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workbookProtection workbookAlgorithmName="SHA-512" workbookHashValue="NsRpEDCt8k0LwPRyMexvZsF9BE0LLlWOxGe2Kzc2tHzwzpHDjrxPJChOdjvl3EsNN2PG8Ug2bLLovFS33YMD7g==" workbookSaltValue="a19iCIjTPmVjUz20D6VBmw==" workbookSpinCount="100000" lockStructure="1"/>
  <bookViews>
    <workbookView xWindow="0" yWindow="0" windowWidth="20640" windowHeight="11760" tabRatio="602"/>
  </bookViews>
  <sheets>
    <sheet name="Paper-Pencil INSTRUCTIONS" sheetId="15" r:id="rId1"/>
    <sheet name="RawData" sheetId="1" r:id="rId2"/>
    <sheet name="AverageScores" sheetId="10" r:id="rId3"/>
    <sheet name="FinalScores" sheetId="4" r:id="rId4"/>
    <sheet name="Individual" sheetId="13" r:id="rId5"/>
    <sheet name="ScoreRanges" sheetId="5" r:id="rId6"/>
    <sheet name="ScoringModel" sheetId="2" r:id="rId7"/>
    <sheet name="ConversionTable" sheetId="7" state="hidden" r:id="rId8"/>
    <sheet name="Sheet1" sheetId="8" state="hidden" r:id="rId9"/>
  </sheets>
  <definedNames>
    <definedName name="EVALUEES">Sheet1!$A$5:$A$3003</definedName>
    <definedName name="_xlnm.Print_Area" localSheetId="2">AverageScores!$A$1:$C$31</definedName>
    <definedName name="_xlnm.Print_Area" localSheetId="3">FinalScores!$A$1:$M$3000</definedName>
    <definedName name="_xlnm.Print_Area" localSheetId="4">Individual!$A$1:$J$36</definedName>
    <definedName name="_xlnm.Print_Area" localSheetId="6">ScoringModel!$A$1:$D$32</definedName>
    <definedName name="_xlnm.Print_Titles" localSheetId="3">FinalScores!$1:$1</definedName>
  </definedNames>
  <calcPr calcId="145621" concurrentCalc="0"/>
</workbook>
</file>

<file path=xl/calcChain.xml><?xml version="1.0" encoding="utf-8"?>
<calcChain xmlns="http://schemas.openxmlformats.org/spreadsheetml/2006/main">
  <c r="K11" i="7" l="1"/>
  <c r="J11" i="7"/>
  <c r="J16" i="7"/>
  <c r="J13" i="7"/>
  <c r="J14" i="7"/>
  <c r="J15" i="7"/>
  <c r="J12" i="7"/>
  <c r="K16" i="7"/>
  <c r="I6" i="7"/>
  <c r="K15" i="7"/>
  <c r="K14" i="7"/>
  <c r="K13" i="7"/>
  <c r="K12" i="7"/>
  <c r="C2" i="7"/>
  <c r="L11" i="7"/>
  <c r="C3" i="7"/>
  <c r="B3" i="7"/>
  <c r="C4" i="7"/>
  <c r="B4" i="7"/>
  <c r="C5" i="7"/>
  <c r="B5" i="7"/>
  <c r="C6" i="7"/>
  <c r="B6" i="7"/>
  <c r="C7" i="7"/>
  <c r="B7" i="7"/>
  <c r="C8" i="7"/>
  <c r="B8" i="7"/>
  <c r="C9" i="7"/>
  <c r="B9" i="7"/>
  <c r="C10" i="7"/>
  <c r="B10" i="7"/>
  <c r="C11" i="7"/>
  <c r="B11" i="7"/>
  <c r="C12" i="7"/>
  <c r="B12" i="7"/>
  <c r="C13" i="7"/>
  <c r="B13" i="7"/>
  <c r="C14" i="7"/>
  <c r="B14" i="7"/>
  <c r="C15" i="7"/>
  <c r="B15" i="7"/>
  <c r="C16" i="7"/>
  <c r="B16" i="7"/>
  <c r="C17" i="7"/>
  <c r="B17" i="7"/>
  <c r="C18" i="7"/>
  <c r="B18" i="7"/>
  <c r="C19" i="7"/>
  <c r="B19" i="7"/>
  <c r="C20" i="7"/>
  <c r="B20" i="7"/>
  <c r="C21" i="7"/>
  <c r="B21" i="7"/>
  <c r="C22" i="7"/>
  <c r="B22" i="7"/>
  <c r="C23" i="7"/>
  <c r="B23" i="7"/>
  <c r="C24" i="7"/>
  <c r="B24" i="7"/>
  <c r="C25" i="7"/>
  <c r="B25" i="7"/>
  <c r="C26" i="7"/>
  <c r="B26" i="7"/>
  <c r="C27" i="7"/>
  <c r="B27" i="7"/>
  <c r="C28" i="7"/>
  <c r="B28" i="7"/>
  <c r="C29" i="7"/>
  <c r="B29" i="7"/>
  <c r="C30" i="7"/>
  <c r="B30" i="7"/>
  <c r="C31" i="7"/>
  <c r="B31" i="7"/>
  <c r="C32" i="7"/>
  <c r="B32" i="7"/>
  <c r="C33" i="7"/>
  <c r="B33" i="7"/>
  <c r="C34" i="7"/>
  <c r="B34" i="7"/>
  <c r="C35" i="7"/>
  <c r="B35" i="7"/>
  <c r="C36" i="7"/>
  <c r="B36" i="7"/>
  <c r="C37" i="7"/>
  <c r="B37" i="7"/>
  <c r="C38" i="7"/>
  <c r="B38" i="7"/>
  <c r="C39" i="7"/>
  <c r="B39" i="7"/>
  <c r="C40" i="7"/>
  <c r="B40" i="7"/>
  <c r="C41" i="7"/>
  <c r="B41" i="7"/>
  <c r="C42" i="7"/>
  <c r="B42" i="7"/>
  <c r="C43" i="7"/>
  <c r="B43" i="7"/>
  <c r="C44" i="7"/>
  <c r="B44" i="7"/>
  <c r="C45" i="7"/>
  <c r="B45" i="7"/>
  <c r="C46" i="7"/>
  <c r="B46" i="7"/>
  <c r="C47" i="7"/>
  <c r="B47" i="7"/>
  <c r="C48" i="7"/>
  <c r="B48" i="7"/>
  <c r="C49" i="7"/>
  <c r="B49" i="7"/>
  <c r="C50" i="7"/>
  <c r="B50" i="7"/>
  <c r="C51" i="7"/>
  <c r="B51" i="7"/>
  <c r="C52" i="7"/>
  <c r="B52" i="7"/>
  <c r="C53" i="7"/>
  <c r="B53" i="7"/>
  <c r="C54" i="7"/>
  <c r="B54" i="7"/>
  <c r="C55" i="7"/>
  <c r="B55" i="7"/>
  <c r="C56" i="7"/>
  <c r="B56" i="7"/>
  <c r="C57" i="7"/>
  <c r="B57" i="7"/>
  <c r="C58" i="7"/>
  <c r="B58" i="7"/>
  <c r="C59" i="7"/>
  <c r="B59" i="7"/>
  <c r="C60" i="7"/>
  <c r="B60" i="7"/>
  <c r="C61" i="7"/>
  <c r="B61" i="7"/>
  <c r="C62" i="7"/>
  <c r="B62" i="7"/>
  <c r="C63" i="7"/>
  <c r="B63" i="7"/>
  <c r="C64" i="7"/>
  <c r="B64" i="7"/>
  <c r="C65" i="7"/>
  <c r="B65" i="7"/>
  <c r="C66" i="7"/>
  <c r="B66" i="7"/>
  <c r="C67" i="7"/>
  <c r="B67" i="7"/>
  <c r="C68" i="7"/>
  <c r="B68" i="7"/>
  <c r="C69" i="7"/>
  <c r="B69" i="7"/>
  <c r="C70" i="7"/>
  <c r="B70" i="7"/>
  <c r="C71" i="7"/>
  <c r="B71" i="7"/>
  <c r="C72" i="7"/>
  <c r="B72" i="7"/>
  <c r="C73" i="7"/>
  <c r="B73" i="7"/>
  <c r="C74" i="7"/>
  <c r="B74" i="7"/>
  <c r="C75" i="7"/>
  <c r="B75" i="7"/>
  <c r="C76" i="7"/>
  <c r="B76" i="7"/>
  <c r="C77" i="7"/>
  <c r="B77" i="7"/>
  <c r="C78" i="7"/>
  <c r="B78" i="7"/>
  <c r="C79" i="7"/>
  <c r="B79" i="7"/>
  <c r="C80" i="7"/>
  <c r="B80" i="7"/>
  <c r="C81" i="7"/>
  <c r="B81" i="7"/>
  <c r="C82" i="7"/>
  <c r="B82" i="7"/>
  <c r="C83" i="7"/>
  <c r="B83" i="7"/>
  <c r="C84" i="7"/>
  <c r="B84" i="7"/>
  <c r="C85" i="7"/>
  <c r="B85" i="7"/>
  <c r="C86" i="7"/>
  <c r="B86" i="7"/>
  <c r="C87" i="7"/>
  <c r="B87" i="7"/>
  <c r="C88" i="7"/>
  <c r="B88" i="7"/>
  <c r="C89" i="7"/>
  <c r="B89" i="7"/>
  <c r="C90" i="7"/>
  <c r="B90" i="7"/>
  <c r="C91" i="7"/>
  <c r="B91" i="7"/>
  <c r="C92" i="7"/>
  <c r="B92" i="7"/>
  <c r="C93" i="7"/>
  <c r="B93" i="7"/>
  <c r="C94" i="7"/>
  <c r="B94" i="7"/>
  <c r="C95" i="7"/>
  <c r="B95" i="7"/>
  <c r="C96" i="7"/>
  <c r="B96" i="7"/>
  <c r="C97" i="7"/>
  <c r="B97" i="7"/>
  <c r="C98" i="7"/>
  <c r="B98" i="7"/>
  <c r="C99" i="7"/>
  <c r="B99" i="7"/>
  <c r="C100" i="7"/>
  <c r="B100" i="7"/>
  <c r="C101" i="7"/>
  <c r="B101" i="7"/>
  <c r="C102" i="7"/>
  <c r="B102" i="7"/>
  <c r="C103" i="7"/>
  <c r="B103" i="7"/>
  <c r="C104" i="7"/>
  <c r="B104" i="7"/>
  <c r="C105" i="7"/>
  <c r="B105" i="7"/>
  <c r="C106" i="7"/>
  <c r="B106" i="7"/>
  <c r="C107" i="7"/>
  <c r="B107" i="7"/>
  <c r="C108" i="7"/>
  <c r="B108" i="7"/>
  <c r="C109" i="7"/>
  <c r="B109" i="7"/>
  <c r="C110" i="7"/>
  <c r="B110" i="7"/>
  <c r="C111" i="7"/>
  <c r="B111" i="7"/>
  <c r="C112" i="7"/>
  <c r="B112" i="7"/>
  <c r="C113" i="7"/>
  <c r="B113" i="7"/>
  <c r="C114" i="7"/>
  <c r="B114" i="7"/>
  <c r="C115" i="7"/>
  <c r="B115" i="7"/>
  <c r="C116" i="7"/>
  <c r="B116" i="7"/>
  <c r="C117" i="7"/>
  <c r="B117" i="7"/>
  <c r="C118" i="7"/>
  <c r="B118" i="7"/>
  <c r="C119" i="7"/>
  <c r="B119" i="7"/>
  <c r="C120" i="7"/>
  <c r="B120" i="7"/>
  <c r="C121" i="7"/>
  <c r="B121" i="7"/>
  <c r="C122" i="7"/>
  <c r="B122" i="7"/>
  <c r="C123" i="7"/>
  <c r="B123" i="7"/>
  <c r="C124" i="7"/>
  <c r="B124" i="7"/>
  <c r="C125" i="7"/>
  <c r="B125" i="7"/>
  <c r="C126" i="7"/>
  <c r="B126" i="7"/>
  <c r="C127" i="7"/>
  <c r="B127" i="7"/>
  <c r="C128" i="7"/>
  <c r="B128" i="7"/>
  <c r="C129" i="7"/>
  <c r="B129" i="7"/>
  <c r="C130" i="7"/>
  <c r="B130" i="7"/>
  <c r="C131" i="7"/>
  <c r="B131" i="7"/>
  <c r="C132" i="7"/>
  <c r="B132" i="7"/>
  <c r="C133" i="7"/>
  <c r="B133" i="7"/>
  <c r="C134" i="7"/>
  <c r="B134" i="7"/>
  <c r="C135" i="7"/>
  <c r="B135" i="7"/>
  <c r="C136" i="7"/>
  <c r="B136" i="7"/>
  <c r="C137" i="7"/>
  <c r="B137" i="7"/>
  <c r="C138" i="7"/>
  <c r="B138" i="7"/>
  <c r="C139" i="7"/>
  <c r="B139" i="7"/>
  <c r="C140" i="7"/>
  <c r="B140" i="7"/>
  <c r="C141" i="7"/>
  <c r="B141" i="7"/>
  <c r="C142" i="7"/>
  <c r="B142" i="7"/>
  <c r="C143" i="7"/>
  <c r="B143" i="7"/>
  <c r="C144" i="7"/>
  <c r="B144" i="7"/>
  <c r="C145" i="7"/>
  <c r="B145" i="7"/>
  <c r="C146" i="7"/>
  <c r="B146" i="7"/>
  <c r="C147" i="7"/>
  <c r="B147" i="7"/>
  <c r="C148" i="7"/>
  <c r="B148" i="7"/>
  <c r="C149" i="7"/>
  <c r="B149" i="7"/>
  <c r="C150" i="7"/>
  <c r="B150" i="7"/>
  <c r="C151" i="7"/>
  <c r="B151" i="7"/>
  <c r="C152" i="7"/>
  <c r="L12" i="7"/>
  <c r="L15" i="7"/>
  <c r="L14" i="7"/>
  <c r="L13" i="7"/>
  <c r="B25" i="2"/>
  <c r="B26" i="2"/>
  <c r="B27" i="2"/>
  <c r="B28" i="2"/>
  <c r="B29" i="2"/>
  <c r="B30" i="2"/>
  <c r="B31" i="2"/>
  <c r="B24" i="2"/>
  <c r="B15" i="2"/>
  <c r="B16" i="2"/>
  <c r="B17" i="2"/>
  <c r="B18" i="2"/>
  <c r="B19" i="2"/>
  <c r="B20" i="2"/>
  <c r="B21" i="2"/>
  <c r="B14" i="2"/>
  <c r="B5" i="2"/>
  <c r="B6" i="2"/>
  <c r="B7" i="2"/>
  <c r="B8" i="2"/>
  <c r="B9" i="2"/>
  <c r="B10" i="2"/>
  <c r="B11" i="2"/>
  <c r="B4" i="2"/>
  <c r="D32" i="2"/>
  <c r="D22" i="2"/>
  <c r="D12" i="2"/>
  <c r="B152" i="7"/>
  <c r="C153" i="7"/>
  <c r="B153" i="7"/>
  <c r="C154" i="7"/>
  <c r="B154" i="7"/>
  <c r="C155" i="7"/>
  <c r="B155" i="7"/>
  <c r="C156" i="7"/>
  <c r="B156" i="7"/>
  <c r="C157" i="7"/>
  <c r="B157" i="7"/>
  <c r="C158" i="7"/>
  <c r="B158" i="7"/>
  <c r="C159" i="7"/>
  <c r="B159" i="7"/>
  <c r="C160" i="7"/>
  <c r="B160" i="7"/>
  <c r="C161" i="7"/>
  <c r="B161" i="7"/>
  <c r="C162" i="7"/>
  <c r="B162" i="7"/>
  <c r="C163" i="7"/>
  <c r="B163" i="7"/>
  <c r="C164" i="7"/>
  <c r="B164" i="7"/>
  <c r="C165" i="7"/>
  <c r="B165" i="7"/>
  <c r="C166" i="7"/>
  <c r="B166" i="7"/>
  <c r="C167" i="7"/>
  <c r="B167" i="7"/>
  <c r="C168" i="7"/>
  <c r="B168" i="7"/>
  <c r="C169" i="7"/>
  <c r="B169" i="7"/>
  <c r="C170" i="7"/>
  <c r="B170" i="7"/>
  <c r="C171" i="7"/>
  <c r="B171" i="7"/>
  <c r="C172" i="7"/>
  <c r="B172" i="7"/>
  <c r="C173" i="7"/>
  <c r="B173" i="7"/>
  <c r="C174" i="7"/>
  <c r="B174" i="7"/>
  <c r="C175" i="7"/>
  <c r="B175" i="7"/>
  <c r="C176" i="7"/>
  <c r="B176" i="7"/>
  <c r="C177" i="7"/>
  <c r="B177" i="7"/>
  <c r="C178" i="7"/>
  <c r="B178" i="7"/>
  <c r="C179" i="7"/>
  <c r="B179" i="7"/>
  <c r="C180" i="7"/>
  <c r="B180" i="7"/>
  <c r="C181" i="7"/>
  <c r="B181" i="7"/>
  <c r="C182" i="7"/>
  <c r="B182" i="7"/>
  <c r="C183" i="7"/>
  <c r="B183" i="7"/>
  <c r="C184" i="7"/>
  <c r="B184" i="7"/>
  <c r="C185" i="7"/>
  <c r="B185" i="7"/>
  <c r="C186" i="7"/>
  <c r="B186" i="7"/>
  <c r="C187" i="7"/>
  <c r="B187" i="7"/>
  <c r="C188" i="7"/>
  <c r="B188" i="7"/>
  <c r="C189" i="7"/>
  <c r="B189" i="7"/>
  <c r="C190" i="7"/>
  <c r="B190" i="7"/>
  <c r="C191" i="7"/>
  <c r="B191" i="7"/>
  <c r="C192" i="7"/>
  <c r="B192" i="7"/>
  <c r="C193" i="7"/>
  <c r="B193" i="7"/>
  <c r="C194" i="7"/>
  <c r="B194" i="7"/>
  <c r="C195" i="7"/>
  <c r="B195" i="7"/>
  <c r="C196" i="7"/>
  <c r="B196" i="7"/>
  <c r="C197" i="7"/>
  <c r="B197" i="7"/>
  <c r="C198" i="7"/>
  <c r="B198" i="7"/>
  <c r="C199" i="7"/>
  <c r="B199" i="7"/>
  <c r="C200" i="7"/>
  <c r="B200" i="7"/>
  <c r="C201" i="7"/>
  <c r="B201" i="7"/>
  <c r="C202" i="7"/>
  <c r="B202" i="7"/>
  <c r="C203" i="7"/>
  <c r="B203" i="7"/>
  <c r="C204" i="7"/>
  <c r="B204" i="7"/>
  <c r="C205" i="7"/>
  <c r="B205" i="7"/>
  <c r="C206" i="7"/>
  <c r="B206" i="7"/>
  <c r="C207" i="7"/>
  <c r="B207" i="7"/>
  <c r="C208" i="7"/>
  <c r="B208" i="7"/>
  <c r="C209" i="7"/>
  <c r="B209" i="7"/>
  <c r="C210" i="7"/>
  <c r="B210" i="7"/>
  <c r="C211" i="7"/>
  <c r="B211" i="7"/>
  <c r="C212" i="7"/>
  <c r="B212" i="7"/>
  <c r="C213" i="7"/>
  <c r="B213" i="7"/>
  <c r="C214" i="7"/>
  <c r="B214" i="7"/>
  <c r="C215" i="7"/>
  <c r="B215" i="7"/>
  <c r="C216" i="7"/>
  <c r="B216" i="7"/>
  <c r="C217" i="7"/>
  <c r="B217" i="7"/>
  <c r="C218" i="7"/>
  <c r="B218" i="7"/>
  <c r="C219" i="7"/>
  <c r="B219" i="7"/>
  <c r="C220" i="7"/>
  <c r="B220" i="7"/>
  <c r="C221" i="7"/>
  <c r="B221" i="7"/>
  <c r="C222" i="7"/>
  <c r="B222" i="7"/>
  <c r="C223" i="7"/>
  <c r="B223" i="7"/>
  <c r="C224" i="7"/>
  <c r="B224" i="7"/>
  <c r="C225" i="7"/>
  <c r="B225" i="7"/>
  <c r="C226" i="7"/>
  <c r="B226" i="7"/>
  <c r="C227" i="7"/>
  <c r="B227" i="7"/>
  <c r="C228" i="7"/>
  <c r="B228" i="7"/>
  <c r="C229" i="7"/>
  <c r="B229" i="7"/>
  <c r="C230" i="7"/>
  <c r="B230" i="7"/>
  <c r="C231" i="7"/>
  <c r="B231" i="7"/>
  <c r="C232" i="7"/>
  <c r="C233" i="7"/>
  <c r="B233" i="7"/>
  <c r="C234" i="7"/>
  <c r="B234" i="7"/>
  <c r="C235" i="7"/>
  <c r="B235" i="7"/>
  <c r="C236" i="7"/>
  <c r="B236" i="7"/>
  <c r="C237" i="7"/>
  <c r="B237" i="7"/>
  <c r="C238" i="7"/>
  <c r="B238" i="7"/>
  <c r="C239" i="7"/>
  <c r="B239" i="7"/>
  <c r="C240" i="7"/>
  <c r="B240" i="7"/>
  <c r="C241" i="7"/>
  <c r="B241" i="7"/>
  <c r="C242" i="7"/>
  <c r="B242" i="7"/>
  <c r="C243" i="7"/>
  <c r="B243" i="7"/>
  <c r="C244" i="7"/>
  <c r="B244" i="7"/>
  <c r="C245" i="7"/>
  <c r="B245" i="7"/>
  <c r="C246" i="7"/>
  <c r="B246" i="7"/>
  <c r="C247" i="7"/>
  <c r="B247" i="7"/>
  <c r="C248" i="7"/>
  <c r="B248" i="7"/>
  <c r="C249" i="7"/>
  <c r="B249" i="7"/>
  <c r="C250" i="7"/>
  <c r="B250" i="7"/>
  <c r="C251" i="7"/>
  <c r="B251" i="7"/>
  <c r="C252" i="7"/>
  <c r="B252" i="7"/>
  <c r="C253" i="7"/>
  <c r="B253" i="7"/>
  <c r="C254" i="7"/>
  <c r="C255" i="7"/>
  <c r="B255" i="7"/>
  <c r="C256" i="7"/>
  <c r="B256" i="7"/>
  <c r="C257" i="7"/>
  <c r="B257" i="7"/>
  <c r="C258" i="7"/>
  <c r="B258" i="7"/>
  <c r="C259" i="7"/>
  <c r="B259" i="7"/>
  <c r="C260" i="7"/>
  <c r="B260" i="7"/>
  <c r="C261" i="7"/>
  <c r="B261" i="7"/>
  <c r="C262" i="7"/>
  <c r="B262" i="7"/>
  <c r="C263" i="7"/>
  <c r="B263" i="7"/>
  <c r="C264" i="7"/>
  <c r="B264" i="7"/>
  <c r="C265" i="7"/>
  <c r="B265" i="7"/>
  <c r="C266" i="7"/>
  <c r="B266" i="7"/>
  <c r="C267" i="7"/>
  <c r="B267" i="7"/>
  <c r="C268" i="7"/>
  <c r="B268" i="7"/>
  <c r="C269" i="7"/>
  <c r="B269" i="7"/>
  <c r="C270" i="7"/>
  <c r="B270" i="7"/>
  <c r="C271" i="7"/>
  <c r="B271" i="7"/>
  <c r="C272" i="7"/>
  <c r="B272" i="7"/>
  <c r="C273" i="7"/>
  <c r="B273" i="7"/>
  <c r="C274" i="7"/>
  <c r="B274" i="7"/>
  <c r="C275" i="7"/>
  <c r="B275" i="7"/>
  <c r="C276" i="7"/>
  <c r="B276" i="7"/>
  <c r="C277" i="7"/>
  <c r="B277" i="7"/>
  <c r="C278" i="7"/>
  <c r="C279" i="7"/>
  <c r="B279" i="7"/>
  <c r="C280" i="7"/>
  <c r="B280" i="7"/>
  <c r="C281" i="7"/>
  <c r="B281" i="7"/>
  <c r="C282" i="7"/>
  <c r="B282" i="7"/>
  <c r="C283" i="7"/>
  <c r="B283" i="7"/>
  <c r="C284" i="7"/>
  <c r="B284" i="7"/>
  <c r="C285" i="7"/>
  <c r="B285" i="7"/>
  <c r="C286" i="7"/>
  <c r="B286" i="7"/>
  <c r="C287" i="7"/>
  <c r="B287" i="7"/>
  <c r="C288" i="7"/>
  <c r="B288" i="7"/>
  <c r="C289" i="7"/>
  <c r="B289" i="7"/>
  <c r="C290" i="7"/>
  <c r="B290" i="7"/>
  <c r="C291" i="7"/>
  <c r="B291" i="7"/>
  <c r="C292" i="7"/>
  <c r="B292" i="7"/>
  <c r="C293" i="7"/>
  <c r="B293" i="7"/>
  <c r="C294" i="7"/>
  <c r="B294" i="7"/>
  <c r="C295" i="7"/>
  <c r="B295" i="7"/>
  <c r="C296" i="7"/>
  <c r="B296" i="7"/>
  <c r="C297" i="7"/>
  <c r="B297" i="7"/>
  <c r="C298" i="7"/>
  <c r="B298" i="7"/>
  <c r="C299" i="7"/>
  <c r="B299" i="7"/>
  <c r="C300" i="7"/>
  <c r="B300" i="7"/>
  <c r="C301" i="7"/>
  <c r="C302" i="7"/>
  <c r="B302" i="7"/>
  <c r="C303" i="7"/>
  <c r="B303" i="7"/>
  <c r="C304" i="7"/>
  <c r="B304" i="7"/>
  <c r="C305" i="7"/>
  <c r="B305" i="7"/>
  <c r="C306" i="7"/>
  <c r="B306" i="7"/>
  <c r="C307" i="7"/>
  <c r="B307" i="7"/>
  <c r="C308" i="7"/>
  <c r="B308" i="7"/>
  <c r="C309" i="7"/>
  <c r="B309" i="7"/>
  <c r="C310" i="7"/>
  <c r="B310" i="7"/>
  <c r="C311" i="7"/>
  <c r="B311" i="7"/>
  <c r="C312" i="7"/>
  <c r="B312" i="7"/>
  <c r="C313" i="7"/>
  <c r="B313" i="7"/>
  <c r="C314" i="7"/>
  <c r="B314" i="7"/>
  <c r="C315" i="7"/>
  <c r="B315" i="7"/>
  <c r="C316" i="7"/>
  <c r="B316" i="7"/>
  <c r="C317" i="7"/>
  <c r="B317" i="7"/>
  <c r="C318" i="7"/>
  <c r="B318" i="7"/>
  <c r="C319" i="7"/>
  <c r="B319" i="7"/>
  <c r="C320" i="7"/>
  <c r="B320" i="7"/>
  <c r="C321" i="7"/>
  <c r="B321" i="7"/>
  <c r="C322" i="7"/>
  <c r="B322" i="7"/>
  <c r="C323" i="7"/>
  <c r="B323" i="7"/>
  <c r="C324" i="7"/>
  <c r="B324" i="7"/>
  <c r="C325" i="7"/>
  <c r="B325" i="7"/>
  <c r="C326" i="7"/>
  <c r="C327" i="7"/>
  <c r="B327" i="7"/>
  <c r="C328" i="7"/>
  <c r="B328" i="7"/>
  <c r="C329" i="7"/>
  <c r="B329" i="7"/>
  <c r="C330" i="7"/>
  <c r="B330" i="7"/>
  <c r="C331" i="7"/>
  <c r="B331" i="7"/>
  <c r="C332" i="7"/>
  <c r="B332" i="7"/>
  <c r="C333" i="7"/>
  <c r="B333" i="7"/>
  <c r="C334" i="7"/>
  <c r="B334" i="7"/>
  <c r="C335" i="7"/>
  <c r="B335" i="7"/>
  <c r="C336" i="7"/>
  <c r="B336" i="7"/>
  <c r="C337" i="7"/>
  <c r="B337" i="7"/>
  <c r="C338" i="7"/>
  <c r="B338" i="7"/>
  <c r="C339" i="7"/>
  <c r="B339" i="7"/>
  <c r="C340" i="7"/>
  <c r="B340" i="7"/>
  <c r="C341" i="7"/>
  <c r="B341" i="7"/>
  <c r="C342" i="7"/>
  <c r="B342" i="7"/>
  <c r="C343" i="7"/>
  <c r="B343" i="7"/>
  <c r="C344" i="7"/>
  <c r="B344" i="7"/>
  <c r="C345" i="7"/>
  <c r="B345" i="7"/>
  <c r="C346" i="7"/>
  <c r="B346" i="7"/>
  <c r="C347" i="7"/>
  <c r="B347" i="7"/>
  <c r="C348" i="7"/>
  <c r="B348" i="7"/>
  <c r="C349" i="7"/>
  <c r="B349" i="7"/>
  <c r="C350" i="7"/>
  <c r="B350" i="7"/>
  <c r="C351" i="7"/>
  <c r="C352" i="7"/>
  <c r="B352" i="7"/>
  <c r="C353" i="7"/>
  <c r="B353" i="7"/>
  <c r="C354" i="7"/>
  <c r="B354" i="7"/>
  <c r="C355" i="7"/>
  <c r="B355" i="7"/>
  <c r="C356" i="7"/>
  <c r="B356" i="7"/>
  <c r="C357" i="7"/>
  <c r="B357" i="7"/>
  <c r="C358" i="7"/>
  <c r="B358" i="7"/>
  <c r="C359" i="7"/>
  <c r="B359" i="7"/>
  <c r="C360" i="7"/>
  <c r="B360" i="7"/>
  <c r="C361" i="7"/>
  <c r="B361" i="7"/>
  <c r="C362" i="7"/>
  <c r="B362" i="7"/>
  <c r="C363" i="7"/>
  <c r="B363" i="7"/>
  <c r="C364" i="7"/>
  <c r="B364" i="7"/>
  <c r="C365" i="7"/>
  <c r="B365" i="7"/>
  <c r="C366" i="7"/>
  <c r="B366" i="7"/>
  <c r="C367" i="7"/>
  <c r="B367" i="7"/>
  <c r="C368" i="7"/>
  <c r="B368" i="7"/>
  <c r="C369" i="7"/>
  <c r="B369" i="7"/>
  <c r="C370" i="7"/>
  <c r="B370" i="7"/>
  <c r="C371" i="7"/>
  <c r="B371" i="7"/>
  <c r="C372" i="7"/>
  <c r="B372" i="7"/>
  <c r="C373" i="7"/>
  <c r="B373" i="7"/>
  <c r="C374" i="7"/>
  <c r="B374" i="7"/>
  <c r="C375" i="7"/>
  <c r="B375" i="7"/>
  <c r="C376" i="7"/>
  <c r="C377" i="7"/>
  <c r="B377" i="7"/>
  <c r="C378" i="7"/>
  <c r="B378" i="7"/>
  <c r="C379" i="7"/>
  <c r="B379" i="7"/>
  <c r="C380" i="7"/>
  <c r="B380" i="7"/>
  <c r="C381" i="7"/>
  <c r="B381" i="7"/>
  <c r="C382" i="7"/>
  <c r="B382" i="7"/>
  <c r="C383" i="7"/>
  <c r="B383" i="7"/>
  <c r="C384" i="7"/>
  <c r="B384" i="7"/>
  <c r="C385" i="7"/>
  <c r="B385" i="7"/>
  <c r="C386" i="7"/>
  <c r="B386" i="7"/>
  <c r="C387" i="7"/>
  <c r="B387" i="7"/>
  <c r="C388" i="7"/>
  <c r="B388" i="7"/>
  <c r="C389" i="7"/>
  <c r="B389" i="7"/>
  <c r="C390" i="7"/>
  <c r="B390" i="7"/>
  <c r="C391" i="7"/>
  <c r="B391" i="7"/>
  <c r="C392" i="7"/>
  <c r="B392" i="7"/>
  <c r="C393" i="7"/>
  <c r="B393" i="7"/>
  <c r="C394" i="7"/>
  <c r="B394" i="7"/>
  <c r="C395" i="7"/>
  <c r="B395" i="7"/>
  <c r="C396" i="7"/>
  <c r="B396" i="7"/>
  <c r="C397" i="7"/>
  <c r="B397" i="7"/>
  <c r="C398" i="7"/>
  <c r="B398" i="7"/>
  <c r="C399" i="7"/>
  <c r="B399" i="7"/>
  <c r="C400" i="7"/>
  <c r="B400" i="7"/>
  <c r="C401" i="7"/>
  <c r="C402" i="7"/>
  <c r="A22" i="2"/>
  <c r="A12" i="2"/>
  <c r="A32" i="2"/>
  <c r="J1" i="4"/>
  <c r="K1" i="4"/>
  <c r="I7" i="7"/>
  <c r="I5" i="7"/>
  <c r="I2" i="7"/>
  <c r="H31" i="13"/>
  <c r="H32" i="13"/>
  <c r="H33" i="13"/>
  <c r="H22" i="13"/>
  <c r="H23" i="13"/>
  <c r="H12" i="13"/>
  <c r="H13" i="13"/>
  <c r="E1" i="7"/>
  <c r="C1" i="7"/>
  <c r="A5" i="13"/>
  <c r="H34" i="13"/>
  <c r="H19" i="13"/>
  <c r="H20" i="13"/>
  <c r="H21" i="13"/>
  <c r="H24" i="13"/>
  <c r="H17" i="13"/>
  <c r="H9" i="13"/>
  <c r="H10" i="13"/>
  <c r="H11" i="13"/>
  <c r="G13" i="8"/>
  <c r="G14" i="8"/>
  <c r="G15" i="8"/>
  <c r="G12" i="8"/>
  <c r="F12" i="8"/>
  <c r="E13" i="8"/>
  <c r="E14" i="8"/>
  <c r="E15" i="8"/>
  <c r="E12" i="8"/>
  <c r="A1" i="10"/>
  <c r="A350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G7" i="8"/>
  <c r="G8" i="8"/>
  <c r="G9" i="8"/>
  <c r="G10" i="8"/>
  <c r="G6" i="8"/>
  <c r="F6" i="8"/>
  <c r="E10" i="8"/>
  <c r="E7" i="8"/>
  <c r="E8" i="8"/>
  <c r="E9" i="8"/>
  <c r="E6" i="8"/>
  <c r="C3" i="8"/>
  <c r="D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A5" i="8"/>
  <c r="A6" i="8"/>
  <c r="B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1" i="8"/>
  <c r="B351" i="8"/>
  <c r="A352" i="8"/>
  <c r="B352" i="8"/>
  <c r="A353" i="8"/>
  <c r="B353" i="8"/>
  <c r="A354" i="8"/>
  <c r="B354" i="8"/>
  <c r="A355" i="8"/>
  <c r="B355" i="8"/>
  <c r="A356" i="8"/>
  <c r="B356" i="8"/>
  <c r="A357" i="8"/>
  <c r="B357" i="8"/>
  <c r="A358" i="8"/>
  <c r="B358" i="8"/>
  <c r="A359" i="8"/>
  <c r="B359" i="8"/>
  <c r="A360" i="8"/>
  <c r="B360" i="8"/>
  <c r="A361" i="8"/>
  <c r="B361" i="8"/>
  <c r="A362" i="8"/>
  <c r="B362" i="8"/>
  <c r="A363" i="8"/>
  <c r="B363" i="8"/>
  <c r="A364" i="8"/>
  <c r="B364" i="8"/>
  <c r="A365" i="8"/>
  <c r="B365" i="8"/>
  <c r="A366" i="8"/>
  <c r="B366" i="8"/>
  <c r="A367" i="8"/>
  <c r="B367" i="8"/>
  <c r="A368" i="8"/>
  <c r="B368" i="8"/>
  <c r="A369" i="8"/>
  <c r="B369" i="8"/>
  <c r="A370" i="8"/>
  <c r="B370" i="8"/>
  <c r="A371" i="8"/>
  <c r="B371" i="8"/>
  <c r="A372" i="8"/>
  <c r="B372" i="8"/>
  <c r="A373" i="8"/>
  <c r="B373" i="8"/>
  <c r="A374" i="8"/>
  <c r="B374" i="8"/>
  <c r="A375" i="8"/>
  <c r="B375" i="8"/>
  <c r="A376" i="8"/>
  <c r="B376" i="8"/>
  <c r="A377" i="8"/>
  <c r="B377" i="8"/>
  <c r="A378" i="8"/>
  <c r="B378" i="8"/>
  <c r="A379" i="8"/>
  <c r="B379" i="8"/>
  <c r="A380" i="8"/>
  <c r="B380" i="8"/>
  <c r="A381" i="8"/>
  <c r="B381" i="8"/>
  <c r="A382" i="8"/>
  <c r="B382" i="8"/>
  <c r="A383" i="8"/>
  <c r="B383" i="8"/>
  <c r="A384" i="8"/>
  <c r="B384" i="8"/>
  <c r="A385" i="8"/>
  <c r="B385" i="8"/>
  <c r="A386" i="8"/>
  <c r="B386" i="8"/>
  <c r="A387" i="8"/>
  <c r="B387" i="8"/>
  <c r="A388" i="8"/>
  <c r="B388" i="8"/>
  <c r="A389" i="8"/>
  <c r="B389" i="8"/>
  <c r="A390" i="8"/>
  <c r="B390" i="8"/>
  <c r="A391" i="8"/>
  <c r="B391" i="8"/>
  <c r="A392" i="8"/>
  <c r="B392" i="8"/>
  <c r="A393" i="8"/>
  <c r="B393" i="8"/>
  <c r="A394" i="8"/>
  <c r="B394" i="8"/>
  <c r="A395" i="8"/>
  <c r="B395" i="8"/>
  <c r="A396" i="8"/>
  <c r="B396" i="8"/>
  <c r="A397" i="8"/>
  <c r="B397" i="8"/>
  <c r="A398" i="8"/>
  <c r="B398" i="8"/>
  <c r="A399" i="8"/>
  <c r="B399" i="8"/>
  <c r="A400" i="8"/>
  <c r="B400" i="8"/>
  <c r="A401" i="8"/>
  <c r="B401" i="8"/>
  <c r="A402" i="8"/>
  <c r="B402" i="8"/>
  <c r="A403" i="8"/>
  <c r="B403" i="8"/>
  <c r="A404" i="8"/>
  <c r="B404" i="8"/>
  <c r="A405" i="8"/>
  <c r="B405" i="8"/>
  <c r="A406" i="8"/>
  <c r="B406" i="8"/>
  <c r="A407" i="8"/>
  <c r="B407" i="8"/>
  <c r="A408" i="8"/>
  <c r="B408" i="8"/>
  <c r="A409" i="8"/>
  <c r="B409" i="8"/>
  <c r="A410" i="8"/>
  <c r="B410" i="8"/>
  <c r="A411" i="8"/>
  <c r="B411" i="8"/>
  <c r="A412" i="8"/>
  <c r="B412" i="8"/>
  <c r="A413" i="8"/>
  <c r="B413" i="8"/>
  <c r="A414" i="8"/>
  <c r="B414" i="8"/>
  <c r="A415" i="8"/>
  <c r="B415" i="8"/>
  <c r="A416" i="8"/>
  <c r="B416" i="8"/>
  <c r="A417" i="8"/>
  <c r="B417" i="8"/>
  <c r="A418" i="8"/>
  <c r="B418" i="8"/>
  <c r="A419" i="8"/>
  <c r="B419" i="8"/>
  <c r="A420" i="8"/>
  <c r="B420" i="8"/>
  <c r="A421" i="8"/>
  <c r="B421" i="8"/>
  <c r="A422" i="8"/>
  <c r="B422" i="8"/>
  <c r="A423" i="8"/>
  <c r="B423" i="8"/>
  <c r="A424" i="8"/>
  <c r="B424" i="8"/>
  <c r="A425" i="8"/>
  <c r="B425" i="8"/>
  <c r="A426" i="8"/>
  <c r="B426" i="8"/>
  <c r="A427" i="8"/>
  <c r="B427" i="8"/>
  <c r="A428" i="8"/>
  <c r="B428" i="8"/>
  <c r="A429" i="8"/>
  <c r="B429" i="8"/>
  <c r="A430" i="8"/>
  <c r="B430" i="8"/>
  <c r="A431" i="8"/>
  <c r="B431" i="8"/>
  <c r="A432" i="8"/>
  <c r="B432" i="8"/>
  <c r="A433" i="8"/>
  <c r="B433" i="8"/>
  <c r="A434" i="8"/>
  <c r="B434" i="8"/>
  <c r="A435" i="8"/>
  <c r="B435" i="8"/>
  <c r="A436" i="8"/>
  <c r="B436" i="8"/>
  <c r="A437" i="8"/>
  <c r="B437" i="8"/>
  <c r="A438" i="8"/>
  <c r="B438" i="8"/>
  <c r="A439" i="8"/>
  <c r="B439" i="8"/>
  <c r="A440" i="8"/>
  <c r="B440" i="8"/>
  <c r="A441" i="8"/>
  <c r="B441" i="8"/>
  <c r="A442" i="8"/>
  <c r="B442" i="8"/>
  <c r="A443" i="8"/>
  <c r="B443" i="8"/>
  <c r="A444" i="8"/>
  <c r="B444" i="8"/>
  <c r="A445" i="8"/>
  <c r="B445" i="8"/>
  <c r="A446" i="8"/>
  <c r="B446" i="8"/>
  <c r="A447" i="8"/>
  <c r="B447" i="8"/>
  <c r="A448" i="8"/>
  <c r="B448" i="8"/>
  <c r="A449" i="8"/>
  <c r="B449" i="8"/>
  <c r="A450" i="8"/>
  <c r="B450" i="8"/>
  <c r="A451" i="8"/>
  <c r="B451" i="8"/>
  <c r="A452" i="8"/>
  <c r="B452" i="8"/>
  <c r="A453" i="8"/>
  <c r="B453" i="8"/>
  <c r="A454" i="8"/>
  <c r="B454" i="8"/>
  <c r="A455" i="8"/>
  <c r="B455" i="8"/>
  <c r="A456" i="8"/>
  <c r="B456" i="8"/>
  <c r="A457" i="8"/>
  <c r="B457" i="8"/>
  <c r="A458" i="8"/>
  <c r="B458" i="8"/>
  <c r="A459" i="8"/>
  <c r="B459" i="8"/>
  <c r="A460" i="8"/>
  <c r="B460" i="8"/>
  <c r="A461" i="8"/>
  <c r="B461" i="8"/>
  <c r="A462" i="8"/>
  <c r="B462" i="8"/>
  <c r="A463" i="8"/>
  <c r="B463" i="8"/>
  <c r="A464" i="8"/>
  <c r="B464" i="8"/>
  <c r="A465" i="8"/>
  <c r="B465" i="8"/>
  <c r="A466" i="8"/>
  <c r="B466" i="8"/>
  <c r="A467" i="8"/>
  <c r="B467" i="8"/>
  <c r="A468" i="8"/>
  <c r="B468" i="8"/>
  <c r="A469" i="8"/>
  <c r="B469" i="8"/>
  <c r="A470" i="8"/>
  <c r="B470" i="8"/>
  <c r="A471" i="8"/>
  <c r="B471" i="8"/>
  <c r="A472" i="8"/>
  <c r="B472" i="8"/>
  <c r="A473" i="8"/>
  <c r="B473" i="8"/>
  <c r="A474" i="8"/>
  <c r="B474" i="8"/>
  <c r="A475" i="8"/>
  <c r="B475" i="8"/>
  <c r="A476" i="8"/>
  <c r="B476" i="8"/>
  <c r="A477" i="8"/>
  <c r="B477" i="8"/>
  <c r="A478" i="8"/>
  <c r="B478" i="8"/>
  <c r="A479" i="8"/>
  <c r="B479" i="8"/>
  <c r="A480" i="8"/>
  <c r="B480" i="8"/>
  <c r="A481" i="8"/>
  <c r="B481" i="8"/>
  <c r="A482" i="8"/>
  <c r="B482" i="8"/>
  <c r="A483" i="8"/>
  <c r="B483" i="8"/>
  <c r="A484" i="8"/>
  <c r="B484" i="8"/>
  <c r="A485" i="8"/>
  <c r="B485" i="8"/>
  <c r="A486" i="8"/>
  <c r="B486" i="8"/>
  <c r="A487" i="8"/>
  <c r="B487" i="8"/>
  <c r="A488" i="8"/>
  <c r="B488" i="8"/>
  <c r="A489" i="8"/>
  <c r="B489" i="8"/>
  <c r="A490" i="8"/>
  <c r="B490" i="8"/>
  <c r="A491" i="8"/>
  <c r="B491" i="8"/>
  <c r="A492" i="8"/>
  <c r="B492" i="8"/>
  <c r="A493" i="8"/>
  <c r="B493" i="8"/>
  <c r="A494" i="8"/>
  <c r="B494" i="8"/>
  <c r="A495" i="8"/>
  <c r="B495" i="8"/>
  <c r="A496" i="8"/>
  <c r="B496" i="8"/>
  <c r="A497" i="8"/>
  <c r="B497" i="8"/>
  <c r="A498" i="8"/>
  <c r="B498" i="8"/>
  <c r="A499" i="8"/>
  <c r="B499" i="8"/>
  <c r="A500" i="8"/>
  <c r="B500" i="8"/>
  <c r="A501" i="8"/>
  <c r="B501" i="8"/>
  <c r="A502" i="8"/>
  <c r="B502" i="8"/>
  <c r="A503" i="8"/>
  <c r="B503" i="8"/>
  <c r="A504" i="8"/>
  <c r="B504" i="8"/>
  <c r="A505" i="8"/>
  <c r="B505" i="8"/>
  <c r="A506" i="8"/>
  <c r="B506" i="8"/>
  <c r="A507" i="8"/>
  <c r="B507" i="8"/>
  <c r="A508" i="8"/>
  <c r="B508" i="8"/>
  <c r="A509" i="8"/>
  <c r="B509" i="8"/>
  <c r="A510" i="8"/>
  <c r="B510" i="8"/>
  <c r="A511" i="8"/>
  <c r="B511" i="8"/>
  <c r="A512" i="8"/>
  <c r="B512" i="8"/>
  <c r="A513" i="8"/>
  <c r="B513" i="8"/>
  <c r="A514" i="8"/>
  <c r="B514" i="8"/>
  <c r="A515" i="8"/>
  <c r="B515" i="8"/>
  <c r="A516" i="8"/>
  <c r="B516" i="8"/>
  <c r="A517" i="8"/>
  <c r="B517" i="8"/>
  <c r="A518" i="8"/>
  <c r="B518" i="8"/>
  <c r="A519" i="8"/>
  <c r="B519" i="8"/>
  <c r="A520" i="8"/>
  <c r="B520" i="8"/>
  <c r="A521" i="8"/>
  <c r="B521" i="8"/>
  <c r="A522" i="8"/>
  <c r="B522" i="8"/>
  <c r="A523" i="8"/>
  <c r="B523" i="8"/>
  <c r="A524" i="8"/>
  <c r="B524" i="8"/>
  <c r="A525" i="8"/>
  <c r="B525" i="8"/>
  <c r="A526" i="8"/>
  <c r="B526" i="8"/>
  <c r="A527" i="8"/>
  <c r="B527" i="8"/>
  <c r="A528" i="8"/>
  <c r="B528" i="8"/>
  <c r="A529" i="8"/>
  <c r="B529" i="8"/>
  <c r="A530" i="8"/>
  <c r="B530" i="8"/>
  <c r="A531" i="8"/>
  <c r="B531" i="8"/>
  <c r="A532" i="8"/>
  <c r="B532" i="8"/>
  <c r="A533" i="8"/>
  <c r="B533" i="8"/>
  <c r="A534" i="8"/>
  <c r="B534" i="8"/>
  <c r="A535" i="8"/>
  <c r="B535" i="8"/>
  <c r="A536" i="8"/>
  <c r="B536" i="8"/>
  <c r="A537" i="8"/>
  <c r="B537" i="8"/>
  <c r="A538" i="8"/>
  <c r="B538" i="8"/>
  <c r="A539" i="8"/>
  <c r="B539" i="8"/>
  <c r="A540" i="8"/>
  <c r="B540" i="8"/>
  <c r="A541" i="8"/>
  <c r="B541" i="8"/>
  <c r="A542" i="8"/>
  <c r="B542" i="8"/>
  <c r="A543" i="8"/>
  <c r="B543" i="8"/>
  <c r="A544" i="8"/>
  <c r="B544" i="8"/>
  <c r="A545" i="8"/>
  <c r="B545" i="8"/>
  <c r="A546" i="8"/>
  <c r="B546" i="8"/>
  <c r="A547" i="8"/>
  <c r="B547" i="8"/>
  <c r="A548" i="8"/>
  <c r="B548" i="8"/>
  <c r="A549" i="8"/>
  <c r="B549" i="8"/>
  <c r="A550" i="8"/>
  <c r="B550" i="8"/>
  <c r="A551" i="8"/>
  <c r="B551" i="8"/>
  <c r="A552" i="8"/>
  <c r="B552" i="8"/>
  <c r="A553" i="8"/>
  <c r="B553" i="8"/>
  <c r="A554" i="8"/>
  <c r="B554" i="8"/>
  <c r="A555" i="8"/>
  <c r="B555" i="8"/>
  <c r="A556" i="8"/>
  <c r="B556" i="8"/>
  <c r="A557" i="8"/>
  <c r="B557" i="8"/>
  <c r="A558" i="8"/>
  <c r="B558" i="8"/>
  <c r="A559" i="8"/>
  <c r="B559" i="8"/>
  <c r="A560" i="8"/>
  <c r="B560" i="8"/>
  <c r="A561" i="8"/>
  <c r="B561" i="8"/>
  <c r="A562" i="8"/>
  <c r="B562" i="8"/>
  <c r="A563" i="8"/>
  <c r="B563" i="8"/>
  <c r="A564" i="8"/>
  <c r="B564" i="8"/>
  <c r="A565" i="8"/>
  <c r="B565" i="8"/>
  <c r="A566" i="8"/>
  <c r="B566" i="8"/>
  <c r="A567" i="8"/>
  <c r="B567" i="8"/>
  <c r="A568" i="8"/>
  <c r="B568" i="8"/>
  <c r="A569" i="8"/>
  <c r="B569" i="8"/>
  <c r="A570" i="8"/>
  <c r="B570" i="8"/>
  <c r="A571" i="8"/>
  <c r="B571" i="8"/>
  <c r="A572" i="8"/>
  <c r="B572" i="8"/>
  <c r="A573" i="8"/>
  <c r="B573" i="8"/>
  <c r="A574" i="8"/>
  <c r="B574" i="8"/>
  <c r="A575" i="8"/>
  <c r="B575" i="8"/>
  <c r="A576" i="8"/>
  <c r="B576" i="8"/>
  <c r="A577" i="8"/>
  <c r="B577" i="8"/>
  <c r="A578" i="8"/>
  <c r="B578" i="8"/>
  <c r="A579" i="8"/>
  <c r="B579" i="8"/>
  <c r="A580" i="8"/>
  <c r="B580" i="8"/>
  <c r="A581" i="8"/>
  <c r="B581" i="8"/>
  <c r="A582" i="8"/>
  <c r="B582" i="8"/>
  <c r="A583" i="8"/>
  <c r="B583" i="8"/>
  <c r="A584" i="8"/>
  <c r="B584" i="8"/>
  <c r="A585" i="8"/>
  <c r="B585" i="8"/>
  <c r="A586" i="8"/>
  <c r="B586" i="8"/>
  <c r="A587" i="8"/>
  <c r="B587" i="8"/>
  <c r="A588" i="8"/>
  <c r="B588" i="8"/>
  <c r="A589" i="8"/>
  <c r="B589" i="8"/>
  <c r="A590" i="8"/>
  <c r="B590" i="8"/>
  <c r="A591" i="8"/>
  <c r="B591" i="8"/>
  <c r="A592" i="8"/>
  <c r="B592" i="8"/>
  <c r="A593" i="8"/>
  <c r="B593" i="8"/>
  <c r="A594" i="8"/>
  <c r="B594" i="8"/>
  <c r="A595" i="8"/>
  <c r="B595" i="8"/>
  <c r="A596" i="8"/>
  <c r="B596" i="8"/>
  <c r="A597" i="8"/>
  <c r="B597" i="8"/>
  <c r="A598" i="8"/>
  <c r="B598" i="8"/>
  <c r="A599" i="8"/>
  <c r="B599" i="8"/>
  <c r="A600" i="8"/>
  <c r="B600" i="8"/>
  <c r="A601" i="8"/>
  <c r="B601" i="8"/>
  <c r="A602" i="8"/>
  <c r="B602" i="8"/>
  <c r="A603" i="8"/>
  <c r="B603" i="8"/>
  <c r="A604" i="8"/>
  <c r="B604" i="8"/>
  <c r="A605" i="8"/>
  <c r="B605" i="8"/>
  <c r="A606" i="8"/>
  <c r="B606" i="8"/>
  <c r="A607" i="8"/>
  <c r="B607" i="8"/>
  <c r="A608" i="8"/>
  <c r="B608" i="8"/>
  <c r="A609" i="8"/>
  <c r="B609" i="8"/>
  <c r="A610" i="8"/>
  <c r="B610" i="8"/>
  <c r="A611" i="8"/>
  <c r="B611" i="8"/>
  <c r="A612" i="8"/>
  <c r="B612" i="8"/>
  <c r="A613" i="8"/>
  <c r="B613" i="8"/>
  <c r="A614" i="8"/>
  <c r="B614" i="8"/>
  <c r="A615" i="8"/>
  <c r="B615" i="8"/>
  <c r="A616" i="8"/>
  <c r="B616" i="8"/>
  <c r="A617" i="8"/>
  <c r="B617" i="8"/>
  <c r="A618" i="8"/>
  <c r="B618" i="8"/>
  <c r="A619" i="8"/>
  <c r="B619" i="8"/>
  <c r="A620" i="8"/>
  <c r="B620" i="8"/>
  <c r="A621" i="8"/>
  <c r="B621" i="8"/>
  <c r="A622" i="8"/>
  <c r="B622" i="8"/>
  <c r="A623" i="8"/>
  <c r="B623" i="8"/>
  <c r="A624" i="8"/>
  <c r="B624" i="8"/>
  <c r="A625" i="8"/>
  <c r="B625" i="8"/>
  <c r="A626" i="8"/>
  <c r="B626" i="8"/>
  <c r="A627" i="8"/>
  <c r="B627" i="8"/>
  <c r="A628" i="8"/>
  <c r="B628" i="8"/>
  <c r="A629" i="8"/>
  <c r="B629" i="8"/>
  <c r="A630" i="8"/>
  <c r="B630" i="8"/>
  <c r="A631" i="8"/>
  <c r="B631" i="8"/>
  <c r="A632" i="8"/>
  <c r="B632" i="8"/>
  <c r="A633" i="8"/>
  <c r="B633" i="8"/>
  <c r="A634" i="8"/>
  <c r="B634" i="8"/>
  <c r="A635" i="8"/>
  <c r="B635" i="8"/>
  <c r="A636" i="8"/>
  <c r="B636" i="8"/>
  <c r="A637" i="8"/>
  <c r="B637" i="8"/>
  <c r="A638" i="8"/>
  <c r="B638" i="8"/>
  <c r="A639" i="8"/>
  <c r="B639" i="8"/>
  <c r="A640" i="8"/>
  <c r="B640" i="8"/>
  <c r="A641" i="8"/>
  <c r="B641" i="8"/>
  <c r="A642" i="8"/>
  <c r="B642" i="8"/>
  <c r="A643" i="8"/>
  <c r="B643" i="8"/>
  <c r="A644" i="8"/>
  <c r="B644" i="8"/>
  <c r="A645" i="8"/>
  <c r="B645" i="8"/>
  <c r="A646" i="8"/>
  <c r="B646" i="8"/>
  <c r="A647" i="8"/>
  <c r="B647" i="8"/>
  <c r="A648" i="8"/>
  <c r="B648" i="8"/>
  <c r="A649" i="8"/>
  <c r="B649" i="8"/>
  <c r="A650" i="8"/>
  <c r="B650" i="8"/>
  <c r="A651" i="8"/>
  <c r="B651" i="8"/>
  <c r="A652" i="8"/>
  <c r="B652" i="8"/>
  <c r="A653" i="8"/>
  <c r="B653" i="8"/>
  <c r="A654" i="8"/>
  <c r="B654" i="8"/>
  <c r="A655" i="8"/>
  <c r="B655" i="8"/>
  <c r="A656" i="8"/>
  <c r="B656" i="8"/>
  <c r="A657" i="8"/>
  <c r="B657" i="8"/>
  <c r="A658" i="8"/>
  <c r="B658" i="8"/>
  <c r="A659" i="8"/>
  <c r="B659" i="8"/>
  <c r="A660" i="8"/>
  <c r="B660" i="8"/>
  <c r="A661" i="8"/>
  <c r="B661" i="8"/>
  <c r="A662" i="8"/>
  <c r="B662" i="8"/>
  <c r="A663" i="8"/>
  <c r="B663" i="8"/>
  <c r="A664" i="8"/>
  <c r="B664" i="8"/>
  <c r="A665" i="8"/>
  <c r="B665" i="8"/>
  <c r="A666" i="8"/>
  <c r="B666" i="8"/>
  <c r="A667" i="8"/>
  <c r="B667" i="8"/>
  <c r="A668" i="8"/>
  <c r="B668" i="8"/>
  <c r="A669" i="8"/>
  <c r="B669" i="8"/>
  <c r="A670" i="8"/>
  <c r="B670" i="8"/>
  <c r="A671" i="8"/>
  <c r="B671" i="8"/>
  <c r="A672" i="8"/>
  <c r="B672" i="8"/>
  <c r="A673" i="8"/>
  <c r="B673" i="8"/>
  <c r="A674" i="8"/>
  <c r="B674" i="8"/>
  <c r="A675" i="8"/>
  <c r="B675" i="8"/>
  <c r="A676" i="8"/>
  <c r="B676" i="8"/>
  <c r="A677" i="8"/>
  <c r="B677" i="8"/>
  <c r="A678" i="8"/>
  <c r="B678" i="8"/>
  <c r="A679" i="8"/>
  <c r="B679" i="8"/>
  <c r="A680" i="8"/>
  <c r="B680" i="8"/>
  <c r="A681" i="8"/>
  <c r="B681" i="8"/>
  <c r="A682" i="8"/>
  <c r="B682" i="8"/>
  <c r="A683" i="8"/>
  <c r="B683" i="8"/>
  <c r="A684" i="8"/>
  <c r="B684" i="8"/>
  <c r="A685" i="8"/>
  <c r="B685" i="8"/>
  <c r="A686" i="8"/>
  <c r="B686" i="8"/>
  <c r="A687" i="8"/>
  <c r="B687" i="8"/>
  <c r="A688" i="8"/>
  <c r="B688" i="8"/>
  <c r="A689" i="8"/>
  <c r="B689" i="8"/>
  <c r="A690" i="8"/>
  <c r="B690" i="8"/>
  <c r="A691" i="8"/>
  <c r="B691" i="8"/>
  <c r="A692" i="8"/>
  <c r="B692" i="8"/>
  <c r="A693" i="8"/>
  <c r="B693" i="8"/>
  <c r="A694" i="8"/>
  <c r="B694" i="8"/>
  <c r="A695" i="8"/>
  <c r="B695" i="8"/>
  <c r="A696" i="8"/>
  <c r="B696" i="8"/>
  <c r="A697" i="8"/>
  <c r="B697" i="8"/>
  <c r="A698" i="8"/>
  <c r="B698" i="8"/>
  <c r="A699" i="8"/>
  <c r="B699" i="8"/>
  <c r="A700" i="8"/>
  <c r="B700" i="8"/>
  <c r="A701" i="8"/>
  <c r="B701" i="8"/>
  <c r="A702" i="8"/>
  <c r="B702" i="8"/>
  <c r="A703" i="8"/>
  <c r="B703" i="8"/>
  <c r="A704" i="8"/>
  <c r="B704" i="8"/>
  <c r="A705" i="8"/>
  <c r="B705" i="8"/>
  <c r="A706" i="8"/>
  <c r="B706" i="8"/>
  <c r="A707" i="8"/>
  <c r="B707" i="8"/>
  <c r="A708" i="8"/>
  <c r="B708" i="8"/>
  <c r="A709" i="8"/>
  <c r="B709" i="8"/>
  <c r="A710" i="8"/>
  <c r="B710" i="8"/>
  <c r="A711" i="8"/>
  <c r="B711" i="8"/>
  <c r="A712" i="8"/>
  <c r="B712" i="8"/>
  <c r="A713" i="8"/>
  <c r="B713" i="8"/>
  <c r="A714" i="8"/>
  <c r="B714" i="8"/>
  <c r="A715" i="8"/>
  <c r="B715" i="8"/>
  <c r="A716" i="8"/>
  <c r="B716" i="8"/>
  <c r="A717" i="8"/>
  <c r="B717" i="8"/>
  <c r="A718" i="8"/>
  <c r="B718" i="8"/>
  <c r="A719" i="8"/>
  <c r="B719" i="8"/>
  <c r="A720" i="8"/>
  <c r="B720" i="8"/>
  <c r="A721" i="8"/>
  <c r="B721" i="8"/>
  <c r="A722" i="8"/>
  <c r="B722" i="8"/>
  <c r="A723" i="8"/>
  <c r="B723" i="8"/>
  <c r="A724" i="8"/>
  <c r="B724" i="8"/>
  <c r="A725" i="8"/>
  <c r="B725" i="8"/>
  <c r="A726" i="8"/>
  <c r="B726" i="8"/>
  <c r="A727" i="8"/>
  <c r="B727" i="8"/>
  <c r="A728" i="8"/>
  <c r="B728" i="8"/>
  <c r="A729" i="8"/>
  <c r="B729" i="8"/>
  <c r="A730" i="8"/>
  <c r="B730" i="8"/>
  <c r="A731" i="8"/>
  <c r="B731" i="8"/>
  <c r="A732" i="8"/>
  <c r="B732" i="8"/>
  <c r="A733" i="8"/>
  <c r="B733" i="8"/>
  <c r="A734" i="8"/>
  <c r="B734" i="8"/>
  <c r="A735" i="8"/>
  <c r="B735" i="8"/>
  <c r="A736" i="8"/>
  <c r="B736" i="8"/>
  <c r="A737" i="8"/>
  <c r="B737" i="8"/>
  <c r="A738" i="8"/>
  <c r="B738" i="8"/>
  <c r="A739" i="8"/>
  <c r="B739" i="8"/>
  <c r="A740" i="8"/>
  <c r="B740" i="8"/>
  <c r="A741" i="8"/>
  <c r="B741" i="8"/>
  <c r="A742" i="8"/>
  <c r="B742" i="8"/>
  <c r="A743" i="8"/>
  <c r="B743" i="8"/>
  <c r="A744" i="8"/>
  <c r="B744" i="8"/>
  <c r="A745" i="8"/>
  <c r="B745" i="8"/>
  <c r="A746" i="8"/>
  <c r="B746" i="8"/>
  <c r="A747" i="8"/>
  <c r="B747" i="8"/>
  <c r="A748" i="8"/>
  <c r="B748" i="8"/>
  <c r="A749" i="8"/>
  <c r="B749" i="8"/>
  <c r="A750" i="8"/>
  <c r="B750" i="8"/>
  <c r="A751" i="8"/>
  <c r="B751" i="8"/>
  <c r="A752" i="8"/>
  <c r="B752" i="8"/>
  <c r="A753" i="8"/>
  <c r="B753" i="8"/>
  <c r="A754" i="8"/>
  <c r="B754" i="8"/>
  <c r="A755" i="8"/>
  <c r="B755" i="8"/>
  <c r="A756" i="8"/>
  <c r="B756" i="8"/>
  <c r="A757" i="8"/>
  <c r="B757" i="8"/>
  <c r="A758" i="8"/>
  <c r="B758" i="8"/>
  <c r="A759" i="8"/>
  <c r="B759" i="8"/>
  <c r="A760" i="8"/>
  <c r="B760" i="8"/>
  <c r="A761" i="8"/>
  <c r="B761" i="8"/>
  <c r="A762" i="8"/>
  <c r="B762" i="8"/>
  <c r="A763" i="8"/>
  <c r="B763" i="8"/>
  <c r="A764" i="8"/>
  <c r="B764" i="8"/>
  <c r="A765" i="8"/>
  <c r="B765" i="8"/>
  <c r="A766" i="8"/>
  <c r="B766" i="8"/>
  <c r="A767" i="8"/>
  <c r="B767" i="8"/>
  <c r="A768" i="8"/>
  <c r="B768" i="8"/>
  <c r="A769" i="8"/>
  <c r="B769" i="8"/>
  <c r="A770" i="8"/>
  <c r="B770" i="8"/>
  <c r="A771" i="8"/>
  <c r="B771" i="8"/>
  <c r="A772" i="8"/>
  <c r="B772" i="8"/>
  <c r="A773" i="8"/>
  <c r="B773" i="8"/>
  <c r="A774" i="8"/>
  <c r="B774" i="8"/>
  <c r="A775" i="8"/>
  <c r="B775" i="8"/>
  <c r="A776" i="8"/>
  <c r="B776" i="8"/>
  <c r="A777" i="8"/>
  <c r="B777" i="8"/>
  <c r="A778" i="8"/>
  <c r="B778" i="8"/>
  <c r="A779" i="8"/>
  <c r="B779" i="8"/>
  <c r="A780" i="8"/>
  <c r="B780" i="8"/>
  <c r="A781" i="8"/>
  <c r="B781" i="8"/>
  <c r="A782" i="8"/>
  <c r="B782" i="8"/>
  <c r="A783" i="8"/>
  <c r="B783" i="8"/>
  <c r="A784" i="8"/>
  <c r="B784" i="8"/>
  <c r="A785" i="8"/>
  <c r="B785" i="8"/>
  <c r="A786" i="8"/>
  <c r="B786" i="8"/>
  <c r="A787" i="8"/>
  <c r="B787" i="8"/>
  <c r="A788" i="8"/>
  <c r="B788" i="8"/>
  <c r="A789" i="8"/>
  <c r="B789" i="8"/>
  <c r="A790" i="8"/>
  <c r="B790" i="8"/>
  <c r="A791" i="8"/>
  <c r="B791" i="8"/>
  <c r="A792" i="8"/>
  <c r="B792" i="8"/>
  <c r="A793" i="8"/>
  <c r="B793" i="8"/>
  <c r="A794" i="8"/>
  <c r="B794" i="8"/>
  <c r="A795" i="8"/>
  <c r="B795" i="8"/>
  <c r="A796" i="8"/>
  <c r="B796" i="8"/>
  <c r="A797" i="8"/>
  <c r="B797" i="8"/>
  <c r="A798" i="8"/>
  <c r="B798" i="8"/>
  <c r="A799" i="8"/>
  <c r="B799" i="8"/>
  <c r="A800" i="8"/>
  <c r="B800" i="8"/>
  <c r="A801" i="8"/>
  <c r="B801" i="8"/>
  <c r="A802" i="8"/>
  <c r="B802" i="8"/>
  <c r="A803" i="8"/>
  <c r="B803" i="8"/>
  <c r="A804" i="8"/>
  <c r="B804" i="8"/>
  <c r="A805" i="8"/>
  <c r="B805" i="8"/>
  <c r="A806" i="8"/>
  <c r="B806" i="8"/>
  <c r="A807" i="8"/>
  <c r="B807" i="8"/>
  <c r="A808" i="8"/>
  <c r="B808" i="8"/>
  <c r="A809" i="8"/>
  <c r="B809" i="8"/>
  <c r="A810" i="8"/>
  <c r="B810" i="8"/>
  <c r="A811" i="8"/>
  <c r="B811" i="8"/>
  <c r="A812" i="8"/>
  <c r="B812" i="8"/>
  <c r="A813" i="8"/>
  <c r="B813" i="8"/>
  <c r="A814" i="8"/>
  <c r="B814" i="8"/>
  <c r="A815" i="8"/>
  <c r="B815" i="8"/>
  <c r="A816" i="8"/>
  <c r="B816" i="8"/>
  <c r="A817" i="8"/>
  <c r="B817" i="8"/>
  <c r="A818" i="8"/>
  <c r="B818" i="8"/>
  <c r="A819" i="8"/>
  <c r="B819" i="8"/>
  <c r="A820" i="8"/>
  <c r="B820" i="8"/>
  <c r="A821" i="8"/>
  <c r="B821" i="8"/>
  <c r="A822" i="8"/>
  <c r="B822" i="8"/>
  <c r="A823" i="8"/>
  <c r="B823" i="8"/>
  <c r="A824" i="8"/>
  <c r="B824" i="8"/>
  <c r="A825" i="8"/>
  <c r="B825" i="8"/>
  <c r="A826" i="8"/>
  <c r="B826" i="8"/>
  <c r="A827" i="8"/>
  <c r="B827" i="8"/>
  <c r="A828" i="8"/>
  <c r="B828" i="8"/>
  <c r="A829" i="8"/>
  <c r="B829" i="8"/>
  <c r="A830" i="8"/>
  <c r="B830" i="8"/>
  <c r="A831" i="8"/>
  <c r="B831" i="8"/>
  <c r="A832" i="8"/>
  <c r="B832" i="8"/>
  <c r="A833" i="8"/>
  <c r="B833" i="8"/>
  <c r="A834" i="8"/>
  <c r="B834" i="8"/>
  <c r="A835" i="8"/>
  <c r="B835" i="8"/>
  <c r="A836" i="8"/>
  <c r="B836" i="8"/>
  <c r="A837" i="8"/>
  <c r="B837" i="8"/>
  <c r="A838" i="8"/>
  <c r="B838" i="8"/>
  <c r="A839" i="8"/>
  <c r="B839" i="8"/>
  <c r="A840" i="8"/>
  <c r="B840" i="8"/>
  <c r="A841" i="8"/>
  <c r="B841" i="8"/>
  <c r="A842" i="8"/>
  <c r="B842" i="8"/>
  <c r="A843" i="8"/>
  <c r="B843" i="8"/>
  <c r="A844" i="8"/>
  <c r="B844" i="8"/>
  <c r="A845" i="8"/>
  <c r="B845" i="8"/>
  <c r="A846" i="8"/>
  <c r="B846" i="8"/>
  <c r="A847" i="8"/>
  <c r="B847" i="8"/>
  <c r="A848" i="8"/>
  <c r="B848" i="8"/>
  <c r="A849" i="8"/>
  <c r="B849" i="8"/>
  <c r="A850" i="8"/>
  <c r="B850" i="8"/>
  <c r="A851" i="8"/>
  <c r="B851" i="8"/>
  <c r="A852" i="8"/>
  <c r="B852" i="8"/>
  <c r="A853" i="8"/>
  <c r="B853" i="8"/>
  <c r="A854" i="8"/>
  <c r="B854" i="8"/>
  <c r="A855" i="8"/>
  <c r="B855" i="8"/>
  <c r="A856" i="8"/>
  <c r="B856" i="8"/>
  <c r="A857" i="8"/>
  <c r="B857" i="8"/>
  <c r="A858" i="8"/>
  <c r="B858" i="8"/>
  <c r="A859" i="8"/>
  <c r="B859" i="8"/>
  <c r="A860" i="8"/>
  <c r="B860" i="8"/>
  <c r="A861" i="8"/>
  <c r="B861" i="8"/>
  <c r="A862" i="8"/>
  <c r="B862" i="8"/>
  <c r="A863" i="8"/>
  <c r="B863" i="8"/>
  <c r="A864" i="8"/>
  <c r="B864" i="8"/>
  <c r="A865" i="8"/>
  <c r="B865" i="8"/>
  <c r="A866" i="8"/>
  <c r="B866" i="8"/>
  <c r="A867" i="8"/>
  <c r="B867" i="8"/>
  <c r="A868" i="8"/>
  <c r="B868" i="8"/>
  <c r="A869" i="8"/>
  <c r="B869" i="8"/>
  <c r="A870" i="8"/>
  <c r="B870" i="8"/>
  <c r="A871" i="8"/>
  <c r="B871" i="8"/>
  <c r="A872" i="8"/>
  <c r="B872" i="8"/>
  <c r="A873" i="8"/>
  <c r="B873" i="8"/>
  <c r="A874" i="8"/>
  <c r="B874" i="8"/>
  <c r="A875" i="8"/>
  <c r="B875" i="8"/>
  <c r="A876" i="8"/>
  <c r="B876" i="8"/>
  <c r="A877" i="8"/>
  <c r="B877" i="8"/>
  <c r="A878" i="8"/>
  <c r="B878" i="8"/>
  <c r="A879" i="8"/>
  <c r="B879" i="8"/>
  <c r="A880" i="8"/>
  <c r="B880" i="8"/>
  <c r="A881" i="8"/>
  <c r="B881" i="8"/>
  <c r="A882" i="8"/>
  <c r="B882" i="8"/>
  <c r="A883" i="8"/>
  <c r="B883" i="8"/>
  <c r="A884" i="8"/>
  <c r="B884" i="8"/>
  <c r="A885" i="8"/>
  <c r="B885" i="8"/>
  <c r="A886" i="8"/>
  <c r="B886" i="8"/>
  <c r="A887" i="8"/>
  <c r="B887" i="8"/>
  <c r="A888" i="8"/>
  <c r="B888" i="8"/>
  <c r="A889" i="8"/>
  <c r="B889" i="8"/>
  <c r="A890" i="8"/>
  <c r="B890" i="8"/>
  <c r="A891" i="8"/>
  <c r="B891" i="8"/>
  <c r="A892" i="8"/>
  <c r="B892" i="8"/>
  <c r="A893" i="8"/>
  <c r="B893" i="8"/>
  <c r="A894" i="8"/>
  <c r="B894" i="8"/>
  <c r="A895" i="8"/>
  <c r="B895" i="8"/>
  <c r="A896" i="8"/>
  <c r="B896" i="8"/>
  <c r="A897" i="8"/>
  <c r="B897" i="8"/>
  <c r="A898" i="8"/>
  <c r="B898" i="8"/>
  <c r="A899" i="8"/>
  <c r="B899" i="8"/>
  <c r="A900" i="8"/>
  <c r="B900" i="8"/>
  <c r="A901" i="8"/>
  <c r="B901" i="8"/>
  <c r="A902" i="8"/>
  <c r="B902" i="8"/>
  <c r="A903" i="8"/>
  <c r="B903" i="8"/>
  <c r="A904" i="8"/>
  <c r="B904" i="8"/>
  <c r="A905" i="8"/>
  <c r="B905" i="8"/>
  <c r="A906" i="8"/>
  <c r="B906" i="8"/>
  <c r="A907" i="8"/>
  <c r="B907" i="8"/>
  <c r="A908" i="8"/>
  <c r="B908" i="8"/>
  <c r="A909" i="8"/>
  <c r="B909" i="8"/>
  <c r="A910" i="8"/>
  <c r="B910" i="8"/>
  <c r="A911" i="8"/>
  <c r="B911" i="8"/>
  <c r="A912" i="8"/>
  <c r="B912" i="8"/>
  <c r="A913" i="8"/>
  <c r="B913" i="8"/>
  <c r="A914" i="8"/>
  <c r="B914" i="8"/>
  <c r="A915" i="8"/>
  <c r="B915" i="8"/>
  <c r="A916" i="8"/>
  <c r="B916" i="8"/>
  <c r="A917" i="8"/>
  <c r="B917" i="8"/>
  <c r="A918" i="8"/>
  <c r="B918" i="8"/>
  <c r="A919" i="8"/>
  <c r="B919" i="8"/>
  <c r="A920" i="8"/>
  <c r="B920" i="8"/>
  <c r="A921" i="8"/>
  <c r="B921" i="8"/>
  <c r="A922" i="8"/>
  <c r="B922" i="8"/>
  <c r="A923" i="8"/>
  <c r="B923" i="8"/>
  <c r="A924" i="8"/>
  <c r="B924" i="8"/>
  <c r="A925" i="8"/>
  <c r="B925" i="8"/>
  <c r="A926" i="8"/>
  <c r="B926" i="8"/>
  <c r="A927" i="8"/>
  <c r="B927" i="8"/>
  <c r="A928" i="8"/>
  <c r="B928" i="8"/>
  <c r="A929" i="8"/>
  <c r="B929" i="8"/>
  <c r="A930" i="8"/>
  <c r="B930" i="8"/>
  <c r="A931" i="8"/>
  <c r="B931" i="8"/>
  <c r="A932" i="8"/>
  <c r="B932" i="8"/>
  <c r="A933" i="8"/>
  <c r="B933" i="8"/>
  <c r="A934" i="8"/>
  <c r="B934" i="8"/>
  <c r="A935" i="8"/>
  <c r="B935" i="8"/>
  <c r="A936" i="8"/>
  <c r="B936" i="8"/>
  <c r="A937" i="8"/>
  <c r="B937" i="8"/>
  <c r="A938" i="8"/>
  <c r="B938" i="8"/>
  <c r="A939" i="8"/>
  <c r="B939" i="8"/>
  <c r="A940" i="8"/>
  <c r="B940" i="8"/>
  <c r="A941" i="8"/>
  <c r="B941" i="8"/>
  <c r="A942" i="8"/>
  <c r="B942" i="8"/>
  <c r="A943" i="8"/>
  <c r="B943" i="8"/>
  <c r="A944" i="8"/>
  <c r="B944" i="8"/>
  <c r="A945" i="8"/>
  <c r="B945" i="8"/>
  <c r="A946" i="8"/>
  <c r="B946" i="8"/>
  <c r="A947" i="8"/>
  <c r="B947" i="8"/>
  <c r="A948" i="8"/>
  <c r="B948" i="8"/>
  <c r="A949" i="8"/>
  <c r="B949" i="8"/>
  <c r="A950" i="8"/>
  <c r="B950" i="8"/>
  <c r="A951" i="8"/>
  <c r="B951" i="8"/>
  <c r="A952" i="8"/>
  <c r="B952" i="8"/>
  <c r="A953" i="8"/>
  <c r="B953" i="8"/>
  <c r="A954" i="8"/>
  <c r="B954" i="8"/>
  <c r="A955" i="8"/>
  <c r="B955" i="8"/>
  <c r="A956" i="8"/>
  <c r="B956" i="8"/>
  <c r="A957" i="8"/>
  <c r="B957" i="8"/>
  <c r="A958" i="8"/>
  <c r="B958" i="8"/>
  <c r="A959" i="8"/>
  <c r="B959" i="8"/>
  <c r="A960" i="8"/>
  <c r="B960" i="8"/>
  <c r="A961" i="8"/>
  <c r="B961" i="8"/>
  <c r="A962" i="8"/>
  <c r="B962" i="8"/>
  <c r="A963" i="8"/>
  <c r="B963" i="8"/>
  <c r="A964" i="8"/>
  <c r="B964" i="8"/>
  <c r="A965" i="8"/>
  <c r="B965" i="8"/>
  <c r="A966" i="8"/>
  <c r="B966" i="8"/>
  <c r="A967" i="8"/>
  <c r="B967" i="8"/>
  <c r="A968" i="8"/>
  <c r="B968" i="8"/>
  <c r="A969" i="8"/>
  <c r="B969" i="8"/>
  <c r="A970" i="8"/>
  <c r="B970" i="8"/>
  <c r="A971" i="8"/>
  <c r="B971" i="8"/>
  <c r="A972" i="8"/>
  <c r="B972" i="8"/>
  <c r="A973" i="8"/>
  <c r="B973" i="8"/>
  <c r="A974" i="8"/>
  <c r="B974" i="8"/>
  <c r="A975" i="8"/>
  <c r="B975" i="8"/>
  <c r="A976" i="8"/>
  <c r="B976" i="8"/>
  <c r="A977" i="8"/>
  <c r="B977" i="8"/>
  <c r="A978" i="8"/>
  <c r="B978" i="8"/>
  <c r="A979" i="8"/>
  <c r="B979" i="8"/>
  <c r="A980" i="8"/>
  <c r="B980" i="8"/>
  <c r="A981" i="8"/>
  <c r="B981" i="8"/>
  <c r="A982" i="8"/>
  <c r="B982" i="8"/>
  <c r="A983" i="8"/>
  <c r="B983" i="8"/>
  <c r="A984" i="8"/>
  <c r="B984" i="8"/>
  <c r="A985" i="8"/>
  <c r="B985" i="8"/>
  <c r="A986" i="8"/>
  <c r="B986" i="8"/>
  <c r="A987" i="8"/>
  <c r="B987" i="8"/>
  <c r="A988" i="8"/>
  <c r="B988" i="8"/>
  <c r="A989" i="8"/>
  <c r="B989" i="8"/>
  <c r="A990" i="8"/>
  <c r="B990" i="8"/>
  <c r="A991" i="8"/>
  <c r="B991" i="8"/>
  <c r="A992" i="8"/>
  <c r="B992" i="8"/>
  <c r="A993" i="8"/>
  <c r="B993" i="8"/>
  <c r="A994" i="8"/>
  <c r="B994" i="8"/>
  <c r="A995" i="8"/>
  <c r="B995" i="8"/>
  <c r="A996" i="8"/>
  <c r="B996" i="8"/>
  <c r="A997" i="8"/>
  <c r="B997" i="8"/>
  <c r="A998" i="8"/>
  <c r="B998" i="8"/>
  <c r="A999" i="8"/>
  <c r="B999" i="8"/>
  <c r="A1000" i="8"/>
  <c r="B1000" i="8"/>
  <c r="A1001" i="8"/>
  <c r="B1001" i="8"/>
  <c r="A1002" i="8"/>
  <c r="B1002" i="8"/>
  <c r="A1003" i="8"/>
  <c r="B1003" i="8"/>
  <c r="A1004" i="8"/>
  <c r="B1004" i="8"/>
  <c r="A1005" i="8"/>
  <c r="B1005" i="8"/>
  <c r="A1006" i="8"/>
  <c r="B1006" i="8"/>
  <c r="A1007" i="8"/>
  <c r="B1007" i="8"/>
  <c r="A1008" i="8"/>
  <c r="B1008" i="8"/>
  <c r="A1009" i="8"/>
  <c r="B1009" i="8"/>
  <c r="A1010" i="8"/>
  <c r="B1010" i="8"/>
  <c r="A1011" i="8"/>
  <c r="B1011" i="8"/>
  <c r="A1012" i="8"/>
  <c r="B1012" i="8"/>
  <c r="A1013" i="8"/>
  <c r="B1013" i="8"/>
  <c r="A1014" i="8"/>
  <c r="B1014" i="8"/>
  <c r="A1015" i="8"/>
  <c r="B1015" i="8"/>
  <c r="A1016" i="8"/>
  <c r="B1016" i="8"/>
  <c r="A1017" i="8"/>
  <c r="B1017" i="8"/>
  <c r="A1018" i="8"/>
  <c r="B1018" i="8"/>
  <c r="A1019" i="8"/>
  <c r="B1019" i="8"/>
  <c r="A1020" i="8"/>
  <c r="B1020" i="8"/>
  <c r="A1021" i="8"/>
  <c r="B1021" i="8"/>
  <c r="A1022" i="8"/>
  <c r="B1022" i="8"/>
  <c r="A1023" i="8"/>
  <c r="B1023" i="8"/>
  <c r="A1024" i="8"/>
  <c r="B1024" i="8"/>
  <c r="A1025" i="8"/>
  <c r="B1025" i="8"/>
  <c r="A1026" i="8"/>
  <c r="B1026" i="8"/>
  <c r="A1027" i="8"/>
  <c r="B1027" i="8"/>
  <c r="A1028" i="8"/>
  <c r="B1028" i="8"/>
  <c r="A1029" i="8"/>
  <c r="B1029" i="8"/>
  <c r="A1030" i="8"/>
  <c r="B1030" i="8"/>
  <c r="A1031" i="8"/>
  <c r="B1031" i="8"/>
  <c r="A1032" i="8"/>
  <c r="B1032" i="8"/>
  <c r="A1033" i="8"/>
  <c r="B1033" i="8"/>
  <c r="A1034" i="8"/>
  <c r="B1034" i="8"/>
  <c r="A1035" i="8"/>
  <c r="B1035" i="8"/>
  <c r="A1036" i="8"/>
  <c r="B1036" i="8"/>
  <c r="A1037" i="8"/>
  <c r="B1037" i="8"/>
  <c r="A1038" i="8"/>
  <c r="B1038" i="8"/>
  <c r="A1039" i="8"/>
  <c r="B1039" i="8"/>
  <c r="A1040" i="8"/>
  <c r="B1040" i="8"/>
  <c r="A1041" i="8"/>
  <c r="B1041" i="8"/>
  <c r="A1042" i="8"/>
  <c r="B1042" i="8"/>
  <c r="A1043" i="8"/>
  <c r="B1043" i="8"/>
  <c r="A1044" i="8"/>
  <c r="B1044" i="8"/>
  <c r="A1045" i="8"/>
  <c r="B1045" i="8"/>
  <c r="A1046" i="8"/>
  <c r="B1046" i="8"/>
  <c r="A1047" i="8"/>
  <c r="B1047" i="8"/>
  <c r="A1048" i="8"/>
  <c r="B1048" i="8"/>
  <c r="A1049" i="8"/>
  <c r="B1049" i="8"/>
  <c r="A1050" i="8"/>
  <c r="B1050" i="8"/>
  <c r="A1051" i="8"/>
  <c r="B1051" i="8"/>
  <c r="A1052" i="8"/>
  <c r="B1052" i="8"/>
  <c r="A1053" i="8"/>
  <c r="B1053" i="8"/>
  <c r="A1054" i="8"/>
  <c r="B1054" i="8"/>
  <c r="A1055" i="8"/>
  <c r="B1055" i="8"/>
  <c r="A1056" i="8"/>
  <c r="B1056" i="8"/>
  <c r="A1057" i="8"/>
  <c r="B1057" i="8"/>
  <c r="A1058" i="8"/>
  <c r="B1058" i="8"/>
  <c r="A1059" i="8"/>
  <c r="B1059" i="8"/>
  <c r="A1060" i="8"/>
  <c r="B1060" i="8"/>
  <c r="A1061" i="8"/>
  <c r="B1061" i="8"/>
  <c r="A1062" i="8"/>
  <c r="B1062" i="8"/>
  <c r="A1063" i="8"/>
  <c r="B1063" i="8"/>
  <c r="A1064" i="8"/>
  <c r="B1064" i="8"/>
  <c r="A1065" i="8"/>
  <c r="B1065" i="8"/>
  <c r="A1066" i="8"/>
  <c r="B1066" i="8"/>
  <c r="A1067" i="8"/>
  <c r="B1067" i="8"/>
  <c r="A1068" i="8"/>
  <c r="B1068" i="8"/>
  <c r="A1069" i="8"/>
  <c r="B1069" i="8"/>
  <c r="A1070" i="8"/>
  <c r="B1070" i="8"/>
  <c r="A1071" i="8"/>
  <c r="B1071" i="8"/>
  <c r="A1072" i="8"/>
  <c r="B1072" i="8"/>
  <c r="A1073" i="8"/>
  <c r="B1073" i="8"/>
  <c r="A1074" i="8"/>
  <c r="B1074" i="8"/>
  <c r="A1075" i="8"/>
  <c r="B1075" i="8"/>
  <c r="A1076" i="8"/>
  <c r="B1076" i="8"/>
  <c r="A1077" i="8"/>
  <c r="B1077" i="8"/>
  <c r="A1078" i="8"/>
  <c r="B1078" i="8"/>
  <c r="A1079" i="8"/>
  <c r="B1079" i="8"/>
  <c r="A1080" i="8"/>
  <c r="B1080" i="8"/>
  <c r="A1081" i="8"/>
  <c r="B1081" i="8"/>
  <c r="A1082" i="8"/>
  <c r="B1082" i="8"/>
  <c r="A1083" i="8"/>
  <c r="B1083" i="8"/>
  <c r="A1084" i="8"/>
  <c r="B1084" i="8"/>
  <c r="A1085" i="8"/>
  <c r="B1085" i="8"/>
  <c r="A1086" i="8"/>
  <c r="B1086" i="8"/>
  <c r="A1087" i="8"/>
  <c r="B1087" i="8"/>
  <c r="A1088" i="8"/>
  <c r="B1088" i="8"/>
  <c r="A1089" i="8"/>
  <c r="B1089" i="8"/>
  <c r="A1090" i="8"/>
  <c r="B1090" i="8"/>
  <c r="A1091" i="8"/>
  <c r="B1091" i="8"/>
  <c r="A1092" i="8"/>
  <c r="B1092" i="8"/>
  <c r="A1093" i="8"/>
  <c r="B1093" i="8"/>
  <c r="A1094" i="8"/>
  <c r="B1094" i="8"/>
  <c r="A1095" i="8"/>
  <c r="B1095" i="8"/>
  <c r="A1096" i="8"/>
  <c r="B1096" i="8"/>
  <c r="A1097" i="8"/>
  <c r="B1097" i="8"/>
  <c r="A1098" i="8"/>
  <c r="B1098" i="8"/>
  <c r="A1099" i="8"/>
  <c r="B1099" i="8"/>
  <c r="A1100" i="8"/>
  <c r="B1100" i="8"/>
  <c r="A1101" i="8"/>
  <c r="B1101" i="8"/>
  <c r="A1102" i="8"/>
  <c r="B1102" i="8"/>
  <c r="A1103" i="8"/>
  <c r="B1103" i="8"/>
  <c r="A1104" i="8"/>
  <c r="B1104" i="8"/>
  <c r="A1105" i="8"/>
  <c r="B1105" i="8"/>
  <c r="A1106" i="8"/>
  <c r="B1106" i="8"/>
  <c r="A1107" i="8"/>
  <c r="B1107" i="8"/>
  <c r="A1108" i="8"/>
  <c r="B1108" i="8"/>
  <c r="A1109" i="8"/>
  <c r="B1109" i="8"/>
  <c r="A1110" i="8"/>
  <c r="B1110" i="8"/>
  <c r="A1111" i="8"/>
  <c r="B1111" i="8"/>
  <c r="A1112" i="8"/>
  <c r="B1112" i="8"/>
  <c r="A1113" i="8"/>
  <c r="B1113" i="8"/>
  <c r="A1114" i="8"/>
  <c r="B1114" i="8"/>
  <c r="A1115" i="8"/>
  <c r="B1115" i="8"/>
  <c r="A1116" i="8"/>
  <c r="B1116" i="8"/>
  <c r="A1117" i="8"/>
  <c r="B1117" i="8"/>
  <c r="A1118" i="8"/>
  <c r="B1118" i="8"/>
  <c r="A1119" i="8"/>
  <c r="B1119" i="8"/>
  <c r="A1120" i="8"/>
  <c r="B1120" i="8"/>
  <c r="A1121" i="8"/>
  <c r="B1121" i="8"/>
  <c r="A1122" i="8"/>
  <c r="B1122" i="8"/>
  <c r="A1123" i="8"/>
  <c r="B1123" i="8"/>
  <c r="A1124" i="8"/>
  <c r="B1124" i="8"/>
  <c r="A1125" i="8"/>
  <c r="B1125" i="8"/>
  <c r="A1126" i="8"/>
  <c r="B1126" i="8"/>
  <c r="A1127" i="8"/>
  <c r="B1127" i="8"/>
  <c r="A1128" i="8"/>
  <c r="B1128" i="8"/>
  <c r="A1129" i="8"/>
  <c r="B1129" i="8"/>
  <c r="A1130" i="8"/>
  <c r="B1130" i="8"/>
  <c r="A1131" i="8"/>
  <c r="B1131" i="8"/>
  <c r="A1132" i="8"/>
  <c r="B1132" i="8"/>
  <c r="A1133" i="8"/>
  <c r="B1133" i="8"/>
  <c r="A1134" i="8"/>
  <c r="B1134" i="8"/>
  <c r="A1135" i="8"/>
  <c r="B1135" i="8"/>
  <c r="A1136" i="8"/>
  <c r="B1136" i="8"/>
  <c r="A1137" i="8"/>
  <c r="B1137" i="8"/>
  <c r="A1138" i="8"/>
  <c r="B1138" i="8"/>
  <c r="A1139" i="8"/>
  <c r="B1139" i="8"/>
  <c r="A1140" i="8"/>
  <c r="B1140" i="8"/>
  <c r="A1141" i="8"/>
  <c r="B1141" i="8"/>
  <c r="A1142" i="8"/>
  <c r="B1142" i="8"/>
  <c r="A1143" i="8"/>
  <c r="B1143" i="8"/>
  <c r="A1144" i="8"/>
  <c r="B1144" i="8"/>
  <c r="A1145" i="8"/>
  <c r="B1145" i="8"/>
  <c r="A1146" i="8"/>
  <c r="B1146" i="8"/>
  <c r="A1147" i="8"/>
  <c r="B1147" i="8"/>
  <c r="A1148" i="8"/>
  <c r="B1148" i="8"/>
  <c r="A1149" i="8"/>
  <c r="B1149" i="8"/>
  <c r="A1150" i="8"/>
  <c r="B1150" i="8"/>
  <c r="A1151" i="8"/>
  <c r="B1151" i="8"/>
  <c r="A1152" i="8"/>
  <c r="B1152" i="8"/>
  <c r="A1153" i="8"/>
  <c r="B1153" i="8"/>
  <c r="A1154" i="8"/>
  <c r="B1154" i="8"/>
  <c r="A1155" i="8"/>
  <c r="B1155" i="8"/>
  <c r="A1156" i="8"/>
  <c r="B1156" i="8"/>
  <c r="A1157" i="8"/>
  <c r="B1157" i="8"/>
  <c r="A1158" i="8"/>
  <c r="B1158" i="8"/>
  <c r="A1159" i="8"/>
  <c r="B1159" i="8"/>
  <c r="A1160" i="8"/>
  <c r="B1160" i="8"/>
  <c r="A1161" i="8"/>
  <c r="B1161" i="8"/>
  <c r="A1162" i="8"/>
  <c r="B1162" i="8"/>
  <c r="A1163" i="8"/>
  <c r="B1163" i="8"/>
  <c r="A1164" i="8"/>
  <c r="B1164" i="8"/>
  <c r="A1165" i="8"/>
  <c r="B1165" i="8"/>
  <c r="A1166" i="8"/>
  <c r="B1166" i="8"/>
  <c r="A1167" i="8"/>
  <c r="B1167" i="8"/>
  <c r="A1168" i="8"/>
  <c r="B1168" i="8"/>
  <c r="A1169" i="8"/>
  <c r="B1169" i="8"/>
  <c r="A1170" i="8"/>
  <c r="B1170" i="8"/>
  <c r="A1171" i="8"/>
  <c r="B1171" i="8"/>
  <c r="A1172" i="8"/>
  <c r="B1172" i="8"/>
  <c r="A1173" i="8"/>
  <c r="B1173" i="8"/>
  <c r="A1174" i="8"/>
  <c r="B1174" i="8"/>
  <c r="A1175" i="8"/>
  <c r="B1175" i="8"/>
  <c r="A1176" i="8"/>
  <c r="B1176" i="8"/>
  <c r="A1177" i="8"/>
  <c r="B1177" i="8"/>
  <c r="A1178" i="8"/>
  <c r="B1178" i="8"/>
  <c r="A1179" i="8"/>
  <c r="B1179" i="8"/>
  <c r="A1180" i="8"/>
  <c r="B1180" i="8"/>
  <c r="A1181" i="8"/>
  <c r="B1181" i="8"/>
  <c r="A1182" i="8"/>
  <c r="B1182" i="8"/>
  <c r="A1183" i="8"/>
  <c r="B1183" i="8"/>
  <c r="A1184" i="8"/>
  <c r="B1184" i="8"/>
  <c r="A1185" i="8"/>
  <c r="B1185" i="8"/>
  <c r="A1186" i="8"/>
  <c r="B1186" i="8"/>
  <c r="A1187" i="8"/>
  <c r="B1187" i="8"/>
  <c r="A1188" i="8"/>
  <c r="B1188" i="8"/>
  <c r="A1189" i="8"/>
  <c r="B1189" i="8"/>
  <c r="A1190" i="8"/>
  <c r="B1190" i="8"/>
  <c r="A1191" i="8"/>
  <c r="B1191" i="8"/>
  <c r="A1192" i="8"/>
  <c r="B1192" i="8"/>
  <c r="A1193" i="8"/>
  <c r="B1193" i="8"/>
  <c r="A1194" i="8"/>
  <c r="B1194" i="8"/>
  <c r="A1195" i="8"/>
  <c r="B1195" i="8"/>
  <c r="A1196" i="8"/>
  <c r="B1196" i="8"/>
  <c r="A1197" i="8"/>
  <c r="B1197" i="8"/>
  <c r="A1198" i="8"/>
  <c r="B1198" i="8"/>
  <c r="A1199" i="8"/>
  <c r="B1199" i="8"/>
  <c r="A1200" i="8"/>
  <c r="B1200" i="8"/>
  <c r="A1201" i="8"/>
  <c r="B1201" i="8"/>
  <c r="A1202" i="8"/>
  <c r="B1202" i="8"/>
  <c r="A1203" i="8"/>
  <c r="B1203" i="8"/>
  <c r="A1204" i="8"/>
  <c r="B1204" i="8"/>
  <c r="A1205" i="8"/>
  <c r="B1205" i="8"/>
  <c r="A1206" i="8"/>
  <c r="B1206" i="8"/>
  <c r="A1207" i="8"/>
  <c r="B1207" i="8"/>
  <c r="A1208" i="8"/>
  <c r="B1208" i="8"/>
  <c r="A1209" i="8"/>
  <c r="B1209" i="8"/>
  <c r="A1210" i="8"/>
  <c r="B1210" i="8"/>
  <c r="A1211" i="8"/>
  <c r="B1211" i="8"/>
  <c r="A1212" i="8"/>
  <c r="B1212" i="8"/>
  <c r="A1213" i="8"/>
  <c r="B1213" i="8"/>
  <c r="A1214" i="8"/>
  <c r="B1214" i="8"/>
  <c r="A1215" i="8"/>
  <c r="B1215" i="8"/>
  <c r="A1216" i="8"/>
  <c r="B1216" i="8"/>
  <c r="A1217" i="8"/>
  <c r="B1217" i="8"/>
  <c r="A1218" i="8"/>
  <c r="B1218" i="8"/>
  <c r="A1219" i="8"/>
  <c r="B1219" i="8"/>
  <c r="A1220" i="8"/>
  <c r="B1220" i="8"/>
  <c r="A1221" i="8"/>
  <c r="B1221" i="8"/>
  <c r="A1222" i="8"/>
  <c r="B1222" i="8"/>
  <c r="A1223" i="8"/>
  <c r="B1223" i="8"/>
  <c r="A1224" i="8"/>
  <c r="B1224" i="8"/>
  <c r="A1225" i="8"/>
  <c r="B1225" i="8"/>
  <c r="A1226" i="8"/>
  <c r="B1226" i="8"/>
  <c r="A1227" i="8"/>
  <c r="B1227" i="8"/>
  <c r="A1228" i="8"/>
  <c r="B1228" i="8"/>
  <c r="A1229" i="8"/>
  <c r="B1229" i="8"/>
  <c r="A1230" i="8"/>
  <c r="B1230" i="8"/>
  <c r="A1231" i="8"/>
  <c r="B1231" i="8"/>
  <c r="A1232" i="8"/>
  <c r="B1232" i="8"/>
  <c r="A1233" i="8"/>
  <c r="B1233" i="8"/>
  <c r="A1234" i="8"/>
  <c r="B1234" i="8"/>
  <c r="A1235" i="8"/>
  <c r="B1235" i="8"/>
  <c r="A1236" i="8"/>
  <c r="B1236" i="8"/>
  <c r="A1237" i="8"/>
  <c r="B1237" i="8"/>
  <c r="A1238" i="8"/>
  <c r="B1238" i="8"/>
  <c r="A1239" i="8"/>
  <c r="B1239" i="8"/>
  <c r="A1240" i="8"/>
  <c r="B1240" i="8"/>
  <c r="A1241" i="8"/>
  <c r="B1241" i="8"/>
  <c r="A1242" i="8"/>
  <c r="B1242" i="8"/>
  <c r="A1243" i="8"/>
  <c r="B1243" i="8"/>
  <c r="A1244" i="8"/>
  <c r="B1244" i="8"/>
  <c r="A1245" i="8"/>
  <c r="B1245" i="8"/>
  <c r="A1246" i="8"/>
  <c r="B1246" i="8"/>
  <c r="A1247" i="8"/>
  <c r="B1247" i="8"/>
  <c r="A1248" i="8"/>
  <c r="B1248" i="8"/>
  <c r="A1249" i="8"/>
  <c r="B1249" i="8"/>
  <c r="A1250" i="8"/>
  <c r="B1250" i="8"/>
  <c r="A1251" i="8"/>
  <c r="B1251" i="8"/>
  <c r="A1252" i="8"/>
  <c r="B1252" i="8"/>
  <c r="A1253" i="8"/>
  <c r="B1253" i="8"/>
  <c r="A1254" i="8"/>
  <c r="B1254" i="8"/>
  <c r="A1255" i="8"/>
  <c r="B1255" i="8"/>
  <c r="A1256" i="8"/>
  <c r="B1256" i="8"/>
  <c r="A1257" i="8"/>
  <c r="B1257" i="8"/>
  <c r="A1258" i="8"/>
  <c r="B1258" i="8"/>
  <c r="A1259" i="8"/>
  <c r="B1259" i="8"/>
  <c r="A1260" i="8"/>
  <c r="B1260" i="8"/>
  <c r="A1261" i="8"/>
  <c r="B1261" i="8"/>
  <c r="A1262" i="8"/>
  <c r="B1262" i="8"/>
  <c r="A1263" i="8"/>
  <c r="B1263" i="8"/>
  <c r="A1264" i="8"/>
  <c r="B1264" i="8"/>
  <c r="A1265" i="8"/>
  <c r="B1265" i="8"/>
  <c r="A1266" i="8"/>
  <c r="B1266" i="8"/>
  <c r="A1267" i="8"/>
  <c r="B1267" i="8"/>
  <c r="A1268" i="8"/>
  <c r="B1268" i="8"/>
  <c r="A1269" i="8"/>
  <c r="B1269" i="8"/>
  <c r="A1270" i="8"/>
  <c r="B1270" i="8"/>
  <c r="A1271" i="8"/>
  <c r="B1271" i="8"/>
  <c r="A1272" i="8"/>
  <c r="B1272" i="8"/>
  <c r="A1273" i="8"/>
  <c r="B1273" i="8"/>
  <c r="A1274" i="8"/>
  <c r="B1274" i="8"/>
  <c r="A1275" i="8"/>
  <c r="B1275" i="8"/>
  <c r="A1276" i="8"/>
  <c r="B1276" i="8"/>
  <c r="A1277" i="8"/>
  <c r="B1277" i="8"/>
  <c r="A1278" i="8"/>
  <c r="B1278" i="8"/>
  <c r="A1279" i="8"/>
  <c r="B1279" i="8"/>
  <c r="A1280" i="8"/>
  <c r="B1280" i="8"/>
  <c r="A1281" i="8"/>
  <c r="B1281" i="8"/>
  <c r="A1282" i="8"/>
  <c r="B1282" i="8"/>
  <c r="A1283" i="8"/>
  <c r="B1283" i="8"/>
  <c r="A1284" i="8"/>
  <c r="B1284" i="8"/>
  <c r="A1285" i="8"/>
  <c r="B1285" i="8"/>
  <c r="A1286" i="8"/>
  <c r="B1286" i="8"/>
  <c r="A1287" i="8"/>
  <c r="B1287" i="8"/>
  <c r="A1288" i="8"/>
  <c r="B1288" i="8"/>
  <c r="A1289" i="8"/>
  <c r="B1289" i="8"/>
  <c r="A1290" i="8"/>
  <c r="B1290" i="8"/>
  <c r="A1291" i="8"/>
  <c r="B1291" i="8"/>
  <c r="A1292" i="8"/>
  <c r="B1292" i="8"/>
  <c r="A1293" i="8"/>
  <c r="B1293" i="8"/>
  <c r="A1294" i="8"/>
  <c r="B1294" i="8"/>
  <c r="A1295" i="8"/>
  <c r="B1295" i="8"/>
  <c r="A1296" i="8"/>
  <c r="B1296" i="8"/>
  <c r="A1297" i="8"/>
  <c r="B1297" i="8"/>
  <c r="A1298" i="8"/>
  <c r="B1298" i="8"/>
  <c r="A1299" i="8"/>
  <c r="B1299" i="8"/>
  <c r="A1300" i="8"/>
  <c r="B1300" i="8"/>
  <c r="A1301" i="8"/>
  <c r="B1301" i="8"/>
  <c r="A1302" i="8"/>
  <c r="B1302" i="8"/>
  <c r="A1303" i="8"/>
  <c r="B1303" i="8"/>
  <c r="A1304" i="8"/>
  <c r="B1304" i="8"/>
  <c r="A1305" i="8"/>
  <c r="B1305" i="8"/>
  <c r="A1306" i="8"/>
  <c r="B1306" i="8"/>
  <c r="A1307" i="8"/>
  <c r="B1307" i="8"/>
  <c r="A1308" i="8"/>
  <c r="B1308" i="8"/>
  <c r="A1309" i="8"/>
  <c r="B1309" i="8"/>
  <c r="A1310" i="8"/>
  <c r="B1310" i="8"/>
  <c r="A1311" i="8"/>
  <c r="B1311" i="8"/>
  <c r="A1312" i="8"/>
  <c r="B1312" i="8"/>
  <c r="A1313" i="8"/>
  <c r="B1313" i="8"/>
  <c r="A1314" i="8"/>
  <c r="B1314" i="8"/>
  <c r="A1315" i="8"/>
  <c r="B1315" i="8"/>
  <c r="A1316" i="8"/>
  <c r="B1316" i="8"/>
  <c r="A1317" i="8"/>
  <c r="B1317" i="8"/>
  <c r="A1318" i="8"/>
  <c r="B1318" i="8"/>
  <c r="A1319" i="8"/>
  <c r="B1319" i="8"/>
  <c r="A1320" i="8"/>
  <c r="B1320" i="8"/>
  <c r="A1321" i="8"/>
  <c r="B1321" i="8"/>
  <c r="A1322" i="8"/>
  <c r="B1322" i="8"/>
  <c r="A1323" i="8"/>
  <c r="B1323" i="8"/>
  <c r="A1324" i="8"/>
  <c r="B1324" i="8"/>
  <c r="A1325" i="8"/>
  <c r="B1325" i="8"/>
  <c r="A1326" i="8"/>
  <c r="B1326" i="8"/>
  <c r="A1327" i="8"/>
  <c r="B1327" i="8"/>
  <c r="A1328" i="8"/>
  <c r="B1328" i="8"/>
  <c r="A1329" i="8"/>
  <c r="B1329" i="8"/>
  <c r="A1330" i="8"/>
  <c r="B1330" i="8"/>
  <c r="A1331" i="8"/>
  <c r="B1331" i="8"/>
  <c r="A1332" i="8"/>
  <c r="B1332" i="8"/>
  <c r="A1333" i="8"/>
  <c r="B1333" i="8"/>
  <c r="A1334" i="8"/>
  <c r="B1334" i="8"/>
  <c r="A1335" i="8"/>
  <c r="B1335" i="8"/>
  <c r="A1336" i="8"/>
  <c r="B1336" i="8"/>
  <c r="A1337" i="8"/>
  <c r="B1337" i="8"/>
  <c r="A1338" i="8"/>
  <c r="B1338" i="8"/>
  <c r="A1339" i="8"/>
  <c r="B1339" i="8"/>
  <c r="A1340" i="8"/>
  <c r="B1340" i="8"/>
  <c r="A1341" i="8"/>
  <c r="B1341" i="8"/>
  <c r="A1342" i="8"/>
  <c r="B1342" i="8"/>
  <c r="A1343" i="8"/>
  <c r="B1343" i="8"/>
  <c r="A1344" i="8"/>
  <c r="B1344" i="8"/>
  <c r="A1345" i="8"/>
  <c r="B1345" i="8"/>
  <c r="A1346" i="8"/>
  <c r="B1346" i="8"/>
  <c r="A1347" i="8"/>
  <c r="B1347" i="8"/>
  <c r="A1348" i="8"/>
  <c r="B1348" i="8"/>
  <c r="A1349" i="8"/>
  <c r="B1349" i="8"/>
  <c r="A1350" i="8"/>
  <c r="B1350" i="8"/>
  <c r="A1351" i="8"/>
  <c r="B1351" i="8"/>
  <c r="A1352" i="8"/>
  <c r="B1352" i="8"/>
  <c r="A1353" i="8"/>
  <c r="B1353" i="8"/>
  <c r="A1354" i="8"/>
  <c r="B1354" i="8"/>
  <c r="A1355" i="8"/>
  <c r="B1355" i="8"/>
  <c r="A1356" i="8"/>
  <c r="B1356" i="8"/>
  <c r="A1357" i="8"/>
  <c r="B1357" i="8"/>
  <c r="A1358" i="8"/>
  <c r="B1358" i="8"/>
  <c r="A1359" i="8"/>
  <c r="B1359" i="8"/>
  <c r="A1360" i="8"/>
  <c r="B1360" i="8"/>
  <c r="A1361" i="8"/>
  <c r="B1361" i="8"/>
  <c r="A1362" i="8"/>
  <c r="B1362" i="8"/>
  <c r="A1363" i="8"/>
  <c r="B1363" i="8"/>
  <c r="A1364" i="8"/>
  <c r="B1364" i="8"/>
  <c r="A1365" i="8"/>
  <c r="B1365" i="8"/>
  <c r="A1366" i="8"/>
  <c r="B1366" i="8"/>
  <c r="A1367" i="8"/>
  <c r="B1367" i="8"/>
  <c r="A1368" i="8"/>
  <c r="B1368" i="8"/>
  <c r="A1369" i="8"/>
  <c r="B1369" i="8"/>
  <c r="A1370" i="8"/>
  <c r="B1370" i="8"/>
  <c r="A1371" i="8"/>
  <c r="B1371" i="8"/>
  <c r="A1372" i="8"/>
  <c r="B1372" i="8"/>
  <c r="A1373" i="8"/>
  <c r="B1373" i="8"/>
  <c r="A1374" i="8"/>
  <c r="B1374" i="8"/>
  <c r="A1375" i="8"/>
  <c r="B1375" i="8"/>
  <c r="A1376" i="8"/>
  <c r="B1376" i="8"/>
  <c r="A1377" i="8"/>
  <c r="B1377" i="8"/>
  <c r="A1378" i="8"/>
  <c r="B1378" i="8"/>
  <c r="A1379" i="8"/>
  <c r="B1379" i="8"/>
  <c r="A1380" i="8"/>
  <c r="B1380" i="8"/>
  <c r="A1381" i="8"/>
  <c r="B1381" i="8"/>
  <c r="A1382" i="8"/>
  <c r="B1382" i="8"/>
  <c r="A1383" i="8"/>
  <c r="B1383" i="8"/>
  <c r="A1384" i="8"/>
  <c r="B1384" i="8"/>
  <c r="A1385" i="8"/>
  <c r="B1385" i="8"/>
  <c r="A1386" i="8"/>
  <c r="B1386" i="8"/>
  <c r="A1387" i="8"/>
  <c r="B1387" i="8"/>
  <c r="A1388" i="8"/>
  <c r="B1388" i="8"/>
  <c r="A1389" i="8"/>
  <c r="B1389" i="8"/>
  <c r="A1390" i="8"/>
  <c r="B1390" i="8"/>
  <c r="A1391" i="8"/>
  <c r="B1391" i="8"/>
  <c r="A1392" i="8"/>
  <c r="B1392" i="8"/>
  <c r="A1393" i="8"/>
  <c r="B1393" i="8"/>
  <c r="A1394" i="8"/>
  <c r="B1394" i="8"/>
  <c r="A1395" i="8"/>
  <c r="B1395" i="8"/>
  <c r="A1396" i="8"/>
  <c r="B1396" i="8"/>
  <c r="A1397" i="8"/>
  <c r="B1397" i="8"/>
  <c r="A1398" i="8"/>
  <c r="B1398" i="8"/>
  <c r="A1399" i="8"/>
  <c r="B1399" i="8"/>
  <c r="A1400" i="8"/>
  <c r="B1400" i="8"/>
  <c r="A1401" i="8"/>
  <c r="B1401" i="8"/>
  <c r="A1402" i="8"/>
  <c r="B1402" i="8"/>
  <c r="A1403" i="8"/>
  <c r="B1403" i="8"/>
  <c r="A1404" i="8"/>
  <c r="B1404" i="8"/>
  <c r="A1405" i="8"/>
  <c r="B1405" i="8"/>
  <c r="A1406" i="8"/>
  <c r="B1406" i="8"/>
  <c r="A1407" i="8"/>
  <c r="B1407" i="8"/>
  <c r="A1408" i="8"/>
  <c r="B1408" i="8"/>
  <c r="A1409" i="8"/>
  <c r="B1409" i="8"/>
  <c r="A1410" i="8"/>
  <c r="B1410" i="8"/>
  <c r="A1411" i="8"/>
  <c r="B1411" i="8"/>
  <c r="A1412" i="8"/>
  <c r="B1412" i="8"/>
  <c r="A1413" i="8"/>
  <c r="B1413" i="8"/>
  <c r="A1414" i="8"/>
  <c r="B1414" i="8"/>
  <c r="A1415" i="8"/>
  <c r="B1415" i="8"/>
  <c r="A1416" i="8"/>
  <c r="B1416" i="8"/>
  <c r="A1417" i="8"/>
  <c r="B1417" i="8"/>
  <c r="A1418" i="8"/>
  <c r="B1418" i="8"/>
  <c r="A1419" i="8"/>
  <c r="B1419" i="8"/>
  <c r="A1420" i="8"/>
  <c r="B1420" i="8"/>
  <c r="A1421" i="8"/>
  <c r="B1421" i="8"/>
  <c r="A1422" i="8"/>
  <c r="B1422" i="8"/>
  <c r="A1423" i="8"/>
  <c r="B1423" i="8"/>
  <c r="A1424" i="8"/>
  <c r="B1424" i="8"/>
  <c r="A1425" i="8"/>
  <c r="B1425" i="8"/>
  <c r="A1426" i="8"/>
  <c r="B1426" i="8"/>
  <c r="A1427" i="8"/>
  <c r="B1427" i="8"/>
  <c r="A1428" i="8"/>
  <c r="B1428" i="8"/>
  <c r="A1429" i="8"/>
  <c r="B1429" i="8"/>
  <c r="A1430" i="8"/>
  <c r="B1430" i="8"/>
  <c r="A1431" i="8"/>
  <c r="B1431" i="8"/>
  <c r="A1432" i="8"/>
  <c r="B1432" i="8"/>
  <c r="A1433" i="8"/>
  <c r="B1433" i="8"/>
  <c r="A1434" i="8"/>
  <c r="B1434" i="8"/>
  <c r="A1435" i="8"/>
  <c r="B1435" i="8"/>
  <c r="A1436" i="8"/>
  <c r="B1436" i="8"/>
  <c r="A1437" i="8"/>
  <c r="B1437" i="8"/>
  <c r="A1438" i="8"/>
  <c r="B1438" i="8"/>
  <c r="A1439" i="8"/>
  <c r="B1439" i="8"/>
  <c r="A1440" i="8"/>
  <c r="B1440" i="8"/>
  <c r="A1441" i="8"/>
  <c r="B1441" i="8"/>
  <c r="A1442" i="8"/>
  <c r="B1442" i="8"/>
  <c r="A1443" i="8"/>
  <c r="B1443" i="8"/>
  <c r="A1444" i="8"/>
  <c r="B1444" i="8"/>
  <c r="A1445" i="8"/>
  <c r="B1445" i="8"/>
  <c r="A1446" i="8"/>
  <c r="B1446" i="8"/>
  <c r="A1447" i="8"/>
  <c r="B1447" i="8"/>
  <c r="A1448" i="8"/>
  <c r="B1448" i="8"/>
  <c r="A1449" i="8"/>
  <c r="B1449" i="8"/>
  <c r="A1450" i="8"/>
  <c r="B1450" i="8"/>
  <c r="A1451" i="8"/>
  <c r="B1451" i="8"/>
  <c r="A1452" i="8"/>
  <c r="B1452" i="8"/>
  <c r="A1453" i="8"/>
  <c r="B1453" i="8"/>
  <c r="A1454" i="8"/>
  <c r="B1454" i="8"/>
  <c r="A1455" i="8"/>
  <c r="B1455" i="8"/>
  <c r="A1456" i="8"/>
  <c r="B1456" i="8"/>
  <c r="A1457" i="8"/>
  <c r="B1457" i="8"/>
  <c r="A1458" i="8"/>
  <c r="B1458" i="8"/>
  <c r="A1459" i="8"/>
  <c r="B1459" i="8"/>
  <c r="A1460" i="8"/>
  <c r="B1460" i="8"/>
  <c r="A1461" i="8"/>
  <c r="B1461" i="8"/>
  <c r="A1462" i="8"/>
  <c r="B1462" i="8"/>
  <c r="A1463" i="8"/>
  <c r="B1463" i="8"/>
  <c r="A1464" i="8"/>
  <c r="B1464" i="8"/>
  <c r="A1465" i="8"/>
  <c r="B1465" i="8"/>
  <c r="A1466" i="8"/>
  <c r="B1466" i="8"/>
  <c r="A1467" i="8"/>
  <c r="B1467" i="8"/>
  <c r="A1468" i="8"/>
  <c r="B1468" i="8"/>
  <c r="A1469" i="8"/>
  <c r="B1469" i="8"/>
  <c r="A1470" i="8"/>
  <c r="B1470" i="8"/>
  <c r="A1471" i="8"/>
  <c r="B1471" i="8"/>
  <c r="A1472" i="8"/>
  <c r="B1472" i="8"/>
  <c r="A1473" i="8"/>
  <c r="B1473" i="8"/>
  <c r="A1474" i="8"/>
  <c r="B1474" i="8"/>
  <c r="A1475" i="8"/>
  <c r="B1475" i="8"/>
  <c r="A1476" i="8"/>
  <c r="B1476" i="8"/>
  <c r="A1477" i="8"/>
  <c r="B1477" i="8"/>
  <c r="A1478" i="8"/>
  <c r="B1478" i="8"/>
  <c r="A1479" i="8"/>
  <c r="B1479" i="8"/>
  <c r="A1480" i="8"/>
  <c r="B1480" i="8"/>
  <c r="A1481" i="8"/>
  <c r="B1481" i="8"/>
  <c r="A1482" i="8"/>
  <c r="B1482" i="8"/>
  <c r="A1483" i="8"/>
  <c r="B1483" i="8"/>
  <c r="A1484" i="8"/>
  <c r="B1484" i="8"/>
  <c r="A1485" i="8"/>
  <c r="B1485" i="8"/>
  <c r="A1486" i="8"/>
  <c r="B1486" i="8"/>
  <c r="A1487" i="8"/>
  <c r="B1487" i="8"/>
  <c r="A1488" i="8"/>
  <c r="B1488" i="8"/>
  <c r="A1489" i="8"/>
  <c r="B1489" i="8"/>
  <c r="A1490" i="8"/>
  <c r="B1490" i="8"/>
  <c r="A1491" i="8"/>
  <c r="B1491" i="8"/>
  <c r="A1492" i="8"/>
  <c r="B1492" i="8"/>
  <c r="A1493" i="8"/>
  <c r="B1493" i="8"/>
  <c r="A1494" i="8"/>
  <c r="B1494" i="8"/>
  <c r="A1495" i="8"/>
  <c r="B1495" i="8"/>
  <c r="A1496" i="8"/>
  <c r="B1496" i="8"/>
  <c r="A1497" i="8"/>
  <c r="B1497" i="8"/>
  <c r="A1498" i="8"/>
  <c r="B1498" i="8"/>
  <c r="A1499" i="8"/>
  <c r="B1499" i="8"/>
  <c r="A1500" i="8"/>
  <c r="B1500" i="8"/>
  <c r="A1501" i="8"/>
  <c r="B1501" i="8"/>
  <c r="A1502" i="8"/>
  <c r="B1502" i="8"/>
  <c r="A1503" i="8"/>
  <c r="B1503" i="8"/>
  <c r="A1504" i="8"/>
  <c r="B1504" i="8"/>
  <c r="A1505" i="8"/>
  <c r="B1505" i="8"/>
  <c r="A1506" i="8"/>
  <c r="B1506" i="8"/>
  <c r="A1507" i="8"/>
  <c r="B1507" i="8"/>
  <c r="A1508" i="8"/>
  <c r="B1508" i="8"/>
  <c r="A1509" i="8"/>
  <c r="B1509" i="8"/>
  <c r="A1510" i="8"/>
  <c r="B1510" i="8"/>
  <c r="A1511" i="8"/>
  <c r="B1511" i="8"/>
  <c r="A1512" i="8"/>
  <c r="B1512" i="8"/>
  <c r="A1513" i="8"/>
  <c r="B1513" i="8"/>
  <c r="A1514" i="8"/>
  <c r="B1514" i="8"/>
  <c r="A1515" i="8"/>
  <c r="B1515" i="8"/>
  <c r="A1516" i="8"/>
  <c r="B1516" i="8"/>
  <c r="A1517" i="8"/>
  <c r="B1517" i="8"/>
  <c r="A1518" i="8"/>
  <c r="B1518" i="8"/>
  <c r="A1519" i="8"/>
  <c r="B1519" i="8"/>
  <c r="A1520" i="8"/>
  <c r="B1520" i="8"/>
  <c r="A1521" i="8"/>
  <c r="B1521" i="8"/>
  <c r="A1522" i="8"/>
  <c r="B1522" i="8"/>
  <c r="A1523" i="8"/>
  <c r="B1523" i="8"/>
  <c r="A1524" i="8"/>
  <c r="B1524" i="8"/>
  <c r="A1525" i="8"/>
  <c r="B1525" i="8"/>
  <c r="A1526" i="8"/>
  <c r="B1526" i="8"/>
  <c r="A1527" i="8"/>
  <c r="B1527" i="8"/>
  <c r="A1528" i="8"/>
  <c r="B1528" i="8"/>
  <c r="A1529" i="8"/>
  <c r="B1529" i="8"/>
  <c r="A1530" i="8"/>
  <c r="B1530" i="8"/>
  <c r="A1531" i="8"/>
  <c r="B1531" i="8"/>
  <c r="A1532" i="8"/>
  <c r="B1532" i="8"/>
  <c r="A1533" i="8"/>
  <c r="B1533" i="8"/>
  <c r="A1534" i="8"/>
  <c r="B1534" i="8"/>
  <c r="A1535" i="8"/>
  <c r="B1535" i="8"/>
  <c r="A1536" i="8"/>
  <c r="B1536" i="8"/>
  <c r="A1537" i="8"/>
  <c r="B1537" i="8"/>
  <c r="A1538" i="8"/>
  <c r="B1538" i="8"/>
  <c r="A1539" i="8"/>
  <c r="B1539" i="8"/>
  <c r="A1540" i="8"/>
  <c r="B1540" i="8"/>
  <c r="A1541" i="8"/>
  <c r="B1541" i="8"/>
  <c r="A1542" i="8"/>
  <c r="B1542" i="8"/>
  <c r="A1543" i="8"/>
  <c r="B1543" i="8"/>
  <c r="A1544" i="8"/>
  <c r="B1544" i="8"/>
  <c r="A1545" i="8"/>
  <c r="B1545" i="8"/>
  <c r="A1546" i="8"/>
  <c r="B1546" i="8"/>
  <c r="A1547" i="8"/>
  <c r="B1547" i="8"/>
  <c r="A1548" i="8"/>
  <c r="B1548" i="8"/>
  <c r="A1549" i="8"/>
  <c r="B1549" i="8"/>
  <c r="A1550" i="8"/>
  <c r="B1550" i="8"/>
  <c r="A1551" i="8"/>
  <c r="B1551" i="8"/>
  <c r="A1552" i="8"/>
  <c r="B1552" i="8"/>
  <c r="A1553" i="8"/>
  <c r="B1553" i="8"/>
  <c r="A1554" i="8"/>
  <c r="B1554" i="8"/>
  <c r="A1555" i="8"/>
  <c r="B1555" i="8"/>
  <c r="A1556" i="8"/>
  <c r="B1556" i="8"/>
  <c r="A1557" i="8"/>
  <c r="B1557" i="8"/>
  <c r="A1558" i="8"/>
  <c r="B1558" i="8"/>
  <c r="A1559" i="8"/>
  <c r="B1559" i="8"/>
  <c r="A1560" i="8"/>
  <c r="B1560" i="8"/>
  <c r="A1561" i="8"/>
  <c r="B1561" i="8"/>
  <c r="A1562" i="8"/>
  <c r="B1562" i="8"/>
  <c r="A1563" i="8"/>
  <c r="B1563" i="8"/>
  <c r="A1564" i="8"/>
  <c r="B1564" i="8"/>
  <c r="A1565" i="8"/>
  <c r="B1565" i="8"/>
  <c r="A1566" i="8"/>
  <c r="B1566" i="8"/>
  <c r="A1567" i="8"/>
  <c r="B1567" i="8"/>
  <c r="A1568" i="8"/>
  <c r="B1568" i="8"/>
  <c r="A1569" i="8"/>
  <c r="B1569" i="8"/>
  <c r="A1570" i="8"/>
  <c r="B1570" i="8"/>
  <c r="A1571" i="8"/>
  <c r="B1571" i="8"/>
  <c r="A1572" i="8"/>
  <c r="B1572" i="8"/>
  <c r="A1573" i="8"/>
  <c r="B1573" i="8"/>
  <c r="A1574" i="8"/>
  <c r="B1574" i="8"/>
  <c r="A1575" i="8"/>
  <c r="B1575" i="8"/>
  <c r="A1576" i="8"/>
  <c r="B1576" i="8"/>
  <c r="A1577" i="8"/>
  <c r="B1577" i="8"/>
  <c r="A1578" i="8"/>
  <c r="B1578" i="8"/>
  <c r="A1579" i="8"/>
  <c r="B1579" i="8"/>
  <c r="A1580" i="8"/>
  <c r="B1580" i="8"/>
  <c r="A1581" i="8"/>
  <c r="B1581" i="8"/>
  <c r="A1582" i="8"/>
  <c r="B1582" i="8"/>
  <c r="A1583" i="8"/>
  <c r="B1583" i="8"/>
  <c r="A1584" i="8"/>
  <c r="B1584" i="8"/>
  <c r="A1585" i="8"/>
  <c r="B1585" i="8"/>
  <c r="A1586" i="8"/>
  <c r="B1586" i="8"/>
  <c r="A1587" i="8"/>
  <c r="B1587" i="8"/>
  <c r="A1588" i="8"/>
  <c r="B1588" i="8"/>
  <c r="A1589" i="8"/>
  <c r="B1589" i="8"/>
  <c r="A1590" i="8"/>
  <c r="B1590" i="8"/>
  <c r="A1591" i="8"/>
  <c r="B1591" i="8"/>
  <c r="A1592" i="8"/>
  <c r="B1592" i="8"/>
  <c r="A1593" i="8"/>
  <c r="B1593" i="8"/>
  <c r="A1594" i="8"/>
  <c r="B1594" i="8"/>
  <c r="A1595" i="8"/>
  <c r="B1595" i="8"/>
  <c r="A1596" i="8"/>
  <c r="B1596" i="8"/>
  <c r="A1597" i="8"/>
  <c r="B1597" i="8"/>
  <c r="A1598" i="8"/>
  <c r="B1598" i="8"/>
  <c r="A1599" i="8"/>
  <c r="B1599" i="8"/>
  <c r="A1600" i="8"/>
  <c r="B1600" i="8"/>
  <c r="A1601" i="8"/>
  <c r="B1601" i="8"/>
  <c r="A1602" i="8"/>
  <c r="B1602" i="8"/>
  <c r="A1603" i="8"/>
  <c r="B1603" i="8"/>
  <c r="A1604" i="8"/>
  <c r="B1604" i="8"/>
  <c r="A1605" i="8"/>
  <c r="B1605" i="8"/>
  <c r="A1606" i="8"/>
  <c r="B1606" i="8"/>
  <c r="A1607" i="8"/>
  <c r="B1607" i="8"/>
  <c r="A1608" i="8"/>
  <c r="B1608" i="8"/>
  <c r="A1609" i="8"/>
  <c r="B1609" i="8"/>
  <c r="A1610" i="8"/>
  <c r="B1610" i="8"/>
  <c r="A1611" i="8"/>
  <c r="B1611" i="8"/>
  <c r="A1612" i="8"/>
  <c r="B1612" i="8"/>
  <c r="A1613" i="8"/>
  <c r="B1613" i="8"/>
  <c r="A1614" i="8"/>
  <c r="B1614" i="8"/>
  <c r="A1615" i="8"/>
  <c r="B1615" i="8"/>
  <c r="A1616" i="8"/>
  <c r="B1616" i="8"/>
  <c r="A1617" i="8"/>
  <c r="B1617" i="8"/>
  <c r="A1618" i="8"/>
  <c r="B1618" i="8"/>
  <c r="A1619" i="8"/>
  <c r="B1619" i="8"/>
  <c r="A1620" i="8"/>
  <c r="B1620" i="8"/>
  <c r="A1621" i="8"/>
  <c r="B1621" i="8"/>
  <c r="A1622" i="8"/>
  <c r="B1622" i="8"/>
  <c r="A1623" i="8"/>
  <c r="B1623" i="8"/>
  <c r="A1624" i="8"/>
  <c r="B1624" i="8"/>
  <c r="A1625" i="8"/>
  <c r="B1625" i="8"/>
  <c r="A1626" i="8"/>
  <c r="B1626" i="8"/>
  <c r="A1627" i="8"/>
  <c r="B1627" i="8"/>
  <c r="A1628" i="8"/>
  <c r="B1628" i="8"/>
  <c r="A1629" i="8"/>
  <c r="B1629" i="8"/>
  <c r="A1630" i="8"/>
  <c r="B1630" i="8"/>
  <c r="A1631" i="8"/>
  <c r="B1631" i="8"/>
  <c r="A1632" i="8"/>
  <c r="B1632" i="8"/>
  <c r="A1633" i="8"/>
  <c r="B1633" i="8"/>
  <c r="A1634" i="8"/>
  <c r="B1634" i="8"/>
  <c r="A1635" i="8"/>
  <c r="B1635" i="8"/>
  <c r="A1636" i="8"/>
  <c r="B1636" i="8"/>
  <c r="A1637" i="8"/>
  <c r="B1637" i="8"/>
  <c r="A1638" i="8"/>
  <c r="B1638" i="8"/>
  <c r="A1639" i="8"/>
  <c r="B1639" i="8"/>
  <c r="A1640" i="8"/>
  <c r="B1640" i="8"/>
  <c r="A1641" i="8"/>
  <c r="B1641" i="8"/>
  <c r="A1642" i="8"/>
  <c r="B1642" i="8"/>
  <c r="A1643" i="8"/>
  <c r="B1643" i="8"/>
  <c r="A1644" i="8"/>
  <c r="B1644" i="8"/>
  <c r="A1645" i="8"/>
  <c r="B1645" i="8"/>
  <c r="A1646" i="8"/>
  <c r="B1646" i="8"/>
  <c r="A1647" i="8"/>
  <c r="B1647" i="8"/>
  <c r="A1648" i="8"/>
  <c r="B1648" i="8"/>
  <c r="A1649" i="8"/>
  <c r="B1649" i="8"/>
  <c r="A1650" i="8"/>
  <c r="B1650" i="8"/>
  <c r="A1651" i="8"/>
  <c r="B1651" i="8"/>
  <c r="A1652" i="8"/>
  <c r="B1652" i="8"/>
  <c r="A1653" i="8"/>
  <c r="B1653" i="8"/>
  <c r="A1654" i="8"/>
  <c r="B1654" i="8"/>
  <c r="A1655" i="8"/>
  <c r="B1655" i="8"/>
  <c r="A1656" i="8"/>
  <c r="B1656" i="8"/>
  <c r="A1657" i="8"/>
  <c r="B1657" i="8"/>
  <c r="A1658" i="8"/>
  <c r="B1658" i="8"/>
  <c r="A1659" i="8"/>
  <c r="B1659" i="8"/>
  <c r="A1660" i="8"/>
  <c r="B1660" i="8"/>
  <c r="A1661" i="8"/>
  <c r="B1661" i="8"/>
  <c r="A1662" i="8"/>
  <c r="B1662" i="8"/>
  <c r="A1663" i="8"/>
  <c r="B1663" i="8"/>
  <c r="A1664" i="8"/>
  <c r="B1664" i="8"/>
  <c r="A1665" i="8"/>
  <c r="B1665" i="8"/>
  <c r="A1666" i="8"/>
  <c r="B1666" i="8"/>
  <c r="A1667" i="8"/>
  <c r="B1667" i="8"/>
  <c r="A1668" i="8"/>
  <c r="B1668" i="8"/>
  <c r="A1669" i="8"/>
  <c r="B1669" i="8"/>
  <c r="A1670" i="8"/>
  <c r="B1670" i="8"/>
  <c r="A1671" i="8"/>
  <c r="B1671" i="8"/>
  <c r="A1672" i="8"/>
  <c r="B1672" i="8"/>
  <c r="A1673" i="8"/>
  <c r="B1673" i="8"/>
  <c r="A1674" i="8"/>
  <c r="B1674" i="8"/>
  <c r="A1675" i="8"/>
  <c r="B1675" i="8"/>
  <c r="A1676" i="8"/>
  <c r="B1676" i="8"/>
  <c r="A1677" i="8"/>
  <c r="B1677" i="8"/>
  <c r="A1678" i="8"/>
  <c r="B1678" i="8"/>
  <c r="A1679" i="8"/>
  <c r="B1679" i="8"/>
  <c r="A1680" i="8"/>
  <c r="B1680" i="8"/>
  <c r="A1681" i="8"/>
  <c r="B1681" i="8"/>
  <c r="A1682" i="8"/>
  <c r="B1682" i="8"/>
  <c r="A1683" i="8"/>
  <c r="B1683" i="8"/>
  <c r="A1684" i="8"/>
  <c r="B1684" i="8"/>
  <c r="A1685" i="8"/>
  <c r="B1685" i="8"/>
  <c r="A1686" i="8"/>
  <c r="B1686" i="8"/>
  <c r="A1687" i="8"/>
  <c r="B1687" i="8"/>
  <c r="A1688" i="8"/>
  <c r="B1688" i="8"/>
  <c r="A1689" i="8"/>
  <c r="B1689" i="8"/>
  <c r="A1690" i="8"/>
  <c r="B1690" i="8"/>
  <c r="A1691" i="8"/>
  <c r="B1691" i="8"/>
  <c r="A1692" i="8"/>
  <c r="B1692" i="8"/>
  <c r="A1693" i="8"/>
  <c r="B1693" i="8"/>
  <c r="A1694" i="8"/>
  <c r="B1694" i="8"/>
  <c r="A1695" i="8"/>
  <c r="B1695" i="8"/>
  <c r="A1696" i="8"/>
  <c r="B1696" i="8"/>
  <c r="A1697" i="8"/>
  <c r="B1697" i="8"/>
  <c r="A1698" i="8"/>
  <c r="B1698" i="8"/>
  <c r="A1699" i="8"/>
  <c r="B1699" i="8"/>
  <c r="A1700" i="8"/>
  <c r="B1700" i="8"/>
  <c r="A1701" i="8"/>
  <c r="B1701" i="8"/>
  <c r="A1702" i="8"/>
  <c r="B1702" i="8"/>
  <c r="A1703" i="8"/>
  <c r="B1703" i="8"/>
  <c r="A1704" i="8"/>
  <c r="B1704" i="8"/>
  <c r="A1705" i="8"/>
  <c r="B1705" i="8"/>
  <c r="A1706" i="8"/>
  <c r="B1706" i="8"/>
  <c r="A1707" i="8"/>
  <c r="B1707" i="8"/>
  <c r="A1708" i="8"/>
  <c r="B1708" i="8"/>
  <c r="A1709" i="8"/>
  <c r="B1709" i="8"/>
  <c r="A1710" i="8"/>
  <c r="B1710" i="8"/>
  <c r="A1711" i="8"/>
  <c r="B1711" i="8"/>
  <c r="A1712" i="8"/>
  <c r="B1712" i="8"/>
  <c r="A1713" i="8"/>
  <c r="B1713" i="8"/>
  <c r="A1714" i="8"/>
  <c r="B1714" i="8"/>
  <c r="A1715" i="8"/>
  <c r="B1715" i="8"/>
  <c r="A1716" i="8"/>
  <c r="B1716" i="8"/>
  <c r="A1717" i="8"/>
  <c r="B1717" i="8"/>
  <c r="A1718" i="8"/>
  <c r="B1718" i="8"/>
  <c r="A1719" i="8"/>
  <c r="B1719" i="8"/>
  <c r="A1720" i="8"/>
  <c r="B1720" i="8"/>
  <c r="A1721" i="8"/>
  <c r="B1721" i="8"/>
  <c r="A1722" i="8"/>
  <c r="B1722" i="8"/>
  <c r="A1723" i="8"/>
  <c r="B1723" i="8"/>
  <c r="A1724" i="8"/>
  <c r="B1724" i="8"/>
  <c r="A1725" i="8"/>
  <c r="B1725" i="8"/>
  <c r="A1726" i="8"/>
  <c r="B1726" i="8"/>
  <c r="A1727" i="8"/>
  <c r="B1727" i="8"/>
  <c r="A1728" i="8"/>
  <c r="B1728" i="8"/>
  <c r="A1729" i="8"/>
  <c r="B1729" i="8"/>
  <c r="A1730" i="8"/>
  <c r="B1730" i="8"/>
  <c r="A1731" i="8"/>
  <c r="B1731" i="8"/>
  <c r="A1732" i="8"/>
  <c r="B1732" i="8"/>
  <c r="A1733" i="8"/>
  <c r="B1733" i="8"/>
  <c r="A1734" i="8"/>
  <c r="B1734" i="8"/>
  <c r="A1735" i="8"/>
  <c r="B1735" i="8"/>
  <c r="A1736" i="8"/>
  <c r="B1736" i="8"/>
  <c r="A1737" i="8"/>
  <c r="B1737" i="8"/>
  <c r="A1738" i="8"/>
  <c r="B1738" i="8"/>
  <c r="A1739" i="8"/>
  <c r="B1739" i="8"/>
  <c r="A1740" i="8"/>
  <c r="B1740" i="8"/>
  <c r="A1741" i="8"/>
  <c r="B1741" i="8"/>
  <c r="A1742" i="8"/>
  <c r="B1742" i="8"/>
  <c r="A1743" i="8"/>
  <c r="B1743" i="8"/>
  <c r="A1744" i="8"/>
  <c r="B1744" i="8"/>
  <c r="A1745" i="8"/>
  <c r="B1745" i="8"/>
  <c r="A1746" i="8"/>
  <c r="B1746" i="8"/>
  <c r="A1747" i="8"/>
  <c r="B1747" i="8"/>
  <c r="A1748" i="8"/>
  <c r="B1748" i="8"/>
  <c r="A1749" i="8"/>
  <c r="B1749" i="8"/>
  <c r="A1750" i="8"/>
  <c r="B1750" i="8"/>
  <c r="A1751" i="8"/>
  <c r="B1751" i="8"/>
  <c r="A1752" i="8"/>
  <c r="B1752" i="8"/>
  <c r="A1753" i="8"/>
  <c r="B1753" i="8"/>
  <c r="A1754" i="8"/>
  <c r="B1754" i="8"/>
  <c r="A1755" i="8"/>
  <c r="B1755" i="8"/>
  <c r="A1756" i="8"/>
  <c r="B1756" i="8"/>
  <c r="A1757" i="8"/>
  <c r="B1757" i="8"/>
  <c r="A1758" i="8"/>
  <c r="B1758" i="8"/>
  <c r="A1759" i="8"/>
  <c r="B1759" i="8"/>
  <c r="A1760" i="8"/>
  <c r="B1760" i="8"/>
  <c r="A1761" i="8"/>
  <c r="B1761" i="8"/>
  <c r="A1762" i="8"/>
  <c r="B1762" i="8"/>
  <c r="A1763" i="8"/>
  <c r="B1763" i="8"/>
  <c r="A1764" i="8"/>
  <c r="B1764" i="8"/>
  <c r="A1765" i="8"/>
  <c r="B1765" i="8"/>
  <c r="A1766" i="8"/>
  <c r="B1766" i="8"/>
  <c r="A1767" i="8"/>
  <c r="B1767" i="8"/>
  <c r="A1768" i="8"/>
  <c r="B1768" i="8"/>
  <c r="A1769" i="8"/>
  <c r="B1769" i="8"/>
  <c r="A1770" i="8"/>
  <c r="B1770" i="8"/>
  <c r="A1771" i="8"/>
  <c r="B1771" i="8"/>
  <c r="A1772" i="8"/>
  <c r="B1772" i="8"/>
  <c r="A1773" i="8"/>
  <c r="B1773" i="8"/>
  <c r="A1774" i="8"/>
  <c r="B1774" i="8"/>
  <c r="A1775" i="8"/>
  <c r="B1775" i="8"/>
  <c r="A1776" i="8"/>
  <c r="B1776" i="8"/>
  <c r="A1777" i="8"/>
  <c r="B1777" i="8"/>
  <c r="A1778" i="8"/>
  <c r="B1778" i="8"/>
  <c r="A1779" i="8"/>
  <c r="B1779" i="8"/>
  <c r="A1780" i="8"/>
  <c r="B1780" i="8"/>
  <c r="A1781" i="8"/>
  <c r="B1781" i="8"/>
  <c r="A1782" i="8"/>
  <c r="B1782" i="8"/>
  <c r="A1783" i="8"/>
  <c r="B1783" i="8"/>
  <c r="A1784" i="8"/>
  <c r="B1784" i="8"/>
  <c r="A1785" i="8"/>
  <c r="B1785" i="8"/>
  <c r="A1786" i="8"/>
  <c r="B1786" i="8"/>
  <c r="A1787" i="8"/>
  <c r="B1787" i="8"/>
  <c r="A1788" i="8"/>
  <c r="B1788" i="8"/>
  <c r="A1789" i="8"/>
  <c r="B1789" i="8"/>
  <c r="A1790" i="8"/>
  <c r="B1790" i="8"/>
  <c r="A1791" i="8"/>
  <c r="B1791" i="8"/>
  <c r="A1792" i="8"/>
  <c r="B1792" i="8"/>
  <c r="A1793" i="8"/>
  <c r="B1793" i="8"/>
  <c r="A1794" i="8"/>
  <c r="B1794" i="8"/>
  <c r="A1795" i="8"/>
  <c r="B1795" i="8"/>
  <c r="A1796" i="8"/>
  <c r="B1796" i="8"/>
  <c r="A1797" i="8"/>
  <c r="B1797" i="8"/>
  <c r="A1798" i="8"/>
  <c r="B1798" i="8"/>
  <c r="A1799" i="8"/>
  <c r="B1799" i="8"/>
  <c r="A1800" i="8"/>
  <c r="B1800" i="8"/>
  <c r="A1801" i="8"/>
  <c r="B1801" i="8"/>
  <c r="A1802" i="8"/>
  <c r="B1802" i="8"/>
  <c r="A1803" i="8"/>
  <c r="B1803" i="8"/>
  <c r="A1804" i="8"/>
  <c r="B1804" i="8"/>
  <c r="A1805" i="8"/>
  <c r="B1805" i="8"/>
  <c r="A1806" i="8"/>
  <c r="B1806" i="8"/>
  <c r="A1807" i="8"/>
  <c r="B1807" i="8"/>
  <c r="A1808" i="8"/>
  <c r="B1808" i="8"/>
  <c r="A1809" i="8"/>
  <c r="B1809" i="8"/>
  <c r="A1810" i="8"/>
  <c r="B1810" i="8"/>
  <c r="A1811" i="8"/>
  <c r="B1811" i="8"/>
  <c r="A1812" i="8"/>
  <c r="B1812" i="8"/>
  <c r="A1813" i="8"/>
  <c r="B1813" i="8"/>
  <c r="A1814" i="8"/>
  <c r="B1814" i="8"/>
  <c r="A1815" i="8"/>
  <c r="B1815" i="8"/>
  <c r="A1816" i="8"/>
  <c r="B1816" i="8"/>
  <c r="A1817" i="8"/>
  <c r="B1817" i="8"/>
  <c r="A1818" i="8"/>
  <c r="B1818" i="8"/>
  <c r="A1819" i="8"/>
  <c r="B1819" i="8"/>
  <c r="A1820" i="8"/>
  <c r="B1820" i="8"/>
  <c r="A1821" i="8"/>
  <c r="B1821" i="8"/>
  <c r="A1822" i="8"/>
  <c r="B1822" i="8"/>
  <c r="A1823" i="8"/>
  <c r="B1823" i="8"/>
  <c r="A1824" i="8"/>
  <c r="B1824" i="8"/>
  <c r="A1825" i="8"/>
  <c r="B1825" i="8"/>
  <c r="A1826" i="8"/>
  <c r="B1826" i="8"/>
  <c r="A1827" i="8"/>
  <c r="B1827" i="8"/>
  <c r="A1828" i="8"/>
  <c r="B1828" i="8"/>
  <c r="A1829" i="8"/>
  <c r="B1829" i="8"/>
  <c r="A1830" i="8"/>
  <c r="B1830" i="8"/>
  <c r="A1831" i="8"/>
  <c r="B1831" i="8"/>
  <c r="A1832" i="8"/>
  <c r="B1832" i="8"/>
  <c r="A1833" i="8"/>
  <c r="B1833" i="8"/>
  <c r="A1834" i="8"/>
  <c r="B1834" i="8"/>
  <c r="A1835" i="8"/>
  <c r="B1835" i="8"/>
  <c r="A1836" i="8"/>
  <c r="B1836" i="8"/>
  <c r="A1837" i="8"/>
  <c r="B1837" i="8"/>
  <c r="A1838" i="8"/>
  <c r="B1838" i="8"/>
  <c r="A1839" i="8"/>
  <c r="B1839" i="8"/>
  <c r="A1840" i="8"/>
  <c r="B1840" i="8"/>
  <c r="A1841" i="8"/>
  <c r="B1841" i="8"/>
  <c r="A1842" i="8"/>
  <c r="B1842" i="8"/>
  <c r="A1843" i="8"/>
  <c r="B1843" i="8"/>
  <c r="A1844" i="8"/>
  <c r="B1844" i="8"/>
  <c r="A1845" i="8"/>
  <c r="B1845" i="8"/>
  <c r="A1846" i="8"/>
  <c r="B1846" i="8"/>
  <c r="A1847" i="8"/>
  <c r="B1847" i="8"/>
  <c r="A1848" i="8"/>
  <c r="B1848" i="8"/>
  <c r="A1849" i="8"/>
  <c r="B1849" i="8"/>
  <c r="A1850" i="8"/>
  <c r="B1850" i="8"/>
  <c r="A1851" i="8"/>
  <c r="B1851" i="8"/>
  <c r="A1852" i="8"/>
  <c r="B1852" i="8"/>
  <c r="A1853" i="8"/>
  <c r="B1853" i="8"/>
  <c r="A1854" i="8"/>
  <c r="B1854" i="8"/>
  <c r="A1855" i="8"/>
  <c r="B1855" i="8"/>
  <c r="A1856" i="8"/>
  <c r="B1856" i="8"/>
  <c r="A1857" i="8"/>
  <c r="B1857" i="8"/>
  <c r="A1858" i="8"/>
  <c r="B1858" i="8"/>
  <c r="A1859" i="8"/>
  <c r="B1859" i="8"/>
  <c r="A1860" i="8"/>
  <c r="B1860" i="8"/>
  <c r="A1861" i="8"/>
  <c r="B1861" i="8"/>
  <c r="A1862" i="8"/>
  <c r="B1862" i="8"/>
  <c r="A1863" i="8"/>
  <c r="B1863" i="8"/>
  <c r="A1864" i="8"/>
  <c r="B1864" i="8"/>
  <c r="A1865" i="8"/>
  <c r="B1865" i="8"/>
  <c r="A1866" i="8"/>
  <c r="B1866" i="8"/>
  <c r="A1867" i="8"/>
  <c r="B1867" i="8"/>
  <c r="A1868" i="8"/>
  <c r="B1868" i="8"/>
  <c r="A1869" i="8"/>
  <c r="B1869" i="8"/>
  <c r="A1870" i="8"/>
  <c r="B1870" i="8"/>
  <c r="A1871" i="8"/>
  <c r="B1871" i="8"/>
  <c r="A1872" i="8"/>
  <c r="B1872" i="8"/>
  <c r="A1873" i="8"/>
  <c r="B1873" i="8"/>
  <c r="A1874" i="8"/>
  <c r="B1874" i="8"/>
  <c r="A1875" i="8"/>
  <c r="B1875" i="8"/>
  <c r="A1876" i="8"/>
  <c r="B1876" i="8"/>
  <c r="A1877" i="8"/>
  <c r="B1877" i="8"/>
  <c r="A1878" i="8"/>
  <c r="B1878" i="8"/>
  <c r="A1879" i="8"/>
  <c r="B1879" i="8"/>
  <c r="A1880" i="8"/>
  <c r="B1880" i="8"/>
  <c r="A1881" i="8"/>
  <c r="B1881" i="8"/>
  <c r="A1882" i="8"/>
  <c r="B1882" i="8"/>
  <c r="A1883" i="8"/>
  <c r="B1883" i="8"/>
  <c r="A1884" i="8"/>
  <c r="B1884" i="8"/>
  <c r="A1885" i="8"/>
  <c r="B1885" i="8"/>
  <c r="A1886" i="8"/>
  <c r="B1886" i="8"/>
  <c r="A1887" i="8"/>
  <c r="B1887" i="8"/>
  <c r="A1888" i="8"/>
  <c r="B1888" i="8"/>
  <c r="A1889" i="8"/>
  <c r="B1889" i="8"/>
  <c r="A1890" i="8"/>
  <c r="B1890" i="8"/>
  <c r="A1891" i="8"/>
  <c r="B1891" i="8"/>
  <c r="A1892" i="8"/>
  <c r="B1892" i="8"/>
  <c r="A1893" i="8"/>
  <c r="B1893" i="8"/>
  <c r="A1894" i="8"/>
  <c r="B1894" i="8"/>
  <c r="A1895" i="8"/>
  <c r="B1895" i="8"/>
  <c r="A1896" i="8"/>
  <c r="B1896" i="8"/>
  <c r="A1897" i="8"/>
  <c r="B1897" i="8"/>
  <c r="A1898" i="8"/>
  <c r="B1898" i="8"/>
  <c r="A1899" i="8"/>
  <c r="B1899" i="8"/>
  <c r="A1900" i="8"/>
  <c r="B1900" i="8"/>
  <c r="A1901" i="8"/>
  <c r="B1901" i="8"/>
  <c r="A1902" i="8"/>
  <c r="B1902" i="8"/>
  <c r="A1903" i="8"/>
  <c r="B1903" i="8"/>
  <c r="A1904" i="8"/>
  <c r="B1904" i="8"/>
  <c r="A1905" i="8"/>
  <c r="B1905" i="8"/>
  <c r="A1906" i="8"/>
  <c r="B1906" i="8"/>
  <c r="A1907" i="8"/>
  <c r="B1907" i="8"/>
  <c r="A1908" i="8"/>
  <c r="B1908" i="8"/>
  <c r="A1909" i="8"/>
  <c r="B1909" i="8"/>
  <c r="A1910" i="8"/>
  <c r="B1910" i="8"/>
  <c r="A1911" i="8"/>
  <c r="B1911" i="8"/>
  <c r="A1912" i="8"/>
  <c r="B1912" i="8"/>
  <c r="A1913" i="8"/>
  <c r="B1913" i="8"/>
  <c r="A1914" i="8"/>
  <c r="B1914" i="8"/>
  <c r="A1915" i="8"/>
  <c r="B1915" i="8"/>
  <c r="A1916" i="8"/>
  <c r="B1916" i="8"/>
  <c r="A1917" i="8"/>
  <c r="B1917" i="8"/>
  <c r="A1918" i="8"/>
  <c r="B1918" i="8"/>
  <c r="A1919" i="8"/>
  <c r="B1919" i="8"/>
  <c r="A1920" i="8"/>
  <c r="B1920" i="8"/>
  <c r="A1921" i="8"/>
  <c r="B1921" i="8"/>
  <c r="A1922" i="8"/>
  <c r="B1922" i="8"/>
  <c r="A1923" i="8"/>
  <c r="B1923" i="8"/>
  <c r="A1924" i="8"/>
  <c r="B1924" i="8"/>
  <c r="A1925" i="8"/>
  <c r="B1925" i="8"/>
  <c r="A1926" i="8"/>
  <c r="B1926" i="8"/>
  <c r="A1927" i="8"/>
  <c r="B1927" i="8"/>
  <c r="A1928" i="8"/>
  <c r="B1928" i="8"/>
  <c r="A1929" i="8"/>
  <c r="B1929" i="8"/>
  <c r="A1930" i="8"/>
  <c r="B1930" i="8"/>
  <c r="A1931" i="8"/>
  <c r="B1931" i="8"/>
  <c r="A1932" i="8"/>
  <c r="B1932" i="8"/>
  <c r="A1933" i="8"/>
  <c r="B1933" i="8"/>
  <c r="A1934" i="8"/>
  <c r="B1934" i="8"/>
  <c r="A1935" i="8"/>
  <c r="B1935" i="8"/>
  <c r="A1936" i="8"/>
  <c r="B1936" i="8"/>
  <c r="A1937" i="8"/>
  <c r="B1937" i="8"/>
  <c r="A1938" i="8"/>
  <c r="B1938" i="8"/>
  <c r="A1939" i="8"/>
  <c r="B1939" i="8"/>
  <c r="A1940" i="8"/>
  <c r="B1940" i="8"/>
  <c r="A1941" i="8"/>
  <c r="B1941" i="8"/>
  <c r="A1942" i="8"/>
  <c r="B1942" i="8"/>
  <c r="A1943" i="8"/>
  <c r="B1943" i="8"/>
  <c r="A1944" i="8"/>
  <c r="B1944" i="8"/>
  <c r="A1945" i="8"/>
  <c r="B1945" i="8"/>
  <c r="A1946" i="8"/>
  <c r="B1946" i="8"/>
  <c r="A1947" i="8"/>
  <c r="B1947" i="8"/>
  <c r="A1948" i="8"/>
  <c r="B1948" i="8"/>
  <c r="A1949" i="8"/>
  <c r="B1949" i="8"/>
  <c r="A1950" i="8"/>
  <c r="B1950" i="8"/>
  <c r="A1951" i="8"/>
  <c r="B1951" i="8"/>
  <c r="A1952" i="8"/>
  <c r="B1952" i="8"/>
  <c r="A1953" i="8"/>
  <c r="B1953" i="8"/>
  <c r="A1954" i="8"/>
  <c r="B1954" i="8"/>
  <c r="A1955" i="8"/>
  <c r="B1955" i="8"/>
  <c r="A1956" i="8"/>
  <c r="B1956" i="8"/>
  <c r="A1957" i="8"/>
  <c r="B1957" i="8"/>
  <c r="A1958" i="8"/>
  <c r="B1958" i="8"/>
  <c r="A1959" i="8"/>
  <c r="B1959" i="8"/>
  <c r="A1960" i="8"/>
  <c r="B1960" i="8"/>
  <c r="A1961" i="8"/>
  <c r="B1961" i="8"/>
  <c r="A1962" i="8"/>
  <c r="B1962" i="8"/>
  <c r="A1963" i="8"/>
  <c r="B1963" i="8"/>
  <c r="A1964" i="8"/>
  <c r="B1964" i="8"/>
  <c r="A1965" i="8"/>
  <c r="B1965" i="8"/>
  <c r="A1966" i="8"/>
  <c r="B1966" i="8"/>
  <c r="A1967" i="8"/>
  <c r="B1967" i="8"/>
  <c r="A1968" i="8"/>
  <c r="B1968" i="8"/>
  <c r="A1969" i="8"/>
  <c r="B1969" i="8"/>
  <c r="A1970" i="8"/>
  <c r="B1970" i="8"/>
  <c r="A1971" i="8"/>
  <c r="B1971" i="8"/>
  <c r="A1972" i="8"/>
  <c r="B1972" i="8"/>
  <c r="A1973" i="8"/>
  <c r="B1973" i="8"/>
  <c r="A1974" i="8"/>
  <c r="B1974" i="8"/>
  <c r="A1975" i="8"/>
  <c r="B1975" i="8"/>
  <c r="A1976" i="8"/>
  <c r="B1976" i="8"/>
  <c r="A1977" i="8"/>
  <c r="B1977" i="8"/>
  <c r="A1978" i="8"/>
  <c r="B1978" i="8"/>
  <c r="A1979" i="8"/>
  <c r="B1979" i="8"/>
  <c r="A1980" i="8"/>
  <c r="B1980" i="8"/>
  <c r="A1981" i="8"/>
  <c r="B1981" i="8"/>
  <c r="A1982" i="8"/>
  <c r="B1982" i="8"/>
  <c r="A1983" i="8"/>
  <c r="B1983" i="8"/>
  <c r="A1984" i="8"/>
  <c r="B1984" i="8"/>
  <c r="A1985" i="8"/>
  <c r="B1985" i="8"/>
  <c r="A1986" i="8"/>
  <c r="B1986" i="8"/>
  <c r="A1987" i="8"/>
  <c r="B1987" i="8"/>
  <c r="A1988" i="8"/>
  <c r="B1988" i="8"/>
  <c r="A1989" i="8"/>
  <c r="B1989" i="8"/>
  <c r="A1990" i="8"/>
  <c r="B1990" i="8"/>
  <c r="A1991" i="8"/>
  <c r="B1991" i="8"/>
  <c r="A1992" i="8"/>
  <c r="B1992" i="8"/>
  <c r="A1993" i="8"/>
  <c r="B1993" i="8"/>
  <c r="A1994" i="8"/>
  <c r="B1994" i="8"/>
  <c r="A1995" i="8"/>
  <c r="B1995" i="8"/>
  <c r="A1996" i="8"/>
  <c r="B1996" i="8"/>
  <c r="A1997" i="8"/>
  <c r="B1997" i="8"/>
  <c r="A1998" i="8"/>
  <c r="B1998" i="8"/>
  <c r="A1999" i="8"/>
  <c r="B1999" i="8"/>
  <c r="A2000" i="8"/>
  <c r="B2000" i="8"/>
  <c r="A2001" i="8"/>
  <c r="B2001" i="8"/>
  <c r="A2002" i="8"/>
  <c r="B2002" i="8"/>
  <c r="A2003" i="8"/>
  <c r="B2003" i="8"/>
  <c r="A2004" i="8"/>
  <c r="B2004" i="8"/>
  <c r="A2005" i="8"/>
  <c r="B2005" i="8"/>
  <c r="A2006" i="8"/>
  <c r="B2006" i="8"/>
  <c r="A2007" i="8"/>
  <c r="B2007" i="8"/>
  <c r="A2008" i="8"/>
  <c r="B2008" i="8"/>
  <c r="A2009" i="8"/>
  <c r="B2009" i="8"/>
  <c r="A2010" i="8"/>
  <c r="B2010" i="8"/>
  <c r="A2011" i="8"/>
  <c r="B2011" i="8"/>
  <c r="A2012" i="8"/>
  <c r="B2012" i="8"/>
  <c r="A2013" i="8"/>
  <c r="B2013" i="8"/>
  <c r="A2014" i="8"/>
  <c r="B2014" i="8"/>
  <c r="A2015" i="8"/>
  <c r="B2015" i="8"/>
  <c r="A2016" i="8"/>
  <c r="B2016" i="8"/>
  <c r="A2017" i="8"/>
  <c r="B2017" i="8"/>
  <c r="A2018" i="8"/>
  <c r="B2018" i="8"/>
  <c r="A2019" i="8"/>
  <c r="B2019" i="8"/>
  <c r="A2020" i="8"/>
  <c r="B2020" i="8"/>
  <c r="A2021" i="8"/>
  <c r="B2021" i="8"/>
  <c r="A2022" i="8"/>
  <c r="B2022" i="8"/>
  <c r="A2023" i="8"/>
  <c r="B2023" i="8"/>
  <c r="A2024" i="8"/>
  <c r="B2024" i="8"/>
  <c r="A2025" i="8"/>
  <c r="B2025" i="8"/>
  <c r="A2026" i="8"/>
  <c r="B2026" i="8"/>
  <c r="A2027" i="8"/>
  <c r="B2027" i="8"/>
  <c r="A2028" i="8"/>
  <c r="B2028" i="8"/>
  <c r="A2029" i="8"/>
  <c r="B2029" i="8"/>
  <c r="A2030" i="8"/>
  <c r="B2030" i="8"/>
  <c r="A2031" i="8"/>
  <c r="B2031" i="8"/>
  <c r="A2032" i="8"/>
  <c r="B2032" i="8"/>
  <c r="A2033" i="8"/>
  <c r="B2033" i="8"/>
  <c r="A2034" i="8"/>
  <c r="B2034" i="8"/>
  <c r="A2035" i="8"/>
  <c r="B2035" i="8"/>
  <c r="A2036" i="8"/>
  <c r="B2036" i="8"/>
  <c r="A2037" i="8"/>
  <c r="B2037" i="8"/>
  <c r="A2038" i="8"/>
  <c r="B2038" i="8"/>
  <c r="A2039" i="8"/>
  <c r="B2039" i="8"/>
  <c r="A2040" i="8"/>
  <c r="B2040" i="8"/>
  <c r="A2041" i="8"/>
  <c r="B2041" i="8"/>
  <c r="A2042" i="8"/>
  <c r="B2042" i="8"/>
  <c r="A2043" i="8"/>
  <c r="B2043" i="8"/>
  <c r="A2044" i="8"/>
  <c r="B2044" i="8"/>
  <c r="A2045" i="8"/>
  <c r="B2045" i="8"/>
  <c r="A2046" i="8"/>
  <c r="B2046" i="8"/>
  <c r="A2047" i="8"/>
  <c r="B2047" i="8"/>
  <c r="A2048" i="8"/>
  <c r="B2048" i="8"/>
  <c r="A2049" i="8"/>
  <c r="B2049" i="8"/>
  <c r="A2050" i="8"/>
  <c r="B2050" i="8"/>
  <c r="A2051" i="8"/>
  <c r="B2051" i="8"/>
  <c r="A2052" i="8"/>
  <c r="B2052" i="8"/>
  <c r="A2053" i="8"/>
  <c r="B2053" i="8"/>
  <c r="A2054" i="8"/>
  <c r="B2054" i="8"/>
  <c r="A2055" i="8"/>
  <c r="B2055" i="8"/>
  <c r="A2056" i="8"/>
  <c r="B2056" i="8"/>
  <c r="A2057" i="8"/>
  <c r="B2057" i="8"/>
  <c r="A2058" i="8"/>
  <c r="B2058" i="8"/>
  <c r="A2059" i="8"/>
  <c r="B2059" i="8"/>
  <c r="A2060" i="8"/>
  <c r="B2060" i="8"/>
  <c r="A2061" i="8"/>
  <c r="B2061" i="8"/>
  <c r="A2062" i="8"/>
  <c r="B2062" i="8"/>
  <c r="A2063" i="8"/>
  <c r="B2063" i="8"/>
  <c r="A2064" i="8"/>
  <c r="B2064" i="8"/>
  <c r="A2065" i="8"/>
  <c r="B2065" i="8"/>
  <c r="A2066" i="8"/>
  <c r="B2066" i="8"/>
  <c r="A2067" i="8"/>
  <c r="B2067" i="8"/>
  <c r="A2068" i="8"/>
  <c r="B2068" i="8"/>
  <c r="A2069" i="8"/>
  <c r="B2069" i="8"/>
  <c r="A2070" i="8"/>
  <c r="B2070" i="8"/>
  <c r="A2071" i="8"/>
  <c r="B2071" i="8"/>
  <c r="A2072" i="8"/>
  <c r="B2072" i="8"/>
  <c r="A2073" i="8"/>
  <c r="B2073" i="8"/>
  <c r="A2074" i="8"/>
  <c r="B2074" i="8"/>
  <c r="A2075" i="8"/>
  <c r="B2075" i="8"/>
  <c r="A2076" i="8"/>
  <c r="B2076" i="8"/>
  <c r="A2077" i="8"/>
  <c r="B2077" i="8"/>
  <c r="A2078" i="8"/>
  <c r="B2078" i="8"/>
  <c r="A2079" i="8"/>
  <c r="B2079" i="8"/>
  <c r="A2080" i="8"/>
  <c r="B2080" i="8"/>
  <c r="A2081" i="8"/>
  <c r="B2081" i="8"/>
  <c r="A2082" i="8"/>
  <c r="B2082" i="8"/>
  <c r="A2083" i="8"/>
  <c r="B2083" i="8"/>
  <c r="A2084" i="8"/>
  <c r="B2084" i="8"/>
  <c r="A2085" i="8"/>
  <c r="B2085" i="8"/>
  <c r="A2086" i="8"/>
  <c r="B2086" i="8"/>
  <c r="A2087" i="8"/>
  <c r="B2087" i="8"/>
  <c r="A2088" i="8"/>
  <c r="B2088" i="8"/>
  <c r="A2089" i="8"/>
  <c r="B2089" i="8"/>
  <c r="A2090" i="8"/>
  <c r="B2090" i="8"/>
  <c r="A2091" i="8"/>
  <c r="B2091" i="8"/>
  <c r="A2092" i="8"/>
  <c r="B2092" i="8"/>
  <c r="A2093" i="8"/>
  <c r="B2093" i="8"/>
  <c r="A2094" i="8"/>
  <c r="B2094" i="8"/>
  <c r="A2095" i="8"/>
  <c r="B2095" i="8"/>
  <c r="A2096" i="8"/>
  <c r="B2096" i="8"/>
  <c r="A2097" i="8"/>
  <c r="B2097" i="8"/>
  <c r="A2098" i="8"/>
  <c r="B2098" i="8"/>
  <c r="A2099" i="8"/>
  <c r="B2099" i="8"/>
  <c r="A2100" i="8"/>
  <c r="B2100" i="8"/>
  <c r="A2101" i="8"/>
  <c r="B2101" i="8"/>
  <c r="A2102" i="8"/>
  <c r="B2102" i="8"/>
  <c r="A2103" i="8"/>
  <c r="B2103" i="8"/>
  <c r="A2104" i="8"/>
  <c r="B2104" i="8"/>
  <c r="A2105" i="8"/>
  <c r="B2105" i="8"/>
  <c r="A2106" i="8"/>
  <c r="B2106" i="8"/>
  <c r="A2107" i="8"/>
  <c r="B2107" i="8"/>
  <c r="A2108" i="8"/>
  <c r="B2108" i="8"/>
  <c r="A2109" i="8"/>
  <c r="B2109" i="8"/>
  <c r="A2110" i="8"/>
  <c r="B2110" i="8"/>
  <c r="A2111" i="8"/>
  <c r="B2111" i="8"/>
  <c r="A2112" i="8"/>
  <c r="B2112" i="8"/>
  <c r="A2113" i="8"/>
  <c r="B2113" i="8"/>
  <c r="A2114" i="8"/>
  <c r="B2114" i="8"/>
  <c r="A2115" i="8"/>
  <c r="B2115" i="8"/>
  <c r="A2116" i="8"/>
  <c r="B2116" i="8"/>
  <c r="A2117" i="8"/>
  <c r="B2117" i="8"/>
  <c r="A2118" i="8"/>
  <c r="B2118" i="8"/>
  <c r="A2119" i="8"/>
  <c r="B2119" i="8"/>
  <c r="A2120" i="8"/>
  <c r="B2120" i="8"/>
  <c r="A2121" i="8"/>
  <c r="B2121" i="8"/>
  <c r="A2122" i="8"/>
  <c r="B2122" i="8"/>
  <c r="A2123" i="8"/>
  <c r="B2123" i="8"/>
  <c r="A2124" i="8"/>
  <c r="B2124" i="8"/>
  <c r="A2125" i="8"/>
  <c r="B2125" i="8"/>
  <c r="A2126" i="8"/>
  <c r="B2126" i="8"/>
  <c r="A2127" i="8"/>
  <c r="B2127" i="8"/>
  <c r="A2128" i="8"/>
  <c r="B2128" i="8"/>
  <c r="A2129" i="8"/>
  <c r="B2129" i="8"/>
  <c r="A2130" i="8"/>
  <c r="B2130" i="8"/>
  <c r="A2131" i="8"/>
  <c r="B2131" i="8"/>
  <c r="A2132" i="8"/>
  <c r="B2132" i="8"/>
  <c r="A2133" i="8"/>
  <c r="B2133" i="8"/>
  <c r="A2134" i="8"/>
  <c r="B2134" i="8"/>
  <c r="A2135" i="8"/>
  <c r="B2135" i="8"/>
  <c r="A2136" i="8"/>
  <c r="B2136" i="8"/>
  <c r="A2137" i="8"/>
  <c r="B2137" i="8"/>
  <c r="A2138" i="8"/>
  <c r="B2138" i="8"/>
  <c r="A2139" i="8"/>
  <c r="B2139" i="8"/>
  <c r="A2140" i="8"/>
  <c r="B2140" i="8"/>
  <c r="A2141" i="8"/>
  <c r="B2141" i="8"/>
  <c r="A2142" i="8"/>
  <c r="B2142" i="8"/>
  <c r="A2143" i="8"/>
  <c r="B2143" i="8"/>
  <c r="A2144" i="8"/>
  <c r="B2144" i="8"/>
  <c r="A2145" i="8"/>
  <c r="B2145" i="8"/>
  <c r="A2146" i="8"/>
  <c r="B2146" i="8"/>
  <c r="A2147" i="8"/>
  <c r="B2147" i="8"/>
  <c r="A2148" i="8"/>
  <c r="B2148" i="8"/>
  <c r="A2149" i="8"/>
  <c r="B2149" i="8"/>
  <c r="A2150" i="8"/>
  <c r="B2150" i="8"/>
  <c r="A2151" i="8"/>
  <c r="B2151" i="8"/>
  <c r="A2152" i="8"/>
  <c r="B2152" i="8"/>
  <c r="A2153" i="8"/>
  <c r="B2153" i="8"/>
  <c r="A2154" i="8"/>
  <c r="B2154" i="8"/>
  <c r="A2155" i="8"/>
  <c r="B2155" i="8"/>
  <c r="A2156" i="8"/>
  <c r="B2156" i="8"/>
  <c r="A2157" i="8"/>
  <c r="B2157" i="8"/>
  <c r="A2158" i="8"/>
  <c r="B2158" i="8"/>
  <c r="A2159" i="8"/>
  <c r="B2159" i="8"/>
  <c r="A2160" i="8"/>
  <c r="B2160" i="8"/>
  <c r="A2161" i="8"/>
  <c r="B2161" i="8"/>
  <c r="A2162" i="8"/>
  <c r="B2162" i="8"/>
  <c r="A2163" i="8"/>
  <c r="B2163" i="8"/>
  <c r="A2164" i="8"/>
  <c r="B2164" i="8"/>
  <c r="A2165" i="8"/>
  <c r="B2165" i="8"/>
  <c r="A2166" i="8"/>
  <c r="B2166" i="8"/>
  <c r="A2167" i="8"/>
  <c r="B2167" i="8"/>
  <c r="A2168" i="8"/>
  <c r="B2168" i="8"/>
  <c r="A2169" i="8"/>
  <c r="B2169" i="8"/>
  <c r="A2170" i="8"/>
  <c r="B2170" i="8"/>
  <c r="A2171" i="8"/>
  <c r="B2171" i="8"/>
  <c r="A2172" i="8"/>
  <c r="B2172" i="8"/>
  <c r="A2173" i="8"/>
  <c r="B2173" i="8"/>
  <c r="A2174" i="8"/>
  <c r="B2174" i="8"/>
  <c r="A2175" i="8"/>
  <c r="B2175" i="8"/>
  <c r="A2176" i="8"/>
  <c r="B2176" i="8"/>
  <c r="A2177" i="8"/>
  <c r="B2177" i="8"/>
  <c r="A2178" i="8"/>
  <c r="B2178" i="8"/>
  <c r="A2179" i="8"/>
  <c r="B2179" i="8"/>
  <c r="A2180" i="8"/>
  <c r="B2180" i="8"/>
  <c r="A2181" i="8"/>
  <c r="B2181" i="8"/>
  <c r="A2182" i="8"/>
  <c r="B2182" i="8"/>
  <c r="A2183" i="8"/>
  <c r="B2183" i="8"/>
  <c r="A2184" i="8"/>
  <c r="B2184" i="8"/>
  <c r="A2185" i="8"/>
  <c r="B2185" i="8"/>
  <c r="A2186" i="8"/>
  <c r="B2186" i="8"/>
  <c r="A2187" i="8"/>
  <c r="B2187" i="8"/>
  <c r="A2188" i="8"/>
  <c r="B2188" i="8"/>
  <c r="A2189" i="8"/>
  <c r="B2189" i="8"/>
  <c r="A2190" i="8"/>
  <c r="B2190" i="8"/>
  <c r="A2191" i="8"/>
  <c r="B2191" i="8"/>
  <c r="A2192" i="8"/>
  <c r="B2192" i="8"/>
  <c r="A2193" i="8"/>
  <c r="B2193" i="8"/>
  <c r="A2194" i="8"/>
  <c r="B2194" i="8"/>
  <c r="A2195" i="8"/>
  <c r="B2195" i="8"/>
  <c r="A2196" i="8"/>
  <c r="B2196" i="8"/>
  <c r="A2197" i="8"/>
  <c r="B2197" i="8"/>
  <c r="A2198" i="8"/>
  <c r="B2198" i="8"/>
  <c r="A2199" i="8"/>
  <c r="B2199" i="8"/>
  <c r="A2200" i="8"/>
  <c r="B2200" i="8"/>
  <c r="A2201" i="8"/>
  <c r="B2201" i="8"/>
  <c r="A2202" i="8"/>
  <c r="B2202" i="8"/>
  <c r="A2203" i="8"/>
  <c r="B2203" i="8"/>
  <c r="A2204" i="8"/>
  <c r="B2204" i="8"/>
  <c r="A2205" i="8"/>
  <c r="B2205" i="8"/>
  <c r="A2206" i="8"/>
  <c r="B2206" i="8"/>
  <c r="A2207" i="8"/>
  <c r="B2207" i="8"/>
  <c r="A2208" i="8"/>
  <c r="B2208" i="8"/>
  <c r="A2209" i="8"/>
  <c r="B2209" i="8"/>
  <c r="A2210" i="8"/>
  <c r="B2210" i="8"/>
  <c r="A2211" i="8"/>
  <c r="B2211" i="8"/>
  <c r="A2212" i="8"/>
  <c r="B2212" i="8"/>
  <c r="A2213" i="8"/>
  <c r="B2213" i="8"/>
  <c r="A2214" i="8"/>
  <c r="B2214" i="8"/>
  <c r="A2215" i="8"/>
  <c r="B2215" i="8"/>
  <c r="A2216" i="8"/>
  <c r="B2216" i="8"/>
  <c r="A2217" i="8"/>
  <c r="B2217" i="8"/>
  <c r="A2218" i="8"/>
  <c r="B2218" i="8"/>
  <c r="A2219" i="8"/>
  <c r="B2219" i="8"/>
  <c r="A2220" i="8"/>
  <c r="B2220" i="8"/>
  <c r="A2221" i="8"/>
  <c r="B2221" i="8"/>
  <c r="A2222" i="8"/>
  <c r="B2222" i="8"/>
  <c r="A2223" i="8"/>
  <c r="B2223" i="8"/>
  <c r="A2224" i="8"/>
  <c r="B2224" i="8"/>
  <c r="A2225" i="8"/>
  <c r="B2225" i="8"/>
  <c r="A2226" i="8"/>
  <c r="B2226" i="8"/>
  <c r="A2227" i="8"/>
  <c r="B2227" i="8"/>
  <c r="A2228" i="8"/>
  <c r="B2228" i="8"/>
  <c r="A2229" i="8"/>
  <c r="B2229" i="8"/>
  <c r="A2230" i="8"/>
  <c r="B2230" i="8"/>
  <c r="A2231" i="8"/>
  <c r="B2231" i="8"/>
  <c r="A2232" i="8"/>
  <c r="B2232" i="8"/>
  <c r="A2233" i="8"/>
  <c r="B2233" i="8"/>
  <c r="A2234" i="8"/>
  <c r="B2234" i="8"/>
  <c r="A2235" i="8"/>
  <c r="B2235" i="8"/>
  <c r="A2236" i="8"/>
  <c r="B2236" i="8"/>
  <c r="A2237" i="8"/>
  <c r="B2237" i="8"/>
  <c r="A2238" i="8"/>
  <c r="B2238" i="8"/>
  <c r="A2239" i="8"/>
  <c r="B2239" i="8"/>
  <c r="A2240" i="8"/>
  <c r="B2240" i="8"/>
  <c r="A2241" i="8"/>
  <c r="B2241" i="8"/>
  <c r="A2242" i="8"/>
  <c r="B2242" i="8"/>
  <c r="A2243" i="8"/>
  <c r="B2243" i="8"/>
  <c r="A2244" i="8"/>
  <c r="B2244" i="8"/>
  <c r="A2245" i="8"/>
  <c r="B2245" i="8"/>
  <c r="A2246" i="8"/>
  <c r="B2246" i="8"/>
  <c r="A2247" i="8"/>
  <c r="B2247" i="8"/>
  <c r="A2248" i="8"/>
  <c r="B2248" i="8"/>
  <c r="A2249" i="8"/>
  <c r="B2249" i="8"/>
  <c r="A2250" i="8"/>
  <c r="B2250" i="8"/>
  <c r="A2251" i="8"/>
  <c r="B2251" i="8"/>
  <c r="A2252" i="8"/>
  <c r="B2252" i="8"/>
  <c r="A2253" i="8"/>
  <c r="B2253" i="8"/>
  <c r="A2254" i="8"/>
  <c r="B2254" i="8"/>
  <c r="A2255" i="8"/>
  <c r="B2255" i="8"/>
  <c r="A2256" i="8"/>
  <c r="B2256" i="8"/>
  <c r="A2257" i="8"/>
  <c r="B2257" i="8"/>
  <c r="A2258" i="8"/>
  <c r="B2258" i="8"/>
  <c r="A2259" i="8"/>
  <c r="B2259" i="8"/>
  <c r="A2260" i="8"/>
  <c r="B2260" i="8"/>
  <c r="A2261" i="8"/>
  <c r="B2261" i="8"/>
  <c r="A2262" i="8"/>
  <c r="B2262" i="8"/>
  <c r="A2263" i="8"/>
  <c r="B2263" i="8"/>
  <c r="A2264" i="8"/>
  <c r="B2264" i="8"/>
  <c r="A2265" i="8"/>
  <c r="B2265" i="8"/>
  <c r="A2266" i="8"/>
  <c r="B2266" i="8"/>
  <c r="A2267" i="8"/>
  <c r="B2267" i="8"/>
  <c r="A2268" i="8"/>
  <c r="B2268" i="8"/>
  <c r="A2269" i="8"/>
  <c r="B2269" i="8"/>
  <c r="A2270" i="8"/>
  <c r="B2270" i="8"/>
  <c r="A2271" i="8"/>
  <c r="B2271" i="8"/>
  <c r="A2272" i="8"/>
  <c r="B2272" i="8"/>
  <c r="A2273" i="8"/>
  <c r="B2273" i="8"/>
  <c r="A2274" i="8"/>
  <c r="B2274" i="8"/>
  <c r="A2275" i="8"/>
  <c r="B2275" i="8"/>
  <c r="A2276" i="8"/>
  <c r="B2276" i="8"/>
  <c r="A2277" i="8"/>
  <c r="B2277" i="8"/>
  <c r="A2278" i="8"/>
  <c r="B2278" i="8"/>
  <c r="A2279" i="8"/>
  <c r="B2279" i="8"/>
  <c r="A2280" i="8"/>
  <c r="B2280" i="8"/>
  <c r="A2281" i="8"/>
  <c r="B2281" i="8"/>
  <c r="A2282" i="8"/>
  <c r="B2282" i="8"/>
  <c r="A2283" i="8"/>
  <c r="B2283" i="8"/>
  <c r="A2284" i="8"/>
  <c r="B2284" i="8"/>
  <c r="A2285" i="8"/>
  <c r="B2285" i="8"/>
  <c r="A2286" i="8"/>
  <c r="B2286" i="8"/>
  <c r="A2287" i="8"/>
  <c r="B2287" i="8"/>
  <c r="A2288" i="8"/>
  <c r="B2288" i="8"/>
  <c r="A2289" i="8"/>
  <c r="B2289" i="8"/>
  <c r="A2290" i="8"/>
  <c r="B2290" i="8"/>
  <c r="A2291" i="8"/>
  <c r="B2291" i="8"/>
  <c r="A2292" i="8"/>
  <c r="B2292" i="8"/>
  <c r="A2293" i="8"/>
  <c r="B2293" i="8"/>
  <c r="A2294" i="8"/>
  <c r="B2294" i="8"/>
  <c r="A2295" i="8"/>
  <c r="B2295" i="8"/>
  <c r="A2296" i="8"/>
  <c r="B2296" i="8"/>
  <c r="A2297" i="8"/>
  <c r="B2297" i="8"/>
  <c r="A2298" i="8"/>
  <c r="B2298" i="8"/>
  <c r="A2299" i="8"/>
  <c r="B2299" i="8"/>
  <c r="A2300" i="8"/>
  <c r="B2300" i="8"/>
  <c r="A2301" i="8"/>
  <c r="B2301" i="8"/>
  <c r="A2302" i="8"/>
  <c r="B2302" i="8"/>
  <c r="A2303" i="8"/>
  <c r="B2303" i="8"/>
  <c r="A2304" i="8"/>
  <c r="B2304" i="8"/>
  <c r="A2305" i="8"/>
  <c r="B2305" i="8"/>
  <c r="A2306" i="8"/>
  <c r="B2306" i="8"/>
  <c r="A2307" i="8"/>
  <c r="B2307" i="8"/>
  <c r="A2308" i="8"/>
  <c r="B2308" i="8"/>
  <c r="A2309" i="8"/>
  <c r="B2309" i="8"/>
  <c r="A2310" i="8"/>
  <c r="B2310" i="8"/>
  <c r="A2311" i="8"/>
  <c r="B2311" i="8"/>
  <c r="A2312" i="8"/>
  <c r="B2312" i="8"/>
  <c r="A2313" i="8"/>
  <c r="B2313" i="8"/>
  <c r="A2314" i="8"/>
  <c r="B2314" i="8"/>
  <c r="A2315" i="8"/>
  <c r="B2315" i="8"/>
  <c r="A2316" i="8"/>
  <c r="B2316" i="8"/>
  <c r="A2317" i="8"/>
  <c r="B2317" i="8"/>
  <c r="A2318" i="8"/>
  <c r="B2318" i="8"/>
  <c r="A2319" i="8"/>
  <c r="B2319" i="8"/>
  <c r="A2320" i="8"/>
  <c r="B2320" i="8"/>
  <c r="A2321" i="8"/>
  <c r="B2321" i="8"/>
  <c r="A2322" i="8"/>
  <c r="B2322" i="8"/>
  <c r="A2323" i="8"/>
  <c r="B2323" i="8"/>
  <c r="A2324" i="8"/>
  <c r="B2324" i="8"/>
  <c r="A2325" i="8"/>
  <c r="B2325" i="8"/>
  <c r="A2326" i="8"/>
  <c r="B2326" i="8"/>
  <c r="A2327" i="8"/>
  <c r="B2327" i="8"/>
  <c r="A2328" i="8"/>
  <c r="B2328" i="8"/>
  <c r="A2329" i="8"/>
  <c r="B2329" i="8"/>
  <c r="A2330" i="8"/>
  <c r="B2330" i="8"/>
  <c r="A2331" i="8"/>
  <c r="B2331" i="8"/>
  <c r="A2332" i="8"/>
  <c r="B2332" i="8"/>
  <c r="A2333" i="8"/>
  <c r="B2333" i="8"/>
  <c r="A2334" i="8"/>
  <c r="B2334" i="8"/>
  <c r="A2335" i="8"/>
  <c r="B2335" i="8"/>
  <c r="A2336" i="8"/>
  <c r="B2336" i="8"/>
  <c r="A2337" i="8"/>
  <c r="B2337" i="8"/>
  <c r="A2338" i="8"/>
  <c r="B2338" i="8"/>
  <c r="A2339" i="8"/>
  <c r="B2339" i="8"/>
  <c r="A2340" i="8"/>
  <c r="B2340" i="8"/>
  <c r="A2341" i="8"/>
  <c r="B2341" i="8"/>
  <c r="A2342" i="8"/>
  <c r="B2342" i="8"/>
  <c r="A2343" i="8"/>
  <c r="B2343" i="8"/>
  <c r="A2344" i="8"/>
  <c r="B2344" i="8"/>
  <c r="A2345" i="8"/>
  <c r="B2345" i="8"/>
  <c r="A2346" i="8"/>
  <c r="B2346" i="8"/>
  <c r="A2347" i="8"/>
  <c r="B2347" i="8"/>
  <c r="A2348" i="8"/>
  <c r="B2348" i="8"/>
  <c r="A2349" i="8"/>
  <c r="B2349" i="8"/>
  <c r="A2350" i="8"/>
  <c r="B2350" i="8"/>
  <c r="A2351" i="8"/>
  <c r="B2351" i="8"/>
  <c r="A2352" i="8"/>
  <c r="B2352" i="8"/>
  <c r="A2353" i="8"/>
  <c r="B2353" i="8"/>
  <c r="A2354" i="8"/>
  <c r="B2354" i="8"/>
  <c r="A2355" i="8"/>
  <c r="B2355" i="8"/>
  <c r="A2356" i="8"/>
  <c r="B2356" i="8"/>
  <c r="A2357" i="8"/>
  <c r="B2357" i="8"/>
  <c r="A2358" i="8"/>
  <c r="B2358" i="8"/>
  <c r="A2359" i="8"/>
  <c r="B2359" i="8"/>
  <c r="A2360" i="8"/>
  <c r="B2360" i="8"/>
  <c r="A2361" i="8"/>
  <c r="B2361" i="8"/>
  <c r="A2362" i="8"/>
  <c r="B2362" i="8"/>
  <c r="A2363" i="8"/>
  <c r="B2363" i="8"/>
  <c r="A2364" i="8"/>
  <c r="B2364" i="8"/>
  <c r="A2365" i="8"/>
  <c r="B2365" i="8"/>
  <c r="A2366" i="8"/>
  <c r="B2366" i="8"/>
  <c r="A2367" i="8"/>
  <c r="B2367" i="8"/>
  <c r="A2368" i="8"/>
  <c r="B2368" i="8"/>
  <c r="A2369" i="8"/>
  <c r="B2369" i="8"/>
  <c r="A2370" i="8"/>
  <c r="B2370" i="8"/>
  <c r="A2371" i="8"/>
  <c r="B2371" i="8"/>
  <c r="A2372" i="8"/>
  <c r="B2372" i="8"/>
  <c r="A2373" i="8"/>
  <c r="B2373" i="8"/>
  <c r="A2374" i="8"/>
  <c r="B2374" i="8"/>
  <c r="A2375" i="8"/>
  <c r="B2375" i="8"/>
  <c r="A2376" i="8"/>
  <c r="B2376" i="8"/>
  <c r="A2377" i="8"/>
  <c r="B2377" i="8"/>
  <c r="A2378" i="8"/>
  <c r="B2378" i="8"/>
  <c r="A2379" i="8"/>
  <c r="B2379" i="8"/>
  <c r="A2380" i="8"/>
  <c r="B2380" i="8"/>
  <c r="A2381" i="8"/>
  <c r="B2381" i="8"/>
  <c r="A2382" i="8"/>
  <c r="B2382" i="8"/>
  <c r="A2383" i="8"/>
  <c r="B2383" i="8"/>
  <c r="A2384" i="8"/>
  <c r="B2384" i="8"/>
  <c r="A2385" i="8"/>
  <c r="B2385" i="8"/>
  <c r="A2386" i="8"/>
  <c r="B2386" i="8"/>
  <c r="A2387" i="8"/>
  <c r="B2387" i="8"/>
  <c r="A2388" i="8"/>
  <c r="B2388" i="8"/>
  <c r="A2389" i="8"/>
  <c r="B2389" i="8"/>
  <c r="A2390" i="8"/>
  <c r="B2390" i="8"/>
  <c r="A2391" i="8"/>
  <c r="B2391" i="8"/>
  <c r="A2392" i="8"/>
  <c r="B2392" i="8"/>
  <c r="A2393" i="8"/>
  <c r="B2393" i="8"/>
  <c r="A2394" i="8"/>
  <c r="B2394" i="8"/>
  <c r="A2395" i="8"/>
  <c r="B2395" i="8"/>
  <c r="A2396" i="8"/>
  <c r="B2396" i="8"/>
  <c r="A2397" i="8"/>
  <c r="B2397" i="8"/>
  <c r="A2398" i="8"/>
  <c r="B2398" i="8"/>
  <c r="A2399" i="8"/>
  <c r="B2399" i="8"/>
  <c r="A2400" i="8"/>
  <c r="B2400" i="8"/>
  <c r="A2401" i="8"/>
  <c r="B2401" i="8"/>
  <c r="A2402" i="8"/>
  <c r="B2402" i="8"/>
  <c r="A2403" i="8"/>
  <c r="B2403" i="8"/>
  <c r="A2404" i="8"/>
  <c r="B2404" i="8"/>
  <c r="A2405" i="8"/>
  <c r="B2405" i="8"/>
  <c r="A2406" i="8"/>
  <c r="B2406" i="8"/>
  <c r="A2407" i="8"/>
  <c r="B2407" i="8"/>
  <c r="A2408" i="8"/>
  <c r="B2408" i="8"/>
  <c r="A2409" i="8"/>
  <c r="B2409" i="8"/>
  <c r="A2410" i="8"/>
  <c r="B2410" i="8"/>
  <c r="A2411" i="8"/>
  <c r="B2411" i="8"/>
  <c r="A2412" i="8"/>
  <c r="B2412" i="8"/>
  <c r="A2413" i="8"/>
  <c r="B2413" i="8"/>
  <c r="A2414" i="8"/>
  <c r="B2414" i="8"/>
  <c r="A2415" i="8"/>
  <c r="B2415" i="8"/>
  <c r="A2416" i="8"/>
  <c r="B2416" i="8"/>
  <c r="A2417" i="8"/>
  <c r="B2417" i="8"/>
  <c r="A2418" i="8"/>
  <c r="B2418" i="8"/>
  <c r="A2419" i="8"/>
  <c r="B2419" i="8"/>
  <c r="A2420" i="8"/>
  <c r="B2420" i="8"/>
  <c r="A2421" i="8"/>
  <c r="B2421" i="8"/>
  <c r="A2422" i="8"/>
  <c r="B2422" i="8"/>
  <c r="A2423" i="8"/>
  <c r="B2423" i="8"/>
  <c r="A2424" i="8"/>
  <c r="B2424" i="8"/>
  <c r="A2425" i="8"/>
  <c r="B2425" i="8"/>
  <c r="A2426" i="8"/>
  <c r="B2426" i="8"/>
  <c r="A2427" i="8"/>
  <c r="B2427" i="8"/>
  <c r="A2428" i="8"/>
  <c r="B2428" i="8"/>
  <c r="A2429" i="8"/>
  <c r="B2429" i="8"/>
  <c r="A2430" i="8"/>
  <c r="B2430" i="8"/>
  <c r="A2431" i="8"/>
  <c r="B2431" i="8"/>
  <c r="A2432" i="8"/>
  <c r="B2432" i="8"/>
  <c r="A2433" i="8"/>
  <c r="B2433" i="8"/>
  <c r="A2434" i="8"/>
  <c r="B2434" i="8"/>
  <c r="A2435" i="8"/>
  <c r="B2435" i="8"/>
  <c r="A2436" i="8"/>
  <c r="B2436" i="8"/>
  <c r="A2437" i="8"/>
  <c r="B2437" i="8"/>
  <c r="A2438" i="8"/>
  <c r="B2438" i="8"/>
  <c r="A2439" i="8"/>
  <c r="B2439" i="8"/>
  <c r="A2440" i="8"/>
  <c r="B2440" i="8"/>
  <c r="A2441" i="8"/>
  <c r="B2441" i="8"/>
  <c r="A2442" i="8"/>
  <c r="B2442" i="8"/>
  <c r="A2443" i="8"/>
  <c r="B2443" i="8"/>
  <c r="A2444" i="8"/>
  <c r="B2444" i="8"/>
  <c r="A2445" i="8"/>
  <c r="B2445" i="8"/>
  <c r="A2446" i="8"/>
  <c r="B2446" i="8"/>
  <c r="A2447" i="8"/>
  <c r="B2447" i="8"/>
  <c r="A2448" i="8"/>
  <c r="B2448" i="8"/>
  <c r="A2449" i="8"/>
  <c r="B2449" i="8"/>
  <c r="A2450" i="8"/>
  <c r="B2450" i="8"/>
  <c r="A2451" i="8"/>
  <c r="B2451" i="8"/>
  <c r="A2452" i="8"/>
  <c r="B2452" i="8"/>
  <c r="A2453" i="8"/>
  <c r="B2453" i="8"/>
  <c r="A2454" i="8"/>
  <c r="B2454" i="8"/>
  <c r="A2455" i="8"/>
  <c r="B2455" i="8"/>
  <c r="A2456" i="8"/>
  <c r="B2456" i="8"/>
  <c r="A2457" i="8"/>
  <c r="B2457" i="8"/>
  <c r="A2458" i="8"/>
  <c r="B2458" i="8"/>
  <c r="A2459" i="8"/>
  <c r="B2459" i="8"/>
  <c r="A2460" i="8"/>
  <c r="B2460" i="8"/>
  <c r="A2461" i="8"/>
  <c r="B2461" i="8"/>
  <c r="A2462" i="8"/>
  <c r="B2462" i="8"/>
  <c r="A2463" i="8"/>
  <c r="B2463" i="8"/>
  <c r="A2464" i="8"/>
  <c r="B2464" i="8"/>
  <c r="A2465" i="8"/>
  <c r="B2465" i="8"/>
  <c r="A2466" i="8"/>
  <c r="B2466" i="8"/>
  <c r="A2467" i="8"/>
  <c r="B2467" i="8"/>
  <c r="A2468" i="8"/>
  <c r="B2468" i="8"/>
  <c r="A2469" i="8"/>
  <c r="B2469" i="8"/>
  <c r="A2470" i="8"/>
  <c r="B2470" i="8"/>
  <c r="A2471" i="8"/>
  <c r="B2471" i="8"/>
  <c r="A2472" i="8"/>
  <c r="B2472" i="8"/>
  <c r="A2473" i="8"/>
  <c r="B2473" i="8"/>
  <c r="A2474" i="8"/>
  <c r="B2474" i="8"/>
  <c r="A2475" i="8"/>
  <c r="B2475" i="8"/>
  <c r="A2476" i="8"/>
  <c r="B2476" i="8"/>
  <c r="A2477" i="8"/>
  <c r="B2477" i="8"/>
  <c r="A2478" i="8"/>
  <c r="B2478" i="8"/>
  <c r="A2479" i="8"/>
  <c r="B2479" i="8"/>
  <c r="A2480" i="8"/>
  <c r="B2480" i="8"/>
  <c r="A2481" i="8"/>
  <c r="B2481" i="8"/>
  <c r="A2482" i="8"/>
  <c r="B2482" i="8"/>
  <c r="A2483" i="8"/>
  <c r="B2483" i="8"/>
  <c r="A2484" i="8"/>
  <c r="B2484" i="8"/>
  <c r="A2485" i="8"/>
  <c r="B2485" i="8"/>
  <c r="A2486" i="8"/>
  <c r="B2486" i="8"/>
  <c r="A2487" i="8"/>
  <c r="B2487" i="8"/>
  <c r="A2488" i="8"/>
  <c r="B2488" i="8"/>
  <c r="A2489" i="8"/>
  <c r="B2489" i="8"/>
  <c r="A2490" i="8"/>
  <c r="B2490" i="8"/>
  <c r="A2491" i="8"/>
  <c r="B2491" i="8"/>
  <c r="A2492" i="8"/>
  <c r="B2492" i="8"/>
  <c r="A2493" i="8"/>
  <c r="B2493" i="8"/>
  <c r="A2494" i="8"/>
  <c r="B2494" i="8"/>
  <c r="A2495" i="8"/>
  <c r="B2495" i="8"/>
  <c r="A2496" i="8"/>
  <c r="B2496" i="8"/>
  <c r="A2497" i="8"/>
  <c r="B2497" i="8"/>
  <c r="A2498" i="8"/>
  <c r="B2498" i="8"/>
  <c r="A2499" i="8"/>
  <c r="B2499" i="8"/>
  <c r="A2500" i="8"/>
  <c r="B2500" i="8"/>
  <c r="A2501" i="8"/>
  <c r="B2501" i="8"/>
  <c r="A2502" i="8"/>
  <c r="B2502" i="8"/>
  <c r="A2503" i="8"/>
  <c r="B2503" i="8"/>
  <c r="A2504" i="8"/>
  <c r="B2504" i="8"/>
  <c r="A2505" i="8"/>
  <c r="B2505" i="8"/>
  <c r="A2506" i="8"/>
  <c r="B2506" i="8"/>
  <c r="A2507" i="8"/>
  <c r="B2507" i="8"/>
  <c r="A2508" i="8"/>
  <c r="B2508" i="8"/>
  <c r="A2509" i="8"/>
  <c r="B2509" i="8"/>
  <c r="A2510" i="8"/>
  <c r="B2510" i="8"/>
  <c r="A2511" i="8"/>
  <c r="B2511" i="8"/>
  <c r="A2512" i="8"/>
  <c r="B2512" i="8"/>
  <c r="A2513" i="8"/>
  <c r="B2513" i="8"/>
  <c r="A2514" i="8"/>
  <c r="B2514" i="8"/>
  <c r="A2515" i="8"/>
  <c r="B2515" i="8"/>
  <c r="A2516" i="8"/>
  <c r="B2516" i="8"/>
  <c r="A2517" i="8"/>
  <c r="B2517" i="8"/>
  <c r="A2518" i="8"/>
  <c r="B2518" i="8"/>
  <c r="A2519" i="8"/>
  <c r="B2519" i="8"/>
  <c r="A2520" i="8"/>
  <c r="B2520" i="8"/>
  <c r="A2521" i="8"/>
  <c r="B2521" i="8"/>
  <c r="A2522" i="8"/>
  <c r="B2522" i="8"/>
  <c r="A2523" i="8"/>
  <c r="B2523" i="8"/>
  <c r="A2524" i="8"/>
  <c r="B2524" i="8"/>
  <c r="A2525" i="8"/>
  <c r="B2525" i="8"/>
  <c r="A2526" i="8"/>
  <c r="B2526" i="8"/>
  <c r="A2527" i="8"/>
  <c r="B2527" i="8"/>
  <c r="A2528" i="8"/>
  <c r="B2528" i="8"/>
  <c r="A2529" i="8"/>
  <c r="B2529" i="8"/>
  <c r="A2530" i="8"/>
  <c r="B2530" i="8"/>
  <c r="A2531" i="8"/>
  <c r="B2531" i="8"/>
  <c r="A2532" i="8"/>
  <c r="B2532" i="8"/>
  <c r="A2533" i="8"/>
  <c r="B2533" i="8"/>
  <c r="A2534" i="8"/>
  <c r="B2534" i="8"/>
  <c r="A2535" i="8"/>
  <c r="B2535" i="8"/>
  <c r="A2536" i="8"/>
  <c r="B2536" i="8"/>
  <c r="A2537" i="8"/>
  <c r="B2537" i="8"/>
  <c r="A2538" i="8"/>
  <c r="B2538" i="8"/>
  <c r="A2539" i="8"/>
  <c r="B2539" i="8"/>
  <c r="A2540" i="8"/>
  <c r="B2540" i="8"/>
  <c r="A2541" i="8"/>
  <c r="B2541" i="8"/>
  <c r="A2542" i="8"/>
  <c r="B2542" i="8"/>
  <c r="A2543" i="8"/>
  <c r="B2543" i="8"/>
  <c r="A2544" i="8"/>
  <c r="B2544" i="8"/>
  <c r="A2545" i="8"/>
  <c r="B2545" i="8"/>
  <c r="A2546" i="8"/>
  <c r="B2546" i="8"/>
  <c r="A2547" i="8"/>
  <c r="B2547" i="8"/>
  <c r="A2548" i="8"/>
  <c r="B2548" i="8"/>
  <c r="A2549" i="8"/>
  <c r="B2549" i="8"/>
  <c r="A2550" i="8"/>
  <c r="B2550" i="8"/>
  <c r="A2551" i="8"/>
  <c r="B2551" i="8"/>
  <c r="A2552" i="8"/>
  <c r="B2552" i="8"/>
  <c r="A2553" i="8"/>
  <c r="B2553" i="8"/>
  <c r="A2554" i="8"/>
  <c r="B2554" i="8"/>
  <c r="A2555" i="8"/>
  <c r="B2555" i="8"/>
  <c r="A2556" i="8"/>
  <c r="B2556" i="8"/>
  <c r="A2557" i="8"/>
  <c r="B2557" i="8"/>
  <c r="A2558" i="8"/>
  <c r="B2558" i="8"/>
  <c r="A2559" i="8"/>
  <c r="B2559" i="8"/>
  <c r="A2560" i="8"/>
  <c r="B2560" i="8"/>
  <c r="A2561" i="8"/>
  <c r="B2561" i="8"/>
  <c r="A2562" i="8"/>
  <c r="B2562" i="8"/>
  <c r="A2563" i="8"/>
  <c r="B2563" i="8"/>
  <c r="A2564" i="8"/>
  <c r="B2564" i="8"/>
  <c r="A2565" i="8"/>
  <c r="B2565" i="8"/>
  <c r="A2566" i="8"/>
  <c r="B2566" i="8"/>
  <c r="A2567" i="8"/>
  <c r="B2567" i="8"/>
  <c r="A2568" i="8"/>
  <c r="B2568" i="8"/>
  <c r="A2569" i="8"/>
  <c r="B2569" i="8"/>
  <c r="A2570" i="8"/>
  <c r="B2570" i="8"/>
  <c r="A2571" i="8"/>
  <c r="B2571" i="8"/>
  <c r="A2572" i="8"/>
  <c r="B2572" i="8"/>
  <c r="A2573" i="8"/>
  <c r="B2573" i="8"/>
  <c r="A2574" i="8"/>
  <c r="B2574" i="8"/>
  <c r="A2575" i="8"/>
  <c r="B2575" i="8"/>
  <c r="A2576" i="8"/>
  <c r="B2576" i="8"/>
  <c r="A2577" i="8"/>
  <c r="B2577" i="8"/>
  <c r="A2578" i="8"/>
  <c r="B2578" i="8"/>
  <c r="A2579" i="8"/>
  <c r="B2579" i="8"/>
  <c r="A2580" i="8"/>
  <c r="B2580" i="8"/>
  <c r="A2581" i="8"/>
  <c r="B2581" i="8"/>
  <c r="A2582" i="8"/>
  <c r="B2582" i="8"/>
  <c r="A2583" i="8"/>
  <c r="B2583" i="8"/>
  <c r="A2584" i="8"/>
  <c r="B2584" i="8"/>
  <c r="A2585" i="8"/>
  <c r="B2585" i="8"/>
  <c r="A2586" i="8"/>
  <c r="B2586" i="8"/>
  <c r="A2587" i="8"/>
  <c r="B2587" i="8"/>
  <c r="A2588" i="8"/>
  <c r="B2588" i="8"/>
  <c r="A2589" i="8"/>
  <c r="B2589" i="8"/>
  <c r="A2590" i="8"/>
  <c r="B2590" i="8"/>
  <c r="A2591" i="8"/>
  <c r="B2591" i="8"/>
  <c r="A2592" i="8"/>
  <c r="B2592" i="8"/>
  <c r="A2593" i="8"/>
  <c r="B2593" i="8"/>
  <c r="A2594" i="8"/>
  <c r="B2594" i="8"/>
  <c r="A2595" i="8"/>
  <c r="B2595" i="8"/>
  <c r="A2596" i="8"/>
  <c r="B2596" i="8"/>
  <c r="A2597" i="8"/>
  <c r="B2597" i="8"/>
  <c r="A2598" i="8"/>
  <c r="B2598" i="8"/>
  <c r="A2599" i="8"/>
  <c r="B2599" i="8"/>
  <c r="A2600" i="8"/>
  <c r="B2600" i="8"/>
  <c r="A2601" i="8"/>
  <c r="B2601" i="8"/>
  <c r="A2602" i="8"/>
  <c r="B2602" i="8"/>
  <c r="A2603" i="8"/>
  <c r="B2603" i="8"/>
  <c r="A2604" i="8"/>
  <c r="B2604" i="8"/>
  <c r="A2605" i="8"/>
  <c r="B2605" i="8"/>
  <c r="A2606" i="8"/>
  <c r="B2606" i="8"/>
  <c r="A2607" i="8"/>
  <c r="B2607" i="8"/>
  <c r="A2608" i="8"/>
  <c r="B2608" i="8"/>
  <c r="A2609" i="8"/>
  <c r="B2609" i="8"/>
  <c r="A2610" i="8"/>
  <c r="B2610" i="8"/>
  <c r="A2611" i="8"/>
  <c r="B2611" i="8"/>
  <c r="A2612" i="8"/>
  <c r="B2612" i="8"/>
  <c r="A2613" i="8"/>
  <c r="B2613" i="8"/>
  <c r="A2614" i="8"/>
  <c r="B2614" i="8"/>
  <c r="A2615" i="8"/>
  <c r="B2615" i="8"/>
  <c r="A2616" i="8"/>
  <c r="B2616" i="8"/>
  <c r="A2617" i="8"/>
  <c r="B2617" i="8"/>
  <c r="A2618" i="8"/>
  <c r="B2618" i="8"/>
  <c r="A2619" i="8"/>
  <c r="B2619" i="8"/>
  <c r="A2620" i="8"/>
  <c r="B2620" i="8"/>
  <c r="A2621" i="8"/>
  <c r="B2621" i="8"/>
  <c r="A2622" i="8"/>
  <c r="B2622" i="8"/>
  <c r="A2623" i="8"/>
  <c r="B2623" i="8"/>
  <c r="A2624" i="8"/>
  <c r="B2624" i="8"/>
  <c r="A2625" i="8"/>
  <c r="B2625" i="8"/>
  <c r="A2626" i="8"/>
  <c r="B2626" i="8"/>
  <c r="A2627" i="8"/>
  <c r="B2627" i="8"/>
  <c r="A2628" i="8"/>
  <c r="B2628" i="8"/>
  <c r="A2629" i="8"/>
  <c r="B2629" i="8"/>
  <c r="A2630" i="8"/>
  <c r="B2630" i="8"/>
  <c r="A2631" i="8"/>
  <c r="B2631" i="8"/>
  <c r="A2632" i="8"/>
  <c r="B2632" i="8"/>
  <c r="A2633" i="8"/>
  <c r="B2633" i="8"/>
  <c r="A2634" i="8"/>
  <c r="B2634" i="8"/>
  <c r="A2635" i="8"/>
  <c r="B2635" i="8"/>
  <c r="A2636" i="8"/>
  <c r="B2636" i="8"/>
  <c r="A2637" i="8"/>
  <c r="B2637" i="8"/>
  <c r="A2638" i="8"/>
  <c r="B2638" i="8"/>
  <c r="A2639" i="8"/>
  <c r="B2639" i="8"/>
  <c r="A2640" i="8"/>
  <c r="B2640" i="8"/>
  <c r="A2641" i="8"/>
  <c r="B2641" i="8"/>
  <c r="A2642" i="8"/>
  <c r="B2642" i="8"/>
  <c r="A2643" i="8"/>
  <c r="B2643" i="8"/>
  <c r="A2644" i="8"/>
  <c r="B2644" i="8"/>
  <c r="A2645" i="8"/>
  <c r="B2645" i="8"/>
  <c r="A2646" i="8"/>
  <c r="B2646" i="8"/>
  <c r="A2647" i="8"/>
  <c r="B2647" i="8"/>
  <c r="A2648" i="8"/>
  <c r="B2648" i="8"/>
  <c r="A2649" i="8"/>
  <c r="B2649" i="8"/>
  <c r="A2650" i="8"/>
  <c r="B2650" i="8"/>
  <c r="A2651" i="8"/>
  <c r="B2651" i="8"/>
  <c r="A2652" i="8"/>
  <c r="B2652" i="8"/>
  <c r="A2653" i="8"/>
  <c r="B2653" i="8"/>
  <c r="A2654" i="8"/>
  <c r="B2654" i="8"/>
  <c r="A2655" i="8"/>
  <c r="B2655" i="8"/>
  <c r="A2656" i="8"/>
  <c r="B2656" i="8"/>
  <c r="A2657" i="8"/>
  <c r="B2657" i="8"/>
  <c r="A2658" i="8"/>
  <c r="B2658" i="8"/>
  <c r="A2659" i="8"/>
  <c r="B2659" i="8"/>
  <c r="A2660" i="8"/>
  <c r="B2660" i="8"/>
  <c r="A2661" i="8"/>
  <c r="B2661" i="8"/>
  <c r="A2662" i="8"/>
  <c r="B2662" i="8"/>
  <c r="A2663" i="8"/>
  <c r="B2663" i="8"/>
  <c r="A2664" i="8"/>
  <c r="B2664" i="8"/>
  <c r="A2665" i="8"/>
  <c r="B2665" i="8"/>
  <c r="A2666" i="8"/>
  <c r="B2666" i="8"/>
  <c r="A2667" i="8"/>
  <c r="B2667" i="8"/>
  <c r="A2668" i="8"/>
  <c r="B2668" i="8"/>
  <c r="A2669" i="8"/>
  <c r="B2669" i="8"/>
  <c r="A2670" i="8"/>
  <c r="B2670" i="8"/>
  <c r="A2671" i="8"/>
  <c r="B2671" i="8"/>
  <c r="A2672" i="8"/>
  <c r="B2672" i="8"/>
  <c r="A2673" i="8"/>
  <c r="B2673" i="8"/>
  <c r="A2674" i="8"/>
  <c r="B2674" i="8"/>
  <c r="A2675" i="8"/>
  <c r="B2675" i="8"/>
  <c r="A2676" i="8"/>
  <c r="B2676" i="8"/>
  <c r="A2677" i="8"/>
  <c r="B2677" i="8"/>
  <c r="A2678" i="8"/>
  <c r="B2678" i="8"/>
  <c r="A2679" i="8"/>
  <c r="B2679" i="8"/>
  <c r="A2680" i="8"/>
  <c r="B2680" i="8"/>
  <c r="A2681" i="8"/>
  <c r="B2681" i="8"/>
  <c r="A2682" i="8"/>
  <c r="B2682" i="8"/>
  <c r="A2683" i="8"/>
  <c r="B2683" i="8"/>
  <c r="A2684" i="8"/>
  <c r="B2684" i="8"/>
  <c r="A2685" i="8"/>
  <c r="B2685" i="8"/>
  <c r="A2686" i="8"/>
  <c r="B2686" i="8"/>
  <c r="A2687" i="8"/>
  <c r="B2687" i="8"/>
  <c r="A2688" i="8"/>
  <c r="B2688" i="8"/>
  <c r="A2689" i="8"/>
  <c r="B2689" i="8"/>
  <c r="A2690" i="8"/>
  <c r="B2690" i="8"/>
  <c r="A2691" i="8"/>
  <c r="B2691" i="8"/>
  <c r="A2692" i="8"/>
  <c r="B2692" i="8"/>
  <c r="A2693" i="8"/>
  <c r="B2693" i="8"/>
  <c r="A2694" i="8"/>
  <c r="B2694" i="8"/>
  <c r="A2695" i="8"/>
  <c r="B2695" i="8"/>
  <c r="A2696" i="8"/>
  <c r="B2696" i="8"/>
  <c r="A2697" i="8"/>
  <c r="B2697" i="8"/>
  <c r="A2698" i="8"/>
  <c r="B2698" i="8"/>
  <c r="A2699" i="8"/>
  <c r="B2699" i="8"/>
  <c r="A2700" i="8"/>
  <c r="B2700" i="8"/>
  <c r="A2701" i="8"/>
  <c r="B2701" i="8"/>
  <c r="A2702" i="8"/>
  <c r="B2702" i="8"/>
  <c r="A2703" i="8"/>
  <c r="B2703" i="8"/>
  <c r="A2704" i="8"/>
  <c r="B2704" i="8"/>
  <c r="A2705" i="8"/>
  <c r="B2705" i="8"/>
  <c r="A2706" i="8"/>
  <c r="B2706" i="8"/>
  <c r="A2707" i="8"/>
  <c r="B2707" i="8"/>
  <c r="A2708" i="8"/>
  <c r="B2708" i="8"/>
  <c r="A2709" i="8"/>
  <c r="B2709" i="8"/>
  <c r="A2710" i="8"/>
  <c r="B2710" i="8"/>
  <c r="A2711" i="8"/>
  <c r="B2711" i="8"/>
  <c r="A2712" i="8"/>
  <c r="B2712" i="8"/>
  <c r="A2713" i="8"/>
  <c r="B2713" i="8"/>
  <c r="A2714" i="8"/>
  <c r="B2714" i="8"/>
  <c r="A2715" i="8"/>
  <c r="B2715" i="8"/>
  <c r="A2716" i="8"/>
  <c r="B2716" i="8"/>
  <c r="A2717" i="8"/>
  <c r="B2717" i="8"/>
  <c r="A2718" i="8"/>
  <c r="B2718" i="8"/>
  <c r="A2719" i="8"/>
  <c r="B2719" i="8"/>
  <c r="A2720" i="8"/>
  <c r="B2720" i="8"/>
  <c r="A2721" i="8"/>
  <c r="B2721" i="8"/>
  <c r="A2722" i="8"/>
  <c r="B2722" i="8"/>
  <c r="A2723" i="8"/>
  <c r="B2723" i="8"/>
  <c r="A2724" i="8"/>
  <c r="B2724" i="8"/>
  <c r="A2725" i="8"/>
  <c r="B2725" i="8"/>
  <c r="A2726" i="8"/>
  <c r="B2726" i="8"/>
  <c r="A2727" i="8"/>
  <c r="B2727" i="8"/>
  <c r="A2728" i="8"/>
  <c r="B2728" i="8"/>
  <c r="A2729" i="8"/>
  <c r="B2729" i="8"/>
  <c r="A2730" i="8"/>
  <c r="B2730" i="8"/>
  <c r="A2731" i="8"/>
  <c r="B2731" i="8"/>
  <c r="A2732" i="8"/>
  <c r="B2732" i="8"/>
  <c r="A2733" i="8"/>
  <c r="B2733" i="8"/>
  <c r="A2734" i="8"/>
  <c r="B2734" i="8"/>
  <c r="A2735" i="8"/>
  <c r="B2735" i="8"/>
  <c r="A2736" i="8"/>
  <c r="B2736" i="8"/>
  <c r="A2737" i="8"/>
  <c r="B2737" i="8"/>
  <c r="A2738" i="8"/>
  <c r="B2738" i="8"/>
  <c r="A2739" i="8"/>
  <c r="B2739" i="8"/>
  <c r="A2740" i="8"/>
  <c r="B2740" i="8"/>
  <c r="A2741" i="8"/>
  <c r="B2741" i="8"/>
  <c r="A2742" i="8"/>
  <c r="B2742" i="8"/>
  <c r="A2743" i="8"/>
  <c r="B2743" i="8"/>
  <c r="A2744" i="8"/>
  <c r="B2744" i="8"/>
  <c r="A2745" i="8"/>
  <c r="B2745" i="8"/>
  <c r="A2746" i="8"/>
  <c r="B2746" i="8"/>
  <c r="A2747" i="8"/>
  <c r="B2747" i="8"/>
  <c r="A2748" i="8"/>
  <c r="B2748" i="8"/>
  <c r="A2749" i="8"/>
  <c r="B2749" i="8"/>
  <c r="A2750" i="8"/>
  <c r="B2750" i="8"/>
  <c r="A2751" i="8"/>
  <c r="B2751" i="8"/>
  <c r="A2752" i="8"/>
  <c r="B2752" i="8"/>
  <c r="A2753" i="8"/>
  <c r="B2753" i="8"/>
  <c r="A2754" i="8"/>
  <c r="B2754" i="8"/>
  <c r="A2755" i="8"/>
  <c r="B2755" i="8"/>
  <c r="A2756" i="8"/>
  <c r="B2756" i="8"/>
  <c r="A2757" i="8"/>
  <c r="B2757" i="8"/>
  <c r="A2758" i="8"/>
  <c r="B2758" i="8"/>
  <c r="A2759" i="8"/>
  <c r="B2759" i="8"/>
  <c r="A2760" i="8"/>
  <c r="B2760" i="8"/>
  <c r="A2761" i="8"/>
  <c r="B2761" i="8"/>
  <c r="A2762" i="8"/>
  <c r="B2762" i="8"/>
  <c r="A2763" i="8"/>
  <c r="B2763" i="8"/>
  <c r="A2764" i="8"/>
  <c r="B2764" i="8"/>
  <c r="A2765" i="8"/>
  <c r="B2765" i="8"/>
  <c r="A2766" i="8"/>
  <c r="B2766" i="8"/>
  <c r="A2767" i="8"/>
  <c r="B2767" i="8"/>
  <c r="A2768" i="8"/>
  <c r="B2768" i="8"/>
  <c r="A2769" i="8"/>
  <c r="B2769" i="8"/>
  <c r="A2770" i="8"/>
  <c r="B2770" i="8"/>
  <c r="A2771" i="8"/>
  <c r="B2771" i="8"/>
  <c r="A2772" i="8"/>
  <c r="B2772" i="8"/>
  <c r="A2773" i="8"/>
  <c r="B2773" i="8"/>
  <c r="A2774" i="8"/>
  <c r="B2774" i="8"/>
  <c r="A2775" i="8"/>
  <c r="B2775" i="8"/>
  <c r="A2776" i="8"/>
  <c r="B2776" i="8"/>
  <c r="A2777" i="8"/>
  <c r="B2777" i="8"/>
  <c r="A2778" i="8"/>
  <c r="B2778" i="8"/>
  <c r="A2779" i="8"/>
  <c r="B2779" i="8"/>
  <c r="A2780" i="8"/>
  <c r="B2780" i="8"/>
  <c r="A2781" i="8"/>
  <c r="B2781" i="8"/>
  <c r="A2782" i="8"/>
  <c r="B2782" i="8"/>
  <c r="A2783" i="8"/>
  <c r="B2783" i="8"/>
  <c r="A2784" i="8"/>
  <c r="B2784" i="8"/>
  <c r="A2785" i="8"/>
  <c r="B2785" i="8"/>
  <c r="A2786" i="8"/>
  <c r="B2786" i="8"/>
  <c r="A2787" i="8"/>
  <c r="B2787" i="8"/>
  <c r="A2788" i="8"/>
  <c r="B2788" i="8"/>
  <c r="A2789" i="8"/>
  <c r="B2789" i="8"/>
  <c r="A2790" i="8"/>
  <c r="B2790" i="8"/>
  <c r="A2791" i="8"/>
  <c r="B2791" i="8"/>
  <c r="A2792" i="8"/>
  <c r="B2792" i="8"/>
  <c r="A2793" i="8"/>
  <c r="B2793" i="8"/>
  <c r="A2794" i="8"/>
  <c r="B2794" i="8"/>
  <c r="A2795" i="8"/>
  <c r="B2795" i="8"/>
  <c r="A2796" i="8"/>
  <c r="B2796" i="8"/>
  <c r="A2797" i="8"/>
  <c r="B2797" i="8"/>
  <c r="A2798" i="8"/>
  <c r="B2798" i="8"/>
  <c r="A2799" i="8"/>
  <c r="B2799" i="8"/>
  <c r="A2800" i="8"/>
  <c r="B2800" i="8"/>
  <c r="A2801" i="8"/>
  <c r="B2801" i="8"/>
  <c r="A2802" i="8"/>
  <c r="B2802" i="8"/>
  <c r="A2803" i="8"/>
  <c r="B2803" i="8"/>
  <c r="A2804" i="8"/>
  <c r="B2804" i="8"/>
  <c r="A2805" i="8"/>
  <c r="B2805" i="8"/>
  <c r="A2806" i="8"/>
  <c r="B2806" i="8"/>
  <c r="A2807" i="8"/>
  <c r="B2807" i="8"/>
  <c r="A2808" i="8"/>
  <c r="B2808" i="8"/>
  <c r="A2809" i="8"/>
  <c r="B2809" i="8"/>
  <c r="A2810" i="8"/>
  <c r="B2810" i="8"/>
  <c r="A2811" i="8"/>
  <c r="B2811" i="8"/>
  <c r="A2812" i="8"/>
  <c r="B2812" i="8"/>
  <c r="A2813" i="8"/>
  <c r="B2813" i="8"/>
  <c r="A2814" i="8"/>
  <c r="B2814" i="8"/>
  <c r="A2815" i="8"/>
  <c r="B2815" i="8"/>
  <c r="A2816" i="8"/>
  <c r="B2816" i="8"/>
  <c r="A2817" i="8"/>
  <c r="B2817" i="8"/>
  <c r="A2818" i="8"/>
  <c r="B2818" i="8"/>
  <c r="A2819" i="8"/>
  <c r="B2819" i="8"/>
  <c r="A2820" i="8"/>
  <c r="B2820" i="8"/>
  <c r="A2821" i="8"/>
  <c r="B2821" i="8"/>
  <c r="A2822" i="8"/>
  <c r="B2822" i="8"/>
  <c r="A2823" i="8"/>
  <c r="B2823" i="8"/>
  <c r="A2824" i="8"/>
  <c r="B2824" i="8"/>
  <c r="A2825" i="8"/>
  <c r="B2825" i="8"/>
  <c r="A2826" i="8"/>
  <c r="B2826" i="8"/>
  <c r="A2827" i="8"/>
  <c r="B2827" i="8"/>
  <c r="A2828" i="8"/>
  <c r="B2828" i="8"/>
  <c r="A2829" i="8"/>
  <c r="B2829" i="8"/>
  <c r="A2830" i="8"/>
  <c r="B2830" i="8"/>
  <c r="A2831" i="8"/>
  <c r="B2831" i="8"/>
  <c r="A2832" i="8"/>
  <c r="B2832" i="8"/>
  <c r="A2833" i="8"/>
  <c r="B2833" i="8"/>
  <c r="A2834" i="8"/>
  <c r="B2834" i="8"/>
  <c r="A2835" i="8"/>
  <c r="B2835" i="8"/>
  <c r="A2836" i="8"/>
  <c r="B2836" i="8"/>
  <c r="A2837" i="8"/>
  <c r="B2837" i="8"/>
  <c r="A2838" i="8"/>
  <c r="B2838" i="8"/>
  <c r="A2839" i="8"/>
  <c r="B2839" i="8"/>
  <c r="A2840" i="8"/>
  <c r="B2840" i="8"/>
  <c r="A2841" i="8"/>
  <c r="B2841" i="8"/>
  <c r="A2842" i="8"/>
  <c r="B2842" i="8"/>
  <c r="A2843" i="8"/>
  <c r="B2843" i="8"/>
  <c r="A2844" i="8"/>
  <c r="B2844" i="8"/>
  <c r="A2845" i="8"/>
  <c r="B2845" i="8"/>
  <c r="A2846" i="8"/>
  <c r="B2846" i="8"/>
  <c r="A2847" i="8"/>
  <c r="B2847" i="8"/>
  <c r="A2848" i="8"/>
  <c r="B2848" i="8"/>
  <c r="A2849" i="8"/>
  <c r="B2849" i="8"/>
  <c r="A2850" i="8"/>
  <c r="B2850" i="8"/>
  <c r="A2851" i="8"/>
  <c r="B2851" i="8"/>
  <c r="A2852" i="8"/>
  <c r="B2852" i="8"/>
  <c r="A2853" i="8"/>
  <c r="B2853" i="8"/>
  <c r="A2854" i="8"/>
  <c r="B2854" i="8"/>
  <c r="A2855" i="8"/>
  <c r="B2855" i="8"/>
  <c r="A2856" i="8"/>
  <c r="B2856" i="8"/>
  <c r="A2857" i="8"/>
  <c r="B2857" i="8"/>
  <c r="A2858" i="8"/>
  <c r="B2858" i="8"/>
  <c r="A2859" i="8"/>
  <c r="B2859" i="8"/>
  <c r="A2860" i="8"/>
  <c r="B2860" i="8"/>
  <c r="A2861" i="8"/>
  <c r="B2861" i="8"/>
  <c r="A2862" i="8"/>
  <c r="B2862" i="8"/>
  <c r="A2863" i="8"/>
  <c r="B2863" i="8"/>
  <c r="A2864" i="8"/>
  <c r="B2864" i="8"/>
  <c r="A2865" i="8"/>
  <c r="B2865" i="8"/>
  <c r="A2866" i="8"/>
  <c r="B2866" i="8"/>
  <c r="A2867" i="8"/>
  <c r="B2867" i="8"/>
  <c r="A2868" i="8"/>
  <c r="B2868" i="8"/>
  <c r="A2869" i="8"/>
  <c r="B2869" i="8"/>
  <c r="A2870" i="8"/>
  <c r="B2870" i="8"/>
  <c r="A2871" i="8"/>
  <c r="B2871" i="8"/>
  <c r="A2872" i="8"/>
  <c r="B2872" i="8"/>
  <c r="A2873" i="8"/>
  <c r="B2873" i="8"/>
  <c r="A2874" i="8"/>
  <c r="B2874" i="8"/>
  <c r="A2875" i="8"/>
  <c r="B2875" i="8"/>
  <c r="A2876" i="8"/>
  <c r="B2876" i="8"/>
  <c r="A2877" i="8"/>
  <c r="B2877" i="8"/>
  <c r="A2878" i="8"/>
  <c r="B2878" i="8"/>
  <c r="A2879" i="8"/>
  <c r="B2879" i="8"/>
  <c r="A2880" i="8"/>
  <c r="B2880" i="8"/>
  <c r="A2881" i="8"/>
  <c r="B2881" i="8"/>
  <c r="A2882" i="8"/>
  <c r="B2882" i="8"/>
  <c r="A2883" i="8"/>
  <c r="B2883" i="8"/>
  <c r="A2884" i="8"/>
  <c r="B2884" i="8"/>
  <c r="A2885" i="8"/>
  <c r="B2885" i="8"/>
  <c r="A2886" i="8"/>
  <c r="B2886" i="8"/>
  <c r="A2887" i="8"/>
  <c r="B2887" i="8"/>
  <c r="A2888" i="8"/>
  <c r="B2888" i="8"/>
  <c r="A2889" i="8"/>
  <c r="B2889" i="8"/>
  <c r="A2890" i="8"/>
  <c r="B2890" i="8"/>
  <c r="A2891" i="8"/>
  <c r="B2891" i="8"/>
  <c r="A2892" i="8"/>
  <c r="B2892" i="8"/>
  <c r="A2893" i="8"/>
  <c r="B2893" i="8"/>
  <c r="A2894" i="8"/>
  <c r="B2894" i="8"/>
  <c r="A2895" i="8"/>
  <c r="B2895" i="8"/>
  <c r="A2896" i="8"/>
  <c r="B2896" i="8"/>
  <c r="A2897" i="8"/>
  <c r="B2897" i="8"/>
  <c r="A2898" i="8"/>
  <c r="B2898" i="8"/>
  <c r="A2899" i="8"/>
  <c r="B2899" i="8"/>
  <c r="A2900" i="8"/>
  <c r="B2900" i="8"/>
  <c r="A2901" i="8"/>
  <c r="B2901" i="8"/>
  <c r="A2902" i="8"/>
  <c r="B2902" i="8"/>
  <c r="A2903" i="8"/>
  <c r="B2903" i="8"/>
  <c r="A2904" i="8"/>
  <c r="B2904" i="8"/>
  <c r="A2905" i="8"/>
  <c r="B2905" i="8"/>
  <c r="A2906" i="8"/>
  <c r="B2906" i="8"/>
  <c r="A2907" i="8"/>
  <c r="B2907" i="8"/>
  <c r="A2908" i="8"/>
  <c r="B2908" i="8"/>
  <c r="A2909" i="8"/>
  <c r="B2909" i="8"/>
  <c r="A2910" i="8"/>
  <c r="B2910" i="8"/>
  <c r="A2911" i="8"/>
  <c r="B2911" i="8"/>
  <c r="A2912" i="8"/>
  <c r="B2912" i="8"/>
  <c r="A2913" i="8"/>
  <c r="B2913" i="8"/>
  <c r="A2914" i="8"/>
  <c r="B2914" i="8"/>
  <c r="A2915" i="8"/>
  <c r="B2915" i="8"/>
  <c r="A2916" i="8"/>
  <c r="B2916" i="8"/>
  <c r="A2917" i="8"/>
  <c r="B2917" i="8"/>
  <c r="A2918" i="8"/>
  <c r="B2918" i="8"/>
  <c r="A2919" i="8"/>
  <c r="B2919" i="8"/>
  <c r="A2920" i="8"/>
  <c r="B2920" i="8"/>
  <c r="A2921" i="8"/>
  <c r="B2921" i="8"/>
  <c r="A2922" i="8"/>
  <c r="B2922" i="8"/>
  <c r="A2923" i="8"/>
  <c r="B2923" i="8"/>
  <c r="A2924" i="8"/>
  <c r="B2924" i="8"/>
  <c r="A2925" i="8"/>
  <c r="B2925" i="8"/>
  <c r="A2926" i="8"/>
  <c r="B2926" i="8"/>
  <c r="A2927" i="8"/>
  <c r="B2927" i="8"/>
  <c r="A2928" i="8"/>
  <c r="B2928" i="8"/>
  <c r="A2929" i="8"/>
  <c r="B2929" i="8"/>
  <c r="A2930" i="8"/>
  <c r="B2930" i="8"/>
  <c r="A2931" i="8"/>
  <c r="B2931" i="8"/>
  <c r="A2932" i="8"/>
  <c r="B2932" i="8"/>
  <c r="A2933" i="8"/>
  <c r="B2933" i="8"/>
  <c r="A2934" i="8"/>
  <c r="B2934" i="8"/>
  <c r="A2935" i="8"/>
  <c r="B2935" i="8"/>
  <c r="A2936" i="8"/>
  <c r="B2936" i="8"/>
  <c r="A2937" i="8"/>
  <c r="B2937" i="8"/>
  <c r="A2938" i="8"/>
  <c r="B2938" i="8"/>
  <c r="A2939" i="8"/>
  <c r="B2939" i="8"/>
  <c r="A2940" i="8"/>
  <c r="B2940" i="8"/>
  <c r="A2941" i="8"/>
  <c r="B2941" i="8"/>
  <c r="A2942" i="8"/>
  <c r="B2942" i="8"/>
  <c r="A2943" i="8"/>
  <c r="B2943" i="8"/>
  <c r="A2944" i="8"/>
  <c r="B2944" i="8"/>
  <c r="A2945" i="8"/>
  <c r="B2945" i="8"/>
  <c r="A2946" i="8"/>
  <c r="B2946" i="8"/>
  <c r="A2947" i="8"/>
  <c r="B2947" i="8"/>
  <c r="A2948" i="8"/>
  <c r="B2948" i="8"/>
  <c r="A2949" i="8"/>
  <c r="B2949" i="8"/>
  <c r="A2950" i="8"/>
  <c r="B2950" i="8"/>
  <c r="A2951" i="8"/>
  <c r="B2951" i="8"/>
  <c r="A2952" i="8"/>
  <c r="B2952" i="8"/>
  <c r="A2953" i="8"/>
  <c r="B2953" i="8"/>
  <c r="A2954" i="8"/>
  <c r="B2954" i="8"/>
  <c r="A2955" i="8"/>
  <c r="B2955" i="8"/>
  <c r="A2956" i="8"/>
  <c r="B2956" i="8"/>
  <c r="A2957" i="8"/>
  <c r="B2957" i="8"/>
  <c r="A2958" i="8"/>
  <c r="B2958" i="8"/>
  <c r="A2959" i="8"/>
  <c r="B2959" i="8"/>
  <c r="A2960" i="8"/>
  <c r="B2960" i="8"/>
  <c r="A2961" i="8"/>
  <c r="B2961" i="8"/>
  <c r="A2962" i="8"/>
  <c r="B2962" i="8"/>
  <c r="A2963" i="8"/>
  <c r="B2963" i="8"/>
  <c r="A2964" i="8"/>
  <c r="B2964" i="8"/>
  <c r="A2965" i="8"/>
  <c r="B2965" i="8"/>
  <c r="A2966" i="8"/>
  <c r="B2966" i="8"/>
  <c r="A2967" i="8"/>
  <c r="B2967" i="8"/>
  <c r="A2968" i="8"/>
  <c r="B2968" i="8"/>
  <c r="A2969" i="8"/>
  <c r="B2969" i="8"/>
  <c r="A2970" i="8"/>
  <c r="B2970" i="8"/>
  <c r="A2971" i="8"/>
  <c r="B2971" i="8"/>
  <c r="A2972" i="8"/>
  <c r="B2972" i="8"/>
  <c r="A2973" i="8"/>
  <c r="B2973" i="8"/>
  <c r="A2974" i="8"/>
  <c r="B2974" i="8"/>
  <c r="A2975" i="8"/>
  <c r="B2975" i="8"/>
  <c r="A2976" i="8"/>
  <c r="B2976" i="8"/>
  <c r="A2977" i="8"/>
  <c r="B2977" i="8"/>
  <c r="A2978" i="8"/>
  <c r="B2978" i="8"/>
  <c r="A2979" i="8"/>
  <c r="B2979" i="8"/>
  <c r="A2980" i="8"/>
  <c r="B2980" i="8"/>
  <c r="A2981" i="8"/>
  <c r="B2981" i="8"/>
  <c r="A2982" i="8"/>
  <c r="B2982" i="8"/>
  <c r="A2983" i="8"/>
  <c r="B2983" i="8"/>
  <c r="A2984" i="8"/>
  <c r="B2984" i="8"/>
  <c r="A2985" i="8"/>
  <c r="B2985" i="8"/>
  <c r="A2986" i="8"/>
  <c r="B2986" i="8"/>
  <c r="A2987" i="8"/>
  <c r="B2987" i="8"/>
  <c r="A2988" i="8"/>
  <c r="B2988" i="8"/>
  <c r="A2989" i="8"/>
  <c r="B2989" i="8"/>
  <c r="A2990" i="8"/>
  <c r="B2990" i="8"/>
  <c r="A2991" i="8"/>
  <c r="B2991" i="8"/>
  <c r="A2992" i="8"/>
  <c r="B2992" i="8"/>
  <c r="A2993" i="8"/>
  <c r="B2993" i="8"/>
  <c r="A2994" i="8"/>
  <c r="B2994" i="8"/>
  <c r="A2995" i="8"/>
  <c r="B2995" i="8"/>
  <c r="A2996" i="8"/>
  <c r="B2996" i="8"/>
  <c r="A2997" i="8"/>
  <c r="B2997" i="8"/>
  <c r="A2998" i="8"/>
  <c r="B2998" i="8"/>
  <c r="A2999" i="8"/>
  <c r="B2999" i="8"/>
  <c r="A3000" i="8"/>
  <c r="B3000" i="8"/>
  <c r="A3001" i="8"/>
  <c r="B3001" i="8"/>
  <c r="A3002" i="8"/>
  <c r="B3002" i="8"/>
  <c r="A3003" i="8"/>
  <c r="B3003" i="8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2" i="4"/>
  <c r="D254" i="7"/>
  <c r="D17" i="7"/>
  <c r="E17" i="7"/>
  <c r="E2" i="7"/>
  <c r="D4" i="7"/>
  <c r="E4" i="7"/>
  <c r="D5" i="7"/>
  <c r="E5" i="7"/>
  <c r="D6" i="7"/>
  <c r="E6" i="7"/>
  <c r="D7" i="7"/>
  <c r="E7" i="7"/>
  <c r="D8" i="7"/>
  <c r="E8" i="7"/>
  <c r="D9" i="7"/>
  <c r="E9" i="7"/>
  <c r="D10" i="7"/>
  <c r="E10" i="7"/>
  <c r="D11" i="7"/>
  <c r="E11" i="7"/>
  <c r="D12" i="7"/>
  <c r="E12" i="7"/>
  <c r="D13" i="7"/>
  <c r="E13" i="7"/>
  <c r="D14" i="7"/>
  <c r="E14" i="7"/>
  <c r="D15" i="7"/>
  <c r="E15" i="7"/>
  <c r="D16" i="7"/>
  <c r="E16" i="7"/>
  <c r="D18" i="7"/>
  <c r="E18" i="7"/>
  <c r="D19" i="7"/>
  <c r="E19" i="7"/>
  <c r="D20" i="7"/>
  <c r="E20" i="7"/>
  <c r="D21" i="7"/>
  <c r="E21" i="7"/>
  <c r="D22" i="7"/>
  <c r="E22" i="7"/>
  <c r="D23" i="7"/>
  <c r="E23" i="7"/>
  <c r="D24" i="7"/>
  <c r="E24" i="7"/>
  <c r="D25" i="7"/>
  <c r="E25" i="7"/>
  <c r="D26" i="7"/>
  <c r="E26" i="7"/>
  <c r="D27" i="7"/>
  <c r="E27" i="7"/>
  <c r="D28" i="7"/>
  <c r="E28" i="7"/>
  <c r="D29" i="7"/>
  <c r="E29" i="7"/>
  <c r="D30" i="7"/>
  <c r="E30" i="7"/>
  <c r="D31" i="7"/>
  <c r="E31" i="7"/>
  <c r="D32" i="7"/>
  <c r="E32" i="7"/>
  <c r="D33" i="7"/>
  <c r="E33" i="7"/>
  <c r="D34" i="7"/>
  <c r="E34" i="7"/>
  <c r="D35" i="7"/>
  <c r="E35" i="7"/>
  <c r="D36" i="7"/>
  <c r="E36" i="7"/>
  <c r="D37" i="7"/>
  <c r="E37" i="7"/>
  <c r="D38" i="7"/>
  <c r="E38" i="7"/>
  <c r="D39" i="7"/>
  <c r="E39" i="7"/>
  <c r="D40" i="7"/>
  <c r="E40" i="7"/>
  <c r="D41" i="7"/>
  <c r="E41" i="7"/>
  <c r="D42" i="7"/>
  <c r="E42" i="7"/>
  <c r="D43" i="7"/>
  <c r="E43" i="7"/>
  <c r="D44" i="7"/>
  <c r="E44" i="7"/>
  <c r="D45" i="7"/>
  <c r="E45" i="7"/>
  <c r="D46" i="7"/>
  <c r="E46" i="7"/>
  <c r="D47" i="7"/>
  <c r="E47" i="7"/>
  <c r="D48" i="7"/>
  <c r="E48" i="7"/>
  <c r="D49" i="7"/>
  <c r="E49" i="7"/>
  <c r="D50" i="7"/>
  <c r="E50" i="7"/>
  <c r="D51" i="7"/>
  <c r="E51" i="7"/>
  <c r="D52" i="7"/>
  <c r="E52" i="7"/>
  <c r="D53" i="7"/>
  <c r="E53" i="7"/>
  <c r="D54" i="7"/>
  <c r="E54" i="7"/>
  <c r="D55" i="7"/>
  <c r="E55" i="7"/>
  <c r="D56" i="7"/>
  <c r="E56" i="7"/>
  <c r="D57" i="7"/>
  <c r="E57" i="7"/>
  <c r="D58" i="7"/>
  <c r="E58" i="7"/>
  <c r="D59" i="7"/>
  <c r="E59" i="7"/>
  <c r="D60" i="7"/>
  <c r="E60" i="7"/>
  <c r="D61" i="7"/>
  <c r="E61" i="7"/>
  <c r="D62" i="7"/>
  <c r="E62" i="7"/>
  <c r="D63" i="7"/>
  <c r="E63" i="7"/>
  <c r="D64" i="7"/>
  <c r="E64" i="7"/>
  <c r="D65" i="7"/>
  <c r="E65" i="7"/>
  <c r="D66" i="7"/>
  <c r="E66" i="7"/>
  <c r="D67" i="7"/>
  <c r="E67" i="7"/>
  <c r="D68" i="7"/>
  <c r="E68" i="7"/>
  <c r="D69" i="7"/>
  <c r="E69" i="7"/>
  <c r="D70" i="7"/>
  <c r="E70" i="7"/>
  <c r="D71" i="7"/>
  <c r="E71" i="7"/>
  <c r="D72" i="7"/>
  <c r="E72" i="7"/>
  <c r="D73" i="7"/>
  <c r="E73" i="7"/>
  <c r="D74" i="7"/>
  <c r="E74" i="7"/>
  <c r="D75" i="7"/>
  <c r="E75" i="7"/>
  <c r="D76" i="7"/>
  <c r="E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3" i="7"/>
  <c r="E3" i="7"/>
  <c r="S2" i="8"/>
  <c r="C26" i="10"/>
  <c r="B26" i="10"/>
  <c r="O2" i="8"/>
  <c r="K2" i="8"/>
  <c r="I2" i="8"/>
  <c r="C13" i="10"/>
  <c r="T2" i="8"/>
  <c r="C27" i="10"/>
  <c r="B27" i="10"/>
  <c r="P2" i="8"/>
  <c r="L2" i="8"/>
  <c r="F2" i="8"/>
  <c r="J2" i="8"/>
  <c r="C14" i="10"/>
  <c r="B2" i="8"/>
  <c r="C2" i="8"/>
  <c r="C4" i="10"/>
  <c r="B4" i="10"/>
  <c r="D2" i="8"/>
  <c r="C5" i="10"/>
  <c r="B5" i="10"/>
  <c r="E2" i="8"/>
  <c r="C6" i="10"/>
  <c r="B6" i="10"/>
  <c r="G2" i="8"/>
  <c r="H2" i="8"/>
  <c r="M2" i="8"/>
  <c r="N2" i="8"/>
  <c r="C18" i="10"/>
  <c r="Q2" i="8"/>
  <c r="R2" i="8"/>
  <c r="C25" i="10"/>
  <c r="U2" i="8"/>
  <c r="C28" i="10"/>
  <c r="B28" i="10"/>
  <c r="V2" i="8"/>
  <c r="C29" i="10"/>
  <c r="W2" i="8"/>
  <c r="C10" i="10"/>
  <c r="X2" i="8"/>
  <c r="C20" i="10"/>
  <c r="Y2" i="8"/>
  <c r="C30" i="10"/>
  <c r="A3" i="4"/>
  <c r="C3" i="4"/>
  <c r="D3" i="4"/>
  <c r="A4" i="4"/>
  <c r="C4" i="4"/>
  <c r="D4" i="4"/>
  <c r="A5" i="4"/>
  <c r="C5" i="4"/>
  <c r="D5" i="4"/>
  <c r="A6" i="4"/>
  <c r="C6" i="4"/>
  <c r="D6" i="4"/>
  <c r="A7" i="4"/>
  <c r="C7" i="4"/>
  <c r="D7" i="4"/>
  <c r="A8" i="4"/>
  <c r="C8" i="4"/>
  <c r="D8" i="4"/>
  <c r="A9" i="4"/>
  <c r="C9" i="4"/>
  <c r="D9" i="4"/>
  <c r="A10" i="4"/>
  <c r="C10" i="4"/>
  <c r="D10" i="4"/>
  <c r="A11" i="4"/>
  <c r="C11" i="4"/>
  <c r="D11" i="4"/>
  <c r="A12" i="4"/>
  <c r="C12" i="4"/>
  <c r="D12" i="4"/>
  <c r="A13" i="4"/>
  <c r="C13" i="4"/>
  <c r="D13" i="4"/>
  <c r="A14" i="4"/>
  <c r="C14" i="4"/>
  <c r="D14" i="4"/>
  <c r="A15" i="4"/>
  <c r="C15" i="4"/>
  <c r="D15" i="4"/>
  <c r="A16" i="4"/>
  <c r="C16" i="4"/>
  <c r="D16" i="4"/>
  <c r="A17" i="4"/>
  <c r="C17" i="4"/>
  <c r="D17" i="4"/>
  <c r="A18" i="4"/>
  <c r="C18" i="4"/>
  <c r="D18" i="4"/>
  <c r="A19" i="4"/>
  <c r="C19" i="4"/>
  <c r="D19" i="4"/>
  <c r="A20" i="4"/>
  <c r="C20" i="4"/>
  <c r="D20" i="4"/>
  <c r="A21" i="4"/>
  <c r="C21" i="4"/>
  <c r="D21" i="4"/>
  <c r="A22" i="4"/>
  <c r="C22" i="4"/>
  <c r="D22" i="4"/>
  <c r="A23" i="4"/>
  <c r="C23" i="4"/>
  <c r="D23" i="4"/>
  <c r="A24" i="4"/>
  <c r="C24" i="4"/>
  <c r="D24" i="4"/>
  <c r="A25" i="4"/>
  <c r="C25" i="4"/>
  <c r="D25" i="4"/>
  <c r="A26" i="4"/>
  <c r="C26" i="4"/>
  <c r="D26" i="4"/>
  <c r="A27" i="4"/>
  <c r="C27" i="4"/>
  <c r="D27" i="4"/>
  <c r="A28" i="4"/>
  <c r="C28" i="4"/>
  <c r="D28" i="4"/>
  <c r="A29" i="4"/>
  <c r="C29" i="4"/>
  <c r="D29" i="4"/>
  <c r="A30" i="4"/>
  <c r="C30" i="4"/>
  <c r="D30" i="4"/>
  <c r="A31" i="4"/>
  <c r="C31" i="4"/>
  <c r="D31" i="4"/>
  <c r="A32" i="4"/>
  <c r="C32" i="4"/>
  <c r="D32" i="4"/>
  <c r="A33" i="4"/>
  <c r="C33" i="4"/>
  <c r="D33" i="4"/>
  <c r="A34" i="4"/>
  <c r="C34" i="4"/>
  <c r="D34" i="4"/>
  <c r="A35" i="4"/>
  <c r="C35" i="4"/>
  <c r="D35" i="4"/>
  <c r="A36" i="4"/>
  <c r="C36" i="4"/>
  <c r="D36" i="4"/>
  <c r="A37" i="4"/>
  <c r="C37" i="4"/>
  <c r="D37" i="4"/>
  <c r="A38" i="4"/>
  <c r="C38" i="4"/>
  <c r="D38" i="4"/>
  <c r="A39" i="4"/>
  <c r="C39" i="4"/>
  <c r="D39" i="4"/>
  <c r="A40" i="4"/>
  <c r="C40" i="4"/>
  <c r="D40" i="4"/>
  <c r="A41" i="4"/>
  <c r="C41" i="4"/>
  <c r="D41" i="4"/>
  <c r="A42" i="4"/>
  <c r="C42" i="4"/>
  <c r="D42" i="4"/>
  <c r="A43" i="4"/>
  <c r="C43" i="4"/>
  <c r="D43" i="4"/>
  <c r="A44" i="4"/>
  <c r="C44" i="4"/>
  <c r="D44" i="4"/>
  <c r="A45" i="4"/>
  <c r="C45" i="4"/>
  <c r="D45" i="4"/>
  <c r="A46" i="4"/>
  <c r="C46" i="4"/>
  <c r="D46" i="4"/>
  <c r="A47" i="4"/>
  <c r="C47" i="4"/>
  <c r="D47" i="4"/>
  <c r="A48" i="4"/>
  <c r="C48" i="4"/>
  <c r="D48" i="4"/>
  <c r="A49" i="4"/>
  <c r="C49" i="4"/>
  <c r="D49" i="4"/>
  <c r="A50" i="4"/>
  <c r="C50" i="4"/>
  <c r="D50" i="4"/>
  <c r="A51" i="4"/>
  <c r="C51" i="4"/>
  <c r="D51" i="4"/>
  <c r="A52" i="4"/>
  <c r="C52" i="4"/>
  <c r="D52" i="4"/>
  <c r="A53" i="4"/>
  <c r="C53" i="4"/>
  <c r="D53" i="4"/>
  <c r="A54" i="4"/>
  <c r="C54" i="4"/>
  <c r="D54" i="4"/>
  <c r="A55" i="4"/>
  <c r="C55" i="4"/>
  <c r="D55" i="4"/>
  <c r="A56" i="4"/>
  <c r="C56" i="4"/>
  <c r="D56" i="4"/>
  <c r="A57" i="4"/>
  <c r="C57" i="4"/>
  <c r="D57" i="4"/>
  <c r="A58" i="4"/>
  <c r="C58" i="4"/>
  <c r="D58" i="4"/>
  <c r="A59" i="4"/>
  <c r="C59" i="4"/>
  <c r="D59" i="4"/>
  <c r="A60" i="4"/>
  <c r="C60" i="4"/>
  <c r="D60" i="4"/>
  <c r="A61" i="4"/>
  <c r="C61" i="4"/>
  <c r="D61" i="4"/>
  <c r="A62" i="4"/>
  <c r="C62" i="4"/>
  <c r="D62" i="4"/>
  <c r="A63" i="4"/>
  <c r="C63" i="4"/>
  <c r="D63" i="4"/>
  <c r="A64" i="4"/>
  <c r="C64" i="4"/>
  <c r="D64" i="4"/>
  <c r="A65" i="4"/>
  <c r="C65" i="4"/>
  <c r="D65" i="4"/>
  <c r="A66" i="4"/>
  <c r="C66" i="4"/>
  <c r="D66" i="4"/>
  <c r="A67" i="4"/>
  <c r="C67" i="4"/>
  <c r="D67" i="4"/>
  <c r="A68" i="4"/>
  <c r="C68" i="4"/>
  <c r="D68" i="4"/>
  <c r="A69" i="4"/>
  <c r="C69" i="4"/>
  <c r="D69" i="4"/>
  <c r="A70" i="4"/>
  <c r="C70" i="4"/>
  <c r="D70" i="4"/>
  <c r="A71" i="4"/>
  <c r="C71" i="4"/>
  <c r="D71" i="4"/>
  <c r="A72" i="4"/>
  <c r="C72" i="4"/>
  <c r="D72" i="4"/>
  <c r="A73" i="4"/>
  <c r="C73" i="4"/>
  <c r="D73" i="4"/>
  <c r="A74" i="4"/>
  <c r="C74" i="4"/>
  <c r="D74" i="4"/>
  <c r="A75" i="4"/>
  <c r="C75" i="4"/>
  <c r="D75" i="4"/>
  <c r="A76" i="4"/>
  <c r="C76" i="4"/>
  <c r="D76" i="4"/>
  <c r="A77" i="4"/>
  <c r="C77" i="4"/>
  <c r="D77" i="4"/>
  <c r="A78" i="4"/>
  <c r="C78" i="4"/>
  <c r="D78" i="4"/>
  <c r="A79" i="4"/>
  <c r="C79" i="4"/>
  <c r="D79" i="4"/>
  <c r="A80" i="4"/>
  <c r="C80" i="4"/>
  <c r="D80" i="4"/>
  <c r="A81" i="4"/>
  <c r="C81" i="4"/>
  <c r="D81" i="4"/>
  <c r="A82" i="4"/>
  <c r="C82" i="4"/>
  <c r="D82" i="4"/>
  <c r="A83" i="4"/>
  <c r="C83" i="4"/>
  <c r="D83" i="4"/>
  <c r="A84" i="4"/>
  <c r="C84" i="4"/>
  <c r="D84" i="4"/>
  <c r="A85" i="4"/>
  <c r="C85" i="4"/>
  <c r="D85" i="4"/>
  <c r="A86" i="4"/>
  <c r="C86" i="4"/>
  <c r="D86" i="4"/>
  <c r="A87" i="4"/>
  <c r="C87" i="4"/>
  <c r="D87" i="4"/>
  <c r="A88" i="4"/>
  <c r="C88" i="4"/>
  <c r="D88" i="4"/>
  <c r="A89" i="4"/>
  <c r="C89" i="4"/>
  <c r="D89" i="4"/>
  <c r="A90" i="4"/>
  <c r="C90" i="4"/>
  <c r="D90" i="4"/>
  <c r="A91" i="4"/>
  <c r="C91" i="4"/>
  <c r="D91" i="4"/>
  <c r="A92" i="4"/>
  <c r="C92" i="4"/>
  <c r="D92" i="4"/>
  <c r="A93" i="4"/>
  <c r="C93" i="4"/>
  <c r="D93" i="4"/>
  <c r="A94" i="4"/>
  <c r="C94" i="4"/>
  <c r="D94" i="4"/>
  <c r="A95" i="4"/>
  <c r="C95" i="4"/>
  <c r="D95" i="4"/>
  <c r="A96" i="4"/>
  <c r="C96" i="4"/>
  <c r="D96" i="4"/>
  <c r="A97" i="4"/>
  <c r="C97" i="4"/>
  <c r="D97" i="4"/>
  <c r="A98" i="4"/>
  <c r="C98" i="4"/>
  <c r="D98" i="4"/>
  <c r="A99" i="4"/>
  <c r="C99" i="4"/>
  <c r="D99" i="4"/>
  <c r="A100" i="4"/>
  <c r="C100" i="4"/>
  <c r="D100" i="4"/>
  <c r="A101" i="4"/>
  <c r="C101" i="4"/>
  <c r="D101" i="4"/>
  <c r="A102" i="4"/>
  <c r="C102" i="4"/>
  <c r="D102" i="4"/>
  <c r="A103" i="4"/>
  <c r="C103" i="4"/>
  <c r="D103" i="4"/>
  <c r="A104" i="4"/>
  <c r="C104" i="4"/>
  <c r="D104" i="4"/>
  <c r="A105" i="4"/>
  <c r="C105" i="4"/>
  <c r="D105" i="4"/>
  <c r="A106" i="4"/>
  <c r="C106" i="4"/>
  <c r="D106" i="4"/>
  <c r="A107" i="4"/>
  <c r="C107" i="4"/>
  <c r="D107" i="4"/>
  <c r="A108" i="4"/>
  <c r="C108" i="4"/>
  <c r="D108" i="4"/>
  <c r="A109" i="4"/>
  <c r="C109" i="4"/>
  <c r="D109" i="4"/>
  <c r="A110" i="4"/>
  <c r="C110" i="4"/>
  <c r="D110" i="4"/>
  <c r="A111" i="4"/>
  <c r="C111" i="4"/>
  <c r="D111" i="4"/>
  <c r="A112" i="4"/>
  <c r="C112" i="4"/>
  <c r="D112" i="4"/>
  <c r="A113" i="4"/>
  <c r="C113" i="4"/>
  <c r="D113" i="4"/>
  <c r="A114" i="4"/>
  <c r="C114" i="4"/>
  <c r="D114" i="4"/>
  <c r="A115" i="4"/>
  <c r="C115" i="4"/>
  <c r="D115" i="4"/>
  <c r="A116" i="4"/>
  <c r="C116" i="4"/>
  <c r="D116" i="4"/>
  <c r="A117" i="4"/>
  <c r="C117" i="4"/>
  <c r="D117" i="4"/>
  <c r="A118" i="4"/>
  <c r="C118" i="4"/>
  <c r="D118" i="4"/>
  <c r="A119" i="4"/>
  <c r="C119" i="4"/>
  <c r="D119" i="4"/>
  <c r="A120" i="4"/>
  <c r="C120" i="4"/>
  <c r="D120" i="4"/>
  <c r="A121" i="4"/>
  <c r="C121" i="4"/>
  <c r="D121" i="4"/>
  <c r="A122" i="4"/>
  <c r="C122" i="4"/>
  <c r="D122" i="4"/>
  <c r="A123" i="4"/>
  <c r="C123" i="4"/>
  <c r="D123" i="4"/>
  <c r="A124" i="4"/>
  <c r="C124" i="4"/>
  <c r="D124" i="4"/>
  <c r="A125" i="4"/>
  <c r="C125" i="4"/>
  <c r="D125" i="4"/>
  <c r="A126" i="4"/>
  <c r="C126" i="4"/>
  <c r="D126" i="4"/>
  <c r="A127" i="4"/>
  <c r="C127" i="4"/>
  <c r="D127" i="4"/>
  <c r="A128" i="4"/>
  <c r="C128" i="4"/>
  <c r="D128" i="4"/>
  <c r="A129" i="4"/>
  <c r="C129" i="4"/>
  <c r="D129" i="4"/>
  <c r="A130" i="4"/>
  <c r="C130" i="4"/>
  <c r="D130" i="4"/>
  <c r="A131" i="4"/>
  <c r="C131" i="4"/>
  <c r="D131" i="4"/>
  <c r="A132" i="4"/>
  <c r="C132" i="4"/>
  <c r="D132" i="4"/>
  <c r="A133" i="4"/>
  <c r="C133" i="4"/>
  <c r="D133" i="4"/>
  <c r="A134" i="4"/>
  <c r="C134" i="4"/>
  <c r="D134" i="4"/>
  <c r="A135" i="4"/>
  <c r="C135" i="4"/>
  <c r="D135" i="4"/>
  <c r="A136" i="4"/>
  <c r="C136" i="4"/>
  <c r="D136" i="4"/>
  <c r="A137" i="4"/>
  <c r="C137" i="4"/>
  <c r="D137" i="4"/>
  <c r="A138" i="4"/>
  <c r="C138" i="4"/>
  <c r="D138" i="4"/>
  <c r="A139" i="4"/>
  <c r="C139" i="4"/>
  <c r="D139" i="4"/>
  <c r="A140" i="4"/>
  <c r="C140" i="4"/>
  <c r="D140" i="4"/>
  <c r="A141" i="4"/>
  <c r="C141" i="4"/>
  <c r="D141" i="4"/>
  <c r="A142" i="4"/>
  <c r="C142" i="4"/>
  <c r="D142" i="4"/>
  <c r="A143" i="4"/>
  <c r="C143" i="4"/>
  <c r="D143" i="4"/>
  <c r="A144" i="4"/>
  <c r="C144" i="4"/>
  <c r="D144" i="4"/>
  <c r="A145" i="4"/>
  <c r="C145" i="4"/>
  <c r="D145" i="4"/>
  <c r="A146" i="4"/>
  <c r="C146" i="4"/>
  <c r="D146" i="4"/>
  <c r="A147" i="4"/>
  <c r="C147" i="4"/>
  <c r="D147" i="4"/>
  <c r="A148" i="4"/>
  <c r="C148" i="4"/>
  <c r="D148" i="4"/>
  <c r="A149" i="4"/>
  <c r="C149" i="4"/>
  <c r="D149" i="4"/>
  <c r="A150" i="4"/>
  <c r="C150" i="4"/>
  <c r="D150" i="4"/>
  <c r="A151" i="4"/>
  <c r="C151" i="4"/>
  <c r="D151" i="4"/>
  <c r="A152" i="4"/>
  <c r="C152" i="4"/>
  <c r="D152" i="4"/>
  <c r="A153" i="4"/>
  <c r="C153" i="4"/>
  <c r="D153" i="4"/>
  <c r="A154" i="4"/>
  <c r="C154" i="4"/>
  <c r="D154" i="4"/>
  <c r="A155" i="4"/>
  <c r="C155" i="4"/>
  <c r="D155" i="4"/>
  <c r="A156" i="4"/>
  <c r="C156" i="4"/>
  <c r="D156" i="4"/>
  <c r="A157" i="4"/>
  <c r="C157" i="4"/>
  <c r="D157" i="4"/>
  <c r="A158" i="4"/>
  <c r="C158" i="4"/>
  <c r="D158" i="4"/>
  <c r="A159" i="4"/>
  <c r="C159" i="4"/>
  <c r="D159" i="4"/>
  <c r="A160" i="4"/>
  <c r="C160" i="4"/>
  <c r="D160" i="4"/>
  <c r="A161" i="4"/>
  <c r="C161" i="4"/>
  <c r="D161" i="4"/>
  <c r="A162" i="4"/>
  <c r="C162" i="4"/>
  <c r="D162" i="4"/>
  <c r="A163" i="4"/>
  <c r="C163" i="4"/>
  <c r="D163" i="4"/>
  <c r="A164" i="4"/>
  <c r="C164" i="4"/>
  <c r="D164" i="4"/>
  <c r="A165" i="4"/>
  <c r="C165" i="4"/>
  <c r="D165" i="4"/>
  <c r="A166" i="4"/>
  <c r="C166" i="4"/>
  <c r="D166" i="4"/>
  <c r="A167" i="4"/>
  <c r="C167" i="4"/>
  <c r="D167" i="4"/>
  <c r="A168" i="4"/>
  <c r="C168" i="4"/>
  <c r="D168" i="4"/>
  <c r="A169" i="4"/>
  <c r="C169" i="4"/>
  <c r="D169" i="4"/>
  <c r="A170" i="4"/>
  <c r="C170" i="4"/>
  <c r="D170" i="4"/>
  <c r="A171" i="4"/>
  <c r="C171" i="4"/>
  <c r="D171" i="4"/>
  <c r="A172" i="4"/>
  <c r="C172" i="4"/>
  <c r="D172" i="4"/>
  <c r="A173" i="4"/>
  <c r="C173" i="4"/>
  <c r="D173" i="4"/>
  <c r="A174" i="4"/>
  <c r="C174" i="4"/>
  <c r="D174" i="4"/>
  <c r="A175" i="4"/>
  <c r="C175" i="4"/>
  <c r="D175" i="4"/>
  <c r="A176" i="4"/>
  <c r="C176" i="4"/>
  <c r="D176" i="4"/>
  <c r="A177" i="4"/>
  <c r="C177" i="4"/>
  <c r="D177" i="4"/>
  <c r="A178" i="4"/>
  <c r="C178" i="4"/>
  <c r="D178" i="4"/>
  <c r="A179" i="4"/>
  <c r="C179" i="4"/>
  <c r="D179" i="4"/>
  <c r="A180" i="4"/>
  <c r="C180" i="4"/>
  <c r="D180" i="4"/>
  <c r="A181" i="4"/>
  <c r="C181" i="4"/>
  <c r="D181" i="4"/>
  <c r="A182" i="4"/>
  <c r="C182" i="4"/>
  <c r="D182" i="4"/>
  <c r="A183" i="4"/>
  <c r="C183" i="4"/>
  <c r="D183" i="4"/>
  <c r="A184" i="4"/>
  <c r="C184" i="4"/>
  <c r="D184" i="4"/>
  <c r="A185" i="4"/>
  <c r="C185" i="4"/>
  <c r="D185" i="4"/>
  <c r="A186" i="4"/>
  <c r="C186" i="4"/>
  <c r="D186" i="4"/>
  <c r="A187" i="4"/>
  <c r="C187" i="4"/>
  <c r="D187" i="4"/>
  <c r="A188" i="4"/>
  <c r="C188" i="4"/>
  <c r="D188" i="4"/>
  <c r="A189" i="4"/>
  <c r="C189" i="4"/>
  <c r="D189" i="4"/>
  <c r="A190" i="4"/>
  <c r="C190" i="4"/>
  <c r="D190" i="4"/>
  <c r="A191" i="4"/>
  <c r="C191" i="4"/>
  <c r="D191" i="4"/>
  <c r="A192" i="4"/>
  <c r="C192" i="4"/>
  <c r="D192" i="4"/>
  <c r="A193" i="4"/>
  <c r="C193" i="4"/>
  <c r="D193" i="4"/>
  <c r="A194" i="4"/>
  <c r="C194" i="4"/>
  <c r="D194" i="4"/>
  <c r="A195" i="4"/>
  <c r="C195" i="4"/>
  <c r="D195" i="4"/>
  <c r="A196" i="4"/>
  <c r="C196" i="4"/>
  <c r="D196" i="4"/>
  <c r="A197" i="4"/>
  <c r="C197" i="4"/>
  <c r="D197" i="4"/>
  <c r="A198" i="4"/>
  <c r="C198" i="4"/>
  <c r="D198" i="4"/>
  <c r="A199" i="4"/>
  <c r="C199" i="4"/>
  <c r="D199" i="4"/>
  <c r="A200" i="4"/>
  <c r="C200" i="4"/>
  <c r="D200" i="4"/>
  <c r="A201" i="4"/>
  <c r="C201" i="4"/>
  <c r="D201" i="4"/>
  <c r="A202" i="4"/>
  <c r="C202" i="4"/>
  <c r="D202" i="4"/>
  <c r="A203" i="4"/>
  <c r="C203" i="4"/>
  <c r="D203" i="4"/>
  <c r="A204" i="4"/>
  <c r="C204" i="4"/>
  <c r="D204" i="4"/>
  <c r="A205" i="4"/>
  <c r="C205" i="4"/>
  <c r="D205" i="4"/>
  <c r="A206" i="4"/>
  <c r="C206" i="4"/>
  <c r="D206" i="4"/>
  <c r="A207" i="4"/>
  <c r="C207" i="4"/>
  <c r="D207" i="4"/>
  <c r="A208" i="4"/>
  <c r="C208" i="4"/>
  <c r="D208" i="4"/>
  <c r="A209" i="4"/>
  <c r="C209" i="4"/>
  <c r="D209" i="4"/>
  <c r="A210" i="4"/>
  <c r="C210" i="4"/>
  <c r="D210" i="4"/>
  <c r="A211" i="4"/>
  <c r="C211" i="4"/>
  <c r="D211" i="4"/>
  <c r="A212" i="4"/>
  <c r="C212" i="4"/>
  <c r="D212" i="4"/>
  <c r="A213" i="4"/>
  <c r="C213" i="4"/>
  <c r="D213" i="4"/>
  <c r="A214" i="4"/>
  <c r="C214" i="4"/>
  <c r="D214" i="4"/>
  <c r="A215" i="4"/>
  <c r="C215" i="4"/>
  <c r="D215" i="4"/>
  <c r="A216" i="4"/>
  <c r="C216" i="4"/>
  <c r="D216" i="4"/>
  <c r="A217" i="4"/>
  <c r="C217" i="4"/>
  <c r="D217" i="4"/>
  <c r="A218" i="4"/>
  <c r="C218" i="4"/>
  <c r="D218" i="4"/>
  <c r="A219" i="4"/>
  <c r="C219" i="4"/>
  <c r="D219" i="4"/>
  <c r="A220" i="4"/>
  <c r="C220" i="4"/>
  <c r="D220" i="4"/>
  <c r="A221" i="4"/>
  <c r="C221" i="4"/>
  <c r="D221" i="4"/>
  <c r="A222" i="4"/>
  <c r="C222" i="4"/>
  <c r="D222" i="4"/>
  <c r="A223" i="4"/>
  <c r="C223" i="4"/>
  <c r="D223" i="4"/>
  <c r="A224" i="4"/>
  <c r="C224" i="4"/>
  <c r="D224" i="4"/>
  <c r="A225" i="4"/>
  <c r="C225" i="4"/>
  <c r="D225" i="4"/>
  <c r="A226" i="4"/>
  <c r="C226" i="4"/>
  <c r="D226" i="4"/>
  <c r="A227" i="4"/>
  <c r="C227" i="4"/>
  <c r="D227" i="4"/>
  <c r="A228" i="4"/>
  <c r="C228" i="4"/>
  <c r="D228" i="4"/>
  <c r="A229" i="4"/>
  <c r="C229" i="4"/>
  <c r="D229" i="4"/>
  <c r="A230" i="4"/>
  <c r="C230" i="4"/>
  <c r="D230" i="4"/>
  <c r="A231" i="4"/>
  <c r="C231" i="4"/>
  <c r="D231" i="4"/>
  <c r="A232" i="4"/>
  <c r="C232" i="4"/>
  <c r="D232" i="4"/>
  <c r="A233" i="4"/>
  <c r="C233" i="4"/>
  <c r="D233" i="4"/>
  <c r="A234" i="4"/>
  <c r="C234" i="4"/>
  <c r="D234" i="4"/>
  <c r="A235" i="4"/>
  <c r="C235" i="4"/>
  <c r="D235" i="4"/>
  <c r="A236" i="4"/>
  <c r="C236" i="4"/>
  <c r="D236" i="4"/>
  <c r="A237" i="4"/>
  <c r="C237" i="4"/>
  <c r="D237" i="4"/>
  <c r="A238" i="4"/>
  <c r="C238" i="4"/>
  <c r="D238" i="4"/>
  <c r="A239" i="4"/>
  <c r="C239" i="4"/>
  <c r="D239" i="4"/>
  <c r="A240" i="4"/>
  <c r="C240" i="4"/>
  <c r="D240" i="4"/>
  <c r="A241" i="4"/>
  <c r="C241" i="4"/>
  <c r="D241" i="4"/>
  <c r="A242" i="4"/>
  <c r="C242" i="4"/>
  <c r="D242" i="4"/>
  <c r="A243" i="4"/>
  <c r="C243" i="4"/>
  <c r="D243" i="4"/>
  <c r="A244" i="4"/>
  <c r="C244" i="4"/>
  <c r="D244" i="4"/>
  <c r="A245" i="4"/>
  <c r="C245" i="4"/>
  <c r="D245" i="4"/>
  <c r="A246" i="4"/>
  <c r="C246" i="4"/>
  <c r="D246" i="4"/>
  <c r="A247" i="4"/>
  <c r="C247" i="4"/>
  <c r="D247" i="4"/>
  <c r="A248" i="4"/>
  <c r="C248" i="4"/>
  <c r="D248" i="4"/>
  <c r="A249" i="4"/>
  <c r="C249" i="4"/>
  <c r="D249" i="4"/>
  <c r="A250" i="4"/>
  <c r="C250" i="4"/>
  <c r="D250" i="4"/>
  <c r="A251" i="4"/>
  <c r="C251" i="4"/>
  <c r="D251" i="4"/>
  <c r="A252" i="4"/>
  <c r="C252" i="4"/>
  <c r="D252" i="4"/>
  <c r="A253" i="4"/>
  <c r="C253" i="4"/>
  <c r="D253" i="4"/>
  <c r="A254" i="4"/>
  <c r="C254" i="4"/>
  <c r="D254" i="4"/>
  <c r="A255" i="4"/>
  <c r="C255" i="4"/>
  <c r="D255" i="4"/>
  <c r="A256" i="4"/>
  <c r="C256" i="4"/>
  <c r="D256" i="4"/>
  <c r="A257" i="4"/>
  <c r="C257" i="4"/>
  <c r="D257" i="4"/>
  <c r="A258" i="4"/>
  <c r="C258" i="4"/>
  <c r="D258" i="4"/>
  <c r="A259" i="4"/>
  <c r="C259" i="4"/>
  <c r="D259" i="4"/>
  <c r="A260" i="4"/>
  <c r="C260" i="4"/>
  <c r="D260" i="4"/>
  <c r="A261" i="4"/>
  <c r="C261" i="4"/>
  <c r="D261" i="4"/>
  <c r="A262" i="4"/>
  <c r="C262" i="4"/>
  <c r="D262" i="4"/>
  <c r="A263" i="4"/>
  <c r="C263" i="4"/>
  <c r="D263" i="4"/>
  <c r="A264" i="4"/>
  <c r="C264" i="4"/>
  <c r="D264" i="4"/>
  <c r="A265" i="4"/>
  <c r="C265" i="4"/>
  <c r="D265" i="4"/>
  <c r="A266" i="4"/>
  <c r="C266" i="4"/>
  <c r="D266" i="4"/>
  <c r="A267" i="4"/>
  <c r="C267" i="4"/>
  <c r="D267" i="4"/>
  <c r="A268" i="4"/>
  <c r="C268" i="4"/>
  <c r="D268" i="4"/>
  <c r="A269" i="4"/>
  <c r="C269" i="4"/>
  <c r="D269" i="4"/>
  <c r="A270" i="4"/>
  <c r="C270" i="4"/>
  <c r="D270" i="4"/>
  <c r="A271" i="4"/>
  <c r="C271" i="4"/>
  <c r="D271" i="4"/>
  <c r="A272" i="4"/>
  <c r="C272" i="4"/>
  <c r="D272" i="4"/>
  <c r="A273" i="4"/>
  <c r="C273" i="4"/>
  <c r="D273" i="4"/>
  <c r="A274" i="4"/>
  <c r="C274" i="4"/>
  <c r="D274" i="4"/>
  <c r="A275" i="4"/>
  <c r="C275" i="4"/>
  <c r="D275" i="4"/>
  <c r="A276" i="4"/>
  <c r="C276" i="4"/>
  <c r="D276" i="4"/>
  <c r="A277" i="4"/>
  <c r="C277" i="4"/>
  <c r="D277" i="4"/>
  <c r="A278" i="4"/>
  <c r="C278" i="4"/>
  <c r="D278" i="4"/>
  <c r="A279" i="4"/>
  <c r="C279" i="4"/>
  <c r="D279" i="4"/>
  <c r="A280" i="4"/>
  <c r="C280" i="4"/>
  <c r="D280" i="4"/>
  <c r="A281" i="4"/>
  <c r="C281" i="4"/>
  <c r="D281" i="4"/>
  <c r="A282" i="4"/>
  <c r="C282" i="4"/>
  <c r="D282" i="4"/>
  <c r="A283" i="4"/>
  <c r="C283" i="4"/>
  <c r="D283" i="4"/>
  <c r="A284" i="4"/>
  <c r="C284" i="4"/>
  <c r="D284" i="4"/>
  <c r="A285" i="4"/>
  <c r="C285" i="4"/>
  <c r="D285" i="4"/>
  <c r="A286" i="4"/>
  <c r="C286" i="4"/>
  <c r="D286" i="4"/>
  <c r="A287" i="4"/>
  <c r="C287" i="4"/>
  <c r="D287" i="4"/>
  <c r="A288" i="4"/>
  <c r="C288" i="4"/>
  <c r="D288" i="4"/>
  <c r="A289" i="4"/>
  <c r="C289" i="4"/>
  <c r="D289" i="4"/>
  <c r="A290" i="4"/>
  <c r="C290" i="4"/>
  <c r="D290" i="4"/>
  <c r="A291" i="4"/>
  <c r="C291" i="4"/>
  <c r="D291" i="4"/>
  <c r="A292" i="4"/>
  <c r="C292" i="4"/>
  <c r="D292" i="4"/>
  <c r="A293" i="4"/>
  <c r="C293" i="4"/>
  <c r="D293" i="4"/>
  <c r="A294" i="4"/>
  <c r="C294" i="4"/>
  <c r="D294" i="4"/>
  <c r="A295" i="4"/>
  <c r="C295" i="4"/>
  <c r="D295" i="4"/>
  <c r="A296" i="4"/>
  <c r="C296" i="4"/>
  <c r="D296" i="4"/>
  <c r="A297" i="4"/>
  <c r="C297" i="4"/>
  <c r="D297" i="4"/>
  <c r="A298" i="4"/>
  <c r="C298" i="4"/>
  <c r="D298" i="4"/>
  <c r="A299" i="4"/>
  <c r="C299" i="4"/>
  <c r="D299" i="4"/>
  <c r="A300" i="4"/>
  <c r="C300" i="4"/>
  <c r="D300" i="4"/>
  <c r="A301" i="4"/>
  <c r="C301" i="4"/>
  <c r="D301" i="4"/>
  <c r="A302" i="4"/>
  <c r="C302" i="4"/>
  <c r="D302" i="4"/>
  <c r="A303" i="4"/>
  <c r="C303" i="4"/>
  <c r="D303" i="4"/>
  <c r="A304" i="4"/>
  <c r="C304" i="4"/>
  <c r="D304" i="4"/>
  <c r="A305" i="4"/>
  <c r="C305" i="4"/>
  <c r="D305" i="4"/>
  <c r="A306" i="4"/>
  <c r="C306" i="4"/>
  <c r="D306" i="4"/>
  <c r="A307" i="4"/>
  <c r="C307" i="4"/>
  <c r="D307" i="4"/>
  <c r="A308" i="4"/>
  <c r="C308" i="4"/>
  <c r="D308" i="4"/>
  <c r="A309" i="4"/>
  <c r="C309" i="4"/>
  <c r="D309" i="4"/>
  <c r="A310" i="4"/>
  <c r="C310" i="4"/>
  <c r="D310" i="4"/>
  <c r="A311" i="4"/>
  <c r="C311" i="4"/>
  <c r="D311" i="4"/>
  <c r="A312" i="4"/>
  <c r="C312" i="4"/>
  <c r="D312" i="4"/>
  <c r="A313" i="4"/>
  <c r="C313" i="4"/>
  <c r="D313" i="4"/>
  <c r="A314" i="4"/>
  <c r="C314" i="4"/>
  <c r="D314" i="4"/>
  <c r="A315" i="4"/>
  <c r="C315" i="4"/>
  <c r="D315" i="4"/>
  <c r="A316" i="4"/>
  <c r="C316" i="4"/>
  <c r="D316" i="4"/>
  <c r="A317" i="4"/>
  <c r="C317" i="4"/>
  <c r="D317" i="4"/>
  <c r="A318" i="4"/>
  <c r="C318" i="4"/>
  <c r="D318" i="4"/>
  <c r="A319" i="4"/>
  <c r="C319" i="4"/>
  <c r="D319" i="4"/>
  <c r="A320" i="4"/>
  <c r="C320" i="4"/>
  <c r="D320" i="4"/>
  <c r="A321" i="4"/>
  <c r="C321" i="4"/>
  <c r="D321" i="4"/>
  <c r="A322" i="4"/>
  <c r="C322" i="4"/>
  <c r="D322" i="4"/>
  <c r="A323" i="4"/>
  <c r="C323" i="4"/>
  <c r="D323" i="4"/>
  <c r="A324" i="4"/>
  <c r="C324" i="4"/>
  <c r="D324" i="4"/>
  <c r="A325" i="4"/>
  <c r="C325" i="4"/>
  <c r="D325" i="4"/>
  <c r="A326" i="4"/>
  <c r="C326" i="4"/>
  <c r="D326" i="4"/>
  <c r="A327" i="4"/>
  <c r="C327" i="4"/>
  <c r="D327" i="4"/>
  <c r="A328" i="4"/>
  <c r="C328" i="4"/>
  <c r="D328" i="4"/>
  <c r="A329" i="4"/>
  <c r="C329" i="4"/>
  <c r="D329" i="4"/>
  <c r="A330" i="4"/>
  <c r="C330" i="4"/>
  <c r="D330" i="4"/>
  <c r="A331" i="4"/>
  <c r="C331" i="4"/>
  <c r="D331" i="4"/>
  <c r="A332" i="4"/>
  <c r="C332" i="4"/>
  <c r="D332" i="4"/>
  <c r="A333" i="4"/>
  <c r="C333" i="4"/>
  <c r="D333" i="4"/>
  <c r="A334" i="4"/>
  <c r="C334" i="4"/>
  <c r="D334" i="4"/>
  <c r="A335" i="4"/>
  <c r="C335" i="4"/>
  <c r="D335" i="4"/>
  <c r="A336" i="4"/>
  <c r="C336" i="4"/>
  <c r="D336" i="4"/>
  <c r="A337" i="4"/>
  <c r="C337" i="4"/>
  <c r="D337" i="4"/>
  <c r="A338" i="4"/>
  <c r="C338" i="4"/>
  <c r="D338" i="4"/>
  <c r="A339" i="4"/>
  <c r="C339" i="4"/>
  <c r="D339" i="4"/>
  <c r="A340" i="4"/>
  <c r="C340" i="4"/>
  <c r="D340" i="4"/>
  <c r="A341" i="4"/>
  <c r="C341" i="4"/>
  <c r="D341" i="4"/>
  <c r="A342" i="4"/>
  <c r="C342" i="4"/>
  <c r="D342" i="4"/>
  <c r="A343" i="4"/>
  <c r="C343" i="4"/>
  <c r="D343" i="4"/>
  <c r="A344" i="4"/>
  <c r="C344" i="4"/>
  <c r="D344" i="4"/>
  <c r="A345" i="4"/>
  <c r="C345" i="4"/>
  <c r="D345" i="4"/>
  <c r="A346" i="4"/>
  <c r="C346" i="4"/>
  <c r="D346" i="4"/>
  <c r="A347" i="4"/>
  <c r="C347" i="4"/>
  <c r="D347" i="4"/>
  <c r="A348" i="4"/>
  <c r="C348" i="4"/>
  <c r="D348" i="4"/>
  <c r="A349" i="4"/>
  <c r="C349" i="4"/>
  <c r="D349" i="4"/>
  <c r="A350" i="4"/>
  <c r="C350" i="4"/>
  <c r="D350" i="4"/>
  <c r="A351" i="4"/>
  <c r="C351" i="4"/>
  <c r="D351" i="4"/>
  <c r="A352" i="4"/>
  <c r="C352" i="4"/>
  <c r="D352" i="4"/>
  <c r="A353" i="4"/>
  <c r="C353" i="4"/>
  <c r="D353" i="4"/>
  <c r="A354" i="4"/>
  <c r="C354" i="4"/>
  <c r="D354" i="4"/>
  <c r="A355" i="4"/>
  <c r="C355" i="4"/>
  <c r="D355" i="4"/>
  <c r="A356" i="4"/>
  <c r="C356" i="4"/>
  <c r="D356" i="4"/>
  <c r="A357" i="4"/>
  <c r="C357" i="4"/>
  <c r="D357" i="4"/>
  <c r="A358" i="4"/>
  <c r="C358" i="4"/>
  <c r="D358" i="4"/>
  <c r="A359" i="4"/>
  <c r="C359" i="4"/>
  <c r="D359" i="4"/>
  <c r="A360" i="4"/>
  <c r="C360" i="4"/>
  <c r="D360" i="4"/>
  <c r="A361" i="4"/>
  <c r="C361" i="4"/>
  <c r="D361" i="4"/>
  <c r="A362" i="4"/>
  <c r="C362" i="4"/>
  <c r="D362" i="4"/>
  <c r="A363" i="4"/>
  <c r="C363" i="4"/>
  <c r="D363" i="4"/>
  <c r="A364" i="4"/>
  <c r="C364" i="4"/>
  <c r="D364" i="4"/>
  <c r="A365" i="4"/>
  <c r="C365" i="4"/>
  <c r="D365" i="4"/>
  <c r="A366" i="4"/>
  <c r="C366" i="4"/>
  <c r="D366" i="4"/>
  <c r="A367" i="4"/>
  <c r="C367" i="4"/>
  <c r="D367" i="4"/>
  <c r="A368" i="4"/>
  <c r="C368" i="4"/>
  <c r="D368" i="4"/>
  <c r="A369" i="4"/>
  <c r="C369" i="4"/>
  <c r="D369" i="4"/>
  <c r="A370" i="4"/>
  <c r="C370" i="4"/>
  <c r="D370" i="4"/>
  <c r="A371" i="4"/>
  <c r="C371" i="4"/>
  <c r="D371" i="4"/>
  <c r="A372" i="4"/>
  <c r="C372" i="4"/>
  <c r="D372" i="4"/>
  <c r="A373" i="4"/>
  <c r="C373" i="4"/>
  <c r="D373" i="4"/>
  <c r="A374" i="4"/>
  <c r="C374" i="4"/>
  <c r="D374" i="4"/>
  <c r="A375" i="4"/>
  <c r="C375" i="4"/>
  <c r="D375" i="4"/>
  <c r="A376" i="4"/>
  <c r="C376" i="4"/>
  <c r="D376" i="4"/>
  <c r="A377" i="4"/>
  <c r="C377" i="4"/>
  <c r="D377" i="4"/>
  <c r="A378" i="4"/>
  <c r="C378" i="4"/>
  <c r="D378" i="4"/>
  <c r="A379" i="4"/>
  <c r="C379" i="4"/>
  <c r="D379" i="4"/>
  <c r="A380" i="4"/>
  <c r="C380" i="4"/>
  <c r="D380" i="4"/>
  <c r="A381" i="4"/>
  <c r="C381" i="4"/>
  <c r="D381" i="4"/>
  <c r="A382" i="4"/>
  <c r="C382" i="4"/>
  <c r="D382" i="4"/>
  <c r="A383" i="4"/>
  <c r="C383" i="4"/>
  <c r="D383" i="4"/>
  <c r="A384" i="4"/>
  <c r="C384" i="4"/>
  <c r="D384" i="4"/>
  <c r="A385" i="4"/>
  <c r="C385" i="4"/>
  <c r="D385" i="4"/>
  <c r="A386" i="4"/>
  <c r="C386" i="4"/>
  <c r="D386" i="4"/>
  <c r="A387" i="4"/>
  <c r="C387" i="4"/>
  <c r="D387" i="4"/>
  <c r="A388" i="4"/>
  <c r="C388" i="4"/>
  <c r="D388" i="4"/>
  <c r="A389" i="4"/>
  <c r="C389" i="4"/>
  <c r="D389" i="4"/>
  <c r="A390" i="4"/>
  <c r="C390" i="4"/>
  <c r="D390" i="4"/>
  <c r="A391" i="4"/>
  <c r="C391" i="4"/>
  <c r="D391" i="4"/>
  <c r="A392" i="4"/>
  <c r="C392" i="4"/>
  <c r="D392" i="4"/>
  <c r="A393" i="4"/>
  <c r="C393" i="4"/>
  <c r="D393" i="4"/>
  <c r="A394" i="4"/>
  <c r="C394" i="4"/>
  <c r="D394" i="4"/>
  <c r="A395" i="4"/>
  <c r="C395" i="4"/>
  <c r="D395" i="4"/>
  <c r="A396" i="4"/>
  <c r="C396" i="4"/>
  <c r="D396" i="4"/>
  <c r="A397" i="4"/>
  <c r="C397" i="4"/>
  <c r="D397" i="4"/>
  <c r="A398" i="4"/>
  <c r="C398" i="4"/>
  <c r="D398" i="4"/>
  <c r="A399" i="4"/>
  <c r="C399" i="4"/>
  <c r="D399" i="4"/>
  <c r="A400" i="4"/>
  <c r="C400" i="4"/>
  <c r="D400" i="4"/>
  <c r="A401" i="4"/>
  <c r="C401" i="4"/>
  <c r="D401" i="4"/>
  <c r="A402" i="4"/>
  <c r="C402" i="4"/>
  <c r="D402" i="4"/>
  <c r="A403" i="4"/>
  <c r="C403" i="4"/>
  <c r="D403" i="4"/>
  <c r="A404" i="4"/>
  <c r="C404" i="4"/>
  <c r="D404" i="4"/>
  <c r="A405" i="4"/>
  <c r="C405" i="4"/>
  <c r="D405" i="4"/>
  <c r="A406" i="4"/>
  <c r="C406" i="4"/>
  <c r="D406" i="4"/>
  <c r="A407" i="4"/>
  <c r="C407" i="4"/>
  <c r="D407" i="4"/>
  <c r="A408" i="4"/>
  <c r="C408" i="4"/>
  <c r="D408" i="4"/>
  <c r="A409" i="4"/>
  <c r="C409" i="4"/>
  <c r="D409" i="4"/>
  <c r="A410" i="4"/>
  <c r="C410" i="4"/>
  <c r="D410" i="4"/>
  <c r="A411" i="4"/>
  <c r="C411" i="4"/>
  <c r="D411" i="4"/>
  <c r="A412" i="4"/>
  <c r="C412" i="4"/>
  <c r="D412" i="4"/>
  <c r="A413" i="4"/>
  <c r="C413" i="4"/>
  <c r="D413" i="4"/>
  <c r="A414" i="4"/>
  <c r="C414" i="4"/>
  <c r="D414" i="4"/>
  <c r="A415" i="4"/>
  <c r="C415" i="4"/>
  <c r="D415" i="4"/>
  <c r="A416" i="4"/>
  <c r="C416" i="4"/>
  <c r="D416" i="4"/>
  <c r="A417" i="4"/>
  <c r="C417" i="4"/>
  <c r="D417" i="4"/>
  <c r="A418" i="4"/>
  <c r="C418" i="4"/>
  <c r="D418" i="4"/>
  <c r="A419" i="4"/>
  <c r="C419" i="4"/>
  <c r="D419" i="4"/>
  <c r="A420" i="4"/>
  <c r="C420" i="4"/>
  <c r="D420" i="4"/>
  <c r="A421" i="4"/>
  <c r="C421" i="4"/>
  <c r="D421" i="4"/>
  <c r="A422" i="4"/>
  <c r="C422" i="4"/>
  <c r="D422" i="4"/>
  <c r="A423" i="4"/>
  <c r="C423" i="4"/>
  <c r="D423" i="4"/>
  <c r="A424" i="4"/>
  <c r="C424" i="4"/>
  <c r="D424" i="4"/>
  <c r="A425" i="4"/>
  <c r="C425" i="4"/>
  <c r="D425" i="4"/>
  <c r="A426" i="4"/>
  <c r="C426" i="4"/>
  <c r="D426" i="4"/>
  <c r="A427" i="4"/>
  <c r="C427" i="4"/>
  <c r="D427" i="4"/>
  <c r="A428" i="4"/>
  <c r="C428" i="4"/>
  <c r="D428" i="4"/>
  <c r="A429" i="4"/>
  <c r="C429" i="4"/>
  <c r="D429" i="4"/>
  <c r="A430" i="4"/>
  <c r="C430" i="4"/>
  <c r="D430" i="4"/>
  <c r="A431" i="4"/>
  <c r="C431" i="4"/>
  <c r="D431" i="4"/>
  <c r="A432" i="4"/>
  <c r="C432" i="4"/>
  <c r="D432" i="4"/>
  <c r="A433" i="4"/>
  <c r="C433" i="4"/>
  <c r="D433" i="4"/>
  <c r="A434" i="4"/>
  <c r="C434" i="4"/>
  <c r="D434" i="4"/>
  <c r="A435" i="4"/>
  <c r="C435" i="4"/>
  <c r="D435" i="4"/>
  <c r="A436" i="4"/>
  <c r="C436" i="4"/>
  <c r="D436" i="4"/>
  <c r="A437" i="4"/>
  <c r="C437" i="4"/>
  <c r="D437" i="4"/>
  <c r="A438" i="4"/>
  <c r="C438" i="4"/>
  <c r="D438" i="4"/>
  <c r="A439" i="4"/>
  <c r="C439" i="4"/>
  <c r="D439" i="4"/>
  <c r="A440" i="4"/>
  <c r="C440" i="4"/>
  <c r="D440" i="4"/>
  <c r="A441" i="4"/>
  <c r="C441" i="4"/>
  <c r="D441" i="4"/>
  <c r="A442" i="4"/>
  <c r="C442" i="4"/>
  <c r="D442" i="4"/>
  <c r="A443" i="4"/>
  <c r="C443" i="4"/>
  <c r="D443" i="4"/>
  <c r="A444" i="4"/>
  <c r="C444" i="4"/>
  <c r="D444" i="4"/>
  <c r="A445" i="4"/>
  <c r="C445" i="4"/>
  <c r="D445" i="4"/>
  <c r="A446" i="4"/>
  <c r="C446" i="4"/>
  <c r="D446" i="4"/>
  <c r="A447" i="4"/>
  <c r="C447" i="4"/>
  <c r="D447" i="4"/>
  <c r="A448" i="4"/>
  <c r="C448" i="4"/>
  <c r="D448" i="4"/>
  <c r="A449" i="4"/>
  <c r="C449" i="4"/>
  <c r="D449" i="4"/>
  <c r="A450" i="4"/>
  <c r="C450" i="4"/>
  <c r="D450" i="4"/>
  <c r="A451" i="4"/>
  <c r="C451" i="4"/>
  <c r="D451" i="4"/>
  <c r="A452" i="4"/>
  <c r="C452" i="4"/>
  <c r="D452" i="4"/>
  <c r="A453" i="4"/>
  <c r="C453" i="4"/>
  <c r="D453" i="4"/>
  <c r="A454" i="4"/>
  <c r="C454" i="4"/>
  <c r="D454" i="4"/>
  <c r="A455" i="4"/>
  <c r="C455" i="4"/>
  <c r="D455" i="4"/>
  <c r="A456" i="4"/>
  <c r="C456" i="4"/>
  <c r="D456" i="4"/>
  <c r="A457" i="4"/>
  <c r="C457" i="4"/>
  <c r="D457" i="4"/>
  <c r="A458" i="4"/>
  <c r="C458" i="4"/>
  <c r="D458" i="4"/>
  <c r="A459" i="4"/>
  <c r="C459" i="4"/>
  <c r="D459" i="4"/>
  <c r="A460" i="4"/>
  <c r="C460" i="4"/>
  <c r="D460" i="4"/>
  <c r="A461" i="4"/>
  <c r="C461" i="4"/>
  <c r="D461" i="4"/>
  <c r="A462" i="4"/>
  <c r="C462" i="4"/>
  <c r="D462" i="4"/>
  <c r="A463" i="4"/>
  <c r="C463" i="4"/>
  <c r="D463" i="4"/>
  <c r="A464" i="4"/>
  <c r="C464" i="4"/>
  <c r="D464" i="4"/>
  <c r="A465" i="4"/>
  <c r="C465" i="4"/>
  <c r="D465" i="4"/>
  <c r="A466" i="4"/>
  <c r="C466" i="4"/>
  <c r="D466" i="4"/>
  <c r="A467" i="4"/>
  <c r="C467" i="4"/>
  <c r="D467" i="4"/>
  <c r="A468" i="4"/>
  <c r="C468" i="4"/>
  <c r="D468" i="4"/>
  <c r="A469" i="4"/>
  <c r="C469" i="4"/>
  <c r="D469" i="4"/>
  <c r="A470" i="4"/>
  <c r="C470" i="4"/>
  <c r="D470" i="4"/>
  <c r="A471" i="4"/>
  <c r="C471" i="4"/>
  <c r="D471" i="4"/>
  <c r="A472" i="4"/>
  <c r="C472" i="4"/>
  <c r="D472" i="4"/>
  <c r="A473" i="4"/>
  <c r="C473" i="4"/>
  <c r="D473" i="4"/>
  <c r="A474" i="4"/>
  <c r="C474" i="4"/>
  <c r="D474" i="4"/>
  <c r="A475" i="4"/>
  <c r="C475" i="4"/>
  <c r="D475" i="4"/>
  <c r="A476" i="4"/>
  <c r="C476" i="4"/>
  <c r="D476" i="4"/>
  <c r="A477" i="4"/>
  <c r="C477" i="4"/>
  <c r="D477" i="4"/>
  <c r="A478" i="4"/>
  <c r="C478" i="4"/>
  <c r="D478" i="4"/>
  <c r="A479" i="4"/>
  <c r="C479" i="4"/>
  <c r="D479" i="4"/>
  <c r="A480" i="4"/>
  <c r="C480" i="4"/>
  <c r="D480" i="4"/>
  <c r="A481" i="4"/>
  <c r="C481" i="4"/>
  <c r="D481" i="4"/>
  <c r="A482" i="4"/>
  <c r="C482" i="4"/>
  <c r="D482" i="4"/>
  <c r="A483" i="4"/>
  <c r="C483" i="4"/>
  <c r="D483" i="4"/>
  <c r="A484" i="4"/>
  <c r="C484" i="4"/>
  <c r="D484" i="4"/>
  <c r="A485" i="4"/>
  <c r="C485" i="4"/>
  <c r="D485" i="4"/>
  <c r="A486" i="4"/>
  <c r="C486" i="4"/>
  <c r="D486" i="4"/>
  <c r="A487" i="4"/>
  <c r="C487" i="4"/>
  <c r="D487" i="4"/>
  <c r="A488" i="4"/>
  <c r="C488" i="4"/>
  <c r="D488" i="4"/>
  <c r="A489" i="4"/>
  <c r="C489" i="4"/>
  <c r="D489" i="4"/>
  <c r="A490" i="4"/>
  <c r="C490" i="4"/>
  <c r="D490" i="4"/>
  <c r="A491" i="4"/>
  <c r="C491" i="4"/>
  <c r="D491" i="4"/>
  <c r="A492" i="4"/>
  <c r="C492" i="4"/>
  <c r="D492" i="4"/>
  <c r="A493" i="4"/>
  <c r="C493" i="4"/>
  <c r="D493" i="4"/>
  <c r="A494" i="4"/>
  <c r="C494" i="4"/>
  <c r="D494" i="4"/>
  <c r="A495" i="4"/>
  <c r="C495" i="4"/>
  <c r="D495" i="4"/>
  <c r="A496" i="4"/>
  <c r="C496" i="4"/>
  <c r="D496" i="4"/>
  <c r="A497" i="4"/>
  <c r="C497" i="4"/>
  <c r="D497" i="4"/>
  <c r="A498" i="4"/>
  <c r="C498" i="4"/>
  <c r="D498" i="4"/>
  <c r="A499" i="4"/>
  <c r="C499" i="4"/>
  <c r="D499" i="4"/>
  <c r="A500" i="4"/>
  <c r="C500" i="4"/>
  <c r="D500" i="4"/>
  <c r="A501" i="4"/>
  <c r="C501" i="4"/>
  <c r="D501" i="4"/>
  <c r="A502" i="4"/>
  <c r="C502" i="4"/>
  <c r="D502" i="4"/>
  <c r="A503" i="4"/>
  <c r="C503" i="4"/>
  <c r="D503" i="4"/>
  <c r="A504" i="4"/>
  <c r="C504" i="4"/>
  <c r="D504" i="4"/>
  <c r="A505" i="4"/>
  <c r="C505" i="4"/>
  <c r="D505" i="4"/>
  <c r="A506" i="4"/>
  <c r="C506" i="4"/>
  <c r="D506" i="4"/>
  <c r="A507" i="4"/>
  <c r="C507" i="4"/>
  <c r="D507" i="4"/>
  <c r="A508" i="4"/>
  <c r="C508" i="4"/>
  <c r="D508" i="4"/>
  <c r="A509" i="4"/>
  <c r="C509" i="4"/>
  <c r="D509" i="4"/>
  <c r="A510" i="4"/>
  <c r="C510" i="4"/>
  <c r="D510" i="4"/>
  <c r="A511" i="4"/>
  <c r="C511" i="4"/>
  <c r="D511" i="4"/>
  <c r="A512" i="4"/>
  <c r="C512" i="4"/>
  <c r="D512" i="4"/>
  <c r="A513" i="4"/>
  <c r="C513" i="4"/>
  <c r="D513" i="4"/>
  <c r="A514" i="4"/>
  <c r="C514" i="4"/>
  <c r="D514" i="4"/>
  <c r="A515" i="4"/>
  <c r="C515" i="4"/>
  <c r="D515" i="4"/>
  <c r="A516" i="4"/>
  <c r="C516" i="4"/>
  <c r="D516" i="4"/>
  <c r="A517" i="4"/>
  <c r="C517" i="4"/>
  <c r="D517" i="4"/>
  <c r="A518" i="4"/>
  <c r="C518" i="4"/>
  <c r="D518" i="4"/>
  <c r="A519" i="4"/>
  <c r="C519" i="4"/>
  <c r="D519" i="4"/>
  <c r="A520" i="4"/>
  <c r="C520" i="4"/>
  <c r="D520" i="4"/>
  <c r="A521" i="4"/>
  <c r="C521" i="4"/>
  <c r="D521" i="4"/>
  <c r="A522" i="4"/>
  <c r="C522" i="4"/>
  <c r="D522" i="4"/>
  <c r="A523" i="4"/>
  <c r="C523" i="4"/>
  <c r="D523" i="4"/>
  <c r="A524" i="4"/>
  <c r="C524" i="4"/>
  <c r="D524" i="4"/>
  <c r="A525" i="4"/>
  <c r="C525" i="4"/>
  <c r="D525" i="4"/>
  <c r="A526" i="4"/>
  <c r="C526" i="4"/>
  <c r="D526" i="4"/>
  <c r="A527" i="4"/>
  <c r="C527" i="4"/>
  <c r="D527" i="4"/>
  <c r="A528" i="4"/>
  <c r="C528" i="4"/>
  <c r="D528" i="4"/>
  <c r="A529" i="4"/>
  <c r="C529" i="4"/>
  <c r="D529" i="4"/>
  <c r="A530" i="4"/>
  <c r="C530" i="4"/>
  <c r="D530" i="4"/>
  <c r="A531" i="4"/>
  <c r="C531" i="4"/>
  <c r="D531" i="4"/>
  <c r="A532" i="4"/>
  <c r="C532" i="4"/>
  <c r="D532" i="4"/>
  <c r="A533" i="4"/>
  <c r="C533" i="4"/>
  <c r="D533" i="4"/>
  <c r="A534" i="4"/>
  <c r="C534" i="4"/>
  <c r="D534" i="4"/>
  <c r="A535" i="4"/>
  <c r="C535" i="4"/>
  <c r="D535" i="4"/>
  <c r="A536" i="4"/>
  <c r="C536" i="4"/>
  <c r="D536" i="4"/>
  <c r="A537" i="4"/>
  <c r="C537" i="4"/>
  <c r="D537" i="4"/>
  <c r="A538" i="4"/>
  <c r="C538" i="4"/>
  <c r="D538" i="4"/>
  <c r="A539" i="4"/>
  <c r="C539" i="4"/>
  <c r="D539" i="4"/>
  <c r="A540" i="4"/>
  <c r="C540" i="4"/>
  <c r="D540" i="4"/>
  <c r="A541" i="4"/>
  <c r="C541" i="4"/>
  <c r="D541" i="4"/>
  <c r="A542" i="4"/>
  <c r="C542" i="4"/>
  <c r="D542" i="4"/>
  <c r="A543" i="4"/>
  <c r="C543" i="4"/>
  <c r="D543" i="4"/>
  <c r="A544" i="4"/>
  <c r="C544" i="4"/>
  <c r="D544" i="4"/>
  <c r="A545" i="4"/>
  <c r="C545" i="4"/>
  <c r="D545" i="4"/>
  <c r="A546" i="4"/>
  <c r="C546" i="4"/>
  <c r="D546" i="4"/>
  <c r="A547" i="4"/>
  <c r="C547" i="4"/>
  <c r="D547" i="4"/>
  <c r="A548" i="4"/>
  <c r="C548" i="4"/>
  <c r="D548" i="4"/>
  <c r="A549" i="4"/>
  <c r="C549" i="4"/>
  <c r="D549" i="4"/>
  <c r="A550" i="4"/>
  <c r="C550" i="4"/>
  <c r="D550" i="4"/>
  <c r="A551" i="4"/>
  <c r="C551" i="4"/>
  <c r="D551" i="4"/>
  <c r="A552" i="4"/>
  <c r="C552" i="4"/>
  <c r="D552" i="4"/>
  <c r="A553" i="4"/>
  <c r="C553" i="4"/>
  <c r="D553" i="4"/>
  <c r="A554" i="4"/>
  <c r="C554" i="4"/>
  <c r="D554" i="4"/>
  <c r="A555" i="4"/>
  <c r="C555" i="4"/>
  <c r="D555" i="4"/>
  <c r="A556" i="4"/>
  <c r="C556" i="4"/>
  <c r="D556" i="4"/>
  <c r="A557" i="4"/>
  <c r="C557" i="4"/>
  <c r="D557" i="4"/>
  <c r="A558" i="4"/>
  <c r="C558" i="4"/>
  <c r="D558" i="4"/>
  <c r="A559" i="4"/>
  <c r="C559" i="4"/>
  <c r="D559" i="4"/>
  <c r="A560" i="4"/>
  <c r="C560" i="4"/>
  <c r="D560" i="4"/>
  <c r="A561" i="4"/>
  <c r="C561" i="4"/>
  <c r="D561" i="4"/>
  <c r="A562" i="4"/>
  <c r="C562" i="4"/>
  <c r="D562" i="4"/>
  <c r="A563" i="4"/>
  <c r="C563" i="4"/>
  <c r="D563" i="4"/>
  <c r="A564" i="4"/>
  <c r="C564" i="4"/>
  <c r="D564" i="4"/>
  <c r="A565" i="4"/>
  <c r="C565" i="4"/>
  <c r="D565" i="4"/>
  <c r="A566" i="4"/>
  <c r="C566" i="4"/>
  <c r="D566" i="4"/>
  <c r="A567" i="4"/>
  <c r="C567" i="4"/>
  <c r="D567" i="4"/>
  <c r="A568" i="4"/>
  <c r="C568" i="4"/>
  <c r="D568" i="4"/>
  <c r="A569" i="4"/>
  <c r="C569" i="4"/>
  <c r="D569" i="4"/>
  <c r="A570" i="4"/>
  <c r="C570" i="4"/>
  <c r="D570" i="4"/>
  <c r="A571" i="4"/>
  <c r="C571" i="4"/>
  <c r="D571" i="4"/>
  <c r="A572" i="4"/>
  <c r="C572" i="4"/>
  <c r="D572" i="4"/>
  <c r="A573" i="4"/>
  <c r="C573" i="4"/>
  <c r="D573" i="4"/>
  <c r="A574" i="4"/>
  <c r="C574" i="4"/>
  <c r="D574" i="4"/>
  <c r="A575" i="4"/>
  <c r="C575" i="4"/>
  <c r="D575" i="4"/>
  <c r="A576" i="4"/>
  <c r="C576" i="4"/>
  <c r="D576" i="4"/>
  <c r="A577" i="4"/>
  <c r="C577" i="4"/>
  <c r="D577" i="4"/>
  <c r="A578" i="4"/>
  <c r="C578" i="4"/>
  <c r="D578" i="4"/>
  <c r="A579" i="4"/>
  <c r="C579" i="4"/>
  <c r="D579" i="4"/>
  <c r="A580" i="4"/>
  <c r="C580" i="4"/>
  <c r="D580" i="4"/>
  <c r="A581" i="4"/>
  <c r="C581" i="4"/>
  <c r="D581" i="4"/>
  <c r="A582" i="4"/>
  <c r="C582" i="4"/>
  <c r="D582" i="4"/>
  <c r="A583" i="4"/>
  <c r="C583" i="4"/>
  <c r="D583" i="4"/>
  <c r="A584" i="4"/>
  <c r="C584" i="4"/>
  <c r="D584" i="4"/>
  <c r="A585" i="4"/>
  <c r="C585" i="4"/>
  <c r="D585" i="4"/>
  <c r="A586" i="4"/>
  <c r="C586" i="4"/>
  <c r="D586" i="4"/>
  <c r="A587" i="4"/>
  <c r="C587" i="4"/>
  <c r="D587" i="4"/>
  <c r="A588" i="4"/>
  <c r="C588" i="4"/>
  <c r="D588" i="4"/>
  <c r="A589" i="4"/>
  <c r="C589" i="4"/>
  <c r="D589" i="4"/>
  <c r="A590" i="4"/>
  <c r="C590" i="4"/>
  <c r="D590" i="4"/>
  <c r="A591" i="4"/>
  <c r="C591" i="4"/>
  <c r="D591" i="4"/>
  <c r="A592" i="4"/>
  <c r="C592" i="4"/>
  <c r="D592" i="4"/>
  <c r="A593" i="4"/>
  <c r="C593" i="4"/>
  <c r="D593" i="4"/>
  <c r="A594" i="4"/>
  <c r="C594" i="4"/>
  <c r="D594" i="4"/>
  <c r="A595" i="4"/>
  <c r="C595" i="4"/>
  <c r="D595" i="4"/>
  <c r="A596" i="4"/>
  <c r="C596" i="4"/>
  <c r="D596" i="4"/>
  <c r="A597" i="4"/>
  <c r="C597" i="4"/>
  <c r="D597" i="4"/>
  <c r="A598" i="4"/>
  <c r="C598" i="4"/>
  <c r="D598" i="4"/>
  <c r="A599" i="4"/>
  <c r="C599" i="4"/>
  <c r="D599" i="4"/>
  <c r="A600" i="4"/>
  <c r="C600" i="4"/>
  <c r="D600" i="4"/>
  <c r="A601" i="4"/>
  <c r="C601" i="4"/>
  <c r="D601" i="4"/>
  <c r="A602" i="4"/>
  <c r="C602" i="4"/>
  <c r="D602" i="4"/>
  <c r="A603" i="4"/>
  <c r="C603" i="4"/>
  <c r="D603" i="4"/>
  <c r="A604" i="4"/>
  <c r="C604" i="4"/>
  <c r="D604" i="4"/>
  <c r="A605" i="4"/>
  <c r="C605" i="4"/>
  <c r="D605" i="4"/>
  <c r="A606" i="4"/>
  <c r="C606" i="4"/>
  <c r="D606" i="4"/>
  <c r="A607" i="4"/>
  <c r="C607" i="4"/>
  <c r="D607" i="4"/>
  <c r="A608" i="4"/>
  <c r="C608" i="4"/>
  <c r="D608" i="4"/>
  <c r="A609" i="4"/>
  <c r="C609" i="4"/>
  <c r="D609" i="4"/>
  <c r="A610" i="4"/>
  <c r="C610" i="4"/>
  <c r="D610" i="4"/>
  <c r="A611" i="4"/>
  <c r="C611" i="4"/>
  <c r="D611" i="4"/>
  <c r="A612" i="4"/>
  <c r="C612" i="4"/>
  <c r="D612" i="4"/>
  <c r="A613" i="4"/>
  <c r="C613" i="4"/>
  <c r="D613" i="4"/>
  <c r="A614" i="4"/>
  <c r="C614" i="4"/>
  <c r="D614" i="4"/>
  <c r="A615" i="4"/>
  <c r="C615" i="4"/>
  <c r="D615" i="4"/>
  <c r="A616" i="4"/>
  <c r="C616" i="4"/>
  <c r="D616" i="4"/>
  <c r="A617" i="4"/>
  <c r="C617" i="4"/>
  <c r="D617" i="4"/>
  <c r="A618" i="4"/>
  <c r="C618" i="4"/>
  <c r="D618" i="4"/>
  <c r="A619" i="4"/>
  <c r="C619" i="4"/>
  <c r="D619" i="4"/>
  <c r="A620" i="4"/>
  <c r="C620" i="4"/>
  <c r="D620" i="4"/>
  <c r="A621" i="4"/>
  <c r="C621" i="4"/>
  <c r="D621" i="4"/>
  <c r="A622" i="4"/>
  <c r="C622" i="4"/>
  <c r="D622" i="4"/>
  <c r="A623" i="4"/>
  <c r="C623" i="4"/>
  <c r="D623" i="4"/>
  <c r="A624" i="4"/>
  <c r="C624" i="4"/>
  <c r="D624" i="4"/>
  <c r="A625" i="4"/>
  <c r="C625" i="4"/>
  <c r="D625" i="4"/>
  <c r="A626" i="4"/>
  <c r="C626" i="4"/>
  <c r="D626" i="4"/>
  <c r="A627" i="4"/>
  <c r="C627" i="4"/>
  <c r="D627" i="4"/>
  <c r="A628" i="4"/>
  <c r="C628" i="4"/>
  <c r="D628" i="4"/>
  <c r="A629" i="4"/>
  <c r="C629" i="4"/>
  <c r="D629" i="4"/>
  <c r="A630" i="4"/>
  <c r="C630" i="4"/>
  <c r="D630" i="4"/>
  <c r="A631" i="4"/>
  <c r="C631" i="4"/>
  <c r="D631" i="4"/>
  <c r="A632" i="4"/>
  <c r="C632" i="4"/>
  <c r="D632" i="4"/>
  <c r="A633" i="4"/>
  <c r="C633" i="4"/>
  <c r="D633" i="4"/>
  <c r="A634" i="4"/>
  <c r="C634" i="4"/>
  <c r="D634" i="4"/>
  <c r="A635" i="4"/>
  <c r="C635" i="4"/>
  <c r="D635" i="4"/>
  <c r="A636" i="4"/>
  <c r="C636" i="4"/>
  <c r="D636" i="4"/>
  <c r="A637" i="4"/>
  <c r="C637" i="4"/>
  <c r="D637" i="4"/>
  <c r="A638" i="4"/>
  <c r="C638" i="4"/>
  <c r="D638" i="4"/>
  <c r="A639" i="4"/>
  <c r="C639" i="4"/>
  <c r="D639" i="4"/>
  <c r="A640" i="4"/>
  <c r="C640" i="4"/>
  <c r="D640" i="4"/>
  <c r="A641" i="4"/>
  <c r="C641" i="4"/>
  <c r="D641" i="4"/>
  <c r="A642" i="4"/>
  <c r="C642" i="4"/>
  <c r="D642" i="4"/>
  <c r="A643" i="4"/>
  <c r="C643" i="4"/>
  <c r="D643" i="4"/>
  <c r="A644" i="4"/>
  <c r="C644" i="4"/>
  <c r="D644" i="4"/>
  <c r="A645" i="4"/>
  <c r="C645" i="4"/>
  <c r="D645" i="4"/>
  <c r="A646" i="4"/>
  <c r="C646" i="4"/>
  <c r="D646" i="4"/>
  <c r="A647" i="4"/>
  <c r="C647" i="4"/>
  <c r="D647" i="4"/>
  <c r="A648" i="4"/>
  <c r="C648" i="4"/>
  <c r="D648" i="4"/>
  <c r="A649" i="4"/>
  <c r="C649" i="4"/>
  <c r="D649" i="4"/>
  <c r="A650" i="4"/>
  <c r="C650" i="4"/>
  <c r="D650" i="4"/>
  <c r="A651" i="4"/>
  <c r="C651" i="4"/>
  <c r="D651" i="4"/>
  <c r="A652" i="4"/>
  <c r="C652" i="4"/>
  <c r="D652" i="4"/>
  <c r="A653" i="4"/>
  <c r="C653" i="4"/>
  <c r="D653" i="4"/>
  <c r="A654" i="4"/>
  <c r="C654" i="4"/>
  <c r="D654" i="4"/>
  <c r="A655" i="4"/>
  <c r="C655" i="4"/>
  <c r="D655" i="4"/>
  <c r="A656" i="4"/>
  <c r="C656" i="4"/>
  <c r="D656" i="4"/>
  <c r="A657" i="4"/>
  <c r="C657" i="4"/>
  <c r="D657" i="4"/>
  <c r="A658" i="4"/>
  <c r="C658" i="4"/>
  <c r="D658" i="4"/>
  <c r="A659" i="4"/>
  <c r="C659" i="4"/>
  <c r="D659" i="4"/>
  <c r="A660" i="4"/>
  <c r="C660" i="4"/>
  <c r="D660" i="4"/>
  <c r="A661" i="4"/>
  <c r="C661" i="4"/>
  <c r="D661" i="4"/>
  <c r="A662" i="4"/>
  <c r="C662" i="4"/>
  <c r="D662" i="4"/>
  <c r="A663" i="4"/>
  <c r="C663" i="4"/>
  <c r="D663" i="4"/>
  <c r="A664" i="4"/>
  <c r="C664" i="4"/>
  <c r="D664" i="4"/>
  <c r="A665" i="4"/>
  <c r="C665" i="4"/>
  <c r="D665" i="4"/>
  <c r="A666" i="4"/>
  <c r="C666" i="4"/>
  <c r="D666" i="4"/>
  <c r="A667" i="4"/>
  <c r="C667" i="4"/>
  <c r="D667" i="4"/>
  <c r="A668" i="4"/>
  <c r="C668" i="4"/>
  <c r="D668" i="4"/>
  <c r="A669" i="4"/>
  <c r="C669" i="4"/>
  <c r="D669" i="4"/>
  <c r="A670" i="4"/>
  <c r="C670" i="4"/>
  <c r="D670" i="4"/>
  <c r="A671" i="4"/>
  <c r="C671" i="4"/>
  <c r="D671" i="4"/>
  <c r="A672" i="4"/>
  <c r="C672" i="4"/>
  <c r="D672" i="4"/>
  <c r="A673" i="4"/>
  <c r="C673" i="4"/>
  <c r="D673" i="4"/>
  <c r="A674" i="4"/>
  <c r="C674" i="4"/>
  <c r="D674" i="4"/>
  <c r="A675" i="4"/>
  <c r="C675" i="4"/>
  <c r="D675" i="4"/>
  <c r="A676" i="4"/>
  <c r="C676" i="4"/>
  <c r="D676" i="4"/>
  <c r="A677" i="4"/>
  <c r="C677" i="4"/>
  <c r="D677" i="4"/>
  <c r="A678" i="4"/>
  <c r="C678" i="4"/>
  <c r="D678" i="4"/>
  <c r="A679" i="4"/>
  <c r="C679" i="4"/>
  <c r="D679" i="4"/>
  <c r="A680" i="4"/>
  <c r="C680" i="4"/>
  <c r="D680" i="4"/>
  <c r="A681" i="4"/>
  <c r="C681" i="4"/>
  <c r="D681" i="4"/>
  <c r="A682" i="4"/>
  <c r="C682" i="4"/>
  <c r="D682" i="4"/>
  <c r="A683" i="4"/>
  <c r="C683" i="4"/>
  <c r="D683" i="4"/>
  <c r="A684" i="4"/>
  <c r="C684" i="4"/>
  <c r="D684" i="4"/>
  <c r="A685" i="4"/>
  <c r="C685" i="4"/>
  <c r="D685" i="4"/>
  <c r="A686" i="4"/>
  <c r="C686" i="4"/>
  <c r="D686" i="4"/>
  <c r="A687" i="4"/>
  <c r="C687" i="4"/>
  <c r="D687" i="4"/>
  <c r="A688" i="4"/>
  <c r="C688" i="4"/>
  <c r="D688" i="4"/>
  <c r="A689" i="4"/>
  <c r="C689" i="4"/>
  <c r="D689" i="4"/>
  <c r="A690" i="4"/>
  <c r="C690" i="4"/>
  <c r="D690" i="4"/>
  <c r="A691" i="4"/>
  <c r="C691" i="4"/>
  <c r="D691" i="4"/>
  <c r="A692" i="4"/>
  <c r="C692" i="4"/>
  <c r="D692" i="4"/>
  <c r="A693" i="4"/>
  <c r="C693" i="4"/>
  <c r="D693" i="4"/>
  <c r="A694" i="4"/>
  <c r="C694" i="4"/>
  <c r="D694" i="4"/>
  <c r="A695" i="4"/>
  <c r="C695" i="4"/>
  <c r="D695" i="4"/>
  <c r="A696" i="4"/>
  <c r="C696" i="4"/>
  <c r="D696" i="4"/>
  <c r="A697" i="4"/>
  <c r="C697" i="4"/>
  <c r="D697" i="4"/>
  <c r="A698" i="4"/>
  <c r="C698" i="4"/>
  <c r="D698" i="4"/>
  <c r="A699" i="4"/>
  <c r="C699" i="4"/>
  <c r="D699" i="4"/>
  <c r="A700" i="4"/>
  <c r="C700" i="4"/>
  <c r="D700" i="4"/>
  <c r="A701" i="4"/>
  <c r="C701" i="4"/>
  <c r="D701" i="4"/>
  <c r="A702" i="4"/>
  <c r="C702" i="4"/>
  <c r="D702" i="4"/>
  <c r="A703" i="4"/>
  <c r="C703" i="4"/>
  <c r="D703" i="4"/>
  <c r="A704" i="4"/>
  <c r="C704" i="4"/>
  <c r="D704" i="4"/>
  <c r="A705" i="4"/>
  <c r="C705" i="4"/>
  <c r="D705" i="4"/>
  <c r="A706" i="4"/>
  <c r="C706" i="4"/>
  <c r="D706" i="4"/>
  <c r="A707" i="4"/>
  <c r="C707" i="4"/>
  <c r="D707" i="4"/>
  <c r="A708" i="4"/>
  <c r="C708" i="4"/>
  <c r="D708" i="4"/>
  <c r="A709" i="4"/>
  <c r="C709" i="4"/>
  <c r="D709" i="4"/>
  <c r="A710" i="4"/>
  <c r="C710" i="4"/>
  <c r="D710" i="4"/>
  <c r="A711" i="4"/>
  <c r="C711" i="4"/>
  <c r="D711" i="4"/>
  <c r="A712" i="4"/>
  <c r="C712" i="4"/>
  <c r="D712" i="4"/>
  <c r="A713" i="4"/>
  <c r="C713" i="4"/>
  <c r="D713" i="4"/>
  <c r="A714" i="4"/>
  <c r="C714" i="4"/>
  <c r="D714" i="4"/>
  <c r="A715" i="4"/>
  <c r="C715" i="4"/>
  <c r="D715" i="4"/>
  <c r="A716" i="4"/>
  <c r="C716" i="4"/>
  <c r="D716" i="4"/>
  <c r="A717" i="4"/>
  <c r="C717" i="4"/>
  <c r="D717" i="4"/>
  <c r="A718" i="4"/>
  <c r="C718" i="4"/>
  <c r="D718" i="4"/>
  <c r="A719" i="4"/>
  <c r="C719" i="4"/>
  <c r="D719" i="4"/>
  <c r="A720" i="4"/>
  <c r="C720" i="4"/>
  <c r="D720" i="4"/>
  <c r="A721" i="4"/>
  <c r="C721" i="4"/>
  <c r="D721" i="4"/>
  <c r="A722" i="4"/>
  <c r="C722" i="4"/>
  <c r="D722" i="4"/>
  <c r="A723" i="4"/>
  <c r="C723" i="4"/>
  <c r="D723" i="4"/>
  <c r="A724" i="4"/>
  <c r="C724" i="4"/>
  <c r="D724" i="4"/>
  <c r="A725" i="4"/>
  <c r="C725" i="4"/>
  <c r="D725" i="4"/>
  <c r="A726" i="4"/>
  <c r="C726" i="4"/>
  <c r="D726" i="4"/>
  <c r="A727" i="4"/>
  <c r="C727" i="4"/>
  <c r="D727" i="4"/>
  <c r="A728" i="4"/>
  <c r="C728" i="4"/>
  <c r="D728" i="4"/>
  <c r="A729" i="4"/>
  <c r="C729" i="4"/>
  <c r="D729" i="4"/>
  <c r="A730" i="4"/>
  <c r="C730" i="4"/>
  <c r="D730" i="4"/>
  <c r="A731" i="4"/>
  <c r="C731" i="4"/>
  <c r="D731" i="4"/>
  <c r="A732" i="4"/>
  <c r="C732" i="4"/>
  <c r="D732" i="4"/>
  <c r="A733" i="4"/>
  <c r="C733" i="4"/>
  <c r="D733" i="4"/>
  <c r="A734" i="4"/>
  <c r="C734" i="4"/>
  <c r="D734" i="4"/>
  <c r="A735" i="4"/>
  <c r="C735" i="4"/>
  <c r="D735" i="4"/>
  <c r="A736" i="4"/>
  <c r="C736" i="4"/>
  <c r="D736" i="4"/>
  <c r="A737" i="4"/>
  <c r="C737" i="4"/>
  <c r="D737" i="4"/>
  <c r="A738" i="4"/>
  <c r="C738" i="4"/>
  <c r="D738" i="4"/>
  <c r="A739" i="4"/>
  <c r="C739" i="4"/>
  <c r="D739" i="4"/>
  <c r="A740" i="4"/>
  <c r="C740" i="4"/>
  <c r="D740" i="4"/>
  <c r="A741" i="4"/>
  <c r="C741" i="4"/>
  <c r="D741" i="4"/>
  <c r="A742" i="4"/>
  <c r="C742" i="4"/>
  <c r="D742" i="4"/>
  <c r="A743" i="4"/>
  <c r="C743" i="4"/>
  <c r="D743" i="4"/>
  <c r="A744" i="4"/>
  <c r="C744" i="4"/>
  <c r="D744" i="4"/>
  <c r="A745" i="4"/>
  <c r="C745" i="4"/>
  <c r="D745" i="4"/>
  <c r="A746" i="4"/>
  <c r="C746" i="4"/>
  <c r="D746" i="4"/>
  <c r="A747" i="4"/>
  <c r="C747" i="4"/>
  <c r="D747" i="4"/>
  <c r="A748" i="4"/>
  <c r="C748" i="4"/>
  <c r="D748" i="4"/>
  <c r="A749" i="4"/>
  <c r="C749" i="4"/>
  <c r="D749" i="4"/>
  <c r="A750" i="4"/>
  <c r="C750" i="4"/>
  <c r="D750" i="4"/>
  <c r="A751" i="4"/>
  <c r="C751" i="4"/>
  <c r="D751" i="4"/>
  <c r="A752" i="4"/>
  <c r="C752" i="4"/>
  <c r="D752" i="4"/>
  <c r="A753" i="4"/>
  <c r="C753" i="4"/>
  <c r="D753" i="4"/>
  <c r="A754" i="4"/>
  <c r="C754" i="4"/>
  <c r="D754" i="4"/>
  <c r="A755" i="4"/>
  <c r="C755" i="4"/>
  <c r="D755" i="4"/>
  <c r="A756" i="4"/>
  <c r="C756" i="4"/>
  <c r="D756" i="4"/>
  <c r="A757" i="4"/>
  <c r="C757" i="4"/>
  <c r="D757" i="4"/>
  <c r="A758" i="4"/>
  <c r="C758" i="4"/>
  <c r="D758" i="4"/>
  <c r="A759" i="4"/>
  <c r="C759" i="4"/>
  <c r="D759" i="4"/>
  <c r="A760" i="4"/>
  <c r="C760" i="4"/>
  <c r="D760" i="4"/>
  <c r="A761" i="4"/>
  <c r="C761" i="4"/>
  <c r="D761" i="4"/>
  <c r="A762" i="4"/>
  <c r="C762" i="4"/>
  <c r="D762" i="4"/>
  <c r="A763" i="4"/>
  <c r="C763" i="4"/>
  <c r="D763" i="4"/>
  <c r="A764" i="4"/>
  <c r="C764" i="4"/>
  <c r="D764" i="4"/>
  <c r="A765" i="4"/>
  <c r="C765" i="4"/>
  <c r="D765" i="4"/>
  <c r="A766" i="4"/>
  <c r="C766" i="4"/>
  <c r="D766" i="4"/>
  <c r="A767" i="4"/>
  <c r="C767" i="4"/>
  <c r="D767" i="4"/>
  <c r="A768" i="4"/>
  <c r="C768" i="4"/>
  <c r="D768" i="4"/>
  <c r="A769" i="4"/>
  <c r="C769" i="4"/>
  <c r="D769" i="4"/>
  <c r="A770" i="4"/>
  <c r="C770" i="4"/>
  <c r="D770" i="4"/>
  <c r="A771" i="4"/>
  <c r="C771" i="4"/>
  <c r="D771" i="4"/>
  <c r="A772" i="4"/>
  <c r="C772" i="4"/>
  <c r="D772" i="4"/>
  <c r="A773" i="4"/>
  <c r="C773" i="4"/>
  <c r="D773" i="4"/>
  <c r="A774" i="4"/>
  <c r="C774" i="4"/>
  <c r="D774" i="4"/>
  <c r="A775" i="4"/>
  <c r="C775" i="4"/>
  <c r="D775" i="4"/>
  <c r="A776" i="4"/>
  <c r="C776" i="4"/>
  <c r="D776" i="4"/>
  <c r="A777" i="4"/>
  <c r="C777" i="4"/>
  <c r="D777" i="4"/>
  <c r="A778" i="4"/>
  <c r="C778" i="4"/>
  <c r="D778" i="4"/>
  <c r="A779" i="4"/>
  <c r="C779" i="4"/>
  <c r="D779" i="4"/>
  <c r="A780" i="4"/>
  <c r="C780" i="4"/>
  <c r="D780" i="4"/>
  <c r="A781" i="4"/>
  <c r="C781" i="4"/>
  <c r="D781" i="4"/>
  <c r="A782" i="4"/>
  <c r="C782" i="4"/>
  <c r="D782" i="4"/>
  <c r="A783" i="4"/>
  <c r="C783" i="4"/>
  <c r="D783" i="4"/>
  <c r="A784" i="4"/>
  <c r="C784" i="4"/>
  <c r="D784" i="4"/>
  <c r="A785" i="4"/>
  <c r="C785" i="4"/>
  <c r="D785" i="4"/>
  <c r="A786" i="4"/>
  <c r="C786" i="4"/>
  <c r="D786" i="4"/>
  <c r="A787" i="4"/>
  <c r="C787" i="4"/>
  <c r="D787" i="4"/>
  <c r="A788" i="4"/>
  <c r="C788" i="4"/>
  <c r="D788" i="4"/>
  <c r="A789" i="4"/>
  <c r="C789" i="4"/>
  <c r="D789" i="4"/>
  <c r="A790" i="4"/>
  <c r="C790" i="4"/>
  <c r="D790" i="4"/>
  <c r="A791" i="4"/>
  <c r="C791" i="4"/>
  <c r="D791" i="4"/>
  <c r="A792" i="4"/>
  <c r="C792" i="4"/>
  <c r="D792" i="4"/>
  <c r="A793" i="4"/>
  <c r="C793" i="4"/>
  <c r="D793" i="4"/>
  <c r="A794" i="4"/>
  <c r="C794" i="4"/>
  <c r="D794" i="4"/>
  <c r="A795" i="4"/>
  <c r="C795" i="4"/>
  <c r="D795" i="4"/>
  <c r="A796" i="4"/>
  <c r="C796" i="4"/>
  <c r="D796" i="4"/>
  <c r="A797" i="4"/>
  <c r="C797" i="4"/>
  <c r="D797" i="4"/>
  <c r="A798" i="4"/>
  <c r="C798" i="4"/>
  <c r="D798" i="4"/>
  <c r="A799" i="4"/>
  <c r="C799" i="4"/>
  <c r="D799" i="4"/>
  <c r="A800" i="4"/>
  <c r="C800" i="4"/>
  <c r="D800" i="4"/>
  <c r="A801" i="4"/>
  <c r="C801" i="4"/>
  <c r="D801" i="4"/>
  <c r="A802" i="4"/>
  <c r="C802" i="4"/>
  <c r="D802" i="4"/>
  <c r="A803" i="4"/>
  <c r="C803" i="4"/>
  <c r="D803" i="4"/>
  <c r="A804" i="4"/>
  <c r="C804" i="4"/>
  <c r="D804" i="4"/>
  <c r="A805" i="4"/>
  <c r="C805" i="4"/>
  <c r="D805" i="4"/>
  <c r="A806" i="4"/>
  <c r="C806" i="4"/>
  <c r="D806" i="4"/>
  <c r="A807" i="4"/>
  <c r="C807" i="4"/>
  <c r="D807" i="4"/>
  <c r="A808" i="4"/>
  <c r="C808" i="4"/>
  <c r="D808" i="4"/>
  <c r="A809" i="4"/>
  <c r="C809" i="4"/>
  <c r="D809" i="4"/>
  <c r="A810" i="4"/>
  <c r="C810" i="4"/>
  <c r="D810" i="4"/>
  <c r="A811" i="4"/>
  <c r="C811" i="4"/>
  <c r="D811" i="4"/>
  <c r="A812" i="4"/>
  <c r="C812" i="4"/>
  <c r="D812" i="4"/>
  <c r="A813" i="4"/>
  <c r="C813" i="4"/>
  <c r="D813" i="4"/>
  <c r="A814" i="4"/>
  <c r="C814" i="4"/>
  <c r="D814" i="4"/>
  <c r="A815" i="4"/>
  <c r="C815" i="4"/>
  <c r="D815" i="4"/>
  <c r="A816" i="4"/>
  <c r="C816" i="4"/>
  <c r="D816" i="4"/>
  <c r="A817" i="4"/>
  <c r="C817" i="4"/>
  <c r="D817" i="4"/>
  <c r="A818" i="4"/>
  <c r="C818" i="4"/>
  <c r="D818" i="4"/>
  <c r="A819" i="4"/>
  <c r="C819" i="4"/>
  <c r="D819" i="4"/>
  <c r="A820" i="4"/>
  <c r="C820" i="4"/>
  <c r="D820" i="4"/>
  <c r="A821" i="4"/>
  <c r="C821" i="4"/>
  <c r="D821" i="4"/>
  <c r="A822" i="4"/>
  <c r="C822" i="4"/>
  <c r="D822" i="4"/>
  <c r="A823" i="4"/>
  <c r="C823" i="4"/>
  <c r="D823" i="4"/>
  <c r="A824" i="4"/>
  <c r="C824" i="4"/>
  <c r="D824" i="4"/>
  <c r="A825" i="4"/>
  <c r="C825" i="4"/>
  <c r="D825" i="4"/>
  <c r="A826" i="4"/>
  <c r="C826" i="4"/>
  <c r="D826" i="4"/>
  <c r="A827" i="4"/>
  <c r="C827" i="4"/>
  <c r="D827" i="4"/>
  <c r="A828" i="4"/>
  <c r="C828" i="4"/>
  <c r="D828" i="4"/>
  <c r="A829" i="4"/>
  <c r="C829" i="4"/>
  <c r="D829" i="4"/>
  <c r="A830" i="4"/>
  <c r="C830" i="4"/>
  <c r="D830" i="4"/>
  <c r="A831" i="4"/>
  <c r="C831" i="4"/>
  <c r="D831" i="4"/>
  <c r="A832" i="4"/>
  <c r="C832" i="4"/>
  <c r="D832" i="4"/>
  <c r="A833" i="4"/>
  <c r="C833" i="4"/>
  <c r="D833" i="4"/>
  <c r="A834" i="4"/>
  <c r="C834" i="4"/>
  <c r="D834" i="4"/>
  <c r="A835" i="4"/>
  <c r="C835" i="4"/>
  <c r="D835" i="4"/>
  <c r="A836" i="4"/>
  <c r="C836" i="4"/>
  <c r="D836" i="4"/>
  <c r="A837" i="4"/>
  <c r="C837" i="4"/>
  <c r="D837" i="4"/>
  <c r="A838" i="4"/>
  <c r="C838" i="4"/>
  <c r="D838" i="4"/>
  <c r="A839" i="4"/>
  <c r="C839" i="4"/>
  <c r="D839" i="4"/>
  <c r="A840" i="4"/>
  <c r="C840" i="4"/>
  <c r="D840" i="4"/>
  <c r="A841" i="4"/>
  <c r="C841" i="4"/>
  <c r="D841" i="4"/>
  <c r="A842" i="4"/>
  <c r="C842" i="4"/>
  <c r="D842" i="4"/>
  <c r="A843" i="4"/>
  <c r="C843" i="4"/>
  <c r="D843" i="4"/>
  <c r="A844" i="4"/>
  <c r="C844" i="4"/>
  <c r="D844" i="4"/>
  <c r="A845" i="4"/>
  <c r="C845" i="4"/>
  <c r="D845" i="4"/>
  <c r="A846" i="4"/>
  <c r="C846" i="4"/>
  <c r="D846" i="4"/>
  <c r="A847" i="4"/>
  <c r="C847" i="4"/>
  <c r="D847" i="4"/>
  <c r="A848" i="4"/>
  <c r="C848" i="4"/>
  <c r="D848" i="4"/>
  <c r="A849" i="4"/>
  <c r="C849" i="4"/>
  <c r="D849" i="4"/>
  <c r="A850" i="4"/>
  <c r="C850" i="4"/>
  <c r="D850" i="4"/>
  <c r="A851" i="4"/>
  <c r="C851" i="4"/>
  <c r="D851" i="4"/>
  <c r="A852" i="4"/>
  <c r="C852" i="4"/>
  <c r="D852" i="4"/>
  <c r="A853" i="4"/>
  <c r="C853" i="4"/>
  <c r="D853" i="4"/>
  <c r="A854" i="4"/>
  <c r="C854" i="4"/>
  <c r="D854" i="4"/>
  <c r="A855" i="4"/>
  <c r="C855" i="4"/>
  <c r="D855" i="4"/>
  <c r="A856" i="4"/>
  <c r="C856" i="4"/>
  <c r="D856" i="4"/>
  <c r="A857" i="4"/>
  <c r="C857" i="4"/>
  <c r="D857" i="4"/>
  <c r="A858" i="4"/>
  <c r="C858" i="4"/>
  <c r="D858" i="4"/>
  <c r="A859" i="4"/>
  <c r="C859" i="4"/>
  <c r="D859" i="4"/>
  <c r="A860" i="4"/>
  <c r="C860" i="4"/>
  <c r="D860" i="4"/>
  <c r="A861" i="4"/>
  <c r="C861" i="4"/>
  <c r="D861" i="4"/>
  <c r="A862" i="4"/>
  <c r="C862" i="4"/>
  <c r="D862" i="4"/>
  <c r="A863" i="4"/>
  <c r="C863" i="4"/>
  <c r="D863" i="4"/>
  <c r="A864" i="4"/>
  <c r="C864" i="4"/>
  <c r="D864" i="4"/>
  <c r="A865" i="4"/>
  <c r="C865" i="4"/>
  <c r="D865" i="4"/>
  <c r="A866" i="4"/>
  <c r="C866" i="4"/>
  <c r="D866" i="4"/>
  <c r="A867" i="4"/>
  <c r="C867" i="4"/>
  <c r="D867" i="4"/>
  <c r="A868" i="4"/>
  <c r="C868" i="4"/>
  <c r="D868" i="4"/>
  <c r="A869" i="4"/>
  <c r="C869" i="4"/>
  <c r="D869" i="4"/>
  <c r="A870" i="4"/>
  <c r="C870" i="4"/>
  <c r="D870" i="4"/>
  <c r="A871" i="4"/>
  <c r="C871" i="4"/>
  <c r="D871" i="4"/>
  <c r="A872" i="4"/>
  <c r="C872" i="4"/>
  <c r="D872" i="4"/>
  <c r="A873" i="4"/>
  <c r="C873" i="4"/>
  <c r="D873" i="4"/>
  <c r="A874" i="4"/>
  <c r="C874" i="4"/>
  <c r="D874" i="4"/>
  <c r="A875" i="4"/>
  <c r="C875" i="4"/>
  <c r="D875" i="4"/>
  <c r="A876" i="4"/>
  <c r="C876" i="4"/>
  <c r="D876" i="4"/>
  <c r="A877" i="4"/>
  <c r="C877" i="4"/>
  <c r="D877" i="4"/>
  <c r="A878" i="4"/>
  <c r="C878" i="4"/>
  <c r="D878" i="4"/>
  <c r="A879" i="4"/>
  <c r="C879" i="4"/>
  <c r="D879" i="4"/>
  <c r="A880" i="4"/>
  <c r="C880" i="4"/>
  <c r="D880" i="4"/>
  <c r="A881" i="4"/>
  <c r="C881" i="4"/>
  <c r="D881" i="4"/>
  <c r="A882" i="4"/>
  <c r="C882" i="4"/>
  <c r="D882" i="4"/>
  <c r="A883" i="4"/>
  <c r="C883" i="4"/>
  <c r="D883" i="4"/>
  <c r="A884" i="4"/>
  <c r="C884" i="4"/>
  <c r="D884" i="4"/>
  <c r="A885" i="4"/>
  <c r="C885" i="4"/>
  <c r="D885" i="4"/>
  <c r="A886" i="4"/>
  <c r="C886" i="4"/>
  <c r="D886" i="4"/>
  <c r="A887" i="4"/>
  <c r="C887" i="4"/>
  <c r="D887" i="4"/>
  <c r="A888" i="4"/>
  <c r="C888" i="4"/>
  <c r="D888" i="4"/>
  <c r="A889" i="4"/>
  <c r="C889" i="4"/>
  <c r="D889" i="4"/>
  <c r="A890" i="4"/>
  <c r="C890" i="4"/>
  <c r="D890" i="4"/>
  <c r="A891" i="4"/>
  <c r="C891" i="4"/>
  <c r="D891" i="4"/>
  <c r="A892" i="4"/>
  <c r="C892" i="4"/>
  <c r="D892" i="4"/>
  <c r="A893" i="4"/>
  <c r="C893" i="4"/>
  <c r="D893" i="4"/>
  <c r="A894" i="4"/>
  <c r="C894" i="4"/>
  <c r="D894" i="4"/>
  <c r="A895" i="4"/>
  <c r="C895" i="4"/>
  <c r="D895" i="4"/>
  <c r="A896" i="4"/>
  <c r="C896" i="4"/>
  <c r="D896" i="4"/>
  <c r="A897" i="4"/>
  <c r="C897" i="4"/>
  <c r="D897" i="4"/>
  <c r="A898" i="4"/>
  <c r="C898" i="4"/>
  <c r="D898" i="4"/>
  <c r="A899" i="4"/>
  <c r="C899" i="4"/>
  <c r="D899" i="4"/>
  <c r="A900" i="4"/>
  <c r="C900" i="4"/>
  <c r="D900" i="4"/>
  <c r="A901" i="4"/>
  <c r="C901" i="4"/>
  <c r="D901" i="4"/>
  <c r="A902" i="4"/>
  <c r="C902" i="4"/>
  <c r="D902" i="4"/>
  <c r="A903" i="4"/>
  <c r="C903" i="4"/>
  <c r="D903" i="4"/>
  <c r="A904" i="4"/>
  <c r="C904" i="4"/>
  <c r="D904" i="4"/>
  <c r="A905" i="4"/>
  <c r="C905" i="4"/>
  <c r="D905" i="4"/>
  <c r="A906" i="4"/>
  <c r="C906" i="4"/>
  <c r="D906" i="4"/>
  <c r="A907" i="4"/>
  <c r="C907" i="4"/>
  <c r="D907" i="4"/>
  <c r="A908" i="4"/>
  <c r="C908" i="4"/>
  <c r="D908" i="4"/>
  <c r="A909" i="4"/>
  <c r="C909" i="4"/>
  <c r="D909" i="4"/>
  <c r="A910" i="4"/>
  <c r="C910" i="4"/>
  <c r="D910" i="4"/>
  <c r="A911" i="4"/>
  <c r="C911" i="4"/>
  <c r="D911" i="4"/>
  <c r="A912" i="4"/>
  <c r="C912" i="4"/>
  <c r="D912" i="4"/>
  <c r="A913" i="4"/>
  <c r="C913" i="4"/>
  <c r="D913" i="4"/>
  <c r="A914" i="4"/>
  <c r="C914" i="4"/>
  <c r="D914" i="4"/>
  <c r="A915" i="4"/>
  <c r="C915" i="4"/>
  <c r="D915" i="4"/>
  <c r="A916" i="4"/>
  <c r="C916" i="4"/>
  <c r="D916" i="4"/>
  <c r="A917" i="4"/>
  <c r="C917" i="4"/>
  <c r="D917" i="4"/>
  <c r="A918" i="4"/>
  <c r="C918" i="4"/>
  <c r="D918" i="4"/>
  <c r="A919" i="4"/>
  <c r="C919" i="4"/>
  <c r="D919" i="4"/>
  <c r="A920" i="4"/>
  <c r="C920" i="4"/>
  <c r="D920" i="4"/>
  <c r="A921" i="4"/>
  <c r="C921" i="4"/>
  <c r="D921" i="4"/>
  <c r="A922" i="4"/>
  <c r="C922" i="4"/>
  <c r="D922" i="4"/>
  <c r="A923" i="4"/>
  <c r="C923" i="4"/>
  <c r="D923" i="4"/>
  <c r="A924" i="4"/>
  <c r="C924" i="4"/>
  <c r="D924" i="4"/>
  <c r="A925" i="4"/>
  <c r="C925" i="4"/>
  <c r="D925" i="4"/>
  <c r="A926" i="4"/>
  <c r="C926" i="4"/>
  <c r="D926" i="4"/>
  <c r="A927" i="4"/>
  <c r="C927" i="4"/>
  <c r="D927" i="4"/>
  <c r="A928" i="4"/>
  <c r="C928" i="4"/>
  <c r="D928" i="4"/>
  <c r="A929" i="4"/>
  <c r="C929" i="4"/>
  <c r="D929" i="4"/>
  <c r="A930" i="4"/>
  <c r="C930" i="4"/>
  <c r="D930" i="4"/>
  <c r="A931" i="4"/>
  <c r="C931" i="4"/>
  <c r="D931" i="4"/>
  <c r="A932" i="4"/>
  <c r="C932" i="4"/>
  <c r="D932" i="4"/>
  <c r="A933" i="4"/>
  <c r="C933" i="4"/>
  <c r="D933" i="4"/>
  <c r="A934" i="4"/>
  <c r="C934" i="4"/>
  <c r="D934" i="4"/>
  <c r="A935" i="4"/>
  <c r="C935" i="4"/>
  <c r="D935" i="4"/>
  <c r="A936" i="4"/>
  <c r="C936" i="4"/>
  <c r="D936" i="4"/>
  <c r="A937" i="4"/>
  <c r="C937" i="4"/>
  <c r="D937" i="4"/>
  <c r="A938" i="4"/>
  <c r="C938" i="4"/>
  <c r="D938" i="4"/>
  <c r="A939" i="4"/>
  <c r="C939" i="4"/>
  <c r="D939" i="4"/>
  <c r="A940" i="4"/>
  <c r="C940" i="4"/>
  <c r="D940" i="4"/>
  <c r="A941" i="4"/>
  <c r="C941" i="4"/>
  <c r="D941" i="4"/>
  <c r="A942" i="4"/>
  <c r="C942" i="4"/>
  <c r="D942" i="4"/>
  <c r="A943" i="4"/>
  <c r="C943" i="4"/>
  <c r="D943" i="4"/>
  <c r="A944" i="4"/>
  <c r="C944" i="4"/>
  <c r="D944" i="4"/>
  <c r="A945" i="4"/>
  <c r="C945" i="4"/>
  <c r="D945" i="4"/>
  <c r="A946" i="4"/>
  <c r="C946" i="4"/>
  <c r="D946" i="4"/>
  <c r="A947" i="4"/>
  <c r="C947" i="4"/>
  <c r="D947" i="4"/>
  <c r="A948" i="4"/>
  <c r="C948" i="4"/>
  <c r="D948" i="4"/>
  <c r="A949" i="4"/>
  <c r="C949" i="4"/>
  <c r="D949" i="4"/>
  <c r="A950" i="4"/>
  <c r="C950" i="4"/>
  <c r="D950" i="4"/>
  <c r="A951" i="4"/>
  <c r="C951" i="4"/>
  <c r="D951" i="4"/>
  <c r="A952" i="4"/>
  <c r="C952" i="4"/>
  <c r="D952" i="4"/>
  <c r="A953" i="4"/>
  <c r="C953" i="4"/>
  <c r="D953" i="4"/>
  <c r="A954" i="4"/>
  <c r="C954" i="4"/>
  <c r="D954" i="4"/>
  <c r="A955" i="4"/>
  <c r="C955" i="4"/>
  <c r="D955" i="4"/>
  <c r="A956" i="4"/>
  <c r="C956" i="4"/>
  <c r="D956" i="4"/>
  <c r="A957" i="4"/>
  <c r="C957" i="4"/>
  <c r="D957" i="4"/>
  <c r="A958" i="4"/>
  <c r="C958" i="4"/>
  <c r="D958" i="4"/>
  <c r="A959" i="4"/>
  <c r="C959" i="4"/>
  <c r="D959" i="4"/>
  <c r="A960" i="4"/>
  <c r="C960" i="4"/>
  <c r="D960" i="4"/>
  <c r="A961" i="4"/>
  <c r="C961" i="4"/>
  <c r="D961" i="4"/>
  <c r="A962" i="4"/>
  <c r="C962" i="4"/>
  <c r="D962" i="4"/>
  <c r="A963" i="4"/>
  <c r="C963" i="4"/>
  <c r="D963" i="4"/>
  <c r="A964" i="4"/>
  <c r="C964" i="4"/>
  <c r="D964" i="4"/>
  <c r="A965" i="4"/>
  <c r="C965" i="4"/>
  <c r="D965" i="4"/>
  <c r="A966" i="4"/>
  <c r="C966" i="4"/>
  <c r="D966" i="4"/>
  <c r="A967" i="4"/>
  <c r="C967" i="4"/>
  <c r="D967" i="4"/>
  <c r="A968" i="4"/>
  <c r="C968" i="4"/>
  <c r="D968" i="4"/>
  <c r="A969" i="4"/>
  <c r="C969" i="4"/>
  <c r="D969" i="4"/>
  <c r="A970" i="4"/>
  <c r="C970" i="4"/>
  <c r="D970" i="4"/>
  <c r="A971" i="4"/>
  <c r="C971" i="4"/>
  <c r="D971" i="4"/>
  <c r="A972" i="4"/>
  <c r="C972" i="4"/>
  <c r="D972" i="4"/>
  <c r="A973" i="4"/>
  <c r="C973" i="4"/>
  <c r="D973" i="4"/>
  <c r="A974" i="4"/>
  <c r="C974" i="4"/>
  <c r="D974" i="4"/>
  <c r="A975" i="4"/>
  <c r="C975" i="4"/>
  <c r="D975" i="4"/>
  <c r="A976" i="4"/>
  <c r="C976" i="4"/>
  <c r="D976" i="4"/>
  <c r="A977" i="4"/>
  <c r="C977" i="4"/>
  <c r="D977" i="4"/>
  <c r="A978" i="4"/>
  <c r="C978" i="4"/>
  <c r="D978" i="4"/>
  <c r="A979" i="4"/>
  <c r="C979" i="4"/>
  <c r="D979" i="4"/>
  <c r="A980" i="4"/>
  <c r="C980" i="4"/>
  <c r="D980" i="4"/>
  <c r="A981" i="4"/>
  <c r="C981" i="4"/>
  <c r="D981" i="4"/>
  <c r="A982" i="4"/>
  <c r="C982" i="4"/>
  <c r="D982" i="4"/>
  <c r="A983" i="4"/>
  <c r="C983" i="4"/>
  <c r="D983" i="4"/>
  <c r="A984" i="4"/>
  <c r="C984" i="4"/>
  <c r="D984" i="4"/>
  <c r="A985" i="4"/>
  <c r="C985" i="4"/>
  <c r="D985" i="4"/>
  <c r="A986" i="4"/>
  <c r="C986" i="4"/>
  <c r="D986" i="4"/>
  <c r="A987" i="4"/>
  <c r="C987" i="4"/>
  <c r="D987" i="4"/>
  <c r="A988" i="4"/>
  <c r="C988" i="4"/>
  <c r="D988" i="4"/>
  <c r="A989" i="4"/>
  <c r="C989" i="4"/>
  <c r="D989" i="4"/>
  <c r="A990" i="4"/>
  <c r="C990" i="4"/>
  <c r="D990" i="4"/>
  <c r="A991" i="4"/>
  <c r="C991" i="4"/>
  <c r="D991" i="4"/>
  <c r="A992" i="4"/>
  <c r="C992" i="4"/>
  <c r="D992" i="4"/>
  <c r="A993" i="4"/>
  <c r="C993" i="4"/>
  <c r="D993" i="4"/>
  <c r="A994" i="4"/>
  <c r="C994" i="4"/>
  <c r="D994" i="4"/>
  <c r="A995" i="4"/>
  <c r="C995" i="4"/>
  <c r="D995" i="4"/>
  <c r="A996" i="4"/>
  <c r="C996" i="4"/>
  <c r="D996" i="4"/>
  <c r="A997" i="4"/>
  <c r="C997" i="4"/>
  <c r="D997" i="4"/>
  <c r="A998" i="4"/>
  <c r="C998" i="4"/>
  <c r="D998" i="4"/>
  <c r="A999" i="4"/>
  <c r="C999" i="4"/>
  <c r="D999" i="4"/>
  <c r="A1000" i="4"/>
  <c r="C1000" i="4"/>
  <c r="D1000" i="4"/>
  <c r="A1001" i="4"/>
  <c r="C1001" i="4"/>
  <c r="D1001" i="4"/>
  <c r="A1002" i="4"/>
  <c r="C1002" i="4"/>
  <c r="D1002" i="4"/>
  <c r="A1003" i="4"/>
  <c r="C1003" i="4"/>
  <c r="D1003" i="4"/>
  <c r="A1004" i="4"/>
  <c r="C1004" i="4"/>
  <c r="D1004" i="4"/>
  <c r="A1005" i="4"/>
  <c r="C1005" i="4"/>
  <c r="D1005" i="4"/>
  <c r="A1006" i="4"/>
  <c r="C1006" i="4"/>
  <c r="D1006" i="4"/>
  <c r="A1007" i="4"/>
  <c r="C1007" i="4"/>
  <c r="D1007" i="4"/>
  <c r="A1008" i="4"/>
  <c r="C1008" i="4"/>
  <c r="D1008" i="4"/>
  <c r="A1009" i="4"/>
  <c r="C1009" i="4"/>
  <c r="D1009" i="4"/>
  <c r="A1010" i="4"/>
  <c r="C1010" i="4"/>
  <c r="D1010" i="4"/>
  <c r="A1011" i="4"/>
  <c r="C1011" i="4"/>
  <c r="D1011" i="4"/>
  <c r="A1012" i="4"/>
  <c r="C1012" i="4"/>
  <c r="D1012" i="4"/>
  <c r="A1013" i="4"/>
  <c r="C1013" i="4"/>
  <c r="D1013" i="4"/>
  <c r="A1014" i="4"/>
  <c r="C1014" i="4"/>
  <c r="D1014" i="4"/>
  <c r="A1015" i="4"/>
  <c r="C1015" i="4"/>
  <c r="D1015" i="4"/>
  <c r="A1016" i="4"/>
  <c r="C1016" i="4"/>
  <c r="D1016" i="4"/>
  <c r="A1017" i="4"/>
  <c r="C1017" i="4"/>
  <c r="D1017" i="4"/>
  <c r="A1018" i="4"/>
  <c r="C1018" i="4"/>
  <c r="D1018" i="4"/>
  <c r="A1019" i="4"/>
  <c r="C1019" i="4"/>
  <c r="D1019" i="4"/>
  <c r="A1020" i="4"/>
  <c r="C1020" i="4"/>
  <c r="D1020" i="4"/>
  <c r="A1021" i="4"/>
  <c r="C1021" i="4"/>
  <c r="D1021" i="4"/>
  <c r="A1022" i="4"/>
  <c r="C1022" i="4"/>
  <c r="D1022" i="4"/>
  <c r="A1023" i="4"/>
  <c r="C1023" i="4"/>
  <c r="D1023" i="4"/>
  <c r="A1024" i="4"/>
  <c r="C1024" i="4"/>
  <c r="D1024" i="4"/>
  <c r="A1025" i="4"/>
  <c r="C1025" i="4"/>
  <c r="D1025" i="4"/>
  <c r="A1026" i="4"/>
  <c r="C1026" i="4"/>
  <c r="D1026" i="4"/>
  <c r="A1027" i="4"/>
  <c r="C1027" i="4"/>
  <c r="D1027" i="4"/>
  <c r="A1028" i="4"/>
  <c r="C1028" i="4"/>
  <c r="D1028" i="4"/>
  <c r="A1029" i="4"/>
  <c r="C1029" i="4"/>
  <c r="D1029" i="4"/>
  <c r="A1030" i="4"/>
  <c r="C1030" i="4"/>
  <c r="D1030" i="4"/>
  <c r="A1031" i="4"/>
  <c r="C1031" i="4"/>
  <c r="D1031" i="4"/>
  <c r="A1032" i="4"/>
  <c r="C1032" i="4"/>
  <c r="D1032" i="4"/>
  <c r="A1033" i="4"/>
  <c r="C1033" i="4"/>
  <c r="D1033" i="4"/>
  <c r="A1034" i="4"/>
  <c r="C1034" i="4"/>
  <c r="D1034" i="4"/>
  <c r="A1035" i="4"/>
  <c r="C1035" i="4"/>
  <c r="D1035" i="4"/>
  <c r="A1036" i="4"/>
  <c r="C1036" i="4"/>
  <c r="D1036" i="4"/>
  <c r="A1037" i="4"/>
  <c r="C1037" i="4"/>
  <c r="D1037" i="4"/>
  <c r="A1038" i="4"/>
  <c r="C1038" i="4"/>
  <c r="D1038" i="4"/>
  <c r="A1039" i="4"/>
  <c r="C1039" i="4"/>
  <c r="D1039" i="4"/>
  <c r="A1040" i="4"/>
  <c r="C1040" i="4"/>
  <c r="D1040" i="4"/>
  <c r="A1041" i="4"/>
  <c r="C1041" i="4"/>
  <c r="D1041" i="4"/>
  <c r="A1042" i="4"/>
  <c r="C1042" i="4"/>
  <c r="D1042" i="4"/>
  <c r="A1043" i="4"/>
  <c r="C1043" i="4"/>
  <c r="D1043" i="4"/>
  <c r="A1044" i="4"/>
  <c r="C1044" i="4"/>
  <c r="D1044" i="4"/>
  <c r="A1045" i="4"/>
  <c r="C1045" i="4"/>
  <c r="D1045" i="4"/>
  <c r="A1046" i="4"/>
  <c r="C1046" i="4"/>
  <c r="D1046" i="4"/>
  <c r="A1047" i="4"/>
  <c r="C1047" i="4"/>
  <c r="D1047" i="4"/>
  <c r="A1048" i="4"/>
  <c r="C1048" i="4"/>
  <c r="D1048" i="4"/>
  <c r="A1049" i="4"/>
  <c r="C1049" i="4"/>
  <c r="D1049" i="4"/>
  <c r="A1050" i="4"/>
  <c r="C1050" i="4"/>
  <c r="D1050" i="4"/>
  <c r="A1051" i="4"/>
  <c r="C1051" i="4"/>
  <c r="D1051" i="4"/>
  <c r="A1052" i="4"/>
  <c r="C1052" i="4"/>
  <c r="D1052" i="4"/>
  <c r="A1053" i="4"/>
  <c r="C1053" i="4"/>
  <c r="D1053" i="4"/>
  <c r="A1054" i="4"/>
  <c r="C1054" i="4"/>
  <c r="D1054" i="4"/>
  <c r="A1055" i="4"/>
  <c r="C1055" i="4"/>
  <c r="D1055" i="4"/>
  <c r="A1056" i="4"/>
  <c r="C1056" i="4"/>
  <c r="D1056" i="4"/>
  <c r="A1057" i="4"/>
  <c r="C1057" i="4"/>
  <c r="D1057" i="4"/>
  <c r="A1058" i="4"/>
  <c r="C1058" i="4"/>
  <c r="D1058" i="4"/>
  <c r="A1059" i="4"/>
  <c r="C1059" i="4"/>
  <c r="D1059" i="4"/>
  <c r="A1060" i="4"/>
  <c r="C1060" i="4"/>
  <c r="D1060" i="4"/>
  <c r="A1061" i="4"/>
  <c r="C1061" i="4"/>
  <c r="D1061" i="4"/>
  <c r="A1062" i="4"/>
  <c r="C1062" i="4"/>
  <c r="D1062" i="4"/>
  <c r="A1063" i="4"/>
  <c r="C1063" i="4"/>
  <c r="D1063" i="4"/>
  <c r="A1064" i="4"/>
  <c r="C1064" i="4"/>
  <c r="D1064" i="4"/>
  <c r="A1065" i="4"/>
  <c r="C1065" i="4"/>
  <c r="D1065" i="4"/>
  <c r="A1066" i="4"/>
  <c r="C1066" i="4"/>
  <c r="D1066" i="4"/>
  <c r="A1067" i="4"/>
  <c r="C1067" i="4"/>
  <c r="D1067" i="4"/>
  <c r="A1068" i="4"/>
  <c r="C1068" i="4"/>
  <c r="D1068" i="4"/>
  <c r="A1069" i="4"/>
  <c r="C1069" i="4"/>
  <c r="D1069" i="4"/>
  <c r="A1070" i="4"/>
  <c r="C1070" i="4"/>
  <c r="D1070" i="4"/>
  <c r="A1071" i="4"/>
  <c r="C1071" i="4"/>
  <c r="D1071" i="4"/>
  <c r="A1072" i="4"/>
  <c r="C1072" i="4"/>
  <c r="D1072" i="4"/>
  <c r="A1073" i="4"/>
  <c r="C1073" i="4"/>
  <c r="D1073" i="4"/>
  <c r="A1074" i="4"/>
  <c r="C1074" i="4"/>
  <c r="D1074" i="4"/>
  <c r="A1075" i="4"/>
  <c r="C1075" i="4"/>
  <c r="D1075" i="4"/>
  <c r="A1076" i="4"/>
  <c r="C1076" i="4"/>
  <c r="D1076" i="4"/>
  <c r="A1077" i="4"/>
  <c r="C1077" i="4"/>
  <c r="D1077" i="4"/>
  <c r="A1078" i="4"/>
  <c r="C1078" i="4"/>
  <c r="D1078" i="4"/>
  <c r="A1079" i="4"/>
  <c r="C1079" i="4"/>
  <c r="D1079" i="4"/>
  <c r="A1080" i="4"/>
  <c r="C1080" i="4"/>
  <c r="D1080" i="4"/>
  <c r="A1081" i="4"/>
  <c r="C1081" i="4"/>
  <c r="D1081" i="4"/>
  <c r="A1082" i="4"/>
  <c r="C1082" i="4"/>
  <c r="D1082" i="4"/>
  <c r="A1083" i="4"/>
  <c r="C1083" i="4"/>
  <c r="D1083" i="4"/>
  <c r="A1084" i="4"/>
  <c r="C1084" i="4"/>
  <c r="D1084" i="4"/>
  <c r="A1085" i="4"/>
  <c r="C1085" i="4"/>
  <c r="D1085" i="4"/>
  <c r="A1086" i="4"/>
  <c r="C1086" i="4"/>
  <c r="D1086" i="4"/>
  <c r="A1087" i="4"/>
  <c r="C1087" i="4"/>
  <c r="D1087" i="4"/>
  <c r="A1088" i="4"/>
  <c r="C1088" i="4"/>
  <c r="D1088" i="4"/>
  <c r="A1089" i="4"/>
  <c r="C1089" i="4"/>
  <c r="D1089" i="4"/>
  <c r="A1090" i="4"/>
  <c r="C1090" i="4"/>
  <c r="D1090" i="4"/>
  <c r="A1091" i="4"/>
  <c r="C1091" i="4"/>
  <c r="D1091" i="4"/>
  <c r="A1092" i="4"/>
  <c r="C1092" i="4"/>
  <c r="D1092" i="4"/>
  <c r="A1093" i="4"/>
  <c r="C1093" i="4"/>
  <c r="D1093" i="4"/>
  <c r="A1094" i="4"/>
  <c r="C1094" i="4"/>
  <c r="D1094" i="4"/>
  <c r="A1095" i="4"/>
  <c r="C1095" i="4"/>
  <c r="D1095" i="4"/>
  <c r="A1096" i="4"/>
  <c r="C1096" i="4"/>
  <c r="D1096" i="4"/>
  <c r="A1097" i="4"/>
  <c r="C1097" i="4"/>
  <c r="D1097" i="4"/>
  <c r="A1098" i="4"/>
  <c r="C1098" i="4"/>
  <c r="D1098" i="4"/>
  <c r="A1099" i="4"/>
  <c r="C1099" i="4"/>
  <c r="D1099" i="4"/>
  <c r="A1100" i="4"/>
  <c r="C1100" i="4"/>
  <c r="D1100" i="4"/>
  <c r="A1101" i="4"/>
  <c r="C1101" i="4"/>
  <c r="D1101" i="4"/>
  <c r="A1102" i="4"/>
  <c r="C1102" i="4"/>
  <c r="D1102" i="4"/>
  <c r="A1103" i="4"/>
  <c r="C1103" i="4"/>
  <c r="D1103" i="4"/>
  <c r="A1104" i="4"/>
  <c r="C1104" i="4"/>
  <c r="D1104" i="4"/>
  <c r="A1105" i="4"/>
  <c r="C1105" i="4"/>
  <c r="D1105" i="4"/>
  <c r="A1106" i="4"/>
  <c r="C1106" i="4"/>
  <c r="D1106" i="4"/>
  <c r="A1107" i="4"/>
  <c r="C1107" i="4"/>
  <c r="D1107" i="4"/>
  <c r="A1108" i="4"/>
  <c r="C1108" i="4"/>
  <c r="D1108" i="4"/>
  <c r="A1109" i="4"/>
  <c r="C1109" i="4"/>
  <c r="D1109" i="4"/>
  <c r="A1110" i="4"/>
  <c r="C1110" i="4"/>
  <c r="D1110" i="4"/>
  <c r="A1111" i="4"/>
  <c r="C1111" i="4"/>
  <c r="D1111" i="4"/>
  <c r="A1112" i="4"/>
  <c r="C1112" i="4"/>
  <c r="D1112" i="4"/>
  <c r="A1113" i="4"/>
  <c r="C1113" i="4"/>
  <c r="D1113" i="4"/>
  <c r="A1114" i="4"/>
  <c r="C1114" i="4"/>
  <c r="D1114" i="4"/>
  <c r="A1115" i="4"/>
  <c r="C1115" i="4"/>
  <c r="D1115" i="4"/>
  <c r="A1116" i="4"/>
  <c r="C1116" i="4"/>
  <c r="D1116" i="4"/>
  <c r="A1117" i="4"/>
  <c r="C1117" i="4"/>
  <c r="D1117" i="4"/>
  <c r="A1118" i="4"/>
  <c r="C1118" i="4"/>
  <c r="D1118" i="4"/>
  <c r="A1119" i="4"/>
  <c r="C1119" i="4"/>
  <c r="D1119" i="4"/>
  <c r="A1120" i="4"/>
  <c r="C1120" i="4"/>
  <c r="D1120" i="4"/>
  <c r="A1121" i="4"/>
  <c r="C1121" i="4"/>
  <c r="D1121" i="4"/>
  <c r="A1122" i="4"/>
  <c r="C1122" i="4"/>
  <c r="D1122" i="4"/>
  <c r="A1123" i="4"/>
  <c r="C1123" i="4"/>
  <c r="D1123" i="4"/>
  <c r="A1124" i="4"/>
  <c r="C1124" i="4"/>
  <c r="D1124" i="4"/>
  <c r="A1125" i="4"/>
  <c r="C1125" i="4"/>
  <c r="D1125" i="4"/>
  <c r="A1126" i="4"/>
  <c r="C1126" i="4"/>
  <c r="D1126" i="4"/>
  <c r="A1127" i="4"/>
  <c r="C1127" i="4"/>
  <c r="D1127" i="4"/>
  <c r="A1128" i="4"/>
  <c r="C1128" i="4"/>
  <c r="D1128" i="4"/>
  <c r="A1129" i="4"/>
  <c r="C1129" i="4"/>
  <c r="D1129" i="4"/>
  <c r="A1130" i="4"/>
  <c r="C1130" i="4"/>
  <c r="D1130" i="4"/>
  <c r="A1131" i="4"/>
  <c r="C1131" i="4"/>
  <c r="D1131" i="4"/>
  <c r="A1132" i="4"/>
  <c r="C1132" i="4"/>
  <c r="D1132" i="4"/>
  <c r="A1133" i="4"/>
  <c r="C1133" i="4"/>
  <c r="D1133" i="4"/>
  <c r="A1134" i="4"/>
  <c r="C1134" i="4"/>
  <c r="D1134" i="4"/>
  <c r="A1135" i="4"/>
  <c r="C1135" i="4"/>
  <c r="D1135" i="4"/>
  <c r="A1136" i="4"/>
  <c r="C1136" i="4"/>
  <c r="D1136" i="4"/>
  <c r="A1137" i="4"/>
  <c r="C1137" i="4"/>
  <c r="D1137" i="4"/>
  <c r="A1138" i="4"/>
  <c r="C1138" i="4"/>
  <c r="D1138" i="4"/>
  <c r="A1139" i="4"/>
  <c r="C1139" i="4"/>
  <c r="D1139" i="4"/>
  <c r="A1140" i="4"/>
  <c r="C1140" i="4"/>
  <c r="D1140" i="4"/>
  <c r="A1141" i="4"/>
  <c r="C1141" i="4"/>
  <c r="D1141" i="4"/>
  <c r="A1142" i="4"/>
  <c r="C1142" i="4"/>
  <c r="D1142" i="4"/>
  <c r="A1143" i="4"/>
  <c r="C1143" i="4"/>
  <c r="D1143" i="4"/>
  <c r="A1144" i="4"/>
  <c r="C1144" i="4"/>
  <c r="D1144" i="4"/>
  <c r="A1145" i="4"/>
  <c r="C1145" i="4"/>
  <c r="D1145" i="4"/>
  <c r="A1146" i="4"/>
  <c r="C1146" i="4"/>
  <c r="D1146" i="4"/>
  <c r="A1147" i="4"/>
  <c r="C1147" i="4"/>
  <c r="D1147" i="4"/>
  <c r="A1148" i="4"/>
  <c r="C1148" i="4"/>
  <c r="D1148" i="4"/>
  <c r="A1149" i="4"/>
  <c r="C1149" i="4"/>
  <c r="D1149" i="4"/>
  <c r="A1150" i="4"/>
  <c r="C1150" i="4"/>
  <c r="D1150" i="4"/>
  <c r="A1151" i="4"/>
  <c r="C1151" i="4"/>
  <c r="D1151" i="4"/>
  <c r="A1152" i="4"/>
  <c r="C1152" i="4"/>
  <c r="D1152" i="4"/>
  <c r="A1153" i="4"/>
  <c r="C1153" i="4"/>
  <c r="D1153" i="4"/>
  <c r="A1154" i="4"/>
  <c r="C1154" i="4"/>
  <c r="D1154" i="4"/>
  <c r="A1155" i="4"/>
  <c r="C1155" i="4"/>
  <c r="D1155" i="4"/>
  <c r="A1156" i="4"/>
  <c r="C1156" i="4"/>
  <c r="D1156" i="4"/>
  <c r="A1157" i="4"/>
  <c r="C1157" i="4"/>
  <c r="D1157" i="4"/>
  <c r="A1158" i="4"/>
  <c r="C1158" i="4"/>
  <c r="D1158" i="4"/>
  <c r="A1159" i="4"/>
  <c r="C1159" i="4"/>
  <c r="D1159" i="4"/>
  <c r="A1160" i="4"/>
  <c r="C1160" i="4"/>
  <c r="D1160" i="4"/>
  <c r="A1161" i="4"/>
  <c r="C1161" i="4"/>
  <c r="D1161" i="4"/>
  <c r="A1162" i="4"/>
  <c r="C1162" i="4"/>
  <c r="D1162" i="4"/>
  <c r="A1163" i="4"/>
  <c r="C1163" i="4"/>
  <c r="D1163" i="4"/>
  <c r="A1164" i="4"/>
  <c r="C1164" i="4"/>
  <c r="D1164" i="4"/>
  <c r="A1165" i="4"/>
  <c r="C1165" i="4"/>
  <c r="D1165" i="4"/>
  <c r="A1166" i="4"/>
  <c r="C1166" i="4"/>
  <c r="D1166" i="4"/>
  <c r="A1167" i="4"/>
  <c r="C1167" i="4"/>
  <c r="D1167" i="4"/>
  <c r="A1168" i="4"/>
  <c r="C1168" i="4"/>
  <c r="D1168" i="4"/>
  <c r="A1169" i="4"/>
  <c r="C1169" i="4"/>
  <c r="D1169" i="4"/>
  <c r="A1170" i="4"/>
  <c r="C1170" i="4"/>
  <c r="D1170" i="4"/>
  <c r="A1171" i="4"/>
  <c r="C1171" i="4"/>
  <c r="D1171" i="4"/>
  <c r="A1172" i="4"/>
  <c r="C1172" i="4"/>
  <c r="D1172" i="4"/>
  <c r="A1173" i="4"/>
  <c r="C1173" i="4"/>
  <c r="D1173" i="4"/>
  <c r="A1174" i="4"/>
  <c r="C1174" i="4"/>
  <c r="D1174" i="4"/>
  <c r="A1175" i="4"/>
  <c r="C1175" i="4"/>
  <c r="D1175" i="4"/>
  <c r="A1176" i="4"/>
  <c r="C1176" i="4"/>
  <c r="D1176" i="4"/>
  <c r="A1177" i="4"/>
  <c r="C1177" i="4"/>
  <c r="D1177" i="4"/>
  <c r="A1178" i="4"/>
  <c r="C1178" i="4"/>
  <c r="D1178" i="4"/>
  <c r="A1179" i="4"/>
  <c r="C1179" i="4"/>
  <c r="D1179" i="4"/>
  <c r="A1180" i="4"/>
  <c r="C1180" i="4"/>
  <c r="D1180" i="4"/>
  <c r="A1181" i="4"/>
  <c r="C1181" i="4"/>
  <c r="D1181" i="4"/>
  <c r="A1182" i="4"/>
  <c r="C1182" i="4"/>
  <c r="D1182" i="4"/>
  <c r="A1183" i="4"/>
  <c r="C1183" i="4"/>
  <c r="D1183" i="4"/>
  <c r="A1184" i="4"/>
  <c r="C1184" i="4"/>
  <c r="D1184" i="4"/>
  <c r="A1185" i="4"/>
  <c r="C1185" i="4"/>
  <c r="D1185" i="4"/>
  <c r="A1186" i="4"/>
  <c r="C1186" i="4"/>
  <c r="D1186" i="4"/>
  <c r="A1187" i="4"/>
  <c r="C1187" i="4"/>
  <c r="D1187" i="4"/>
  <c r="A1188" i="4"/>
  <c r="C1188" i="4"/>
  <c r="D1188" i="4"/>
  <c r="A1189" i="4"/>
  <c r="C1189" i="4"/>
  <c r="D1189" i="4"/>
  <c r="A1190" i="4"/>
  <c r="C1190" i="4"/>
  <c r="D1190" i="4"/>
  <c r="A1191" i="4"/>
  <c r="C1191" i="4"/>
  <c r="D1191" i="4"/>
  <c r="A1192" i="4"/>
  <c r="C1192" i="4"/>
  <c r="D1192" i="4"/>
  <c r="A1193" i="4"/>
  <c r="C1193" i="4"/>
  <c r="D1193" i="4"/>
  <c r="A1194" i="4"/>
  <c r="C1194" i="4"/>
  <c r="D1194" i="4"/>
  <c r="A1195" i="4"/>
  <c r="C1195" i="4"/>
  <c r="D1195" i="4"/>
  <c r="A1196" i="4"/>
  <c r="C1196" i="4"/>
  <c r="D1196" i="4"/>
  <c r="A1197" i="4"/>
  <c r="C1197" i="4"/>
  <c r="D1197" i="4"/>
  <c r="A1198" i="4"/>
  <c r="C1198" i="4"/>
  <c r="D1198" i="4"/>
  <c r="A1199" i="4"/>
  <c r="C1199" i="4"/>
  <c r="D1199" i="4"/>
  <c r="A1200" i="4"/>
  <c r="C1200" i="4"/>
  <c r="D1200" i="4"/>
  <c r="A1201" i="4"/>
  <c r="C1201" i="4"/>
  <c r="D1201" i="4"/>
  <c r="A1202" i="4"/>
  <c r="C1202" i="4"/>
  <c r="D1202" i="4"/>
  <c r="A1203" i="4"/>
  <c r="C1203" i="4"/>
  <c r="D1203" i="4"/>
  <c r="A1204" i="4"/>
  <c r="C1204" i="4"/>
  <c r="D1204" i="4"/>
  <c r="A1205" i="4"/>
  <c r="C1205" i="4"/>
  <c r="D1205" i="4"/>
  <c r="A1206" i="4"/>
  <c r="C1206" i="4"/>
  <c r="D1206" i="4"/>
  <c r="A1207" i="4"/>
  <c r="C1207" i="4"/>
  <c r="D1207" i="4"/>
  <c r="A1208" i="4"/>
  <c r="C1208" i="4"/>
  <c r="D1208" i="4"/>
  <c r="A1209" i="4"/>
  <c r="C1209" i="4"/>
  <c r="D1209" i="4"/>
  <c r="A1210" i="4"/>
  <c r="C1210" i="4"/>
  <c r="D1210" i="4"/>
  <c r="A1211" i="4"/>
  <c r="C1211" i="4"/>
  <c r="D1211" i="4"/>
  <c r="A1212" i="4"/>
  <c r="C1212" i="4"/>
  <c r="D1212" i="4"/>
  <c r="A1213" i="4"/>
  <c r="C1213" i="4"/>
  <c r="D1213" i="4"/>
  <c r="A1214" i="4"/>
  <c r="C1214" i="4"/>
  <c r="D1214" i="4"/>
  <c r="A1215" i="4"/>
  <c r="C1215" i="4"/>
  <c r="D1215" i="4"/>
  <c r="A1216" i="4"/>
  <c r="C1216" i="4"/>
  <c r="D1216" i="4"/>
  <c r="A1217" i="4"/>
  <c r="C1217" i="4"/>
  <c r="D1217" i="4"/>
  <c r="A1218" i="4"/>
  <c r="C1218" i="4"/>
  <c r="D1218" i="4"/>
  <c r="A1219" i="4"/>
  <c r="C1219" i="4"/>
  <c r="D1219" i="4"/>
  <c r="A1220" i="4"/>
  <c r="C1220" i="4"/>
  <c r="D1220" i="4"/>
  <c r="A1221" i="4"/>
  <c r="C1221" i="4"/>
  <c r="D1221" i="4"/>
  <c r="A1222" i="4"/>
  <c r="C1222" i="4"/>
  <c r="D1222" i="4"/>
  <c r="A1223" i="4"/>
  <c r="C1223" i="4"/>
  <c r="D1223" i="4"/>
  <c r="A1224" i="4"/>
  <c r="C1224" i="4"/>
  <c r="D1224" i="4"/>
  <c r="A1225" i="4"/>
  <c r="C1225" i="4"/>
  <c r="D1225" i="4"/>
  <c r="A1226" i="4"/>
  <c r="C1226" i="4"/>
  <c r="D1226" i="4"/>
  <c r="A1227" i="4"/>
  <c r="C1227" i="4"/>
  <c r="D1227" i="4"/>
  <c r="A1228" i="4"/>
  <c r="C1228" i="4"/>
  <c r="D1228" i="4"/>
  <c r="A1229" i="4"/>
  <c r="C1229" i="4"/>
  <c r="D1229" i="4"/>
  <c r="A1230" i="4"/>
  <c r="C1230" i="4"/>
  <c r="D1230" i="4"/>
  <c r="A1231" i="4"/>
  <c r="C1231" i="4"/>
  <c r="D1231" i="4"/>
  <c r="A1232" i="4"/>
  <c r="C1232" i="4"/>
  <c r="D1232" i="4"/>
  <c r="A1233" i="4"/>
  <c r="C1233" i="4"/>
  <c r="D1233" i="4"/>
  <c r="A1234" i="4"/>
  <c r="C1234" i="4"/>
  <c r="D1234" i="4"/>
  <c r="A1235" i="4"/>
  <c r="C1235" i="4"/>
  <c r="D1235" i="4"/>
  <c r="A1236" i="4"/>
  <c r="C1236" i="4"/>
  <c r="D1236" i="4"/>
  <c r="A1237" i="4"/>
  <c r="C1237" i="4"/>
  <c r="D1237" i="4"/>
  <c r="A1238" i="4"/>
  <c r="C1238" i="4"/>
  <c r="D1238" i="4"/>
  <c r="A1239" i="4"/>
  <c r="C1239" i="4"/>
  <c r="D1239" i="4"/>
  <c r="A1240" i="4"/>
  <c r="C1240" i="4"/>
  <c r="D1240" i="4"/>
  <c r="A1241" i="4"/>
  <c r="C1241" i="4"/>
  <c r="D1241" i="4"/>
  <c r="A1242" i="4"/>
  <c r="C1242" i="4"/>
  <c r="D1242" i="4"/>
  <c r="A1243" i="4"/>
  <c r="C1243" i="4"/>
  <c r="D1243" i="4"/>
  <c r="A1244" i="4"/>
  <c r="C1244" i="4"/>
  <c r="D1244" i="4"/>
  <c r="A1245" i="4"/>
  <c r="C1245" i="4"/>
  <c r="D1245" i="4"/>
  <c r="A1246" i="4"/>
  <c r="C1246" i="4"/>
  <c r="D1246" i="4"/>
  <c r="A1247" i="4"/>
  <c r="C1247" i="4"/>
  <c r="D1247" i="4"/>
  <c r="A1248" i="4"/>
  <c r="C1248" i="4"/>
  <c r="D1248" i="4"/>
  <c r="A1249" i="4"/>
  <c r="C1249" i="4"/>
  <c r="D1249" i="4"/>
  <c r="A1250" i="4"/>
  <c r="C1250" i="4"/>
  <c r="D1250" i="4"/>
  <c r="A1251" i="4"/>
  <c r="C1251" i="4"/>
  <c r="D1251" i="4"/>
  <c r="A1252" i="4"/>
  <c r="C1252" i="4"/>
  <c r="D1252" i="4"/>
  <c r="A1253" i="4"/>
  <c r="C1253" i="4"/>
  <c r="D1253" i="4"/>
  <c r="A1254" i="4"/>
  <c r="C1254" i="4"/>
  <c r="D1254" i="4"/>
  <c r="A1255" i="4"/>
  <c r="C1255" i="4"/>
  <c r="D1255" i="4"/>
  <c r="A1256" i="4"/>
  <c r="C1256" i="4"/>
  <c r="D1256" i="4"/>
  <c r="A1257" i="4"/>
  <c r="C1257" i="4"/>
  <c r="D1257" i="4"/>
  <c r="A1258" i="4"/>
  <c r="C1258" i="4"/>
  <c r="D1258" i="4"/>
  <c r="A1259" i="4"/>
  <c r="C1259" i="4"/>
  <c r="D1259" i="4"/>
  <c r="A1260" i="4"/>
  <c r="C1260" i="4"/>
  <c r="D1260" i="4"/>
  <c r="A1261" i="4"/>
  <c r="C1261" i="4"/>
  <c r="D1261" i="4"/>
  <c r="A1262" i="4"/>
  <c r="C1262" i="4"/>
  <c r="D1262" i="4"/>
  <c r="A1263" i="4"/>
  <c r="C1263" i="4"/>
  <c r="D1263" i="4"/>
  <c r="A1264" i="4"/>
  <c r="C1264" i="4"/>
  <c r="D1264" i="4"/>
  <c r="A1265" i="4"/>
  <c r="C1265" i="4"/>
  <c r="D1265" i="4"/>
  <c r="A1266" i="4"/>
  <c r="C1266" i="4"/>
  <c r="D1266" i="4"/>
  <c r="A1267" i="4"/>
  <c r="C1267" i="4"/>
  <c r="D1267" i="4"/>
  <c r="A1268" i="4"/>
  <c r="C1268" i="4"/>
  <c r="D1268" i="4"/>
  <c r="A1269" i="4"/>
  <c r="C1269" i="4"/>
  <c r="D1269" i="4"/>
  <c r="A1270" i="4"/>
  <c r="C1270" i="4"/>
  <c r="D1270" i="4"/>
  <c r="A1271" i="4"/>
  <c r="C1271" i="4"/>
  <c r="D1271" i="4"/>
  <c r="A1272" i="4"/>
  <c r="C1272" i="4"/>
  <c r="D1272" i="4"/>
  <c r="A1273" i="4"/>
  <c r="C1273" i="4"/>
  <c r="D1273" i="4"/>
  <c r="A1274" i="4"/>
  <c r="C1274" i="4"/>
  <c r="D1274" i="4"/>
  <c r="A1275" i="4"/>
  <c r="C1275" i="4"/>
  <c r="D1275" i="4"/>
  <c r="A1276" i="4"/>
  <c r="C1276" i="4"/>
  <c r="D1276" i="4"/>
  <c r="A1277" i="4"/>
  <c r="C1277" i="4"/>
  <c r="D1277" i="4"/>
  <c r="A1278" i="4"/>
  <c r="C1278" i="4"/>
  <c r="D1278" i="4"/>
  <c r="A1279" i="4"/>
  <c r="C1279" i="4"/>
  <c r="D1279" i="4"/>
  <c r="A1280" i="4"/>
  <c r="C1280" i="4"/>
  <c r="D1280" i="4"/>
  <c r="A1281" i="4"/>
  <c r="C1281" i="4"/>
  <c r="D1281" i="4"/>
  <c r="A1282" i="4"/>
  <c r="C1282" i="4"/>
  <c r="D1282" i="4"/>
  <c r="A1283" i="4"/>
  <c r="C1283" i="4"/>
  <c r="D1283" i="4"/>
  <c r="A1284" i="4"/>
  <c r="C1284" i="4"/>
  <c r="D1284" i="4"/>
  <c r="A1285" i="4"/>
  <c r="C1285" i="4"/>
  <c r="D1285" i="4"/>
  <c r="A1286" i="4"/>
  <c r="C1286" i="4"/>
  <c r="D1286" i="4"/>
  <c r="A1287" i="4"/>
  <c r="C1287" i="4"/>
  <c r="D1287" i="4"/>
  <c r="A1288" i="4"/>
  <c r="C1288" i="4"/>
  <c r="D1288" i="4"/>
  <c r="A1289" i="4"/>
  <c r="C1289" i="4"/>
  <c r="D1289" i="4"/>
  <c r="A1290" i="4"/>
  <c r="C1290" i="4"/>
  <c r="D1290" i="4"/>
  <c r="A1291" i="4"/>
  <c r="C1291" i="4"/>
  <c r="D1291" i="4"/>
  <c r="A1292" i="4"/>
  <c r="C1292" i="4"/>
  <c r="D1292" i="4"/>
  <c r="A1293" i="4"/>
  <c r="C1293" i="4"/>
  <c r="D1293" i="4"/>
  <c r="A1294" i="4"/>
  <c r="C1294" i="4"/>
  <c r="D1294" i="4"/>
  <c r="A1295" i="4"/>
  <c r="C1295" i="4"/>
  <c r="D1295" i="4"/>
  <c r="A1296" i="4"/>
  <c r="C1296" i="4"/>
  <c r="D1296" i="4"/>
  <c r="A1297" i="4"/>
  <c r="C1297" i="4"/>
  <c r="D1297" i="4"/>
  <c r="A1298" i="4"/>
  <c r="C1298" i="4"/>
  <c r="D1298" i="4"/>
  <c r="A1299" i="4"/>
  <c r="C1299" i="4"/>
  <c r="D1299" i="4"/>
  <c r="A1300" i="4"/>
  <c r="C1300" i="4"/>
  <c r="D1300" i="4"/>
  <c r="A1301" i="4"/>
  <c r="C1301" i="4"/>
  <c r="D1301" i="4"/>
  <c r="A1302" i="4"/>
  <c r="C1302" i="4"/>
  <c r="D1302" i="4"/>
  <c r="A1303" i="4"/>
  <c r="C1303" i="4"/>
  <c r="D1303" i="4"/>
  <c r="A1304" i="4"/>
  <c r="C1304" i="4"/>
  <c r="D1304" i="4"/>
  <c r="A1305" i="4"/>
  <c r="C1305" i="4"/>
  <c r="D1305" i="4"/>
  <c r="A1306" i="4"/>
  <c r="C1306" i="4"/>
  <c r="D1306" i="4"/>
  <c r="A1307" i="4"/>
  <c r="C1307" i="4"/>
  <c r="D1307" i="4"/>
  <c r="A1308" i="4"/>
  <c r="C1308" i="4"/>
  <c r="D1308" i="4"/>
  <c r="A1309" i="4"/>
  <c r="C1309" i="4"/>
  <c r="D1309" i="4"/>
  <c r="A1310" i="4"/>
  <c r="C1310" i="4"/>
  <c r="D1310" i="4"/>
  <c r="A1311" i="4"/>
  <c r="C1311" i="4"/>
  <c r="D1311" i="4"/>
  <c r="A1312" i="4"/>
  <c r="C1312" i="4"/>
  <c r="D1312" i="4"/>
  <c r="A1313" i="4"/>
  <c r="C1313" i="4"/>
  <c r="D1313" i="4"/>
  <c r="A1314" i="4"/>
  <c r="C1314" i="4"/>
  <c r="D1314" i="4"/>
  <c r="A1315" i="4"/>
  <c r="C1315" i="4"/>
  <c r="D1315" i="4"/>
  <c r="A1316" i="4"/>
  <c r="C1316" i="4"/>
  <c r="D1316" i="4"/>
  <c r="A1317" i="4"/>
  <c r="C1317" i="4"/>
  <c r="D1317" i="4"/>
  <c r="A1318" i="4"/>
  <c r="C1318" i="4"/>
  <c r="D1318" i="4"/>
  <c r="A1319" i="4"/>
  <c r="C1319" i="4"/>
  <c r="D1319" i="4"/>
  <c r="A1320" i="4"/>
  <c r="C1320" i="4"/>
  <c r="D1320" i="4"/>
  <c r="A1321" i="4"/>
  <c r="C1321" i="4"/>
  <c r="D1321" i="4"/>
  <c r="A1322" i="4"/>
  <c r="C1322" i="4"/>
  <c r="D1322" i="4"/>
  <c r="A1323" i="4"/>
  <c r="C1323" i="4"/>
  <c r="D1323" i="4"/>
  <c r="A1324" i="4"/>
  <c r="C1324" i="4"/>
  <c r="D1324" i="4"/>
  <c r="A1325" i="4"/>
  <c r="C1325" i="4"/>
  <c r="D1325" i="4"/>
  <c r="A1326" i="4"/>
  <c r="C1326" i="4"/>
  <c r="D1326" i="4"/>
  <c r="A1327" i="4"/>
  <c r="C1327" i="4"/>
  <c r="D1327" i="4"/>
  <c r="A1328" i="4"/>
  <c r="C1328" i="4"/>
  <c r="D1328" i="4"/>
  <c r="A1329" i="4"/>
  <c r="C1329" i="4"/>
  <c r="D1329" i="4"/>
  <c r="A1330" i="4"/>
  <c r="C1330" i="4"/>
  <c r="D1330" i="4"/>
  <c r="A1331" i="4"/>
  <c r="C1331" i="4"/>
  <c r="D1331" i="4"/>
  <c r="A1332" i="4"/>
  <c r="C1332" i="4"/>
  <c r="D1332" i="4"/>
  <c r="A1333" i="4"/>
  <c r="C1333" i="4"/>
  <c r="D1333" i="4"/>
  <c r="A1334" i="4"/>
  <c r="C1334" i="4"/>
  <c r="D1334" i="4"/>
  <c r="A1335" i="4"/>
  <c r="C1335" i="4"/>
  <c r="D1335" i="4"/>
  <c r="A1336" i="4"/>
  <c r="C1336" i="4"/>
  <c r="D1336" i="4"/>
  <c r="A1337" i="4"/>
  <c r="C1337" i="4"/>
  <c r="D1337" i="4"/>
  <c r="A1338" i="4"/>
  <c r="C1338" i="4"/>
  <c r="D1338" i="4"/>
  <c r="A1339" i="4"/>
  <c r="C1339" i="4"/>
  <c r="D1339" i="4"/>
  <c r="A1340" i="4"/>
  <c r="C1340" i="4"/>
  <c r="D1340" i="4"/>
  <c r="A1341" i="4"/>
  <c r="C1341" i="4"/>
  <c r="D1341" i="4"/>
  <c r="A1342" i="4"/>
  <c r="C1342" i="4"/>
  <c r="D1342" i="4"/>
  <c r="A1343" i="4"/>
  <c r="C1343" i="4"/>
  <c r="D1343" i="4"/>
  <c r="A1344" i="4"/>
  <c r="C1344" i="4"/>
  <c r="D1344" i="4"/>
  <c r="A1345" i="4"/>
  <c r="C1345" i="4"/>
  <c r="D1345" i="4"/>
  <c r="A1346" i="4"/>
  <c r="C1346" i="4"/>
  <c r="D1346" i="4"/>
  <c r="A1347" i="4"/>
  <c r="C1347" i="4"/>
  <c r="D1347" i="4"/>
  <c r="A1348" i="4"/>
  <c r="C1348" i="4"/>
  <c r="D1348" i="4"/>
  <c r="A1349" i="4"/>
  <c r="C1349" i="4"/>
  <c r="D1349" i="4"/>
  <c r="A1350" i="4"/>
  <c r="C1350" i="4"/>
  <c r="D1350" i="4"/>
  <c r="A1351" i="4"/>
  <c r="C1351" i="4"/>
  <c r="D1351" i="4"/>
  <c r="A1352" i="4"/>
  <c r="C1352" i="4"/>
  <c r="D1352" i="4"/>
  <c r="A1353" i="4"/>
  <c r="C1353" i="4"/>
  <c r="D1353" i="4"/>
  <c r="A1354" i="4"/>
  <c r="C1354" i="4"/>
  <c r="D1354" i="4"/>
  <c r="A1355" i="4"/>
  <c r="C1355" i="4"/>
  <c r="D1355" i="4"/>
  <c r="A1356" i="4"/>
  <c r="C1356" i="4"/>
  <c r="D1356" i="4"/>
  <c r="A1357" i="4"/>
  <c r="C1357" i="4"/>
  <c r="D1357" i="4"/>
  <c r="A1358" i="4"/>
  <c r="C1358" i="4"/>
  <c r="D1358" i="4"/>
  <c r="A1359" i="4"/>
  <c r="C1359" i="4"/>
  <c r="D1359" i="4"/>
  <c r="A1360" i="4"/>
  <c r="C1360" i="4"/>
  <c r="D1360" i="4"/>
  <c r="A1361" i="4"/>
  <c r="C1361" i="4"/>
  <c r="D1361" i="4"/>
  <c r="A1362" i="4"/>
  <c r="C1362" i="4"/>
  <c r="D1362" i="4"/>
  <c r="A1363" i="4"/>
  <c r="C1363" i="4"/>
  <c r="D1363" i="4"/>
  <c r="A1364" i="4"/>
  <c r="C1364" i="4"/>
  <c r="D1364" i="4"/>
  <c r="A1365" i="4"/>
  <c r="C1365" i="4"/>
  <c r="D1365" i="4"/>
  <c r="A1366" i="4"/>
  <c r="C1366" i="4"/>
  <c r="D1366" i="4"/>
  <c r="A1367" i="4"/>
  <c r="C1367" i="4"/>
  <c r="D1367" i="4"/>
  <c r="A1368" i="4"/>
  <c r="C1368" i="4"/>
  <c r="D1368" i="4"/>
  <c r="A1369" i="4"/>
  <c r="C1369" i="4"/>
  <c r="D1369" i="4"/>
  <c r="A1370" i="4"/>
  <c r="C1370" i="4"/>
  <c r="D1370" i="4"/>
  <c r="A1371" i="4"/>
  <c r="C1371" i="4"/>
  <c r="D1371" i="4"/>
  <c r="A1372" i="4"/>
  <c r="C1372" i="4"/>
  <c r="D1372" i="4"/>
  <c r="A1373" i="4"/>
  <c r="C1373" i="4"/>
  <c r="D1373" i="4"/>
  <c r="A1374" i="4"/>
  <c r="C1374" i="4"/>
  <c r="D1374" i="4"/>
  <c r="A1375" i="4"/>
  <c r="C1375" i="4"/>
  <c r="D1375" i="4"/>
  <c r="A1376" i="4"/>
  <c r="C1376" i="4"/>
  <c r="D1376" i="4"/>
  <c r="A1377" i="4"/>
  <c r="C1377" i="4"/>
  <c r="D1377" i="4"/>
  <c r="A1378" i="4"/>
  <c r="C1378" i="4"/>
  <c r="D1378" i="4"/>
  <c r="A1379" i="4"/>
  <c r="C1379" i="4"/>
  <c r="D1379" i="4"/>
  <c r="A1380" i="4"/>
  <c r="C1380" i="4"/>
  <c r="D1380" i="4"/>
  <c r="A1381" i="4"/>
  <c r="C1381" i="4"/>
  <c r="D1381" i="4"/>
  <c r="A1382" i="4"/>
  <c r="C1382" i="4"/>
  <c r="D1382" i="4"/>
  <c r="A1383" i="4"/>
  <c r="C1383" i="4"/>
  <c r="D1383" i="4"/>
  <c r="A1384" i="4"/>
  <c r="C1384" i="4"/>
  <c r="D1384" i="4"/>
  <c r="A1385" i="4"/>
  <c r="C1385" i="4"/>
  <c r="D1385" i="4"/>
  <c r="A1386" i="4"/>
  <c r="C1386" i="4"/>
  <c r="D1386" i="4"/>
  <c r="A1387" i="4"/>
  <c r="C1387" i="4"/>
  <c r="D1387" i="4"/>
  <c r="A1388" i="4"/>
  <c r="C1388" i="4"/>
  <c r="D1388" i="4"/>
  <c r="A1389" i="4"/>
  <c r="C1389" i="4"/>
  <c r="D1389" i="4"/>
  <c r="A1390" i="4"/>
  <c r="C1390" i="4"/>
  <c r="D1390" i="4"/>
  <c r="A1391" i="4"/>
  <c r="C1391" i="4"/>
  <c r="D1391" i="4"/>
  <c r="A1392" i="4"/>
  <c r="C1392" i="4"/>
  <c r="D1392" i="4"/>
  <c r="A1393" i="4"/>
  <c r="C1393" i="4"/>
  <c r="D1393" i="4"/>
  <c r="A1394" i="4"/>
  <c r="C1394" i="4"/>
  <c r="D1394" i="4"/>
  <c r="A1395" i="4"/>
  <c r="C1395" i="4"/>
  <c r="D1395" i="4"/>
  <c r="A1396" i="4"/>
  <c r="C1396" i="4"/>
  <c r="D1396" i="4"/>
  <c r="A1397" i="4"/>
  <c r="C1397" i="4"/>
  <c r="D1397" i="4"/>
  <c r="A1398" i="4"/>
  <c r="C1398" i="4"/>
  <c r="D1398" i="4"/>
  <c r="A1399" i="4"/>
  <c r="C1399" i="4"/>
  <c r="D1399" i="4"/>
  <c r="A1400" i="4"/>
  <c r="C1400" i="4"/>
  <c r="D1400" i="4"/>
  <c r="A1401" i="4"/>
  <c r="C1401" i="4"/>
  <c r="D1401" i="4"/>
  <c r="A1402" i="4"/>
  <c r="C1402" i="4"/>
  <c r="D1402" i="4"/>
  <c r="A1403" i="4"/>
  <c r="C1403" i="4"/>
  <c r="D1403" i="4"/>
  <c r="A1404" i="4"/>
  <c r="C1404" i="4"/>
  <c r="D1404" i="4"/>
  <c r="A1405" i="4"/>
  <c r="C1405" i="4"/>
  <c r="D1405" i="4"/>
  <c r="A1406" i="4"/>
  <c r="C1406" i="4"/>
  <c r="D1406" i="4"/>
  <c r="A1407" i="4"/>
  <c r="C1407" i="4"/>
  <c r="D1407" i="4"/>
  <c r="A1408" i="4"/>
  <c r="C1408" i="4"/>
  <c r="D1408" i="4"/>
  <c r="A1409" i="4"/>
  <c r="C1409" i="4"/>
  <c r="D1409" i="4"/>
  <c r="A1410" i="4"/>
  <c r="C1410" i="4"/>
  <c r="D1410" i="4"/>
  <c r="A1411" i="4"/>
  <c r="C1411" i="4"/>
  <c r="D1411" i="4"/>
  <c r="A1412" i="4"/>
  <c r="C1412" i="4"/>
  <c r="D1412" i="4"/>
  <c r="A1413" i="4"/>
  <c r="C1413" i="4"/>
  <c r="D1413" i="4"/>
  <c r="A1414" i="4"/>
  <c r="C1414" i="4"/>
  <c r="D1414" i="4"/>
  <c r="A1415" i="4"/>
  <c r="C1415" i="4"/>
  <c r="D1415" i="4"/>
  <c r="A1416" i="4"/>
  <c r="C1416" i="4"/>
  <c r="D1416" i="4"/>
  <c r="A1417" i="4"/>
  <c r="C1417" i="4"/>
  <c r="D1417" i="4"/>
  <c r="A1418" i="4"/>
  <c r="C1418" i="4"/>
  <c r="D1418" i="4"/>
  <c r="A1419" i="4"/>
  <c r="C1419" i="4"/>
  <c r="D1419" i="4"/>
  <c r="A1420" i="4"/>
  <c r="C1420" i="4"/>
  <c r="D1420" i="4"/>
  <c r="A1421" i="4"/>
  <c r="C1421" i="4"/>
  <c r="D1421" i="4"/>
  <c r="A1422" i="4"/>
  <c r="C1422" i="4"/>
  <c r="D1422" i="4"/>
  <c r="A1423" i="4"/>
  <c r="C1423" i="4"/>
  <c r="D1423" i="4"/>
  <c r="A1424" i="4"/>
  <c r="C1424" i="4"/>
  <c r="D1424" i="4"/>
  <c r="A1425" i="4"/>
  <c r="C1425" i="4"/>
  <c r="D1425" i="4"/>
  <c r="A1426" i="4"/>
  <c r="C1426" i="4"/>
  <c r="D1426" i="4"/>
  <c r="A1427" i="4"/>
  <c r="C1427" i="4"/>
  <c r="D1427" i="4"/>
  <c r="A1428" i="4"/>
  <c r="C1428" i="4"/>
  <c r="D1428" i="4"/>
  <c r="A1429" i="4"/>
  <c r="C1429" i="4"/>
  <c r="D1429" i="4"/>
  <c r="A1430" i="4"/>
  <c r="C1430" i="4"/>
  <c r="D1430" i="4"/>
  <c r="A1431" i="4"/>
  <c r="C1431" i="4"/>
  <c r="D1431" i="4"/>
  <c r="A1432" i="4"/>
  <c r="C1432" i="4"/>
  <c r="D1432" i="4"/>
  <c r="A1433" i="4"/>
  <c r="C1433" i="4"/>
  <c r="D1433" i="4"/>
  <c r="A1434" i="4"/>
  <c r="C1434" i="4"/>
  <c r="D1434" i="4"/>
  <c r="A1435" i="4"/>
  <c r="C1435" i="4"/>
  <c r="D1435" i="4"/>
  <c r="A1436" i="4"/>
  <c r="C1436" i="4"/>
  <c r="D1436" i="4"/>
  <c r="A1437" i="4"/>
  <c r="C1437" i="4"/>
  <c r="D1437" i="4"/>
  <c r="A1438" i="4"/>
  <c r="C1438" i="4"/>
  <c r="D1438" i="4"/>
  <c r="A1439" i="4"/>
  <c r="C1439" i="4"/>
  <c r="D1439" i="4"/>
  <c r="A1440" i="4"/>
  <c r="C1440" i="4"/>
  <c r="D1440" i="4"/>
  <c r="A1441" i="4"/>
  <c r="C1441" i="4"/>
  <c r="D1441" i="4"/>
  <c r="A1442" i="4"/>
  <c r="C1442" i="4"/>
  <c r="D1442" i="4"/>
  <c r="A1443" i="4"/>
  <c r="C1443" i="4"/>
  <c r="D1443" i="4"/>
  <c r="A1444" i="4"/>
  <c r="C1444" i="4"/>
  <c r="D1444" i="4"/>
  <c r="A1445" i="4"/>
  <c r="C1445" i="4"/>
  <c r="D1445" i="4"/>
  <c r="A1446" i="4"/>
  <c r="C1446" i="4"/>
  <c r="D1446" i="4"/>
  <c r="A1447" i="4"/>
  <c r="C1447" i="4"/>
  <c r="D1447" i="4"/>
  <c r="A1448" i="4"/>
  <c r="C1448" i="4"/>
  <c r="D1448" i="4"/>
  <c r="A1449" i="4"/>
  <c r="C1449" i="4"/>
  <c r="D1449" i="4"/>
  <c r="A1450" i="4"/>
  <c r="C1450" i="4"/>
  <c r="D1450" i="4"/>
  <c r="A1451" i="4"/>
  <c r="C1451" i="4"/>
  <c r="D1451" i="4"/>
  <c r="A1452" i="4"/>
  <c r="C1452" i="4"/>
  <c r="D1452" i="4"/>
  <c r="A1453" i="4"/>
  <c r="C1453" i="4"/>
  <c r="D1453" i="4"/>
  <c r="A1454" i="4"/>
  <c r="C1454" i="4"/>
  <c r="D1454" i="4"/>
  <c r="A1455" i="4"/>
  <c r="C1455" i="4"/>
  <c r="D1455" i="4"/>
  <c r="A1456" i="4"/>
  <c r="C1456" i="4"/>
  <c r="D1456" i="4"/>
  <c r="A1457" i="4"/>
  <c r="C1457" i="4"/>
  <c r="D1457" i="4"/>
  <c r="A1458" i="4"/>
  <c r="C1458" i="4"/>
  <c r="D1458" i="4"/>
  <c r="A1459" i="4"/>
  <c r="C1459" i="4"/>
  <c r="D1459" i="4"/>
  <c r="A1460" i="4"/>
  <c r="C1460" i="4"/>
  <c r="D1460" i="4"/>
  <c r="A1461" i="4"/>
  <c r="C1461" i="4"/>
  <c r="D1461" i="4"/>
  <c r="A1462" i="4"/>
  <c r="C1462" i="4"/>
  <c r="D1462" i="4"/>
  <c r="A1463" i="4"/>
  <c r="C1463" i="4"/>
  <c r="D1463" i="4"/>
  <c r="A1464" i="4"/>
  <c r="C1464" i="4"/>
  <c r="D1464" i="4"/>
  <c r="A1465" i="4"/>
  <c r="C1465" i="4"/>
  <c r="D1465" i="4"/>
  <c r="A1466" i="4"/>
  <c r="C1466" i="4"/>
  <c r="D1466" i="4"/>
  <c r="A1467" i="4"/>
  <c r="C1467" i="4"/>
  <c r="D1467" i="4"/>
  <c r="A1468" i="4"/>
  <c r="C1468" i="4"/>
  <c r="D1468" i="4"/>
  <c r="A1469" i="4"/>
  <c r="C1469" i="4"/>
  <c r="D1469" i="4"/>
  <c r="A1470" i="4"/>
  <c r="C1470" i="4"/>
  <c r="D1470" i="4"/>
  <c r="A1471" i="4"/>
  <c r="C1471" i="4"/>
  <c r="D1471" i="4"/>
  <c r="A1472" i="4"/>
  <c r="C1472" i="4"/>
  <c r="D1472" i="4"/>
  <c r="A1473" i="4"/>
  <c r="C1473" i="4"/>
  <c r="D1473" i="4"/>
  <c r="A1474" i="4"/>
  <c r="C1474" i="4"/>
  <c r="D1474" i="4"/>
  <c r="A1475" i="4"/>
  <c r="C1475" i="4"/>
  <c r="D1475" i="4"/>
  <c r="A1476" i="4"/>
  <c r="C1476" i="4"/>
  <c r="D1476" i="4"/>
  <c r="A1477" i="4"/>
  <c r="C1477" i="4"/>
  <c r="D1477" i="4"/>
  <c r="A1478" i="4"/>
  <c r="C1478" i="4"/>
  <c r="D1478" i="4"/>
  <c r="A1479" i="4"/>
  <c r="C1479" i="4"/>
  <c r="D1479" i="4"/>
  <c r="A1480" i="4"/>
  <c r="C1480" i="4"/>
  <c r="D1480" i="4"/>
  <c r="A1481" i="4"/>
  <c r="C1481" i="4"/>
  <c r="D1481" i="4"/>
  <c r="A1482" i="4"/>
  <c r="C1482" i="4"/>
  <c r="D1482" i="4"/>
  <c r="A1483" i="4"/>
  <c r="C1483" i="4"/>
  <c r="D1483" i="4"/>
  <c r="A1484" i="4"/>
  <c r="C1484" i="4"/>
  <c r="D1484" i="4"/>
  <c r="A1485" i="4"/>
  <c r="C1485" i="4"/>
  <c r="D1485" i="4"/>
  <c r="A1486" i="4"/>
  <c r="C1486" i="4"/>
  <c r="D1486" i="4"/>
  <c r="A1487" i="4"/>
  <c r="C1487" i="4"/>
  <c r="D1487" i="4"/>
  <c r="A1488" i="4"/>
  <c r="C1488" i="4"/>
  <c r="D1488" i="4"/>
  <c r="A1489" i="4"/>
  <c r="C1489" i="4"/>
  <c r="D1489" i="4"/>
  <c r="A1490" i="4"/>
  <c r="C1490" i="4"/>
  <c r="D1490" i="4"/>
  <c r="A1491" i="4"/>
  <c r="C1491" i="4"/>
  <c r="D1491" i="4"/>
  <c r="A1492" i="4"/>
  <c r="C1492" i="4"/>
  <c r="D1492" i="4"/>
  <c r="A1493" i="4"/>
  <c r="C1493" i="4"/>
  <c r="D1493" i="4"/>
  <c r="A1494" i="4"/>
  <c r="C1494" i="4"/>
  <c r="D1494" i="4"/>
  <c r="A1495" i="4"/>
  <c r="C1495" i="4"/>
  <c r="D1495" i="4"/>
  <c r="A1496" i="4"/>
  <c r="C1496" i="4"/>
  <c r="D1496" i="4"/>
  <c r="A1497" i="4"/>
  <c r="C1497" i="4"/>
  <c r="D1497" i="4"/>
  <c r="A1498" i="4"/>
  <c r="C1498" i="4"/>
  <c r="D1498" i="4"/>
  <c r="A1499" i="4"/>
  <c r="C1499" i="4"/>
  <c r="D1499" i="4"/>
  <c r="A1500" i="4"/>
  <c r="C1500" i="4"/>
  <c r="D1500" i="4"/>
  <c r="A1501" i="4"/>
  <c r="C1501" i="4"/>
  <c r="D1501" i="4"/>
  <c r="A1502" i="4"/>
  <c r="C1502" i="4"/>
  <c r="D1502" i="4"/>
  <c r="A1503" i="4"/>
  <c r="C1503" i="4"/>
  <c r="D1503" i="4"/>
  <c r="A1504" i="4"/>
  <c r="C1504" i="4"/>
  <c r="D1504" i="4"/>
  <c r="A1505" i="4"/>
  <c r="C1505" i="4"/>
  <c r="D1505" i="4"/>
  <c r="A1506" i="4"/>
  <c r="C1506" i="4"/>
  <c r="D1506" i="4"/>
  <c r="A1507" i="4"/>
  <c r="C1507" i="4"/>
  <c r="D1507" i="4"/>
  <c r="A1508" i="4"/>
  <c r="C1508" i="4"/>
  <c r="D1508" i="4"/>
  <c r="A1509" i="4"/>
  <c r="C1509" i="4"/>
  <c r="D1509" i="4"/>
  <c r="A1510" i="4"/>
  <c r="C1510" i="4"/>
  <c r="D1510" i="4"/>
  <c r="A1511" i="4"/>
  <c r="C1511" i="4"/>
  <c r="D1511" i="4"/>
  <c r="A1512" i="4"/>
  <c r="C1512" i="4"/>
  <c r="D1512" i="4"/>
  <c r="A1513" i="4"/>
  <c r="C1513" i="4"/>
  <c r="D1513" i="4"/>
  <c r="A1514" i="4"/>
  <c r="C1514" i="4"/>
  <c r="D1514" i="4"/>
  <c r="A1515" i="4"/>
  <c r="C1515" i="4"/>
  <c r="D1515" i="4"/>
  <c r="A1516" i="4"/>
  <c r="C1516" i="4"/>
  <c r="D1516" i="4"/>
  <c r="A1517" i="4"/>
  <c r="C1517" i="4"/>
  <c r="D1517" i="4"/>
  <c r="A1518" i="4"/>
  <c r="C1518" i="4"/>
  <c r="D1518" i="4"/>
  <c r="A1519" i="4"/>
  <c r="C1519" i="4"/>
  <c r="D1519" i="4"/>
  <c r="A1520" i="4"/>
  <c r="C1520" i="4"/>
  <c r="D1520" i="4"/>
  <c r="A1521" i="4"/>
  <c r="C1521" i="4"/>
  <c r="D1521" i="4"/>
  <c r="A1522" i="4"/>
  <c r="C1522" i="4"/>
  <c r="D1522" i="4"/>
  <c r="A1523" i="4"/>
  <c r="C1523" i="4"/>
  <c r="D1523" i="4"/>
  <c r="A1524" i="4"/>
  <c r="C1524" i="4"/>
  <c r="D1524" i="4"/>
  <c r="A1525" i="4"/>
  <c r="C1525" i="4"/>
  <c r="D1525" i="4"/>
  <c r="A1526" i="4"/>
  <c r="C1526" i="4"/>
  <c r="D1526" i="4"/>
  <c r="A1527" i="4"/>
  <c r="C1527" i="4"/>
  <c r="D1527" i="4"/>
  <c r="A1528" i="4"/>
  <c r="C1528" i="4"/>
  <c r="D1528" i="4"/>
  <c r="A1529" i="4"/>
  <c r="C1529" i="4"/>
  <c r="D1529" i="4"/>
  <c r="A1530" i="4"/>
  <c r="C1530" i="4"/>
  <c r="D1530" i="4"/>
  <c r="A1531" i="4"/>
  <c r="C1531" i="4"/>
  <c r="D1531" i="4"/>
  <c r="A1532" i="4"/>
  <c r="C1532" i="4"/>
  <c r="D1532" i="4"/>
  <c r="A1533" i="4"/>
  <c r="C1533" i="4"/>
  <c r="D1533" i="4"/>
  <c r="A1534" i="4"/>
  <c r="C1534" i="4"/>
  <c r="D1534" i="4"/>
  <c r="A1535" i="4"/>
  <c r="C1535" i="4"/>
  <c r="D1535" i="4"/>
  <c r="A1536" i="4"/>
  <c r="C1536" i="4"/>
  <c r="D1536" i="4"/>
  <c r="A1537" i="4"/>
  <c r="C1537" i="4"/>
  <c r="D1537" i="4"/>
  <c r="A1538" i="4"/>
  <c r="C1538" i="4"/>
  <c r="D1538" i="4"/>
  <c r="A1539" i="4"/>
  <c r="C1539" i="4"/>
  <c r="D1539" i="4"/>
  <c r="A1540" i="4"/>
  <c r="C1540" i="4"/>
  <c r="D1540" i="4"/>
  <c r="A1541" i="4"/>
  <c r="C1541" i="4"/>
  <c r="D1541" i="4"/>
  <c r="A1542" i="4"/>
  <c r="C1542" i="4"/>
  <c r="D1542" i="4"/>
  <c r="A1543" i="4"/>
  <c r="C1543" i="4"/>
  <c r="D1543" i="4"/>
  <c r="A1544" i="4"/>
  <c r="C1544" i="4"/>
  <c r="D1544" i="4"/>
  <c r="A1545" i="4"/>
  <c r="C1545" i="4"/>
  <c r="D1545" i="4"/>
  <c r="A1546" i="4"/>
  <c r="C1546" i="4"/>
  <c r="D1546" i="4"/>
  <c r="A1547" i="4"/>
  <c r="C1547" i="4"/>
  <c r="D1547" i="4"/>
  <c r="A1548" i="4"/>
  <c r="C1548" i="4"/>
  <c r="D1548" i="4"/>
  <c r="A1549" i="4"/>
  <c r="C1549" i="4"/>
  <c r="D1549" i="4"/>
  <c r="A1550" i="4"/>
  <c r="C1550" i="4"/>
  <c r="D1550" i="4"/>
  <c r="A1551" i="4"/>
  <c r="C1551" i="4"/>
  <c r="D1551" i="4"/>
  <c r="A1552" i="4"/>
  <c r="C1552" i="4"/>
  <c r="D1552" i="4"/>
  <c r="A1553" i="4"/>
  <c r="C1553" i="4"/>
  <c r="D1553" i="4"/>
  <c r="A1554" i="4"/>
  <c r="C1554" i="4"/>
  <c r="D1554" i="4"/>
  <c r="A1555" i="4"/>
  <c r="C1555" i="4"/>
  <c r="D1555" i="4"/>
  <c r="A1556" i="4"/>
  <c r="C1556" i="4"/>
  <c r="D1556" i="4"/>
  <c r="A1557" i="4"/>
  <c r="C1557" i="4"/>
  <c r="D1557" i="4"/>
  <c r="A1558" i="4"/>
  <c r="C1558" i="4"/>
  <c r="D1558" i="4"/>
  <c r="A1559" i="4"/>
  <c r="C1559" i="4"/>
  <c r="D1559" i="4"/>
  <c r="A1560" i="4"/>
  <c r="C1560" i="4"/>
  <c r="D1560" i="4"/>
  <c r="A1561" i="4"/>
  <c r="C1561" i="4"/>
  <c r="D1561" i="4"/>
  <c r="A1562" i="4"/>
  <c r="C1562" i="4"/>
  <c r="D1562" i="4"/>
  <c r="A1563" i="4"/>
  <c r="C1563" i="4"/>
  <c r="D1563" i="4"/>
  <c r="A1564" i="4"/>
  <c r="C1564" i="4"/>
  <c r="D1564" i="4"/>
  <c r="A1565" i="4"/>
  <c r="C1565" i="4"/>
  <c r="D1565" i="4"/>
  <c r="A1566" i="4"/>
  <c r="C1566" i="4"/>
  <c r="D1566" i="4"/>
  <c r="A1567" i="4"/>
  <c r="C1567" i="4"/>
  <c r="D1567" i="4"/>
  <c r="A1568" i="4"/>
  <c r="C1568" i="4"/>
  <c r="D1568" i="4"/>
  <c r="A1569" i="4"/>
  <c r="C1569" i="4"/>
  <c r="D1569" i="4"/>
  <c r="A1570" i="4"/>
  <c r="C1570" i="4"/>
  <c r="D1570" i="4"/>
  <c r="A1571" i="4"/>
  <c r="C1571" i="4"/>
  <c r="D1571" i="4"/>
  <c r="A1572" i="4"/>
  <c r="C1572" i="4"/>
  <c r="D1572" i="4"/>
  <c r="A1573" i="4"/>
  <c r="C1573" i="4"/>
  <c r="D1573" i="4"/>
  <c r="A1574" i="4"/>
  <c r="C1574" i="4"/>
  <c r="D1574" i="4"/>
  <c r="A1575" i="4"/>
  <c r="C1575" i="4"/>
  <c r="D1575" i="4"/>
  <c r="A1576" i="4"/>
  <c r="C1576" i="4"/>
  <c r="D1576" i="4"/>
  <c r="A1577" i="4"/>
  <c r="C1577" i="4"/>
  <c r="D1577" i="4"/>
  <c r="A1578" i="4"/>
  <c r="C1578" i="4"/>
  <c r="D1578" i="4"/>
  <c r="A1579" i="4"/>
  <c r="C1579" i="4"/>
  <c r="D1579" i="4"/>
  <c r="A1580" i="4"/>
  <c r="C1580" i="4"/>
  <c r="D1580" i="4"/>
  <c r="A1581" i="4"/>
  <c r="C1581" i="4"/>
  <c r="D1581" i="4"/>
  <c r="A1582" i="4"/>
  <c r="C1582" i="4"/>
  <c r="D1582" i="4"/>
  <c r="A1583" i="4"/>
  <c r="C1583" i="4"/>
  <c r="D1583" i="4"/>
  <c r="A1584" i="4"/>
  <c r="C1584" i="4"/>
  <c r="D1584" i="4"/>
  <c r="A1585" i="4"/>
  <c r="C1585" i="4"/>
  <c r="D1585" i="4"/>
  <c r="A1586" i="4"/>
  <c r="C1586" i="4"/>
  <c r="D1586" i="4"/>
  <c r="A1587" i="4"/>
  <c r="C1587" i="4"/>
  <c r="D1587" i="4"/>
  <c r="A1588" i="4"/>
  <c r="C1588" i="4"/>
  <c r="D1588" i="4"/>
  <c r="A1589" i="4"/>
  <c r="C1589" i="4"/>
  <c r="D1589" i="4"/>
  <c r="A1590" i="4"/>
  <c r="C1590" i="4"/>
  <c r="D1590" i="4"/>
  <c r="A1591" i="4"/>
  <c r="C1591" i="4"/>
  <c r="D1591" i="4"/>
  <c r="A1592" i="4"/>
  <c r="C1592" i="4"/>
  <c r="D1592" i="4"/>
  <c r="A1593" i="4"/>
  <c r="C1593" i="4"/>
  <c r="D1593" i="4"/>
  <c r="A1594" i="4"/>
  <c r="C1594" i="4"/>
  <c r="D1594" i="4"/>
  <c r="A1595" i="4"/>
  <c r="C1595" i="4"/>
  <c r="D1595" i="4"/>
  <c r="A1596" i="4"/>
  <c r="C1596" i="4"/>
  <c r="D1596" i="4"/>
  <c r="A1597" i="4"/>
  <c r="C1597" i="4"/>
  <c r="D1597" i="4"/>
  <c r="A1598" i="4"/>
  <c r="C1598" i="4"/>
  <c r="D1598" i="4"/>
  <c r="A1599" i="4"/>
  <c r="C1599" i="4"/>
  <c r="D1599" i="4"/>
  <c r="A1600" i="4"/>
  <c r="C1600" i="4"/>
  <c r="D1600" i="4"/>
  <c r="A1601" i="4"/>
  <c r="C1601" i="4"/>
  <c r="D1601" i="4"/>
  <c r="A1602" i="4"/>
  <c r="C1602" i="4"/>
  <c r="D1602" i="4"/>
  <c r="A1603" i="4"/>
  <c r="C1603" i="4"/>
  <c r="D1603" i="4"/>
  <c r="A1604" i="4"/>
  <c r="C1604" i="4"/>
  <c r="D1604" i="4"/>
  <c r="A1605" i="4"/>
  <c r="C1605" i="4"/>
  <c r="D1605" i="4"/>
  <c r="A1606" i="4"/>
  <c r="C1606" i="4"/>
  <c r="D1606" i="4"/>
  <c r="A1607" i="4"/>
  <c r="C1607" i="4"/>
  <c r="D1607" i="4"/>
  <c r="A1608" i="4"/>
  <c r="C1608" i="4"/>
  <c r="D1608" i="4"/>
  <c r="A1609" i="4"/>
  <c r="C1609" i="4"/>
  <c r="D1609" i="4"/>
  <c r="A1610" i="4"/>
  <c r="C1610" i="4"/>
  <c r="D1610" i="4"/>
  <c r="A1611" i="4"/>
  <c r="C1611" i="4"/>
  <c r="D1611" i="4"/>
  <c r="A1612" i="4"/>
  <c r="C1612" i="4"/>
  <c r="D1612" i="4"/>
  <c r="A1613" i="4"/>
  <c r="C1613" i="4"/>
  <c r="D1613" i="4"/>
  <c r="A1614" i="4"/>
  <c r="C1614" i="4"/>
  <c r="D1614" i="4"/>
  <c r="A1615" i="4"/>
  <c r="C1615" i="4"/>
  <c r="D1615" i="4"/>
  <c r="A1616" i="4"/>
  <c r="C1616" i="4"/>
  <c r="D1616" i="4"/>
  <c r="A1617" i="4"/>
  <c r="C1617" i="4"/>
  <c r="D1617" i="4"/>
  <c r="A1618" i="4"/>
  <c r="C1618" i="4"/>
  <c r="D1618" i="4"/>
  <c r="A1619" i="4"/>
  <c r="C1619" i="4"/>
  <c r="D1619" i="4"/>
  <c r="A1620" i="4"/>
  <c r="C1620" i="4"/>
  <c r="D1620" i="4"/>
  <c r="A1621" i="4"/>
  <c r="C1621" i="4"/>
  <c r="D1621" i="4"/>
  <c r="A1622" i="4"/>
  <c r="C1622" i="4"/>
  <c r="D1622" i="4"/>
  <c r="A1623" i="4"/>
  <c r="C1623" i="4"/>
  <c r="D1623" i="4"/>
  <c r="A1624" i="4"/>
  <c r="C1624" i="4"/>
  <c r="D1624" i="4"/>
  <c r="A1625" i="4"/>
  <c r="C1625" i="4"/>
  <c r="D1625" i="4"/>
  <c r="A1626" i="4"/>
  <c r="C1626" i="4"/>
  <c r="D1626" i="4"/>
  <c r="A1627" i="4"/>
  <c r="C1627" i="4"/>
  <c r="D1627" i="4"/>
  <c r="A1628" i="4"/>
  <c r="C1628" i="4"/>
  <c r="D1628" i="4"/>
  <c r="A1629" i="4"/>
  <c r="C1629" i="4"/>
  <c r="D1629" i="4"/>
  <c r="A1630" i="4"/>
  <c r="C1630" i="4"/>
  <c r="D1630" i="4"/>
  <c r="A1631" i="4"/>
  <c r="C1631" i="4"/>
  <c r="D1631" i="4"/>
  <c r="A1632" i="4"/>
  <c r="C1632" i="4"/>
  <c r="D1632" i="4"/>
  <c r="A1633" i="4"/>
  <c r="C1633" i="4"/>
  <c r="D1633" i="4"/>
  <c r="A1634" i="4"/>
  <c r="C1634" i="4"/>
  <c r="D1634" i="4"/>
  <c r="A1635" i="4"/>
  <c r="C1635" i="4"/>
  <c r="D1635" i="4"/>
  <c r="A1636" i="4"/>
  <c r="C1636" i="4"/>
  <c r="D1636" i="4"/>
  <c r="A1637" i="4"/>
  <c r="C1637" i="4"/>
  <c r="D1637" i="4"/>
  <c r="A1638" i="4"/>
  <c r="C1638" i="4"/>
  <c r="D1638" i="4"/>
  <c r="A1639" i="4"/>
  <c r="C1639" i="4"/>
  <c r="D1639" i="4"/>
  <c r="A1640" i="4"/>
  <c r="C1640" i="4"/>
  <c r="D1640" i="4"/>
  <c r="A1641" i="4"/>
  <c r="C1641" i="4"/>
  <c r="D1641" i="4"/>
  <c r="A1642" i="4"/>
  <c r="C1642" i="4"/>
  <c r="D1642" i="4"/>
  <c r="A1643" i="4"/>
  <c r="C1643" i="4"/>
  <c r="D1643" i="4"/>
  <c r="A1644" i="4"/>
  <c r="C1644" i="4"/>
  <c r="D1644" i="4"/>
  <c r="A1645" i="4"/>
  <c r="C1645" i="4"/>
  <c r="D1645" i="4"/>
  <c r="A1646" i="4"/>
  <c r="C1646" i="4"/>
  <c r="D1646" i="4"/>
  <c r="A1647" i="4"/>
  <c r="C1647" i="4"/>
  <c r="D1647" i="4"/>
  <c r="A1648" i="4"/>
  <c r="C1648" i="4"/>
  <c r="D1648" i="4"/>
  <c r="A1649" i="4"/>
  <c r="C1649" i="4"/>
  <c r="D1649" i="4"/>
  <c r="A1650" i="4"/>
  <c r="C1650" i="4"/>
  <c r="D1650" i="4"/>
  <c r="A1651" i="4"/>
  <c r="C1651" i="4"/>
  <c r="D1651" i="4"/>
  <c r="A1652" i="4"/>
  <c r="C1652" i="4"/>
  <c r="D1652" i="4"/>
  <c r="A1653" i="4"/>
  <c r="C1653" i="4"/>
  <c r="D1653" i="4"/>
  <c r="A1654" i="4"/>
  <c r="C1654" i="4"/>
  <c r="D1654" i="4"/>
  <c r="A1655" i="4"/>
  <c r="C1655" i="4"/>
  <c r="D1655" i="4"/>
  <c r="A1656" i="4"/>
  <c r="C1656" i="4"/>
  <c r="D1656" i="4"/>
  <c r="A1657" i="4"/>
  <c r="C1657" i="4"/>
  <c r="D1657" i="4"/>
  <c r="A1658" i="4"/>
  <c r="C1658" i="4"/>
  <c r="D1658" i="4"/>
  <c r="A1659" i="4"/>
  <c r="C1659" i="4"/>
  <c r="D1659" i="4"/>
  <c r="A1660" i="4"/>
  <c r="C1660" i="4"/>
  <c r="D1660" i="4"/>
  <c r="A1661" i="4"/>
  <c r="C1661" i="4"/>
  <c r="D1661" i="4"/>
  <c r="A1662" i="4"/>
  <c r="C1662" i="4"/>
  <c r="D1662" i="4"/>
  <c r="A1663" i="4"/>
  <c r="C1663" i="4"/>
  <c r="D1663" i="4"/>
  <c r="A1664" i="4"/>
  <c r="C1664" i="4"/>
  <c r="D1664" i="4"/>
  <c r="A1665" i="4"/>
  <c r="C1665" i="4"/>
  <c r="D1665" i="4"/>
  <c r="A1666" i="4"/>
  <c r="C1666" i="4"/>
  <c r="D1666" i="4"/>
  <c r="A1667" i="4"/>
  <c r="C1667" i="4"/>
  <c r="D1667" i="4"/>
  <c r="A1668" i="4"/>
  <c r="C1668" i="4"/>
  <c r="D1668" i="4"/>
  <c r="A1669" i="4"/>
  <c r="C1669" i="4"/>
  <c r="D1669" i="4"/>
  <c r="A1670" i="4"/>
  <c r="C1670" i="4"/>
  <c r="D1670" i="4"/>
  <c r="A1671" i="4"/>
  <c r="C1671" i="4"/>
  <c r="D1671" i="4"/>
  <c r="A1672" i="4"/>
  <c r="C1672" i="4"/>
  <c r="D1672" i="4"/>
  <c r="A1673" i="4"/>
  <c r="C1673" i="4"/>
  <c r="D1673" i="4"/>
  <c r="A1674" i="4"/>
  <c r="C1674" i="4"/>
  <c r="D1674" i="4"/>
  <c r="A1675" i="4"/>
  <c r="C1675" i="4"/>
  <c r="D1675" i="4"/>
  <c r="A1676" i="4"/>
  <c r="C1676" i="4"/>
  <c r="D1676" i="4"/>
  <c r="A1677" i="4"/>
  <c r="C1677" i="4"/>
  <c r="D1677" i="4"/>
  <c r="A1678" i="4"/>
  <c r="C1678" i="4"/>
  <c r="D1678" i="4"/>
  <c r="A1679" i="4"/>
  <c r="C1679" i="4"/>
  <c r="D1679" i="4"/>
  <c r="A1680" i="4"/>
  <c r="C1680" i="4"/>
  <c r="D1680" i="4"/>
  <c r="A1681" i="4"/>
  <c r="C1681" i="4"/>
  <c r="D1681" i="4"/>
  <c r="A1682" i="4"/>
  <c r="C1682" i="4"/>
  <c r="D1682" i="4"/>
  <c r="A1683" i="4"/>
  <c r="C1683" i="4"/>
  <c r="D1683" i="4"/>
  <c r="A1684" i="4"/>
  <c r="C1684" i="4"/>
  <c r="D1684" i="4"/>
  <c r="A1685" i="4"/>
  <c r="C1685" i="4"/>
  <c r="D1685" i="4"/>
  <c r="A1686" i="4"/>
  <c r="C1686" i="4"/>
  <c r="D1686" i="4"/>
  <c r="A1687" i="4"/>
  <c r="C1687" i="4"/>
  <c r="D1687" i="4"/>
  <c r="A1688" i="4"/>
  <c r="C1688" i="4"/>
  <c r="D1688" i="4"/>
  <c r="A1689" i="4"/>
  <c r="C1689" i="4"/>
  <c r="D1689" i="4"/>
  <c r="A1690" i="4"/>
  <c r="C1690" i="4"/>
  <c r="D1690" i="4"/>
  <c r="A1691" i="4"/>
  <c r="C1691" i="4"/>
  <c r="D1691" i="4"/>
  <c r="A1692" i="4"/>
  <c r="C1692" i="4"/>
  <c r="D1692" i="4"/>
  <c r="A1693" i="4"/>
  <c r="C1693" i="4"/>
  <c r="D1693" i="4"/>
  <c r="A1694" i="4"/>
  <c r="C1694" i="4"/>
  <c r="D1694" i="4"/>
  <c r="A1695" i="4"/>
  <c r="C1695" i="4"/>
  <c r="D1695" i="4"/>
  <c r="A1696" i="4"/>
  <c r="C1696" i="4"/>
  <c r="D1696" i="4"/>
  <c r="A1697" i="4"/>
  <c r="C1697" i="4"/>
  <c r="D1697" i="4"/>
  <c r="A1698" i="4"/>
  <c r="C1698" i="4"/>
  <c r="D1698" i="4"/>
  <c r="A1699" i="4"/>
  <c r="C1699" i="4"/>
  <c r="D1699" i="4"/>
  <c r="A1700" i="4"/>
  <c r="C1700" i="4"/>
  <c r="D1700" i="4"/>
  <c r="A1701" i="4"/>
  <c r="C1701" i="4"/>
  <c r="D1701" i="4"/>
  <c r="A1702" i="4"/>
  <c r="C1702" i="4"/>
  <c r="D1702" i="4"/>
  <c r="A1703" i="4"/>
  <c r="C1703" i="4"/>
  <c r="D1703" i="4"/>
  <c r="A1704" i="4"/>
  <c r="C1704" i="4"/>
  <c r="D1704" i="4"/>
  <c r="A1705" i="4"/>
  <c r="C1705" i="4"/>
  <c r="D1705" i="4"/>
  <c r="A1706" i="4"/>
  <c r="C1706" i="4"/>
  <c r="D1706" i="4"/>
  <c r="A1707" i="4"/>
  <c r="C1707" i="4"/>
  <c r="D1707" i="4"/>
  <c r="A1708" i="4"/>
  <c r="C1708" i="4"/>
  <c r="D1708" i="4"/>
  <c r="A1709" i="4"/>
  <c r="C1709" i="4"/>
  <c r="D1709" i="4"/>
  <c r="A1710" i="4"/>
  <c r="C1710" i="4"/>
  <c r="D1710" i="4"/>
  <c r="A1711" i="4"/>
  <c r="C1711" i="4"/>
  <c r="D1711" i="4"/>
  <c r="A1712" i="4"/>
  <c r="C1712" i="4"/>
  <c r="D1712" i="4"/>
  <c r="A1713" i="4"/>
  <c r="C1713" i="4"/>
  <c r="D1713" i="4"/>
  <c r="A1714" i="4"/>
  <c r="C1714" i="4"/>
  <c r="D1714" i="4"/>
  <c r="A1715" i="4"/>
  <c r="C1715" i="4"/>
  <c r="D1715" i="4"/>
  <c r="A1716" i="4"/>
  <c r="C1716" i="4"/>
  <c r="D1716" i="4"/>
  <c r="A1717" i="4"/>
  <c r="C1717" i="4"/>
  <c r="D1717" i="4"/>
  <c r="A1718" i="4"/>
  <c r="C1718" i="4"/>
  <c r="D1718" i="4"/>
  <c r="A1719" i="4"/>
  <c r="C1719" i="4"/>
  <c r="D1719" i="4"/>
  <c r="A1720" i="4"/>
  <c r="C1720" i="4"/>
  <c r="D1720" i="4"/>
  <c r="A1721" i="4"/>
  <c r="C1721" i="4"/>
  <c r="D1721" i="4"/>
  <c r="A1722" i="4"/>
  <c r="C1722" i="4"/>
  <c r="D1722" i="4"/>
  <c r="A1723" i="4"/>
  <c r="C1723" i="4"/>
  <c r="D1723" i="4"/>
  <c r="A1724" i="4"/>
  <c r="C1724" i="4"/>
  <c r="D1724" i="4"/>
  <c r="A1725" i="4"/>
  <c r="C1725" i="4"/>
  <c r="D1725" i="4"/>
  <c r="A1726" i="4"/>
  <c r="C1726" i="4"/>
  <c r="D1726" i="4"/>
  <c r="A1727" i="4"/>
  <c r="C1727" i="4"/>
  <c r="D1727" i="4"/>
  <c r="A1728" i="4"/>
  <c r="C1728" i="4"/>
  <c r="D1728" i="4"/>
  <c r="A1729" i="4"/>
  <c r="C1729" i="4"/>
  <c r="D1729" i="4"/>
  <c r="A1730" i="4"/>
  <c r="C1730" i="4"/>
  <c r="D1730" i="4"/>
  <c r="A1731" i="4"/>
  <c r="C1731" i="4"/>
  <c r="D1731" i="4"/>
  <c r="A1732" i="4"/>
  <c r="C1732" i="4"/>
  <c r="D1732" i="4"/>
  <c r="A1733" i="4"/>
  <c r="C1733" i="4"/>
  <c r="D1733" i="4"/>
  <c r="A1734" i="4"/>
  <c r="C1734" i="4"/>
  <c r="D1734" i="4"/>
  <c r="A1735" i="4"/>
  <c r="C1735" i="4"/>
  <c r="D1735" i="4"/>
  <c r="A1736" i="4"/>
  <c r="C1736" i="4"/>
  <c r="D1736" i="4"/>
  <c r="A1737" i="4"/>
  <c r="C1737" i="4"/>
  <c r="D1737" i="4"/>
  <c r="A1738" i="4"/>
  <c r="C1738" i="4"/>
  <c r="D1738" i="4"/>
  <c r="A1739" i="4"/>
  <c r="C1739" i="4"/>
  <c r="D1739" i="4"/>
  <c r="A1740" i="4"/>
  <c r="C1740" i="4"/>
  <c r="D1740" i="4"/>
  <c r="A1741" i="4"/>
  <c r="C1741" i="4"/>
  <c r="D1741" i="4"/>
  <c r="A1742" i="4"/>
  <c r="C1742" i="4"/>
  <c r="D1742" i="4"/>
  <c r="A1743" i="4"/>
  <c r="C1743" i="4"/>
  <c r="D1743" i="4"/>
  <c r="A1744" i="4"/>
  <c r="C1744" i="4"/>
  <c r="D1744" i="4"/>
  <c r="A1745" i="4"/>
  <c r="C1745" i="4"/>
  <c r="D1745" i="4"/>
  <c r="A1746" i="4"/>
  <c r="C1746" i="4"/>
  <c r="D1746" i="4"/>
  <c r="A1747" i="4"/>
  <c r="C1747" i="4"/>
  <c r="D1747" i="4"/>
  <c r="A1748" i="4"/>
  <c r="C1748" i="4"/>
  <c r="D1748" i="4"/>
  <c r="A1749" i="4"/>
  <c r="C1749" i="4"/>
  <c r="D1749" i="4"/>
  <c r="A1750" i="4"/>
  <c r="C1750" i="4"/>
  <c r="D1750" i="4"/>
  <c r="A1751" i="4"/>
  <c r="C1751" i="4"/>
  <c r="D1751" i="4"/>
  <c r="A1752" i="4"/>
  <c r="C1752" i="4"/>
  <c r="D1752" i="4"/>
  <c r="A1753" i="4"/>
  <c r="C1753" i="4"/>
  <c r="D1753" i="4"/>
  <c r="A1754" i="4"/>
  <c r="C1754" i="4"/>
  <c r="D1754" i="4"/>
  <c r="A1755" i="4"/>
  <c r="C1755" i="4"/>
  <c r="D1755" i="4"/>
  <c r="A1756" i="4"/>
  <c r="C1756" i="4"/>
  <c r="D1756" i="4"/>
  <c r="A1757" i="4"/>
  <c r="C1757" i="4"/>
  <c r="D1757" i="4"/>
  <c r="A1758" i="4"/>
  <c r="C1758" i="4"/>
  <c r="D1758" i="4"/>
  <c r="A1759" i="4"/>
  <c r="C1759" i="4"/>
  <c r="D1759" i="4"/>
  <c r="A1760" i="4"/>
  <c r="C1760" i="4"/>
  <c r="D1760" i="4"/>
  <c r="A1761" i="4"/>
  <c r="C1761" i="4"/>
  <c r="D1761" i="4"/>
  <c r="A1762" i="4"/>
  <c r="C1762" i="4"/>
  <c r="D1762" i="4"/>
  <c r="A1763" i="4"/>
  <c r="C1763" i="4"/>
  <c r="D1763" i="4"/>
  <c r="A1764" i="4"/>
  <c r="C1764" i="4"/>
  <c r="D1764" i="4"/>
  <c r="A1765" i="4"/>
  <c r="C1765" i="4"/>
  <c r="D1765" i="4"/>
  <c r="A1766" i="4"/>
  <c r="C1766" i="4"/>
  <c r="D1766" i="4"/>
  <c r="A1767" i="4"/>
  <c r="C1767" i="4"/>
  <c r="D1767" i="4"/>
  <c r="A1768" i="4"/>
  <c r="C1768" i="4"/>
  <c r="D1768" i="4"/>
  <c r="A1769" i="4"/>
  <c r="C1769" i="4"/>
  <c r="D1769" i="4"/>
  <c r="A1770" i="4"/>
  <c r="C1770" i="4"/>
  <c r="D1770" i="4"/>
  <c r="A1771" i="4"/>
  <c r="C1771" i="4"/>
  <c r="D1771" i="4"/>
  <c r="A1772" i="4"/>
  <c r="C1772" i="4"/>
  <c r="D1772" i="4"/>
  <c r="A1773" i="4"/>
  <c r="C1773" i="4"/>
  <c r="D1773" i="4"/>
  <c r="A1774" i="4"/>
  <c r="C1774" i="4"/>
  <c r="D1774" i="4"/>
  <c r="A1775" i="4"/>
  <c r="C1775" i="4"/>
  <c r="D1775" i="4"/>
  <c r="A1776" i="4"/>
  <c r="C1776" i="4"/>
  <c r="D1776" i="4"/>
  <c r="A1777" i="4"/>
  <c r="C1777" i="4"/>
  <c r="D1777" i="4"/>
  <c r="A1778" i="4"/>
  <c r="C1778" i="4"/>
  <c r="D1778" i="4"/>
  <c r="A1779" i="4"/>
  <c r="C1779" i="4"/>
  <c r="D1779" i="4"/>
  <c r="A1780" i="4"/>
  <c r="C1780" i="4"/>
  <c r="D1780" i="4"/>
  <c r="A1781" i="4"/>
  <c r="C1781" i="4"/>
  <c r="D1781" i="4"/>
  <c r="A1782" i="4"/>
  <c r="C1782" i="4"/>
  <c r="D1782" i="4"/>
  <c r="A1783" i="4"/>
  <c r="C1783" i="4"/>
  <c r="D1783" i="4"/>
  <c r="A1784" i="4"/>
  <c r="C1784" i="4"/>
  <c r="D1784" i="4"/>
  <c r="A1785" i="4"/>
  <c r="C1785" i="4"/>
  <c r="D1785" i="4"/>
  <c r="A1786" i="4"/>
  <c r="C1786" i="4"/>
  <c r="D1786" i="4"/>
  <c r="A1787" i="4"/>
  <c r="C1787" i="4"/>
  <c r="D1787" i="4"/>
  <c r="A1788" i="4"/>
  <c r="C1788" i="4"/>
  <c r="D1788" i="4"/>
  <c r="A1789" i="4"/>
  <c r="C1789" i="4"/>
  <c r="D1789" i="4"/>
  <c r="A1790" i="4"/>
  <c r="C1790" i="4"/>
  <c r="D1790" i="4"/>
  <c r="A1791" i="4"/>
  <c r="C1791" i="4"/>
  <c r="D1791" i="4"/>
  <c r="A1792" i="4"/>
  <c r="C1792" i="4"/>
  <c r="D1792" i="4"/>
  <c r="A1793" i="4"/>
  <c r="C1793" i="4"/>
  <c r="D1793" i="4"/>
  <c r="A1794" i="4"/>
  <c r="C1794" i="4"/>
  <c r="D1794" i="4"/>
  <c r="A1795" i="4"/>
  <c r="C1795" i="4"/>
  <c r="D1795" i="4"/>
  <c r="A1796" i="4"/>
  <c r="C1796" i="4"/>
  <c r="D1796" i="4"/>
  <c r="A1797" i="4"/>
  <c r="C1797" i="4"/>
  <c r="D1797" i="4"/>
  <c r="A1798" i="4"/>
  <c r="C1798" i="4"/>
  <c r="D1798" i="4"/>
  <c r="A1799" i="4"/>
  <c r="C1799" i="4"/>
  <c r="D1799" i="4"/>
  <c r="A1800" i="4"/>
  <c r="C1800" i="4"/>
  <c r="D1800" i="4"/>
  <c r="A1801" i="4"/>
  <c r="C1801" i="4"/>
  <c r="D1801" i="4"/>
  <c r="A1802" i="4"/>
  <c r="C1802" i="4"/>
  <c r="D1802" i="4"/>
  <c r="A1803" i="4"/>
  <c r="C1803" i="4"/>
  <c r="D1803" i="4"/>
  <c r="A1804" i="4"/>
  <c r="C1804" i="4"/>
  <c r="D1804" i="4"/>
  <c r="A1805" i="4"/>
  <c r="C1805" i="4"/>
  <c r="D1805" i="4"/>
  <c r="A1806" i="4"/>
  <c r="C1806" i="4"/>
  <c r="D1806" i="4"/>
  <c r="A1807" i="4"/>
  <c r="C1807" i="4"/>
  <c r="D1807" i="4"/>
  <c r="A1808" i="4"/>
  <c r="C1808" i="4"/>
  <c r="D1808" i="4"/>
  <c r="A1809" i="4"/>
  <c r="C1809" i="4"/>
  <c r="D1809" i="4"/>
  <c r="A1810" i="4"/>
  <c r="C1810" i="4"/>
  <c r="D1810" i="4"/>
  <c r="A1811" i="4"/>
  <c r="C1811" i="4"/>
  <c r="D1811" i="4"/>
  <c r="A1812" i="4"/>
  <c r="C1812" i="4"/>
  <c r="D1812" i="4"/>
  <c r="A1813" i="4"/>
  <c r="C1813" i="4"/>
  <c r="D1813" i="4"/>
  <c r="A1814" i="4"/>
  <c r="C1814" i="4"/>
  <c r="D1814" i="4"/>
  <c r="A1815" i="4"/>
  <c r="C1815" i="4"/>
  <c r="D1815" i="4"/>
  <c r="A1816" i="4"/>
  <c r="C1816" i="4"/>
  <c r="D1816" i="4"/>
  <c r="A1817" i="4"/>
  <c r="C1817" i="4"/>
  <c r="D1817" i="4"/>
  <c r="A1818" i="4"/>
  <c r="C1818" i="4"/>
  <c r="D1818" i="4"/>
  <c r="A1819" i="4"/>
  <c r="C1819" i="4"/>
  <c r="D1819" i="4"/>
  <c r="A1820" i="4"/>
  <c r="C1820" i="4"/>
  <c r="D1820" i="4"/>
  <c r="A1821" i="4"/>
  <c r="C1821" i="4"/>
  <c r="D1821" i="4"/>
  <c r="A1822" i="4"/>
  <c r="C1822" i="4"/>
  <c r="D1822" i="4"/>
  <c r="A1823" i="4"/>
  <c r="C1823" i="4"/>
  <c r="D1823" i="4"/>
  <c r="A1824" i="4"/>
  <c r="C1824" i="4"/>
  <c r="D1824" i="4"/>
  <c r="A1825" i="4"/>
  <c r="C1825" i="4"/>
  <c r="D1825" i="4"/>
  <c r="A1826" i="4"/>
  <c r="C1826" i="4"/>
  <c r="D1826" i="4"/>
  <c r="A1827" i="4"/>
  <c r="C1827" i="4"/>
  <c r="D1827" i="4"/>
  <c r="A1828" i="4"/>
  <c r="C1828" i="4"/>
  <c r="D1828" i="4"/>
  <c r="A1829" i="4"/>
  <c r="C1829" i="4"/>
  <c r="D1829" i="4"/>
  <c r="A1830" i="4"/>
  <c r="C1830" i="4"/>
  <c r="D1830" i="4"/>
  <c r="A1831" i="4"/>
  <c r="C1831" i="4"/>
  <c r="D1831" i="4"/>
  <c r="A1832" i="4"/>
  <c r="C1832" i="4"/>
  <c r="D1832" i="4"/>
  <c r="A1833" i="4"/>
  <c r="C1833" i="4"/>
  <c r="D1833" i="4"/>
  <c r="A1834" i="4"/>
  <c r="C1834" i="4"/>
  <c r="D1834" i="4"/>
  <c r="A1835" i="4"/>
  <c r="C1835" i="4"/>
  <c r="D1835" i="4"/>
  <c r="A1836" i="4"/>
  <c r="C1836" i="4"/>
  <c r="D1836" i="4"/>
  <c r="A1837" i="4"/>
  <c r="C1837" i="4"/>
  <c r="D1837" i="4"/>
  <c r="A1838" i="4"/>
  <c r="C1838" i="4"/>
  <c r="D1838" i="4"/>
  <c r="A1839" i="4"/>
  <c r="C1839" i="4"/>
  <c r="D1839" i="4"/>
  <c r="A1840" i="4"/>
  <c r="C1840" i="4"/>
  <c r="D1840" i="4"/>
  <c r="A1841" i="4"/>
  <c r="C1841" i="4"/>
  <c r="D1841" i="4"/>
  <c r="A1842" i="4"/>
  <c r="C1842" i="4"/>
  <c r="D1842" i="4"/>
  <c r="A1843" i="4"/>
  <c r="C1843" i="4"/>
  <c r="D1843" i="4"/>
  <c r="A1844" i="4"/>
  <c r="C1844" i="4"/>
  <c r="D1844" i="4"/>
  <c r="A1845" i="4"/>
  <c r="C1845" i="4"/>
  <c r="D1845" i="4"/>
  <c r="A1846" i="4"/>
  <c r="C1846" i="4"/>
  <c r="D1846" i="4"/>
  <c r="A1847" i="4"/>
  <c r="C1847" i="4"/>
  <c r="D1847" i="4"/>
  <c r="A1848" i="4"/>
  <c r="C1848" i="4"/>
  <c r="D1848" i="4"/>
  <c r="A1849" i="4"/>
  <c r="C1849" i="4"/>
  <c r="D1849" i="4"/>
  <c r="A1850" i="4"/>
  <c r="C1850" i="4"/>
  <c r="D1850" i="4"/>
  <c r="A1851" i="4"/>
  <c r="C1851" i="4"/>
  <c r="D1851" i="4"/>
  <c r="A1852" i="4"/>
  <c r="C1852" i="4"/>
  <c r="D1852" i="4"/>
  <c r="A1853" i="4"/>
  <c r="C1853" i="4"/>
  <c r="D1853" i="4"/>
  <c r="A1854" i="4"/>
  <c r="C1854" i="4"/>
  <c r="D1854" i="4"/>
  <c r="A1855" i="4"/>
  <c r="C1855" i="4"/>
  <c r="D1855" i="4"/>
  <c r="A1856" i="4"/>
  <c r="C1856" i="4"/>
  <c r="D1856" i="4"/>
  <c r="A1857" i="4"/>
  <c r="C1857" i="4"/>
  <c r="D1857" i="4"/>
  <c r="A1858" i="4"/>
  <c r="C1858" i="4"/>
  <c r="D1858" i="4"/>
  <c r="A1859" i="4"/>
  <c r="C1859" i="4"/>
  <c r="D1859" i="4"/>
  <c r="A1860" i="4"/>
  <c r="C1860" i="4"/>
  <c r="D1860" i="4"/>
  <c r="A1861" i="4"/>
  <c r="C1861" i="4"/>
  <c r="D1861" i="4"/>
  <c r="A1862" i="4"/>
  <c r="C1862" i="4"/>
  <c r="D1862" i="4"/>
  <c r="A1863" i="4"/>
  <c r="C1863" i="4"/>
  <c r="D1863" i="4"/>
  <c r="A1864" i="4"/>
  <c r="C1864" i="4"/>
  <c r="D1864" i="4"/>
  <c r="A1865" i="4"/>
  <c r="C1865" i="4"/>
  <c r="D1865" i="4"/>
  <c r="A1866" i="4"/>
  <c r="C1866" i="4"/>
  <c r="D1866" i="4"/>
  <c r="A1867" i="4"/>
  <c r="C1867" i="4"/>
  <c r="D1867" i="4"/>
  <c r="A1868" i="4"/>
  <c r="C1868" i="4"/>
  <c r="D1868" i="4"/>
  <c r="A1869" i="4"/>
  <c r="C1869" i="4"/>
  <c r="D1869" i="4"/>
  <c r="A1870" i="4"/>
  <c r="C1870" i="4"/>
  <c r="D1870" i="4"/>
  <c r="A1871" i="4"/>
  <c r="C1871" i="4"/>
  <c r="D1871" i="4"/>
  <c r="A1872" i="4"/>
  <c r="C1872" i="4"/>
  <c r="D1872" i="4"/>
  <c r="A1873" i="4"/>
  <c r="C1873" i="4"/>
  <c r="D1873" i="4"/>
  <c r="A1874" i="4"/>
  <c r="C1874" i="4"/>
  <c r="D1874" i="4"/>
  <c r="A1875" i="4"/>
  <c r="C1875" i="4"/>
  <c r="D1875" i="4"/>
  <c r="A1876" i="4"/>
  <c r="C1876" i="4"/>
  <c r="D1876" i="4"/>
  <c r="A1877" i="4"/>
  <c r="C1877" i="4"/>
  <c r="D1877" i="4"/>
  <c r="A1878" i="4"/>
  <c r="C1878" i="4"/>
  <c r="D1878" i="4"/>
  <c r="A1879" i="4"/>
  <c r="C1879" i="4"/>
  <c r="D1879" i="4"/>
  <c r="A1880" i="4"/>
  <c r="C1880" i="4"/>
  <c r="D1880" i="4"/>
  <c r="A1881" i="4"/>
  <c r="C1881" i="4"/>
  <c r="D1881" i="4"/>
  <c r="A1882" i="4"/>
  <c r="C1882" i="4"/>
  <c r="D1882" i="4"/>
  <c r="A1883" i="4"/>
  <c r="C1883" i="4"/>
  <c r="D1883" i="4"/>
  <c r="A1884" i="4"/>
  <c r="C1884" i="4"/>
  <c r="D1884" i="4"/>
  <c r="A1885" i="4"/>
  <c r="C1885" i="4"/>
  <c r="D1885" i="4"/>
  <c r="A1886" i="4"/>
  <c r="C1886" i="4"/>
  <c r="D1886" i="4"/>
  <c r="A1887" i="4"/>
  <c r="C1887" i="4"/>
  <c r="D1887" i="4"/>
  <c r="A1888" i="4"/>
  <c r="C1888" i="4"/>
  <c r="D1888" i="4"/>
  <c r="A1889" i="4"/>
  <c r="C1889" i="4"/>
  <c r="D1889" i="4"/>
  <c r="A1890" i="4"/>
  <c r="C1890" i="4"/>
  <c r="D1890" i="4"/>
  <c r="A1891" i="4"/>
  <c r="C1891" i="4"/>
  <c r="D1891" i="4"/>
  <c r="A1892" i="4"/>
  <c r="C1892" i="4"/>
  <c r="D1892" i="4"/>
  <c r="A1893" i="4"/>
  <c r="C1893" i="4"/>
  <c r="D1893" i="4"/>
  <c r="A1894" i="4"/>
  <c r="C1894" i="4"/>
  <c r="D1894" i="4"/>
  <c r="A1895" i="4"/>
  <c r="C1895" i="4"/>
  <c r="D1895" i="4"/>
  <c r="A1896" i="4"/>
  <c r="C1896" i="4"/>
  <c r="D1896" i="4"/>
  <c r="A1897" i="4"/>
  <c r="C1897" i="4"/>
  <c r="D1897" i="4"/>
  <c r="A1898" i="4"/>
  <c r="C1898" i="4"/>
  <c r="D1898" i="4"/>
  <c r="A1899" i="4"/>
  <c r="C1899" i="4"/>
  <c r="D1899" i="4"/>
  <c r="A1900" i="4"/>
  <c r="C1900" i="4"/>
  <c r="D1900" i="4"/>
  <c r="A1901" i="4"/>
  <c r="C1901" i="4"/>
  <c r="D1901" i="4"/>
  <c r="A1902" i="4"/>
  <c r="C1902" i="4"/>
  <c r="D1902" i="4"/>
  <c r="A1903" i="4"/>
  <c r="C1903" i="4"/>
  <c r="D1903" i="4"/>
  <c r="A1904" i="4"/>
  <c r="C1904" i="4"/>
  <c r="D1904" i="4"/>
  <c r="A1905" i="4"/>
  <c r="C1905" i="4"/>
  <c r="D1905" i="4"/>
  <c r="A1906" i="4"/>
  <c r="C1906" i="4"/>
  <c r="D1906" i="4"/>
  <c r="A1907" i="4"/>
  <c r="C1907" i="4"/>
  <c r="D1907" i="4"/>
  <c r="A1908" i="4"/>
  <c r="C1908" i="4"/>
  <c r="D1908" i="4"/>
  <c r="A1909" i="4"/>
  <c r="C1909" i="4"/>
  <c r="D1909" i="4"/>
  <c r="A1910" i="4"/>
  <c r="C1910" i="4"/>
  <c r="D1910" i="4"/>
  <c r="A1911" i="4"/>
  <c r="C1911" i="4"/>
  <c r="D1911" i="4"/>
  <c r="A1912" i="4"/>
  <c r="C1912" i="4"/>
  <c r="D1912" i="4"/>
  <c r="A1913" i="4"/>
  <c r="C1913" i="4"/>
  <c r="D1913" i="4"/>
  <c r="A1914" i="4"/>
  <c r="C1914" i="4"/>
  <c r="D1914" i="4"/>
  <c r="A1915" i="4"/>
  <c r="C1915" i="4"/>
  <c r="D1915" i="4"/>
  <c r="A1916" i="4"/>
  <c r="C1916" i="4"/>
  <c r="D1916" i="4"/>
  <c r="A1917" i="4"/>
  <c r="C1917" i="4"/>
  <c r="D1917" i="4"/>
  <c r="A1918" i="4"/>
  <c r="C1918" i="4"/>
  <c r="D1918" i="4"/>
  <c r="A1919" i="4"/>
  <c r="C1919" i="4"/>
  <c r="D1919" i="4"/>
  <c r="A1920" i="4"/>
  <c r="C1920" i="4"/>
  <c r="D1920" i="4"/>
  <c r="A1921" i="4"/>
  <c r="C1921" i="4"/>
  <c r="D1921" i="4"/>
  <c r="A1922" i="4"/>
  <c r="C1922" i="4"/>
  <c r="D1922" i="4"/>
  <c r="A1923" i="4"/>
  <c r="C1923" i="4"/>
  <c r="D1923" i="4"/>
  <c r="A1924" i="4"/>
  <c r="C1924" i="4"/>
  <c r="D1924" i="4"/>
  <c r="A1925" i="4"/>
  <c r="C1925" i="4"/>
  <c r="D1925" i="4"/>
  <c r="A1926" i="4"/>
  <c r="C1926" i="4"/>
  <c r="D1926" i="4"/>
  <c r="A1927" i="4"/>
  <c r="C1927" i="4"/>
  <c r="D1927" i="4"/>
  <c r="A1928" i="4"/>
  <c r="C1928" i="4"/>
  <c r="D1928" i="4"/>
  <c r="A1929" i="4"/>
  <c r="C1929" i="4"/>
  <c r="D1929" i="4"/>
  <c r="A1930" i="4"/>
  <c r="C1930" i="4"/>
  <c r="D1930" i="4"/>
  <c r="A1931" i="4"/>
  <c r="C1931" i="4"/>
  <c r="D1931" i="4"/>
  <c r="A1932" i="4"/>
  <c r="C1932" i="4"/>
  <c r="D1932" i="4"/>
  <c r="A1933" i="4"/>
  <c r="C1933" i="4"/>
  <c r="D1933" i="4"/>
  <c r="A1934" i="4"/>
  <c r="C1934" i="4"/>
  <c r="D1934" i="4"/>
  <c r="A1935" i="4"/>
  <c r="C1935" i="4"/>
  <c r="D1935" i="4"/>
  <c r="A1936" i="4"/>
  <c r="C1936" i="4"/>
  <c r="D1936" i="4"/>
  <c r="A1937" i="4"/>
  <c r="C1937" i="4"/>
  <c r="D1937" i="4"/>
  <c r="A1938" i="4"/>
  <c r="C1938" i="4"/>
  <c r="D1938" i="4"/>
  <c r="A1939" i="4"/>
  <c r="C1939" i="4"/>
  <c r="D1939" i="4"/>
  <c r="A1940" i="4"/>
  <c r="C1940" i="4"/>
  <c r="D1940" i="4"/>
  <c r="A1941" i="4"/>
  <c r="C1941" i="4"/>
  <c r="D1941" i="4"/>
  <c r="A1942" i="4"/>
  <c r="C1942" i="4"/>
  <c r="D1942" i="4"/>
  <c r="A1943" i="4"/>
  <c r="C1943" i="4"/>
  <c r="D1943" i="4"/>
  <c r="A1944" i="4"/>
  <c r="C1944" i="4"/>
  <c r="D1944" i="4"/>
  <c r="A1945" i="4"/>
  <c r="C1945" i="4"/>
  <c r="D1945" i="4"/>
  <c r="A1946" i="4"/>
  <c r="C1946" i="4"/>
  <c r="D1946" i="4"/>
  <c r="A1947" i="4"/>
  <c r="C1947" i="4"/>
  <c r="D1947" i="4"/>
  <c r="A1948" i="4"/>
  <c r="C1948" i="4"/>
  <c r="D1948" i="4"/>
  <c r="A1949" i="4"/>
  <c r="C1949" i="4"/>
  <c r="D1949" i="4"/>
  <c r="A1950" i="4"/>
  <c r="C1950" i="4"/>
  <c r="D1950" i="4"/>
  <c r="A1951" i="4"/>
  <c r="C1951" i="4"/>
  <c r="D1951" i="4"/>
  <c r="A1952" i="4"/>
  <c r="C1952" i="4"/>
  <c r="D1952" i="4"/>
  <c r="A1953" i="4"/>
  <c r="C1953" i="4"/>
  <c r="D1953" i="4"/>
  <c r="A1954" i="4"/>
  <c r="C1954" i="4"/>
  <c r="D1954" i="4"/>
  <c r="A1955" i="4"/>
  <c r="C1955" i="4"/>
  <c r="D1955" i="4"/>
  <c r="A1956" i="4"/>
  <c r="C1956" i="4"/>
  <c r="D1956" i="4"/>
  <c r="A1957" i="4"/>
  <c r="C1957" i="4"/>
  <c r="D1957" i="4"/>
  <c r="A1958" i="4"/>
  <c r="C1958" i="4"/>
  <c r="D1958" i="4"/>
  <c r="A1959" i="4"/>
  <c r="C1959" i="4"/>
  <c r="D1959" i="4"/>
  <c r="A1960" i="4"/>
  <c r="C1960" i="4"/>
  <c r="D1960" i="4"/>
  <c r="A1961" i="4"/>
  <c r="C1961" i="4"/>
  <c r="D1961" i="4"/>
  <c r="A1962" i="4"/>
  <c r="C1962" i="4"/>
  <c r="D1962" i="4"/>
  <c r="A1963" i="4"/>
  <c r="C1963" i="4"/>
  <c r="D1963" i="4"/>
  <c r="A1964" i="4"/>
  <c r="C1964" i="4"/>
  <c r="D1964" i="4"/>
  <c r="A1965" i="4"/>
  <c r="C1965" i="4"/>
  <c r="D1965" i="4"/>
  <c r="A1966" i="4"/>
  <c r="C1966" i="4"/>
  <c r="D1966" i="4"/>
  <c r="A1967" i="4"/>
  <c r="C1967" i="4"/>
  <c r="D1967" i="4"/>
  <c r="A1968" i="4"/>
  <c r="C1968" i="4"/>
  <c r="D1968" i="4"/>
  <c r="A1969" i="4"/>
  <c r="C1969" i="4"/>
  <c r="D1969" i="4"/>
  <c r="A1970" i="4"/>
  <c r="C1970" i="4"/>
  <c r="D1970" i="4"/>
  <c r="A1971" i="4"/>
  <c r="C1971" i="4"/>
  <c r="D1971" i="4"/>
  <c r="A1972" i="4"/>
  <c r="C1972" i="4"/>
  <c r="D1972" i="4"/>
  <c r="A1973" i="4"/>
  <c r="C1973" i="4"/>
  <c r="D1973" i="4"/>
  <c r="A1974" i="4"/>
  <c r="C1974" i="4"/>
  <c r="D1974" i="4"/>
  <c r="A1975" i="4"/>
  <c r="C1975" i="4"/>
  <c r="D1975" i="4"/>
  <c r="A1976" i="4"/>
  <c r="C1976" i="4"/>
  <c r="D1976" i="4"/>
  <c r="A1977" i="4"/>
  <c r="C1977" i="4"/>
  <c r="D1977" i="4"/>
  <c r="A1978" i="4"/>
  <c r="C1978" i="4"/>
  <c r="D1978" i="4"/>
  <c r="A1979" i="4"/>
  <c r="C1979" i="4"/>
  <c r="D1979" i="4"/>
  <c r="A1980" i="4"/>
  <c r="C1980" i="4"/>
  <c r="D1980" i="4"/>
  <c r="A1981" i="4"/>
  <c r="C1981" i="4"/>
  <c r="D1981" i="4"/>
  <c r="A1982" i="4"/>
  <c r="C1982" i="4"/>
  <c r="D1982" i="4"/>
  <c r="A1983" i="4"/>
  <c r="C1983" i="4"/>
  <c r="D1983" i="4"/>
  <c r="A1984" i="4"/>
  <c r="C1984" i="4"/>
  <c r="D1984" i="4"/>
  <c r="A1985" i="4"/>
  <c r="C1985" i="4"/>
  <c r="D1985" i="4"/>
  <c r="A1986" i="4"/>
  <c r="C1986" i="4"/>
  <c r="D1986" i="4"/>
  <c r="A1987" i="4"/>
  <c r="C1987" i="4"/>
  <c r="D1987" i="4"/>
  <c r="A1988" i="4"/>
  <c r="C1988" i="4"/>
  <c r="D1988" i="4"/>
  <c r="A1989" i="4"/>
  <c r="C1989" i="4"/>
  <c r="D1989" i="4"/>
  <c r="A1990" i="4"/>
  <c r="C1990" i="4"/>
  <c r="D1990" i="4"/>
  <c r="A1991" i="4"/>
  <c r="C1991" i="4"/>
  <c r="D1991" i="4"/>
  <c r="A1992" i="4"/>
  <c r="C1992" i="4"/>
  <c r="D1992" i="4"/>
  <c r="A1993" i="4"/>
  <c r="C1993" i="4"/>
  <c r="D1993" i="4"/>
  <c r="A1994" i="4"/>
  <c r="C1994" i="4"/>
  <c r="D1994" i="4"/>
  <c r="A1995" i="4"/>
  <c r="C1995" i="4"/>
  <c r="D1995" i="4"/>
  <c r="A1996" i="4"/>
  <c r="C1996" i="4"/>
  <c r="D1996" i="4"/>
  <c r="A1997" i="4"/>
  <c r="C1997" i="4"/>
  <c r="D1997" i="4"/>
  <c r="A1998" i="4"/>
  <c r="C1998" i="4"/>
  <c r="D1998" i="4"/>
  <c r="A1999" i="4"/>
  <c r="C1999" i="4"/>
  <c r="D1999" i="4"/>
  <c r="A2000" i="4"/>
  <c r="C2000" i="4"/>
  <c r="D2000" i="4"/>
  <c r="A2001" i="4"/>
  <c r="C2001" i="4"/>
  <c r="D2001" i="4"/>
  <c r="A2002" i="4"/>
  <c r="C2002" i="4"/>
  <c r="D2002" i="4"/>
  <c r="A2003" i="4"/>
  <c r="C2003" i="4"/>
  <c r="D2003" i="4"/>
  <c r="A2004" i="4"/>
  <c r="C2004" i="4"/>
  <c r="D2004" i="4"/>
  <c r="A2005" i="4"/>
  <c r="C2005" i="4"/>
  <c r="D2005" i="4"/>
  <c r="A2006" i="4"/>
  <c r="C2006" i="4"/>
  <c r="D2006" i="4"/>
  <c r="A2007" i="4"/>
  <c r="C2007" i="4"/>
  <c r="D2007" i="4"/>
  <c r="A2008" i="4"/>
  <c r="C2008" i="4"/>
  <c r="D2008" i="4"/>
  <c r="A2009" i="4"/>
  <c r="C2009" i="4"/>
  <c r="D2009" i="4"/>
  <c r="A2010" i="4"/>
  <c r="C2010" i="4"/>
  <c r="D2010" i="4"/>
  <c r="A2011" i="4"/>
  <c r="C2011" i="4"/>
  <c r="D2011" i="4"/>
  <c r="A2012" i="4"/>
  <c r="C2012" i="4"/>
  <c r="D2012" i="4"/>
  <c r="A2013" i="4"/>
  <c r="C2013" i="4"/>
  <c r="D2013" i="4"/>
  <c r="A2014" i="4"/>
  <c r="C2014" i="4"/>
  <c r="D2014" i="4"/>
  <c r="A2015" i="4"/>
  <c r="C2015" i="4"/>
  <c r="D2015" i="4"/>
  <c r="A2016" i="4"/>
  <c r="C2016" i="4"/>
  <c r="D2016" i="4"/>
  <c r="A2017" i="4"/>
  <c r="C2017" i="4"/>
  <c r="D2017" i="4"/>
  <c r="A2018" i="4"/>
  <c r="C2018" i="4"/>
  <c r="D2018" i="4"/>
  <c r="A2019" i="4"/>
  <c r="C2019" i="4"/>
  <c r="D2019" i="4"/>
  <c r="A2020" i="4"/>
  <c r="C2020" i="4"/>
  <c r="D2020" i="4"/>
  <c r="A2021" i="4"/>
  <c r="C2021" i="4"/>
  <c r="D2021" i="4"/>
  <c r="A2022" i="4"/>
  <c r="C2022" i="4"/>
  <c r="D2022" i="4"/>
  <c r="A2023" i="4"/>
  <c r="C2023" i="4"/>
  <c r="D2023" i="4"/>
  <c r="A2024" i="4"/>
  <c r="C2024" i="4"/>
  <c r="D2024" i="4"/>
  <c r="A2025" i="4"/>
  <c r="C2025" i="4"/>
  <c r="D2025" i="4"/>
  <c r="A2026" i="4"/>
  <c r="C2026" i="4"/>
  <c r="D2026" i="4"/>
  <c r="A2027" i="4"/>
  <c r="C2027" i="4"/>
  <c r="D2027" i="4"/>
  <c r="A2028" i="4"/>
  <c r="C2028" i="4"/>
  <c r="D2028" i="4"/>
  <c r="A2029" i="4"/>
  <c r="C2029" i="4"/>
  <c r="D2029" i="4"/>
  <c r="A2030" i="4"/>
  <c r="C2030" i="4"/>
  <c r="D2030" i="4"/>
  <c r="A2031" i="4"/>
  <c r="C2031" i="4"/>
  <c r="D2031" i="4"/>
  <c r="A2032" i="4"/>
  <c r="C2032" i="4"/>
  <c r="D2032" i="4"/>
  <c r="A2033" i="4"/>
  <c r="C2033" i="4"/>
  <c r="D2033" i="4"/>
  <c r="A2034" i="4"/>
  <c r="C2034" i="4"/>
  <c r="D2034" i="4"/>
  <c r="A2035" i="4"/>
  <c r="C2035" i="4"/>
  <c r="D2035" i="4"/>
  <c r="A2036" i="4"/>
  <c r="C2036" i="4"/>
  <c r="D2036" i="4"/>
  <c r="A2037" i="4"/>
  <c r="C2037" i="4"/>
  <c r="D2037" i="4"/>
  <c r="A2038" i="4"/>
  <c r="C2038" i="4"/>
  <c r="D2038" i="4"/>
  <c r="A2039" i="4"/>
  <c r="C2039" i="4"/>
  <c r="D2039" i="4"/>
  <c r="A2040" i="4"/>
  <c r="C2040" i="4"/>
  <c r="D2040" i="4"/>
  <c r="A2041" i="4"/>
  <c r="C2041" i="4"/>
  <c r="D2041" i="4"/>
  <c r="A2042" i="4"/>
  <c r="C2042" i="4"/>
  <c r="D2042" i="4"/>
  <c r="A2043" i="4"/>
  <c r="C2043" i="4"/>
  <c r="D2043" i="4"/>
  <c r="A2044" i="4"/>
  <c r="C2044" i="4"/>
  <c r="D2044" i="4"/>
  <c r="A2045" i="4"/>
  <c r="C2045" i="4"/>
  <c r="D2045" i="4"/>
  <c r="A2046" i="4"/>
  <c r="C2046" i="4"/>
  <c r="D2046" i="4"/>
  <c r="A2047" i="4"/>
  <c r="C2047" i="4"/>
  <c r="D2047" i="4"/>
  <c r="A2048" i="4"/>
  <c r="C2048" i="4"/>
  <c r="D2048" i="4"/>
  <c r="A2049" i="4"/>
  <c r="C2049" i="4"/>
  <c r="D2049" i="4"/>
  <c r="A2050" i="4"/>
  <c r="C2050" i="4"/>
  <c r="D2050" i="4"/>
  <c r="A2051" i="4"/>
  <c r="C2051" i="4"/>
  <c r="D2051" i="4"/>
  <c r="A2052" i="4"/>
  <c r="C2052" i="4"/>
  <c r="D2052" i="4"/>
  <c r="A2053" i="4"/>
  <c r="C2053" i="4"/>
  <c r="D2053" i="4"/>
  <c r="A2054" i="4"/>
  <c r="C2054" i="4"/>
  <c r="D2054" i="4"/>
  <c r="A2055" i="4"/>
  <c r="C2055" i="4"/>
  <c r="D2055" i="4"/>
  <c r="A2056" i="4"/>
  <c r="C2056" i="4"/>
  <c r="D2056" i="4"/>
  <c r="A2057" i="4"/>
  <c r="C2057" i="4"/>
  <c r="D2057" i="4"/>
  <c r="A2058" i="4"/>
  <c r="C2058" i="4"/>
  <c r="D2058" i="4"/>
  <c r="A2059" i="4"/>
  <c r="C2059" i="4"/>
  <c r="D2059" i="4"/>
  <c r="A2060" i="4"/>
  <c r="C2060" i="4"/>
  <c r="D2060" i="4"/>
  <c r="A2061" i="4"/>
  <c r="C2061" i="4"/>
  <c r="D2061" i="4"/>
  <c r="A2062" i="4"/>
  <c r="C2062" i="4"/>
  <c r="D2062" i="4"/>
  <c r="A2063" i="4"/>
  <c r="C2063" i="4"/>
  <c r="D2063" i="4"/>
  <c r="A2064" i="4"/>
  <c r="C2064" i="4"/>
  <c r="D2064" i="4"/>
  <c r="A2065" i="4"/>
  <c r="C2065" i="4"/>
  <c r="D2065" i="4"/>
  <c r="A2066" i="4"/>
  <c r="C2066" i="4"/>
  <c r="D2066" i="4"/>
  <c r="A2067" i="4"/>
  <c r="C2067" i="4"/>
  <c r="D2067" i="4"/>
  <c r="A2068" i="4"/>
  <c r="C2068" i="4"/>
  <c r="D2068" i="4"/>
  <c r="A2069" i="4"/>
  <c r="C2069" i="4"/>
  <c r="D2069" i="4"/>
  <c r="A2070" i="4"/>
  <c r="C2070" i="4"/>
  <c r="D2070" i="4"/>
  <c r="A2071" i="4"/>
  <c r="C2071" i="4"/>
  <c r="D2071" i="4"/>
  <c r="A2072" i="4"/>
  <c r="C2072" i="4"/>
  <c r="D2072" i="4"/>
  <c r="A2073" i="4"/>
  <c r="C2073" i="4"/>
  <c r="D2073" i="4"/>
  <c r="A2074" i="4"/>
  <c r="C2074" i="4"/>
  <c r="D2074" i="4"/>
  <c r="A2075" i="4"/>
  <c r="C2075" i="4"/>
  <c r="D2075" i="4"/>
  <c r="A2076" i="4"/>
  <c r="C2076" i="4"/>
  <c r="D2076" i="4"/>
  <c r="A2077" i="4"/>
  <c r="C2077" i="4"/>
  <c r="D2077" i="4"/>
  <c r="A2078" i="4"/>
  <c r="C2078" i="4"/>
  <c r="D2078" i="4"/>
  <c r="A2079" i="4"/>
  <c r="C2079" i="4"/>
  <c r="D2079" i="4"/>
  <c r="A2080" i="4"/>
  <c r="C2080" i="4"/>
  <c r="D2080" i="4"/>
  <c r="A2081" i="4"/>
  <c r="C2081" i="4"/>
  <c r="D2081" i="4"/>
  <c r="A2082" i="4"/>
  <c r="C2082" i="4"/>
  <c r="D2082" i="4"/>
  <c r="A2083" i="4"/>
  <c r="C2083" i="4"/>
  <c r="D2083" i="4"/>
  <c r="A2084" i="4"/>
  <c r="C2084" i="4"/>
  <c r="D2084" i="4"/>
  <c r="A2085" i="4"/>
  <c r="C2085" i="4"/>
  <c r="D2085" i="4"/>
  <c r="A2086" i="4"/>
  <c r="C2086" i="4"/>
  <c r="D2086" i="4"/>
  <c r="A2087" i="4"/>
  <c r="C2087" i="4"/>
  <c r="D2087" i="4"/>
  <c r="A2088" i="4"/>
  <c r="C2088" i="4"/>
  <c r="D2088" i="4"/>
  <c r="A2089" i="4"/>
  <c r="C2089" i="4"/>
  <c r="D2089" i="4"/>
  <c r="A2090" i="4"/>
  <c r="C2090" i="4"/>
  <c r="D2090" i="4"/>
  <c r="A2091" i="4"/>
  <c r="C2091" i="4"/>
  <c r="D2091" i="4"/>
  <c r="A2092" i="4"/>
  <c r="C2092" i="4"/>
  <c r="D2092" i="4"/>
  <c r="A2093" i="4"/>
  <c r="C2093" i="4"/>
  <c r="D2093" i="4"/>
  <c r="A2094" i="4"/>
  <c r="C2094" i="4"/>
  <c r="D2094" i="4"/>
  <c r="A2095" i="4"/>
  <c r="C2095" i="4"/>
  <c r="D2095" i="4"/>
  <c r="A2096" i="4"/>
  <c r="C2096" i="4"/>
  <c r="D2096" i="4"/>
  <c r="A2097" i="4"/>
  <c r="C2097" i="4"/>
  <c r="D2097" i="4"/>
  <c r="A2098" i="4"/>
  <c r="C2098" i="4"/>
  <c r="D2098" i="4"/>
  <c r="A2099" i="4"/>
  <c r="C2099" i="4"/>
  <c r="D2099" i="4"/>
  <c r="A2100" i="4"/>
  <c r="C2100" i="4"/>
  <c r="D2100" i="4"/>
  <c r="A2101" i="4"/>
  <c r="C2101" i="4"/>
  <c r="D2101" i="4"/>
  <c r="A2102" i="4"/>
  <c r="C2102" i="4"/>
  <c r="D2102" i="4"/>
  <c r="A2103" i="4"/>
  <c r="C2103" i="4"/>
  <c r="D2103" i="4"/>
  <c r="A2104" i="4"/>
  <c r="C2104" i="4"/>
  <c r="D2104" i="4"/>
  <c r="A2105" i="4"/>
  <c r="C2105" i="4"/>
  <c r="D2105" i="4"/>
  <c r="A2106" i="4"/>
  <c r="C2106" i="4"/>
  <c r="D2106" i="4"/>
  <c r="A2107" i="4"/>
  <c r="C2107" i="4"/>
  <c r="D2107" i="4"/>
  <c r="A2108" i="4"/>
  <c r="C2108" i="4"/>
  <c r="D2108" i="4"/>
  <c r="A2109" i="4"/>
  <c r="C2109" i="4"/>
  <c r="D2109" i="4"/>
  <c r="A2110" i="4"/>
  <c r="C2110" i="4"/>
  <c r="D2110" i="4"/>
  <c r="A2111" i="4"/>
  <c r="C2111" i="4"/>
  <c r="D2111" i="4"/>
  <c r="A2112" i="4"/>
  <c r="C2112" i="4"/>
  <c r="D2112" i="4"/>
  <c r="A2113" i="4"/>
  <c r="C2113" i="4"/>
  <c r="D2113" i="4"/>
  <c r="A2114" i="4"/>
  <c r="C2114" i="4"/>
  <c r="D2114" i="4"/>
  <c r="A2115" i="4"/>
  <c r="C2115" i="4"/>
  <c r="D2115" i="4"/>
  <c r="A2116" i="4"/>
  <c r="C2116" i="4"/>
  <c r="D2116" i="4"/>
  <c r="A2117" i="4"/>
  <c r="C2117" i="4"/>
  <c r="D2117" i="4"/>
  <c r="A2118" i="4"/>
  <c r="C2118" i="4"/>
  <c r="D2118" i="4"/>
  <c r="A2119" i="4"/>
  <c r="C2119" i="4"/>
  <c r="D2119" i="4"/>
  <c r="A2120" i="4"/>
  <c r="C2120" i="4"/>
  <c r="D2120" i="4"/>
  <c r="A2121" i="4"/>
  <c r="C2121" i="4"/>
  <c r="D2121" i="4"/>
  <c r="A2122" i="4"/>
  <c r="C2122" i="4"/>
  <c r="D2122" i="4"/>
  <c r="A2123" i="4"/>
  <c r="C2123" i="4"/>
  <c r="D2123" i="4"/>
  <c r="A2124" i="4"/>
  <c r="C2124" i="4"/>
  <c r="D2124" i="4"/>
  <c r="A2125" i="4"/>
  <c r="C2125" i="4"/>
  <c r="D2125" i="4"/>
  <c r="A2126" i="4"/>
  <c r="C2126" i="4"/>
  <c r="D2126" i="4"/>
  <c r="A2127" i="4"/>
  <c r="C2127" i="4"/>
  <c r="D2127" i="4"/>
  <c r="A2128" i="4"/>
  <c r="C2128" i="4"/>
  <c r="D2128" i="4"/>
  <c r="A2129" i="4"/>
  <c r="C2129" i="4"/>
  <c r="D2129" i="4"/>
  <c r="A2130" i="4"/>
  <c r="C2130" i="4"/>
  <c r="D2130" i="4"/>
  <c r="A2131" i="4"/>
  <c r="C2131" i="4"/>
  <c r="D2131" i="4"/>
  <c r="A2132" i="4"/>
  <c r="C2132" i="4"/>
  <c r="D2132" i="4"/>
  <c r="A2133" i="4"/>
  <c r="C2133" i="4"/>
  <c r="D2133" i="4"/>
  <c r="A2134" i="4"/>
  <c r="C2134" i="4"/>
  <c r="D2134" i="4"/>
  <c r="A2135" i="4"/>
  <c r="C2135" i="4"/>
  <c r="D2135" i="4"/>
  <c r="A2136" i="4"/>
  <c r="C2136" i="4"/>
  <c r="D2136" i="4"/>
  <c r="A2137" i="4"/>
  <c r="C2137" i="4"/>
  <c r="D2137" i="4"/>
  <c r="A2138" i="4"/>
  <c r="C2138" i="4"/>
  <c r="D2138" i="4"/>
  <c r="A2139" i="4"/>
  <c r="C2139" i="4"/>
  <c r="D2139" i="4"/>
  <c r="A2140" i="4"/>
  <c r="C2140" i="4"/>
  <c r="D2140" i="4"/>
  <c r="A2141" i="4"/>
  <c r="C2141" i="4"/>
  <c r="D2141" i="4"/>
  <c r="A2142" i="4"/>
  <c r="C2142" i="4"/>
  <c r="D2142" i="4"/>
  <c r="A2143" i="4"/>
  <c r="C2143" i="4"/>
  <c r="D2143" i="4"/>
  <c r="A2144" i="4"/>
  <c r="C2144" i="4"/>
  <c r="D2144" i="4"/>
  <c r="A2145" i="4"/>
  <c r="C2145" i="4"/>
  <c r="D2145" i="4"/>
  <c r="A2146" i="4"/>
  <c r="C2146" i="4"/>
  <c r="D2146" i="4"/>
  <c r="A2147" i="4"/>
  <c r="C2147" i="4"/>
  <c r="D2147" i="4"/>
  <c r="A2148" i="4"/>
  <c r="C2148" i="4"/>
  <c r="D2148" i="4"/>
  <c r="A2149" i="4"/>
  <c r="C2149" i="4"/>
  <c r="D2149" i="4"/>
  <c r="A2150" i="4"/>
  <c r="C2150" i="4"/>
  <c r="D2150" i="4"/>
  <c r="A2151" i="4"/>
  <c r="C2151" i="4"/>
  <c r="D2151" i="4"/>
  <c r="A2152" i="4"/>
  <c r="C2152" i="4"/>
  <c r="D2152" i="4"/>
  <c r="A2153" i="4"/>
  <c r="C2153" i="4"/>
  <c r="D2153" i="4"/>
  <c r="A2154" i="4"/>
  <c r="C2154" i="4"/>
  <c r="D2154" i="4"/>
  <c r="A2155" i="4"/>
  <c r="C2155" i="4"/>
  <c r="D2155" i="4"/>
  <c r="A2156" i="4"/>
  <c r="C2156" i="4"/>
  <c r="D2156" i="4"/>
  <c r="A2157" i="4"/>
  <c r="C2157" i="4"/>
  <c r="D2157" i="4"/>
  <c r="A2158" i="4"/>
  <c r="C2158" i="4"/>
  <c r="D2158" i="4"/>
  <c r="A2159" i="4"/>
  <c r="C2159" i="4"/>
  <c r="D2159" i="4"/>
  <c r="A2160" i="4"/>
  <c r="C2160" i="4"/>
  <c r="D2160" i="4"/>
  <c r="A2161" i="4"/>
  <c r="C2161" i="4"/>
  <c r="D2161" i="4"/>
  <c r="A2162" i="4"/>
  <c r="C2162" i="4"/>
  <c r="D2162" i="4"/>
  <c r="A2163" i="4"/>
  <c r="C2163" i="4"/>
  <c r="D2163" i="4"/>
  <c r="A2164" i="4"/>
  <c r="C2164" i="4"/>
  <c r="D2164" i="4"/>
  <c r="A2165" i="4"/>
  <c r="C2165" i="4"/>
  <c r="D2165" i="4"/>
  <c r="A2166" i="4"/>
  <c r="C2166" i="4"/>
  <c r="D2166" i="4"/>
  <c r="A2167" i="4"/>
  <c r="C2167" i="4"/>
  <c r="D2167" i="4"/>
  <c r="A2168" i="4"/>
  <c r="C2168" i="4"/>
  <c r="D2168" i="4"/>
  <c r="A2169" i="4"/>
  <c r="C2169" i="4"/>
  <c r="D2169" i="4"/>
  <c r="A2170" i="4"/>
  <c r="C2170" i="4"/>
  <c r="D2170" i="4"/>
  <c r="A2171" i="4"/>
  <c r="C2171" i="4"/>
  <c r="D2171" i="4"/>
  <c r="A2172" i="4"/>
  <c r="C2172" i="4"/>
  <c r="D2172" i="4"/>
  <c r="A2173" i="4"/>
  <c r="C2173" i="4"/>
  <c r="D2173" i="4"/>
  <c r="A2174" i="4"/>
  <c r="C2174" i="4"/>
  <c r="D2174" i="4"/>
  <c r="A2175" i="4"/>
  <c r="C2175" i="4"/>
  <c r="D2175" i="4"/>
  <c r="A2176" i="4"/>
  <c r="C2176" i="4"/>
  <c r="D2176" i="4"/>
  <c r="A2177" i="4"/>
  <c r="C2177" i="4"/>
  <c r="D2177" i="4"/>
  <c r="A2178" i="4"/>
  <c r="C2178" i="4"/>
  <c r="D2178" i="4"/>
  <c r="A2179" i="4"/>
  <c r="C2179" i="4"/>
  <c r="D2179" i="4"/>
  <c r="A2180" i="4"/>
  <c r="C2180" i="4"/>
  <c r="D2180" i="4"/>
  <c r="A2181" i="4"/>
  <c r="C2181" i="4"/>
  <c r="D2181" i="4"/>
  <c r="A2182" i="4"/>
  <c r="C2182" i="4"/>
  <c r="D2182" i="4"/>
  <c r="A2183" i="4"/>
  <c r="C2183" i="4"/>
  <c r="D2183" i="4"/>
  <c r="A2184" i="4"/>
  <c r="C2184" i="4"/>
  <c r="D2184" i="4"/>
  <c r="A2185" i="4"/>
  <c r="C2185" i="4"/>
  <c r="D2185" i="4"/>
  <c r="A2186" i="4"/>
  <c r="C2186" i="4"/>
  <c r="D2186" i="4"/>
  <c r="A2187" i="4"/>
  <c r="C2187" i="4"/>
  <c r="D2187" i="4"/>
  <c r="A2188" i="4"/>
  <c r="C2188" i="4"/>
  <c r="D2188" i="4"/>
  <c r="A2189" i="4"/>
  <c r="C2189" i="4"/>
  <c r="D2189" i="4"/>
  <c r="A2190" i="4"/>
  <c r="C2190" i="4"/>
  <c r="D2190" i="4"/>
  <c r="A2191" i="4"/>
  <c r="C2191" i="4"/>
  <c r="D2191" i="4"/>
  <c r="A2192" i="4"/>
  <c r="C2192" i="4"/>
  <c r="D2192" i="4"/>
  <c r="A2193" i="4"/>
  <c r="C2193" i="4"/>
  <c r="D2193" i="4"/>
  <c r="A2194" i="4"/>
  <c r="C2194" i="4"/>
  <c r="D2194" i="4"/>
  <c r="A2195" i="4"/>
  <c r="C2195" i="4"/>
  <c r="D2195" i="4"/>
  <c r="A2196" i="4"/>
  <c r="C2196" i="4"/>
  <c r="D2196" i="4"/>
  <c r="A2197" i="4"/>
  <c r="C2197" i="4"/>
  <c r="D2197" i="4"/>
  <c r="A2198" i="4"/>
  <c r="C2198" i="4"/>
  <c r="D2198" i="4"/>
  <c r="A2199" i="4"/>
  <c r="C2199" i="4"/>
  <c r="D2199" i="4"/>
  <c r="A2200" i="4"/>
  <c r="C2200" i="4"/>
  <c r="D2200" i="4"/>
  <c r="A2201" i="4"/>
  <c r="C2201" i="4"/>
  <c r="D2201" i="4"/>
  <c r="A2202" i="4"/>
  <c r="C2202" i="4"/>
  <c r="D2202" i="4"/>
  <c r="A2203" i="4"/>
  <c r="C2203" i="4"/>
  <c r="D2203" i="4"/>
  <c r="A2204" i="4"/>
  <c r="C2204" i="4"/>
  <c r="D2204" i="4"/>
  <c r="A2205" i="4"/>
  <c r="C2205" i="4"/>
  <c r="D2205" i="4"/>
  <c r="A2206" i="4"/>
  <c r="C2206" i="4"/>
  <c r="D2206" i="4"/>
  <c r="A2207" i="4"/>
  <c r="C2207" i="4"/>
  <c r="D2207" i="4"/>
  <c r="A2208" i="4"/>
  <c r="C2208" i="4"/>
  <c r="D2208" i="4"/>
  <c r="A2209" i="4"/>
  <c r="C2209" i="4"/>
  <c r="D2209" i="4"/>
  <c r="A2210" i="4"/>
  <c r="C2210" i="4"/>
  <c r="D2210" i="4"/>
  <c r="A2211" i="4"/>
  <c r="C2211" i="4"/>
  <c r="D2211" i="4"/>
  <c r="A2212" i="4"/>
  <c r="C2212" i="4"/>
  <c r="D2212" i="4"/>
  <c r="A2213" i="4"/>
  <c r="C2213" i="4"/>
  <c r="D2213" i="4"/>
  <c r="A2214" i="4"/>
  <c r="C2214" i="4"/>
  <c r="D2214" i="4"/>
  <c r="A2215" i="4"/>
  <c r="C2215" i="4"/>
  <c r="D2215" i="4"/>
  <c r="A2216" i="4"/>
  <c r="C2216" i="4"/>
  <c r="D2216" i="4"/>
  <c r="A2217" i="4"/>
  <c r="C2217" i="4"/>
  <c r="D2217" i="4"/>
  <c r="A2218" i="4"/>
  <c r="C2218" i="4"/>
  <c r="D2218" i="4"/>
  <c r="A2219" i="4"/>
  <c r="C2219" i="4"/>
  <c r="D2219" i="4"/>
  <c r="A2220" i="4"/>
  <c r="C2220" i="4"/>
  <c r="D2220" i="4"/>
  <c r="A2221" i="4"/>
  <c r="C2221" i="4"/>
  <c r="D2221" i="4"/>
  <c r="A2222" i="4"/>
  <c r="C2222" i="4"/>
  <c r="D2222" i="4"/>
  <c r="A2223" i="4"/>
  <c r="C2223" i="4"/>
  <c r="D2223" i="4"/>
  <c r="A2224" i="4"/>
  <c r="C2224" i="4"/>
  <c r="D2224" i="4"/>
  <c r="A2225" i="4"/>
  <c r="C2225" i="4"/>
  <c r="D2225" i="4"/>
  <c r="A2226" i="4"/>
  <c r="C2226" i="4"/>
  <c r="D2226" i="4"/>
  <c r="A2227" i="4"/>
  <c r="C2227" i="4"/>
  <c r="D2227" i="4"/>
  <c r="A2228" i="4"/>
  <c r="C2228" i="4"/>
  <c r="D2228" i="4"/>
  <c r="A2229" i="4"/>
  <c r="C2229" i="4"/>
  <c r="D2229" i="4"/>
  <c r="A2230" i="4"/>
  <c r="C2230" i="4"/>
  <c r="D2230" i="4"/>
  <c r="A2231" i="4"/>
  <c r="C2231" i="4"/>
  <c r="D2231" i="4"/>
  <c r="A2232" i="4"/>
  <c r="C2232" i="4"/>
  <c r="D2232" i="4"/>
  <c r="A2233" i="4"/>
  <c r="C2233" i="4"/>
  <c r="D2233" i="4"/>
  <c r="A2234" i="4"/>
  <c r="C2234" i="4"/>
  <c r="D2234" i="4"/>
  <c r="A2235" i="4"/>
  <c r="C2235" i="4"/>
  <c r="D2235" i="4"/>
  <c r="A2236" i="4"/>
  <c r="C2236" i="4"/>
  <c r="D2236" i="4"/>
  <c r="A2237" i="4"/>
  <c r="C2237" i="4"/>
  <c r="D2237" i="4"/>
  <c r="A2238" i="4"/>
  <c r="C2238" i="4"/>
  <c r="D2238" i="4"/>
  <c r="A2239" i="4"/>
  <c r="C2239" i="4"/>
  <c r="D2239" i="4"/>
  <c r="A2240" i="4"/>
  <c r="C2240" i="4"/>
  <c r="D2240" i="4"/>
  <c r="A2241" i="4"/>
  <c r="C2241" i="4"/>
  <c r="D2241" i="4"/>
  <c r="A2242" i="4"/>
  <c r="C2242" i="4"/>
  <c r="D2242" i="4"/>
  <c r="A2243" i="4"/>
  <c r="C2243" i="4"/>
  <c r="D2243" i="4"/>
  <c r="A2244" i="4"/>
  <c r="C2244" i="4"/>
  <c r="D2244" i="4"/>
  <c r="A2245" i="4"/>
  <c r="C2245" i="4"/>
  <c r="D2245" i="4"/>
  <c r="A2246" i="4"/>
  <c r="C2246" i="4"/>
  <c r="D2246" i="4"/>
  <c r="A2247" i="4"/>
  <c r="C2247" i="4"/>
  <c r="D2247" i="4"/>
  <c r="A2248" i="4"/>
  <c r="C2248" i="4"/>
  <c r="D2248" i="4"/>
  <c r="A2249" i="4"/>
  <c r="C2249" i="4"/>
  <c r="D2249" i="4"/>
  <c r="A2250" i="4"/>
  <c r="C2250" i="4"/>
  <c r="D2250" i="4"/>
  <c r="A2251" i="4"/>
  <c r="C2251" i="4"/>
  <c r="D2251" i="4"/>
  <c r="A2252" i="4"/>
  <c r="C2252" i="4"/>
  <c r="D2252" i="4"/>
  <c r="A2253" i="4"/>
  <c r="C2253" i="4"/>
  <c r="D2253" i="4"/>
  <c r="A2254" i="4"/>
  <c r="C2254" i="4"/>
  <c r="D2254" i="4"/>
  <c r="A2255" i="4"/>
  <c r="C2255" i="4"/>
  <c r="D2255" i="4"/>
  <c r="A2256" i="4"/>
  <c r="C2256" i="4"/>
  <c r="D2256" i="4"/>
  <c r="A2257" i="4"/>
  <c r="C2257" i="4"/>
  <c r="D2257" i="4"/>
  <c r="A2258" i="4"/>
  <c r="C2258" i="4"/>
  <c r="D2258" i="4"/>
  <c r="A2259" i="4"/>
  <c r="C2259" i="4"/>
  <c r="D2259" i="4"/>
  <c r="A2260" i="4"/>
  <c r="C2260" i="4"/>
  <c r="D2260" i="4"/>
  <c r="A2261" i="4"/>
  <c r="C2261" i="4"/>
  <c r="D2261" i="4"/>
  <c r="A2262" i="4"/>
  <c r="C2262" i="4"/>
  <c r="D2262" i="4"/>
  <c r="A2263" i="4"/>
  <c r="C2263" i="4"/>
  <c r="D2263" i="4"/>
  <c r="A2264" i="4"/>
  <c r="C2264" i="4"/>
  <c r="D2264" i="4"/>
  <c r="A2265" i="4"/>
  <c r="C2265" i="4"/>
  <c r="D2265" i="4"/>
  <c r="A2266" i="4"/>
  <c r="C2266" i="4"/>
  <c r="D2266" i="4"/>
  <c r="A2267" i="4"/>
  <c r="C2267" i="4"/>
  <c r="D2267" i="4"/>
  <c r="A2268" i="4"/>
  <c r="C2268" i="4"/>
  <c r="D2268" i="4"/>
  <c r="A2269" i="4"/>
  <c r="C2269" i="4"/>
  <c r="D2269" i="4"/>
  <c r="A2270" i="4"/>
  <c r="C2270" i="4"/>
  <c r="D2270" i="4"/>
  <c r="A2271" i="4"/>
  <c r="C2271" i="4"/>
  <c r="D2271" i="4"/>
  <c r="A2272" i="4"/>
  <c r="C2272" i="4"/>
  <c r="D2272" i="4"/>
  <c r="A2273" i="4"/>
  <c r="C2273" i="4"/>
  <c r="D2273" i="4"/>
  <c r="A2274" i="4"/>
  <c r="C2274" i="4"/>
  <c r="D2274" i="4"/>
  <c r="A2275" i="4"/>
  <c r="C2275" i="4"/>
  <c r="D2275" i="4"/>
  <c r="A2276" i="4"/>
  <c r="C2276" i="4"/>
  <c r="D2276" i="4"/>
  <c r="A2277" i="4"/>
  <c r="C2277" i="4"/>
  <c r="D2277" i="4"/>
  <c r="A2278" i="4"/>
  <c r="C2278" i="4"/>
  <c r="D2278" i="4"/>
  <c r="A2279" i="4"/>
  <c r="C2279" i="4"/>
  <c r="D2279" i="4"/>
  <c r="A2280" i="4"/>
  <c r="C2280" i="4"/>
  <c r="D2280" i="4"/>
  <c r="A2281" i="4"/>
  <c r="C2281" i="4"/>
  <c r="D2281" i="4"/>
  <c r="A2282" i="4"/>
  <c r="C2282" i="4"/>
  <c r="D2282" i="4"/>
  <c r="A2283" i="4"/>
  <c r="C2283" i="4"/>
  <c r="D2283" i="4"/>
  <c r="A2284" i="4"/>
  <c r="C2284" i="4"/>
  <c r="D2284" i="4"/>
  <c r="A2285" i="4"/>
  <c r="C2285" i="4"/>
  <c r="D2285" i="4"/>
  <c r="A2286" i="4"/>
  <c r="C2286" i="4"/>
  <c r="D2286" i="4"/>
  <c r="A2287" i="4"/>
  <c r="C2287" i="4"/>
  <c r="D2287" i="4"/>
  <c r="A2288" i="4"/>
  <c r="C2288" i="4"/>
  <c r="D2288" i="4"/>
  <c r="A2289" i="4"/>
  <c r="C2289" i="4"/>
  <c r="D2289" i="4"/>
  <c r="A2290" i="4"/>
  <c r="C2290" i="4"/>
  <c r="D2290" i="4"/>
  <c r="A2291" i="4"/>
  <c r="C2291" i="4"/>
  <c r="D2291" i="4"/>
  <c r="A2292" i="4"/>
  <c r="C2292" i="4"/>
  <c r="D2292" i="4"/>
  <c r="A2293" i="4"/>
  <c r="C2293" i="4"/>
  <c r="D2293" i="4"/>
  <c r="A2294" i="4"/>
  <c r="C2294" i="4"/>
  <c r="D2294" i="4"/>
  <c r="A2295" i="4"/>
  <c r="C2295" i="4"/>
  <c r="D2295" i="4"/>
  <c r="A2296" i="4"/>
  <c r="C2296" i="4"/>
  <c r="D2296" i="4"/>
  <c r="A2297" i="4"/>
  <c r="C2297" i="4"/>
  <c r="D2297" i="4"/>
  <c r="A2298" i="4"/>
  <c r="C2298" i="4"/>
  <c r="D2298" i="4"/>
  <c r="A2299" i="4"/>
  <c r="C2299" i="4"/>
  <c r="D2299" i="4"/>
  <c r="A2300" i="4"/>
  <c r="C2300" i="4"/>
  <c r="D2300" i="4"/>
  <c r="A2301" i="4"/>
  <c r="C2301" i="4"/>
  <c r="D2301" i="4"/>
  <c r="A2302" i="4"/>
  <c r="C2302" i="4"/>
  <c r="D2302" i="4"/>
  <c r="A2303" i="4"/>
  <c r="C2303" i="4"/>
  <c r="D2303" i="4"/>
  <c r="A2304" i="4"/>
  <c r="C2304" i="4"/>
  <c r="D2304" i="4"/>
  <c r="A2305" i="4"/>
  <c r="C2305" i="4"/>
  <c r="D2305" i="4"/>
  <c r="A2306" i="4"/>
  <c r="C2306" i="4"/>
  <c r="D2306" i="4"/>
  <c r="A2307" i="4"/>
  <c r="C2307" i="4"/>
  <c r="D2307" i="4"/>
  <c r="A2308" i="4"/>
  <c r="C2308" i="4"/>
  <c r="D2308" i="4"/>
  <c r="A2309" i="4"/>
  <c r="C2309" i="4"/>
  <c r="D2309" i="4"/>
  <c r="A2310" i="4"/>
  <c r="C2310" i="4"/>
  <c r="D2310" i="4"/>
  <c r="A2311" i="4"/>
  <c r="C2311" i="4"/>
  <c r="D2311" i="4"/>
  <c r="A2312" i="4"/>
  <c r="C2312" i="4"/>
  <c r="D2312" i="4"/>
  <c r="A2313" i="4"/>
  <c r="C2313" i="4"/>
  <c r="D2313" i="4"/>
  <c r="A2314" i="4"/>
  <c r="C2314" i="4"/>
  <c r="D2314" i="4"/>
  <c r="A2315" i="4"/>
  <c r="C2315" i="4"/>
  <c r="D2315" i="4"/>
  <c r="A2316" i="4"/>
  <c r="C2316" i="4"/>
  <c r="D2316" i="4"/>
  <c r="A2317" i="4"/>
  <c r="C2317" i="4"/>
  <c r="D2317" i="4"/>
  <c r="A2318" i="4"/>
  <c r="C2318" i="4"/>
  <c r="D2318" i="4"/>
  <c r="A2319" i="4"/>
  <c r="C2319" i="4"/>
  <c r="D2319" i="4"/>
  <c r="A2320" i="4"/>
  <c r="C2320" i="4"/>
  <c r="D2320" i="4"/>
  <c r="A2321" i="4"/>
  <c r="C2321" i="4"/>
  <c r="D2321" i="4"/>
  <c r="A2322" i="4"/>
  <c r="C2322" i="4"/>
  <c r="D2322" i="4"/>
  <c r="A2323" i="4"/>
  <c r="C2323" i="4"/>
  <c r="D2323" i="4"/>
  <c r="A2324" i="4"/>
  <c r="C2324" i="4"/>
  <c r="D2324" i="4"/>
  <c r="A2325" i="4"/>
  <c r="C2325" i="4"/>
  <c r="D2325" i="4"/>
  <c r="A2326" i="4"/>
  <c r="C2326" i="4"/>
  <c r="D2326" i="4"/>
  <c r="A2327" i="4"/>
  <c r="C2327" i="4"/>
  <c r="D2327" i="4"/>
  <c r="A2328" i="4"/>
  <c r="C2328" i="4"/>
  <c r="D2328" i="4"/>
  <c r="A2329" i="4"/>
  <c r="C2329" i="4"/>
  <c r="D2329" i="4"/>
  <c r="A2330" i="4"/>
  <c r="C2330" i="4"/>
  <c r="D2330" i="4"/>
  <c r="A2331" i="4"/>
  <c r="C2331" i="4"/>
  <c r="D2331" i="4"/>
  <c r="A2332" i="4"/>
  <c r="C2332" i="4"/>
  <c r="D2332" i="4"/>
  <c r="A2333" i="4"/>
  <c r="C2333" i="4"/>
  <c r="D2333" i="4"/>
  <c r="A2334" i="4"/>
  <c r="C2334" i="4"/>
  <c r="D2334" i="4"/>
  <c r="A2335" i="4"/>
  <c r="C2335" i="4"/>
  <c r="D2335" i="4"/>
  <c r="A2336" i="4"/>
  <c r="C2336" i="4"/>
  <c r="D2336" i="4"/>
  <c r="A2337" i="4"/>
  <c r="C2337" i="4"/>
  <c r="D2337" i="4"/>
  <c r="A2338" i="4"/>
  <c r="C2338" i="4"/>
  <c r="D2338" i="4"/>
  <c r="A2339" i="4"/>
  <c r="C2339" i="4"/>
  <c r="D2339" i="4"/>
  <c r="A2340" i="4"/>
  <c r="C2340" i="4"/>
  <c r="D2340" i="4"/>
  <c r="A2341" i="4"/>
  <c r="C2341" i="4"/>
  <c r="D2341" i="4"/>
  <c r="A2342" i="4"/>
  <c r="C2342" i="4"/>
  <c r="D2342" i="4"/>
  <c r="A2343" i="4"/>
  <c r="C2343" i="4"/>
  <c r="D2343" i="4"/>
  <c r="A2344" i="4"/>
  <c r="C2344" i="4"/>
  <c r="D2344" i="4"/>
  <c r="A2345" i="4"/>
  <c r="C2345" i="4"/>
  <c r="D2345" i="4"/>
  <c r="A2346" i="4"/>
  <c r="C2346" i="4"/>
  <c r="D2346" i="4"/>
  <c r="A2347" i="4"/>
  <c r="C2347" i="4"/>
  <c r="D2347" i="4"/>
  <c r="A2348" i="4"/>
  <c r="C2348" i="4"/>
  <c r="D2348" i="4"/>
  <c r="A2349" i="4"/>
  <c r="C2349" i="4"/>
  <c r="D2349" i="4"/>
  <c r="A2350" i="4"/>
  <c r="C2350" i="4"/>
  <c r="D2350" i="4"/>
  <c r="A2351" i="4"/>
  <c r="C2351" i="4"/>
  <c r="D2351" i="4"/>
  <c r="A2352" i="4"/>
  <c r="C2352" i="4"/>
  <c r="D2352" i="4"/>
  <c r="A2353" i="4"/>
  <c r="C2353" i="4"/>
  <c r="D2353" i="4"/>
  <c r="A2354" i="4"/>
  <c r="C2354" i="4"/>
  <c r="D2354" i="4"/>
  <c r="A2355" i="4"/>
  <c r="C2355" i="4"/>
  <c r="D2355" i="4"/>
  <c r="A2356" i="4"/>
  <c r="C2356" i="4"/>
  <c r="D2356" i="4"/>
  <c r="A2357" i="4"/>
  <c r="C2357" i="4"/>
  <c r="D2357" i="4"/>
  <c r="A2358" i="4"/>
  <c r="C2358" i="4"/>
  <c r="D2358" i="4"/>
  <c r="A2359" i="4"/>
  <c r="C2359" i="4"/>
  <c r="D2359" i="4"/>
  <c r="A2360" i="4"/>
  <c r="C2360" i="4"/>
  <c r="D2360" i="4"/>
  <c r="A2361" i="4"/>
  <c r="C2361" i="4"/>
  <c r="D2361" i="4"/>
  <c r="A2362" i="4"/>
  <c r="C2362" i="4"/>
  <c r="D2362" i="4"/>
  <c r="A2363" i="4"/>
  <c r="C2363" i="4"/>
  <c r="D2363" i="4"/>
  <c r="A2364" i="4"/>
  <c r="C2364" i="4"/>
  <c r="D2364" i="4"/>
  <c r="A2365" i="4"/>
  <c r="C2365" i="4"/>
  <c r="D2365" i="4"/>
  <c r="A2366" i="4"/>
  <c r="C2366" i="4"/>
  <c r="D2366" i="4"/>
  <c r="A2367" i="4"/>
  <c r="C2367" i="4"/>
  <c r="D2367" i="4"/>
  <c r="A2368" i="4"/>
  <c r="C2368" i="4"/>
  <c r="D2368" i="4"/>
  <c r="A2369" i="4"/>
  <c r="C2369" i="4"/>
  <c r="D2369" i="4"/>
  <c r="A2370" i="4"/>
  <c r="C2370" i="4"/>
  <c r="D2370" i="4"/>
  <c r="A2371" i="4"/>
  <c r="C2371" i="4"/>
  <c r="D2371" i="4"/>
  <c r="A2372" i="4"/>
  <c r="C2372" i="4"/>
  <c r="D2372" i="4"/>
  <c r="A2373" i="4"/>
  <c r="C2373" i="4"/>
  <c r="D2373" i="4"/>
  <c r="A2374" i="4"/>
  <c r="C2374" i="4"/>
  <c r="D2374" i="4"/>
  <c r="A2375" i="4"/>
  <c r="C2375" i="4"/>
  <c r="D2375" i="4"/>
  <c r="A2376" i="4"/>
  <c r="C2376" i="4"/>
  <c r="D2376" i="4"/>
  <c r="A2377" i="4"/>
  <c r="C2377" i="4"/>
  <c r="D2377" i="4"/>
  <c r="A2378" i="4"/>
  <c r="C2378" i="4"/>
  <c r="D2378" i="4"/>
  <c r="A2379" i="4"/>
  <c r="C2379" i="4"/>
  <c r="D2379" i="4"/>
  <c r="A2380" i="4"/>
  <c r="C2380" i="4"/>
  <c r="D2380" i="4"/>
  <c r="A2381" i="4"/>
  <c r="C2381" i="4"/>
  <c r="D2381" i="4"/>
  <c r="A2382" i="4"/>
  <c r="C2382" i="4"/>
  <c r="D2382" i="4"/>
  <c r="A2383" i="4"/>
  <c r="C2383" i="4"/>
  <c r="D2383" i="4"/>
  <c r="A2384" i="4"/>
  <c r="C2384" i="4"/>
  <c r="D2384" i="4"/>
  <c r="A2385" i="4"/>
  <c r="C2385" i="4"/>
  <c r="D2385" i="4"/>
  <c r="A2386" i="4"/>
  <c r="C2386" i="4"/>
  <c r="D2386" i="4"/>
  <c r="A2387" i="4"/>
  <c r="C2387" i="4"/>
  <c r="D2387" i="4"/>
  <c r="A2388" i="4"/>
  <c r="C2388" i="4"/>
  <c r="D2388" i="4"/>
  <c r="A2389" i="4"/>
  <c r="C2389" i="4"/>
  <c r="D2389" i="4"/>
  <c r="A2390" i="4"/>
  <c r="C2390" i="4"/>
  <c r="D2390" i="4"/>
  <c r="A2391" i="4"/>
  <c r="C2391" i="4"/>
  <c r="D2391" i="4"/>
  <c r="A2392" i="4"/>
  <c r="C2392" i="4"/>
  <c r="D2392" i="4"/>
  <c r="A2393" i="4"/>
  <c r="C2393" i="4"/>
  <c r="D2393" i="4"/>
  <c r="A2394" i="4"/>
  <c r="C2394" i="4"/>
  <c r="D2394" i="4"/>
  <c r="A2395" i="4"/>
  <c r="C2395" i="4"/>
  <c r="D2395" i="4"/>
  <c r="A2396" i="4"/>
  <c r="C2396" i="4"/>
  <c r="D2396" i="4"/>
  <c r="A2397" i="4"/>
  <c r="C2397" i="4"/>
  <c r="D2397" i="4"/>
  <c r="A2398" i="4"/>
  <c r="C2398" i="4"/>
  <c r="D2398" i="4"/>
  <c r="A2399" i="4"/>
  <c r="C2399" i="4"/>
  <c r="D2399" i="4"/>
  <c r="A2400" i="4"/>
  <c r="C2400" i="4"/>
  <c r="D2400" i="4"/>
  <c r="A2401" i="4"/>
  <c r="C2401" i="4"/>
  <c r="D2401" i="4"/>
  <c r="A2402" i="4"/>
  <c r="C2402" i="4"/>
  <c r="D2402" i="4"/>
  <c r="A2403" i="4"/>
  <c r="C2403" i="4"/>
  <c r="D2403" i="4"/>
  <c r="A2404" i="4"/>
  <c r="C2404" i="4"/>
  <c r="D2404" i="4"/>
  <c r="A2405" i="4"/>
  <c r="C2405" i="4"/>
  <c r="D2405" i="4"/>
  <c r="A2406" i="4"/>
  <c r="C2406" i="4"/>
  <c r="D2406" i="4"/>
  <c r="A2407" i="4"/>
  <c r="C2407" i="4"/>
  <c r="D2407" i="4"/>
  <c r="A2408" i="4"/>
  <c r="C2408" i="4"/>
  <c r="D2408" i="4"/>
  <c r="A2409" i="4"/>
  <c r="C2409" i="4"/>
  <c r="D2409" i="4"/>
  <c r="A2410" i="4"/>
  <c r="C2410" i="4"/>
  <c r="D2410" i="4"/>
  <c r="A2411" i="4"/>
  <c r="C2411" i="4"/>
  <c r="D2411" i="4"/>
  <c r="A2412" i="4"/>
  <c r="C2412" i="4"/>
  <c r="D2412" i="4"/>
  <c r="A2413" i="4"/>
  <c r="C2413" i="4"/>
  <c r="D2413" i="4"/>
  <c r="A2414" i="4"/>
  <c r="C2414" i="4"/>
  <c r="D2414" i="4"/>
  <c r="A2415" i="4"/>
  <c r="C2415" i="4"/>
  <c r="D2415" i="4"/>
  <c r="A2416" i="4"/>
  <c r="C2416" i="4"/>
  <c r="D2416" i="4"/>
  <c r="A2417" i="4"/>
  <c r="C2417" i="4"/>
  <c r="D2417" i="4"/>
  <c r="A2418" i="4"/>
  <c r="C2418" i="4"/>
  <c r="D2418" i="4"/>
  <c r="A2419" i="4"/>
  <c r="C2419" i="4"/>
  <c r="D2419" i="4"/>
  <c r="A2420" i="4"/>
  <c r="C2420" i="4"/>
  <c r="D2420" i="4"/>
  <c r="A2421" i="4"/>
  <c r="C2421" i="4"/>
  <c r="D2421" i="4"/>
  <c r="A2422" i="4"/>
  <c r="C2422" i="4"/>
  <c r="D2422" i="4"/>
  <c r="A2423" i="4"/>
  <c r="C2423" i="4"/>
  <c r="D2423" i="4"/>
  <c r="A2424" i="4"/>
  <c r="C2424" i="4"/>
  <c r="D2424" i="4"/>
  <c r="A2425" i="4"/>
  <c r="C2425" i="4"/>
  <c r="D2425" i="4"/>
  <c r="A2426" i="4"/>
  <c r="C2426" i="4"/>
  <c r="D2426" i="4"/>
  <c r="A2427" i="4"/>
  <c r="C2427" i="4"/>
  <c r="D2427" i="4"/>
  <c r="A2428" i="4"/>
  <c r="C2428" i="4"/>
  <c r="D2428" i="4"/>
  <c r="A2429" i="4"/>
  <c r="C2429" i="4"/>
  <c r="D2429" i="4"/>
  <c r="A2430" i="4"/>
  <c r="C2430" i="4"/>
  <c r="D2430" i="4"/>
  <c r="A2431" i="4"/>
  <c r="C2431" i="4"/>
  <c r="D2431" i="4"/>
  <c r="A2432" i="4"/>
  <c r="C2432" i="4"/>
  <c r="D2432" i="4"/>
  <c r="A2433" i="4"/>
  <c r="C2433" i="4"/>
  <c r="D2433" i="4"/>
  <c r="A2434" i="4"/>
  <c r="C2434" i="4"/>
  <c r="D2434" i="4"/>
  <c r="A2435" i="4"/>
  <c r="C2435" i="4"/>
  <c r="D2435" i="4"/>
  <c r="A2436" i="4"/>
  <c r="C2436" i="4"/>
  <c r="D2436" i="4"/>
  <c r="A2437" i="4"/>
  <c r="C2437" i="4"/>
  <c r="D2437" i="4"/>
  <c r="A2438" i="4"/>
  <c r="C2438" i="4"/>
  <c r="D2438" i="4"/>
  <c r="A2439" i="4"/>
  <c r="C2439" i="4"/>
  <c r="D2439" i="4"/>
  <c r="A2440" i="4"/>
  <c r="C2440" i="4"/>
  <c r="D2440" i="4"/>
  <c r="A2441" i="4"/>
  <c r="C2441" i="4"/>
  <c r="D2441" i="4"/>
  <c r="A2442" i="4"/>
  <c r="C2442" i="4"/>
  <c r="D2442" i="4"/>
  <c r="A2443" i="4"/>
  <c r="C2443" i="4"/>
  <c r="D2443" i="4"/>
  <c r="A2444" i="4"/>
  <c r="C2444" i="4"/>
  <c r="D2444" i="4"/>
  <c r="A2445" i="4"/>
  <c r="C2445" i="4"/>
  <c r="D2445" i="4"/>
  <c r="A2446" i="4"/>
  <c r="C2446" i="4"/>
  <c r="D2446" i="4"/>
  <c r="A2447" i="4"/>
  <c r="C2447" i="4"/>
  <c r="D2447" i="4"/>
  <c r="A2448" i="4"/>
  <c r="C2448" i="4"/>
  <c r="D2448" i="4"/>
  <c r="A2449" i="4"/>
  <c r="C2449" i="4"/>
  <c r="D2449" i="4"/>
  <c r="A2450" i="4"/>
  <c r="C2450" i="4"/>
  <c r="D2450" i="4"/>
  <c r="A2451" i="4"/>
  <c r="C2451" i="4"/>
  <c r="D2451" i="4"/>
  <c r="A2452" i="4"/>
  <c r="C2452" i="4"/>
  <c r="D2452" i="4"/>
  <c r="A2453" i="4"/>
  <c r="C2453" i="4"/>
  <c r="D2453" i="4"/>
  <c r="A2454" i="4"/>
  <c r="C2454" i="4"/>
  <c r="D2454" i="4"/>
  <c r="A2455" i="4"/>
  <c r="C2455" i="4"/>
  <c r="D2455" i="4"/>
  <c r="A2456" i="4"/>
  <c r="C2456" i="4"/>
  <c r="D2456" i="4"/>
  <c r="A2457" i="4"/>
  <c r="C2457" i="4"/>
  <c r="D2457" i="4"/>
  <c r="A2458" i="4"/>
  <c r="C2458" i="4"/>
  <c r="D2458" i="4"/>
  <c r="A2459" i="4"/>
  <c r="C2459" i="4"/>
  <c r="D2459" i="4"/>
  <c r="A2460" i="4"/>
  <c r="C2460" i="4"/>
  <c r="D2460" i="4"/>
  <c r="A2461" i="4"/>
  <c r="C2461" i="4"/>
  <c r="D2461" i="4"/>
  <c r="A2462" i="4"/>
  <c r="C2462" i="4"/>
  <c r="D2462" i="4"/>
  <c r="A2463" i="4"/>
  <c r="C2463" i="4"/>
  <c r="D2463" i="4"/>
  <c r="A2464" i="4"/>
  <c r="C2464" i="4"/>
  <c r="D2464" i="4"/>
  <c r="A2465" i="4"/>
  <c r="C2465" i="4"/>
  <c r="D2465" i="4"/>
  <c r="A2466" i="4"/>
  <c r="C2466" i="4"/>
  <c r="D2466" i="4"/>
  <c r="A2467" i="4"/>
  <c r="C2467" i="4"/>
  <c r="D2467" i="4"/>
  <c r="A2468" i="4"/>
  <c r="C2468" i="4"/>
  <c r="D2468" i="4"/>
  <c r="A2469" i="4"/>
  <c r="C2469" i="4"/>
  <c r="D2469" i="4"/>
  <c r="A2470" i="4"/>
  <c r="C2470" i="4"/>
  <c r="D2470" i="4"/>
  <c r="A2471" i="4"/>
  <c r="C2471" i="4"/>
  <c r="D2471" i="4"/>
  <c r="A2472" i="4"/>
  <c r="C2472" i="4"/>
  <c r="D2472" i="4"/>
  <c r="A2473" i="4"/>
  <c r="C2473" i="4"/>
  <c r="D2473" i="4"/>
  <c r="A2474" i="4"/>
  <c r="C2474" i="4"/>
  <c r="D2474" i="4"/>
  <c r="A2475" i="4"/>
  <c r="C2475" i="4"/>
  <c r="D2475" i="4"/>
  <c r="A2476" i="4"/>
  <c r="C2476" i="4"/>
  <c r="D2476" i="4"/>
  <c r="A2477" i="4"/>
  <c r="C2477" i="4"/>
  <c r="D2477" i="4"/>
  <c r="A2478" i="4"/>
  <c r="C2478" i="4"/>
  <c r="D2478" i="4"/>
  <c r="A2479" i="4"/>
  <c r="C2479" i="4"/>
  <c r="D2479" i="4"/>
  <c r="A2480" i="4"/>
  <c r="C2480" i="4"/>
  <c r="D2480" i="4"/>
  <c r="A2481" i="4"/>
  <c r="C2481" i="4"/>
  <c r="D2481" i="4"/>
  <c r="A2482" i="4"/>
  <c r="C2482" i="4"/>
  <c r="D2482" i="4"/>
  <c r="A2483" i="4"/>
  <c r="C2483" i="4"/>
  <c r="D2483" i="4"/>
  <c r="A2484" i="4"/>
  <c r="C2484" i="4"/>
  <c r="D2484" i="4"/>
  <c r="A2485" i="4"/>
  <c r="C2485" i="4"/>
  <c r="D2485" i="4"/>
  <c r="A2486" i="4"/>
  <c r="C2486" i="4"/>
  <c r="D2486" i="4"/>
  <c r="A2487" i="4"/>
  <c r="C2487" i="4"/>
  <c r="D2487" i="4"/>
  <c r="A2488" i="4"/>
  <c r="C2488" i="4"/>
  <c r="D2488" i="4"/>
  <c r="A2489" i="4"/>
  <c r="C2489" i="4"/>
  <c r="D2489" i="4"/>
  <c r="A2490" i="4"/>
  <c r="C2490" i="4"/>
  <c r="D2490" i="4"/>
  <c r="A2491" i="4"/>
  <c r="C2491" i="4"/>
  <c r="D2491" i="4"/>
  <c r="A2492" i="4"/>
  <c r="C2492" i="4"/>
  <c r="D2492" i="4"/>
  <c r="A2493" i="4"/>
  <c r="C2493" i="4"/>
  <c r="D2493" i="4"/>
  <c r="A2494" i="4"/>
  <c r="C2494" i="4"/>
  <c r="D2494" i="4"/>
  <c r="A2495" i="4"/>
  <c r="C2495" i="4"/>
  <c r="D2495" i="4"/>
  <c r="A2496" i="4"/>
  <c r="C2496" i="4"/>
  <c r="D2496" i="4"/>
  <c r="A2497" i="4"/>
  <c r="C2497" i="4"/>
  <c r="D2497" i="4"/>
  <c r="A2498" i="4"/>
  <c r="C2498" i="4"/>
  <c r="D2498" i="4"/>
  <c r="A2499" i="4"/>
  <c r="C2499" i="4"/>
  <c r="D2499" i="4"/>
  <c r="A2500" i="4"/>
  <c r="C2500" i="4"/>
  <c r="D2500" i="4"/>
  <c r="A2501" i="4"/>
  <c r="C2501" i="4"/>
  <c r="D2501" i="4"/>
  <c r="A2502" i="4"/>
  <c r="C2502" i="4"/>
  <c r="D2502" i="4"/>
  <c r="A2503" i="4"/>
  <c r="C2503" i="4"/>
  <c r="D2503" i="4"/>
  <c r="A2504" i="4"/>
  <c r="C2504" i="4"/>
  <c r="D2504" i="4"/>
  <c r="A2505" i="4"/>
  <c r="C2505" i="4"/>
  <c r="D2505" i="4"/>
  <c r="A2506" i="4"/>
  <c r="C2506" i="4"/>
  <c r="D2506" i="4"/>
  <c r="A2507" i="4"/>
  <c r="C2507" i="4"/>
  <c r="D2507" i="4"/>
  <c r="A2508" i="4"/>
  <c r="C2508" i="4"/>
  <c r="D2508" i="4"/>
  <c r="A2509" i="4"/>
  <c r="C2509" i="4"/>
  <c r="D2509" i="4"/>
  <c r="A2510" i="4"/>
  <c r="C2510" i="4"/>
  <c r="D2510" i="4"/>
  <c r="A2511" i="4"/>
  <c r="C2511" i="4"/>
  <c r="D2511" i="4"/>
  <c r="A2512" i="4"/>
  <c r="C2512" i="4"/>
  <c r="D2512" i="4"/>
  <c r="A2513" i="4"/>
  <c r="C2513" i="4"/>
  <c r="D2513" i="4"/>
  <c r="A2514" i="4"/>
  <c r="C2514" i="4"/>
  <c r="D2514" i="4"/>
  <c r="A2515" i="4"/>
  <c r="C2515" i="4"/>
  <c r="D2515" i="4"/>
  <c r="A2516" i="4"/>
  <c r="C2516" i="4"/>
  <c r="D2516" i="4"/>
  <c r="A2517" i="4"/>
  <c r="C2517" i="4"/>
  <c r="D2517" i="4"/>
  <c r="A2518" i="4"/>
  <c r="C2518" i="4"/>
  <c r="D2518" i="4"/>
  <c r="A2519" i="4"/>
  <c r="C2519" i="4"/>
  <c r="D2519" i="4"/>
  <c r="A2520" i="4"/>
  <c r="C2520" i="4"/>
  <c r="D2520" i="4"/>
  <c r="A2521" i="4"/>
  <c r="C2521" i="4"/>
  <c r="D2521" i="4"/>
  <c r="A2522" i="4"/>
  <c r="C2522" i="4"/>
  <c r="D2522" i="4"/>
  <c r="A2523" i="4"/>
  <c r="C2523" i="4"/>
  <c r="D2523" i="4"/>
  <c r="A2524" i="4"/>
  <c r="C2524" i="4"/>
  <c r="D2524" i="4"/>
  <c r="A2525" i="4"/>
  <c r="C2525" i="4"/>
  <c r="D2525" i="4"/>
  <c r="A2526" i="4"/>
  <c r="C2526" i="4"/>
  <c r="D2526" i="4"/>
  <c r="A2527" i="4"/>
  <c r="C2527" i="4"/>
  <c r="D2527" i="4"/>
  <c r="A2528" i="4"/>
  <c r="C2528" i="4"/>
  <c r="D2528" i="4"/>
  <c r="A2529" i="4"/>
  <c r="C2529" i="4"/>
  <c r="D2529" i="4"/>
  <c r="A2530" i="4"/>
  <c r="C2530" i="4"/>
  <c r="D2530" i="4"/>
  <c r="A2531" i="4"/>
  <c r="C2531" i="4"/>
  <c r="D2531" i="4"/>
  <c r="A2532" i="4"/>
  <c r="C2532" i="4"/>
  <c r="D2532" i="4"/>
  <c r="A2533" i="4"/>
  <c r="C2533" i="4"/>
  <c r="D2533" i="4"/>
  <c r="A2534" i="4"/>
  <c r="C2534" i="4"/>
  <c r="D2534" i="4"/>
  <c r="A2535" i="4"/>
  <c r="C2535" i="4"/>
  <c r="D2535" i="4"/>
  <c r="A2536" i="4"/>
  <c r="C2536" i="4"/>
  <c r="D2536" i="4"/>
  <c r="A2537" i="4"/>
  <c r="C2537" i="4"/>
  <c r="D2537" i="4"/>
  <c r="A2538" i="4"/>
  <c r="C2538" i="4"/>
  <c r="D2538" i="4"/>
  <c r="A2539" i="4"/>
  <c r="C2539" i="4"/>
  <c r="D2539" i="4"/>
  <c r="A2540" i="4"/>
  <c r="C2540" i="4"/>
  <c r="D2540" i="4"/>
  <c r="A2541" i="4"/>
  <c r="C2541" i="4"/>
  <c r="D2541" i="4"/>
  <c r="A2542" i="4"/>
  <c r="C2542" i="4"/>
  <c r="D2542" i="4"/>
  <c r="A2543" i="4"/>
  <c r="C2543" i="4"/>
  <c r="D2543" i="4"/>
  <c r="A2544" i="4"/>
  <c r="C2544" i="4"/>
  <c r="D2544" i="4"/>
  <c r="A2545" i="4"/>
  <c r="C2545" i="4"/>
  <c r="D2545" i="4"/>
  <c r="A2546" i="4"/>
  <c r="C2546" i="4"/>
  <c r="D2546" i="4"/>
  <c r="A2547" i="4"/>
  <c r="C2547" i="4"/>
  <c r="D2547" i="4"/>
  <c r="A2548" i="4"/>
  <c r="C2548" i="4"/>
  <c r="D2548" i="4"/>
  <c r="A2549" i="4"/>
  <c r="C2549" i="4"/>
  <c r="D2549" i="4"/>
  <c r="A2550" i="4"/>
  <c r="C2550" i="4"/>
  <c r="D2550" i="4"/>
  <c r="A2551" i="4"/>
  <c r="C2551" i="4"/>
  <c r="D2551" i="4"/>
  <c r="A2552" i="4"/>
  <c r="C2552" i="4"/>
  <c r="D2552" i="4"/>
  <c r="A2553" i="4"/>
  <c r="C2553" i="4"/>
  <c r="D2553" i="4"/>
  <c r="A2554" i="4"/>
  <c r="C2554" i="4"/>
  <c r="D2554" i="4"/>
  <c r="A2555" i="4"/>
  <c r="C2555" i="4"/>
  <c r="D2555" i="4"/>
  <c r="A2556" i="4"/>
  <c r="C2556" i="4"/>
  <c r="D2556" i="4"/>
  <c r="A2557" i="4"/>
  <c r="C2557" i="4"/>
  <c r="D2557" i="4"/>
  <c r="A2558" i="4"/>
  <c r="C2558" i="4"/>
  <c r="D2558" i="4"/>
  <c r="A2559" i="4"/>
  <c r="C2559" i="4"/>
  <c r="D2559" i="4"/>
  <c r="A2560" i="4"/>
  <c r="C2560" i="4"/>
  <c r="D2560" i="4"/>
  <c r="A2561" i="4"/>
  <c r="C2561" i="4"/>
  <c r="D2561" i="4"/>
  <c r="A2562" i="4"/>
  <c r="C2562" i="4"/>
  <c r="D2562" i="4"/>
  <c r="A2563" i="4"/>
  <c r="C2563" i="4"/>
  <c r="D2563" i="4"/>
  <c r="A2564" i="4"/>
  <c r="C2564" i="4"/>
  <c r="D2564" i="4"/>
  <c r="A2565" i="4"/>
  <c r="C2565" i="4"/>
  <c r="D2565" i="4"/>
  <c r="A2566" i="4"/>
  <c r="C2566" i="4"/>
  <c r="D2566" i="4"/>
  <c r="A2567" i="4"/>
  <c r="C2567" i="4"/>
  <c r="D2567" i="4"/>
  <c r="A2568" i="4"/>
  <c r="C2568" i="4"/>
  <c r="D2568" i="4"/>
  <c r="A2569" i="4"/>
  <c r="C2569" i="4"/>
  <c r="D2569" i="4"/>
  <c r="A2570" i="4"/>
  <c r="C2570" i="4"/>
  <c r="D2570" i="4"/>
  <c r="A2571" i="4"/>
  <c r="C2571" i="4"/>
  <c r="D2571" i="4"/>
  <c r="A2572" i="4"/>
  <c r="C2572" i="4"/>
  <c r="D2572" i="4"/>
  <c r="A2573" i="4"/>
  <c r="C2573" i="4"/>
  <c r="D2573" i="4"/>
  <c r="A2574" i="4"/>
  <c r="C2574" i="4"/>
  <c r="D2574" i="4"/>
  <c r="A2575" i="4"/>
  <c r="C2575" i="4"/>
  <c r="D2575" i="4"/>
  <c r="A2576" i="4"/>
  <c r="C2576" i="4"/>
  <c r="D2576" i="4"/>
  <c r="A2577" i="4"/>
  <c r="C2577" i="4"/>
  <c r="D2577" i="4"/>
  <c r="A2578" i="4"/>
  <c r="C2578" i="4"/>
  <c r="D2578" i="4"/>
  <c r="A2579" i="4"/>
  <c r="C2579" i="4"/>
  <c r="D2579" i="4"/>
  <c r="A2580" i="4"/>
  <c r="C2580" i="4"/>
  <c r="D2580" i="4"/>
  <c r="A2581" i="4"/>
  <c r="C2581" i="4"/>
  <c r="D2581" i="4"/>
  <c r="A2582" i="4"/>
  <c r="C2582" i="4"/>
  <c r="D2582" i="4"/>
  <c r="A2583" i="4"/>
  <c r="C2583" i="4"/>
  <c r="D2583" i="4"/>
  <c r="A2584" i="4"/>
  <c r="C2584" i="4"/>
  <c r="D2584" i="4"/>
  <c r="A2585" i="4"/>
  <c r="C2585" i="4"/>
  <c r="D2585" i="4"/>
  <c r="A2586" i="4"/>
  <c r="C2586" i="4"/>
  <c r="D2586" i="4"/>
  <c r="A2587" i="4"/>
  <c r="C2587" i="4"/>
  <c r="D2587" i="4"/>
  <c r="A2588" i="4"/>
  <c r="C2588" i="4"/>
  <c r="D2588" i="4"/>
  <c r="A2589" i="4"/>
  <c r="C2589" i="4"/>
  <c r="D2589" i="4"/>
  <c r="A2590" i="4"/>
  <c r="C2590" i="4"/>
  <c r="D2590" i="4"/>
  <c r="A2591" i="4"/>
  <c r="C2591" i="4"/>
  <c r="D2591" i="4"/>
  <c r="A2592" i="4"/>
  <c r="C2592" i="4"/>
  <c r="D2592" i="4"/>
  <c r="A2593" i="4"/>
  <c r="C2593" i="4"/>
  <c r="D2593" i="4"/>
  <c r="A2594" i="4"/>
  <c r="C2594" i="4"/>
  <c r="D2594" i="4"/>
  <c r="A2595" i="4"/>
  <c r="C2595" i="4"/>
  <c r="D2595" i="4"/>
  <c r="A2596" i="4"/>
  <c r="C2596" i="4"/>
  <c r="D2596" i="4"/>
  <c r="A2597" i="4"/>
  <c r="C2597" i="4"/>
  <c r="D2597" i="4"/>
  <c r="A2598" i="4"/>
  <c r="C2598" i="4"/>
  <c r="D2598" i="4"/>
  <c r="A2599" i="4"/>
  <c r="C2599" i="4"/>
  <c r="D2599" i="4"/>
  <c r="A2600" i="4"/>
  <c r="C2600" i="4"/>
  <c r="D2600" i="4"/>
  <c r="A2601" i="4"/>
  <c r="C2601" i="4"/>
  <c r="D2601" i="4"/>
  <c r="A2602" i="4"/>
  <c r="C2602" i="4"/>
  <c r="D2602" i="4"/>
  <c r="A2603" i="4"/>
  <c r="C2603" i="4"/>
  <c r="D2603" i="4"/>
  <c r="A2604" i="4"/>
  <c r="C2604" i="4"/>
  <c r="D2604" i="4"/>
  <c r="A2605" i="4"/>
  <c r="C2605" i="4"/>
  <c r="D2605" i="4"/>
  <c r="A2606" i="4"/>
  <c r="C2606" i="4"/>
  <c r="D2606" i="4"/>
  <c r="A2607" i="4"/>
  <c r="C2607" i="4"/>
  <c r="D2607" i="4"/>
  <c r="A2608" i="4"/>
  <c r="C2608" i="4"/>
  <c r="D2608" i="4"/>
  <c r="A2609" i="4"/>
  <c r="C2609" i="4"/>
  <c r="D2609" i="4"/>
  <c r="A2610" i="4"/>
  <c r="C2610" i="4"/>
  <c r="D2610" i="4"/>
  <c r="A2611" i="4"/>
  <c r="C2611" i="4"/>
  <c r="D2611" i="4"/>
  <c r="A2612" i="4"/>
  <c r="C2612" i="4"/>
  <c r="D2612" i="4"/>
  <c r="A2613" i="4"/>
  <c r="C2613" i="4"/>
  <c r="D2613" i="4"/>
  <c r="A2614" i="4"/>
  <c r="C2614" i="4"/>
  <c r="D2614" i="4"/>
  <c r="A2615" i="4"/>
  <c r="C2615" i="4"/>
  <c r="D2615" i="4"/>
  <c r="A2616" i="4"/>
  <c r="C2616" i="4"/>
  <c r="D2616" i="4"/>
  <c r="A2617" i="4"/>
  <c r="C2617" i="4"/>
  <c r="D2617" i="4"/>
  <c r="A2618" i="4"/>
  <c r="C2618" i="4"/>
  <c r="D2618" i="4"/>
  <c r="A2619" i="4"/>
  <c r="C2619" i="4"/>
  <c r="D2619" i="4"/>
  <c r="A2620" i="4"/>
  <c r="C2620" i="4"/>
  <c r="D2620" i="4"/>
  <c r="A2621" i="4"/>
  <c r="C2621" i="4"/>
  <c r="D2621" i="4"/>
  <c r="A2622" i="4"/>
  <c r="C2622" i="4"/>
  <c r="D2622" i="4"/>
  <c r="A2623" i="4"/>
  <c r="C2623" i="4"/>
  <c r="D2623" i="4"/>
  <c r="A2624" i="4"/>
  <c r="C2624" i="4"/>
  <c r="D2624" i="4"/>
  <c r="A2625" i="4"/>
  <c r="C2625" i="4"/>
  <c r="D2625" i="4"/>
  <c r="A2626" i="4"/>
  <c r="C2626" i="4"/>
  <c r="D2626" i="4"/>
  <c r="A2627" i="4"/>
  <c r="C2627" i="4"/>
  <c r="D2627" i="4"/>
  <c r="A2628" i="4"/>
  <c r="C2628" i="4"/>
  <c r="D2628" i="4"/>
  <c r="A2629" i="4"/>
  <c r="C2629" i="4"/>
  <c r="D2629" i="4"/>
  <c r="A2630" i="4"/>
  <c r="C2630" i="4"/>
  <c r="D2630" i="4"/>
  <c r="A2631" i="4"/>
  <c r="C2631" i="4"/>
  <c r="D2631" i="4"/>
  <c r="A2632" i="4"/>
  <c r="C2632" i="4"/>
  <c r="D2632" i="4"/>
  <c r="A2633" i="4"/>
  <c r="C2633" i="4"/>
  <c r="D2633" i="4"/>
  <c r="A2634" i="4"/>
  <c r="C2634" i="4"/>
  <c r="D2634" i="4"/>
  <c r="A2635" i="4"/>
  <c r="C2635" i="4"/>
  <c r="D2635" i="4"/>
  <c r="A2636" i="4"/>
  <c r="C2636" i="4"/>
  <c r="D2636" i="4"/>
  <c r="A2637" i="4"/>
  <c r="C2637" i="4"/>
  <c r="D2637" i="4"/>
  <c r="A2638" i="4"/>
  <c r="C2638" i="4"/>
  <c r="D2638" i="4"/>
  <c r="A2639" i="4"/>
  <c r="C2639" i="4"/>
  <c r="D2639" i="4"/>
  <c r="A2640" i="4"/>
  <c r="C2640" i="4"/>
  <c r="D2640" i="4"/>
  <c r="A2641" i="4"/>
  <c r="C2641" i="4"/>
  <c r="D2641" i="4"/>
  <c r="A2642" i="4"/>
  <c r="C2642" i="4"/>
  <c r="D2642" i="4"/>
  <c r="A2643" i="4"/>
  <c r="C2643" i="4"/>
  <c r="D2643" i="4"/>
  <c r="A2644" i="4"/>
  <c r="C2644" i="4"/>
  <c r="D2644" i="4"/>
  <c r="A2645" i="4"/>
  <c r="C2645" i="4"/>
  <c r="D2645" i="4"/>
  <c r="A2646" i="4"/>
  <c r="C2646" i="4"/>
  <c r="D2646" i="4"/>
  <c r="A2647" i="4"/>
  <c r="C2647" i="4"/>
  <c r="D2647" i="4"/>
  <c r="A2648" i="4"/>
  <c r="C2648" i="4"/>
  <c r="D2648" i="4"/>
  <c r="A2649" i="4"/>
  <c r="C2649" i="4"/>
  <c r="D2649" i="4"/>
  <c r="A2650" i="4"/>
  <c r="C2650" i="4"/>
  <c r="D2650" i="4"/>
  <c r="A2651" i="4"/>
  <c r="C2651" i="4"/>
  <c r="D2651" i="4"/>
  <c r="A2652" i="4"/>
  <c r="C2652" i="4"/>
  <c r="D2652" i="4"/>
  <c r="A2653" i="4"/>
  <c r="C2653" i="4"/>
  <c r="D2653" i="4"/>
  <c r="A2654" i="4"/>
  <c r="C2654" i="4"/>
  <c r="D2654" i="4"/>
  <c r="A2655" i="4"/>
  <c r="C2655" i="4"/>
  <c r="D2655" i="4"/>
  <c r="A2656" i="4"/>
  <c r="C2656" i="4"/>
  <c r="D2656" i="4"/>
  <c r="A2657" i="4"/>
  <c r="C2657" i="4"/>
  <c r="D2657" i="4"/>
  <c r="A2658" i="4"/>
  <c r="C2658" i="4"/>
  <c r="D2658" i="4"/>
  <c r="A2659" i="4"/>
  <c r="C2659" i="4"/>
  <c r="D2659" i="4"/>
  <c r="A2660" i="4"/>
  <c r="C2660" i="4"/>
  <c r="D2660" i="4"/>
  <c r="A2661" i="4"/>
  <c r="C2661" i="4"/>
  <c r="D2661" i="4"/>
  <c r="A2662" i="4"/>
  <c r="C2662" i="4"/>
  <c r="D2662" i="4"/>
  <c r="A2663" i="4"/>
  <c r="C2663" i="4"/>
  <c r="D2663" i="4"/>
  <c r="A2664" i="4"/>
  <c r="C2664" i="4"/>
  <c r="D2664" i="4"/>
  <c r="A2665" i="4"/>
  <c r="C2665" i="4"/>
  <c r="D2665" i="4"/>
  <c r="A2666" i="4"/>
  <c r="C2666" i="4"/>
  <c r="D2666" i="4"/>
  <c r="A2667" i="4"/>
  <c r="C2667" i="4"/>
  <c r="D2667" i="4"/>
  <c r="A2668" i="4"/>
  <c r="C2668" i="4"/>
  <c r="D2668" i="4"/>
  <c r="A2669" i="4"/>
  <c r="C2669" i="4"/>
  <c r="D2669" i="4"/>
  <c r="A2670" i="4"/>
  <c r="C2670" i="4"/>
  <c r="D2670" i="4"/>
  <c r="A2671" i="4"/>
  <c r="C2671" i="4"/>
  <c r="D2671" i="4"/>
  <c r="A2672" i="4"/>
  <c r="C2672" i="4"/>
  <c r="D2672" i="4"/>
  <c r="A2673" i="4"/>
  <c r="C2673" i="4"/>
  <c r="D2673" i="4"/>
  <c r="A2674" i="4"/>
  <c r="C2674" i="4"/>
  <c r="D2674" i="4"/>
  <c r="A2675" i="4"/>
  <c r="C2675" i="4"/>
  <c r="D2675" i="4"/>
  <c r="A2676" i="4"/>
  <c r="C2676" i="4"/>
  <c r="D2676" i="4"/>
  <c r="A2677" i="4"/>
  <c r="C2677" i="4"/>
  <c r="D2677" i="4"/>
  <c r="A2678" i="4"/>
  <c r="C2678" i="4"/>
  <c r="D2678" i="4"/>
  <c r="A2679" i="4"/>
  <c r="C2679" i="4"/>
  <c r="D2679" i="4"/>
  <c r="A2680" i="4"/>
  <c r="C2680" i="4"/>
  <c r="D2680" i="4"/>
  <c r="A2681" i="4"/>
  <c r="C2681" i="4"/>
  <c r="D2681" i="4"/>
  <c r="A2682" i="4"/>
  <c r="C2682" i="4"/>
  <c r="D2682" i="4"/>
  <c r="A2683" i="4"/>
  <c r="C2683" i="4"/>
  <c r="D2683" i="4"/>
  <c r="A2684" i="4"/>
  <c r="C2684" i="4"/>
  <c r="D2684" i="4"/>
  <c r="A2685" i="4"/>
  <c r="C2685" i="4"/>
  <c r="D2685" i="4"/>
  <c r="A2686" i="4"/>
  <c r="C2686" i="4"/>
  <c r="D2686" i="4"/>
  <c r="A2687" i="4"/>
  <c r="C2687" i="4"/>
  <c r="D2687" i="4"/>
  <c r="A2688" i="4"/>
  <c r="C2688" i="4"/>
  <c r="D2688" i="4"/>
  <c r="A2689" i="4"/>
  <c r="C2689" i="4"/>
  <c r="D2689" i="4"/>
  <c r="A2690" i="4"/>
  <c r="C2690" i="4"/>
  <c r="D2690" i="4"/>
  <c r="A2691" i="4"/>
  <c r="C2691" i="4"/>
  <c r="D2691" i="4"/>
  <c r="A2692" i="4"/>
  <c r="C2692" i="4"/>
  <c r="D2692" i="4"/>
  <c r="A2693" i="4"/>
  <c r="C2693" i="4"/>
  <c r="D2693" i="4"/>
  <c r="A2694" i="4"/>
  <c r="C2694" i="4"/>
  <c r="D2694" i="4"/>
  <c r="A2695" i="4"/>
  <c r="C2695" i="4"/>
  <c r="D2695" i="4"/>
  <c r="A2696" i="4"/>
  <c r="C2696" i="4"/>
  <c r="D2696" i="4"/>
  <c r="A2697" i="4"/>
  <c r="C2697" i="4"/>
  <c r="D2697" i="4"/>
  <c r="A2698" i="4"/>
  <c r="C2698" i="4"/>
  <c r="D2698" i="4"/>
  <c r="A2699" i="4"/>
  <c r="C2699" i="4"/>
  <c r="D2699" i="4"/>
  <c r="A2700" i="4"/>
  <c r="C2700" i="4"/>
  <c r="D2700" i="4"/>
  <c r="A2701" i="4"/>
  <c r="C2701" i="4"/>
  <c r="D2701" i="4"/>
  <c r="A2702" i="4"/>
  <c r="C2702" i="4"/>
  <c r="D2702" i="4"/>
  <c r="A2703" i="4"/>
  <c r="C2703" i="4"/>
  <c r="D2703" i="4"/>
  <c r="A2704" i="4"/>
  <c r="C2704" i="4"/>
  <c r="D2704" i="4"/>
  <c r="A2705" i="4"/>
  <c r="C2705" i="4"/>
  <c r="D2705" i="4"/>
  <c r="A2706" i="4"/>
  <c r="C2706" i="4"/>
  <c r="D2706" i="4"/>
  <c r="A2707" i="4"/>
  <c r="C2707" i="4"/>
  <c r="D2707" i="4"/>
  <c r="A2708" i="4"/>
  <c r="C2708" i="4"/>
  <c r="D2708" i="4"/>
  <c r="A2709" i="4"/>
  <c r="C2709" i="4"/>
  <c r="D2709" i="4"/>
  <c r="A2710" i="4"/>
  <c r="C2710" i="4"/>
  <c r="D2710" i="4"/>
  <c r="A2711" i="4"/>
  <c r="C2711" i="4"/>
  <c r="D2711" i="4"/>
  <c r="A2712" i="4"/>
  <c r="C2712" i="4"/>
  <c r="D2712" i="4"/>
  <c r="A2713" i="4"/>
  <c r="C2713" i="4"/>
  <c r="D2713" i="4"/>
  <c r="A2714" i="4"/>
  <c r="C2714" i="4"/>
  <c r="D2714" i="4"/>
  <c r="A2715" i="4"/>
  <c r="C2715" i="4"/>
  <c r="D2715" i="4"/>
  <c r="A2716" i="4"/>
  <c r="C2716" i="4"/>
  <c r="D2716" i="4"/>
  <c r="A2717" i="4"/>
  <c r="C2717" i="4"/>
  <c r="D2717" i="4"/>
  <c r="A2718" i="4"/>
  <c r="C2718" i="4"/>
  <c r="D2718" i="4"/>
  <c r="A2719" i="4"/>
  <c r="C2719" i="4"/>
  <c r="D2719" i="4"/>
  <c r="A2720" i="4"/>
  <c r="C2720" i="4"/>
  <c r="D2720" i="4"/>
  <c r="A2721" i="4"/>
  <c r="C2721" i="4"/>
  <c r="D2721" i="4"/>
  <c r="A2722" i="4"/>
  <c r="C2722" i="4"/>
  <c r="D2722" i="4"/>
  <c r="A2723" i="4"/>
  <c r="C2723" i="4"/>
  <c r="D2723" i="4"/>
  <c r="A2724" i="4"/>
  <c r="C2724" i="4"/>
  <c r="D2724" i="4"/>
  <c r="A2725" i="4"/>
  <c r="C2725" i="4"/>
  <c r="D2725" i="4"/>
  <c r="A2726" i="4"/>
  <c r="C2726" i="4"/>
  <c r="D2726" i="4"/>
  <c r="A2727" i="4"/>
  <c r="C2727" i="4"/>
  <c r="D2727" i="4"/>
  <c r="A2728" i="4"/>
  <c r="C2728" i="4"/>
  <c r="D2728" i="4"/>
  <c r="A2729" i="4"/>
  <c r="C2729" i="4"/>
  <c r="D2729" i="4"/>
  <c r="A2730" i="4"/>
  <c r="C2730" i="4"/>
  <c r="D2730" i="4"/>
  <c r="A2731" i="4"/>
  <c r="C2731" i="4"/>
  <c r="D2731" i="4"/>
  <c r="A2732" i="4"/>
  <c r="C2732" i="4"/>
  <c r="D2732" i="4"/>
  <c r="A2733" i="4"/>
  <c r="C2733" i="4"/>
  <c r="D2733" i="4"/>
  <c r="A2734" i="4"/>
  <c r="C2734" i="4"/>
  <c r="D2734" i="4"/>
  <c r="A2735" i="4"/>
  <c r="C2735" i="4"/>
  <c r="D2735" i="4"/>
  <c r="A2736" i="4"/>
  <c r="C2736" i="4"/>
  <c r="D2736" i="4"/>
  <c r="A2737" i="4"/>
  <c r="C2737" i="4"/>
  <c r="D2737" i="4"/>
  <c r="A2738" i="4"/>
  <c r="C2738" i="4"/>
  <c r="D2738" i="4"/>
  <c r="A2739" i="4"/>
  <c r="C2739" i="4"/>
  <c r="D2739" i="4"/>
  <c r="A2740" i="4"/>
  <c r="C2740" i="4"/>
  <c r="D2740" i="4"/>
  <c r="A2741" i="4"/>
  <c r="C2741" i="4"/>
  <c r="D2741" i="4"/>
  <c r="A2742" i="4"/>
  <c r="C2742" i="4"/>
  <c r="D2742" i="4"/>
  <c r="A2743" i="4"/>
  <c r="C2743" i="4"/>
  <c r="D2743" i="4"/>
  <c r="A2744" i="4"/>
  <c r="C2744" i="4"/>
  <c r="D2744" i="4"/>
  <c r="A2745" i="4"/>
  <c r="C2745" i="4"/>
  <c r="D2745" i="4"/>
  <c r="A2746" i="4"/>
  <c r="C2746" i="4"/>
  <c r="D2746" i="4"/>
  <c r="A2747" i="4"/>
  <c r="C2747" i="4"/>
  <c r="D2747" i="4"/>
  <c r="A2748" i="4"/>
  <c r="C2748" i="4"/>
  <c r="D2748" i="4"/>
  <c r="A2749" i="4"/>
  <c r="C2749" i="4"/>
  <c r="D2749" i="4"/>
  <c r="A2750" i="4"/>
  <c r="C2750" i="4"/>
  <c r="D2750" i="4"/>
  <c r="A2751" i="4"/>
  <c r="C2751" i="4"/>
  <c r="D2751" i="4"/>
  <c r="A2752" i="4"/>
  <c r="C2752" i="4"/>
  <c r="D2752" i="4"/>
  <c r="A2753" i="4"/>
  <c r="C2753" i="4"/>
  <c r="D2753" i="4"/>
  <c r="A2754" i="4"/>
  <c r="C2754" i="4"/>
  <c r="D2754" i="4"/>
  <c r="A2755" i="4"/>
  <c r="C2755" i="4"/>
  <c r="D2755" i="4"/>
  <c r="A2756" i="4"/>
  <c r="C2756" i="4"/>
  <c r="D2756" i="4"/>
  <c r="A2757" i="4"/>
  <c r="C2757" i="4"/>
  <c r="D2757" i="4"/>
  <c r="A2758" i="4"/>
  <c r="C2758" i="4"/>
  <c r="D2758" i="4"/>
  <c r="A2759" i="4"/>
  <c r="C2759" i="4"/>
  <c r="D2759" i="4"/>
  <c r="A2760" i="4"/>
  <c r="C2760" i="4"/>
  <c r="D2760" i="4"/>
  <c r="A2761" i="4"/>
  <c r="C2761" i="4"/>
  <c r="D2761" i="4"/>
  <c r="A2762" i="4"/>
  <c r="C2762" i="4"/>
  <c r="D2762" i="4"/>
  <c r="A2763" i="4"/>
  <c r="C2763" i="4"/>
  <c r="D2763" i="4"/>
  <c r="A2764" i="4"/>
  <c r="C2764" i="4"/>
  <c r="D2764" i="4"/>
  <c r="A2765" i="4"/>
  <c r="C2765" i="4"/>
  <c r="D2765" i="4"/>
  <c r="A2766" i="4"/>
  <c r="C2766" i="4"/>
  <c r="D2766" i="4"/>
  <c r="A2767" i="4"/>
  <c r="C2767" i="4"/>
  <c r="D2767" i="4"/>
  <c r="A2768" i="4"/>
  <c r="C2768" i="4"/>
  <c r="D2768" i="4"/>
  <c r="A2769" i="4"/>
  <c r="C2769" i="4"/>
  <c r="D2769" i="4"/>
  <c r="A2770" i="4"/>
  <c r="C2770" i="4"/>
  <c r="D2770" i="4"/>
  <c r="A2771" i="4"/>
  <c r="C2771" i="4"/>
  <c r="D2771" i="4"/>
  <c r="A2772" i="4"/>
  <c r="C2772" i="4"/>
  <c r="D2772" i="4"/>
  <c r="A2773" i="4"/>
  <c r="C2773" i="4"/>
  <c r="D2773" i="4"/>
  <c r="A2774" i="4"/>
  <c r="C2774" i="4"/>
  <c r="D2774" i="4"/>
  <c r="A2775" i="4"/>
  <c r="C2775" i="4"/>
  <c r="D2775" i="4"/>
  <c r="A2776" i="4"/>
  <c r="C2776" i="4"/>
  <c r="D2776" i="4"/>
  <c r="A2777" i="4"/>
  <c r="C2777" i="4"/>
  <c r="D2777" i="4"/>
  <c r="A2778" i="4"/>
  <c r="C2778" i="4"/>
  <c r="D2778" i="4"/>
  <c r="A2779" i="4"/>
  <c r="C2779" i="4"/>
  <c r="D2779" i="4"/>
  <c r="A2780" i="4"/>
  <c r="C2780" i="4"/>
  <c r="D2780" i="4"/>
  <c r="A2781" i="4"/>
  <c r="C2781" i="4"/>
  <c r="D2781" i="4"/>
  <c r="A2782" i="4"/>
  <c r="C2782" i="4"/>
  <c r="D2782" i="4"/>
  <c r="A2783" i="4"/>
  <c r="C2783" i="4"/>
  <c r="D2783" i="4"/>
  <c r="A2784" i="4"/>
  <c r="C2784" i="4"/>
  <c r="D2784" i="4"/>
  <c r="A2785" i="4"/>
  <c r="C2785" i="4"/>
  <c r="D2785" i="4"/>
  <c r="A2786" i="4"/>
  <c r="C2786" i="4"/>
  <c r="D2786" i="4"/>
  <c r="A2787" i="4"/>
  <c r="C2787" i="4"/>
  <c r="D2787" i="4"/>
  <c r="A2788" i="4"/>
  <c r="C2788" i="4"/>
  <c r="D2788" i="4"/>
  <c r="A2789" i="4"/>
  <c r="C2789" i="4"/>
  <c r="D2789" i="4"/>
  <c r="A2790" i="4"/>
  <c r="C2790" i="4"/>
  <c r="D2790" i="4"/>
  <c r="A2791" i="4"/>
  <c r="C2791" i="4"/>
  <c r="D2791" i="4"/>
  <c r="A2792" i="4"/>
  <c r="C2792" i="4"/>
  <c r="D2792" i="4"/>
  <c r="A2793" i="4"/>
  <c r="C2793" i="4"/>
  <c r="D2793" i="4"/>
  <c r="A2794" i="4"/>
  <c r="C2794" i="4"/>
  <c r="D2794" i="4"/>
  <c r="A2795" i="4"/>
  <c r="C2795" i="4"/>
  <c r="D2795" i="4"/>
  <c r="A2796" i="4"/>
  <c r="C2796" i="4"/>
  <c r="D2796" i="4"/>
  <c r="A2797" i="4"/>
  <c r="C2797" i="4"/>
  <c r="D2797" i="4"/>
  <c r="A2798" i="4"/>
  <c r="C2798" i="4"/>
  <c r="D2798" i="4"/>
  <c r="A2799" i="4"/>
  <c r="C2799" i="4"/>
  <c r="D2799" i="4"/>
  <c r="A2800" i="4"/>
  <c r="C2800" i="4"/>
  <c r="D2800" i="4"/>
  <c r="A2801" i="4"/>
  <c r="C2801" i="4"/>
  <c r="D2801" i="4"/>
  <c r="A2802" i="4"/>
  <c r="C2802" i="4"/>
  <c r="D2802" i="4"/>
  <c r="A2803" i="4"/>
  <c r="C2803" i="4"/>
  <c r="D2803" i="4"/>
  <c r="A2804" i="4"/>
  <c r="C2804" i="4"/>
  <c r="D2804" i="4"/>
  <c r="A2805" i="4"/>
  <c r="C2805" i="4"/>
  <c r="D2805" i="4"/>
  <c r="A2806" i="4"/>
  <c r="C2806" i="4"/>
  <c r="D2806" i="4"/>
  <c r="A2807" i="4"/>
  <c r="C2807" i="4"/>
  <c r="D2807" i="4"/>
  <c r="A2808" i="4"/>
  <c r="C2808" i="4"/>
  <c r="D2808" i="4"/>
  <c r="A2809" i="4"/>
  <c r="C2809" i="4"/>
  <c r="D2809" i="4"/>
  <c r="A2810" i="4"/>
  <c r="C2810" i="4"/>
  <c r="D2810" i="4"/>
  <c r="A2811" i="4"/>
  <c r="C2811" i="4"/>
  <c r="D2811" i="4"/>
  <c r="A2812" i="4"/>
  <c r="C2812" i="4"/>
  <c r="D2812" i="4"/>
  <c r="A2813" i="4"/>
  <c r="C2813" i="4"/>
  <c r="D2813" i="4"/>
  <c r="A2814" i="4"/>
  <c r="C2814" i="4"/>
  <c r="D2814" i="4"/>
  <c r="A2815" i="4"/>
  <c r="C2815" i="4"/>
  <c r="D2815" i="4"/>
  <c r="A2816" i="4"/>
  <c r="C2816" i="4"/>
  <c r="D2816" i="4"/>
  <c r="A2817" i="4"/>
  <c r="C2817" i="4"/>
  <c r="D2817" i="4"/>
  <c r="A2818" i="4"/>
  <c r="C2818" i="4"/>
  <c r="D2818" i="4"/>
  <c r="A2819" i="4"/>
  <c r="C2819" i="4"/>
  <c r="D2819" i="4"/>
  <c r="A2820" i="4"/>
  <c r="C2820" i="4"/>
  <c r="D2820" i="4"/>
  <c r="A2821" i="4"/>
  <c r="C2821" i="4"/>
  <c r="D2821" i="4"/>
  <c r="A2822" i="4"/>
  <c r="C2822" i="4"/>
  <c r="D2822" i="4"/>
  <c r="A2823" i="4"/>
  <c r="C2823" i="4"/>
  <c r="D2823" i="4"/>
  <c r="A2824" i="4"/>
  <c r="C2824" i="4"/>
  <c r="D2824" i="4"/>
  <c r="A2825" i="4"/>
  <c r="C2825" i="4"/>
  <c r="D2825" i="4"/>
  <c r="A2826" i="4"/>
  <c r="C2826" i="4"/>
  <c r="D2826" i="4"/>
  <c r="A2827" i="4"/>
  <c r="C2827" i="4"/>
  <c r="D2827" i="4"/>
  <c r="A2828" i="4"/>
  <c r="C2828" i="4"/>
  <c r="D2828" i="4"/>
  <c r="A2829" i="4"/>
  <c r="C2829" i="4"/>
  <c r="D2829" i="4"/>
  <c r="A2830" i="4"/>
  <c r="C2830" i="4"/>
  <c r="D2830" i="4"/>
  <c r="A2831" i="4"/>
  <c r="C2831" i="4"/>
  <c r="D2831" i="4"/>
  <c r="A2832" i="4"/>
  <c r="C2832" i="4"/>
  <c r="D2832" i="4"/>
  <c r="A2833" i="4"/>
  <c r="C2833" i="4"/>
  <c r="D2833" i="4"/>
  <c r="A2834" i="4"/>
  <c r="C2834" i="4"/>
  <c r="D2834" i="4"/>
  <c r="A2835" i="4"/>
  <c r="C2835" i="4"/>
  <c r="D2835" i="4"/>
  <c r="A2836" i="4"/>
  <c r="C2836" i="4"/>
  <c r="D2836" i="4"/>
  <c r="A2837" i="4"/>
  <c r="C2837" i="4"/>
  <c r="D2837" i="4"/>
  <c r="A2838" i="4"/>
  <c r="C2838" i="4"/>
  <c r="D2838" i="4"/>
  <c r="A2839" i="4"/>
  <c r="C2839" i="4"/>
  <c r="D2839" i="4"/>
  <c r="A2840" i="4"/>
  <c r="C2840" i="4"/>
  <c r="D2840" i="4"/>
  <c r="A2841" i="4"/>
  <c r="C2841" i="4"/>
  <c r="D2841" i="4"/>
  <c r="A2842" i="4"/>
  <c r="C2842" i="4"/>
  <c r="D2842" i="4"/>
  <c r="A2843" i="4"/>
  <c r="C2843" i="4"/>
  <c r="D2843" i="4"/>
  <c r="A2844" i="4"/>
  <c r="C2844" i="4"/>
  <c r="D2844" i="4"/>
  <c r="A2845" i="4"/>
  <c r="C2845" i="4"/>
  <c r="D2845" i="4"/>
  <c r="A2846" i="4"/>
  <c r="C2846" i="4"/>
  <c r="D2846" i="4"/>
  <c r="A2847" i="4"/>
  <c r="C2847" i="4"/>
  <c r="D2847" i="4"/>
  <c r="A2848" i="4"/>
  <c r="C2848" i="4"/>
  <c r="D2848" i="4"/>
  <c r="A2849" i="4"/>
  <c r="C2849" i="4"/>
  <c r="D2849" i="4"/>
  <c r="A2850" i="4"/>
  <c r="C2850" i="4"/>
  <c r="D2850" i="4"/>
  <c r="A2851" i="4"/>
  <c r="C2851" i="4"/>
  <c r="D2851" i="4"/>
  <c r="A2852" i="4"/>
  <c r="C2852" i="4"/>
  <c r="D2852" i="4"/>
  <c r="A2853" i="4"/>
  <c r="C2853" i="4"/>
  <c r="D2853" i="4"/>
  <c r="A2854" i="4"/>
  <c r="C2854" i="4"/>
  <c r="D2854" i="4"/>
  <c r="A2855" i="4"/>
  <c r="C2855" i="4"/>
  <c r="D2855" i="4"/>
  <c r="A2856" i="4"/>
  <c r="C2856" i="4"/>
  <c r="D2856" i="4"/>
  <c r="A2857" i="4"/>
  <c r="C2857" i="4"/>
  <c r="D2857" i="4"/>
  <c r="A2858" i="4"/>
  <c r="C2858" i="4"/>
  <c r="D2858" i="4"/>
  <c r="A2859" i="4"/>
  <c r="C2859" i="4"/>
  <c r="D2859" i="4"/>
  <c r="A2860" i="4"/>
  <c r="C2860" i="4"/>
  <c r="D2860" i="4"/>
  <c r="A2861" i="4"/>
  <c r="C2861" i="4"/>
  <c r="D2861" i="4"/>
  <c r="A2862" i="4"/>
  <c r="C2862" i="4"/>
  <c r="D2862" i="4"/>
  <c r="A2863" i="4"/>
  <c r="C2863" i="4"/>
  <c r="D2863" i="4"/>
  <c r="A2864" i="4"/>
  <c r="C2864" i="4"/>
  <c r="D2864" i="4"/>
  <c r="A2865" i="4"/>
  <c r="C2865" i="4"/>
  <c r="D2865" i="4"/>
  <c r="A2866" i="4"/>
  <c r="C2866" i="4"/>
  <c r="D2866" i="4"/>
  <c r="A2867" i="4"/>
  <c r="C2867" i="4"/>
  <c r="D2867" i="4"/>
  <c r="A2868" i="4"/>
  <c r="C2868" i="4"/>
  <c r="D2868" i="4"/>
  <c r="A2869" i="4"/>
  <c r="C2869" i="4"/>
  <c r="D2869" i="4"/>
  <c r="A2870" i="4"/>
  <c r="C2870" i="4"/>
  <c r="D2870" i="4"/>
  <c r="A2871" i="4"/>
  <c r="C2871" i="4"/>
  <c r="D2871" i="4"/>
  <c r="A2872" i="4"/>
  <c r="C2872" i="4"/>
  <c r="D2872" i="4"/>
  <c r="A2873" i="4"/>
  <c r="C2873" i="4"/>
  <c r="D2873" i="4"/>
  <c r="A2874" i="4"/>
  <c r="C2874" i="4"/>
  <c r="D2874" i="4"/>
  <c r="A2875" i="4"/>
  <c r="C2875" i="4"/>
  <c r="D2875" i="4"/>
  <c r="A2876" i="4"/>
  <c r="C2876" i="4"/>
  <c r="D2876" i="4"/>
  <c r="A2877" i="4"/>
  <c r="C2877" i="4"/>
  <c r="D2877" i="4"/>
  <c r="A2878" i="4"/>
  <c r="C2878" i="4"/>
  <c r="D2878" i="4"/>
  <c r="A2879" i="4"/>
  <c r="C2879" i="4"/>
  <c r="D2879" i="4"/>
  <c r="A2880" i="4"/>
  <c r="C2880" i="4"/>
  <c r="D2880" i="4"/>
  <c r="A2881" i="4"/>
  <c r="C2881" i="4"/>
  <c r="D2881" i="4"/>
  <c r="A2882" i="4"/>
  <c r="C2882" i="4"/>
  <c r="D2882" i="4"/>
  <c r="A2883" i="4"/>
  <c r="C2883" i="4"/>
  <c r="D2883" i="4"/>
  <c r="A2884" i="4"/>
  <c r="C2884" i="4"/>
  <c r="D2884" i="4"/>
  <c r="A2885" i="4"/>
  <c r="C2885" i="4"/>
  <c r="D2885" i="4"/>
  <c r="A2886" i="4"/>
  <c r="C2886" i="4"/>
  <c r="D2886" i="4"/>
  <c r="A2887" i="4"/>
  <c r="C2887" i="4"/>
  <c r="D2887" i="4"/>
  <c r="A2888" i="4"/>
  <c r="C2888" i="4"/>
  <c r="D2888" i="4"/>
  <c r="A2889" i="4"/>
  <c r="C2889" i="4"/>
  <c r="D2889" i="4"/>
  <c r="A2890" i="4"/>
  <c r="C2890" i="4"/>
  <c r="D2890" i="4"/>
  <c r="A2891" i="4"/>
  <c r="C2891" i="4"/>
  <c r="D2891" i="4"/>
  <c r="A2892" i="4"/>
  <c r="C2892" i="4"/>
  <c r="D2892" i="4"/>
  <c r="A2893" i="4"/>
  <c r="C2893" i="4"/>
  <c r="D2893" i="4"/>
  <c r="A2894" i="4"/>
  <c r="C2894" i="4"/>
  <c r="D2894" i="4"/>
  <c r="A2895" i="4"/>
  <c r="C2895" i="4"/>
  <c r="D2895" i="4"/>
  <c r="A2896" i="4"/>
  <c r="C2896" i="4"/>
  <c r="D2896" i="4"/>
  <c r="A2897" i="4"/>
  <c r="C2897" i="4"/>
  <c r="D2897" i="4"/>
  <c r="A2898" i="4"/>
  <c r="C2898" i="4"/>
  <c r="D2898" i="4"/>
  <c r="A2899" i="4"/>
  <c r="C2899" i="4"/>
  <c r="D2899" i="4"/>
  <c r="A2900" i="4"/>
  <c r="C2900" i="4"/>
  <c r="D2900" i="4"/>
  <c r="A2901" i="4"/>
  <c r="C2901" i="4"/>
  <c r="D2901" i="4"/>
  <c r="A2902" i="4"/>
  <c r="C2902" i="4"/>
  <c r="D2902" i="4"/>
  <c r="A2903" i="4"/>
  <c r="C2903" i="4"/>
  <c r="D2903" i="4"/>
  <c r="A2904" i="4"/>
  <c r="C2904" i="4"/>
  <c r="D2904" i="4"/>
  <c r="A2905" i="4"/>
  <c r="C2905" i="4"/>
  <c r="D2905" i="4"/>
  <c r="A2906" i="4"/>
  <c r="C2906" i="4"/>
  <c r="D2906" i="4"/>
  <c r="A2907" i="4"/>
  <c r="C2907" i="4"/>
  <c r="D2907" i="4"/>
  <c r="A2908" i="4"/>
  <c r="C2908" i="4"/>
  <c r="D2908" i="4"/>
  <c r="A2909" i="4"/>
  <c r="C2909" i="4"/>
  <c r="D2909" i="4"/>
  <c r="A2910" i="4"/>
  <c r="C2910" i="4"/>
  <c r="D2910" i="4"/>
  <c r="A2911" i="4"/>
  <c r="C2911" i="4"/>
  <c r="D2911" i="4"/>
  <c r="A2912" i="4"/>
  <c r="C2912" i="4"/>
  <c r="D2912" i="4"/>
  <c r="A2913" i="4"/>
  <c r="C2913" i="4"/>
  <c r="D2913" i="4"/>
  <c r="A2914" i="4"/>
  <c r="C2914" i="4"/>
  <c r="D2914" i="4"/>
  <c r="A2915" i="4"/>
  <c r="C2915" i="4"/>
  <c r="D2915" i="4"/>
  <c r="A2916" i="4"/>
  <c r="C2916" i="4"/>
  <c r="D2916" i="4"/>
  <c r="A2917" i="4"/>
  <c r="C2917" i="4"/>
  <c r="D2917" i="4"/>
  <c r="A2918" i="4"/>
  <c r="C2918" i="4"/>
  <c r="D2918" i="4"/>
  <c r="A2919" i="4"/>
  <c r="C2919" i="4"/>
  <c r="D2919" i="4"/>
  <c r="A2920" i="4"/>
  <c r="C2920" i="4"/>
  <c r="D2920" i="4"/>
  <c r="A2921" i="4"/>
  <c r="C2921" i="4"/>
  <c r="D2921" i="4"/>
  <c r="A2922" i="4"/>
  <c r="C2922" i="4"/>
  <c r="D2922" i="4"/>
  <c r="A2923" i="4"/>
  <c r="C2923" i="4"/>
  <c r="D2923" i="4"/>
  <c r="A2924" i="4"/>
  <c r="C2924" i="4"/>
  <c r="D2924" i="4"/>
  <c r="A2925" i="4"/>
  <c r="C2925" i="4"/>
  <c r="D2925" i="4"/>
  <c r="A2926" i="4"/>
  <c r="C2926" i="4"/>
  <c r="D2926" i="4"/>
  <c r="A2927" i="4"/>
  <c r="C2927" i="4"/>
  <c r="D2927" i="4"/>
  <c r="A2928" i="4"/>
  <c r="C2928" i="4"/>
  <c r="D2928" i="4"/>
  <c r="A2929" i="4"/>
  <c r="C2929" i="4"/>
  <c r="D2929" i="4"/>
  <c r="A2930" i="4"/>
  <c r="C2930" i="4"/>
  <c r="D2930" i="4"/>
  <c r="A2931" i="4"/>
  <c r="C2931" i="4"/>
  <c r="D2931" i="4"/>
  <c r="A2932" i="4"/>
  <c r="C2932" i="4"/>
  <c r="D2932" i="4"/>
  <c r="A2933" i="4"/>
  <c r="C2933" i="4"/>
  <c r="D2933" i="4"/>
  <c r="A2934" i="4"/>
  <c r="C2934" i="4"/>
  <c r="D2934" i="4"/>
  <c r="A2935" i="4"/>
  <c r="C2935" i="4"/>
  <c r="D2935" i="4"/>
  <c r="A2936" i="4"/>
  <c r="C2936" i="4"/>
  <c r="D2936" i="4"/>
  <c r="A2937" i="4"/>
  <c r="C2937" i="4"/>
  <c r="D2937" i="4"/>
  <c r="A2938" i="4"/>
  <c r="C2938" i="4"/>
  <c r="D2938" i="4"/>
  <c r="A2939" i="4"/>
  <c r="C2939" i="4"/>
  <c r="D2939" i="4"/>
  <c r="A2940" i="4"/>
  <c r="C2940" i="4"/>
  <c r="D2940" i="4"/>
  <c r="A2941" i="4"/>
  <c r="C2941" i="4"/>
  <c r="D2941" i="4"/>
  <c r="A2942" i="4"/>
  <c r="C2942" i="4"/>
  <c r="D2942" i="4"/>
  <c r="A2943" i="4"/>
  <c r="C2943" i="4"/>
  <c r="D2943" i="4"/>
  <c r="A2944" i="4"/>
  <c r="C2944" i="4"/>
  <c r="D2944" i="4"/>
  <c r="A2945" i="4"/>
  <c r="C2945" i="4"/>
  <c r="D2945" i="4"/>
  <c r="A2946" i="4"/>
  <c r="C2946" i="4"/>
  <c r="D2946" i="4"/>
  <c r="A2947" i="4"/>
  <c r="C2947" i="4"/>
  <c r="D2947" i="4"/>
  <c r="A2948" i="4"/>
  <c r="C2948" i="4"/>
  <c r="D2948" i="4"/>
  <c r="A2949" i="4"/>
  <c r="C2949" i="4"/>
  <c r="D2949" i="4"/>
  <c r="A2950" i="4"/>
  <c r="C2950" i="4"/>
  <c r="D2950" i="4"/>
  <c r="A2951" i="4"/>
  <c r="C2951" i="4"/>
  <c r="D2951" i="4"/>
  <c r="A2952" i="4"/>
  <c r="C2952" i="4"/>
  <c r="D2952" i="4"/>
  <c r="A2953" i="4"/>
  <c r="C2953" i="4"/>
  <c r="D2953" i="4"/>
  <c r="A2954" i="4"/>
  <c r="C2954" i="4"/>
  <c r="D2954" i="4"/>
  <c r="A2955" i="4"/>
  <c r="C2955" i="4"/>
  <c r="D2955" i="4"/>
  <c r="A2956" i="4"/>
  <c r="C2956" i="4"/>
  <c r="D2956" i="4"/>
  <c r="A2957" i="4"/>
  <c r="C2957" i="4"/>
  <c r="D2957" i="4"/>
  <c r="A2958" i="4"/>
  <c r="C2958" i="4"/>
  <c r="D2958" i="4"/>
  <c r="A2959" i="4"/>
  <c r="C2959" i="4"/>
  <c r="D2959" i="4"/>
  <c r="A2960" i="4"/>
  <c r="C2960" i="4"/>
  <c r="D2960" i="4"/>
  <c r="A2961" i="4"/>
  <c r="C2961" i="4"/>
  <c r="D2961" i="4"/>
  <c r="A2962" i="4"/>
  <c r="C2962" i="4"/>
  <c r="D2962" i="4"/>
  <c r="A2963" i="4"/>
  <c r="C2963" i="4"/>
  <c r="D2963" i="4"/>
  <c r="A2964" i="4"/>
  <c r="C2964" i="4"/>
  <c r="D2964" i="4"/>
  <c r="A2965" i="4"/>
  <c r="C2965" i="4"/>
  <c r="D2965" i="4"/>
  <c r="A2966" i="4"/>
  <c r="C2966" i="4"/>
  <c r="D2966" i="4"/>
  <c r="A2967" i="4"/>
  <c r="C2967" i="4"/>
  <c r="D2967" i="4"/>
  <c r="A2968" i="4"/>
  <c r="C2968" i="4"/>
  <c r="D2968" i="4"/>
  <c r="A2969" i="4"/>
  <c r="C2969" i="4"/>
  <c r="D2969" i="4"/>
  <c r="A2970" i="4"/>
  <c r="C2970" i="4"/>
  <c r="D2970" i="4"/>
  <c r="A2971" i="4"/>
  <c r="C2971" i="4"/>
  <c r="D2971" i="4"/>
  <c r="A2972" i="4"/>
  <c r="C2972" i="4"/>
  <c r="D2972" i="4"/>
  <c r="A2973" i="4"/>
  <c r="C2973" i="4"/>
  <c r="D2973" i="4"/>
  <c r="A2974" i="4"/>
  <c r="C2974" i="4"/>
  <c r="D2974" i="4"/>
  <c r="A2975" i="4"/>
  <c r="C2975" i="4"/>
  <c r="D2975" i="4"/>
  <c r="A2976" i="4"/>
  <c r="C2976" i="4"/>
  <c r="D2976" i="4"/>
  <c r="A2977" i="4"/>
  <c r="C2977" i="4"/>
  <c r="D2977" i="4"/>
  <c r="A2978" i="4"/>
  <c r="C2978" i="4"/>
  <c r="D2978" i="4"/>
  <c r="A2979" i="4"/>
  <c r="C2979" i="4"/>
  <c r="D2979" i="4"/>
  <c r="A2980" i="4"/>
  <c r="C2980" i="4"/>
  <c r="D2980" i="4"/>
  <c r="A2981" i="4"/>
  <c r="C2981" i="4"/>
  <c r="D2981" i="4"/>
  <c r="A2982" i="4"/>
  <c r="C2982" i="4"/>
  <c r="D2982" i="4"/>
  <c r="A2983" i="4"/>
  <c r="C2983" i="4"/>
  <c r="D2983" i="4"/>
  <c r="A2984" i="4"/>
  <c r="C2984" i="4"/>
  <c r="D2984" i="4"/>
  <c r="A2985" i="4"/>
  <c r="C2985" i="4"/>
  <c r="D2985" i="4"/>
  <c r="A2986" i="4"/>
  <c r="C2986" i="4"/>
  <c r="D2986" i="4"/>
  <c r="A2987" i="4"/>
  <c r="C2987" i="4"/>
  <c r="D2987" i="4"/>
  <c r="A2988" i="4"/>
  <c r="C2988" i="4"/>
  <c r="D2988" i="4"/>
  <c r="A2989" i="4"/>
  <c r="C2989" i="4"/>
  <c r="D2989" i="4"/>
  <c r="A2990" i="4"/>
  <c r="C2990" i="4"/>
  <c r="D2990" i="4"/>
  <c r="A2991" i="4"/>
  <c r="C2991" i="4"/>
  <c r="D2991" i="4"/>
  <c r="A2992" i="4"/>
  <c r="C2992" i="4"/>
  <c r="D2992" i="4"/>
  <c r="A2993" i="4"/>
  <c r="C2993" i="4"/>
  <c r="D2993" i="4"/>
  <c r="A2994" i="4"/>
  <c r="C2994" i="4"/>
  <c r="D2994" i="4"/>
  <c r="A2995" i="4"/>
  <c r="C2995" i="4"/>
  <c r="D2995" i="4"/>
  <c r="A2996" i="4"/>
  <c r="C2996" i="4"/>
  <c r="D2996" i="4"/>
  <c r="A2997" i="4"/>
  <c r="C2997" i="4"/>
  <c r="D2997" i="4"/>
  <c r="A2998" i="4"/>
  <c r="C2998" i="4"/>
  <c r="D2998" i="4"/>
  <c r="A2999" i="4"/>
  <c r="C2999" i="4"/>
  <c r="D2999" i="4"/>
  <c r="A3000" i="4"/>
  <c r="C3000" i="4"/>
  <c r="D3000" i="4"/>
  <c r="D2" i="4"/>
  <c r="C2" i="4"/>
  <c r="A2" i="4"/>
  <c r="K3000" i="4"/>
  <c r="J3000" i="4"/>
  <c r="K2992" i="4"/>
  <c r="J2992" i="4"/>
  <c r="K2984" i="4"/>
  <c r="J2984" i="4"/>
  <c r="K2976" i="4"/>
  <c r="J2976" i="4"/>
  <c r="K2968" i="4"/>
  <c r="J2968" i="4"/>
  <c r="K2956" i="4"/>
  <c r="J2956" i="4"/>
  <c r="K2948" i="4"/>
  <c r="J2948" i="4"/>
  <c r="K2940" i="4"/>
  <c r="J2940" i="4"/>
  <c r="K2936" i="4"/>
  <c r="J2936" i="4"/>
  <c r="K2928" i="4"/>
  <c r="J2928" i="4"/>
  <c r="K2920" i="4"/>
  <c r="J2920" i="4"/>
  <c r="K2912" i="4"/>
  <c r="J2912" i="4"/>
  <c r="K2904" i="4"/>
  <c r="J2904" i="4"/>
  <c r="K2896" i="4"/>
  <c r="J2896" i="4"/>
  <c r="K2888" i="4"/>
  <c r="J2888" i="4"/>
  <c r="K2880" i="4"/>
  <c r="J2880" i="4"/>
  <c r="K2876" i="4"/>
  <c r="J2876" i="4"/>
  <c r="K2868" i="4"/>
  <c r="J2868" i="4"/>
  <c r="K2860" i="4"/>
  <c r="J2860" i="4"/>
  <c r="K2852" i="4"/>
  <c r="J2852" i="4"/>
  <c r="K2840" i="4"/>
  <c r="J2840" i="4"/>
  <c r="K2832" i="4"/>
  <c r="J2832" i="4"/>
  <c r="K2828" i="4"/>
  <c r="J2828" i="4"/>
  <c r="K2820" i="4"/>
  <c r="J2820" i="4"/>
  <c r="K2812" i="4"/>
  <c r="J2812" i="4"/>
  <c r="K2804" i="4"/>
  <c r="J2804" i="4"/>
  <c r="K2796" i="4"/>
  <c r="J2796" i="4"/>
  <c r="K2792" i="4"/>
  <c r="J2792" i="4"/>
  <c r="K2776" i="4"/>
  <c r="J2776" i="4"/>
  <c r="K2768" i="4"/>
  <c r="J2768" i="4"/>
  <c r="K2764" i="4"/>
  <c r="J2764" i="4"/>
  <c r="K2760" i="4"/>
  <c r="J2760" i="4"/>
  <c r="K2752" i="4"/>
  <c r="J2752" i="4"/>
  <c r="K2744" i="4"/>
  <c r="J2744" i="4"/>
  <c r="K2736" i="4"/>
  <c r="J2736" i="4"/>
  <c r="K2728" i="4"/>
  <c r="J2728" i="4"/>
  <c r="K2724" i="4"/>
  <c r="J2724" i="4"/>
  <c r="K2716" i="4"/>
  <c r="J2716" i="4"/>
  <c r="K2708" i="4"/>
  <c r="J2708" i="4"/>
  <c r="K2700" i="4"/>
  <c r="J2700" i="4"/>
  <c r="K2692" i="4"/>
  <c r="J2692" i="4"/>
  <c r="K2684" i="4"/>
  <c r="J2684" i="4"/>
  <c r="K2676" i="4"/>
  <c r="J2676" i="4"/>
  <c r="K2668" i="4"/>
  <c r="J2668" i="4"/>
  <c r="K2660" i="4"/>
  <c r="J2660" i="4"/>
  <c r="K2652" i="4"/>
  <c r="J2652" i="4"/>
  <c r="K2644" i="4"/>
  <c r="J2644" i="4"/>
  <c r="K2636" i="4"/>
  <c r="J2636" i="4"/>
  <c r="K2628" i="4"/>
  <c r="J2628" i="4"/>
  <c r="K2620" i="4"/>
  <c r="J2620" i="4"/>
  <c r="K2612" i="4"/>
  <c r="J2612" i="4"/>
  <c r="K2604" i="4"/>
  <c r="J2604" i="4"/>
  <c r="K2596" i="4"/>
  <c r="J2596" i="4"/>
  <c r="K2588" i="4"/>
  <c r="J2588" i="4"/>
  <c r="K2580" i="4"/>
  <c r="J2580" i="4"/>
  <c r="K2572" i="4"/>
  <c r="J2572" i="4"/>
  <c r="K2564" i="4"/>
  <c r="J2564" i="4"/>
  <c r="K2556" i="4"/>
  <c r="J2556" i="4"/>
  <c r="K2548" i="4"/>
  <c r="J2548" i="4"/>
  <c r="K2540" i="4"/>
  <c r="J2540" i="4"/>
  <c r="K2536" i="4"/>
  <c r="J2536" i="4"/>
  <c r="K2528" i="4"/>
  <c r="J2528" i="4"/>
  <c r="K2520" i="4"/>
  <c r="J2520" i="4"/>
  <c r="K2512" i="4"/>
  <c r="J2512" i="4"/>
  <c r="K2504" i="4"/>
  <c r="J2504" i="4"/>
  <c r="K2496" i="4"/>
  <c r="J2496" i="4"/>
  <c r="K2488" i="4"/>
  <c r="J2488" i="4"/>
  <c r="K2480" i="4"/>
  <c r="J2480" i="4"/>
  <c r="K2468" i="4"/>
  <c r="J2468" i="4"/>
  <c r="K2460" i="4"/>
  <c r="J2460" i="4"/>
  <c r="K2452" i="4"/>
  <c r="J2452" i="4"/>
  <c r="K2444" i="4"/>
  <c r="J2444" i="4"/>
  <c r="J2436" i="4"/>
  <c r="K2436" i="4"/>
  <c r="K2428" i="4"/>
  <c r="J2428" i="4"/>
  <c r="K2420" i="4"/>
  <c r="J2420" i="4"/>
  <c r="K2412" i="4"/>
  <c r="J2412" i="4"/>
  <c r="K2404" i="4"/>
  <c r="J2404" i="4"/>
  <c r="K2396" i="4"/>
  <c r="J2396" i="4"/>
  <c r="K2392" i="4"/>
  <c r="J2392" i="4"/>
  <c r="K2996" i="4"/>
  <c r="J2996" i="4"/>
  <c r="K2988" i="4"/>
  <c r="J2988" i="4"/>
  <c r="K2980" i="4"/>
  <c r="J2980" i="4"/>
  <c r="K2972" i="4"/>
  <c r="J2972" i="4"/>
  <c r="K2964" i="4"/>
  <c r="J2964" i="4"/>
  <c r="K2960" i="4"/>
  <c r="J2960" i="4"/>
  <c r="K2952" i="4"/>
  <c r="J2952" i="4"/>
  <c r="K2944" i="4"/>
  <c r="J2944" i="4"/>
  <c r="K2932" i="4"/>
  <c r="J2932" i="4"/>
  <c r="K2924" i="4"/>
  <c r="J2924" i="4"/>
  <c r="K2916" i="4"/>
  <c r="J2916" i="4"/>
  <c r="K2908" i="4"/>
  <c r="J2908" i="4"/>
  <c r="K2900" i="4"/>
  <c r="J2900" i="4"/>
  <c r="K2892" i="4"/>
  <c r="J2892" i="4"/>
  <c r="K2884" i="4"/>
  <c r="J2884" i="4"/>
  <c r="K2872" i="4"/>
  <c r="J2872" i="4"/>
  <c r="K2864" i="4"/>
  <c r="J2864" i="4"/>
  <c r="K2856" i="4"/>
  <c r="J2856" i="4"/>
  <c r="K2848" i="4"/>
  <c r="J2848" i="4"/>
  <c r="K2844" i="4"/>
  <c r="J2844" i="4"/>
  <c r="K2836" i="4"/>
  <c r="J2836" i="4"/>
  <c r="K2824" i="4"/>
  <c r="J2824" i="4"/>
  <c r="K2816" i="4"/>
  <c r="J2816" i="4"/>
  <c r="K2808" i="4"/>
  <c r="J2808" i="4"/>
  <c r="K2800" i="4"/>
  <c r="J2800" i="4"/>
  <c r="K2788" i="4"/>
  <c r="J2788" i="4"/>
  <c r="K2784" i="4"/>
  <c r="J2784" i="4"/>
  <c r="K2780" i="4"/>
  <c r="J2780" i="4"/>
  <c r="K2772" i="4"/>
  <c r="J2772" i="4"/>
  <c r="K2756" i="4"/>
  <c r="J2756" i="4"/>
  <c r="K2748" i="4"/>
  <c r="J2748" i="4"/>
  <c r="K2740" i="4"/>
  <c r="J2740" i="4"/>
  <c r="K2732" i="4"/>
  <c r="J2732" i="4"/>
  <c r="K2720" i="4"/>
  <c r="J2720" i="4"/>
  <c r="K2712" i="4"/>
  <c r="J2712" i="4"/>
  <c r="K2704" i="4"/>
  <c r="J2704" i="4"/>
  <c r="K2696" i="4"/>
  <c r="J2696" i="4"/>
  <c r="K2688" i="4"/>
  <c r="J2688" i="4"/>
  <c r="K2680" i="4"/>
  <c r="J2680" i="4"/>
  <c r="K2672" i="4"/>
  <c r="J2672" i="4"/>
  <c r="K2664" i="4"/>
  <c r="J2664" i="4"/>
  <c r="K2656" i="4"/>
  <c r="J2656" i="4"/>
  <c r="K2648" i="4"/>
  <c r="J2648" i="4"/>
  <c r="K2640" i="4"/>
  <c r="J2640" i="4"/>
  <c r="K2632" i="4"/>
  <c r="J2632" i="4"/>
  <c r="K2624" i="4"/>
  <c r="J2624" i="4"/>
  <c r="K2616" i="4"/>
  <c r="J2616" i="4"/>
  <c r="K2608" i="4"/>
  <c r="J2608" i="4"/>
  <c r="K2600" i="4"/>
  <c r="J2600" i="4"/>
  <c r="K2592" i="4"/>
  <c r="J2592" i="4"/>
  <c r="K2584" i="4"/>
  <c r="J2584" i="4"/>
  <c r="K2576" i="4"/>
  <c r="J2576" i="4"/>
  <c r="K2568" i="4"/>
  <c r="J2568" i="4"/>
  <c r="K2560" i="4"/>
  <c r="J2560" i="4"/>
  <c r="K2552" i="4"/>
  <c r="J2552" i="4"/>
  <c r="K2544" i="4"/>
  <c r="J2544" i="4"/>
  <c r="K2532" i="4"/>
  <c r="J2532" i="4"/>
  <c r="K2524" i="4"/>
  <c r="J2524" i="4"/>
  <c r="K2516" i="4"/>
  <c r="J2516" i="4"/>
  <c r="K2508" i="4"/>
  <c r="J2508" i="4"/>
  <c r="K2500" i="4"/>
  <c r="J2500" i="4"/>
  <c r="K2492" i="4"/>
  <c r="J2492" i="4"/>
  <c r="K2484" i="4"/>
  <c r="J2484" i="4"/>
  <c r="K2476" i="4"/>
  <c r="J2476" i="4"/>
  <c r="K2472" i="4"/>
  <c r="J2472" i="4"/>
  <c r="K2464" i="4"/>
  <c r="J2464" i="4"/>
  <c r="K2456" i="4"/>
  <c r="J2456" i="4"/>
  <c r="K2448" i="4"/>
  <c r="J2448" i="4"/>
  <c r="K2440" i="4"/>
  <c r="J2440" i="4"/>
  <c r="K2432" i="4"/>
  <c r="J2432" i="4"/>
  <c r="K2424" i="4"/>
  <c r="J2424" i="4"/>
  <c r="K2416" i="4"/>
  <c r="J2416" i="4"/>
  <c r="K2408" i="4"/>
  <c r="J2408" i="4"/>
  <c r="K2400" i="4"/>
  <c r="J2400" i="4"/>
  <c r="K2388" i="4"/>
  <c r="J2388" i="4"/>
  <c r="K1644" i="4"/>
  <c r="J1644" i="4"/>
  <c r="K2384" i="4"/>
  <c r="J2384" i="4"/>
  <c r="K2376" i="4"/>
  <c r="J2376" i="4"/>
  <c r="K2368" i="4"/>
  <c r="J2368" i="4"/>
  <c r="K2352" i="4"/>
  <c r="J2352" i="4"/>
  <c r="K2340" i="4"/>
  <c r="J2340" i="4"/>
  <c r="K2336" i="4"/>
  <c r="J2336" i="4"/>
  <c r="K2324" i="4"/>
  <c r="J2324" i="4"/>
  <c r="K2312" i="4"/>
  <c r="J2312" i="4"/>
  <c r="K2304" i="4"/>
  <c r="J2304" i="4"/>
  <c r="J2296" i="4"/>
  <c r="K2296" i="4"/>
  <c r="K2284" i="4"/>
  <c r="J2284" i="4"/>
  <c r="K2276" i="4"/>
  <c r="J2276" i="4"/>
  <c r="K2272" i="4"/>
  <c r="J2272" i="4"/>
  <c r="K2260" i="4"/>
  <c r="J2260" i="4"/>
  <c r="K2252" i="4"/>
  <c r="J2252" i="4"/>
  <c r="J2248" i="4"/>
  <c r="K2248" i="4"/>
  <c r="K2244" i="4"/>
  <c r="J2244" i="4"/>
  <c r="K2236" i="4"/>
  <c r="J2236" i="4"/>
  <c r="K2228" i="4"/>
  <c r="J2228" i="4"/>
  <c r="K2224" i="4"/>
  <c r="J2224" i="4"/>
  <c r="J2216" i="4"/>
  <c r="K2216" i="4"/>
  <c r="K2208" i="4"/>
  <c r="J2208" i="4"/>
  <c r="J2200" i="4"/>
  <c r="K2200" i="4"/>
  <c r="K2192" i="4"/>
  <c r="J2192" i="4"/>
  <c r="J2184" i="4"/>
  <c r="K2184" i="4"/>
  <c r="K2176" i="4"/>
  <c r="J2176" i="4"/>
  <c r="K2164" i="4"/>
  <c r="J2164" i="4"/>
  <c r="K2156" i="4"/>
  <c r="J2156" i="4"/>
  <c r="K2148" i="4"/>
  <c r="J2148" i="4"/>
  <c r="K2140" i="4"/>
  <c r="J2140" i="4"/>
  <c r="K2128" i="4"/>
  <c r="J2128" i="4"/>
  <c r="K2116" i="4"/>
  <c r="J2116" i="4"/>
  <c r="K2108" i="4"/>
  <c r="J2108" i="4"/>
  <c r="J2104" i="4"/>
  <c r="K2104" i="4"/>
  <c r="K2096" i="4"/>
  <c r="J2096" i="4"/>
  <c r="K2084" i="4"/>
  <c r="J2084" i="4"/>
  <c r="K2076" i="4"/>
  <c r="J2076" i="4"/>
  <c r="J2072" i="4"/>
  <c r="K2072" i="4"/>
  <c r="K2064" i="4"/>
  <c r="J2064" i="4"/>
  <c r="K2060" i="4"/>
  <c r="J2060" i="4"/>
  <c r="K2052" i="4"/>
  <c r="J2052" i="4"/>
  <c r="K2044" i="4"/>
  <c r="J2044" i="4"/>
  <c r="K2036" i="4"/>
  <c r="J2036" i="4"/>
  <c r="K2028" i="4"/>
  <c r="J2028" i="4"/>
  <c r="K2020" i="4"/>
  <c r="J2020" i="4"/>
  <c r="K2012" i="4"/>
  <c r="J2012" i="4"/>
  <c r="J2008" i="4"/>
  <c r="K2008" i="4"/>
  <c r="K2000" i="4"/>
  <c r="J2000" i="4"/>
  <c r="K1988" i="4"/>
  <c r="J1988" i="4"/>
  <c r="K1980" i="4"/>
  <c r="J1980" i="4"/>
  <c r="K1972" i="4"/>
  <c r="J1972" i="4"/>
  <c r="K1964" i="4"/>
  <c r="J1964" i="4"/>
  <c r="K1956" i="4"/>
  <c r="J1956" i="4"/>
  <c r="K1952" i="4"/>
  <c r="J1952" i="4"/>
  <c r="J1944" i="4"/>
  <c r="K1944" i="4"/>
  <c r="K1936" i="4"/>
  <c r="J1936" i="4"/>
  <c r="J1928" i="4"/>
  <c r="K1928" i="4"/>
  <c r="K1920" i="4"/>
  <c r="J1920" i="4"/>
  <c r="J1912" i="4"/>
  <c r="K1912" i="4"/>
  <c r="K1904" i="4"/>
  <c r="J1904" i="4"/>
  <c r="K1900" i="4"/>
  <c r="J1900" i="4"/>
  <c r="K1892" i="4"/>
  <c r="J1892" i="4"/>
  <c r="K1884" i="4"/>
  <c r="J1884" i="4"/>
  <c r="K1880" i="4"/>
  <c r="J1880" i="4"/>
  <c r="K1868" i="4"/>
  <c r="J1868" i="4"/>
  <c r="K1860" i="4"/>
  <c r="J1860" i="4"/>
  <c r="K1848" i="4"/>
  <c r="J1848" i="4"/>
  <c r="K1844" i="4"/>
  <c r="J1844" i="4"/>
  <c r="K1832" i="4"/>
  <c r="J1832" i="4"/>
  <c r="K1824" i="4"/>
  <c r="J1824" i="4"/>
  <c r="K1812" i="4"/>
  <c r="J1812" i="4"/>
  <c r="K1800" i="4"/>
  <c r="J1800" i="4"/>
  <c r="K1788" i="4"/>
  <c r="J1788" i="4"/>
  <c r="K1780" i="4"/>
  <c r="J1780" i="4"/>
  <c r="K1772" i="4"/>
  <c r="J1772" i="4"/>
  <c r="K1768" i="4"/>
  <c r="J1768" i="4"/>
  <c r="K1760" i="4"/>
  <c r="J1760" i="4"/>
  <c r="K1752" i="4"/>
  <c r="J1752" i="4"/>
  <c r="K1744" i="4"/>
  <c r="J1744" i="4"/>
  <c r="K1736" i="4"/>
  <c r="J1736" i="4"/>
  <c r="K1724" i="4"/>
  <c r="J1724" i="4"/>
  <c r="K1716" i="4"/>
  <c r="J1716" i="4"/>
  <c r="K1704" i="4"/>
  <c r="J1704" i="4"/>
  <c r="K1696" i="4"/>
  <c r="J1696" i="4"/>
  <c r="K1692" i="4"/>
  <c r="J1692" i="4"/>
  <c r="K1688" i="4"/>
  <c r="J1688" i="4"/>
  <c r="K1684" i="4"/>
  <c r="J1684" i="4"/>
  <c r="K1680" i="4"/>
  <c r="J1680" i="4"/>
  <c r="K1676" i="4"/>
  <c r="J1676" i="4"/>
  <c r="K1672" i="4"/>
  <c r="J1672" i="4"/>
  <c r="K1668" i="4"/>
  <c r="J1668" i="4"/>
  <c r="K1664" i="4"/>
  <c r="J1664" i="4"/>
  <c r="K1660" i="4"/>
  <c r="J1660" i="4"/>
  <c r="K1656" i="4"/>
  <c r="J1656" i="4"/>
  <c r="K1652" i="4"/>
  <c r="J1652" i="4"/>
  <c r="K1648" i="4"/>
  <c r="J1648" i="4"/>
  <c r="J2998" i="4"/>
  <c r="K2998" i="4"/>
  <c r="K2986" i="4"/>
  <c r="J2986" i="4"/>
  <c r="K2982" i="4"/>
  <c r="J2982" i="4"/>
  <c r="J2974" i="4"/>
  <c r="K2974" i="4"/>
  <c r="K2962" i="4"/>
  <c r="J2962" i="4"/>
  <c r="K2946" i="4"/>
  <c r="J2946" i="4"/>
  <c r="K2938" i="4"/>
  <c r="J2938" i="4"/>
  <c r="K2930" i="4"/>
  <c r="J2930" i="4"/>
  <c r="K2922" i="4"/>
  <c r="J2922" i="4"/>
  <c r="K2914" i="4"/>
  <c r="J2914" i="4"/>
  <c r="K2910" i="4"/>
  <c r="J2910" i="4"/>
  <c r="J2902" i="4"/>
  <c r="K2902" i="4"/>
  <c r="K2890" i="4"/>
  <c r="J2890" i="4"/>
  <c r="K2882" i="4"/>
  <c r="J2882" i="4"/>
  <c r="J2878" i="4"/>
  <c r="K2878" i="4"/>
  <c r="J2870" i="4"/>
  <c r="K2870" i="4"/>
  <c r="K2862" i="4"/>
  <c r="J2862" i="4"/>
  <c r="K2854" i="4"/>
  <c r="J2854" i="4"/>
  <c r="K2850" i="4"/>
  <c r="J2850" i="4"/>
  <c r="K2842" i="4"/>
  <c r="J2842" i="4"/>
  <c r="K2830" i="4"/>
  <c r="J2830" i="4"/>
  <c r="K2822" i="4"/>
  <c r="J2822" i="4"/>
  <c r="K2814" i="4"/>
  <c r="J2814" i="4"/>
  <c r="K2810" i="4"/>
  <c r="J2810" i="4"/>
  <c r="K2802" i="4"/>
  <c r="J2802" i="4"/>
  <c r="K2790" i="4"/>
  <c r="J2790" i="4"/>
  <c r="K2786" i="4"/>
  <c r="J2786" i="4"/>
  <c r="K2778" i="4"/>
  <c r="J2778" i="4"/>
  <c r="K2766" i="4"/>
  <c r="J2766" i="4"/>
  <c r="K2754" i="4"/>
  <c r="J2754" i="4"/>
  <c r="J2742" i="4"/>
  <c r="K2742" i="4"/>
  <c r="K2734" i="4"/>
  <c r="J2734" i="4"/>
  <c r="K2730" i="4"/>
  <c r="J2730" i="4"/>
  <c r="K2722" i="4"/>
  <c r="J2722" i="4"/>
  <c r="J2710" i="4"/>
  <c r="K2710" i="4"/>
  <c r="J2702" i="4"/>
  <c r="K2702" i="4"/>
  <c r="K2690" i="4"/>
  <c r="J2690" i="4"/>
  <c r="J2678" i="4"/>
  <c r="K2678" i="4"/>
  <c r="K2666" i="4"/>
  <c r="J2666" i="4"/>
  <c r="K2654" i="4"/>
  <c r="J2654" i="4"/>
  <c r="J2646" i="4"/>
  <c r="K2646" i="4"/>
  <c r="K2642" i="4"/>
  <c r="J2642" i="4"/>
  <c r="K2630" i="4"/>
  <c r="J2630" i="4"/>
  <c r="J2622" i="4"/>
  <c r="K2622" i="4"/>
  <c r="K2614" i="4"/>
  <c r="J2614" i="4"/>
  <c r="K2598" i="4"/>
  <c r="J2598" i="4"/>
  <c r="K2590" i="4"/>
  <c r="J2590" i="4"/>
  <c r="J2582" i="4"/>
  <c r="K2582" i="4"/>
  <c r="K2578" i="4"/>
  <c r="J2578" i="4"/>
  <c r="K2570" i="4"/>
  <c r="J2570" i="4"/>
  <c r="J2558" i="4"/>
  <c r="K2558" i="4"/>
  <c r="K2550" i="4"/>
  <c r="J2550" i="4"/>
  <c r="J2542" i="4"/>
  <c r="K2542" i="4"/>
  <c r="K2534" i="4"/>
  <c r="J2534" i="4"/>
  <c r="K2522" i="4"/>
  <c r="J2522" i="4"/>
  <c r="K2514" i="4"/>
  <c r="J2514" i="4"/>
  <c r="K2502" i="4"/>
  <c r="J2502" i="4"/>
  <c r="J2494" i="4"/>
  <c r="K2494" i="4"/>
  <c r="J2486" i="4"/>
  <c r="K2486" i="4"/>
  <c r="K2478" i="4"/>
  <c r="J2478" i="4"/>
  <c r="K2470" i="4"/>
  <c r="J2470" i="4"/>
  <c r="K2462" i="4"/>
  <c r="J2462" i="4"/>
  <c r="K2454" i="4"/>
  <c r="J2454" i="4"/>
  <c r="K2446" i="4"/>
  <c r="J2446" i="4"/>
  <c r="K2442" i="4"/>
  <c r="J2442" i="4"/>
  <c r="K2434" i="4"/>
  <c r="J2434" i="4"/>
  <c r="K2426" i="4"/>
  <c r="J2426" i="4"/>
  <c r="K2418" i="4"/>
  <c r="J2418" i="4"/>
  <c r="K2410" i="4"/>
  <c r="J2410" i="4"/>
  <c r="K2398" i="4"/>
  <c r="J2398" i="4"/>
  <c r="K2394" i="4"/>
  <c r="J2394" i="4"/>
  <c r="K2386" i="4"/>
  <c r="J2386" i="4"/>
  <c r="K2378" i="4"/>
  <c r="J2378" i="4"/>
  <c r="K2374" i="4"/>
  <c r="J2374" i="4"/>
  <c r="K2366" i="4"/>
  <c r="J2366" i="4"/>
  <c r="K2358" i="4"/>
  <c r="J2358" i="4"/>
  <c r="K2350" i="4"/>
  <c r="J2350" i="4"/>
  <c r="K2342" i="4"/>
  <c r="J2342" i="4"/>
  <c r="K2334" i="4"/>
  <c r="J2334" i="4"/>
  <c r="K2326" i="4"/>
  <c r="J2326" i="4"/>
  <c r="K2318" i="4"/>
  <c r="J2318" i="4"/>
  <c r="K2310" i="4"/>
  <c r="J2310" i="4"/>
  <c r="K2306" i="4"/>
  <c r="J2306" i="4"/>
  <c r="K2294" i="4"/>
  <c r="J2294" i="4"/>
  <c r="K2286" i="4"/>
  <c r="J2286" i="4"/>
  <c r="K2278" i="4"/>
  <c r="J2278" i="4"/>
  <c r="K2270" i="4"/>
  <c r="J2270" i="4"/>
  <c r="K2262" i="4"/>
  <c r="J2262" i="4"/>
  <c r="K2254" i="4"/>
  <c r="J2254" i="4"/>
  <c r="K2242" i="4"/>
  <c r="J2242" i="4"/>
  <c r="K2234" i="4"/>
  <c r="J2234" i="4"/>
  <c r="K2226" i="4"/>
  <c r="J2226" i="4"/>
  <c r="K2218" i="4"/>
  <c r="J2218" i="4"/>
  <c r="K2214" i="4"/>
  <c r="J2214" i="4"/>
  <c r="K2202" i="4"/>
  <c r="J2202" i="4"/>
  <c r="K2194" i="4"/>
  <c r="J2194" i="4"/>
  <c r="K2190" i="4"/>
  <c r="J2190" i="4"/>
  <c r="K2182" i="4"/>
  <c r="J2182" i="4"/>
  <c r="K2174" i="4"/>
  <c r="J2174" i="4"/>
  <c r="K2166" i="4"/>
  <c r="J2166" i="4"/>
  <c r="K2158" i="4"/>
  <c r="J2158" i="4"/>
  <c r="K2150" i="4"/>
  <c r="J2150" i="4"/>
  <c r="K2146" i="4"/>
  <c r="J2146" i="4"/>
  <c r="K2138" i="4"/>
  <c r="J2138" i="4"/>
  <c r="K2130" i="4"/>
  <c r="J2130" i="4"/>
  <c r="K2118" i="4"/>
  <c r="J2118" i="4"/>
  <c r="K2114" i="4"/>
  <c r="J2114" i="4"/>
  <c r="K2110" i="4"/>
  <c r="J2110" i="4"/>
  <c r="K2106" i="4"/>
  <c r="J2106" i="4"/>
  <c r="K2102" i="4"/>
  <c r="J2102" i="4"/>
  <c r="K2098" i="4"/>
  <c r="J2098" i="4"/>
  <c r="K2090" i="4"/>
  <c r="J2090" i="4"/>
  <c r="K2086" i="4"/>
  <c r="J2086" i="4"/>
  <c r="K2082" i="4"/>
  <c r="J2082" i="4"/>
  <c r="K2078" i="4"/>
  <c r="J2078" i="4"/>
  <c r="K2074" i="4"/>
  <c r="J2074" i="4"/>
  <c r="K2070" i="4"/>
  <c r="J2070" i="4"/>
  <c r="K2066" i="4"/>
  <c r="J2066" i="4"/>
  <c r="K2062" i="4"/>
  <c r="J2062" i="4"/>
  <c r="K2058" i="4"/>
  <c r="J2058" i="4"/>
  <c r="K2054" i="4"/>
  <c r="J2054" i="4"/>
  <c r="K2050" i="4"/>
  <c r="J2050" i="4"/>
  <c r="K2046" i="4"/>
  <c r="J2046" i="4"/>
  <c r="K2042" i="4"/>
  <c r="J2042" i="4"/>
  <c r="K2038" i="4"/>
  <c r="J2038" i="4"/>
  <c r="K2034" i="4"/>
  <c r="J2034" i="4"/>
  <c r="K2026" i="4"/>
  <c r="J2026" i="4"/>
  <c r="K2018" i="4"/>
  <c r="J2018" i="4"/>
  <c r="K2014" i="4"/>
  <c r="J2014" i="4"/>
  <c r="K2006" i="4"/>
  <c r="J2006" i="4"/>
  <c r="K1998" i="4"/>
  <c r="J1998" i="4"/>
  <c r="K1990" i="4"/>
  <c r="J1990" i="4"/>
  <c r="K1982" i="4"/>
  <c r="J1982" i="4"/>
  <c r="K1974" i="4"/>
  <c r="J1974" i="4"/>
  <c r="K1970" i="4"/>
  <c r="J1970" i="4"/>
  <c r="K1962" i="4"/>
  <c r="J1962" i="4"/>
  <c r="K1954" i="4"/>
  <c r="J1954" i="4"/>
  <c r="K1946" i="4"/>
  <c r="J1946" i="4"/>
  <c r="K1934" i="4"/>
  <c r="J1934" i="4"/>
  <c r="K1926" i="4"/>
  <c r="J1926" i="4"/>
  <c r="K1918" i="4"/>
  <c r="J1918" i="4"/>
  <c r="K1910" i="4"/>
  <c r="J1910" i="4"/>
  <c r="K1902" i="4"/>
  <c r="J1902" i="4"/>
  <c r="K1890" i="4"/>
  <c r="J1890" i="4"/>
  <c r="K1882" i="4"/>
  <c r="J1882" i="4"/>
  <c r="K1874" i="4"/>
  <c r="J1874" i="4"/>
  <c r="K1866" i="4"/>
  <c r="J1866" i="4"/>
  <c r="K1858" i="4"/>
  <c r="J1858" i="4"/>
  <c r="K1850" i="4"/>
  <c r="J1850" i="4"/>
  <c r="J1846" i="4"/>
  <c r="K1846" i="4"/>
  <c r="K1838" i="4"/>
  <c r="J1838" i="4"/>
  <c r="K1834" i="4"/>
  <c r="J1834" i="4"/>
  <c r="K1826" i="4"/>
  <c r="J1826" i="4"/>
  <c r="K1822" i="4"/>
  <c r="J1822" i="4"/>
  <c r="K1810" i="4"/>
  <c r="J1810" i="4"/>
  <c r="K1806" i="4"/>
  <c r="J1806" i="4"/>
  <c r="K1802" i="4"/>
  <c r="J1802" i="4"/>
  <c r="K1798" i="4"/>
  <c r="J1798" i="4"/>
  <c r="K1794" i="4"/>
  <c r="J1794" i="4"/>
  <c r="K1790" i="4"/>
  <c r="J1790" i="4"/>
  <c r="K2380" i="4"/>
  <c r="J2380" i="4"/>
  <c r="K2372" i="4"/>
  <c r="J2372" i="4"/>
  <c r="K2364" i="4"/>
  <c r="J2364" i="4"/>
  <c r="J2360" i="4"/>
  <c r="K2360" i="4"/>
  <c r="K2356" i="4"/>
  <c r="J2356" i="4"/>
  <c r="K2348" i="4"/>
  <c r="J2348" i="4"/>
  <c r="K2344" i="4"/>
  <c r="J2344" i="4"/>
  <c r="K2332" i="4"/>
  <c r="J2332" i="4"/>
  <c r="K2328" i="4"/>
  <c r="J2328" i="4"/>
  <c r="K2320" i="4"/>
  <c r="J2320" i="4"/>
  <c r="K2316" i="4"/>
  <c r="J2316" i="4"/>
  <c r="K2308" i="4"/>
  <c r="J2308" i="4"/>
  <c r="K2300" i="4"/>
  <c r="J2300" i="4"/>
  <c r="K2292" i="4"/>
  <c r="J2292" i="4"/>
  <c r="K2288" i="4"/>
  <c r="J2288" i="4"/>
  <c r="J2280" i="4"/>
  <c r="K2280" i="4"/>
  <c r="K2268" i="4"/>
  <c r="J2268" i="4"/>
  <c r="J2264" i="4"/>
  <c r="K2264" i="4"/>
  <c r="K2256" i="4"/>
  <c r="J2256" i="4"/>
  <c r="K2240" i="4"/>
  <c r="J2240" i="4"/>
  <c r="J2232" i="4"/>
  <c r="K2232" i="4"/>
  <c r="K2220" i="4"/>
  <c r="J2220" i="4"/>
  <c r="K2212" i="4"/>
  <c r="J2212" i="4"/>
  <c r="K2204" i="4"/>
  <c r="J2204" i="4"/>
  <c r="K2196" i="4"/>
  <c r="J2196" i="4"/>
  <c r="K2188" i="4"/>
  <c r="J2188" i="4"/>
  <c r="K2180" i="4"/>
  <c r="J2180" i="4"/>
  <c r="K2172" i="4"/>
  <c r="J2172" i="4"/>
  <c r="J2168" i="4"/>
  <c r="K2168" i="4"/>
  <c r="K2160" i="4"/>
  <c r="J2160" i="4"/>
  <c r="J2152" i="4"/>
  <c r="K2152" i="4"/>
  <c r="K2144" i="4"/>
  <c r="J2144" i="4"/>
  <c r="J2136" i="4"/>
  <c r="K2136" i="4"/>
  <c r="K2132" i="4"/>
  <c r="J2132" i="4"/>
  <c r="K2124" i="4"/>
  <c r="J2124" i="4"/>
  <c r="J2120" i="4"/>
  <c r="K2120" i="4"/>
  <c r="K2112" i="4"/>
  <c r="J2112" i="4"/>
  <c r="K2100" i="4"/>
  <c r="J2100" i="4"/>
  <c r="K2092" i="4"/>
  <c r="J2092" i="4"/>
  <c r="J2088" i="4"/>
  <c r="K2088" i="4"/>
  <c r="K2080" i="4"/>
  <c r="J2080" i="4"/>
  <c r="K2068" i="4"/>
  <c r="J2068" i="4"/>
  <c r="J2056" i="4"/>
  <c r="K2056" i="4"/>
  <c r="K2048" i="4"/>
  <c r="J2048" i="4"/>
  <c r="J2040" i="4"/>
  <c r="K2040" i="4"/>
  <c r="K2032" i="4"/>
  <c r="J2032" i="4"/>
  <c r="J2024" i="4"/>
  <c r="K2024" i="4"/>
  <c r="K2016" i="4"/>
  <c r="J2016" i="4"/>
  <c r="K2004" i="4"/>
  <c r="J2004" i="4"/>
  <c r="K1996" i="4"/>
  <c r="J1996" i="4"/>
  <c r="J1992" i="4"/>
  <c r="K1992" i="4"/>
  <c r="K1984" i="4"/>
  <c r="J1984" i="4"/>
  <c r="J1976" i="4"/>
  <c r="K1976" i="4"/>
  <c r="K1968" i="4"/>
  <c r="J1968" i="4"/>
  <c r="J1960" i="4"/>
  <c r="K1960" i="4"/>
  <c r="K1948" i="4"/>
  <c r="J1948" i="4"/>
  <c r="K1940" i="4"/>
  <c r="J1940" i="4"/>
  <c r="K1932" i="4"/>
  <c r="J1932" i="4"/>
  <c r="K1924" i="4"/>
  <c r="J1924" i="4"/>
  <c r="K1916" i="4"/>
  <c r="J1916" i="4"/>
  <c r="K1908" i="4"/>
  <c r="J1908" i="4"/>
  <c r="J1896" i="4"/>
  <c r="K1896" i="4"/>
  <c r="K1888" i="4"/>
  <c r="J1888" i="4"/>
  <c r="K1876" i="4"/>
  <c r="J1876" i="4"/>
  <c r="K1872" i="4"/>
  <c r="J1872" i="4"/>
  <c r="K1864" i="4"/>
  <c r="J1864" i="4"/>
  <c r="K1856" i="4"/>
  <c r="J1856" i="4"/>
  <c r="K1852" i="4"/>
  <c r="J1852" i="4"/>
  <c r="K1840" i="4"/>
  <c r="J1840" i="4"/>
  <c r="K1836" i="4"/>
  <c r="J1836" i="4"/>
  <c r="K1828" i="4"/>
  <c r="J1828" i="4"/>
  <c r="K1820" i="4"/>
  <c r="J1820" i="4"/>
  <c r="K1816" i="4"/>
  <c r="J1816" i="4"/>
  <c r="K1808" i="4"/>
  <c r="J1808" i="4"/>
  <c r="K1804" i="4"/>
  <c r="J1804" i="4"/>
  <c r="K1796" i="4"/>
  <c r="J1796" i="4"/>
  <c r="K1792" i="4"/>
  <c r="J1792" i="4"/>
  <c r="K1784" i="4"/>
  <c r="J1784" i="4"/>
  <c r="K1776" i="4"/>
  <c r="J1776" i="4"/>
  <c r="K1764" i="4"/>
  <c r="J1764" i="4"/>
  <c r="K1756" i="4"/>
  <c r="J1756" i="4"/>
  <c r="K1748" i="4"/>
  <c r="J1748" i="4"/>
  <c r="K1740" i="4"/>
  <c r="J1740" i="4"/>
  <c r="K1732" i="4"/>
  <c r="J1732" i="4"/>
  <c r="K1728" i="4"/>
  <c r="J1728" i="4"/>
  <c r="K1720" i="4"/>
  <c r="J1720" i="4"/>
  <c r="K1712" i="4"/>
  <c r="J1712" i="4"/>
  <c r="K1708" i="4"/>
  <c r="J1708" i="4"/>
  <c r="K1700" i="4"/>
  <c r="J1700" i="4"/>
  <c r="K2994" i="4"/>
  <c r="J2994" i="4"/>
  <c r="K2990" i="4"/>
  <c r="J2990" i="4"/>
  <c r="K2978" i="4"/>
  <c r="J2978" i="4"/>
  <c r="K2970" i="4"/>
  <c r="J2970" i="4"/>
  <c r="K2966" i="4"/>
  <c r="J2966" i="4"/>
  <c r="K2958" i="4"/>
  <c r="J2958" i="4"/>
  <c r="K2954" i="4"/>
  <c r="J2954" i="4"/>
  <c r="K2950" i="4"/>
  <c r="J2950" i="4"/>
  <c r="J2942" i="4"/>
  <c r="K2942" i="4"/>
  <c r="K2934" i="4"/>
  <c r="J2934" i="4"/>
  <c r="K2926" i="4"/>
  <c r="J2926" i="4"/>
  <c r="K2918" i="4"/>
  <c r="J2918" i="4"/>
  <c r="K2906" i="4"/>
  <c r="J2906" i="4"/>
  <c r="K2898" i="4"/>
  <c r="J2898" i="4"/>
  <c r="K2894" i="4"/>
  <c r="J2894" i="4"/>
  <c r="K2886" i="4"/>
  <c r="J2886" i="4"/>
  <c r="K2874" i="4"/>
  <c r="J2874" i="4"/>
  <c r="K2866" i="4"/>
  <c r="J2866" i="4"/>
  <c r="K2858" i="4"/>
  <c r="J2858" i="4"/>
  <c r="J2846" i="4"/>
  <c r="K2846" i="4"/>
  <c r="J2838" i="4"/>
  <c r="K2838" i="4"/>
  <c r="K2834" i="4"/>
  <c r="J2834" i="4"/>
  <c r="K2826" i="4"/>
  <c r="J2826" i="4"/>
  <c r="K2818" i="4"/>
  <c r="J2818" i="4"/>
  <c r="J2806" i="4"/>
  <c r="K2806" i="4"/>
  <c r="J2798" i="4"/>
  <c r="K2798" i="4"/>
  <c r="K2794" i="4"/>
  <c r="J2794" i="4"/>
  <c r="J2782" i="4"/>
  <c r="K2782" i="4"/>
  <c r="J2774" i="4"/>
  <c r="K2774" i="4"/>
  <c r="K2770" i="4"/>
  <c r="J2770" i="4"/>
  <c r="K2762" i="4"/>
  <c r="J2762" i="4"/>
  <c r="K2758" i="4"/>
  <c r="J2758" i="4"/>
  <c r="J2750" i="4"/>
  <c r="K2750" i="4"/>
  <c r="K2746" i="4"/>
  <c r="J2746" i="4"/>
  <c r="K2738" i="4"/>
  <c r="J2738" i="4"/>
  <c r="K2726" i="4"/>
  <c r="J2726" i="4"/>
  <c r="K2718" i="4"/>
  <c r="J2718" i="4"/>
  <c r="K2714" i="4"/>
  <c r="J2714" i="4"/>
  <c r="K2706" i="4"/>
  <c r="J2706" i="4"/>
  <c r="K2698" i="4"/>
  <c r="J2698" i="4"/>
  <c r="K2694" i="4"/>
  <c r="J2694" i="4"/>
  <c r="J2686" i="4"/>
  <c r="K2686" i="4"/>
  <c r="K2682" i="4"/>
  <c r="J2682" i="4"/>
  <c r="K2674" i="4"/>
  <c r="J2674" i="4"/>
  <c r="K2670" i="4"/>
  <c r="J2670" i="4"/>
  <c r="K2662" i="4"/>
  <c r="J2662" i="4"/>
  <c r="K2658" i="4"/>
  <c r="J2658" i="4"/>
  <c r="K2650" i="4"/>
  <c r="J2650" i="4"/>
  <c r="K2638" i="4"/>
  <c r="J2638" i="4"/>
  <c r="K2634" i="4"/>
  <c r="J2634" i="4"/>
  <c r="K2626" i="4"/>
  <c r="J2626" i="4"/>
  <c r="K2618" i="4"/>
  <c r="J2618" i="4"/>
  <c r="K2610" i="4"/>
  <c r="J2610" i="4"/>
  <c r="K2606" i="4"/>
  <c r="J2606" i="4"/>
  <c r="K2602" i="4"/>
  <c r="J2602" i="4"/>
  <c r="K2594" i="4"/>
  <c r="J2594" i="4"/>
  <c r="K2586" i="4"/>
  <c r="J2586" i="4"/>
  <c r="K2574" i="4"/>
  <c r="J2574" i="4"/>
  <c r="K2566" i="4"/>
  <c r="J2566" i="4"/>
  <c r="K2562" i="4"/>
  <c r="J2562" i="4"/>
  <c r="K2554" i="4"/>
  <c r="J2554" i="4"/>
  <c r="K2546" i="4"/>
  <c r="J2546" i="4"/>
  <c r="K2538" i="4"/>
  <c r="J2538" i="4"/>
  <c r="K2530" i="4"/>
  <c r="J2530" i="4"/>
  <c r="J2526" i="4"/>
  <c r="K2526" i="4"/>
  <c r="J2518" i="4"/>
  <c r="K2518" i="4"/>
  <c r="K2510" i="4"/>
  <c r="J2510" i="4"/>
  <c r="K2506" i="4"/>
  <c r="J2506" i="4"/>
  <c r="K2498" i="4"/>
  <c r="J2498" i="4"/>
  <c r="K2490" i="4"/>
  <c r="J2490" i="4"/>
  <c r="K2482" i="4"/>
  <c r="J2482" i="4"/>
  <c r="K2474" i="4"/>
  <c r="J2474" i="4"/>
  <c r="K2466" i="4"/>
  <c r="J2466" i="4"/>
  <c r="K2458" i="4"/>
  <c r="J2458" i="4"/>
  <c r="K2450" i="4"/>
  <c r="J2450" i="4"/>
  <c r="K2438" i="4"/>
  <c r="J2438" i="4"/>
  <c r="K2430" i="4"/>
  <c r="J2430" i="4"/>
  <c r="K2422" i="4"/>
  <c r="J2422" i="4"/>
  <c r="K2414" i="4"/>
  <c r="J2414" i="4"/>
  <c r="K2406" i="4"/>
  <c r="J2406" i="4"/>
  <c r="K2402" i="4"/>
  <c r="J2402" i="4"/>
  <c r="J2390" i="4"/>
  <c r="K2390" i="4"/>
  <c r="K2382" i="4"/>
  <c r="J2382" i="4"/>
  <c r="K2370" i="4"/>
  <c r="J2370" i="4"/>
  <c r="K2362" i="4"/>
  <c r="J2362" i="4"/>
  <c r="K2354" i="4"/>
  <c r="J2354" i="4"/>
  <c r="K2346" i="4"/>
  <c r="J2346" i="4"/>
  <c r="K2338" i="4"/>
  <c r="J2338" i="4"/>
  <c r="K2330" i="4"/>
  <c r="J2330" i="4"/>
  <c r="K2322" i="4"/>
  <c r="J2322" i="4"/>
  <c r="K2314" i="4"/>
  <c r="J2314" i="4"/>
  <c r="K2302" i="4"/>
  <c r="J2302" i="4"/>
  <c r="K2298" i="4"/>
  <c r="J2298" i="4"/>
  <c r="K2290" i="4"/>
  <c r="J2290" i="4"/>
  <c r="K2282" i="4"/>
  <c r="J2282" i="4"/>
  <c r="K2274" i="4"/>
  <c r="J2274" i="4"/>
  <c r="K2266" i="4"/>
  <c r="J2266" i="4"/>
  <c r="K2258" i="4"/>
  <c r="J2258" i="4"/>
  <c r="K2250" i="4"/>
  <c r="J2250" i="4"/>
  <c r="K2246" i="4"/>
  <c r="J2246" i="4"/>
  <c r="K2238" i="4"/>
  <c r="J2238" i="4"/>
  <c r="K2230" i="4"/>
  <c r="J2230" i="4"/>
  <c r="K2222" i="4"/>
  <c r="J2222" i="4"/>
  <c r="K2210" i="4"/>
  <c r="J2210" i="4"/>
  <c r="K2206" i="4"/>
  <c r="J2206" i="4"/>
  <c r="K2198" i="4"/>
  <c r="J2198" i="4"/>
  <c r="K2186" i="4"/>
  <c r="J2186" i="4"/>
  <c r="K2178" i="4"/>
  <c r="J2178" i="4"/>
  <c r="K2170" i="4"/>
  <c r="J2170" i="4"/>
  <c r="K2162" i="4"/>
  <c r="J2162" i="4"/>
  <c r="K2154" i="4"/>
  <c r="J2154" i="4"/>
  <c r="K2142" i="4"/>
  <c r="J2142" i="4"/>
  <c r="K2134" i="4"/>
  <c r="J2134" i="4"/>
  <c r="K2126" i="4"/>
  <c r="J2126" i="4"/>
  <c r="K2122" i="4"/>
  <c r="J2122" i="4"/>
  <c r="K2094" i="4"/>
  <c r="J2094" i="4"/>
  <c r="K2030" i="4"/>
  <c r="J2030" i="4"/>
  <c r="K2022" i="4"/>
  <c r="J2022" i="4"/>
  <c r="K2010" i="4"/>
  <c r="J2010" i="4"/>
  <c r="K2002" i="4"/>
  <c r="J2002" i="4"/>
  <c r="K1994" i="4"/>
  <c r="J1994" i="4"/>
  <c r="K1986" i="4"/>
  <c r="J1986" i="4"/>
  <c r="K1978" i="4"/>
  <c r="J1978" i="4"/>
  <c r="K1966" i="4"/>
  <c r="J1966" i="4"/>
  <c r="K1958" i="4"/>
  <c r="J1958" i="4"/>
  <c r="K1950" i="4"/>
  <c r="J1950" i="4"/>
  <c r="K1942" i="4"/>
  <c r="J1942" i="4"/>
  <c r="K1938" i="4"/>
  <c r="J1938" i="4"/>
  <c r="K1930" i="4"/>
  <c r="J1930" i="4"/>
  <c r="K1922" i="4"/>
  <c r="J1922" i="4"/>
  <c r="K1914" i="4"/>
  <c r="J1914" i="4"/>
  <c r="K1906" i="4"/>
  <c r="J1906" i="4"/>
  <c r="K1898" i="4"/>
  <c r="J1898" i="4"/>
  <c r="K1894" i="4"/>
  <c r="J1894" i="4"/>
  <c r="K1886" i="4"/>
  <c r="J1886" i="4"/>
  <c r="K1878" i="4"/>
  <c r="J1878" i="4"/>
  <c r="K1870" i="4"/>
  <c r="J1870" i="4"/>
  <c r="K1862" i="4"/>
  <c r="J1862" i="4"/>
  <c r="K1854" i="4"/>
  <c r="J1854" i="4"/>
  <c r="K1842" i="4"/>
  <c r="J1842" i="4"/>
  <c r="K1830" i="4"/>
  <c r="J1830" i="4"/>
  <c r="K1818" i="4"/>
  <c r="J1818" i="4"/>
  <c r="K1814" i="4"/>
  <c r="J1814" i="4"/>
  <c r="K1640" i="4"/>
  <c r="J1640" i="4"/>
  <c r="K1636" i="4"/>
  <c r="J1636" i="4"/>
  <c r="K1632" i="4"/>
  <c r="J1632" i="4"/>
  <c r="K1628" i="4"/>
  <c r="J1628" i="4"/>
  <c r="K1624" i="4"/>
  <c r="J1624" i="4"/>
  <c r="K1620" i="4"/>
  <c r="J1620" i="4"/>
  <c r="K1616" i="4"/>
  <c r="J1616" i="4"/>
  <c r="K1612" i="4"/>
  <c r="J1612" i="4"/>
  <c r="K1608" i="4"/>
  <c r="J1608" i="4"/>
  <c r="K1604" i="4"/>
  <c r="J1604" i="4"/>
  <c r="K1600" i="4"/>
  <c r="J1600" i="4"/>
  <c r="K1596" i="4"/>
  <c r="J1596" i="4"/>
  <c r="K1592" i="4"/>
  <c r="J1592" i="4"/>
  <c r="K1588" i="4"/>
  <c r="J1588" i="4"/>
  <c r="K1584" i="4"/>
  <c r="J1584" i="4"/>
  <c r="K1580" i="4"/>
  <c r="J1580" i="4"/>
  <c r="K1576" i="4"/>
  <c r="J1576" i="4"/>
  <c r="K1572" i="4"/>
  <c r="J1572" i="4"/>
  <c r="K1568" i="4"/>
  <c r="J1568" i="4"/>
  <c r="K1564" i="4"/>
  <c r="J1564" i="4"/>
  <c r="K1560" i="4"/>
  <c r="J1560" i="4"/>
  <c r="K1556" i="4"/>
  <c r="J1556" i="4"/>
  <c r="K1552" i="4"/>
  <c r="J1552" i="4"/>
  <c r="K1548" i="4"/>
  <c r="J1548" i="4"/>
  <c r="K1544" i="4"/>
  <c r="J1544" i="4"/>
  <c r="K1540" i="4"/>
  <c r="J1540" i="4"/>
  <c r="K1536" i="4"/>
  <c r="J1536" i="4"/>
  <c r="K1532" i="4"/>
  <c r="J1532" i="4"/>
  <c r="K1528" i="4"/>
  <c r="J1528" i="4"/>
  <c r="K1524" i="4"/>
  <c r="J1524" i="4"/>
  <c r="K1520" i="4"/>
  <c r="J1520" i="4"/>
  <c r="K1516" i="4"/>
  <c r="J1516" i="4"/>
  <c r="K1512" i="4"/>
  <c r="J1512" i="4"/>
  <c r="K1508" i="4"/>
  <c r="J1508" i="4"/>
  <c r="K1504" i="4"/>
  <c r="J1504" i="4"/>
  <c r="K1500" i="4"/>
  <c r="J1500" i="4"/>
  <c r="K1496" i="4"/>
  <c r="J1496" i="4"/>
  <c r="K1492" i="4"/>
  <c r="J1492" i="4"/>
  <c r="K1488" i="4"/>
  <c r="J1488" i="4"/>
  <c r="K1484" i="4"/>
  <c r="J1484" i="4"/>
  <c r="K1480" i="4"/>
  <c r="J1480" i="4"/>
  <c r="K1476" i="4"/>
  <c r="J1476" i="4"/>
  <c r="K1472" i="4"/>
  <c r="J1472" i="4"/>
  <c r="K1468" i="4"/>
  <c r="J1468" i="4"/>
  <c r="K1464" i="4"/>
  <c r="J1464" i="4"/>
  <c r="K1460" i="4"/>
  <c r="J1460" i="4"/>
  <c r="K1456" i="4"/>
  <c r="J1456" i="4"/>
  <c r="K1452" i="4"/>
  <c r="J1452" i="4"/>
  <c r="K1448" i="4"/>
  <c r="J1448" i="4"/>
  <c r="K1444" i="4"/>
  <c r="J1444" i="4"/>
  <c r="K1440" i="4"/>
  <c r="J1440" i="4"/>
  <c r="K1436" i="4"/>
  <c r="J1436" i="4"/>
  <c r="K1432" i="4"/>
  <c r="J1432" i="4"/>
  <c r="K1428" i="4"/>
  <c r="J1428" i="4"/>
  <c r="K1424" i="4"/>
  <c r="J1424" i="4"/>
  <c r="K1420" i="4"/>
  <c r="J1420" i="4"/>
  <c r="K1416" i="4"/>
  <c r="J1416" i="4"/>
  <c r="K1412" i="4"/>
  <c r="J1412" i="4"/>
  <c r="K1408" i="4"/>
  <c r="J1408" i="4"/>
  <c r="K1404" i="4"/>
  <c r="J1404" i="4"/>
  <c r="K1400" i="4"/>
  <c r="J1400" i="4"/>
  <c r="K1396" i="4"/>
  <c r="J1396" i="4"/>
  <c r="K1392" i="4"/>
  <c r="J1392" i="4"/>
  <c r="K1388" i="4"/>
  <c r="J1388" i="4"/>
  <c r="K1384" i="4"/>
  <c r="J1384" i="4"/>
  <c r="K1380" i="4"/>
  <c r="J1380" i="4"/>
  <c r="K1376" i="4"/>
  <c r="J1376" i="4"/>
  <c r="K1372" i="4"/>
  <c r="J1372" i="4"/>
  <c r="K1368" i="4"/>
  <c r="J1368" i="4"/>
  <c r="K1364" i="4"/>
  <c r="J1364" i="4"/>
  <c r="K1360" i="4"/>
  <c r="J1360" i="4"/>
  <c r="K1356" i="4"/>
  <c r="J1356" i="4"/>
  <c r="K1352" i="4"/>
  <c r="J1352" i="4"/>
  <c r="K1348" i="4"/>
  <c r="J1348" i="4"/>
  <c r="K1344" i="4"/>
  <c r="J1344" i="4"/>
  <c r="J1340" i="4"/>
  <c r="K1340" i="4"/>
  <c r="K1336" i="4"/>
  <c r="J1336" i="4"/>
  <c r="K1332" i="4"/>
  <c r="J1332" i="4"/>
  <c r="K1328" i="4"/>
  <c r="J1328" i="4"/>
  <c r="K1324" i="4"/>
  <c r="J1324" i="4"/>
  <c r="K1320" i="4"/>
  <c r="J1320" i="4"/>
  <c r="K1316" i="4"/>
  <c r="J1316" i="4"/>
  <c r="K1312" i="4"/>
  <c r="J1312" i="4"/>
  <c r="K1308" i="4"/>
  <c r="J1308" i="4"/>
  <c r="K1304" i="4"/>
  <c r="J1304" i="4"/>
  <c r="K1300" i="4"/>
  <c r="J1300" i="4"/>
  <c r="K1296" i="4"/>
  <c r="J1296" i="4"/>
  <c r="K1292" i="4"/>
  <c r="J1292" i="4"/>
  <c r="K1288" i="4"/>
  <c r="J1288" i="4"/>
  <c r="K1284" i="4"/>
  <c r="J1284" i="4"/>
  <c r="K1280" i="4"/>
  <c r="J1280" i="4"/>
  <c r="J1276" i="4"/>
  <c r="K1276" i="4"/>
  <c r="K1272" i="4"/>
  <c r="J1272" i="4"/>
  <c r="K1268" i="4"/>
  <c r="J1268" i="4"/>
  <c r="K1264" i="4"/>
  <c r="J1264" i="4"/>
  <c r="K1260" i="4"/>
  <c r="J1260" i="4"/>
  <c r="K1256" i="4"/>
  <c r="J1256" i="4"/>
  <c r="K1252" i="4"/>
  <c r="J1252" i="4"/>
  <c r="K1248" i="4"/>
  <c r="J1248" i="4"/>
  <c r="K1244" i="4"/>
  <c r="J1244" i="4"/>
  <c r="K1240" i="4"/>
  <c r="J1240" i="4"/>
  <c r="K1236" i="4"/>
  <c r="J1236" i="4"/>
  <c r="K1232" i="4"/>
  <c r="J1232" i="4"/>
  <c r="K1228" i="4"/>
  <c r="J1228" i="4"/>
  <c r="K1224" i="4"/>
  <c r="J1224" i="4"/>
  <c r="K1220" i="4"/>
  <c r="J1220" i="4"/>
  <c r="K1216" i="4"/>
  <c r="J1216" i="4"/>
  <c r="J1212" i="4"/>
  <c r="K1212" i="4"/>
  <c r="K1208" i="4"/>
  <c r="J1208" i="4"/>
  <c r="K1204" i="4"/>
  <c r="J1204" i="4"/>
  <c r="K1200" i="4"/>
  <c r="J1200" i="4"/>
  <c r="K1196" i="4"/>
  <c r="J1196" i="4"/>
  <c r="K1192" i="4"/>
  <c r="J1192" i="4"/>
  <c r="K1188" i="4"/>
  <c r="J1188" i="4"/>
  <c r="K1184" i="4"/>
  <c r="J1184" i="4"/>
  <c r="K1180" i="4"/>
  <c r="J1180" i="4"/>
  <c r="K1176" i="4"/>
  <c r="J1176" i="4"/>
  <c r="K1172" i="4"/>
  <c r="J1172" i="4"/>
  <c r="K1168" i="4"/>
  <c r="J1168" i="4"/>
  <c r="K1164" i="4"/>
  <c r="J1164" i="4"/>
  <c r="K1160" i="4"/>
  <c r="J1160" i="4"/>
  <c r="K1156" i="4"/>
  <c r="J1156" i="4"/>
  <c r="K1152" i="4"/>
  <c r="J1152" i="4"/>
  <c r="J1148" i="4"/>
  <c r="K1148" i="4"/>
  <c r="K1144" i="4"/>
  <c r="J1144" i="4"/>
  <c r="K1140" i="4"/>
  <c r="J1140" i="4"/>
  <c r="K1136" i="4"/>
  <c r="J1136" i="4"/>
  <c r="K1132" i="4"/>
  <c r="J1132" i="4"/>
  <c r="K1128" i="4"/>
  <c r="J1128" i="4"/>
  <c r="K1124" i="4"/>
  <c r="J1124" i="4"/>
  <c r="K1120" i="4"/>
  <c r="J1120" i="4"/>
  <c r="K1116" i="4"/>
  <c r="J1116" i="4"/>
  <c r="K1112" i="4"/>
  <c r="J1112" i="4"/>
  <c r="K1108" i="4"/>
  <c r="J1108" i="4"/>
  <c r="K1104" i="4"/>
  <c r="J1104" i="4"/>
  <c r="K1100" i="4"/>
  <c r="J1100" i="4"/>
  <c r="K1096" i="4"/>
  <c r="J1096" i="4"/>
  <c r="K1092" i="4"/>
  <c r="J1092" i="4"/>
  <c r="K1088" i="4"/>
  <c r="J1088" i="4"/>
  <c r="J1084" i="4"/>
  <c r="K1084" i="4"/>
  <c r="K1080" i="4"/>
  <c r="J1080" i="4"/>
  <c r="K1076" i="4"/>
  <c r="J1076" i="4"/>
  <c r="K1072" i="4"/>
  <c r="J1072" i="4"/>
  <c r="K1068" i="4"/>
  <c r="J1068" i="4"/>
  <c r="K1064" i="4"/>
  <c r="J1064" i="4"/>
  <c r="K1060" i="4"/>
  <c r="J1060" i="4"/>
  <c r="K1056" i="4"/>
  <c r="J1056" i="4"/>
  <c r="K1052" i="4"/>
  <c r="J1052" i="4"/>
  <c r="K1048" i="4"/>
  <c r="J1048" i="4"/>
  <c r="K1044" i="4"/>
  <c r="J1044" i="4"/>
  <c r="K1040" i="4"/>
  <c r="J1040" i="4"/>
  <c r="K1036" i="4"/>
  <c r="J1036" i="4"/>
  <c r="K1032" i="4"/>
  <c r="J1032" i="4"/>
  <c r="K1028" i="4"/>
  <c r="J1028" i="4"/>
  <c r="K1024" i="4"/>
  <c r="J1024" i="4"/>
  <c r="J1020" i="4"/>
  <c r="K1020" i="4"/>
  <c r="K1016" i="4"/>
  <c r="J1016" i="4"/>
  <c r="K1012" i="4"/>
  <c r="J1012" i="4"/>
  <c r="K1008" i="4"/>
  <c r="J1008" i="4"/>
  <c r="K1004" i="4"/>
  <c r="J1004" i="4"/>
  <c r="K1000" i="4"/>
  <c r="J1000" i="4"/>
  <c r="K996" i="4"/>
  <c r="J996" i="4"/>
  <c r="K992" i="4"/>
  <c r="J992" i="4"/>
  <c r="K988" i="4"/>
  <c r="J988" i="4"/>
  <c r="K984" i="4"/>
  <c r="J984" i="4"/>
  <c r="K980" i="4"/>
  <c r="J980" i="4"/>
  <c r="K976" i="4"/>
  <c r="J976" i="4"/>
  <c r="K972" i="4"/>
  <c r="J972" i="4"/>
  <c r="K968" i="4"/>
  <c r="J968" i="4"/>
  <c r="K964" i="4"/>
  <c r="J964" i="4"/>
  <c r="K960" i="4"/>
  <c r="J960" i="4"/>
  <c r="J956" i="4"/>
  <c r="K956" i="4"/>
  <c r="K952" i="4"/>
  <c r="J952" i="4"/>
  <c r="K948" i="4"/>
  <c r="J948" i="4"/>
  <c r="K944" i="4"/>
  <c r="J944" i="4"/>
  <c r="K940" i="4"/>
  <c r="J940" i="4"/>
  <c r="K936" i="4"/>
  <c r="J936" i="4"/>
  <c r="K932" i="4"/>
  <c r="J932" i="4"/>
  <c r="K928" i="4"/>
  <c r="J928" i="4"/>
  <c r="K924" i="4"/>
  <c r="J924" i="4"/>
  <c r="K920" i="4"/>
  <c r="J920" i="4"/>
  <c r="K916" i="4"/>
  <c r="J916" i="4"/>
  <c r="K912" i="4"/>
  <c r="J912" i="4"/>
  <c r="K908" i="4"/>
  <c r="J908" i="4"/>
  <c r="K904" i="4"/>
  <c r="J904" i="4"/>
  <c r="K900" i="4"/>
  <c r="J900" i="4"/>
  <c r="K896" i="4"/>
  <c r="J896" i="4"/>
  <c r="J892" i="4"/>
  <c r="K892" i="4"/>
  <c r="K888" i="4"/>
  <c r="J888" i="4"/>
  <c r="K884" i="4"/>
  <c r="J884" i="4"/>
  <c r="K880" i="4"/>
  <c r="J880" i="4"/>
  <c r="K876" i="4"/>
  <c r="J876" i="4"/>
  <c r="K872" i="4"/>
  <c r="J872" i="4"/>
  <c r="K868" i="4"/>
  <c r="J868" i="4"/>
  <c r="K864" i="4"/>
  <c r="J864" i="4"/>
  <c r="K860" i="4"/>
  <c r="J860" i="4"/>
  <c r="K856" i="4"/>
  <c r="J856" i="4"/>
  <c r="K852" i="4"/>
  <c r="J852" i="4"/>
  <c r="K848" i="4"/>
  <c r="J848" i="4"/>
  <c r="K844" i="4"/>
  <c r="J844" i="4"/>
  <c r="K840" i="4"/>
  <c r="J840" i="4"/>
  <c r="K836" i="4"/>
  <c r="J836" i="4"/>
  <c r="K832" i="4"/>
  <c r="J832" i="4"/>
  <c r="J828" i="4"/>
  <c r="K828" i="4"/>
  <c r="K824" i="4"/>
  <c r="J824" i="4"/>
  <c r="K820" i="4"/>
  <c r="J820" i="4"/>
  <c r="K816" i="4"/>
  <c r="J816" i="4"/>
  <c r="K812" i="4"/>
  <c r="J812" i="4"/>
  <c r="K808" i="4"/>
  <c r="J808" i="4"/>
  <c r="K804" i="4"/>
  <c r="J804" i="4"/>
  <c r="K800" i="4"/>
  <c r="J800" i="4"/>
  <c r="K796" i="4"/>
  <c r="J796" i="4"/>
  <c r="K792" i="4"/>
  <c r="J792" i="4"/>
  <c r="K788" i="4"/>
  <c r="J788" i="4"/>
  <c r="K784" i="4"/>
  <c r="J784" i="4"/>
  <c r="K780" i="4"/>
  <c r="J780" i="4"/>
  <c r="K776" i="4"/>
  <c r="J776" i="4"/>
  <c r="K772" i="4"/>
  <c r="J772" i="4"/>
  <c r="K768" i="4"/>
  <c r="J768" i="4"/>
  <c r="J764" i="4"/>
  <c r="K764" i="4"/>
  <c r="K760" i="4"/>
  <c r="J760" i="4"/>
  <c r="K756" i="4"/>
  <c r="J756" i="4"/>
  <c r="K752" i="4"/>
  <c r="J752" i="4"/>
  <c r="K748" i="4"/>
  <c r="J748" i="4"/>
  <c r="K744" i="4"/>
  <c r="J744" i="4"/>
  <c r="K740" i="4"/>
  <c r="J740" i="4"/>
  <c r="K736" i="4"/>
  <c r="J736" i="4"/>
  <c r="K732" i="4"/>
  <c r="J732" i="4"/>
  <c r="K728" i="4"/>
  <c r="J728" i="4"/>
  <c r="K724" i="4"/>
  <c r="J724" i="4"/>
  <c r="K720" i="4"/>
  <c r="J720" i="4"/>
  <c r="K716" i="4"/>
  <c r="J716" i="4"/>
  <c r="K712" i="4"/>
  <c r="J712" i="4"/>
  <c r="K708" i="4"/>
  <c r="J708" i="4"/>
  <c r="K704" i="4"/>
  <c r="J704" i="4"/>
  <c r="J700" i="4"/>
  <c r="K700" i="4"/>
  <c r="K696" i="4"/>
  <c r="J696" i="4"/>
  <c r="K692" i="4"/>
  <c r="J692" i="4"/>
  <c r="K688" i="4"/>
  <c r="J688" i="4"/>
  <c r="K684" i="4"/>
  <c r="J684" i="4"/>
  <c r="K680" i="4"/>
  <c r="J680" i="4"/>
  <c r="K676" i="4"/>
  <c r="J676" i="4"/>
  <c r="K672" i="4"/>
  <c r="J672" i="4"/>
  <c r="K668" i="4"/>
  <c r="J668" i="4"/>
  <c r="K664" i="4"/>
  <c r="J664" i="4"/>
  <c r="K660" i="4"/>
  <c r="J660" i="4"/>
  <c r="K656" i="4"/>
  <c r="J656" i="4"/>
  <c r="K652" i="4"/>
  <c r="J652" i="4"/>
  <c r="K648" i="4"/>
  <c r="J648" i="4"/>
  <c r="K644" i="4"/>
  <c r="J644" i="4"/>
  <c r="K640" i="4"/>
  <c r="J640" i="4"/>
  <c r="J636" i="4"/>
  <c r="K636" i="4"/>
  <c r="K632" i="4"/>
  <c r="J632" i="4"/>
  <c r="K628" i="4"/>
  <c r="J628" i="4"/>
  <c r="K624" i="4"/>
  <c r="J624" i="4"/>
  <c r="K620" i="4"/>
  <c r="J620" i="4"/>
  <c r="K616" i="4"/>
  <c r="J616" i="4"/>
  <c r="K612" i="4"/>
  <c r="J612" i="4"/>
  <c r="K608" i="4"/>
  <c r="J608" i="4"/>
  <c r="K604" i="4"/>
  <c r="J604" i="4"/>
  <c r="K600" i="4"/>
  <c r="J600" i="4"/>
  <c r="K596" i="4"/>
  <c r="J596" i="4"/>
  <c r="K592" i="4"/>
  <c r="J592" i="4"/>
  <c r="K588" i="4"/>
  <c r="J588" i="4"/>
  <c r="K584" i="4"/>
  <c r="J584" i="4"/>
  <c r="K580" i="4"/>
  <c r="J580" i="4"/>
  <c r="K576" i="4"/>
  <c r="J576" i="4"/>
  <c r="J572" i="4"/>
  <c r="K572" i="4"/>
  <c r="K568" i="4"/>
  <c r="J568" i="4"/>
  <c r="K564" i="4"/>
  <c r="J564" i="4"/>
  <c r="K560" i="4"/>
  <c r="J560" i="4"/>
  <c r="K556" i="4"/>
  <c r="J556" i="4"/>
  <c r="K552" i="4"/>
  <c r="J552" i="4"/>
  <c r="K548" i="4"/>
  <c r="J548" i="4"/>
  <c r="K544" i="4"/>
  <c r="J544" i="4"/>
  <c r="K540" i="4"/>
  <c r="J540" i="4"/>
  <c r="K536" i="4"/>
  <c r="J536" i="4"/>
  <c r="K532" i="4"/>
  <c r="J532" i="4"/>
  <c r="K528" i="4"/>
  <c r="J528" i="4"/>
  <c r="K524" i="4"/>
  <c r="J524" i="4"/>
  <c r="K520" i="4"/>
  <c r="J520" i="4"/>
  <c r="K516" i="4"/>
  <c r="J516" i="4"/>
  <c r="K512" i="4"/>
  <c r="J512" i="4"/>
  <c r="J508" i="4"/>
  <c r="K508" i="4"/>
  <c r="K504" i="4"/>
  <c r="J504" i="4"/>
  <c r="K500" i="4"/>
  <c r="J500" i="4"/>
  <c r="K496" i="4"/>
  <c r="J496" i="4"/>
  <c r="K492" i="4"/>
  <c r="J492" i="4"/>
  <c r="K488" i="4"/>
  <c r="J488" i="4"/>
  <c r="K484" i="4"/>
  <c r="J484" i="4"/>
  <c r="K480" i="4"/>
  <c r="J480" i="4"/>
  <c r="K476" i="4"/>
  <c r="J476" i="4"/>
  <c r="K472" i="4"/>
  <c r="J472" i="4"/>
  <c r="K468" i="4"/>
  <c r="J468" i="4"/>
  <c r="K464" i="4"/>
  <c r="J464" i="4"/>
  <c r="K460" i="4"/>
  <c r="J460" i="4"/>
  <c r="K456" i="4"/>
  <c r="J456" i="4"/>
  <c r="K452" i="4"/>
  <c r="J452" i="4"/>
  <c r="K448" i="4"/>
  <c r="J448" i="4"/>
  <c r="J444" i="4"/>
  <c r="K444" i="4"/>
  <c r="K440" i="4"/>
  <c r="J440" i="4"/>
  <c r="K436" i="4"/>
  <c r="J436" i="4"/>
  <c r="K432" i="4"/>
  <c r="J432" i="4"/>
  <c r="K428" i="4"/>
  <c r="J428" i="4"/>
  <c r="K424" i="4"/>
  <c r="J424" i="4"/>
  <c r="K420" i="4"/>
  <c r="J420" i="4"/>
  <c r="K416" i="4"/>
  <c r="J416" i="4"/>
  <c r="K412" i="4"/>
  <c r="J412" i="4"/>
  <c r="K408" i="4"/>
  <c r="J408" i="4"/>
  <c r="K404" i="4"/>
  <c r="J404" i="4"/>
  <c r="K400" i="4"/>
  <c r="J400" i="4"/>
  <c r="K396" i="4"/>
  <c r="J396" i="4"/>
  <c r="K392" i="4"/>
  <c r="J392" i="4"/>
  <c r="K388" i="4"/>
  <c r="J388" i="4"/>
  <c r="K384" i="4"/>
  <c r="J384" i="4"/>
  <c r="K380" i="4"/>
  <c r="J380" i="4"/>
  <c r="K376" i="4"/>
  <c r="J376" i="4"/>
  <c r="K372" i="4"/>
  <c r="J372" i="4"/>
  <c r="K368" i="4"/>
  <c r="J368" i="4"/>
  <c r="K364" i="4"/>
  <c r="J364" i="4"/>
  <c r="K360" i="4"/>
  <c r="J360" i="4"/>
  <c r="K356" i="4"/>
  <c r="J356" i="4"/>
  <c r="K352" i="4"/>
  <c r="J352" i="4"/>
  <c r="K348" i="4"/>
  <c r="J348" i="4"/>
  <c r="K2999" i="4"/>
  <c r="J2999" i="4"/>
  <c r="K2995" i="4"/>
  <c r="J2995" i="4"/>
  <c r="K2991" i="4"/>
  <c r="J2991" i="4"/>
  <c r="K2987" i="4"/>
  <c r="J2987" i="4"/>
  <c r="K2983" i="4"/>
  <c r="J2983" i="4"/>
  <c r="K2979" i="4"/>
  <c r="J2979" i="4"/>
  <c r="K2975" i="4"/>
  <c r="J2975" i="4"/>
  <c r="K2971" i="4"/>
  <c r="J2971" i="4"/>
  <c r="K2967" i="4"/>
  <c r="J2967" i="4"/>
  <c r="K2963" i="4"/>
  <c r="J2963" i="4"/>
  <c r="K2959" i="4"/>
  <c r="J2959" i="4"/>
  <c r="K2955" i="4"/>
  <c r="J2955" i="4"/>
  <c r="K2951" i="4"/>
  <c r="J2951" i="4"/>
  <c r="K2947" i="4"/>
  <c r="J2947" i="4"/>
  <c r="K2943" i="4"/>
  <c r="J2943" i="4"/>
  <c r="K2939" i="4"/>
  <c r="J2939" i="4"/>
  <c r="K2935" i="4"/>
  <c r="J2935" i="4"/>
  <c r="K2931" i="4"/>
  <c r="J2931" i="4"/>
  <c r="K2927" i="4"/>
  <c r="J2927" i="4"/>
  <c r="K2923" i="4"/>
  <c r="J2923" i="4"/>
  <c r="K2919" i="4"/>
  <c r="J2919" i="4"/>
  <c r="K2915" i="4"/>
  <c r="J2915" i="4"/>
  <c r="K2911" i="4"/>
  <c r="J2911" i="4"/>
  <c r="K2907" i="4"/>
  <c r="J2907" i="4"/>
  <c r="K2903" i="4"/>
  <c r="J2903" i="4"/>
  <c r="K2899" i="4"/>
  <c r="J2899" i="4"/>
  <c r="K2895" i="4"/>
  <c r="J2895" i="4"/>
  <c r="K2891" i="4"/>
  <c r="J2891" i="4"/>
  <c r="K2887" i="4"/>
  <c r="J2887" i="4"/>
  <c r="K2883" i="4"/>
  <c r="J2883" i="4"/>
  <c r="K2879" i="4"/>
  <c r="J2879" i="4"/>
  <c r="K2875" i="4"/>
  <c r="J2875" i="4"/>
  <c r="K2871" i="4"/>
  <c r="J2871" i="4"/>
  <c r="K2867" i="4"/>
  <c r="J2867" i="4"/>
  <c r="K2863" i="4"/>
  <c r="J2863" i="4"/>
  <c r="K2859" i="4"/>
  <c r="J2859" i="4"/>
  <c r="K2855" i="4"/>
  <c r="J2855" i="4"/>
  <c r="K2851" i="4"/>
  <c r="J2851" i="4"/>
  <c r="K2847" i="4"/>
  <c r="J2847" i="4"/>
  <c r="K2843" i="4"/>
  <c r="J2843" i="4"/>
  <c r="K2839" i="4"/>
  <c r="J2839" i="4"/>
  <c r="K2835" i="4"/>
  <c r="J2835" i="4"/>
  <c r="K2831" i="4"/>
  <c r="J2831" i="4"/>
  <c r="K2827" i="4"/>
  <c r="J2827" i="4"/>
  <c r="K2823" i="4"/>
  <c r="J2823" i="4"/>
  <c r="K2819" i="4"/>
  <c r="J2819" i="4"/>
  <c r="K2815" i="4"/>
  <c r="J2815" i="4"/>
  <c r="K2811" i="4"/>
  <c r="J2811" i="4"/>
  <c r="K2807" i="4"/>
  <c r="J2807" i="4"/>
  <c r="K2803" i="4"/>
  <c r="J2803" i="4"/>
  <c r="K2799" i="4"/>
  <c r="J2799" i="4"/>
  <c r="K2795" i="4"/>
  <c r="J2795" i="4"/>
  <c r="K2791" i="4"/>
  <c r="J2791" i="4"/>
  <c r="K2787" i="4"/>
  <c r="J2787" i="4"/>
  <c r="K2783" i="4"/>
  <c r="J2783" i="4"/>
  <c r="K2779" i="4"/>
  <c r="J2779" i="4"/>
  <c r="K2775" i="4"/>
  <c r="J2775" i="4"/>
  <c r="K2771" i="4"/>
  <c r="J2771" i="4"/>
  <c r="K2767" i="4"/>
  <c r="J2767" i="4"/>
  <c r="K2763" i="4"/>
  <c r="J2763" i="4"/>
  <c r="K2759" i="4"/>
  <c r="J2759" i="4"/>
  <c r="K2755" i="4"/>
  <c r="J2755" i="4"/>
  <c r="K2751" i="4"/>
  <c r="J2751" i="4"/>
  <c r="K2747" i="4"/>
  <c r="J2747" i="4"/>
  <c r="K2743" i="4"/>
  <c r="J2743" i="4"/>
  <c r="K2739" i="4"/>
  <c r="J2739" i="4"/>
  <c r="K2735" i="4"/>
  <c r="J2735" i="4"/>
  <c r="K2731" i="4"/>
  <c r="J2731" i="4"/>
  <c r="K2727" i="4"/>
  <c r="J2727" i="4"/>
  <c r="K2723" i="4"/>
  <c r="J2723" i="4"/>
  <c r="K2719" i="4"/>
  <c r="J2719" i="4"/>
  <c r="K2715" i="4"/>
  <c r="J2715" i="4"/>
  <c r="K2711" i="4"/>
  <c r="J2711" i="4"/>
  <c r="K2707" i="4"/>
  <c r="J2707" i="4"/>
  <c r="K2703" i="4"/>
  <c r="J2703" i="4"/>
  <c r="K2699" i="4"/>
  <c r="J2699" i="4"/>
  <c r="K2695" i="4"/>
  <c r="J2695" i="4"/>
  <c r="K2691" i="4"/>
  <c r="J2691" i="4"/>
  <c r="K2687" i="4"/>
  <c r="J2687" i="4"/>
  <c r="K2683" i="4"/>
  <c r="J2683" i="4"/>
  <c r="K2679" i="4"/>
  <c r="J2679" i="4"/>
  <c r="K2675" i="4"/>
  <c r="J2675" i="4"/>
  <c r="K2671" i="4"/>
  <c r="J2671" i="4"/>
  <c r="K2667" i="4"/>
  <c r="J2667" i="4"/>
  <c r="K2663" i="4"/>
  <c r="J2663" i="4"/>
  <c r="K2659" i="4"/>
  <c r="J2659" i="4"/>
  <c r="K2655" i="4"/>
  <c r="J2655" i="4"/>
  <c r="K2651" i="4"/>
  <c r="J2651" i="4"/>
  <c r="K2647" i="4"/>
  <c r="J2647" i="4"/>
  <c r="K2643" i="4"/>
  <c r="J2643" i="4"/>
  <c r="K2639" i="4"/>
  <c r="J2639" i="4"/>
  <c r="K2635" i="4"/>
  <c r="J2635" i="4"/>
  <c r="K2631" i="4"/>
  <c r="J2631" i="4"/>
  <c r="K2627" i="4"/>
  <c r="J2627" i="4"/>
  <c r="K2623" i="4"/>
  <c r="J2623" i="4"/>
  <c r="K2619" i="4"/>
  <c r="J2619" i="4"/>
  <c r="K2615" i="4"/>
  <c r="J2615" i="4"/>
  <c r="K2611" i="4"/>
  <c r="J2611" i="4"/>
  <c r="K2607" i="4"/>
  <c r="J2607" i="4"/>
  <c r="K2603" i="4"/>
  <c r="J2603" i="4"/>
  <c r="K2599" i="4"/>
  <c r="J2599" i="4"/>
  <c r="K2595" i="4"/>
  <c r="J2595" i="4"/>
  <c r="K2591" i="4"/>
  <c r="J2591" i="4"/>
  <c r="K2587" i="4"/>
  <c r="J2587" i="4"/>
  <c r="K2583" i="4"/>
  <c r="J2583" i="4"/>
  <c r="K2579" i="4"/>
  <c r="J2579" i="4"/>
  <c r="K2575" i="4"/>
  <c r="J2575" i="4"/>
  <c r="K2571" i="4"/>
  <c r="J2571" i="4"/>
  <c r="K2567" i="4"/>
  <c r="J2567" i="4"/>
  <c r="K2563" i="4"/>
  <c r="J2563" i="4"/>
  <c r="K2559" i="4"/>
  <c r="J2559" i="4"/>
  <c r="K2555" i="4"/>
  <c r="J2555" i="4"/>
  <c r="K2551" i="4"/>
  <c r="J2551" i="4"/>
  <c r="K2547" i="4"/>
  <c r="J2547" i="4"/>
  <c r="K2543" i="4"/>
  <c r="J2543" i="4"/>
  <c r="K2539" i="4"/>
  <c r="J2539" i="4"/>
  <c r="K2535" i="4"/>
  <c r="J2535" i="4"/>
  <c r="K2531" i="4"/>
  <c r="J2531" i="4"/>
  <c r="K2527" i="4"/>
  <c r="J2527" i="4"/>
  <c r="K2523" i="4"/>
  <c r="J2523" i="4"/>
  <c r="K2519" i="4"/>
  <c r="J2519" i="4"/>
  <c r="K2515" i="4"/>
  <c r="J2515" i="4"/>
  <c r="K2511" i="4"/>
  <c r="J2511" i="4"/>
  <c r="K2507" i="4"/>
  <c r="J2507" i="4"/>
  <c r="K2503" i="4"/>
  <c r="J2503" i="4"/>
  <c r="K2499" i="4"/>
  <c r="J2499" i="4"/>
  <c r="K2495" i="4"/>
  <c r="J2495" i="4"/>
  <c r="K2491" i="4"/>
  <c r="J2491" i="4"/>
  <c r="K2487" i="4"/>
  <c r="J2487" i="4"/>
  <c r="K2483" i="4"/>
  <c r="J2483" i="4"/>
  <c r="K2479" i="4"/>
  <c r="J2479" i="4"/>
  <c r="K2475" i="4"/>
  <c r="J2475" i="4"/>
  <c r="K2471" i="4"/>
  <c r="J2471" i="4"/>
  <c r="K2467" i="4"/>
  <c r="J2467" i="4"/>
  <c r="K2463" i="4"/>
  <c r="J2463" i="4"/>
  <c r="K2459" i="4"/>
  <c r="J2459" i="4"/>
  <c r="K2455" i="4"/>
  <c r="J2455" i="4"/>
  <c r="K2451" i="4"/>
  <c r="J2451" i="4"/>
  <c r="K2447" i="4"/>
  <c r="J2447" i="4"/>
  <c r="K2443" i="4"/>
  <c r="J2443" i="4"/>
  <c r="K2439" i="4"/>
  <c r="J2439" i="4"/>
  <c r="K2435" i="4"/>
  <c r="J2435" i="4"/>
  <c r="K2431" i="4"/>
  <c r="J2431" i="4"/>
  <c r="K2427" i="4"/>
  <c r="J2427" i="4"/>
  <c r="K2423" i="4"/>
  <c r="J2423" i="4"/>
  <c r="K2419" i="4"/>
  <c r="J2419" i="4"/>
  <c r="K2415" i="4"/>
  <c r="J2415" i="4"/>
  <c r="J2411" i="4"/>
  <c r="K2411" i="4"/>
  <c r="K2407" i="4"/>
  <c r="J2407" i="4"/>
  <c r="K2403" i="4"/>
  <c r="J2403" i="4"/>
  <c r="K2399" i="4"/>
  <c r="J2399" i="4"/>
  <c r="K2395" i="4"/>
  <c r="J2395" i="4"/>
  <c r="K2391" i="4"/>
  <c r="J2391" i="4"/>
  <c r="J1786" i="4"/>
  <c r="K1786" i="4"/>
  <c r="K1782" i="4"/>
  <c r="J1782" i="4"/>
  <c r="K1778" i="4"/>
  <c r="J1778" i="4"/>
  <c r="K1774" i="4"/>
  <c r="J1774" i="4"/>
  <c r="K1770" i="4"/>
  <c r="J1770" i="4"/>
  <c r="K1766" i="4"/>
  <c r="J1766" i="4"/>
  <c r="K1762" i="4"/>
  <c r="J1762" i="4"/>
  <c r="K1758" i="4"/>
  <c r="J1758" i="4"/>
  <c r="K1754" i="4"/>
  <c r="J1754" i="4"/>
  <c r="K1750" i="4"/>
  <c r="J1750" i="4"/>
  <c r="K1746" i="4"/>
  <c r="J1746" i="4"/>
  <c r="K1742" i="4"/>
  <c r="J1742" i="4"/>
  <c r="K1738" i="4"/>
  <c r="J1738" i="4"/>
  <c r="K1734" i="4"/>
  <c r="J1734" i="4"/>
  <c r="K1730" i="4"/>
  <c r="J1730" i="4"/>
  <c r="K1726" i="4"/>
  <c r="J1726" i="4"/>
  <c r="J1722" i="4"/>
  <c r="K1722" i="4"/>
  <c r="K1718" i="4"/>
  <c r="J1718" i="4"/>
  <c r="K1714" i="4"/>
  <c r="J1714" i="4"/>
  <c r="K1710" i="4"/>
  <c r="J1710" i="4"/>
  <c r="K1706" i="4"/>
  <c r="J1706" i="4"/>
  <c r="K1702" i="4"/>
  <c r="J1702" i="4"/>
  <c r="K1698" i="4"/>
  <c r="J1698" i="4"/>
  <c r="K1694" i="4"/>
  <c r="J1694" i="4"/>
  <c r="K1690" i="4"/>
  <c r="J1690" i="4"/>
  <c r="K1686" i="4"/>
  <c r="J1686" i="4"/>
  <c r="K1682" i="4"/>
  <c r="J1682" i="4"/>
  <c r="K1678" i="4"/>
  <c r="J1678" i="4"/>
  <c r="K1674" i="4"/>
  <c r="J1674" i="4"/>
  <c r="K1670" i="4"/>
  <c r="J1670" i="4"/>
  <c r="K1666" i="4"/>
  <c r="J1666" i="4"/>
  <c r="K1662" i="4"/>
  <c r="J1662" i="4"/>
  <c r="J1658" i="4"/>
  <c r="K1658" i="4"/>
  <c r="K1654" i="4"/>
  <c r="J1654" i="4"/>
  <c r="K1650" i="4"/>
  <c r="J1650" i="4"/>
  <c r="K1646" i="4"/>
  <c r="J1646" i="4"/>
  <c r="K1642" i="4"/>
  <c r="J1642" i="4"/>
  <c r="K1638" i="4"/>
  <c r="J1638" i="4"/>
  <c r="K1634" i="4"/>
  <c r="J1634" i="4"/>
  <c r="K1630" i="4"/>
  <c r="J1630" i="4"/>
  <c r="K1626" i="4"/>
  <c r="J1626" i="4"/>
  <c r="K1622" i="4"/>
  <c r="J1622" i="4"/>
  <c r="K1618" i="4"/>
  <c r="J1618" i="4"/>
  <c r="K1614" i="4"/>
  <c r="J1614" i="4"/>
  <c r="K1610" i="4"/>
  <c r="J1610" i="4"/>
  <c r="K1606" i="4"/>
  <c r="J1606" i="4"/>
  <c r="K1602" i="4"/>
  <c r="J1602" i="4"/>
  <c r="K1598" i="4"/>
  <c r="J1598" i="4"/>
  <c r="J1594" i="4"/>
  <c r="K1594" i="4"/>
  <c r="K1590" i="4"/>
  <c r="J1590" i="4"/>
  <c r="K1586" i="4"/>
  <c r="J1586" i="4"/>
  <c r="K1582" i="4"/>
  <c r="J1582" i="4"/>
  <c r="K1578" i="4"/>
  <c r="J1578" i="4"/>
  <c r="K1574" i="4"/>
  <c r="J1574" i="4"/>
  <c r="K1570" i="4"/>
  <c r="J1570" i="4"/>
  <c r="K1566" i="4"/>
  <c r="J1566" i="4"/>
  <c r="K1562" i="4"/>
  <c r="J1562" i="4"/>
  <c r="K1558" i="4"/>
  <c r="J1558" i="4"/>
  <c r="K1554" i="4"/>
  <c r="J1554" i="4"/>
  <c r="K1550" i="4"/>
  <c r="J1550" i="4"/>
  <c r="K1546" i="4"/>
  <c r="J1546" i="4"/>
  <c r="K1542" i="4"/>
  <c r="J1542" i="4"/>
  <c r="K1538" i="4"/>
  <c r="J1538" i="4"/>
  <c r="K1534" i="4"/>
  <c r="J1534" i="4"/>
  <c r="J1530" i="4"/>
  <c r="K1530" i="4"/>
  <c r="K1526" i="4"/>
  <c r="J1526" i="4"/>
  <c r="K1522" i="4"/>
  <c r="J1522" i="4"/>
  <c r="K1518" i="4"/>
  <c r="J1518" i="4"/>
  <c r="K1514" i="4"/>
  <c r="J1514" i="4"/>
  <c r="K1510" i="4"/>
  <c r="J1510" i="4"/>
  <c r="K1506" i="4"/>
  <c r="J1506" i="4"/>
  <c r="K1502" i="4"/>
  <c r="J1502" i="4"/>
  <c r="K1498" i="4"/>
  <c r="J1498" i="4"/>
  <c r="K1494" i="4"/>
  <c r="J1494" i="4"/>
  <c r="K1490" i="4"/>
  <c r="J1490" i="4"/>
  <c r="K1486" i="4"/>
  <c r="J1486" i="4"/>
  <c r="K1482" i="4"/>
  <c r="J1482" i="4"/>
  <c r="K1478" i="4"/>
  <c r="J1478" i="4"/>
  <c r="K1474" i="4"/>
  <c r="J1474" i="4"/>
  <c r="K1470" i="4"/>
  <c r="J1470" i="4"/>
  <c r="J1466" i="4"/>
  <c r="K1466" i="4"/>
  <c r="K1462" i="4"/>
  <c r="J1462" i="4"/>
  <c r="K1458" i="4"/>
  <c r="J1458" i="4"/>
  <c r="K1454" i="4"/>
  <c r="J1454" i="4"/>
  <c r="K1450" i="4"/>
  <c r="J1450" i="4"/>
  <c r="K1446" i="4"/>
  <c r="J1446" i="4"/>
  <c r="K1442" i="4"/>
  <c r="J1442" i="4"/>
  <c r="K1438" i="4"/>
  <c r="J1438" i="4"/>
  <c r="K1434" i="4"/>
  <c r="J1434" i="4"/>
  <c r="K1430" i="4"/>
  <c r="J1430" i="4"/>
  <c r="K1426" i="4"/>
  <c r="J1426" i="4"/>
  <c r="K1422" i="4"/>
  <c r="J1422" i="4"/>
  <c r="K1418" i="4"/>
  <c r="J1418" i="4"/>
  <c r="K1414" i="4"/>
  <c r="J1414" i="4"/>
  <c r="K1410" i="4"/>
  <c r="J1410" i="4"/>
  <c r="K1406" i="4"/>
  <c r="J1406" i="4"/>
  <c r="J1402" i="4"/>
  <c r="K1402" i="4"/>
  <c r="K1398" i="4"/>
  <c r="J1398" i="4"/>
  <c r="K1394" i="4"/>
  <c r="J1394" i="4"/>
  <c r="K1390" i="4"/>
  <c r="J1390" i="4"/>
  <c r="K1386" i="4"/>
  <c r="J1386" i="4"/>
  <c r="K1382" i="4"/>
  <c r="J1382" i="4"/>
  <c r="K1378" i="4"/>
  <c r="J1378" i="4"/>
  <c r="K1374" i="4"/>
  <c r="J1374" i="4"/>
  <c r="K1370" i="4"/>
  <c r="J1370" i="4"/>
  <c r="K1366" i="4"/>
  <c r="J1366" i="4"/>
  <c r="K1362" i="4"/>
  <c r="J1362" i="4"/>
  <c r="K1358" i="4"/>
  <c r="J1358" i="4"/>
  <c r="K1354" i="4"/>
  <c r="J1354" i="4"/>
  <c r="K1350" i="4"/>
  <c r="J1350" i="4"/>
  <c r="K1346" i="4"/>
  <c r="J1346" i="4"/>
  <c r="K1342" i="4"/>
  <c r="J1342" i="4"/>
  <c r="K1338" i="4"/>
  <c r="J1338" i="4"/>
  <c r="K1334" i="4"/>
  <c r="J1334" i="4"/>
  <c r="K1330" i="4"/>
  <c r="J1330" i="4"/>
  <c r="K1326" i="4"/>
  <c r="J1326" i="4"/>
  <c r="K1322" i="4"/>
  <c r="J1322" i="4"/>
  <c r="K1318" i="4"/>
  <c r="J1318" i="4"/>
  <c r="K1314" i="4"/>
  <c r="J1314" i="4"/>
  <c r="K1310" i="4"/>
  <c r="J1310" i="4"/>
  <c r="K1306" i="4"/>
  <c r="J1306" i="4"/>
  <c r="K1302" i="4"/>
  <c r="J1302" i="4"/>
  <c r="K1298" i="4"/>
  <c r="J1298" i="4"/>
  <c r="K1294" i="4"/>
  <c r="J1294" i="4"/>
  <c r="K1290" i="4"/>
  <c r="J1290" i="4"/>
  <c r="K1286" i="4"/>
  <c r="J1286" i="4"/>
  <c r="K1282" i="4"/>
  <c r="J1282" i="4"/>
  <c r="K1278" i="4"/>
  <c r="J1278" i="4"/>
  <c r="K1274" i="4"/>
  <c r="J1274" i="4"/>
  <c r="K1270" i="4"/>
  <c r="J1270" i="4"/>
  <c r="K1266" i="4"/>
  <c r="J1266" i="4"/>
  <c r="K1262" i="4"/>
  <c r="J1262" i="4"/>
  <c r="K1258" i="4"/>
  <c r="J1258" i="4"/>
  <c r="K1254" i="4"/>
  <c r="J1254" i="4"/>
  <c r="K1250" i="4"/>
  <c r="J1250" i="4"/>
  <c r="K1246" i="4"/>
  <c r="J1246" i="4"/>
  <c r="K1242" i="4"/>
  <c r="J1242" i="4"/>
  <c r="K1238" i="4"/>
  <c r="J1238" i="4"/>
  <c r="K1234" i="4"/>
  <c r="J1234" i="4"/>
  <c r="K1230" i="4"/>
  <c r="J1230" i="4"/>
  <c r="K1226" i="4"/>
  <c r="J1226" i="4"/>
  <c r="K1222" i="4"/>
  <c r="J1222" i="4"/>
  <c r="K1218" i="4"/>
  <c r="J1218" i="4"/>
  <c r="K1214" i="4"/>
  <c r="J1214" i="4"/>
  <c r="K1210" i="4"/>
  <c r="J1210" i="4"/>
  <c r="K1206" i="4"/>
  <c r="J1206" i="4"/>
  <c r="K1202" i="4"/>
  <c r="J1202" i="4"/>
  <c r="K1198" i="4"/>
  <c r="J1198" i="4"/>
  <c r="K1194" i="4"/>
  <c r="J1194" i="4"/>
  <c r="K1190" i="4"/>
  <c r="J1190" i="4"/>
  <c r="K1186" i="4"/>
  <c r="J1186" i="4"/>
  <c r="K1182" i="4"/>
  <c r="J1182" i="4"/>
  <c r="K1178" i="4"/>
  <c r="J1178" i="4"/>
  <c r="K1174" i="4"/>
  <c r="J1174" i="4"/>
  <c r="K1170" i="4"/>
  <c r="J1170" i="4"/>
  <c r="K1166" i="4"/>
  <c r="J1166" i="4"/>
  <c r="K1162" i="4"/>
  <c r="J1162" i="4"/>
  <c r="K1158" i="4"/>
  <c r="J1158" i="4"/>
  <c r="K1154" i="4"/>
  <c r="J1154" i="4"/>
  <c r="K1150" i="4"/>
  <c r="J1150" i="4"/>
  <c r="K1146" i="4"/>
  <c r="J1146" i="4"/>
  <c r="K1142" i="4"/>
  <c r="J1142" i="4"/>
  <c r="K1138" i="4"/>
  <c r="J1138" i="4"/>
  <c r="K1134" i="4"/>
  <c r="J1134" i="4"/>
  <c r="K1130" i="4"/>
  <c r="J1130" i="4"/>
  <c r="K1126" i="4"/>
  <c r="J1126" i="4"/>
  <c r="K1122" i="4"/>
  <c r="J1122" i="4"/>
  <c r="K1118" i="4"/>
  <c r="J1118" i="4"/>
  <c r="K1114" i="4"/>
  <c r="J1114" i="4"/>
  <c r="K1110" i="4"/>
  <c r="J1110" i="4"/>
  <c r="K1106" i="4"/>
  <c r="J1106" i="4"/>
  <c r="K1102" i="4"/>
  <c r="J1102" i="4"/>
  <c r="K1098" i="4"/>
  <c r="J1098" i="4"/>
  <c r="K1094" i="4"/>
  <c r="J1094" i="4"/>
  <c r="K1090" i="4"/>
  <c r="J1090" i="4"/>
  <c r="K1086" i="4"/>
  <c r="J1086" i="4"/>
  <c r="K1082" i="4"/>
  <c r="J1082" i="4"/>
  <c r="K1078" i="4"/>
  <c r="J1078" i="4"/>
  <c r="K1074" i="4"/>
  <c r="J1074" i="4"/>
  <c r="K1070" i="4"/>
  <c r="J1070" i="4"/>
  <c r="K1066" i="4"/>
  <c r="J1066" i="4"/>
  <c r="K1062" i="4"/>
  <c r="J1062" i="4"/>
  <c r="K1058" i="4"/>
  <c r="J1058" i="4"/>
  <c r="K1054" i="4"/>
  <c r="J1054" i="4"/>
  <c r="K1050" i="4"/>
  <c r="J1050" i="4"/>
  <c r="K1046" i="4"/>
  <c r="J1046" i="4"/>
  <c r="K1042" i="4"/>
  <c r="J1042" i="4"/>
  <c r="K1038" i="4"/>
  <c r="J1038" i="4"/>
  <c r="K1034" i="4"/>
  <c r="J1034" i="4"/>
  <c r="K1030" i="4"/>
  <c r="J1030" i="4"/>
  <c r="K1026" i="4"/>
  <c r="J1026" i="4"/>
  <c r="K1022" i="4"/>
  <c r="J1022" i="4"/>
  <c r="K1018" i="4"/>
  <c r="J1018" i="4"/>
  <c r="K1014" i="4"/>
  <c r="J1014" i="4"/>
  <c r="K1010" i="4"/>
  <c r="J1010" i="4"/>
  <c r="K1006" i="4"/>
  <c r="J1006" i="4"/>
  <c r="K1002" i="4"/>
  <c r="J1002" i="4"/>
  <c r="K998" i="4"/>
  <c r="J998" i="4"/>
  <c r="K994" i="4"/>
  <c r="J994" i="4"/>
  <c r="K990" i="4"/>
  <c r="J990" i="4"/>
  <c r="K986" i="4"/>
  <c r="J986" i="4"/>
  <c r="K982" i="4"/>
  <c r="J982" i="4"/>
  <c r="K978" i="4"/>
  <c r="J978" i="4"/>
  <c r="K974" i="4"/>
  <c r="J974" i="4"/>
  <c r="K970" i="4"/>
  <c r="J970" i="4"/>
  <c r="K966" i="4"/>
  <c r="J966" i="4"/>
  <c r="K962" i="4"/>
  <c r="J962" i="4"/>
  <c r="K958" i="4"/>
  <c r="J958" i="4"/>
  <c r="K954" i="4"/>
  <c r="J954" i="4"/>
  <c r="K950" i="4"/>
  <c r="J950" i="4"/>
  <c r="K946" i="4"/>
  <c r="J946" i="4"/>
  <c r="K942" i="4"/>
  <c r="J942" i="4"/>
  <c r="K938" i="4"/>
  <c r="J938" i="4"/>
  <c r="K934" i="4"/>
  <c r="J934" i="4"/>
  <c r="K930" i="4"/>
  <c r="J930" i="4"/>
  <c r="K926" i="4"/>
  <c r="J926" i="4"/>
  <c r="K922" i="4"/>
  <c r="J922" i="4"/>
  <c r="K918" i="4"/>
  <c r="J918" i="4"/>
  <c r="K914" i="4"/>
  <c r="J914" i="4"/>
  <c r="K910" i="4"/>
  <c r="J910" i="4"/>
  <c r="K906" i="4"/>
  <c r="J906" i="4"/>
  <c r="K902" i="4"/>
  <c r="J902" i="4"/>
  <c r="K898" i="4"/>
  <c r="J898" i="4"/>
  <c r="K894" i="4"/>
  <c r="J894" i="4"/>
  <c r="K890" i="4"/>
  <c r="J890" i="4"/>
  <c r="K886" i="4"/>
  <c r="J886" i="4"/>
  <c r="K882" i="4"/>
  <c r="J882" i="4"/>
  <c r="K878" i="4"/>
  <c r="J878" i="4"/>
  <c r="K874" i="4"/>
  <c r="J874" i="4"/>
  <c r="K870" i="4"/>
  <c r="J870" i="4"/>
  <c r="K866" i="4"/>
  <c r="J866" i="4"/>
  <c r="K862" i="4"/>
  <c r="J862" i="4"/>
  <c r="K858" i="4"/>
  <c r="J858" i="4"/>
  <c r="K854" i="4"/>
  <c r="J854" i="4"/>
  <c r="K850" i="4"/>
  <c r="J850" i="4"/>
  <c r="K846" i="4"/>
  <c r="J846" i="4"/>
  <c r="K842" i="4"/>
  <c r="J842" i="4"/>
  <c r="K838" i="4"/>
  <c r="J838" i="4"/>
  <c r="K834" i="4"/>
  <c r="J834" i="4"/>
  <c r="K830" i="4"/>
  <c r="J830" i="4"/>
  <c r="K826" i="4"/>
  <c r="J826" i="4"/>
  <c r="K822" i="4"/>
  <c r="J822" i="4"/>
  <c r="K818" i="4"/>
  <c r="J818" i="4"/>
  <c r="K814" i="4"/>
  <c r="J814" i="4"/>
  <c r="K810" i="4"/>
  <c r="J810" i="4"/>
  <c r="K806" i="4"/>
  <c r="J806" i="4"/>
  <c r="K802" i="4"/>
  <c r="J802" i="4"/>
  <c r="K798" i="4"/>
  <c r="J798" i="4"/>
  <c r="K794" i="4"/>
  <c r="J794" i="4"/>
  <c r="K790" i="4"/>
  <c r="J790" i="4"/>
  <c r="K786" i="4"/>
  <c r="J786" i="4"/>
  <c r="K782" i="4"/>
  <c r="J782" i="4"/>
  <c r="K778" i="4"/>
  <c r="J778" i="4"/>
  <c r="K774" i="4"/>
  <c r="J774" i="4"/>
  <c r="K770" i="4"/>
  <c r="J770" i="4"/>
  <c r="K766" i="4"/>
  <c r="J766" i="4"/>
  <c r="K762" i="4"/>
  <c r="J762" i="4"/>
  <c r="K758" i="4"/>
  <c r="J758" i="4"/>
  <c r="K754" i="4"/>
  <c r="J754" i="4"/>
  <c r="K750" i="4"/>
  <c r="J750" i="4"/>
  <c r="K746" i="4"/>
  <c r="J746" i="4"/>
  <c r="K742" i="4"/>
  <c r="J742" i="4"/>
  <c r="K738" i="4"/>
  <c r="J738" i="4"/>
  <c r="K734" i="4"/>
  <c r="J734" i="4"/>
  <c r="K730" i="4"/>
  <c r="J730" i="4"/>
  <c r="K726" i="4"/>
  <c r="J726" i="4"/>
  <c r="K722" i="4"/>
  <c r="J722" i="4"/>
  <c r="K718" i="4"/>
  <c r="J718" i="4"/>
  <c r="K714" i="4"/>
  <c r="J714" i="4"/>
  <c r="K710" i="4"/>
  <c r="J710" i="4"/>
  <c r="K706" i="4"/>
  <c r="J706" i="4"/>
  <c r="K702" i="4"/>
  <c r="J702" i="4"/>
  <c r="K698" i="4"/>
  <c r="J698" i="4"/>
  <c r="K694" i="4"/>
  <c r="J694" i="4"/>
  <c r="K690" i="4"/>
  <c r="J690" i="4"/>
  <c r="K686" i="4"/>
  <c r="J686" i="4"/>
  <c r="K682" i="4"/>
  <c r="J682" i="4"/>
  <c r="K678" i="4"/>
  <c r="J678" i="4"/>
  <c r="K674" i="4"/>
  <c r="J674" i="4"/>
  <c r="K670" i="4"/>
  <c r="J670" i="4"/>
  <c r="K666" i="4"/>
  <c r="J666" i="4"/>
  <c r="K662" i="4"/>
  <c r="J662" i="4"/>
  <c r="K658" i="4"/>
  <c r="J658" i="4"/>
  <c r="K654" i="4"/>
  <c r="J654" i="4"/>
  <c r="K650" i="4"/>
  <c r="J650" i="4"/>
  <c r="K646" i="4"/>
  <c r="J646" i="4"/>
  <c r="K642" i="4"/>
  <c r="J642" i="4"/>
  <c r="K638" i="4"/>
  <c r="J638" i="4"/>
  <c r="K634" i="4"/>
  <c r="J634" i="4"/>
  <c r="K630" i="4"/>
  <c r="J630" i="4"/>
  <c r="K626" i="4"/>
  <c r="J626" i="4"/>
  <c r="K622" i="4"/>
  <c r="J622" i="4"/>
  <c r="K618" i="4"/>
  <c r="J618" i="4"/>
  <c r="K614" i="4"/>
  <c r="J614" i="4"/>
  <c r="K610" i="4"/>
  <c r="J610" i="4"/>
  <c r="K606" i="4"/>
  <c r="J606" i="4"/>
  <c r="K602" i="4"/>
  <c r="J602" i="4"/>
  <c r="K598" i="4"/>
  <c r="J598" i="4"/>
  <c r="K594" i="4"/>
  <c r="J594" i="4"/>
  <c r="K590" i="4"/>
  <c r="J590" i="4"/>
  <c r="K586" i="4"/>
  <c r="J586" i="4"/>
  <c r="K582" i="4"/>
  <c r="J582" i="4"/>
  <c r="K578" i="4"/>
  <c r="J578" i="4"/>
  <c r="K574" i="4"/>
  <c r="J574" i="4"/>
  <c r="K570" i="4"/>
  <c r="J570" i="4"/>
  <c r="K566" i="4"/>
  <c r="J566" i="4"/>
  <c r="K562" i="4"/>
  <c r="J562" i="4"/>
  <c r="K558" i="4"/>
  <c r="J558" i="4"/>
  <c r="K554" i="4"/>
  <c r="J554" i="4"/>
  <c r="K550" i="4"/>
  <c r="J550" i="4"/>
  <c r="K546" i="4"/>
  <c r="J546" i="4"/>
  <c r="K542" i="4"/>
  <c r="J542" i="4"/>
  <c r="K538" i="4"/>
  <c r="J538" i="4"/>
  <c r="K534" i="4"/>
  <c r="J534" i="4"/>
  <c r="K530" i="4"/>
  <c r="J530" i="4"/>
  <c r="K526" i="4"/>
  <c r="J526" i="4"/>
  <c r="K522" i="4"/>
  <c r="J522" i="4"/>
  <c r="K518" i="4"/>
  <c r="J518" i="4"/>
  <c r="K514" i="4"/>
  <c r="J514" i="4"/>
  <c r="K510" i="4"/>
  <c r="J510" i="4"/>
  <c r="K506" i="4"/>
  <c r="J506" i="4"/>
  <c r="K502" i="4"/>
  <c r="J502" i="4"/>
  <c r="K498" i="4"/>
  <c r="J498" i="4"/>
  <c r="K494" i="4"/>
  <c r="J494" i="4"/>
  <c r="K490" i="4"/>
  <c r="J490" i="4"/>
  <c r="K486" i="4"/>
  <c r="J486" i="4"/>
  <c r="K482" i="4"/>
  <c r="J482" i="4"/>
  <c r="K478" i="4"/>
  <c r="J478" i="4"/>
  <c r="K474" i="4"/>
  <c r="J474" i="4"/>
  <c r="K470" i="4"/>
  <c r="J470" i="4"/>
  <c r="K466" i="4"/>
  <c r="J466" i="4"/>
  <c r="K462" i="4"/>
  <c r="J462" i="4"/>
  <c r="K458" i="4"/>
  <c r="J458" i="4"/>
  <c r="K454" i="4"/>
  <c r="J454" i="4"/>
  <c r="K450" i="4"/>
  <c r="J450" i="4"/>
  <c r="K446" i="4"/>
  <c r="J446" i="4"/>
  <c r="K442" i="4"/>
  <c r="J442" i="4"/>
  <c r="K438" i="4"/>
  <c r="J438" i="4"/>
  <c r="K434" i="4"/>
  <c r="J434" i="4"/>
  <c r="K430" i="4"/>
  <c r="J430" i="4"/>
  <c r="K426" i="4"/>
  <c r="J426" i="4"/>
  <c r="K422" i="4"/>
  <c r="J422" i="4"/>
  <c r="K418" i="4"/>
  <c r="J418" i="4"/>
  <c r="K414" i="4"/>
  <c r="J414" i="4"/>
  <c r="K410" i="4"/>
  <c r="J410" i="4"/>
  <c r="K406" i="4"/>
  <c r="J406" i="4"/>
  <c r="K402" i="4"/>
  <c r="J402" i="4"/>
  <c r="K398" i="4"/>
  <c r="J398" i="4"/>
  <c r="K394" i="4"/>
  <c r="J394" i="4"/>
  <c r="K390" i="4"/>
  <c r="J390" i="4"/>
  <c r="K386" i="4"/>
  <c r="J386" i="4"/>
  <c r="K382" i="4"/>
  <c r="J382" i="4"/>
  <c r="K378" i="4"/>
  <c r="J378" i="4"/>
  <c r="K374" i="4"/>
  <c r="J374" i="4"/>
  <c r="K370" i="4"/>
  <c r="J370" i="4"/>
  <c r="K366" i="4"/>
  <c r="J366" i="4"/>
  <c r="K362" i="4"/>
  <c r="J362" i="4"/>
  <c r="K358" i="4"/>
  <c r="J358" i="4"/>
  <c r="K354" i="4"/>
  <c r="J354" i="4"/>
  <c r="K350" i="4"/>
  <c r="J350" i="4"/>
  <c r="K2997" i="4"/>
  <c r="J2997" i="4"/>
  <c r="K2993" i="4"/>
  <c r="J2993" i="4"/>
  <c r="K2989" i="4"/>
  <c r="J2989" i="4"/>
  <c r="J2985" i="4"/>
  <c r="K2985" i="4"/>
  <c r="K2981" i="4"/>
  <c r="J2981" i="4"/>
  <c r="K2977" i="4"/>
  <c r="J2977" i="4"/>
  <c r="K2973" i="4"/>
  <c r="J2973" i="4"/>
  <c r="J2969" i="4"/>
  <c r="K2969" i="4"/>
  <c r="K2965" i="4"/>
  <c r="J2965" i="4"/>
  <c r="K2961" i="4"/>
  <c r="J2961" i="4"/>
  <c r="K2957" i="4"/>
  <c r="J2957" i="4"/>
  <c r="J2953" i="4"/>
  <c r="K2953" i="4"/>
  <c r="K2949" i="4"/>
  <c r="J2949" i="4"/>
  <c r="K2945" i="4"/>
  <c r="J2945" i="4"/>
  <c r="K2941" i="4"/>
  <c r="J2941" i="4"/>
  <c r="J2937" i="4"/>
  <c r="K2937" i="4"/>
  <c r="K2933" i="4"/>
  <c r="J2933" i="4"/>
  <c r="K2929" i="4"/>
  <c r="J2929" i="4"/>
  <c r="K2925" i="4"/>
  <c r="J2925" i="4"/>
  <c r="J2921" i="4"/>
  <c r="K2921" i="4"/>
  <c r="K2917" i="4"/>
  <c r="J2917" i="4"/>
  <c r="K2913" i="4"/>
  <c r="J2913" i="4"/>
  <c r="K2909" i="4"/>
  <c r="J2909" i="4"/>
  <c r="J2905" i="4"/>
  <c r="K2905" i="4"/>
  <c r="K2901" i="4"/>
  <c r="J2901" i="4"/>
  <c r="K2897" i="4"/>
  <c r="J2897" i="4"/>
  <c r="K2893" i="4"/>
  <c r="J2893" i="4"/>
  <c r="J2889" i="4"/>
  <c r="K2889" i="4"/>
  <c r="K2885" i="4"/>
  <c r="J2885" i="4"/>
  <c r="K2881" i="4"/>
  <c r="J2881" i="4"/>
  <c r="K2877" i="4"/>
  <c r="J2877" i="4"/>
  <c r="J2873" i="4"/>
  <c r="K2873" i="4"/>
  <c r="K2869" i="4"/>
  <c r="J2869" i="4"/>
  <c r="K2865" i="4"/>
  <c r="J2865" i="4"/>
  <c r="K2861" i="4"/>
  <c r="J2861" i="4"/>
  <c r="J2857" i="4"/>
  <c r="K2857" i="4"/>
  <c r="K2853" i="4"/>
  <c r="J2853" i="4"/>
  <c r="K2849" i="4"/>
  <c r="J2849" i="4"/>
  <c r="K2845" i="4"/>
  <c r="J2845" i="4"/>
  <c r="J2841" i="4"/>
  <c r="K2841" i="4"/>
  <c r="K2837" i="4"/>
  <c r="J2837" i="4"/>
  <c r="K2833" i="4"/>
  <c r="J2833" i="4"/>
  <c r="K2829" i="4"/>
  <c r="J2829" i="4"/>
  <c r="J2825" i="4"/>
  <c r="K2825" i="4"/>
  <c r="K2821" i="4"/>
  <c r="J2821" i="4"/>
  <c r="K2817" i="4"/>
  <c r="J2817" i="4"/>
  <c r="K2813" i="4"/>
  <c r="J2813" i="4"/>
  <c r="J2809" i="4"/>
  <c r="K2809" i="4"/>
  <c r="K2805" i="4"/>
  <c r="J2805" i="4"/>
  <c r="K2801" i="4"/>
  <c r="J2801" i="4"/>
  <c r="K2797" i="4"/>
  <c r="J2797" i="4"/>
  <c r="J2793" i="4"/>
  <c r="K2793" i="4"/>
  <c r="K2789" i="4"/>
  <c r="J2789" i="4"/>
  <c r="K2785" i="4"/>
  <c r="J2785" i="4"/>
  <c r="K2781" i="4"/>
  <c r="J2781" i="4"/>
  <c r="J2777" i="4"/>
  <c r="K2777" i="4"/>
  <c r="K2773" i="4"/>
  <c r="J2773" i="4"/>
  <c r="K2769" i="4"/>
  <c r="J2769" i="4"/>
  <c r="K2765" i="4"/>
  <c r="J2765" i="4"/>
  <c r="J2761" i="4"/>
  <c r="K2761" i="4"/>
  <c r="K2757" i="4"/>
  <c r="J2757" i="4"/>
  <c r="K2753" i="4"/>
  <c r="J2753" i="4"/>
  <c r="K2749" i="4"/>
  <c r="J2749" i="4"/>
  <c r="J2745" i="4"/>
  <c r="K2745" i="4"/>
  <c r="K2741" i="4"/>
  <c r="J2741" i="4"/>
  <c r="K2737" i="4"/>
  <c r="J2737" i="4"/>
  <c r="K2733" i="4"/>
  <c r="J2733" i="4"/>
  <c r="J2729" i="4"/>
  <c r="K2729" i="4"/>
  <c r="K2725" i="4"/>
  <c r="J2725" i="4"/>
  <c r="K2721" i="4"/>
  <c r="J2721" i="4"/>
  <c r="K2717" i="4"/>
  <c r="J2717" i="4"/>
  <c r="J2713" i="4"/>
  <c r="K2713" i="4"/>
  <c r="K2709" i="4"/>
  <c r="J2709" i="4"/>
  <c r="K2705" i="4"/>
  <c r="J2705" i="4"/>
  <c r="K2701" i="4"/>
  <c r="J2701" i="4"/>
  <c r="J2697" i="4"/>
  <c r="K2697" i="4"/>
  <c r="K2693" i="4"/>
  <c r="J2693" i="4"/>
  <c r="K2689" i="4"/>
  <c r="J2689" i="4"/>
  <c r="K2685" i="4"/>
  <c r="J2685" i="4"/>
  <c r="J2681" i="4"/>
  <c r="K2681" i="4"/>
  <c r="K2677" i="4"/>
  <c r="J2677" i="4"/>
  <c r="K2673" i="4"/>
  <c r="J2673" i="4"/>
  <c r="K2669" i="4"/>
  <c r="J2669" i="4"/>
  <c r="J2665" i="4"/>
  <c r="K2665" i="4"/>
  <c r="K2661" i="4"/>
  <c r="J2661" i="4"/>
  <c r="K2657" i="4"/>
  <c r="J2657" i="4"/>
  <c r="K2653" i="4"/>
  <c r="J2653" i="4"/>
  <c r="J2649" i="4"/>
  <c r="K2649" i="4"/>
  <c r="K2645" i="4"/>
  <c r="J2645" i="4"/>
  <c r="K2641" i="4"/>
  <c r="J2641" i="4"/>
  <c r="K2637" i="4"/>
  <c r="J2637" i="4"/>
  <c r="J2633" i="4"/>
  <c r="K2633" i="4"/>
  <c r="K2629" i="4"/>
  <c r="J2629" i="4"/>
  <c r="K2625" i="4"/>
  <c r="J2625" i="4"/>
  <c r="K2621" i="4"/>
  <c r="J2621" i="4"/>
  <c r="J2617" i="4"/>
  <c r="K2617" i="4"/>
  <c r="K2613" i="4"/>
  <c r="J2613" i="4"/>
  <c r="K2609" i="4"/>
  <c r="J2609" i="4"/>
  <c r="K2605" i="4"/>
  <c r="J2605" i="4"/>
  <c r="J2601" i="4"/>
  <c r="K2601" i="4"/>
  <c r="K2597" i="4"/>
  <c r="J2597" i="4"/>
  <c r="K2593" i="4"/>
  <c r="J2593" i="4"/>
  <c r="K2589" i="4"/>
  <c r="J2589" i="4"/>
  <c r="J2585" i="4"/>
  <c r="K2585" i="4"/>
  <c r="K2581" i="4"/>
  <c r="J2581" i="4"/>
  <c r="K2577" i="4"/>
  <c r="J2577" i="4"/>
  <c r="K2573" i="4"/>
  <c r="J2573" i="4"/>
  <c r="J2569" i="4"/>
  <c r="K2569" i="4"/>
  <c r="K2565" i="4"/>
  <c r="J2565" i="4"/>
  <c r="K2561" i="4"/>
  <c r="J2561" i="4"/>
  <c r="K2557" i="4"/>
  <c r="J2557" i="4"/>
  <c r="J2553" i="4"/>
  <c r="K2553" i="4"/>
  <c r="K2549" i="4"/>
  <c r="J2549" i="4"/>
  <c r="K2545" i="4"/>
  <c r="J2545" i="4"/>
  <c r="K2541" i="4"/>
  <c r="J2541" i="4"/>
  <c r="J2537" i="4"/>
  <c r="K2537" i="4"/>
  <c r="K2533" i="4"/>
  <c r="J2533" i="4"/>
  <c r="K2529" i="4"/>
  <c r="J2529" i="4"/>
  <c r="K2525" i="4"/>
  <c r="J2525" i="4"/>
  <c r="J2521" i="4"/>
  <c r="K2521" i="4"/>
  <c r="K2517" i="4"/>
  <c r="J2517" i="4"/>
  <c r="K2513" i="4"/>
  <c r="J2513" i="4"/>
  <c r="K2509" i="4"/>
  <c r="J2509" i="4"/>
  <c r="J2505" i="4"/>
  <c r="K2505" i="4"/>
  <c r="K2501" i="4"/>
  <c r="J2501" i="4"/>
  <c r="K2497" i="4"/>
  <c r="J2497" i="4"/>
  <c r="K2493" i="4"/>
  <c r="J2493" i="4"/>
  <c r="J2489" i="4"/>
  <c r="K2489" i="4"/>
  <c r="K2485" i="4"/>
  <c r="J2485" i="4"/>
  <c r="K2481" i="4"/>
  <c r="J2481" i="4"/>
  <c r="K2477" i="4"/>
  <c r="J2477" i="4"/>
  <c r="J2473" i="4"/>
  <c r="K2473" i="4"/>
  <c r="K2469" i="4"/>
  <c r="J2469" i="4"/>
  <c r="K2465" i="4"/>
  <c r="J2465" i="4"/>
  <c r="K2461" i="4"/>
  <c r="J2461" i="4"/>
  <c r="J2457" i="4"/>
  <c r="K2457" i="4"/>
  <c r="K2453" i="4"/>
  <c r="J2453" i="4"/>
  <c r="K2449" i="4"/>
  <c r="J2449" i="4"/>
  <c r="K2445" i="4"/>
  <c r="J2445" i="4"/>
  <c r="K2441" i="4"/>
  <c r="J2441" i="4"/>
  <c r="K2437" i="4"/>
  <c r="J2437" i="4"/>
  <c r="K2433" i="4"/>
  <c r="J2433" i="4"/>
  <c r="K2429" i="4"/>
  <c r="J2429" i="4"/>
  <c r="K2425" i="4"/>
  <c r="J2425" i="4"/>
  <c r="K2421" i="4"/>
  <c r="J2421" i="4"/>
  <c r="K2417" i="4"/>
  <c r="J2417" i="4"/>
  <c r="K2413" i="4"/>
  <c r="J2413" i="4"/>
  <c r="K2409" i="4"/>
  <c r="J2409" i="4"/>
  <c r="K2405" i="4"/>
  <c r="J2405" i="4"/>
  <c r="K2401" i="4"/>
  <c r="J2401" i="4"/>
  <c r="K2397" i="4"/>
  <c r="J2397" i="4"/>
  <c r="K2393" i="4"/>
  <c r="J2393" i="4"/>
  <c r="K2387" i="4"/>
  <c r="J2387" i="4"/>
  <c r="K2383" i="4"/>
  <c r="J2383" i="4"/>
  <c r="K2379" i="4"/>
  <c r="J2379" i="4"/>
  <c r="K2375" i="4"/>
  <c r="J2375" i="4"/>
  <c r="K2371" i="4"/>
  <c r="J2371" i="4"/>
  <c r="K2367" i="4"/>
  <c r="J2367" i="4"/>
  <c r="K2363" i="4"/>
  <c r="J2363" i="4"/>
  <c r="K2359" i="4"/>
  <c r="J2359" i="4"/>
  <c r="K2355" i="4"/>
  <c r="J2355" i="4"/>
  <c r="K2351" i="4"/>
  <c r="J2351" i="4"/>
  <c r="K2347" i="4"/>
  <c r="J2347" i="4"/>
  <c r="K2343" i="4"/>
  <c r="J2343" i="4"/>
  <c r="K2339" i="4"/>
  <c r="J2339" i="4"/>
  <c r="J2335" i="4"/>
  <c r="K2335" i="4"/>
  <c r="K2331" i="4"/>
  <c r="J2331" i="4"/>
  <c r="K2327" i="4"/>
  <c r="J2327" i="4"/>
  <c r="K2323" i="4"/>
  <c r="J2323" i="4"/>
  <c r="K2319" i="4"/>
  <c r="J2319" i="4"/>
  <c r="K2315" i="4"/>
  <c r="J2315" i="4"/>
  <c r="K2311" i="4"/>
  <c r="J2311" i="4"/>
  <c r="K2307" i="4"/>
  <c r="J2307" i="4"/>
  <c r="K2303" i="4"/>
  <c r="J2303" i="4"/>
  <c r="K2299" i="4"/>
  <c r="J2299" i="4"/>
  <c r="K2295" i="4"/>
  <c r="J2295" i="4"/>
  <c r="K2291" i="4"/>
  <c r="J2291" i="4"/>
  <c r="K2287" i="4"/>
  <c r="J2287" i="4"/>
  <c r="K2283" i="4"/>
  <c r="J2283" i="4"/>
  <c r="K2279" i="4"/>
  <c r="J2279" i="4"/>
  <c r="K2275" i="4"/>
  <c r="J2275" i="4"/>
  <c r="J2271" i="4"/>
  <c r="K2271" i="4"/>
  <c r="K2267" i="4"/>
  <c r="J2267" i="4"/>
  <c r="K2263" i="4"/>
  <c r="J2263" i="4"/>
  <c r="K2259" i="4"/>
  <c r="J2259" i="4"/>
  <c r="K2255" i="4"/>
  <c r="J2255" i="4"/>
  <c r="K2251" i="4"/>
  <c r="J2251" i="4"/>
  <c r="K2247" i="4"/>
  <c r="J2247" i="4"/>
  <c r="K2243" i="4"/>
  <c r="J2243" i="4"/>
  <c r="K2239" i="4"/>
  <c r="J2239" i="4"/>
  <c r="K2235" i="4"/>
  <c r="J2235" i="4"/>
  <c r="K2231" i="4"/>
  <c r="J2231" i="4"/>
  <c r="K2227" i="4"/>
  <c r="J2227" i="4"/>
  <c r="K2223" i="4"/>
  <c r="J2223" i="4"/>
  <c r="K2219" i="4"/>
  <c r="J2219" i="4"/>
  <c r="K2215" i="4"/>
  <c r="J2215" i="4"/>
  <c r="K2211" i="4"/>
  <c r="J2211" i="4"/>
  <c r="J2207" i="4"/>
  <c r="K2207" i="4"/>
  <c r="K2203" i="4"/>
  <c r="J2203" i="4"/>
  <c r="K2199" i="4"/>
  <c r="J2199" i="4"/>
  <c r="K2195" i="4"/>
  <c r="J2195" i="4"/>
  <c r="K2191" i="4"/>
  <c r="J2191" i="4"/>
  <c r="K2187" i="4"/>
  <c r="J2187" i="4"/>
  <c r="K2183" i="4"/>
  <c r="J2183" i="4"/>
  <c r="K2179" i="4"/>
  <c r="J2179" i="4"/>
  <c r="K2175" i="4"/>
  <c r="J2175" i="4"/>
  <c r="K2171" i="4"/>
  <c r="J2171" i="4"/>
  <c r="K2167" i="4"/>
  <c r="J2167" i="4"/>
  <c r="K2163" i="4"/>
  <c r="J2163" i="4"/>
  <c r="K2159" i="4"/>
  <c r="J2159" i="4"/>
  <c r="K2155" i="4"/>
  <c r="J2155" i="4"/>
  <c r="K2151" i="4"/>
  <c r="J2151" i="4"/>
  <c r="K2147" i="4"/>
  <c r="J2147" i="4"/>
  <c r="J2143" i="4"/>
  <c r="K2143" i="4"/>
  <c r="K2139" i="4"/>
  <c r="J2139" i="4"/>
  <c r="K2135" i="4"/>
  <c r="J2135" i="4"/>
  <c r="K2131" i="4"/>
  <c r="J2131" i="4"/>
  <c r="K2127" i="4"/>
  <c r="J2127" i="4"/>
  <c r="K2123" i="4"/>
  <c r="J2123" i="4"/>
  <c r="K2119" i="4"/>
  <c r="J2119" i="4"/>
  <c r="K2115" i="4"/>
  <c r="J2115" i="4"/>
  <c r="K2111" i="4"/>
  <c r="J2111" i="4"/>
  <c r="K2107" i="4"/>
  <c r="J2107" i="4"/>
  <c r="K2103" i="4"/>
  <c r="J2103" i="4"/>
  <c r="K2099" i="4"/>
  <c r="J2099" i="4"/>
  <c r="K2095" i="4"/>
  <c r="J2095" i="4"/>
  <c r="K2091" i="4"/>
  <c r="J2091" i="4"/>
  <c r="K2087" i="4"/>
  <c r="J2087" i="4"/>
  <c r="K2083" i="4"/>
  <c r="J2083" i="4"/>
  <c r="J2079" i="4"/>
  <c r="K2079" i="4"/>
  <c r="K2075" i="4"/>
  <c r="J2075" i="4"/>
  <c r="K2071" i="4"/>
  <c r="J2071" i="4"/>
  <c r="K2067" i="4"/>
  <c r="J2067" i="4"/>
  <c r="K2063" i="4"/>
  <c r="J2063" i="4"/>
  <c r="K2059" i="4"/>
  <c r="J2059" i="4"/>
  <c r="K2055" i="4"/>
  <c r="J2055" i="4"/>
  <c r="K2051" i="4"/>
  <c r="J2051" i="4"/>
  <c r="J2047" i="4"/>
  <c r="K2047" i="4"/>
  <c r="K2043" i="4"/>
  <c r="J2043" i="4"/>
  <c r="K2039" i="4"/>
  <c r="J2039" i="4"/>
  <c r="K2035" i="4"/>
  <c r="J2035" i="4"/>
  <c r="K2031" i="4"/>
  <c r="J2031" i="4"/>
  <c r="K2027" i="4"/>
  <c r="J2027" i="4"/>
  <c r="K2023" i="4"/>
  <c r="J2023" i="4"/>
  <c r="K2019" i="4"/>
  <c r="J2019" i="4"/>
  <c r="K2015" i="4"/>
  <c r="J2015" i="4"/>
  <c r="K2011" i="4"/>
  <c r="J2011" i="4"/>
  <c r="K2007" i="4"/>
  <c r="J2007" i="4"/>
  <c r="K2003" i="4"/>
  <c r="J2003" i="4"/>
  <c r="K1999" i="4"/>
  <c r="J1999" i="4"/>
  <c r="K1995" i="4"/>
  <c r="J1995" i="4"/>
  <c r="K1991" i="4"/>
  <c r="J1991" i="4"/>
  <c r="K1987" i="4"/>
  <c r="J1987" i="4"/>
  <c r="J1983" i="4"/>
  <c r="K1983" i="4"/>
  <c r="K1979" i="4"/>
  <c r="J1979" i="4"/>
  <c r="K1975" i="4"/>
  <c r="J1975" i="4"/>
  <c r="K1971" i="4"/>
  <c r="J1971" i="4"/>
  <c r="K1967" i="4"/>
  <c r="J1967" i="4"/>
  <c r="K1963" i="4"/>
  <c r="J1963" i="4"/>
  <c r="K1959" i="4"/>
  <c r="J1959" i="4"/>
  <c r="K1955" i="4"/>
  <c r="J1955" i="4"/>
  <c r="J1951" i="4"/>
  <c r="K1951" i="4"/>
  <c r="K1947" i="4"/>
  <c r="J1947" i="4"/>
  <c r="K1943" i="4"/>
  <c r="J1943" i="4"/>
  <c r="K1939" i="4"/>
  <c r="J1939" i="4"/>
  <c r="K1935" i="4"/>
  <c r="J1935" i="4"/>
  <c r="K1931" i="4"/>
  <c r="J1931" i="4"/>
  <c r="K1927" i="4"/>
  <c r="J1927" i="4"/>
  <c r="K1923" i="4"/>
  <c r="J1923" i="4"/>
  <c r="J1919" i="4"/>
  <c r="K1919" i="4"/>
  <c r="K1915" i="4"/>
  <c r="J1915" i="4"/>
  <c r="K1911" i="4"/>
  <c r="J1911" i="4"/>
  <c r="K1907" i="4"/>
  <c r="J1907" i="4"/>
  <c r="K1903" i="4"/>
  <c r="J1903" i="4"/>
  <c r="K1899" i="4"/>
  <c r="J1899" i="4"/>
  <c r="K1895" i="4"/>
  <c r="J1895" i="4"/>
  <c r="K1891" i="4"/>
  <c r="J1891" i="4"/>
  <c r="J1887" i="4"/>
  <c r="K1887" i="4"/>
  <c r="K1883" i="4"/>
  <c r="J1883" i="4"/>
  <c r="K1879" i="4"/>
  <c r="J1879" i="4"/>
  <c r="K1875" i="4"/>
  <c r="J1875" i="4"/>
  <c r="K1871" i="4"/>
  <c r="J1871" i="4"/>
  <c r="K1867" i="4"/>
  <c r="J1867" i="4"/>
  <c r="K1863" i="4"/>
  <c r="J1863" i="4"/>
  <c r="K1859" i="4"/>
  <c r="J1859" i="4"/>
  <c r="K1855" i="4"/>
  <c r="J1855" i="4"/>
  <c r="K1851" i="4"/>
  <c r="J1851" i="4"/>
  <c r="K1847" i="4"/>
  <c r="J1847" i="4"/>
  <c r="K1843" i="4"/>
  <c r="J1843" i="4"/>
  <c r="K1839" i="4"/>
  <c r="J1839" i="4"/>
  <c r="J1835" i="4"/>
  <c r="K1835" i="4"/>
  <c r="K1831" i="4"/>
  <c r="J1831" i="4"/>
  <c r="K1827" i="4"/>
  <c r="J1827" i="4"/>
  <c r="K1823" i="4"/>
  <c r="J1823" i="4"/>
  <c r="K1819" i="4"/>
  <c r="J1819" i="4"/>
  <c r="K1815" i="4"/>
  <c r="J1815" i="4"/>
  <c r="K1811" i="4"/>
  <c r="J1811" i="4"/>
  <c r="K1807" i="4"/>
  <c r="J1807" i="4"/>
  <c r="J1803" i="4"/>
  <c r="K1803" i="4"/>
  <c r="K1799" i="4"/>
  <c r="J1799" i="4"/>
  <c r="K1795" i="4"/>
  <c r="J1795" i="4"/>
  <c r="K1791" i="4"/>
  <c r="J1791" i="4"/>
  <c r="K1787" i="4"/>
  <c r="J1787" i="4"/>
  <c r="K1783" i="4"/>
  <c r="J1783" i="4"/>
  <c r="K1779" i="4"/>
  <c r="J1779" i="4"/>
  <c r="K1775" i="4"/>
  <c r="J1775" i="4"/>
  <c r="J1771" i="4"/>
  <c r="K1771" i="4"/>
  <c r="K1767" i="4"/>
  <c r="J1767" i="4"/>
  <c r="K1763" i="4"/>
  <c r="J1763" i="4"/>
  <c r="K1759" i="4"/>
  <c r="J1759" i="4"/>
  <c r="K1755" i="4"/>
  <c r="J1755" i="4"/>
  <c r="K1751" i="4"/>
  <c r="J1751" i="4"/>
  <c r="K1747" i="4"/>
  <c r="J1747" i="4"/>
  <c r="K1743" i="4"/>
  <c r="J1743" i="4"/>
  <c r="J1739" i="4"/>
  <c r="K1739" i="4"/>
  <c r="K1735" i="4"/>
  <c r="J1735" i="4"/>
  <c r="K1731" i="4"/>
  <c r="J1731" i="4"/>
  <c r="K1727" i="4"/>
  <c r="J1727" i="4"/>
  <c r="K1723" i="4"/>
  <c r="J1723" i="4"/>
  <c r="K1719" i="4"/>
  <c r="J1719" i="4"/>
  <c r="K1715" i="4"/>
  <c r="J1715" i="4"/>
  <c r="K1711" i="4"/>
  <c r="J1711" i="4"/>
  <c r="J1707" i="4"/>
  <c r="K1707" i="4"/>
  <c r="K1703" i="4"/>
  <c r="J1703" i="4"/>
  <c r="K1699" i="4"/>
  <c r="J1699" i="4"/>
  <c r="K1695" i="4"/>
  <c r="J1695" i="4"/>
  <c r="K1691" i="4"/>
  <c r="J1691" i="4"/>
  <c r="K1687" i="4"/>
  <c r="J1687" i="4"/>
  <c r="K1683" i="4"/>
  <c r="J1683" i="4"/>
  <c r="K1679" i="4"/>
  <c r="J1679" i="4"/>
  <c r="J1675" i="4"/>
  <c r="K1675" i="4"/>
  <c r="K1671" i="4"/>
  <c r="J1671" i="4"/>
  <c r="K1667" i="4"/>
  <c r="J1667" i="4"/>
  <c r="K1663" i="4"/>
  <c r="J1663" i="4"/>
  <c r="K1659" i="4"/>
  <c r="J1659" i="4"/>
  <c r="K1655" i="4"/>
  <c r="J1655" i="4"/>
  <c r="K1651" i="4"/>
  <c r="J1651" i="4"/>
  <c r="K1647" i="4"/>
  <c r="J1647" i="4"/>
  <c r="J1643" i="4"/>
  <c r="K1643" i="4"/>
  <c r="K1639" i="4"/>
  <c r="J1639" i="4"/>
  <c r="K1635" i="4"/>
  <c r="J1635" i="4"/>
  <c r="K1631" i="4"/>
  <c r="J1631" i="4"/>
  <c r="K1627" i="4"/>
  <c r="J1627" i="4"/>
  <c r="K1623" i="4"/>
  <c r="J1623" i="4"/>
  <c r="K1619" i="4"/>
  <c r="J1619" i="4"/>
  <c r="K1615" i="4"/>
  <c r="J1615" i="4"/>
  <c r="J1611" i="4"/>
  <c r="K1611" i="4"/>
  <c r="K1607" i="4"/>
  <c r="J1607" i="4"/>
  <c r="K1603" i="4"/>
  <c r="J1603" i="4"/>
  <c r="K1599" i="4"/>
  <c r="J1599" i="4"/>
  <c r="K1595" i="4"/>
  <c r="J1595" i="4"/>
  <c r="K1591" i="4"/>
  <c r="J1591" i="4"/>
  <c r="K1587" i="4"/>
  <c r="J1587" i="4"/>
  <c r="K1583" i="4"/>
  <c r="J1583" i="4"/>
  <c r="J1579" i="4"/>
  <c r="K1579" i="4"/>
  <c r="K1575" i="4"/>
  <c r="J1575" i="4"/>
  <c r="K1571" i="4"/>
  <c r="J1571" i="4"/>
  <c r="K1567" i="4"/>
  <c r="J1567" i="4"/>
  <c r="K1563" i="4"/>
  <c r="J1563" i="4"/>
  <c r="K1559" i="4"/>
  <c r="J1559" i="4"/>
  <c r="K1555" i="4"/>
  <c r="J1555" i="4"/>
  <c r="K1551" i="4"/>
  <c r="J1551" i="4"/>
  <c r="J1547" i="4"/>
  <c r="K1547" i="4"/>
  <c r="K1543" i="4"/>
  <c r="J1543" i="4"/>
  <c r="K1539" i="4"/>
  <c r="J1539" i="4"/>
  <c r="K1535" i="4"/>
  <c r="J1535" i="4"/>
  <c r="K1531" i="4"/>
  <c r="J1531" i="4"/>
  <c r="K1527" i="4"/>
  <c r="J1527" i="4"/>
  <c r="K1523" i="4"/>
  <c r="J1523" i="4"/>
  <c r="K1519" i="4"/>
  <c r="J1519" i="4"/>
  <c r="J1515" i="4"/>
  <c r="K1515" i="4"/>
  <c r="K1511" i="4"/>
  <c r="J1511" i="4"/>
  <c r="K1507" i="4"/>
  <c r="J1507" i="4"/>
  <c r="K1503" i="4"/>
  <c r="J1503" i="4"/>
  <c r="K1499" i="4"/>
  <c r="J1499" i="4"/>
  <c r="K1495" i="4"/>
  <c r="J1495" i="4"/>
  <c r="K1491" i="4"/>
  <c r="J1491" i="4"/>
  <c r="K1487" i="4"/>
  <c r="J1487" i="4"/>
  <c r="J1483" i="4"/>
  <c r="K1483" i="4"/>
  <c r="K1479" i="4"/>
  <c r="J1479" i="4"/>
  <c r="K1475" i="4"/>
  <c r="J1475" i="4"/>
  <c r="K1471" i="4"/>
  <c r="J1471" i="4"/>
  <c r="K1467" i="4"/>
  <c r="J1467" i="4"/>
  <c r="K1463" i="4"/>
  <c r="J1463" i="4"/>
  <c r="K1459" i="4"/>
  <c r="J1459" i="4"/>
  <c r="K1455" i="4"/>
  <c r="J1455" i="4"/>
  <c r="J1451" i="4"/>
  <c r="K1451" i="4"/>
  <c r="K1447" i="4"/>
  <c r="J1447" i="4"/>
  <c r="K1443" i="4"/>
  <c r="J1443" i="4"/>
  <c r="K1439" i="4"/>
  <c r="J1439" i="4"/>
  <c r="K1435" i="4"/>
  <c r="J1435" i="4"/>
  <c r="K1431" i="4"/>
  <c r="J1431" i="4"/>
  <c r="K1427" i="4"/>
  <c r="J1427" i="4"/>
  <c r="K1423" i="4"/>
  <c r="J1423" i="4"/>
  <c r="J1419" i="4"/>
  <c r="K1419" i="4"/>
  <c r="K1415" i="4"/>
  <c r="J1415" i="4"/>
  <c r="K1411" i="4"/>
  <c r="J1411" i="4"/>
  <c r="K1407" i="4"/>
  <c r="J1407" i="4"/>
  <c r="K1403" i="4"/>
  <c r="J1403" i="4"/>
  <c r="K1399" i="4"/>
  <c r="J1399" i="4"/>
  <c r="K1395" i="4"/>
  <c r="J1395" i="4"/>
  <c r="K1391" i="4"/>
  <c r="J1391" i="4"/>
  <c r="J1387" i="4"/>
  <c r="K1387" i="4"/>
  <c r="K1383" i="4"/>
  <c r="J1383" i="4"/>
  <c r="K1379" i="4"/>
  <c r="J1379" i="4"/>
  <c r="K1375" i="4"/>
  <c r="J1375" i="4"/>
  <c r="K1371" i="4"/>
  <c r="J1371" i="4"/>
  <c r="K2389" i="4"/>
  <c r="J2389" i="4"/>
  <c r="K2385" i="4"/>
  <c r="J2385" i="4"/>
  <c r="K2381" i="4"/>
  <c r="J2381" i="4"/>
  <c r="K2377" i="4"/>
  <c r="J2377" i="4"/>
  <c r="K2373" i="4"/>
  <c r="J2373" i="4"/>
  <c r="K2369" i="4"/>
  <c r="J2369" i="4"/>
  <c r="K2365" i="4"/>
  <c r="J2365" i="4"/>
  <c r="K2361" i="4"/>
  <c r="J2361" i="4"/>
  <c r="K2357" i="4"/>
  <c r="J2357" i="4"/>
  <c r="K2353" i="4"/>
  <c r="J2353" i="4"/>
  <c r="K2349" i="4"/>
  <c r="J2349" i="4"/>
  <c r="K2345" i="4"/>
  <c r="J2345" i="4"/>
  <c r="K2341" i="4"/>
  <c r="J2341" i="4"/>
  <c r="K2337" i="4"/>
  <c r="J2337" i="4"/>
  <c r="K2333" i="4"/>
  <c r="J2333" i="4"/>
  <c r="K2329" i="4"/>
  <c r="J2329" i="4"/>
  <c r="K2325" i="4"/>
  <c r="J2325" i="4"/>
  <c r="K2321" i="4"/>
  <c r="J2321" i="4"/>
  <c r="K2317" i="4"/>
  <c r="J2317" i="4"/>
  <c r="K2313" i="4"/>
  <c r="J2313" i="4"/>
  <c r="K2309" i="4"/>
  <c r="J2309" i="4"/>
  <c r="K2305" i="4"/>
  <c r="J2305" i="4"/>
  <c r="K2301" i="4"/>
  <c r="J2301" i="4"/>
  <c r="K2297" i="4"/>
  <c r="J2297" i="4"/>
  <c r="K2293" i="4"/>
  <c r="J2293" i="4"/>
  <c r="K2289" i="4"/>
  <c r="J2289" i="4"/>
  <c r="K2285" i="4"/>
  <c r="J2285" i="4"/>
  <c r="K2281" i="4"/>
  <c r="J2281" i="4"/>
  <c r="K2277" i="4"/>
  <c r="J2277" i="4"/>
  <c r="K2273" i="4"/>
  <c r="J2273" i="4"/>
  <c r="K2269" i="4"/>
  <c r="J2269" i="4"/>
  <c r="K2265" i="4"/>
  <c r="J2265" i="4"/>
  <c r="K2261" i="4"/>
  <c r="J2261" i="4"/>
  <c r="K2257" i="4"/>
  <c r="J2257" i="4"/>
  <c r="K2253" i="4"/>
  <c r="J2253" i="4"/>
  <c r="K2249" i="4"/>
  <c r="J2249" i="4"/>
  <c r="K2245" i="4"/>
  <c r="J2245" i="4"/>
  <c r="K2241" i="4"/>
  <c r="J2241" i="4"/>
  <c r="K2237" i="4"/>
  <c r="J2237" i="4"/>
  <c r="K2233" i="4"/>
  <c r="J2233" i="4"/>
  <c r="K2229" i="4"/>
  <c r="J2229" i="4"/>
  <c r="K2225" i="4"/>
  <c r="J2225" i="4"/>
  <c r="K2221" i="4"/>
  <c r="J2221" i="4"/>
  <c r="K2217" i="4"/>
  <c r="J2217" i="4"/>
  <c r="K2213" i="4"/>
  <c r="J2213" i="4"/>
  <c r="K2209" i="4"/>
  <c r="J2209" i="4"/>
  <c r="K2205" i="4"/>
  <c r="J2205" i="4"/>
  <c r="K2201" i="4"/>
  <c r="J2201" i="4"/>
  <c r="K2197" i="4"/>
  <c r="J2197" i="4"/>
  <c r="K2193" i="4"/>
  <c r="J2193" i="4"/>
  <c r="K2189" i="4"/>
  <c r="J2189" i="4"/>
  <c r="K2185" i="4"/>
  <c r="J2185" i="4"/>
  <c r="K2181" i="4"/>
  <c r="J2181" i="4"/>
  <c r="K2177" i="4"/>
  <c r="J2177" i="4"/>
  <c r="K2173" i="4"/>
  <c r="J2173" i="4"/>
  <c r="K2169" i="4"/>
  <c r="J2169" i="4"/>
  <c r="K2165" i="4"/>
  <c r="J2165" i="4"/>
  <c r="K2161" i="4"/>
  <c r="J2161" i="4"/>
  <c r="K2157" i="4"/>
  <c r="J2157" i="4"/>
  <c r="K2153" i="4"/>
  <c r="J2153" i="4"/>
  <c r="K2149" i="4"/>
  <c r="J2149" i="4"/>
  <c r="K2145" i="4"/>
  <c r="J2145" i="4"/>
  <c r="K2141" i="4"/>
  <c r="J2141" i="4"/>
  <c r="K2137" i="4"/>
  <c r="J2137" i="4"/>
  <c r="K2133" i="4"/>
  <c r="J2133" i="4"/>
  <c r="K2129" i="4"/>
  <c r="J2129" i="4"/>
  <c r="K2125" i="4"/>
  <c r="J2125" i="4"/>
  <c r="K2121" i="4"/>
  <c r="J2121" i="4"/>
  <c r="K2117" i="4"/>
  <c r="J2117" i="4"/>
  <c r="K2113" i="4"/>
  <c r="J2113" i="4"/>
  <c r="K2109" i="4"/>
  <c r="J2109" i="4"/>
  <c r="K2105" i="4"/>
  <c r="J2105" i="4"/>
  <c r="K2101" i="4"/>
  <c r="J2101" i="4"/>
  <c r="K2097" i="4"/>
  <c r="J2097" i="4"/>
  <c r="K2093" i="4"/>
  <c r="J2093" i="4"/>
  <c r="K2089" i="4"/>
  <c r="J2089" i="4"/>
  <c r="K2085" i="4"/>
  <c r="J2085" i="4"/>
  <c r="K2081" i="4"/>
  <c r="J2081" i="4"/>
  <c r="K2077" i="4"/>
  <c r="J2077" i="4"/>
  <c r="K2073" i="4"/>
  <c r="J2073" i="4"/>
  <c r="K2069" i="4"/>
  <c r="J2069" i="4"/>
  <c r="K2065" i="4"/>
  <c r="J2065" i="4"/>
  <c r="K2061" i="4"/>
  <c r="J2061" i="4"/>
  <c r="K2057" i="4"/>
  <c r="J2057" i="4"/>
  <c r="K2053" i="4"/>
  <c r="J2053" i="4"/>
  <c r="K2049" i="4"/>
  <c r="J2049" i="4"/>
  <c r="K2045" i="4"/>
  <c r="J2045" i="4"/>
  <c r="K2041" i="4"/>
  <c r="J2041" i="4"/>
  <c r="K2037" i="4"/>
  <c r="J2037" i="4"/>
  <c r="K2033" i="4"/>
  <c r="J2033" i="4"/>
  <c r="K2029" i="4"/>
  <c r="J2029" i="4"/>
  <c r="K2025" i="4"/>
  <c r="J2025" i="4"/>
  <c r="K2021" i="4"/>
  <c r="J2021" i="4"/>
  <c r="K2017" i="4"/>
  <c r="J2017" i="4"/>
  <c r="K2013" i="4"/>
  <c r="J2013" i="4"/>
  <c r="K2009" i="4"/>
  <c r="J2009" i="4"/>
  <c r="K2005" i="4"/>
  <c r="J2005" i="4"/>
  <c r="K2001" i="4"/>
  <c r="J2001" i="4"/>
  <c r="K1997" i="4"/>
  <c r="J1997" i="4"/>
  <c r="K1993" i="4"/>
  <c r="J1993" i="4"/>
  <c r="K1989" i="4"/>
  <c r="J1989" i="4"/>
  <c r="K1985" i="4"/>
  <c r="J1985" i="4"/>
  <c r="K1981" i="4"/>
  <c r="J1981" i="4"/>
  <c r="K1977" i="4"/>
  <c r="J1977" i="4"/>
  <c r="K1973" i="4"/>
  <c r="J1973" i="4"/>
  <c r="K1969" i="4"/>
  <c r="J1969" i="4"/>
  <c r="K1965" i="4"/>
  <c r="J1965" i="4"/>
  <c r="K1961" i="4"/>
  <c r="J1961" i="4"/>
  <c r="K1957" i="4"/>
  <c r="J1957" i="4"/>
  <c r="K1953" i="4"/>
  <c r="J1953" i="4"/>
  <c r="K1949" i="4"/>
  <c r="J1949" i="4"/>
  <c r="K1945" i="4"/>
  <c r="J1945" i="4"/>
  <c r="K1941" i="4"/>
  <c r="J1941" i="4"/>
  <c r="K1937" i="4"/>
  <c r="J1937" i="4"/>
  <c r="K1933" i="4"/>
  <c r="J1933" i="4"/>
  <c r="K1929" i="4"/>
  <c r="J1929" i="4"/>
  <c r="K1925" i="4"/>
  <c r="J1925" i="4"/>
  <c r="K1921" i="4"/>
  <c r="J1921" i="4"/>
  <c r="K1917" i="4"/>
  <c r="J1917" i="4"/>
  <c r="K1913" i="4"/>
  <c r="J1913" i="4"/>
  <c r="K1909" i="4"/>
  <c r="J1909" i="4"/>
  <c r="K1905" i="4"/>
  <c r="J1905" i="4"/>
  <c r="K1901" i="4"/>
  <c r="J1901" i="4"/>
  <c r="K1897" i="4"/>
  <c r="J1897" i="4"/>
  <c r="K1893" i="4"/>
  <c r="J1893" i="4"/>
  <c r="K1889" i="4"/>
  <c r="J1889" i="4"/>
  <c r="K1885" i="4"/>
  <c r="J1885" i="4"/>
  <c r="K1881" i="4"/>
  <c r="J1881" i="4"/>
  <c r="K1877" i="4"/>
  <c r="J1877" i="4"/>
  <c r="K1873" i="4"/>
  <c r="J1873" i="4"/>
  <c r="K1869" i="4"/>
  <c r="J1869" i="4"/>
  <c r="K1865" i="4"/>
  <c r="J1865" i="4"/>
  <c r="K1861" i="4"/>
  <c r="J1861" i="4"/>
  <c r="K1857" i="4"/>
  <c r="J1857" i="4"/>
  <c r="K1853" i="4"/>
  <c r="J1853" i="4"/>
  <c r="K1849" i="4"/>
  <c r="J1849" i="4"/>
  <c r="K1845" i="4"/>
  <c r="J1845" i="4"/>
  <c r="K1841" i="4"/>
  <c r="J1841" i="4"/>
  <c r="K1837" i="4"/>
  <c r="J1837" i="4"/>
  <c r="K1833" i="4"/>
  <c r="J1833" i="4"/>
  <c r="K1829" i="4"/>
  <c r="J1829" i="4"/>
  <c r="K1825" i="4"/>
  <c r="J1825" i="4"/>
  <c r="K1821" i="4"/>
  <c r="J1821" i="4"/>
  <c r="K1817" i="4"/>
  <c r="J1817" i="4"/>
  <c r="K1813" i="4"/>
  <c r="J1813" i="4"/>
  <c r="K1809" i="4"/>
  <c r="J1809" i="4"/>
  <c r="K1805" i="4"/>
  <c r="J1805" i="4"/>
  <c r="K1801" i="4"/>
  <c r="J1801" i="4"/>
  <c r="K1797" i="4"/>
  <c r="J1797" i="4"/>
  <c r="K1793" i="4"/>
  <c r="J1793" i="4"/>
  <c r="K1789" i="4"/>
  <c r="J1789" i="4"/>
  <c r="K1785" i="4"/>
  <c r="J1785" i="4"/>
  <c r="K1781" i="4"/>
  <c r="J1781" i="4"/>
  <c r="K1777" i="4"/>
  <c r="J1777" i="4"/>
  <c r="K1773" i="4"/>
  <c r="J1773" i="4"/>
  <c r="K1769" i="4"/>
  <c r="J1769" i="4"/>
  <c r="K1765" i="4"/>
  <c r="J1765" i="4"/>
  <c r="K1761" i="4"/>
  <c r="J1761" i="4"/>
  <c r="K1757" i="4"/>
  <c r="J1757" i="4"/>
  <c r="K1753" i="4"/>
  <c r="J1753" i="4"/>
  <c r="K1749" i="4"/>
  <c r="J1749" i="4"/>
  <c r="K1745" i="4"/>
  <c r="J1745" i="4"/>
  <c r="K1741" i="4"/>
  <c r="J1741" i="4"/>
  <c r="K1737" i="4"/>
  <c r="J1737" i="4"/>
  <c r="K1733" i="4"/>
  <c r="J1733" i="4"/>
  <c r="K1729" i="4"/>
  <c r="J1729" i="4"/>
  <c r="K1725" i="4"/>
  <c r="J1725" i="4"/>
  <c r="K1721" i="4"/>
  <c r="J1721" i="4"/>
  <c r="K1717" i="4"/>
  <c r="J1717" i="4"/>
  <c r="K1713" i="4"/>
  <c r="J1713" i="4"/>
  <c r="K1709" i="4"/>
  <c r="J1709" i="4"/>
  <c r="K1705" i="4"/>
  <c r="J1705" i="4"/>
  <c r="K1701" i="4"/>
  <c r="J1701" i="4"/>
  <c r="K1697" i="4"/>
  <c r="J1697" i="4"/>
  <c r="K1693" i="4"/>
  <c r="J1693" i="4"/>
  <c r="K1689" i="4"/>
  <c r="J1689" i="4"/>
  <c r="K1685" i="4"/>
  <c r="J1685" i="4"/>
  <c r="K1681" i="4"/>
  <c r="J1681" i="4"/>
  <c r="K1677" i="4"/>
  <c r="J1677" i="4"/>
  <c r="K1673" i="4"/>
  <c r="J1673" i="4"/>
  <c r="K1669" i="4"/>
  <c r="J1669" i="4"/>
  <c r="K1665" i="4"/>
  <c r="J1665" i="4"/>
  <c r="K1661" i="4"/>
  <c r="J1661" i="4"/>
  <c r="K1657" i="4"/>
  <c r="J1657" i="4"/>
  <c r="K1653" i="4"/>
  <c r="J1653" i="4"/>
  <c r="K1649" i="4"/>
  <c r="J1649" i="4"/>
  <c r="K1645" i="4"/>
  <c r="J1645" i="4"/>
  <c r="K1641" i="4"/>
  <c r="J1641" i="4"/>
  <c r="K1637" i="4"/>
  <c r="J1637" i="4"/>
  <c r="K1633" i="4"/>
  <c r="J1633" i="4"/>
  <c r="K1629" i="4"/>
  <c r="J1629" i="4"/>
  <c r="K1625" i="4"/>
  <c r="J1625" i="4"/>
  <c r="K1621" i="4"/>
  <c r="J1621" i="4"/>
  <c r="K1617" i="4"/>
  <c r="J1617" i="4"/>
  <c r="K1613" i="4"/>
  <c r="J1613" i="4"/>
  <c r="K1609" i="4"/>
  <c r="J1609" i="4"/>
  <c r="K1605" i="4"/>
  <c r="J1605" i="4"/>
  <c r="K1601" i="4"/>
  <c r="J1601" i="4"/>
  <c r="K1597" i="4"/>
  <c r="J1597" i="4"/>
  <c r="K1593" i="4"/>
  <c r="J1593" i="4"/>
  <c r="K1589" i="4"/>
  <c r="J1589" i="4"/>
  <c r="K1585" i="4"/>
  <c r="J1585" i="4"/>
  <c r="K1581" i="4"/>
  <c r="J1581" i="4"/>
  <c r="K1577" i="4"/>
  <c r="J1577" i="4"/>
  <c r="K1573" i="4"/>
  <c r="J1573" i="4"/>
  <c r="K1569" i="4"/>
  <c r="J1569" i="4"/>
  <c r="K1565" i="4"/>
  <c r="J1565" i="4"/>
  <c r="K1561" i="4"/>
  <c r="J1561" i="4"/>
  <c r="K1557" i="4"/>
  <c r="J1557" i="4"/>
  <c r="K1553" i="4"/>
  <c r="J1553" i="4"/>
  <c r="K1549" i="4"/>
  <c r="J1549" i="4"/>
  <c r="K1545" i="4"/>
  <c r="J1545" i="4"/>
  <c r="K1541" i="4"/>
  <c r="J1541" i="4"/>
  <c r="K1537" i="4"/>
  <c r="J1537" i="4"/>
  <c r="K1533" i="4"/>
  <c r="J1533" i="4"/>
  <c r="K1529" i="4"/>
  <c r="J1529" i="4"/>
  <c r="K1525" i="4"/>
  <c r="J1525" i="4"/>
  <c r="K1521" i="4"/>
  <c r="J1521" i="4"/>
  <c r="K1517" i="4"/>
  <c r="J1517" i="4"/>
  <c r="K1513" i="4"/>
  <c r="J1513" i="4"/>
  <c r="K1509" i="4"/>
  <c r="J1509" i="4"/>
  <c r="K1505" i="4"/>
  <c r="J1505" i="4"/>
  <c r="K1501" i="4"/>
  <c r="J1501" i="4"/>
  <c r="K1497" i="4"/>
  <c r="J1497" i="4"/>
  <c r="K1493" i="4"/>
  <c r="J1493" i="4"/>
  <c r="K1489" i="4"/>
  <c r="J1489" i="4"/>
  <c r="K1485" i="4"/>
  <c r="J1485" i="4"/>
  <c r="K1481" i="4"/>
  <c r="J1481" i="4"/>
  <c r="K1477" i="4"/>
  <c r="J1477" i="4"/>
  <c r="K1473" i="4"/>
  <c r="J1473" i="4"/>
  <c r="K1469" i="4"/>
  <c r="J1469" i="4"/>
  <c r="K1465" i="4"/>
  <c r="J1465" i="4"/>
  <c r="K1461" i="4"/>
  <c r="J1461" i="4"/>
  <c r="K1457" i="4"/>
  <c r="J1457" i="4"/>
  <c r="K1453" i="4"/>
  <c r="J1453" i="4"/>
  <c r="K1449" i="4"/>
  <c r="J1449" i="4"/>
  <c r="K1445" i="4"/>
  <c r="J1445" i="4"/>
  <c r="K1441" i="4"/>
  <c r="J1441" i="4"/>
  <c r="K1437" i="4"/>
  <c r="J1437" i="4"/>
  <c r="K1433" i="4"/>
  <c r="J1433" i="4"/>
  <c r="K1429" i="4"/>
  <c r="J1429" i="4"/>
  <c r="K1425" i="4"/>
  <c r="J1425" i="4"/>
  <c r="K1421" i="4"/>
  <c r="J1421" i="4"/>
  <c r="K1417" i="4"/>
  <c r="J1417" i="4"/>
  <c r="K1413" i="4"/>
  <c r="J1413" i="4"/>
  <c r="K1409" i="4"/>
  <c r="J1409" i="4"/>
  <c r="K1405" i="4"/>
  <c r="J1405" i="4"/>
  <c r="K1401" i="4"/>
  <c r="J1401" i="4"/>
  <c r="K1397" i="4"/>
  <c r="J1397" i="4"/>
  <c r="K1393" i="4"/>
  <c r="J1393" i="4"/>
  <c r="K1389" i="4"/>
  <c r="J1389" i="4"/>
  <c r="K1385" i="4"/>
  <c r="J1385" i="4"/>
  <c r="K1381" i="4"/>
  <c r="J1381" i="4"/>
  <c r="K1377" i="4"/>
  <c r="J1377" i="4"/>
  <c r="K1373" i="4"/>
  <c r="J1373" i="4"/>
  <c r="J1369" i="4"/>
  <c r="K1369" i="4"/>
  <c r="K1367" i="4"/>
  <c r="J1367" i="4"/>
  <c r="K1363" i="4"/>
  <c r="J1363" i="4"/>
  <c r="K1359" i="4"/>
  <c r="J1359" i="4"/>
  <c r="K1355" i="4"/>
  <c r="J1355" i="4"/>
  <c r="K1351" i="4"/>
  <c r="J1351" i="4"/>
  <c r="K1347" i="4"/>
  <c r="J1347" i="4"/>
  <c r="K1343" i="4"/>
  <c r="J1343" i="4"/>
  <c r="K1339" i="4"/>
  <c r="J1339" i="4"/>
  <c r="K1335" i="4"/>
  <c r="J1335" i="4"/>
  <c r="K1331" i="4"/>
  <c r="J1331" i="4"/>
  <c r="K1327" i="4"/>
  <c r="J1327" i="4"/>
  <c r="K1323" i="4"/>
  <c r="J1323" i="4"/>
  <c r="K1319" i="4"/>
  <c r="J1319" i="4"/>
  <c r="K1315" i="4"/>
  <c r="J1315" i="4"/>
  <c r="K1311" i="4"/>
  <c r="J1311" i="4"/>
  <c r="K1307" i="4"/>
  <c r="J1307" i="4"/>
  <c r="K1303" i="4"/>
  <c r="J1303" i="4"/>
  <c r="K1299" i="4"/>
  <c r="J1299" i="4"/>
  <c r="K1295" i="4"/>
  <c r="J1295" i="4"/>
  <c r="K1291" i="4"/>
  <c r="J1291" i="4"/>
  <c r="K1287" i="4"/>
  <c r="J1287" i="4"/>
  <c r="K1283" i="4"/>
  <c r="J1283" i="4"/>
  <c r="K1279" i="4"/>
  <c r="J1279" i="4"/>
  <c r="K1275" i="4"/>
  <c r="J1275" i="4"/>
  <c r="K1271" i="4"/>
  <c r="J1271" i="4"/>
  <c r="K1267" i="4"/>
  <c r="J1267" i="4"/>
  <c r="K1263" i="4"/>
  <c r="J1263" i="4"/>
  <c r="K1259" i="4"/>
  <c r="J1259" i="4"/>
  <c r="K1255" i="4"/>
  <c r="J1255" i="4"/>
  <c r="K1251" i="4"/>
  <c r="J1251" i="4"/>
  <c r="K1247" i="4"/>
  <c r="J1247" i="4"/>
  <c r="K1243" i="4"/>
  <c r="J1243" i="4"/>
  <c r="K1239" i="4"/>
  <c r="J1239" i="4"/>
  <c r="K1235" i="4"/>
  <c r="J1235" i="4"/>
  <c r="K1231" i="4"/>
  <c r="J1231" i="4"/>
  <c r="K1227" i="4"/>
  <c r="J1227" i="4"/>
  <c r="K1223" i="4"/>
  <c r="J1223" i="4"/>
  <c r="K1219" i="4"/>
  <c r="J1219" i="4"/>
  <c r="K1215" i="4"/>
  <c r="J1215" i="4"/>
  <c r="K1211" i="4"/>
  <c r="J1211" i="4"/>
  <c r="K1207" i="4"/>
  <c r="J1207" i="4"/>
  <c r="K1203" i="4"/>
  <c r="J1203" i="4"/>
  <c r="K1199" i="4"/>
  <c r="J1199" i="4"/>
  <c r="K1195" i="4"/>
  <c r="J1195" i="4"/>
  <c r="K1191" i="4"/>
  <c r="J1191" i="4"/>
  <c r="K1187" i="4"/>
  <c r="J1187" i="4"/>
  <c r="K1183" i="4"/>
  <c r="J1183" i="4"/>
  <c r="K1179" i="4"/>
  <c r="J1179" i="4"/>
  <c r="K1175" i="4"/>
  <c r="J1175" i="4"/>
  <c r="K1171" i="4"/>
  <c r="J1171" i="4"/>
  <c r="K1167" i="4"/>
  <c r="J1167" i="4"/>
  <c r="K1163" i="4"/>
  <c r="J1163" i="4"/>
  <c r="K1159" i="4"/>
  <c r="J1159" i="4"/>
  <c r="K1155" i="4"/>
  <c r="J1155" i="4"/>
  <c r="K1151" i="4"/>
  <c r="J1151" i="4"/>
  <c r="K1147" i="4"/>
  <c r="J1147" i="4"/>
  <c r="K1143" i="4"/>
  <c r="J1143" i="4"/>
  <c r="K1139" i="4"/>
  <c r="J1139" i="4"/>
  <c r="K1135" i="4"/>
  <c r="J1135" i="4"/>
  <c r="K1131" i="4"/>
  <c r="J1131" i="4"/>
  <c r="K1127" i="4"/>
  <c r="J1127" i="4"/>
  <c r="K1123" i="4"/>
  <c r="J1123" i="4"/>
  <c r="K1119" i="4"/>
  <c r="J1119" i="4"/>
  <c r="K1115" i="4"/>
  <c r="J1115" i="4"/>
  <c r="K1111" i="4"/>
  <c r="J1111" i="4"/>
  <c r="K1107" i="4"/>
  <c r="J1107" i="4"/>
  <c r="K1103" i="4"/>
  <c r="J1103" i="4"/>
  <c r="K1099" i="4"/>
  <c r="J1099" i="4"/>
  <c r="K1095" i="4"/>
  <c r="J1095" i="4"/>
  <c r="K1091" i="4"/>
  <c r="J1091" i="4"/>
  <c r="K1087" i="4"/>
  <c r="J1087" i="4"/>
  <c r="K1083" i="4"/>
  <c r="J1083" i="4"/>
  <c r="K1079" i="4"/>
  <c r="J1079" i="4"/>
  <c r="K1075" i="4"/>
  <c r="J1075" i="4"/>
  <c r="K1071" i="4"/>
  <c r="J1071" i="4"/>
  <c r="K1067" i="4"/>
  <c r="J1067" i="4"/>
  <c r="K1063" i="4"/>
  <c r="J1063" i="4"/>
  <c r="K1059" i="4"/>
  <c r="J1059" i="4"/>
  <c r="K1055" i="4"/>
  <c r="J1055" i="4"/>
  <c r="K1051" i="4"/>
  <c r="J1051" i="4"/>
  <c r="K1047" i="4"/>
  <c r="J1047" i="4"/>
  <c r="K1043" i="4"/>
  <c r="J1043" i="4"/>
  <c r="K1039" i="4"/>
  <c r="J1039" i="4"/>
  <c r="K1035" i="4"/>
  <c r="J1035" i="4"/>
  <c r="K1031" i="4"/>
  <c r="J1031" i="4"/>
  <c r="K1027" i="4"/>
  <c r="J1027" i="4"/>
  <c r="K1023" i="4"/>
  <c r="J1023" i="4"/>
  <c r="K1019" i="4"/>
  <c r="J1019" i="4"/>
  <c r="K1015" i="4"/>
  <c r="J1015" i="4"/>
  <c r="K1011" i="4"/>
  <c r="J1011" i="4"/>
  <c r="K1007" i="4"/>
  <c r="J1007" i="4"/>
  <c r="K1003" i="4"/>
  <c r="J1003" i="4"/>
  <c r="K999" i="4"/>
  <c r="J999" i="4"/>
  <c r="K995" i="4"/>
  <c r="J995" i="4"/>
  <c r="K991" i="4"/>
  <c r="J991" i="4"/>
  <c r="K987" i="4"/>
  <c r="J987" i="4"/>
  <c r="K983" i="4"/>
  <c r="J983" i="4"/>
  <c r="K979" i="4"/>
  <c r="J979" i="4"/>
  <c r="K975" i="4"/>
  <c r="J975" i="4"/>
  <c r="K971" i="4"/>
  <c r="J971" i="4"/>
  <c r="K967" i="4"/>
  <c r="J967" i="4"/>
  <c r="K963" i="4"/>
  <c r="J963" i="4"/>
  <c r="K959" i="4"/>
  <c r="J959" i="4"/>
  <c r="K955" i="4"/>
  <c r="J955" i="4"/>
  <c r="K951" i="4"/>
  <c r="J951" i="4"/>
  <c r="K947" i="4"/>
  <c r="J947" i="4"/>
  <c r="K943" i="4"/>
  <c r="J943" i="4"/>
  <c r="K939" i="4"/>
  <c r="J939" i="4"/>
  <c r="K935" i="4"/>
  <c r="J935" i="4"/>
  <c r="K931" i="4"/>
  <c r="J931" i="4"/>
  <c r="K927" i="4"/>
  <c r="J927" i="4"/>
  <c r="K923" i="4"/>
  <c r="J923" i="4"/>
  <c r="K919" i="4"/>
  <c r="J919" i="4"/>
  <c r="K915" i="4"/>
  <c r="J915" i="4"/>
  <c r="K911" i="4"/>
  <c r="J911" i="4"/>
  <c r="K907" i="4"/>
  <c r="J907" i="4"/>
  <c r="K903" i="4"/>
  <c r="J903" i="4"/>
  <c r="K899" i="4"/>
  <c r="J899" i="4"/>
  <c r="K895" i="4"/>
  <c r="J895" i="4"/>
  <c r="K891" i="4"/>
  <c r="J891" i="4"/>
  <c r="K887" i="4"/>
  <c r="J887" i="4"/>
  <c r="K883" i="4"/>
  <c r="J883" i="4"/>
  <c r="K879" i="4"/>
  <c r="J879" i="4"/>
  <c r="K875" i="4"/>
  <c r="J875" i="4"/>
  <c r="K871" i="4"/>
  <c r="J871" i="4"/>
  <c r="K867" i="4"/>
  <c r="J867" i="4"/>
  <c r="K863" i="4"/>
  <c r="J863" i="4"/>
  <c r="K859" i="4"/>
  <c r="J859" i="4"/>
  <c r="K855" i="4"/>
  <c r="J855" i="4"/>
  <c r="K851" i="4"/>
  <c r="J851" i="4"/>
  <c r="K847" i="4"/>
  <c r="J847" i="4"/>
  <c r="K843" i="4"/>
  <c r="J843" i="4"/>
  <c r="K839" i="4"/>
  <c r="J839" i="4"/>
  <c r="K835" i="4"/>
  <c r="J835" i="4"/>
  <c r="K831" i="4"/>
  <c r="J831" i="4"/>
  <c r="K827" i="4"/>
  <c r="J827" i="4"/>
  <c r="K823" i="4"/>
  <c r="J823" i="4"/>
  <c r="K819" i="4"/>
  <c r="J819" i="4"/>
  <c r="K815" i="4"/>
  <c r="J815" i="4"/>
  <c r="K811" i="4"/>
  <c r="J811" i="4"/>
  <c r="K807" i="4"/>
  <c r="J807" i="4"/>
  <c r="K803" i="4"/>
  <c r="J803" i="4"/>
  <c r="K799" i="4"/>
  <c r="J799" i="4"/>
  <c r="K795" i="4"/>
  <c r="J795" i="4"/>
  <c r="K791" i="4"/>
  <c r="J791" i="4"/>
  <c r="K787" i="4"/>
  <c r="J787" i="4"/>
  <c r="K783" i="4"/>
  <c r="J783" i="4"/>
  <c r="K779" i="4"/>
  <c r="J779" i="4"/>
  <c r="K775" i="4"/>
  <c r="J775" i="4"/>
  <c r="K771" i="4"/>
  <c r="J771" i="4"/>
  <c r="K767" i="4"/>
  <c r="J767" i="4"/>
  <c r="K763" i="4"/>
  <c r="J763" i="4"/>
  <c r="K759" i="4"/>
  <c r="J759" i="4"/>
  <c r="K755" i="4"/>
  <c r="J755" i="4"/>
  <c r="K751" i="4"/>
  <c r="J751" i="4"/>
  <c r="K747" i="4"/>
  <c r="J747" i="4"/>
  <c r="K743" i="4"/>
  <c r="J743" i="4"/>
  <c r="K739" i="4"/>
  <c r="J739" i="4"/>
  <c r="K735" i="4"/>
  <c r="J735" i="4"/>
  <c r="K731" i="4"/>
  <c r="J731" i="4"/>
  <c r="K727" i="4"/>
  <c r="J727" i="4"/>
  <c r="K723" i="4"/>
  <c r="J723" i="4"/>
  <c r="K719" i="4"/>
  <c r="J719" i="4"/>
  <c r="K715" i="4"/>
  <c r="J715" i="4"/>
  <c r="K711" i="4"/>
  <c r="J711" i="4"/>
  <c r="K707" i="4"/>
  <c r="J707" i="4"/>
  <c r="K703" i="4"/>
  <c r="J703" i="4"/>
  <c r="K699" i="4"/>
  <c r="J699" i="4"/>
  <c r="K695" i="4"/>
  <c r="J695" i="4"/>
  <c r="K691" i="4"/>
  <c r="J691" i="4"/>
  <c r="K687" i="4"/>
  <c r="J687" i="4"/>
  <c r="K683" i="4"/>
  <c r="J683" i="4"/>
  <c r="K679" i="4"/>
  <c r="J679" i="4"/>
  <c r="K675" i="4"/>
  <c r="J675" i="4"/>
  <c r="K671" i="4"/>
  <c r="J671" i="4"/>
  <c r="K667" i="4"/>
  <c r="J667" i="4"/>
  <c r="K663" i="4"/>
  <c r="J663" i="4"/>
  <c r="K659" i="4"/>
  <c r="J659" i="4"/>
  <c r="K655" i="4"/>
  <c r="J655" i="4"/>
  <c r="K651" i="4"/>
  <c r="J651" i="4"/>
  <c r="K647" i="4"/>
  <c r="J647" i="4"/>
  <c r="K643" i="4"/>
  <c r="J643" i="4"/>
  <c r="K639" i="4"/>
  <c r="J639" i="4"/>
  <c r="K635" i="4"/>
  <c r="J635" i="4"/>
  <c r="K631" i="4"/>
  <c r="J631" i="4"/>
  <c r="K627" i="4"/>
  <c r="J627" i="4"/>
  <c r="K623" i="4"/>
  <c r="J623" i="4"/>
  <c r="K619" i="4"/>
  <c r="J619" i="4"/>
  <c r="K615" i="4"/>
  <c r="J615" i="4"/>
  <c r="K611" i="4"/>
  <c r="J611" i="4"/>
  <c r="K607" i="4"/>
  <c r="J607" i="4"/>
  <c r="K603" i="4"/>
  <c r="J603" i="4"/>
  <c r="K599" i="4"/>
  <c r="J599" i="4"/>
  <c r="K595" i="4"/>
  <c r="J595" i="4"/>
  <c r="K591" i="4"/>
  <c r="J591" i="4"/>
  <c r="K587" i="4"/>
  <c r="J587" i="4"/>
  <c r="K583" i="4"/>
  <c r="J583" i="4"/>
  <c r="K579" i="4"/>
  <c r="J579" i="4"/>
  <c r="K575" i="4"/>
  <c r="J575" i="4"/>
  <c r="K571" i="4"/>
  <c r="J571" i="4"/>
  <c r="K567" i="4"/>
  <c r="J567" i="4"/>
  <c r="K563" i="4"/>
  <c r="J563" i="4"/>
  <c r="K559" i="4"/>
  <c r="J559" i="4"/>
  <c r="K555" i="4"/>
  <c r="J555" i="4"/>
  <c r="K551" i="4"/>
  <c r="J551" i="4"/>
  <c r="K547" i="4"/>
  <c r="J547" i="4"/>
  <c r="K543" i="4"/>
  <c r="J543" i="4"/>
  <c r="K539" i="4"/>
  <c r="J539" i="4"/>
  <c r="K535" i="4"/>
  <c r="J535" i="4"/>
  <c r="K531" i="4"/>
  <c r="J531" i="4"/>
  <c r="K527" i="4"/>
  <c r="J527" i="4"/>
  <c r="K523" i="4"/>
  <c r="J523" i="4"/>
  <c r="K519" i="4"/>
  <c r="J519" i="4"/>
  <c r="K515" i="4"/>
  <c r="J515" i="4"/>
  <c r="K511" i="4"/>
  <c r="J511" i="4"/>
  <c r="K507" i="4"/>
  <c r="J507" i="4"/>
  <c r="K503" i="4"/>
  <c r="J503" i="4"/>
  <c r="K499" i="4"/>
  <c r="J499" i="4"/>
  <c r="K495" i="4"/>
  <c r="J495" i="4"/>
  <c r="K491" i="4"/>
  <c r="J491" i="4"/>
  <c r="K487" i="4"/>
  <c r="J487" i="4"/>
  <c r="K483" i="4"/>
  <c r="J483" i="4"/>
  <c r="K479" i="4"/>
  <c r="J479" i="4"/>
  <c r="K475" i="4"/>
  <c r="J475" i="4"/>
  <c r="K471" i="4"/>
  <c r="J471" i="4"/>
  <c r="K467" i="4"/>
  <c r="J467" i="4"/>
  <c r="K463" i="4"/>
  <c r="J463" i="4"/>
  <c r="K459" i="4"/>
  <c r="J459" i="4"/>
  <c r="K455" i="4"/>
  <c r="J455" i="4"/>
  <c r="K451" i="4"/>
  <c r="J451" i="4"/>
  <c r="K447" i="4"/>
  <c r="J447" i="4"/>
  <c r="K443" i="4"/>
  <c r="J443" i="4"/>
  <c r="K439" i="4"/>
  <c r="J439" i="4"/>
  <c r="K435" i="4"/>
  <c r="J435" i="4"/>
  <c r="K431" i="4"/>
  <c r="J431" i="4"/>
  <c r="K427" i="4"/>
  <c r="J427" i="4"/>
  <c r="K423" i="4"/>
  <c r="J423" i="4"/>
  <c r="K419" i="4"/>
  <c r="J419" i="4"/>
  <c r="K415" i="4"/>
  <c r="J415" i="4"/>
  <c r="K411" i="4"/>
  <c r="J411" i="4"/>
  <c r="K407" i="4"/>
  <c r="J407" i="4"/>
  <c r="K403" i="4"/>
  <c r="J403" i="4"/>
  <c r="K399" i="4"/>
  <c r="J399" i="4"/>
  <c r="K395" i="4"/>
  <c r="J395" i="4"/>
  <c r="K391" i="4"/>
  <c r="J391" i="4"/>
  <c r="K387" i="4"/>
  <c r="J387" i="4"/>
  <c r="K383" i="4"/>
  <c r="J383" i="4"/>
  <c r="K379" i="4"/>
  <c r="J379" i="4"/>
  <c r="K375" i="4"/>
  <c r="J375" i="4"/>
  <c r="K371" i="4"/>
  <c r="J371" i="4"/>
  <c r="K367" i="4"/>
  <c r="J367" i="4"/>
  <c r="K363" i="4"/>
  <c r="J363" i="4"/>
  <c r="K359" i="4"/>
  <c r="J359" i="4"/>
  <c r="K355" i="4"/>
  <c r="J355" i="4"/>
  <c r="K351" i="4"/>
  <c r="J351" i="4"/>
  <c r="K347" i="4"/>
  <c r="J347" i="4"/>
  <c r="K1365" i="4"/>
  <c r="J1365" i="4"/>
  <c r="K1361" i="4"/>
  <c r="J1361" i="4"/>
  <c r="K1357" i="4"/>
  <c r="J1357" i="4"/>
  <c r="K1353" i="4"/>
  <c r="J1353" i="4"/>
  <c r="K1349" i="4"/>
  <c r="J1349" i="4"/>
  <c r="K1345" i="4"/>
  <c r="J1345" i="4"/>
  <c r="K1341" i="4"/>
  <c r="J1341" i="4"/>
  <c r="K1337" i="4"/>
  <c r="J1337" i="4"/>
  <c r="K1333" i="4"/>
  <c r="J1333" i="4"/>
  <c r="K1329" i="4"/>
  <c r="J1329" i="4"/>
  <c r="K1325" i="4"/>
  <c r="J1325" i="4"/>
  <c r="K1321" i="4"/>
  <c r="J1321" i="4"/>
  <c r="K1317" i="4"/>
  <c r="J1317" i="4"/>
  <c r="K1313" i="4"/>
  <c r="J1313" i="4"/>
  <c r="K1309" i="4"/>
  <c r="J1309" i="4"/>
  <c r="J1305" i="4"/>
  <c r="K1305" i="4"/>
  <c r="K1301" i="4"/>
  <c r="J1301" i="4"/>
  <c r="K1297" i="4"/>
  <c r="J1297" i="4"/>
  <c r="K1293" i="4"/>
  <c r="J1293" i="4"/>
  <c r="K1289" i="4"/>
  <c r="J1289" i="4"/>
  <c r="K1285" i="4"/>
  <c r="J1285" i="4"/>
  <c r="K1281" i="4"/>
  <c r="J1281" i="4"/>
  <c r="K1277" i="4"/>
  <c r="J1277" i="4"/>
  <c r="J1273" i="4"/>
  <c r="K1273" i="4"/>
  <c r="K1269" i="4"/>
  <c r="J1269" i="4"/>
  <c r="K1265" i="4"/>
  <c r="J1265" i="4"/>
  <c r="K1261" i="4"/>
  <c r="J1261" i="4"/>
  <c r="K1257" i="4"/>
  <c r="J1257" i="4"/>
  <c r="K1253" i="4"/>
  <c r="J1253" i="4"/>
  <c r="K1249" i="4"/>
  <c r="J1249" i="4"/>
  <c r="K1245" i="4"/>
  <c r="J1245" i="4"/>
  <c r="J1241" i="4"/>
  <c r="K1241" i="4"/>
  <c r="K1237" i="4"/>
  <c r="J1237" i="4"/>
  <c r="K1233" i="4"/>
  <c r="J1233" i="4"/>
  <c r="K1229" i="4"/>
  <c r="J1229" i="4"/>
  <c r="K1225" i="4"/>
  <c r="J1225" i="4"/>
  <c r="K1221" i="4"/>
  <c r="J1221" i="4"/>
  <c r="K1217" i="4"/>
  <c r="J1217" i="4"/>
  <c r="K1213" i="4"/>
  <c r="J1213" i="4"/>
  <c r="J1209" i="4"/>
  <c r="K1209" i="4"/>
  <c r="K1205" i="4"/>
  <c r="J1205" i="4"/>
  <c r="K1201" i="4"/>
  <c r="J1201" i="4"/>
  <c r="K1197" i="4"/>
  <c r="J1197" i="4"/>
  <c r="K1193" i="4"/>
  <c r="J1193" i="4"/>
  <c r="K1189" i="4"/>
  <c r="J1189" i="4"/>
  <c r="K1185" i="4"/>
  <c r="J1185" i="4"/>
  <c r="K1181" i="4"/>
  <c r="J1181" i="4"/>
  <c r="J1177" i="4"/>
  <c r="K1177" i="4"/>
  <c r="K1173" i="4"/>
  <c r="J1173" i="4"/>
  <c r="K1169" i="4"/>
  <c r="J1169" i="4"/>
  <c r="K1165" i="4"/>
  <c r="J1165" i="4"/>
  <c r="K1161" i="4"/>
  <c r="J1161" i="4"/>
  <c r="K1157" i="4"/>
  <c r="J1157" i="4"/>
  <c r="K1153" i="4"/>
  <c r="J1153" i="4"/>
  <c r="K1149" i="4"/>
  <c r="J1149" i="4"/>
  <c r="J1145" i="4"/>
  <c r="K1145" i="4"/>
  <c r="K1141" i="4"/>
  <c r="J1141" i="4"/>
  <c r="K1137" i="4"/>
  <c r="J1137" i="4"/>
  <c r="K1133" i="4"/>
  <c r="J1133" i="4"/>
  <c r="K1129" i="4"/>
  <c r="J1129" i="4"/>
  <c r="K1125" i="4"/>
  <c r="J1125" i="4"/>
  <c r="K1121" i="4"/>
  <c r="J1121" i="4"/>
  <c r="K1117" i="4"/>
  <c r="J1117" i="4"/>
  <c r="J1113" i="4"/>
  <c r="K1113" i="4"/>
  <c r="K1109" i="4"/>
  <c r="J1109" i="4"/>
  <c r="K1105" i="4"/>
  <c r="J1105" i="4"/>
  <c r="K1101" i="4"/>
  <c r="J1101" i="4"/>
  <c r="K1097" i="4"/>
  <c r="J1097" i="4"/>
  <c r="K1093" i="4"/>
  <c r="J1093" i="4"/>
  <c r="K1089" i="4"/>
  <c r="J1089" i="4"/>
  <c r="K1085" i="4"/>
  <c r="J1085" i="4"/>
  <c r="J1081" i="4"/>
  <c r="K1081" i="4"/>
  <c r="K1077" i="4"/>
  <c r="J1077" i="4"/>
  <c r="K1073" i="4"/>
  <c r="J1073" i="4"/>
  <c r="K1069" i="4"/>
  <c r="J1069" i="4"/>
  <c r="K1065" i="4"/>
  <c r="J1065" i="4"/>
  <c r="K1061" i="4"/>
  <c r="J1061" i="4"/>
  <c r="K1057" i="4"/>
  <c r="J1057" i="4"/>
  <c r="K1053" i="4"/>
  <c r="J1053" i="4"/>
  <c r="J1049" i="4"/>
  <c r="K1049" i="4"/>
  <c r="K1045" i="4"/>
  <c r="J1045" i="4"/>
  <c r="K1041" i="4"/>
  <c r="J1041" i="4"/>
  <c r="K1037" i="4"/>
  <c r="J1037" i="4"/>
  <c r="K1033" i="4"/>
  <c r="J1033" i="4"/>
  <c r="K1029" i="4"/>
  <c r="J1029" i="4"/>
  <c r="K1025" i="4"/>
  <c r="J1025" i="4"/>
  <c r="K1021" i="4"/>
  <c r="J1021" i="4"/>
  <c r="J1017" i="4"/>
  <c r="K1017" i="4"/>
  <c r="K1013" i="4"/>
  <c r="J1013" i="4"/>
  <c r="K1009" i="4"/>
  <c r="J1009" i="4"/>
  <c r="K1005" i="4"/>
  <c r="J1005" i="4"/>
  <c r="K1001" i="4"/>
  <c r="J1001" i="4"/>
  <c r="K997" i="4"/>
  <c r="J997" i="4"/>
  <c r="K993" i="4"/>
  <c r="J993" i="4"/>
  <c r="K989" i="4"/>
  <c r="J989" i="4"/>
  <c r="J985" i="4"/>
  <c r="K985" i="4"/>
  <c r="K981" i="4"/>
  <c r="J981" i="4"/>
  <c r="K977" i="4"/>
  <c r="J977" i="4"/>
  <c r="K973" i="4"/>
  <c r="J973" i="4"/>
  <c r="K969" i="4"/>
  <c r="J969" i="4"/>
  <c r="K965" i="4"/>
  <c r="J965" i="4"/>
  <c r="K961" i="4"/>
  <c r="J961" i="4"/>
  <c r="K957" i="4"/>
  <c r="J957" i="4"/>
  <c r="J953" i="4"/>
  <c r="K953" i="4"/>
  <c r="K949" i="4"/>
  <c r="J949" i="4"/>
  <c r="K945" i="4"/>
  <c r="J945" i="4"/>
  <c r="K941" i="4"/>
  <c r="J941" i="4"/>
  <c r="K937" i="4"/>
  <c r="J937" i="4"/>
  <c r="K933" i="4"/>
  <c r="J933" i="4"/>
  <c r="K929" i="4"/>
  <c r="J929" i="4"/>
  <c r="K925" i="4"/>
  <c r="J925" i="4"/>
  <c r="J921" i="4"/>
  <c r="K921" i="4"/>
  <c r="K917" i="4"/>
  <c r="J917" i="4"/>
  <c r="K913" i="4"/>
  <c r="J913" i="4"/>
  <c r="K909" i="4"/>
  <c r="J909" i="4"/>
  <c r="K905" i="4"/>
  <c r="J905" i="4"/>
  <c r="K901" i="4"/>
  <c r="J901" i="4"/>
  <c r="K897" i="4"/>
  <c r="J897" i="4"/>
  <c r="K893" i="4"/>
  <c r="J893" i="4"/>
  <c r="J889" i="4"/>
  <c r="K889" i="4"/>
  <c r="K885" i="4"/>
  <c r="J885" i="4"/>
  <c r="K881" i="4"/>
  <c r="J881" i="4"/>
  <c r="K877" i="4"/>
  <c r="J877" i="4"/>
  <c r="K873" i="4"/>
  <c r="J873" i="4"/>
  <c r="K869" i="4"/>
  <c r="J869" i="4"/>
  <c r="K865" i="4"/>
  <c r="J865" i="4"/>
  <c r="K861" i="4"/>
  <c r="J861" i="4"/>
  <c r="J857" i="4"/>
  <c r="K857" i="4"/>
  <c r="K853" i="4"/>
  <c r="J853" i="4"/>
  <c r="K849" i="4"/>
  <c r="J849" i="4"/>
  <c r="K845" i="4"/>
  <c r="J845" i="4"/>
  <c r="K841" i="4"/>
  <c r="J841" i="4"/>
  <c r="K837" i="4"/>
  <c r="J837" i="4"/>
  <c r="K833" i="4"/>
  <c r="J833" i="4"/>
  <c r="K829" i="4"/>
  <c r="J829" i="4"/>
  <c r="J825" i="4"/>
  <c r="K825" i="4"/>
  <c r="K821" i="4"/>
  <c r="J821" i="4"/>
  <c r="K817" i="4"/>
  <c r="J817" i="4"/>
  <c r="K813" i="4"/>
  <c r="J813" i="4"/>
  <c r="K809" i="4"/>
  <c r="J809" i="4"/>
  <c r="K805" i="4"/>
  <c r="J805" i="4"/>
  <c r="K801" i="4"/>
  <c r="J801" i="4"/>
  <c r="K797" i="4"/>
  <c r="J797" i="4"/>
  <c r="J793" i="4"/>
  <c r="K793" i="4"/>
  <c r="K789" i="4"/>
  <c r="J789" i="4"/>
  <c r="K785" i="4"/>
  <c r="J785" i="4"/>
  <c r="K781" i="4"/>
  <c r="J781" i="4"/>
  <c r="K777" i="4"/>
  <c r="J777" i="4"/>
  <c r="K773" i="4"/>
  <c r="J773" i="4"/>
  <c r="K769" i="4"/>
  <c r="J769" i="4"/>
  <c r="K765" i="4"/>
  <c r="J765" i="4"/>
  <c r="J761" i="4"/>
  <c r="K761" i="4"/>
  <c r="K757" i="4"/>
  <c r="J757" i="4"/>
  <c r="K753" i="4"/>
  <c r="J753" i="4"/>
  <c r="K749" i="4"/>
  <c r="J749" i="4"/>
  <c r="K745" i="4"/>
  <c r="J745" i="4"/>
  <c r="K741" i="4"/>
  <c r="J741" i="4"/>
  <c r="K737" i="4"/>
  <c r="J737" i="4"/>
  <c r="K733" i="4"/>
  <c r="J733" i="4"/>
  <c r="J729" i="4"/>
  <c r="K729" i="4"/>
  <c r="K725" i="4"/>
  <c r="J725" i="4"/>
  <c r="K721" i="4"/>
  <c r="J721" i="4"/>
  <c r="K717" i="4"/>
  <c r="J717" i="4"/>
  <c r="K713" i="4"/>
  <c r="J713" i="4"/>
  <c r="K709" i="4"/>
  <c r="J709" i="4"/>
  <c r="K705" i="4"/>
  <c r="J705" i="4"/>
  <c r="K701" i="4"/>
  <c r="J701" i="4"/>
  <c r="J697" i="4"/>
  <c r="K697" i="4"/>
  <c r="K693" i="4"/>
  <c r="J693" i="4"/>
  <c r="K689" i="4"/>
  <c r="J689" i="4"/>
  <c r="K685" i="4"/>
  <c r="J685" i="4"/>
  <c r="K681" i="4"/>
  <c r="J681" i="4"/>
  <c r="K677" i="4"/>
  <c r="J677" i="4"/>
  <c r="K673" i="4"/>
  <c r="J673" i="4"/>
  <c r="K669" i="4"/>
  <c r="J669" i="4"/>
  <c r="J665" i="4"/>
  <c r="K665" i="4"/>
  <c r="K661" i="4"/>
  <c r="J661" i="4"/>
  <c r="K657" i="4"/>
  <c r="J657" i="4"/>
  <c r="K653" i="4"/>
  <c r="J653" i="4"/>
  <c r="K649" i="4"/>
  <c r="J649" i="4"/>
  <c r="K645" i="4"/>
  <c r="J645" i="4"/>
  <c r="K641" i="4"/>
  <c r="J641" i="4"/>
  <c r="K637" i="4"/>
  <c r="J637" i="4"/>
  <c r="J633" i="4"/>
  <c r="K633" i="4"/>
  <c r="K629" i="4"/>
  <c r="J629" i="4"/>
  <c r="K625" i="4"/>
  <c r="J625" i="4"/>
  <c r="K621" i="4"/>
  <c r="J621" i="4"/>
  <c r="K617" i="4"/>
  <c r="J617" i="4"/>
  <c r="K613" i="4"/>
  <c r="J613" i="4"/>
  <c r="K609" i="4"/>
  <c r="J609" i="4"/>
  <c r="K605" i="4"/>
  <c r="J605" i="4"/>
  <c r="J601" i="4"/>
  <c r="K601" i="4"/>
  <c r="K597" i="4"/>
  <c r="J597" i="4"/>
  <c r="K593" i="4"/>
  <c r="J593" i="4"/>
  <c r="K589" i="4"/>
  <c r="J589" i="4"/>
  <c r="K585" i="4"/>
  <c r="J585" i="4"/>
  <c r="K581" i="4"/>
  <c r="J581" i="4"/>
  <c r="K577" i="4"/>
  <c r="J577" i="4"/>
  <c r="K573" i="4"/>
  <c r="J573" i="4"/>
  <c r="J569" i="4"/>
  <c r="K569" i="4"/>
  <c r="K565" i="4"/>
  <c r="J565" i="4"/>
  <c r="K561" i="4"/>
  <c r="J561" i="4"/>
  <c r="K557" i="4"/>
  <c r="J557" i="4"/>
  <c r="K553" i="4"/>
  <c r="J553" i="4"/>
  <c r="K549" i="4"/>
  <c r="J549" i="4"/>
  <c r="K545" i="4"/>
  <c r="J545" i="4"/>
  <c r="K541" i="4"/>
  <c r="J541" i="4"/>
  <c r="J537" i="4"/>
  <c r="K537" i="4"/>
  <c r="K533" i="4"/>
  <c r="J533" i="4"/>
  <c r="K529" i="4"/>
  <c r="J529" i="4"/>
  <c r="K525" i="4"/>
  <c r="J525" i="4"/>
  <c r="K521" i="4"/>
  <c r="J521" i="4"/>
  <c r="K517" i="4"/>
  <c r="J517" i="4"/>
  <c r="K513" i="4"/>
  <c r="J513" i="4"/>
  <c r="K509" i="4"/>
  <c r="J509" i="4"/>
  <c r="J505" i="4"/>
  <c r="K505" i="4"/>
  <c r="K501" i="4"/>
  <c r="J501" i="4"/>
  <c r="K497" i="4"/>
  <c r="J497" i="4"/>
  <c r="K493" i="4"/>
  <c r="J493" i="4"/>
  <c r="K489" i="4"/>
  <c r="J489" i="4"/>
  <c r="K485" i="4"/>
  <c r="J485" i="4"/>
  <c r="K481" i="4"/>
  <c r="J481" i="4"/>
  <c r="K477" i="4"/>
  <c r="J477" i="4"/>
  <c r="J473" i="4"/>
  <c r="K473" i="4"/>
  <c r="K469" i="4"/>
  <c r="J469" i="4"/>
  <c r="K465" i="4"/>
  <c r="J465" i="4"/>
  <c r="K461" i="4"/>
  <c r="J461" i="4"/>
  <c r="K457" i="4"/>
  <c r="J457" i="4"/>
  <c r="K453" i="4"/>
  <c r="J453" i="4"/>
  <c r="K449" i="4"/>
  <c r="J449" i="4"/>
  <c r="K445" i="4"/>
  <c r="J445" i="4"/>
  <c r="J441" i="4"/>
  <c r="K441" i="4"/>
  <c r="K437" i="4"/>
  <c r="J437" i="4"/>
  <c r="K433" i="4"/>
  <c r="J433" i="4"/>
  <c r="K429" i="4"/>
  <c r="J429" i="4"/>
  <c r="K425" i="4"/>
  <c r="J425" i="4"/>
  <c r="K421" i="4"/>
  <c r="J421" i="4"/>
  <c r="K417" i="4"/>
  <c r="J417" i="4"/>
  <c r="K413" i="4"/>
  <c r="J413" i="4"/>
  <c r="J409" i="4"/>
  <c r="K409" i="4"/>
  <c r="K405" i="4"/>
  <c r="J405" i="4"/>
  <c r="K401" i="4"/>
  <c r="J401" i="4"/>
  <c r="K397" i="4"/>
  <c r="J397" i="4"/>
  <c r="K393" i="4"/>
  <c r="J393" i="4"/>
  <c r="K389" i="4"/>
  <c r="J389" i="4"/>
  <c r="K385" i="4"/>
  <c r="J385" i="4"/>
  <c r="K381" i="4"/>
  <c r="J381" i="4"/>
  <c r="J377" i="4"/>
  <c r="K377" i="4"/>
  <c r="K373" i="4"/>
  <c r="J373" i="4"/>
  <c r="K369" i="4"/>
  <c r="J369" i="4"/>
  <c r="K365" i="4"/>
  <c r="J365" i="4"/>
  <c r="K361" i="4"/>
  <c r="J361" i="4"/>
  <c r="K357" i="4"/>
  <c r="J357" i="4"/>
  <c r="K353" i="4"/>
  <c r="J353" i="4"/>
  <c r="K349" i="4"/>
  <c r="J349" i="4"/>
  <c r="H29" i="13"/>
  <c r="H30" i="13"/>
  <c r="C19" i="10"/>
  <c r="B19" i="10"/>
  <c r="C16" i="10"/>
  <c r="B16" i="10"/>
  <c r="B20" i="10"/>
  <c r="C17" i="10"/>
  <c r="B17" i="10"/>
  <c r="B29" i="10"/>
  <c r="C24" i="10"/>
  <c r="B24" i="10"/>
  <c r="B10" i="10"/>
  <c r="C8" i="10"/>
  <c r="B8" i="10"/>
  <c r="B25" i="10"/>
  <c r="C23" i="10"/>
  <c r="B23" i="10"/>
  <c r="B13" i="10"/>
  <c r="C9" i="10"/>
  <c r="B9" i="10"/>
  <c r="B18" i="10"/>
  <c r="C15" i="10"/>
  <c r="O3000" i="4"/>
  <c r="G3000" i="4"/>
  <c r="P3000" i="4"/>
  <c r="M3000" i="4"/>
  <c r="N3000" i="4"/>
  <c r="O2988" i="4"/>
  <c r="P2988" i="4"/>
  <c r="G2988" i="4"/>
  <c r="M2988" i="4"/>
  <c r="N2988" i="4"/>
  <c r="O2976" i="4"/>
  <c r="G2976" i="4"/>
  <c r="P2976" i="4"/>
  <c r="N2976" i="4"/>
  <c r="M2976" i="4"/>
  <c r="O2968" i="4"/>
  <c r="G2968" i="4"/>
  <c r="P2968" i="4"/>
  <c r="M2968" i="4"/>
  <c r="N2968" i="4"/>
  <c r="O2964" i="4"/>
  <c r="P2964" i="4"/>
  <c r="M2964" i="4"/>
  <c r="G2964" i="4"/>
  <c r="N2964" i="4"/>
  <c r="O2960" i="4"/>
  <c r="G2960" i="4"/>
  <c r="P2960" i="4"/>
  <c r="M2960" i="4"/>
  <c r="N2960" i="4"/>
  <c r="O2996" i="4"/>
  <c r="P2996" i="4"/>
  <c r="M2996" i="4"/>
  <c r="G2996" i="4"/>
  <c r="N2996" i="4"/>
  <c r="O2992" i="4"/>
  <c r="G2992" i="4"/>
  <c r="P2992" i="4"/>
  <c r="M2992" i="4"/>
  <c r="N2992" i="4"/>
  <c r="O2984" i="4"/>
  <c r="G2984" i="4"/>
  <c r="P2984" i="4"/>
  <c r="N2984" i="4"/>
  <c r="M2984" i="4"/>
  <c r="O2980" i="4"/>
  <c r="P2980" i="4"/>
  <c r="M2980" i="4"/>
  <c r="G2980" i="4"/>
  <c r="N2980" i="4"/>
  <c r="O2972" i="4"/>
  <c r="P2972" i="4"/>
  <c r="G2972" i="4"/>
  <c r="M2972" i="4"/>
  <c r="N2972" i="4"/>
  <c r="O2956" i="4"/>
  <c r="P2956" i="4"/>
  <c r="G2956" i="4"/>
  <c r="M2956" i="4"/>
  <c r="N2956" i="4"/>
  <c r="O2952" i="4"/>
  <c r="G2952" i="4"/>
  <c r="P2952" i="4"/>
  <c r="M2952" i="4"/>
  <c r="N2952" i="4"/>
  <c r="O2944" i="4"/>
  <c r="G2944" i="4"/>
  <c r="P2944" i="4"/>
  <c r="N2944" i="4"/>
  <c r="M2944" i="4"/>
  <c r="O2936" i="4"/>
  <c r="G2936" i="4"/>
  <c r="P2936" i="4"/>
  <c r="N2936" i="4"/>
  <c r="M2936" i="4"/>
  <c r="O2920" i="4"/>
  <c r="G2920" i="4"/>
  <c r="P2920" i="4"/>
  <c r="M2920" i="4"/>
  <c r="N2920" i="4"/>
  <c r="O2912" i="4"/>
  <c r="G2912" i="4"/>
  <c r="P2912" i="4"/>
  <c r="M2912" i="4"/>
  <c r="N2912" i="4"/>
  <c r="O2904" i="4"/>
  <c r="G2904" i="4"/>
  <c r="P2904" i="4"/>
  <c r="M2904" i="4"/>
  <c r="N2904" i="4"/>
  <c r="O2888" i="4"/>
  <c r="G2888" i="4"/>
  <c r="P2888" i="4"/>
  <c r="M2888" i="4"/>
  <c r="N2888" i="4"/>
  <c r="O2880" i="4"/>
  <c r="G2880" i="4"/>
  <c r="P2880" i="4"/>
  <c r="M2880" i="4"/>
  <c r="N2880" i="4"/>
  <c r="O2872" i="4"/>
  <c r="G2872" i="4"/>
  <c r="P2872" i="4"/>
  <c r="M2872" i="4"/>
  <c r="N2872" i="4"/>
  <c r="O2860" i="4"/>
  <c r="P2860" i="4"/>
  <c r="M2860" i="4"/>
  <c r="N2860" i="4"/>
  <c r="G2860" i="4"/>
  <c r="O2848" i="4"/>
  <c r="G2848" i="4"/>
  <c r="P2848" i="4"/>
  <c r="M2848" i="4"/>
  <c r="N2848" i="4"/>
  <c r="O2844" i="4"/>
  <c r="P2844" i="4"/>
  <c r="M2844" i="4"/>
  <c r="N2844" i="4"/>
  <c r="G2844" i="4"/>
  <c r="O2836" i="4"/>
  <c r="P2836" i="4"/>
  <c r="N2836" i="4"/>
  <c r="M2836" i="4"/>
  <c r="G2836" i="4"/>
  <c r="O2828" i="4"/>
  <c r="P2828" i="4"/>
  <c r="M2828" i="4"/>
  <c r="N2828" i="4"/>
  <c r="G2828" i="4"/>
  <c r="O2820" i="4"/>
  <c r="P2820" i="4"/>
  <c r="M2820" i="4"/>
  <c r="G2820" i="4"/>
  <c r="N2820" i="4"/>
  <c r="O2812" i="4"/>
  <c r="P2812" i="4"/>
  <c r="M2812" i="4"/>
  <c r="N2812" i="4"/>
  <c r="G2812" i="4"/>
  <c r="O2808" i="4"/>
  <c r="G2808" i="4"/>
  <c r="P2808" i="4"/>
  <c r="M2808" i="4"/>
  <c r="N2808" i="4"/>
  <c r="O2800" i="4"/>
  <c r="G2800" i="4"/>
  <c r="P2800" i="4"/>
  <c r="M2800" i="4"/>
  <c r="N2800" i="4"/>
  <c r="O2792" i="4"/>
  <c r="G2792" i="4"/>
  <c r="P2792" i="4"/>
  <c r="M2792" i="4"/>
  <c r="N2792" i="4"/>
  <c r="O2784" i="4"/>
  <c r="G2784" i="4"/>
  <c r="P2784" i="4"/>
  <c r="M2784" i="4"/>
  <c r="N2784" i="4"/>
  <c r="O2780" i="4"/>
  <c r="P2780" i="4"/>
  <c r="G2780" i="4"/>
  <c r="M2780" i="4"/>
  <c r="N2780" i="4"/>
  <c r="O2772" i="4"/>
  <c r="P2772" i="4"/>
  <c r="N2772" i="4"/>
  <c r="M2772" i="4"/>
  <c r="G2772" i="4"/>
  <c r="O2764" i="4"/>
  <c r="P2764" i="4"/>
  <c r="G2764" i="4"/>
  <c r="M2764" i="4"/>
  <c r="N2764" i="4"/>
  <c r="O2756" i="4"/>
  <c r="P2756" i="4"/>
  <c r="M2756" i="4"/>
  <c r="G2756" i="4"/>
  <c r="N2756" i="4"/>
  <c r="O2752" i="4"/>
  <c r="G2752" i="4"/>
  <c r="P2752" i="4"/>
  <c r="N2752" i="4"/>
  <c r="M2752" i="4"/>
  <c r="O2744" i="4"/>
  <c r="G2744" i="4"/>
  <c r="P2744" i="4"/>
  <c r="N2744" i="4"/>
  <c r="M2744" i="4"/>
  <c r="O2736" i="4"/>
  <c r="G2736" i="4"/>
  <c r="P2736" i="4"/>
  <c r="N2736" i="4"/>
  <c r="M2736" i="4"/>
  <c r="O2728" i="4"/>
  <c r="G2728" i="4"/>
  <c r="P2728" i="4"/>
  <c r="N2728" i="4"/>
  <c r="M2728" i="4"/>
  <c r="O2720" i="4"/>
  <c r="G2720" i="4"/>
  <c r="P2720" i="4"/>
  <c r="N2720" i="4"/>
  <c r="M2720" i="4"/>
  <c r="O2712" i="4"/>
  <c r="G2712" i="4"/>
  <c r="P2712" i="4"/>
  <c r="N2712" i="4"/>
  <c r="M2712" i="4"/>
  <c r="O2704" i="4"/>
  <c r="G2704" i="4"/>
  <c r="P2704" i="4"/>
  <c r="M2704" i="4"/>
  <c r="N2704" i="4"/>
  <c r="O2696" i="4"/>
  <c r="G2696" i="4"/>
  <c r="P2696" i="4"/>
  <c r="M2696" i="4"/>
  <c r="N2696" i="4"/>
  <c r="O2684" i="4"/>
  <c r="P2684" i="4"/>
  <c r="G2684" i="4"/>
  <c r="M2684" i="4"/>
  <c r="N2684" i="4"/>
  <c r="O2676" i="4"/>
  <c r="P2676" i="4"/>
  <c r="N2676" i="4"/>
  <c r="M2676" i="4"/>
  <c r="G2676" i="4"/>
  <c r="O2672" i="4"/>
  <c r="G2672" i="4"/>
  <c r="P2672" i="4"/>
  <c r="M2672" i="4"/>
  <c r="N2672" i="4"/>
  <c r="O2664" i="4"/>
  <c r="G2664" i="4"/>
  <c r="P2664" i="4"/>
  <c r="M2664" i="4"/>
  <c r="N2664" i="4"/>
  <c r="O2656" i="4"/>
  <c r="G2656" i="4"/>
  <c r="P2656" i="4"/>
  <c r="M2656" i="4"/>
  <c r="N2656" i="4"/>
  <c r="O2648" i="4"/>
  <c r="G2648" i="4"/>
  <c r="P2648" i="4"/>
  <c r="N2648" i="4"/>
  <c r="M2648" i="4"/>
  <c r="O2640" i="4"/>
  <c r="G2640" i="4"/>
  <c r="P2640" i="4"/>
  <c r="M2640" i="4"/>
  <c r="N2640" i="4"/>
  <c r="P2632" i="4"/>
  <c r="O2632" i="4"/>
  <c r="G2632" i="4"/>
  <c r="N2632" i="4"/>
  <c r="M2632" i="4"/>
  <c r="P2624" i="4"/>
  <c r="O2624" i="4"/>
  <c r="G2624" i="4"/>
  <c r="N2624" i="4"/>
  <c r="M2624" i="4"/>
  <c r="P2616" i="4"/>
  <c r="O2616" i="4"/>
  <c r="G2616" i="4"/>
  <c r="M2616" i="4"/>
  <c r="N2616" i="4"/>
  <c r="P2608" i="4"/>
  <c r="O2608" i="4"/>
  <c r="G2608" i="4"/>
  <c r="M2608" i="4"/>
  <c r="N2608" i="4"/>
  <c r="P2600" i="4"/>
  <c r="O2600" i="4"/>
  <c r="G2600" i="4"/>
  <c r="M2600" i="4"/>
  <c r="N2600" i="4"/>
  <c r="P2588" i="4"/>
  <c r="O2588" i="4"/>
  <c r="G2588" i="4"/>
  <c r="M2588" i="4"/>
  <c r="N2588" i="4"/>
  <c r="P2576" i="4"/>
  <c r="O2576" i="4"/>
  <c r="G2576" i="4"/>
  <c r="N2576" i="4"/>
  <c r="M2576" i="4"/>
  <c r="P2564" i="4"/>
  <c r="O2564" i="4"/>
  <c r="G2564" i="4"/>
  <c r="N2564" i="4"/>
  <c r="M2564" i="4"/>
  <c r="P2556" i="4"/>
  <c r="O2556" i="4"/>
  <c r="G2556" i="4"/>
  <c r="M2556" i="4"/>
  <c r="N2556" i="4"/>
  <c r="P2548" i="4"/>
  <c r="O2548" i="4"/>
  <c r="N2548" i="4"/>
  <c r="G2548" i="4"/>
  <c r="M2548" i="4"/>
  <c r="P2540" i="4"/>
  <c r="O2540" i="4"/>
  <c r="G2540" i="4"/>
  <c r="M2540" i="4"/>
  <c r="N2540" i="4"/>
  <c r="P2532" i="4"/>
  <c r="O2532" i="4"/>
  <c r="N2532" i="4"/>
  <c r="M2532" i="4"/>
  <c r="G2532" i="4"/>
  <c r="P2524" i="4"/>
  <c r="O2524" i="4"/>
  <c r="G2524" i="4"/>
  <c r="M2524" i="4"/>
  <c r="N2524" i="4"/>
  <c r="P2516" i="4"/>
  <c r="O2516" i="4"/>
  <c r="N2516" i="4"/>
  <c r="G2516" i="4"/>
  <c r="M2516" i="4"/>
  <c r="P2508" i="4"/>
  <c r="O2508" i="4"/>
  <c r="G2508" i="4"/>
  <c r="M2508" i="4"/>
  <c r="N2508" i="4"/>
  <c r="P2500" i="4"/>
  <c r="O2500" i="4"/>
  <c r="G2500" i="4"/>
  <c r="N2500" i="4"/>
  <c r="M2500" i="4"/>
  <c r="P2492" i="4"/>
  <c r="O2492" i="4"/>
  <c r="G2492" i="4"/>
  <c r="M2492" i="4"/>
  <c r="N2492" i="4"/>
  <c r="P2484" i="4"/>
  <c r="O2484" i="4"/>
  <c r="M2484" i="4"/>
  <c r="N2484" i="4"/>
  <c r="G2484" i="4"/>
  <c r="P2476" i="4"/>
  <c r="O2476" i="4"/>
  <c r="G2476" i="4"/>
  <c r="M2476" i="4"/>
  <c r="N2476" i="4"/>
  <c r="P2468" i="4"/>
  <c r="O2468" i="4"/>
  <c r="N2468" i="4"/>
  <c r="M2468" i="4"/>
  <c r="G2468" i="4"/>
  <c r="P2452" i="4"/>
  <c r="O2452" i="4"/>
  <c r="N2452" i="4"/>
  <c r="G2452" i="4"/>
  <c r="M2452" i="4"/>
  <c r="P2444" i="4"/>
  <c r="O2444" i="4"/>
  <c r="G2444" i="4"/>
  <c r="M2444" i="4"/>
  <c r="N2444" i="4"/>
  <c r="P2436" i="4"/>
  <c r="O2436" i="4"/>
  <c r="G2436" i="4"/>
  <c r="N2436" i="4"/>
  <c r="M2436" i="4"/>
  <c r="G2424" i="4"/>
  <c r="P2424" i="4"/>
  <c r="O2424" i="4"/>
  <c r="N2424" i="4"/>
  <c r="M2424" i="4"/>
  <c r="G2416" i="4"/>
  <c r="P2416" i="4"/>
  <c r="O2416" i="4"/>
  <c r="M2416" i="4"/>
  <c r="N2416" i="4"/>
  <c r="G2408" i="4"/>
  <c r="P2408" i="4"/>
  <c r="O2408" i="4"/>
  <c r="M2408" i="4"/>
  <c r="N2408" i="4"/>
  <c r="G2400" i="4"/>
  <c r="P2400" i="4"/>
  <c r="O2400" i="4"/>
  <c r="M2400" i="4"/>
  <c r="N2400" i="4"/>
  <c r="G2392" i="4"/>
  <c r="P2392" i="4"/>
  <c r="O2392" i="4"/>
  <c r="M2392" i="4"/>
  <c r="N2392" i="4"/>
  <c r="G2384" i="4"/>
  <c r="P2384" i="4"/>
  <c r="O2384" i="4"/>
  <c r="M2384" i="4"/>
  <c r="N2384" i="4"/>
  <c r="G2376" i="4"/>
  <c r="P2376" i="4"/>
  <c r="O2376" i="4"/>
  <c r="N2376" i="4"/>
  <c r="M2376" i="4"/>
  <c r="G2368" i="4"/>
  <c r="P2368" i="4"/>
  <c r="O2368" i="4"/>
  <c r="N2368" i="4"/>
  <c r="M2368" i="4"/>
  <c r="G2360" i="4"/>
  <c r="P2360" i="4"/>
  <c r="O2360" i="4"/>
  <c r="M2360" i="4"/>
  <c r="N2360" i="4"/>
  <c r="G2352" i="4"/>
  <c r="P2352" i="4"/>
  <c r="O2352" i="4"/>
  <c r="M2352" i="4"/>
  <c r="N2352" i="4"/>
  <c r="G2344" i="4"/>
  <c r="P2344" i="4"/>
  <c r="O2344" i="4"/>
  <c r="M2344" i="4"/>
  <c r="N2344" i="4"/>
  <c r="G2336" i="4"/>
  <c r="P2336" i="4"/>
  <c r="O2336" i="4"/>
  <c r="M2336" i="4"/>
  <c r="N2336" i="4"/>
  <c r="P2332" i="4"/>
  <c r="O2332" i="4"/>
  <c r="G2332" i="4"/>
  <c r="N2332" i="4"/>
  <c r="M2332" i="4"/>
  <c r="G2320" i="4"/>
  <c r="P2320" i="4"/>
  <c r="O2320" i="4"/>
  <c r="N2320" i="4"/>
  <c r="M2320" i="4"/>
  <c r="G2312" i="4"/>
  <c r="P2312" i="4"/>
  <c r="O2312" i="4"/>
  <c r="N2312" i="4"/>
  <c r="M2312" i="4"/>
  <c r="P2300" i="4"/>
  <c r="O2300" i="4"/>
  <c r="G2300" i="4"/>
  <c r="M2300" i="4"/>
  <c r="N2300" i="4"/>
  <c r="G2288" i="4"/>
  <c r="P2288" i="4"/>
  <c r="O2288" i="4"/>
  <c r="M2288" i="4"/>
  <c r="N2288" i="4"/>
  <c r="G2280" i="4"/>
  <c r="P2280" i="4"/>
  <c r="O2280" i="4"/>
  <c r="N2280" i="4"/>
  <c r="M2280" i="4"/>
  <c r="H2268" i="4"/>
  <c r="P2268" i="4"/>
  <c r="O2268" i="4"/>
  <c r="G2268" i="4"/>
  <c r="N2268" i="4"/>
  <c r="M2268" i="4"/>
  <c r="P2260" i="4"/>
  <c r="O2260" i="4"/>
  <c r="G2260" i="4"/>
  <c r="M2260" i="4"/>
  <c r="N2260" i="4"/>
  <c r="G2248" i="4"/>
  <c r="P2248" i="4"/>
  <c r="O2248" i="4"/>
  <c r="M2248" i="4"/>
  <c r="N2248" i="4"/>
  <c r="G2240" i="4"/>
  <c r="P2240" i="4"/>
  <c r="O2240" i="4"/>
  <c r="M2240" i="4"/>
  <c r="N2240" i="4"/>
  <c r="G2232" i="4"/>
  <c r="P2232" i="4"/>
  <c r="O2232" i="4"/>
  <c r="M2232" i="4"/>
  <c r="N2232" i="4"/>
  <c r="G2224" i="4"/>
  <c r="P2224" i="4"/>
  <c r="O2224" i="4"/>
  <c r="M2224" i="4"/>
  <c r="N2224" i="4"/>
  <c r="G2216" i="4"/>
  <c r="P2216" i="4"/>
  <c r="O2216" i="4"/>
  <c r="M2216" i="4"/>
  <c r="N2216" i="4"/>
  <c r="G2208" i="4"/>
  <c r="P2208" i="4"/>
  <c r="O2208" i="4"/>
  <c r="N2208" i="4"/>
  <c r="M2208" i="4"/>
  <c r="G2200" i="4"/>
  <c r="P2200" i="4"/>
  <c r="O2200" i="4"/>
  <c r="N2200" i="4"/>
  <c r="M2200" i="4"/>
  <c r="P2188" i="4"/>
  <c r="O2188" i="4"/>
  <c r="G2188" i="4"/>
  <c r="M2188" i="4"/>
  <c r="N2188" i="4"/>
  <c r="P2180" i="4"/>
  <c r="O2180" i="4"/>
  <c r="G2180" i="4"/>
  <c r="M2180" i="4"/>
  <c r="N2180" i="4"/>
  <c r="H2172" i="4"/>
  <c r="P2172" i="4"/>
  <c r="O2172" i="4"/>
  <c r="G2172" i="4"/>
  <c r="N2172" i="4"/>
  <c r="M2172" i="4"/>
  <c r="P2164" i="4"/>
  <c r="O2164" i="4"/>
  <c r="G2164" i="4"/>
  <c r="M2164" i="4"/>
  <c r="N2164" i="4"/>
  <c r="P2156" i="4"/>
  <c r="O2156" i="4"/>
  <c r="G2156" i="4"/>
  <c r="M2156" i="4"/>
  <c r="N2156" i="4"/>
  <c r="G2144" i="4"/>
  <c r="P2144" i="4"/>
  <c r="O2144" i="4"/>
  <c r="M2144" i="4"/>
  <c r="N2144" i="4"/>
  <c r="P2132" i="4"/>
  <c r="O2132" i="4"/>
  <c r="M2132" i="4"/>
  <c r="G2132" i="4"/>
  <c r="N2132" i="4"/>
  <c r="P2124" i="4"/>
  <c r="O2124" i="4"/>
  <c r="G2124" i="4"/>
  <c r="M2124" i="4"/>
  <c r="N2124" i="4"/>
  <c r="P2116" i="4"/>
  <c r="O2116" i="4"/>
  <c r="M2116" i="4"/>
  <c r="G2116" i="4"/>
  <c r="N2116" i="4"/>
  <c r="H2108" i="4"/>
  <c r="P2108" i="4"/>
  <c r="O2108" i="4"/>
  <c r="G2108" i="4"/>
  <c r="N2108" i="4"/>
  <c r="M2108" i="4"/>
  <c r="P2100" i="4"/>
  <c r="O2100" i="4"/>
  <c r="G2100" i="4"/>
  <c r="M2100" i="4"/>
  <c r="N2100" i="4"/>
  <c r="G2088" i="4"/>
  <c r="P2088" i="4"/>
  <c r="O2088" i="4"/>
  <c r="M2088" i="4"/>
  <c r="N2088" i="4"/>
  <c r="H2076" i="4"/>
  <c r="P2076" i="4"/>
  <c r="O2076" i="4"/>
  <c r="G2076" i="4"/>
  <c r="N2076" i="4"/>
  <c r="M2076" i="4"/>
  <c r="P2068" i="4"/>
  <c r="O2068" i="4"/>
  <c r="M2068" i="4"/>
  <c r="G2068" i="4"/>
  <c r="N2068" i="4"/>
  <c r="P2060" i="4"/>
  <c r="O2060" i="4"/>
  <c r="G2060" i="4"/>
  <c r="M2060" i="4"/>
  <c r="N2060" i="4"/>
  <c r="P2052" i="4"/>
  <c r="O2052" i="4"/>
  <c r="M2052" i="4"/>
  <c r="G2052" i="4"/>
  <c r="N2052" i="4"/>
  <c r="H2044" i="4"/>
  <c r="P2044" i="4"/>
  <c r="O2044" i="4"/>
  <c r="G2044" i="4"/>
  <c r="M2044" i="4"/>
  <c r="N2044" i="4"/>
  <c r="G2040" i="4"/>
  <c r="P2040" i="4"/>
  <c r="O2040" i="4"/>
  <c r="N2040" i="4"/>
  <c r="M2040" i="4"/>
  <c r="G2032" i="4"/>
  <c r="P2032" i="4"/>
  <c r="O2032" i="4"/>
  <c r="N2032" i="4"/>
  <c r="M2032" i="4"/>
  <c r="P2028" i="4"/>
  <c r="O2028" i="4"/>
  <c r="G2028" i="4"/>
  <c r="M2028" i="4"/>
  <c r="N2028" i="4"/>
  <c r="P2020" i="4"/>
  <c r="O2020" i="4"/>
  <c r="M2020" i="4"/>
  <c r="G2020" i="4"/>
  <c r="N2020" i="4"/>
  <c r="H2012" i="4"/>
  <c r="P2012" i="4"/>
  <c r="O2012" i="4"/>
  <c r="G2012" i="4"/>
  <c r="M2012" i="4"/>
  <c r="N2012" i="4"/>
  <c r="P2004" i="4"/>
  <c r="O2004" i="4"/>
  <c r="M2004" i="4"/>
  <c r="G2004" i="4"/>
  <c r="N2004" i="4"/>
  <c r="P1996" i="4"/>
  <c r="O1996" i="4"/>
  <c r="G1996" i="4"/>
  <c r="M1996" i="4"/>
  <c r="N1996" i="4"/>
  <c r="P1988" i="4"/>
  <c r="O1988" i="4"/>
  <c r="M1988" i="4"/>
  <c r="G1988" i="4"/>
  <c r="N1988" i="4"/>
  <c r="H1980" i="4"/>
  <c r="P1980" i="4"/>
  <c r="O1980" i="4"/>
  <c r="G1980" i="4"/>
  <c r="M1980" i="4"/>
  <c r="N1980" i="4"/>
  <c r="P1972" i="4"/>
  <c r="O1972" i="4"/>
  <c r="M1972" i="4"/>
  <c r="G1972" i="4"/>
  <c r="N1972" i="4"/>
  <c r="P1964" i="4"/>
  <c r="O1964" i="4"/>
  <c r="G1964" i="4"/>
  <c r="M1964" i="4"/>
  <c r="N1964" i="4"/>
  <c r="G1952" i="4"/>
  <c r="P1952" i="4"/>
  <c r="O1952" i="4"/>
  <c r="N1952" i="4"/>
  <c r="M1952" i="4"/>
  <c r="G1944" i="4"/>
  <c r="P1944" i="4"/>
  <c r="O1944" i="4"/>
  <c r="N1944" i="4"/>
  <c r="M1944" i="4"/>
  <c r="G1936" i="4"/>
  <c r="P1936" i="4"/>
  <c r="O1936" i="4"/>
  <c r="N1936" i="4"/>
  <c r="M1936" i="4"/>
  <c r="G1928" i="4"/>
  <c r="P1928" i="4"/>
  <c r="O1928" i="4"/>
  <c r="M1928" i="4"/>
  <c r="N1928" i="4"/>
  <c r="G1920" i="4"/>
  <c r="P1920" i="4"/>
  <c r="O1920" i="4"/>
  <c r="M1920" i="4"/>
  <c r="N1920" i="4"/>
  <c r="G1912" i="4"/>
  <c r="P1912" i="4"/>
  <c r="O1912" i="4"/>
  <c r="M1912" i="4"/>
  <c r="N1912" i="4"/>
  <c r="G1904" i="4"/>
  <c r="P1904" i="4"/>
  <c r="O1904" i="4"/>
  <c r="M1904" i="4"/>
  <c r="N1904" i="4"/>
  <c r="G1896" i="4"/>
  <c r="P1896" i="4"/>
  <c r="O1896" i="4"/>
  <c r="M1896" i="4"/>
  <c r="N1896" i="4"/>
  <c r="G1888" i="4"/>
  <c r="P1888" i="4"/>
  <c r="O1888" i="4"/>
  <c r="M1888" i="4"/>
  <c r="N1888" i="4"/>
  <c r="P1876" i="4"/>
  <c r="O1876" i="4"/>
  <c r="G1876" i="4"/>
  <c r="M1876" i="4"/>
  <c r="N1876" i="4"/>
  <c r="P1868" i="4"/>
  <c r="O1868" i="4"/>
  <c r="G1868" i="4"/>
  <c r="N1868" i="4"/>
  <c r="M1868" i="4"/>
  <c r="G1856" i="4"/>
  <c r="P1856" i="4"/>
  <c r="O1856" i="4"/>
  <c r="N1856" i="4"/>
  <c r="M1856" i="4"/>
  <c r="G1848" i="4"/>
  <c r="P1848" i="4"/>
  <c r="O1848" i="4"/>
  <c r="M1848" i="4"/>
  <c r="N1848" i="4"/>
  <c r="P1836" i="4"/>
  <c r="O1836" i="4"/>
  <c r="G1836" i="4"/>
  <c r="N1836" i="4"/>
  <c r="M1836" i="4"/>
  <c r="P1828" i="4"/>
  <c r="O1828" i="4"/>
  <c r="M1828" i="4"/>
  <c r="G1828" i="4"/>
  <c r="N1828" i="4"/>
  <c r="P1820" i="4"/>
  <c r="O1820" i="4"/>
  <c r="G1820" i="4"/>
  <c r="N1820" i="4"/>
  <c r="M1820" i="4"/>
  <c r="G1808" i="4"/>
  <c r="P1808" i="4"/>
  <c r="O1808" i="4"/>
  <c r="N1808" i="4"/>
  <c r="M1808" i="4"/>
  <c r="P1796" i="4"/>
  <c r="O1796" i="4"/>
  <c r="M1796" i="4"/>
  <c r="G1796" i="4"/>
  <c r="N1796" i="4"/>
  <c r="G1784" i="4"/>
  <c r="P1784" i="4"/>
  <c r="O1784" i="4"/>
  <c r="N1784" i="4"/>
  <c r="M1784" i="4"/>
  <c r="G1776" i="4"/>
  <c r="P1776" i="4"/>
  <c r="O1776" i="4"/>
  <c r="M1776" i="4"/>
  <c r="N1776" i="4"/>
  <c r="G1768" i="4"/>
  <c r="P1768" i="4"/>
  <c r="O1768" i="4"/>
  <c r="M1768" i="4"/>
  <c r="N1768" i="4"/>
  <c r="P1756" i="4"/>
  <c r="O1756" i="4"/>
  <c r="G1756" i="4"/>
  <c r="N1756" i="4"/>
  <c r="M1756" i="4"/>
  <c r="P1748" i="4"/>
  <c r="O1748" i="4"/>
  <c r="G1748" i="4"/>
  <c r="M1748" i="4"/>
  <c r="N1748" i="4"/>
  <c r="P1740" i="4"/>
  <c r="O1740" i="4"/>
  <c r="G1740" i="4"/>
  <c r="M1740" i="4"/>
  <c r="N1740" i="4"/>
  <c r="P1732" i="4"/>
  <c r="O1732" i="4"/>
  <c r="G1732" i="4"/>
  <c r="M1732" i="4"/>
  <c r="N1732" i="4"/>
  <c r="P1724" i="4"/>
  <c r="O1724" i="4"/>
  <c r="G1724" i="4"/>
  <c r="M1724" i="4"/>
  <c r="N1724" i="4"/>
  <c r="G1720" i="4"/>
  <c r="P1720" i="4"/>
  <c r="O1720" i="4"/>
  <c r="N1720" i="4"/>
  <c r="M1720" i="4"/>
  <c r="P1708" i="4"/>
  <c r="O1708" i="4"/>
  <c r="G1708" i="4"/>
  <c r="N1708" i="4"/>
  <c r="M1708" i="4"/>
  <c r="P1700" i="4"/>
  <c r="O1700" i="4"/>
  <c r="M1700" i="4"/>
  <c r="G1700" i="4"/>
  <c r="N1700" i="4"/>
  <c r="P1692" i="4"/>
  <c r="O1692" i="4"/>
  <c r="G1692" i="4"/>
  <c r="N1692" i="4"/>
  <c r="M1692" i="4"/>
  <c r="P1684" i="4"/>
  <c r="O1684" i="4"/>
  <c r="G1684" i="4"/>
  <c r="M1684" i="4"/>
  <c r="N1684" i="4"/>
  <c r="G1672" i="4"/>
  <c r="P1672" i="4"/>
  <c r="O1672" i="4"/>
  <c r="M1672" i="4"/>
  <c r="N1672" i="4"/>
  <c r="G1664" i="4"/>
  <c r="P1664" i="4"/>
  <c r="O1664" i="4"/>
  <c r="M1664" i="4"/>
  <c r="N1664" i="4"/>
  <c r="G1656" i="4"/>
  <c r="P1656" i="4"/>
  <c r="O1656" i="4"/>
  <c r="M1656" i="4"/>
  <c r="N1656" i="4"/>
  <c r="G1648" i="4"/>
  <c r="P1648" i="4"/>
  <c r="O1648" i="4"/>
  <c r="M1648" i="4"/>
  <c r="N1648" i="4"/>
  <c r="P1636" i="4"/>
  <c r="O1636" i="4"/>
  <c r="M1636" i="4"/>
  <c r="G1636" i="4"/>
  <c r="N1636" i="4"/>
  <c r="P1628" i="4"/>
  <c r="O1628" i="4"/>
  <c r="G1628" i="4"/>
  <c r="M1628" i="4"/>
  <c r="N1628" i="4"/>
  <c r="P1620" i="4"/>
  <c r="O1620" i="4"/>
  <c r="M1620" i="4"/>
  <c r="N1620" i="4"/>
  <c r="G1620" i="4"/>
  <c r="P1612" i="4"/>
  <c r="O1612" i="4"/>
  <c r="G1612" i="4"/>
  <c r="M1612" i="4"/>
  <c r="N1612" i="4"/>
  <c r="P1604" i="4"/>
  <c r="O1604" i="4"/>
  <c r="G1604" i="4"/>
  <c r="N1604" i="4"/>
  <c r="M1604" i="4"/>
  <c r="P1596" i="4"/>
  <c r="O1596" i="4"/>
  <c r="G1596" i="4"/>
  <c r="M1596" i="4"/>
  <c r="N1596" i="4"/>
  <c r="G1584" i="4"/>
  <c r="P1584" i="4"/>
  <c r="O1584" i="4"/>
  <c r="M1584" i="4"/>
  <c r="N1584" i="4"/>
  <c r="G1576" i="4"/>
  <c r="P1576" i="4"/>
  <c r="O1576" i="4"/>
  <c r="M1576" i="4"/>
  <c r="N1576" i="4"/>
  <c r="P1564" i="4"/>
  <c r="O1564" i="4"/>
  <c r="G1564" i="4"/>
  <c r="M1564" i="4"/>
  <c r="N1564" i="4"/>
  <c r="P1556" i="4"/>
  <c r="O1556" i="4"/>
  <c r="M1556" i="4"/>
  <c r="N1556" i="4"/>
  <c r="G1556" i="4"/>
  <c r="P1548" i="4"/>
  <c r="O1548" i="4"/>
  <c r="G1548" i="4"/>
  <c r="M1548" i="4"/>
  <c r="N1548" i="4"/>
  <c r="G1536" i="4"/>
  <c r="P1536" i="4"/>
  <c r="O1536" i="4"/>
  <c r="N1536" i="4"/>
  <c r="M1536" i="4"/>
  <c r="G1528" i="4"/>
  <c r="P1528" i="4"/>
  <c r="O1528" i="4"/>
  <c r="N1528" i="4"/>
  <c r="M1528" i="4"/>
  <c r="G1520" i="4"/>
  <c r="P1520" i="4"/>
  <c r="O1520" i="4"/>
  <c r="N1520" i="4"/>
  <c r="M1520" i="4"/>
  <c r="G1512" i="4"/>
  <c r="P1512" i="4"/>
  <c r="O1512" i="4"/>
  <c r="N1512" i="4"/>
  <c r="M1512" i="4"/>
  <c r="G1504" i="4"/>
  <c r="P1504" i="4"/>
  <c r="O1504" i="4"/>
  <c r="N1504" i="4"/>
  <c r="M1504" i="4"/>
  <c r="P1492" i="4"/>
  <c r="O1492" i="4"/>
  <c r="M1492" i="4"/>
  <c r="N1492" i="4"/>
  <c r="G1492" i="4"/>
  <c r="G1480" i="4"/>
  <c r="P1480" i="4"/>
  <c r="O1480" i="4"/>
  <c r="N1480" i="4"/>
  <c r="M1480" i="4"/>
  <c r="G1472" i="4"/>
  <c r="P1472" i="4"/>
  <c r="O1472" i="4"/>
  <c r="N1472" i="4"/>
  <c r="M1472" i="4"/>
  <c r="G1464" i="4"/>
  <c r="P1464" i="4"/>
  <c r="O1464" i="4"/>
  <c r="M1464" i="4"/>
  <c r="N1464" i="4"/>
  <c r="P1452" i="4"/>
  <c r="O1452" i="4"/>
  <c r="G1452" i="4"/>
  <c r="M1452" i="4"/>
  <c r="N1452" i="4"/>
  <c r="P1444" i="4"/>
  <c r="O1444" i="4"/>
  <c r="N1444" i="4"/>
  <c r="M1444" i="4"/>
  <c r="G1444" i="4"/>
  <c r="P1436" i="4"/>
  <c r="O1436" i="4"/>
  <c r="G1436" i="4"/>
  <c r="M1436" i="4"/>
  <c r="N1436" i="4"/>
  <c r="P1428" i="4"/>
  <c r="O1428" i="4"/>
  <c r="N1428" i="4"/>
  <c r="G1428" i="4"/>
  <c r="M1428" i="4"/>
  <c r="P1420" i="4"/>
  <c r="O1420" i="4"/>
  <c r="G1420" i="4"/>
  <c r="M1420" i="4"/>
  <c r="N1420" i="4"/>
  <c r="P1412" i="4"/>
  <c r="O1412" i="4"/>
  <c r="G1412" i="4"/>
  <c r="N1412" i="4"/>
  <c r="M1412" i="4"/>
  <c r="G1408" i="4"/>
  <c r="P1408" i="4"/>
  <c r="O1408" i="4"/>
  <c r="M1408" i="4"/>
  <c r="N1408" i="4"/>
  <c r="G1400" i="4"/>
  <c r="P1400" i="4"/>
  <c r="O1400" i="4"/>
  <c r="M1400" i="4"/>
  <c r="N1400" i="4"/>
  <c r="P1388" i="4"/>
  <c r="O1388" i="4"/>
  <c r="G1388" i="4"/>
  <c r="M1388" i="4"/>
  <c r="N1388" i="4"/>
  <c r="P1380" i="4"/>
  <c r="O1380" i="4"/>
  <c r="N1380" i="4"/>
  <c r="M1380" i="4"/>
  <c r="G1380" i="4"/>
  <c r="P1372" i="4"/>
  <c r="O1372" i="4"/>
  <c r="G1372" i="4"/>
  <c r="M1372" i="4"/>
  <c r="N1372" i="4"/>
  <c r="P1364" i="4"/>
  <c r="O1364" i="4"/>
  <c r="N1364" i="4"/>
  <c r="G1364" i="4"/>
  <c r="M1364" i="4"/>
  <c r="P1356" i="4"/>
  <c r="O1356" i="4"/>
  <c r="G1356" i="4"/>
  <c r="M1356" i="4"/>
  <c r="N1356" i="4"/>
  <c r="P1348" i="4"/>
  <c r="O1348" i="4"/>
  <c r="M1348" i="4"/>
  <c r="G1348" i="4"/>
  <c r="N1348" i="4"/>
  <c r="P1340" i="4"/>
  <c r="O1340" i="4"/>
  <c r="G1340" i="4"/>
  <c r="M1340" i="4"/>
  <c r="N1340" i="4"/>
  <c r="G1328" i="4"/>
  <c r="P1328" i="4"/>
  <c r="O1328" i="4"/>
  <c r="M1328" i="4"/>
  <c r="N1328" i="4"/>
  <c r="G1320" i="4"/>
  <c r="P1320" i="4"/>
  <c r="O1320" i="4"/>
  <c r="M1320" i="4"/>
  <c r="N1320" i="4"/>
  <c r="G1312" i="4"/>
  <c r="P1312" i="4"/>
  <c r="O1312" i="4"/>
  <c r="M1312" i="4"/>
  <c r="N1312" i="4"/>
  <c r="G1304" i="4"/>
  <c r="P1304" i="4"/>
  <c r="O1304" i="4"/>
  <c r="M1304" i="4"/>
  <c r="N1304" i="4"/>
  <c r="P1300" i="4"/>
  <c r="O1300" i="4"/>
  <c r="N1300" i="4"/>
  <c r="G1300" i="4"/>
  <c r="M1300" i="4"/>
  <c r="P1292" i="4"/>
  <c r="O1292" i="4"/>
  <c r="G1292" i="4"/>
  <c r="M1292" i="4"/>
  <c r="N1292" i="4"/>
  <c r="G1280" i="4"/>
  <c r="P1280" i="4"/>
  <c r="O1280" i="4"/>
  <c r="N1280" i="4"/>
  <c r="M1280" i="4"/>
  <c r="G1272" i="4"/>
  <c r="P1272" i="4"/>
  <c r="O1272" i="4"/>
  <c r="N1272" i="4"/>
  <c r="M1272" i="4"/>
  <c r="G1264" i="4"/>
  <c r="P1264" i="4"/>
  <c r="O1264" i="4"/>
  <c r="N1264" i="4"/>
  <c r="M1264" i="4"/>
  <c r="G1256" i="4"/>
  <c r="P1256" i="4"/>
  <c r="O1256" i="4"/>
  <c r="M1256" i="4"/>
  <c r="N1256" i="4"/>
  <c r="G1248" i="4"/>
  <c r="P1248" i="4"/>
  <c r="O1248" i="4"/>
  <c r="M1248" i="4"/>
  <c r="N1248" i="4"/>
  <c r="G1240" i="4"/>
  <c r="P1240" i="4"/>
  <c r="O1240" i="4"/>
  <c r="M1240" i="4"/>
  <c r="N1240" i="4"/>
  <c r="G1232" i="4"/>
  <c r="P1232" i="4"/>
  <c r="O1232" i="4"/>
  <c r="N1232" i="4"/>
  <c r="M1232" i="4"/>
  <c r="P1220" i="4"/>
  <c r="O1220" i="4"/>
  <c r="M1220" i="4"/>
  <c r="G1220" i="4"/>
  <c r="N1220" i="4"/>
  <c r="P1212" i="4"/>
  <c r="O1212" i="4"/>
  <c r="G1212" i="4"/>
  <c r="M1212" i="4"/>
  <c r="N1212" i="4"/>
  <c r="G1200" i="4"/>
  <c r="P1200" i="4"/>
  <c r="O1200" i="4"/>
  <c r="M1200" i="4"/>
  <c r="N1200" i="4"/>
  <c r="G1192" i="4"/>
  <c r="P1192" i="4"/>
  <c r="O1192" i="4"/>
  <c r="N1192" i="4"/>
  <c r="M1192" i="4"/>
  <c r="G1184" i="4"/>
  <c r="P1184" i="4"/>
  <c r="O1184" i="4"/>
  <c r="N1184" i="4"/>
  <c r="M1184" i="4"/>
  <c r="P1172" i="4"/>
  <c r="O1172" i="4"/>
  <c r="M1172" i="4"/>
  <c r="N1172" i="4"/>
  <c r="G1172" i="4"/>
  <c r="G1160" i="4"/>
  <c r="P1160" i="4"/>
  <c r="O1160" i="4"/>
  <c r="M1160" i="4"/>
  <c r="N1160" i="4"/>
  <c r="G1152" i="4"/>
  <c r="P1152" i="4"/>
  <c r="O1152" i="4"/>
  <c r="M1152" i="4"/>
  <c r="N1152" i="4"/>
  <c r="P1148" i="4"/>
  <c r="O1148" i="4"/>
  <c r="G1148" i="4"/>
  <c r="M1148" i="4"/>
  <c r="N1148" i="4"/>
  <c r="P1140" i="4"/>
  <c r="O1140" i="4"/>
  <c r="G1140" i="4"/>
  <c r="M1140" i="4"/>
  <c r="N1140" i="4"/>
  <c r="P1132" i="4"/>
  <c r="O1132" i="4"/>
  <c r="G1132" i="4"/>
  <c r="N1132" i="4"/>
  <c r="M1132" i="4"/>
  <c r="G1128" i="4"/>
  <c r="P1128" i="4"/>
  <c r="O1128" i="4"/>
  <c r="M1128" i="4"/>
  <c r="N1128" i="4"/>
  <c r="G1120" i="4"/>
  <c r="P1120" i="4"/>
  <c r="O1120" i="4"/>
  <c r="M1120" i="4"/>
  <c r="N1120" i="4"/>
  <c r="G1112" i="4"/>
  <c r="P1112" i="4"/>
  <c r="O1112" i="4"/>
  <c r="M1112" i="4"/>
  <c r="N1112" i="4"/>
  <c r="P1100" i="4"/>
  <c r="O1100" i="4"/>
  <c r="G1100" i="4"/>
  <c r="M1100" i="4"/>
  <c r="N1100" i="4"/>
  <c r="P1092" i="4"/>
  <c r="O1092" i="4"/>
  <c r="G1092" i="4"/>
  <c r="M1092" i="4"/>
  <c r="N1092" i="4"/>
  <c r="P1084" i="4"/>
  <c r="O1084" i="4"/>
  <c r="G1084" i="4"/>
  <c r="N1084" i="4"/>
  <c r="M1084" i="4"/>
  <c r="G1080" i="4"/>
  <c r="P1080" i="4"/>
  <c r="O1080" i="4"/>
  <c r="M1080" i="4"/>
  <c r="N1080" i="4"/>
  <c r="G1072" i="4"/>
  <c r="P1072" i="4"/>
  <c r="O1072" i="4"/>
  <c r="M1072" i="4"/>
  <c r="N1072" i="4"/>
  <c r="G1064" i="4"/>
  <c r="P1064" i="4"/>
  <c r="O1064" i="4"/>
  <c r="M1064" i="4"/>
  <c r="N1064" i="4"/>
  <c r="G1056" i="4"/>
  <c r="P1056" i="4"/>
  <c r="O1056" i="4"/>
  <c r="M1056" i="4"/>
  <c r="N1056" i="4"/>
  <c r="P1044" i="4"/>
  <c r="O1044" i="4"/>
  <c r="N1044" i="4"/>
  <c r="G1044" i="4"/>
  <c r="M1044" i="4"/>
  <c r="P1036" i="4"/>
  <c r="O1036" i="4"/>
  <c r="G1036" i="4"/>
  <c r="M1036" i="4"/>
  <c r="N1036" i="4"/>
  <c r="G1024" i="4"/>
  <c r="P1024" i="4"/>
  <c r="O1024" i="4"/>
  <c r="N1024" i="4"/>
  <c r="M1024" i="4"/>
  <c r="G1016" i="4"/>
  <c r="P1016" i="4"/>
  <c r="O1016" i="4"/>
  <c r="M1016" i="4"/>
  <c r="N1016" i="4"/>
  <c r="G1004" i="4"/>
  <c r="P1004" i="4"/>
  <c r="O1004" i="4"/>
  <c r="M1004" i="4"/>
  <c r="N1004" i="4"/>
  <c r="P996" i="4"/>
  <c r="O996" i="4"/>
  <c r="N996" i="4"/>
  <c r="G996" i="4"/>
  <c r="M996" i="4"/>
  <c r="G988" i="4"/>
  <c r="P988" i="4"/>
  <c r="O988" i="4"/>
  <c r="M988" i="4"/>
  <c r="N988" i="4"/>
  <c r="G976" i="4"/>
  <c r="P976" i="4"/>
  <c r="O976" i="4"/>
  <c r="M976" i="4"/>
  <c r="N976" i="4"/>
  <c r="P964" i="4"/>
  <c r="O964" i="4"/>
  <c r="N964" i="4"/>
  <c r="M964" i="4"/>
  <c r="G964" i="4"/>
  <c r="G956" i="4"/>
  <c r="P956" i="4"/>
  <c r="O956" i="4"/>
  <c r="M956" i="4"/>
  <c r="N956" i="4"/>
  <c r="P948" i="4"/>
  <c r="O948" i="4"/>
  <c r="G948" i="4"/>
  <c r="N948" i="4"/>
  <c r="M948" i="4"/>
  <c r="G936" i="4"/>
  <c r="P936" i="4"/>
  <c r="O936" i="4"/>
  <c r="N936" i="4"/>
  <c r="M936" i="4"/>
  <c r="G928" i="4"/>
  <c r="P928" i="4"/>
  <c r="O928" i="4"/>
  <c r="N928" i="4"/>
  <c r="M928" i="4"/>
  <c r="G920" i="4"/>
  <c r="P920" i="4"/>
  <c r="O920" i="4"/>
  <c r="M920" i="4"/>
  <c r="N920" i="4"/>
  <c r="G908" i="4"/>
  <c r="P908" i="4"/>
  <c r="O908" i="4"/>
  <c r="M908" i="4"/>
  <c r="N908" i="4"/>
  <c r="P900" i="4"/>
  <c r="O900" i="4"/>
  <c r="M900" i="4"/>
  <c r="N900" i="4"/>
  <c r="G900" i="4"/>
  <c r="G892" i="4"/>
  <c r="P892" i="4"/>
  <c r="O892" i="4"/>
  <c r="M892" i="4"/>
  <c r="N892" i="4"/>
  <c r="G880" i="4"/>
  <c r="P880" i="4"/>
  <c r="O880" i="4"/>
  <c r="M880" i="4"/>
  <c r="N880" i="4"/>
  <c r="P868" i="4"/>
  <c r="O868" i="4"/>
  <c r="N868" i="4"/>
  <c r="G868" i="4"/>
  <c r="M868" i="4"/>
  <c r="G856" i="4"/>
  <c r="P856" i="4"/>
  <c r="O856" i="4"/>
  <c r="N856" i="4"/>
  <c r="M856" i="4"/>
  <c r="G848" i="4"/>
  <c r="P848" i="4"/>
  <c r="O848" i="4"/>
  <c r="N848" i="4"/>
  <c r="M848" i="4"/>
  <c r="G832" i="4"/>
  <c r="P832" i="4"/>
  <c r="O832" i="4"/>
  <c r="M832" i="4"/>
  <c r="N832" i="4"/>
  <c r="G824" i="4"/>
  <c r="P824" i="4"/>
  <c r="O824" i="4"/>
  <c r="M824" i="4"/>
  <c r="N824" i="4"/>
  <c r="G816" i="4"/>
  <c r="P816" i="4"/>
  <c r="O816" i="4"/>
  <c r="M816" i="4"/>
  <c r="N816" i="4"/>
  <c r="G808" i="4"/>
  <c r="P808" i="4"/>
  <c r="O808" i="4"/>
  <c r="M808" i="4"/>
  <c r="N808" i="4"/>
  <c r="G800" i="4"/>
  <c r="P800" i="4"/>
  <c r="O800" i="4"/>
  <c r="M800" i="4"/>
  <c r="N800" i="4"/>
  <c r="G792" i="4"/>
  <c r="P792" i="4"/>
  <c r="O792" i="4"/>
  <c r="M792" i="4"/>
  <c r="N792" i="4"/>
  <c r="G780" i="4"/>
  <c r="P780" i="4"/>
  <c r="O780" i="4"/>
  <c r="N780" i="4"/>
  <c r="M780" i="4"/>
  <c r="P772" i="4"/>
  <c r="O772" i="4"/>
  <c r="M772" i="4"/>
  <c r="G772" i="4"/>
  <c r="N772" i="4"/>
  <c r="G760" i="4"/>
  <c r="P760" i="4"/>
  <c r="O760" i="4"/>
  <c r="M760" i="4"/>
  <c r="N760" i="4"/>
  <c r="G752" i="4"/>
  <c r="P752" i="4"/>
  <c r="O752" i="4"/>
  <c r="M752" i="4"/>
  <c r="N752" i="4"/>
  <c r="G748" i="4"/>
  <c r="P748" i="4"/>
  <c r="O748" i="4"/>
  <c r="N748" i="4"/>
  <c r="M748" i="4"/>
  <c r="G744" i="4"/>
  <c r="P744" i="4"/>
  <c r="O744" i="4"/>
  <c r="M744" i="4"/>
  <c r="N744" i="4"/>
  <c r="P740" i="4"/>
  <c r="O740" i="4"/>
  <c r="N740" i="4"/>
  <c r="G740" i="4"/>
  <c r="M740" i="4"/>
  <c r="G736" i="4"/>
  <c r="P736" i="4"/>
  <c r="O736" i="4"/>
  <c r="N736" i="4"/>
  <c r="M736" i="4"/>
  <c r="O2948" i="4"/>
  <c r="P2948" i="4"/>
  <c r="M2948" i="4"/>
  <c r="G2948" i="4"/>
  <c r="N2948" i="4"/>
  <c r="O2940" i="4"/>
  <c r="P2940" i="4"/>
  <c r="M2940" i="4"/>
  <c r="G2940" i="4"/>
  <c r="N2940" i="4"/>
  <c r="O2932" i="4"/>
  <c r="P2932" i="4"/>
  <c r="N2932" i="4"/>
  <c r="M2932" i="4"/>
  <c r="G2932" i="4"/>
  <c r="O2928" i="4"/>
  <c r="G2928" i="4"/>
  <c r="P2928" i="4"/>
  <c r="M2928" i="4"/>
  <c r="N2928" i="4"/>
  <c r="O2924" i="4"/>
  <c r="P2924" i="4"/>
  <c r="N2924" i="4"/>
  <c r="G2924" i="4"/>
  <c r="M2924" i="4"/>
  <c r="O2916" i="4"/>
  <c r="P2916" i="4"/>
  <c r="M2916" i="4"/>
  <c r="G2916" i="4"/>
  <c r="N2916" i="4"/>
  <c r="O2908" i="4"/>
  <c r="P2908" i="4"/>
  <c r="M2908" i="4"/>
  <c r="N2908" i="4"/>
  <c r="G2908" i="4"/>
  <c r="O2900" i="4"/>
  <c r="P2900" i="4"/>
  <c r="M2900" i="4"/>
  <c r="N2900" i="4"/>
  <c r="G2900" i="4"/>
  <c r="O2896" i="4"/>
  <c r="G2896" i="4"/>
  <c r="P2896" i="4"/>
  <c r="M2896" i="4"/>
  <c r="N2896" i="4"/>
  <c r="O2892" i="4"/>
  <c r="P2892" i="4"/>
  <c r="M2892" i="4"/>
  <c r="N2892" i="4"/>
  <c r="G2892" i="4"/>
  <c r="O2884" i="4"/>
  <c r="P2884" i="4"/>
  <c r="M2884" i="4"/>
  <c r="G2884" i="4"/>
  <c r="N2884" i="4"/>
  <c r="O2876" i="4"/>
  <c r="P2876" i="4"/>
  <c r="M2876" i="4"/>
  <c r="N2876" i="4"/>
  <c r="G2876" i="4"/>
  <c r="O2868" i="4"/>
  <c r="P2868" i="4"/>
  <c r="M2868" i="4"/>
  <c r="N2868" i="4"/>
  <c r="G2868" i="4"/>
  <c r="O2864" i="4"/>
  <c r="G2864" i="4"/>
  <c r="P2864" i="4"/>
  <c r="M2864" i="4"/>
  <c r="N2864" i="4"/>
  <c r="O2856" i="4"/>
  <c r="G2856" i="4"/>
  <c r="P2856" i="4"/>
  <c r="M2856" i="4"/>
  <c r="N2856" i="4"/>
  <c r="O2852" i="4"/>
  <c r="P2852" i="4"/>
  <c r="M2852" i="4"/>
  <c r="G2852" i="4"/>
  <c r="N2852" i="4"/>
  <c r="O2840" i="4"/>
  <c r="G2840" i="4"/>
  <c r="P2840" i="4"/>
  <c r="M2840" i="4"/>
  <c r="N2840" i="4"/>
  <c r="O2832" i="4"/>
  <c r="G2832" i="4"/>
  <c r="P2832" i="4"/>
  <c r="M2832" i="4"/>
  <c r="N2832" i="4"/>
  <c r="O2824" i="4"/>
  <c r="G2824" i="4"/>
  <c r="P2824" i="4"/>
  <c r="M2824" i="4"/>
  <c r="N2824" i="4"/>
  <c r="O2816" i="4"/>
  <c r="G2816" i="4"/>
  <c r="P2816" i="4"/>
  <c r="M2816" i="4"/>
  <c r="N2816" i="4"/>
  <c r="O2804" i="4"/>
  <c r="P2804" i="4"/>
  <c r="M2804" i="4"/>
  <c r="N2804" i="4"/>
  <c r="G2804" i="4"/>
  <c r="O2796" i="4"/>
  <c r="P2796" i="4"/>
  <c r="N2796" i="4"/>
  <c r="G2796" i="4"/>
  <c r="M2796" i="4"/>
  <c r="O2788" i="4"/>
  <c r="P2788" i="4"/>
  <c r="G2788" i="4"/>
  <c r="N2788" i="4"/>
  <c r="M2788" i="4"/>
  <c r="O2776" i="4"/>
  <c r="G2776" i="4"/>
  <c r="P2776" i="4"/>
  <c r="M2776" i="4"/>
  <c r="N2776" i="4"/>
  <c r="O2768" i="4"/>
  <c r="G2768" i="4"/>
  <c r="P2768" i="4"/>
  <c r="M2768" i="4"/>
  <c r="N2768" i="4"/>
  <c r="O2760" i="4"/>
  <c r="G2760" i="4"/>
  <c r="P2760" i="4"/>
  <c r="N2760" i="4"/>
  <c r="M2760" i="4"/>
  <c r="O2748" i="4"/>
  <c r="P2748" i="4"/>
  <c r="M2748" i="4"/>
  <c r="G2748" i="4"/>
  <c r="N2748" i="4"/>
  <c r="O2740" i="4"/>
  <c r="P2740" i="4"/>
  <c r="M2740" i="4"/>
  <c r="N2740" i="4"/>
  <c r="G2740" i="4"/>
  <c r="O2732" i="4"/>
  <c r="P2732" i="4"/>
  <c r="M2732" i="4"/>
  <c r="G2732" i="4"/>
  <c r="N2732" i="4"/>
  <c r="O2724" i="4"/>
  <c r="P2724" i="4"/>
  <c r="M2724" i="4"/>
  <c r="G2724" i="4"/>
  <c r="N2724" i="4"/>
  <c r="O2716" i="4"/>
  <c r="P2716" i="4"/>
  <c r="M2716" i="4"/>
  <c r="G2716" i="4"/>
  <c r="N2716" i="4"/>
  <c r="O2708" i="4"/>
  <c r="P2708" i="4"/>
  <c r="M2708" i="4"/>
  <c r="N2708" i="4"/>
  <c r="G2708" i="4"/>
  <c r="O2700" i="4"/>
  <c r="P2700" i="4"/>
  <c r="G2700" i="4"/>
  <c r="M2700" i="4"/>
  <c r="N2700" i="4"/>
  <c r="O2692" i="4"/>
  <c r="P2692" i="4"/>
  <c r="G2692" i="4"/>
  <c r="N2692" i="4"/>
  <c r="M2692" i="4"/>
  <c r="O2688" i="4"/>
  <c r="G2688" i="4"/>
  <c r="P2688" i="4"/>
  <c r="M2688" i="4"/>
  <c r="N2688" i="4"/>
  <c r="O2680" i="4"/>
  <c r="G2680" i="4"/>
  <c r="P2680" i="4"/>
  <c r="M2680" i="4"/>
  <c r="N2680" i="4"/>
  <c r="O2668" i="4"/>
  <c r="P2668" i="4"/>
  <c r="G2668" i="4"/>
  <c r="M2668" i="4"/>
  <c r="N2668" i="4"/>
  <c r="O2660" i="4"/>
  <c r="P2660" i="4"/>
  <c r="G2660" i="4"/>
  <c r="N2660" i="4"/>
  <c r="M2660" i="4"/>
  <c r="O2652" i="4"/>
  <c r="P2652" i="4"/>
  <c r="G2652" i="4"/>
  <c r="M2652" i="4"/>
  <c r="N2652" i="4"/>
  <c r="O2644" i="4"/>
  <c r="P2644" i="4"/>
  <c r="M2644" i="4"/>
  <c r="N2644" i="4"/>
  <c r="G2644" i="4"/>
  <c r="P2636" i="4"/>
  <c r="O2636" i="4"/>
  <c r="G2636" i="4"/>
  <c r="M2636" i="4"/>
  <c r="N2636" i="4"/>
  <c r="P2628" i="4"/>
  <c r="O2628" i="4"/>
  <c r="M2628" i="4"/>
  <c r="G2628" i="4"/>
  <c r="N2628" i="4"/>
  <c r="P2620" i="4"/>
  <c r="O2620" i="4"/>
  <c r="G2620" i="4"/>
  <c r="M2620" i="4"/>
  <c r="N2620" i="4"/>
  <c r="P2612" i="4"/>
  <c r="O2612" i="4"/>
  <c r="N2612" i="4"/>
  <c r="M2612" i="4"/>
  <c r="G2612" i="4"/>
  <c r="P2604" i="4"/>
  <c r="O2604" i="4"/>
  <c r="G2604" i="4"/>
  <c r="M2604" i="4"/>
  <c r="N2604" i="4"/>
  <c r="P2596" i="4"/>
  <c r="O2596" i="4"/>
  <c r="G2596" i="4"/>
  <c r="N2596" i="4"/>
  <c r="M2596" i="4"/>
  <c r="P2592" i="4"/>
  <c r="O2592" i="4"/>
  <c r="G2592" i="4"/>
  <c r="M2592" i="4"/>
  <c r="N2592" i="4"/>
  <c r="P2584" i="4"/>
  <c r="O2584" i="4"/>
  <c r="G2584" i="4"/>
  <c r="N2584" i="4"/>
  <c r="M2584" i="4"/>
  <c r="P2580" i="4"/>
  <c r="O2580" i="4"/>
  <c r="M2580" i="4"/>
  <c r="N2580" i="4"/>
  <c r="G2580" i="4"/>
  <c r="P2572" i="4"/>
  <c r="O2572" i="4"/>
  <c r="G2572" i="4"/>
  <c r="M2572" i="4"/>
  <c r="N2572" i="4"/>
  <c r="P2568" i="4"/>
  <c r="O2568" i="4"/>
  <c r="G2568" i="4"/>
  <c r="M2568" i="4"/>
  <c r="N2568" i="4"/>
  <c r="G2560" i="4"/>
  <c r="P2560" i="4"/>
  <c r="O2560" i="4"/>
  <c r="M2560" i="4"/>
  <c r="N2560" i="4"/>
  <c r="G2552" i="4"/>
  <c r="P2552" i="4"/>
  <c r="O2552" i="4"/>
  <c r="M2552" i="4"/>
  <c r="N2552" i="4"/>
  <c r="G2544" i="4"/>
  <c r="P2544" i="4"/>
  <c r="O2544" i="4"/>
  <c r="M2544" i="4"/>
  <c r="N2544" i="4"/>
  <c r="G2536" i="4"/>
  <c r="P2536" i="4"/>
  <c r="O2536" i="4"/>
  <c r="M2536" i="4"/>
  <c r="N2536" i="4"/>
  <c r="G2528" i="4"/>
  <c r="P2528" i="4"/>
  <c r="O2528" i="4"/>
  <c r="M2528" i="4"/>
  <c r="N2528" i="4"/>
  <c r="G2520" i="4"/>
  <c r="P2520" i="4"/>
  <c r="O2520" i="4"/>
  <c r="M2520" i="4"/>
  <c r="N2520" i="4"/>
  <c r="G2512" i="4"/>
  <c r="P2512" i="4"/>
  <c r="O2512" i="4"/>
  <c r="M2512" i="4"/>
  <c r="N2512" i="4"/>
  <c r="G2504" i="4"/>
  <c r="P2504" i="4"/>
  <c r="O2504" i="4"/>
  <c r="M2504" i="4"/>
  <c r="N2504" i="4"/>
  <c r="G2496" i="4"/>
  <c r="P2496" i="4"/>
  <c r="O2496" i="4"/>
  <c r="M2496" i="4"/>
  <c r="N2496" i="4"/>
  <c r="G2488" i="4"/>
  <c r="P2488" i="4"/>
  <c r="O2488" i="4"/>
  <c r="N2488" i="4"/>
  <c r="M2488" i="4"/>
  <c r="G2480" i="4"/>
  <c r="P2480" i="4"/>
  <c r="O2480" i="4"/>
  <c r="N2480" i="4"/>
  <c r="M2480" i="4"/>
  <c r="G2472" i="4"/>
  <c r="P2472" i="4"/>
  <c r="O2472" i="4"/>
  <c r="M2472" i="4"/>
  <c r="N2472" i="4"/>
  <c r="G2464" i="4"/>
  <c r="P2464" i="4"/>
  <c r="O2464" i="4"/>
  <c r="M2464" i="4"/>
  <c r="N2464" i="4"/>
  <c r="P2460" i="4"/>
  <c r="O2460" i="4"/>
  <c r="G2460" i="4"/>
  <c r="M2460" i="4"/>
  <c r="N2460" i="4"/>
  <c r="G2456" i="4"/>
  <c r="P2456" i="4"/>
  <c r="O2456" i="4"/>
  <c r="M2456" i="4"/>
  <c r="N2456" i="4"/>
  <c r="G2448" i="4"/>
  <c r="P2448" i="4"/>
  <c r="O2448" i="4"/>
  <c r="N2448" i="4"/>
  <c r="M2448" i="4"/>
  <c r="G2440" i="4"/>
  <c r="P2440" i="4"/>
  <c r="O2440" i="4"/>
  <c r="N2440" i="4"/>
  <c r="M2440" i="4"/>
  <c r="G2432" i="4"/>
  <c r="P2432" i="4"/>
  <c r="O2432" i="4"/>
  <c r="M2432" i="4"/>
  <c r="N2432" i="4"/>
  <c r="P2428" i="4"/>
  <c r="O2428" i="4"/>
  <c r="G2428" i="4"/>
  <c r="M2428" i="4"/>
  <c r="N2428" i="4"/>
  <c r="P2420" i="4"/>
  <c r="O2420" i="4"/>
  <c r="N2420" i="4"/>
  <c r="G2420" i="4"/>
  <c r="M2420" i="4"/>
  <c r="P2412" i="4"/>
  <c r="O2412" i="4"/>
  <c r="G2412" i="4"/>
  <c r="M2412" i="4"/>
  <c r="N2412" i="4"/>
  <c r="P2404" i="4"/>
  <c r="O2404" i="4"/>
  <c r="M2404" i="4"/>
  <c r="G2404" i="4"/>
  <c r="N2404" i="4"/>
  <c r="P2396" i="4"/>
  <c r="O2396" i="4"/>
  <c r="G2396" i="4"/>
  <c r="N2396" i="4"/>
  <c r="M2396" i="4"/>
  <c r="P2388" i="4"/>
  <c r="O2388" i="4"/>
  <c r="G2388" i="4"/>
  <c r="M2388" i="4"/>
  <c r="N2388" i="4"/>
  <c r="P2380" i="4"/>
  <c r="O2380" i="4"/>
  <c r="G2380" i="4"/>
  <c r="N2380" i="4"/>
  <c r="M2380" i="4"/>
  <c r="P2372" i="4"/>
  <c r="O2372" i="4"/>
  <c r="M2372" i="4"/>
  <c r="G2372" i="4"/>
  <c r="N2372" i="4"/>
  <c r="P2364" i="4"/>
  <c r="O2364" i="4"/>
  <c r="G2364" i="4"/>
  <c r="N2364" i="4"/>
  <c r="M2364" i="4"/>
  <c r="P2356" i="4"/>
  <c r="O2356" i="4"/>
  <c r="G2356" i="4"/>
  <c r="M2356" i="4"/>
  <c r="N2356" i="4"/>
  <c r="P2348" i="4"/>
  <c r="O2348" i="4"/>
  <c r="G2348" i="4"/>
  <c r="N2348" i="4"/>
  <c r="M2348" i="4"/>
  <c r="P2340" i="4"/>
  <c r="O2340" i="4"/>
  <c r="M2340" i="4"/>
  <c r="G2340" i="4"/>
  <c r="N2340" i="4"/>
  <c r="G2328" i="4"/>
  <c r="P2328" i="4"/>
  <c r="O2328" i="4"/>
  <c r="N2328" i="4"/>
  <c r="M2328" i="4"/>
  <c r="P2324" i="4"/>
  <c r="O2324" i="4"/>
  <c r="M2324" i="4"/>
  <c r="G2324" i="4"/>
  <c r="N2324" i="4"/>
  <c r="P2316" i="4"/>
  <c r="O2316" i="4"/>
  <c r="G2316" i="4"/>
  <c r="M2316" i="4"/>
  <c r="N2316" i="4"/>
  <c r="P2308" i="4"/>
  <c r="O2308" i="4"/>
  <c r="M2308" i="4"/>
  <c r="G2308" i="4"/>
  <c r="N2308" i="4"/>
  <c r="G2304" i="4"/>
  <c r="P2304" i="4"/>
  <c r="O2304" i="4"/>
  <c r="N2304" i="4"/>
  <c r="M2304" i="4"/>
  <c r="G2296" i="4"/>
  <c r="P2296" i="4"/>
  <c r="O2296" i="4"/>
  <c r="N2296" i="4"/>
  <c r="M2296" i="4"/>
  <c r="P2292" i="4"/>
  <c r="O2292" i="4"/>
  <c r="G2292" i="4"/>
  <c r="M2292" i="4"/>
  <c r="N2292" i="4"/>
  <c r="P2284" i="4"/>
  <c r="O2284" i="4"/>
  <c r="G2284" i="4"/>
  <c r="N2284" i="4"/>
  <c r="M2284" i="4"/>
  <c r="P2276" i="4"/>
  <c r="O2276" i="4"/>
  <c r="M2276" i="4"/>
  <c r="G2276" i="4"/>
  <c r="N2276" i="4"/>
  <c r="G2272" i="4"/>
  <c r="P2272" i="4"/>
  <c r="O2272" i="4"/>
  <c r="N2272" i="4"/>
  <c r="M2272" i="4"/>
  <c r="G2264" i="4"/>
  <c r="P2264" i="4"/>
  <c r="O2264" i="4"/>
  <c r="M2264" i="4"/>
  <c r="N2264" i="4"/>
  <c r="G2256" i="4"/>
  <c r="P2256" i="4"/>
  <c r="O2256" i="4"/>
  <c r="M2256" i="4"/>
  <c r="N2256" i="4"/>
  <c r="P2252" i="4"/>
  <c r="O2252" i="4"/>
  <c r="G2252" i="4"/>
  <c r="N2252" i="4"/>
  <c r="M2252" i="4"/>
  <c r="P2244" i="4"/>
  <c r="O2244" i="4"/>
  <c r="G2244" i="4"/>
  <c r="M2244" i="4"/>
  <c r="N2244" i="4"/>
  <c r="H2236" i="4"/>
  <c r="P2236" i="4"/>
  <c r="O2236" i="4"/>
  <c r="G2236" i="4"/>
  <c r="N2236" i="4"/>
  <c r="M2236" i="4"/>
  <c r="P2228" i="4"/>
  <c r="O2228" i="4"/>
  <c r="G2228" i="4"/>
  <c r="M2228" i="4"/>
  <c r="N2228" i="4"/>
  <c r="P2220" i="4"/>
  <c r="O2220" i="4"/>
  <c r="G2220" i="4"/>
  <c r="N2220" i="4"/>
  <c r="M2220" i="4"/>
  <c r="P2212" i="4"/>
  <c r="O2212" i="4"/>
  <c r="M2212" i="4"/>
  <c r="G2212" i="4"/>
  <c r="N2212" i="4"/>
  <c r="H2204" i="4"/>
  <c r="P2204" i="4"/>
  <c r="O2204" i="4"/>
  <c r="G2204" i="4"/>
  <c r="M2204" i="4"/>
  <c r="N2204" i="4"/>
  <c r="P2196" i="4"/>
  <c r="O2196" i="4"/>
  <c r="M2196" i="4"/>
  <c r="G2196" i="4"/>
  <c r="N2196" i="4"/>
  <c r="G2192" i="4"/>
  <c r="P2192" i="4"/>
  <c r="O2192" i="4"/>
  <c r="N2192" i="4"/>
  <c r="M2192" i="4"/>
  <c r="G2184" i="4"/>
  <c r="P2184" i="4"/>
  <c r="O2184" i="4"/>
  <c r="M2184" i="4"/>
  <c r="N2184" i="4"/>
  <c r="G2176" i="4"/>
  <c r="P2176" i="4"/>
  <c r="O2176" i="4"/>
  <c r="M2176" i="4"/>
  <c r="N2176" i="4"/>
  <c r="G2168" i="4"/>
  <c r="P2168" i="4"/>
  <c r="O2168" i="4"/>
  <c r="M2168" i="4"/>
  <c r="N2168" i="4"/>
  <c r="G2160" i="4"/>
  <c r="P2160" i="4"/>
  <c r="O2160" i="4"/>
  <c r="N2160" i="4"/>
  <c r="M2160" i="4"/>
  <c r="G2152" i="4"/>
  <c r="P2152" i="4"/>
  <c r="O2152" i="4"/>
  <c r="N2152" i="4"/>
  <c r="M2152" i="4"/>
  <c r="P2148" i="4"/>
  <c r="O2148" i="4"/>
  <c r="M2148" i="4"/>
  <c r="G2148" i="4"/>
  <c r="N2148" i="4"/>
  <c r="H2140" i="4"/>
  <c r="P2140" i="4"/>
  <c r="O2140" i="4"/>
  <c r="G2140" i="4"/>
  <c r="M2140" i="4"/>
  <c r="N2140" i="4"/>
  <c r="G2136" i="4"/>
  <c r="P2136" i="4"/>
  <c r="O2136" i="4"/>
  <c r="N2136" i="4"/>
  <c r="M2136" i="4"/>
  <c r="G2128" i="4"/>
  <c r="P2128" i="4"/>
  <c r="O2128" i="4"/>
  <c r="N2128" i="4"/>
  <c r="M2128" i="4"/>
  <c r="G2120" i="4"/>
  <c r="P2120" i="4"/>
  <c r="O2120" i="4"/>
  <c r="N2120" i="4"/>
  <c r="M2120" i="4"/>
  <c r="G2112" i="4"/>
  <c r="P2112" i="4"/>
  <c r="O2112" i="4"/>
  <c r="N2112" i="4"/>
  <c r="M2112" i="4"/>
  <c r="G2104" i="4"/>
  <c r="P2104" i="4"/>
  <c r="O2104" i="4"/>
  <c r="M2104" i="4"/>
  <c r="N2104" i="4"/>
  <c r="G2096" i="4"/>
  <c r="P2096" i="4"/>
  <c r="O2096" i="4"/>
  <c r="M2096" i="4"/>
  <c r="N2096" i="4"/>
  <c r="P2092" i="4"/>
  <c r="O2092" i="4"/>
  <c r="G2092" i="4"/>
  <c r="N2092" i="4"/>
  <c r="M2092" i="4"/>
  <c r="P2084" i="4"/>
  <c r="O2084" i="4"/>
  <c r="M2084" i="4"/>
  <c r="G2084" i="4"/>
  <c r="N2084" i="4"/>
  <c r="G2080" i="4"/>
  <c r="P2080" i="4"/>
  <c r="O2080" i="4"/>
  <c r="M2080" i="4"/>
  <c r="N2080" i="4"/>
  <c r="G2072" i="4"/>
  <c r="P2072" i="4"/>
  <c r="O2072" i="4"/>
  <c r="M2072" i="4"/>
  <c r="N2072" i="4"/>
  <c r="G2064" i="4"/>
  <c r="P2064" i="4"/>
  <c r="O2064" i="4"/>
  <c r="N2064" i="4"/>
  <c r="M2064" i="4"/>
  <c r="G2056" i="4"/>
  <c r="P2056" i="4"/>
  <c r="O2056" i="4"/>
  <c r="N2056" i="4"/>
  <c r="M2056" i="4"/>
  <c r="G2048" i="4"/>
  <c r="P2048" i="4"/>
  <c r="O2048" i="4"/>
  <c r="N2048" i="4"/>
  <c r="M2048" i="4"/>
  <c r="P2036" i="4"/>
  <c r="O2036" i="4"/>
  <c r="M2036" i="4"/>
  <c r="G2036" i="4"/>
  <c r="N2036" i="4"/>
  <c r="G2024" i="4"/>
  <c r="P2024" i="4"/>
  <c r="O2024" i="4"/>
  <c r="N2024" i="4"/>
  <c r="M2024" i="4"/>
  <c r="G2016" i="4"/>
  <c r="P2016" i="4"/>
  <c r="O2016" i="4"/>
  <c r="N2016" i="4"/>
  <c r="M2016" i="4"/>
  <c r="G2008" i="4"/>
  <c r="P2008" i="4"/>
  <c r="O2008" i="4"/>
  <c r="N2008" i="4"/>
  <c r="M2008" i="4"/>
  <c r="G2000" i="4"/>
  <c r="P2000" i="4"/>
  <c r="O2000" i="4"/>
  <c r="N2000" i="4"/>
  <c r="M2000" i="4"/>
  <c r="G1992" i="4"/>
  <c r="P1992" i="4"/>
  <c r="O1992" i="4"/>
  <c r="N1992" i="4"/>
  <c r="M1992" i="4"/>
  <c r="G1984" i="4"/>
  <c r="P1984" i="4"/>
  <c r="O1984" i="4"/>
  <c r="N1984" i="4"/>
  <c r="M1984" i="4"/>
  <c r="G1976" i="4"/>
  <c r="P1976" i="4"/>
  <c r="O1976" i="4"/>
  <c r="N1976" i="4"/>
  <c r="M1976" i="4"/>
  <c r="G1968" i="4"/>
  <c r="P1968" i="4"/>
  <c r="O1968" i="4"/>
  <c r="N1968" i="4"/>
  <c r="M1968" i="4"/>
  <c r="G1960" i="4"/>
  <c r="P1960" i="4"/>
  <c r="O1960" i="4"/>
  <c r="N1960" i="4"/>
  <c r="M1960" i="4"/>
  <c r="P1956" i="4"/>
  <c r="O1956" i="4"/>
  <c r="M1956" i="4"/>
  <c r="G1956" i="4"/>
  <c r="N1956" i="4"/>
  <c r="H1948" i="4"/>
  <c r="P1948" i="4"/>
  <c r="O1948" i="4"/>
  <c r="G1948" i="4"/>
  <c r="M1948" i="4"/>
  <c r="N1948" i="4"/>
  <c r="P1940" i="4"/>
  <c r="O1940" i="4"/>
  <c r="M1940" i="4"/>
  <c r="G1940" i="4"/>
  <c r="N1940" i="4"/>
  <c r="P1932" i="4"/>
  <c r="O1932" i="4"/>
  <c r="G1932" i="4"/>
  <c r="N1932" i="4"/>
  <c r="M1932" i="4"/>
  <c r="P1924" i="4"/>
  <c r="O1924" i="4"/>
  <c r="G1924" i="4"/>
  <c r="M1924" i="4"/>
  <c r="N1924" i="4"/>
  <c r="H1916" i="4"/>
  <c r="P1916" i="4"/>
  <c r="O1916" i="4"/>
  <c r="G1916" i="4"/>
  <c r="N1916" i="4"/>
  <c r="M1916" i="4"/>
  <c r="P1908" i="4"/>
  <c r="O1908" i="4"/>
  <c r="G1908" i="4"/>
  <c r="M1908" i="4"/>
  <c r="N1908" i="4"/>
  <c r="P1900" i="4"/>
  <c r="O1900" i="4"/>
  <c r="G1900" i="4"/>
  <c r="N1900" i="4"/>
  <c r="M1900" i="4"/>
  <c r="P1892" i="4"/>
  <c r="O1892" i="4"/>
  <c r="M1892" i="4"/>
  <c r="G1892" i="4"/>
  <c r="N1892" i="4"/>
  <c r="H1884" i="4"/>
  <c r="P1884" i="4"/>
  <c r="O1884" i="4"/>
  <c r="G1884" i="4"/>
  <c r="N1884" i="4"/>
  <c r="M1884" i="4"/>
  <c r="G1880" i="4"/>
  <c r="P1880" i="4"/>
  <c r="O1880" i="4"/>
  <c r="M1880" i="4"/>
  <c r="N1880" i="4"/>
  <c r="G1872" i="4"/>
  <c r="P1872" i="4"/>
  <c r="O1872" i="4"/>
  <c r="M1872" i="4"/>
  <c r="N1872" i="4"/>
  <c r="G1864" i="4"/>
  <c r="P1864" i="4"/>
  <c r="O1864" i="4"/>
  <c r="M1864" i="4"/>
  <c r="N1864" i="4"/>
  <c r="P1860" i="4"/>
  <c r="O1860" i="4"/>
  <c r="M1860" i="4"/>
  <c r="G1860" i="4"/>
  <c r="N1860" i="4"/>
  <c r="P1852" i="4"/>
  <c r="O1852" i="4"/>
  <c r="G1852" i="4"/>
  <c r="N1852" i="4"/>
  <c r="M1852" i="4"/>
  <c r="P1844" i="4"/>
  <c r="O1844" i="4"/>
  <c r="G1844" i="4"/>
  <c r="M1844" i="4"/>
  <c r="N1844" i="4"/>
  <c r="G1840" i="4"/>
  <c r="P1840" i="4"/>
  <c r="O1840" i="4"/>
  <c r="M1840" i="4"/>
  <c r="N1840" i="4"/>
  <c r="G1832" i="4"/>
  <c r="P1832" i="4"/>
  <c r="O1832" i="4"/>
  <c r="M1832" i="4"/>
  <c r="N1832" i="4"/>
  <c r="G1824" i="4"/>
  <c r="P1824" i="4"/>
  <c r="O1824" i="4"/>
  <c r="M1824" i="4"/>
  <c r="N1824" i="4"/>
  <c r="G1816" i="4"/>
  <c r="P1816" i="4"/>
  <c r="O1816" i="4"/>
  <c r="M1816" i="4"/>
  <c r="N1816" i="4"/>
  <c r="P1812" i="4"/>
  <c r="O1812" i="4"/>
  <c r="M1812" i="4"/>
  <c r="G1812" i="4"/>
  <c r="N1812" i="4"/>
  <c r="P1804" i="4"/>
  <c r="O1804" i="4"/>
  <c r="G1804" i="4"/>
  <c r="M1804" i="4"/>
  <c r="N1804" i="4"/>
  <c r="G1800" i="4"/>
  <c r="P1800" i="4"/>
  <c r="O1800" i="4"/>
  <c r="N1800" i="4"/>
  <c r="M1800" i="4"/>
  <c r="G1792" i="4"/>
  <c r="P1792" i="4"/>
  <c r="O1792" i="4"/>
  <c r="N1792" i="4"/>
  <c r="M1792" i="4"/>
  <c r="P1788" i="4"/>
  <c r="O1788" i="4"/>
  <c r="G1788" i="4"/>
  <c r="M1788" i="4"/>
  <c r="N1788" i="4"/>
  <c r="P1780" i="4"/>
  <c r="O1780" i="4"/>
  <c r="M1780" i="4"/>
  <c r="G1780" i="4"/>
  <c r="N1780" i="4"/>
  <c r="P1772" i="4"/>
  <c r="O1772" i="4"/>
  <c r="G1772" i="4"/>
  <c r="N1772" i="4"/>
  <c r="M1772" i="4"/>
  <c r="P1764" i="4"/>
  <c r="O1764" i="4"/>
  <c r="M1764" i="4"/>
  <c r="G1764" i="4"/>
  <c r="N1764" i="4"/>
  <c r="G1760" i="4"/>
  <c r="P1760" i="4"/>
  <c r="O1760" i="4"/>
  <c r="M1760" i="4"/>
  <c r="N1760" i="4"/>
  <c r="G1752" i="4"/>
  <c r="P1752" i="4"/>
  <c r="O1752" i="4"/>
  <c r="M1752" i="4"/>
  <c r="N1752" i="4"/>
  <c r="G1744" i="4"/>
  <c r="P1744" i="4"/>
  <c r="O1744" i="4"/>
  <c r="N1744" i="4"/>
  <c r="M1744" i="4"/>
  <c r="G1736" i="4"/>
  <c r="P1736" i="4"/>
  <c r="O1736" i="4"/>
  <c r="M1736" i="4"/>
  <c r="N1736" i="4"/>
  <c r="G1728" i="4"/>
  <c r="P1728" i="4"/>
  <c r="O1728" i="4"/>
  <c r="N1728" i="4"/>
  <c r="M1728" i="4"/>
  <c r="P1716" i="4"/>
  <c r="O1716" i="4"/>
  <c r="G1716" i="4"/>
  <c r="M1716" i="4"/>
  <c r="N1716" i="4"/>
  <c r="G1712" i="4"/>
  <c r="P1712" i="4"/>
  <c r="O1712" i="4"/>
  <c r="M1712" i="4"/>
  <c r="N1712" i="4"/>
  <c r="G1704" i="4"/>
  <c r="P1704" i="4"/>
  <c r="O1704" i="4"/>
  <c r="M1704" i="4"/>
  <c r="N1704" i="4"/>
  <c r="G1696" i="4"/>
  <c r="P1696" i="4"/>
  <c r="O1696" i="4"/>
  <c r="M1696" i="4"/>
  <c r="N1696" i="4"/>
  <c r="G1688" i="4"/>
  <c r="P1688" i="4"/>
  <c r="O1688" i="4"/>
  <c r="M1688" i="4"/>
  <c r="N1688" i="4"/>
  <c r="G1680" i="4"/>
  <c r="P1680" i="4"/>
  <c r="O1680" i="4"/>
  <c r="M1680" i="4"/>
  <c r="N1680" i="4"/>
  <c r="P1676" i="4"/>
  <c r="O1676" i="4"/>
  <c r="G1676" i="4"/>
  <c r="N1676" i="4"/>
  <c r="M1676" i="4"/>
  <c r="P1668" i="4"/>
  <c r="O1668" i="4"/>
  <c r="G1668" i="4"/>
  <c r="M1668" i="4"/>
  <c r="N1668" i="4"/>
  <c r="P1660" i="4"/>
  <c r="O1660" i="4"/>
  <c r="G1660" i="4"/>
  <c r="N1660" i="4"/>
  <c r="M1660" i="4"/>
  <c r="P1652" i="4"/>
  <c r="O1652" i="4"/>
  <c r="G1652" i="4"/>
  <c r="M1652" i="4"/>
  <c r="N1652" i="4"/>
  <c r="P1644" i="4"/>
  <c r="O1644" i="4"/>
  <c r="G1644" i="4"/>
  <c r="M1644" i="4"/>
  <c r="N1644" i="4"/>
  <c r="G1640" i="4"/>
  <c r="P1640" i="4"/>
  <c r="O1640" i="4"/>
  <c r="N1640" i="4"/>
  <c r="M1640" i="4"/>
  <c r="G1632" i="4"/>
  <c r="P1632" i="4"/>
  <c r="O1632" i="4"/>
  <c r="N1632" i="4"/>
  <c r="M1632" i="4"/>
  <c r="G1624" i="4"/>
  <c r="P1624" i="4"/>
  <c r="O1624" i="4"/>
  <c r="N1624" i="4"/>
  <c r="M1624" i="4"/>
  <c r="G1616" i="4"/>
  <c r="P1616" i="4"/>
  <c r="O1616" i="4"/>
  <c r="M1616" i="4"/>
  <c r="N1616" i="4"/>
  <c r="G1608" i="4"/>
  <c r="P1608" i="4"/>
  <c r="O1608" i="4"/>
  <c r="M1608" i="4"/>
  <c r="N1608" i="4"/>
  <c r="G1600" i="4"/>
  <c r="P1600" i="4"/>
  <c r="O1600" i="4"/>
  <c r="M1600" i="4"/>
  <c r="N1600" i="4"/>
  <c r="G1592" i="4"/>
  <c r="P1592" i="4"/>
  <c r="O1592" i="4"/>
  <c r="N1592" i="4"/>
  <c r="M1592" i="4"/>
  <c r="P1588" i="4"/>
  <c r="O1588" i="4"/>
  <c r="M1588" i="4"/>
  <c r="N1588" i="4"/>
  <c r="G1588" i="4"/>
  <c r="P1580" i="4"/>
  <c r="O1580" i="4"/>
  <c r="G1580" i="4"/>
  <c r="M1580" i="4"/>
  <c r="N1580" i="4"/>
  <c r="P1572" i="4"/>
  <c r="O1572" i="4"/>
  <c r="N1572" i="4"/>
  <c r="M1572" i="4"/>
  <c r="G1572" i="4"/>
  <c r="G1568" i="4"/>
  <c r="P1568" i="4"/>
  <c r="O1568" i="4"/>
  <c r="M1568" i="4"/>
  <c r="N1568" i="4"/>
  <c r="G1560" i="4"/>
  <c r="P1560" i="4"/>
  <c r="O1560" i="4"/>
  <c r="N1560" i="4"/>
  <c r="M1560" i="4"/>
  <c r="G1552" i="4"/>
  <c r="P1552" i="4"/>
  <c r="O1552" i="4"/>
  <c r="N1552" i="4"/>
  <c r="M1552" i="4"/>
  <c r="G1544" i="4"/>
  <c r="P1544" i="4"/>
  <c r="O1544" i="4"/>
  <c r="N1544" i="4"/>
  <c r="M1544" i="4"/>
  <c r="P1540" i="4"/>
  <c r="O1540" i="4"/>
  <c r="M1540" i="4"/>
  <c r="G1540" i="4"/>
  <c r="N1540" i="4"/>
  <c r="P1532" i="4"/>
  <c r="O1532" i="4"/>
  <c r="G1532" i="4"/>
  <c r="M1532" i="4"/>
  <c r="N1532" i="4"/>
  <c r="P1524" i="4"/>
  <c r="O1524" i="4"/>
  <c r="M1524" i="4"/>
  <c r="N1524" i="4"/>
  <c r="G1524" i="4"/>
  <c r="P1516" i="4"/>
  <c r="O1516" i="4"/>
  <c r="G1516" i="4"/>
  <c r="M1516" i="4"/>
  <c r="N1516" i="4"/>
  <c r="P1508" i="4"/>
  <c r="O1508" i="4"/>
  <c r="M1508" i="4"/>
  <c r="N1508" i="4"/>
  <c r="G1508" i="4"/>
  <c r="P1500" i="4"/>
  <c r="O1500" i="4"/>
  <c r="G1500" i="4"/>
  <c r="M1500" i="4"/>
  <c r="N1500" i="4"/>
  <c r="G1496" i="4"/>
  <c r="P1496" i="4"/>
  <c r="O1496" i="4"/>
  <c r="N1496" i="4"/>
  <c r="M1496" i="4"/>
  <c r="G1488" i="4"/>
  <c r="P1488" i="4"/>
  <c r="O1488" i="4"/>
  <c r="N1488" i="4"/>
  <c r="M1488" i="4"/>
  <c r="P1484" i="4"/>
  <c r="O1484" i="4"/>
  <c r="G1484" i="4"/>
  <c r="M1484" i="4"/>
  <c r="N1484" i="4"/>
  <c r="P1476" i="4"/>
  <c r="O1476" i="4"/>
  <c r="M1476" i="4"/>
  <c r="G1476" i="4"/>
  <c r="N1476" i="4"/>
  <c r="P1468" i="4"/>
  <c r="O1468" i="4"/>
  <c r="G1468" i="4"/>
  <c r="M1468" i="4"/>
  <c r="N1468" i="4"/>
  <c r="P1460" i="4"/>
  <c r="O1460" i="4"/>
  <c r="N1460" i="4"/>
  <c r="G1460" i="4"/>
  <c r="M1460" i="4"/>
  <c r="G1456" i="4"/>
  <c r="P1456" i="4"/>
  <c r="O1456" i="4"/>
  <c r="M1456" i="4"/>
  <c r="N1456" i="4"/>
  <c r="G1448" i="4"/>
  <c r="P1448" i="4"/>
  <c r="O1448" i="4"/>
  <c r="M1448" i="4"/>
  <c r="N1448" i="4"/>
  <c r="G1440" i="4"/>
  <c r="P1440" i="4"/>
  <c r="O1440" i="4"/>
  <c r="M1440" i="4"/>
  <c r="N1440" i="4"/>
  <c r="G1432" i="4"/>
  <c r="P1432" i="4"/>
  <c r="O1432" i="4"/>
  <c r="M1432" i="4"/>
  <c r="N1432" i="4"/>
  <c r="G1424" i="4"/>
  <c r="P1424" i="4"/>
  <c r="O1424" i="4"/>
  <c r="M1424" i="4"/>
  <c r="N1424" i="4"/>
  <c r="G1416" i="4"/>
  <c r="P1416" i="4"/>
  <c r="O1416" i="4"/>
  <c r="M1416" i="4"/>
  <c r="N1416" i="4"/>
  <c r="P1404" i="4"/>
  <c r="O1404" i="4"/>
  <c r="G1404" i="4"/>
  <c r="M1404" i="4"/>
  <c r="N1404" i="4"/>
  <c r="P1396" i="4"/>
  <c r="O1396" i="4"/>
  <c r="N1396" i="4"/>
  <c r="G1396" i="4"/>
  <c r="M1396" i="4"/>
  <c r="G1392" i="4"/>
  <c r="P1392" i="4"/>
  <c r="O1392" i="4"/>
  <c r="M1392" i="4"/>
  <c r="N1392" i="4"/>
  <c r="G1384" i="4"/>
  <c r="P1384" i="4"/>
  <c r="O1384" i="4"/>
  <c r="M1384" i="4"/>
  <c r="N1384" i="4"/>
  <c r="G1376" i="4"/>
  <c r="P1376" i="4"/>
  <c r="O1376" i="4"/>
  <c r="M1376" i="4"/>
  <c r="N1376" i="4"/>
  <c r="G1368" i="4"/>
  <c r="P1368" i="4"/>
  <c r="O1368" i="4"/>
  <c r="M1368" i="4"/>
  <c r="N1368" i="4"/>
  <c r="G1360" i="4"/>
  <c r="P1360" i="4"/>
  <c r="O1360" i="4"/>
  <c r="N1360" i="4"/>
  <c r="M1360" i="4"/>
  <c r="G1352" i="4"/>
  <c r="P1352" i="4"/>
  <c r="O1352" i="4"/>
  <c r="N1352" i="4"/>
  <c r="M1352" i="4"/>
  <c r="G1344" i="4"/>
  <c r="P1344" i="4"/>
  <c r="O1344" i="4"/>
  <c r="N1344" i="4"/>
  <c r="M1344" i="4"/>
  <c r="G1336" i="4"/>
  <c r="P1336" i="4"/>
  <c r="O1336" i="4"/>
  <c r="N1336" i="4"/>
  <c r="M1336" i="4"/>
  <c r="P1332" i="4"/>
  <c r="O1332" i="4"/>
  <c r="N1332" i="4"/>
  <c r="G1332" i="4"/>
  <c r="M1332" i="4"/>
  <c r="P1324" i="4"/>
  <c r="O1324" i="4"/>
  <c r="G1324" i="4"/>
  <c r="M1324" i="4"/>
  <c r="N1324" i="4"/>
  <c r="P1316" i="4"/>
  <c r="O1316" i="4"/>
  <c r="N1316" i="4"/>
  <c r="M1316" i="4"/>
  <c r="G1316" i="4"/>
  <c r="P1308" i="4"/>
  <c r="O1308" i="4"/>
  <c r="G1308" i="4"/>
  <c r="M1308" i="4"/>
  <c r="N1308" i="4"/>
  <c r="G1296" i="4"/>
  <c r="P1296" i="4"/>
  <c r="O1296" i="4"/>
  <c r="M1296" i="4"/>
  <c r="N1296" i="4"/>
  <c r="G1288" i="4"/>
  <c r="P1288" i="4"/>
  <c r="O1288" i="4"/>
  <c r="M1288" i="4"/>
  <c r="N1288" i="4"/>
  <c r="P1284" i="4"/>
  <c r="O1284" i="4"/>
  <c r="G1284" i="4"/>
  <c r="N1284" i="4"/>
  <c r="M1284" i="4"/>
  <c r="P1276" i="4"/>
  <c r="O1276" i="4"/>
  <c r="G1276" i="4"/>
  <c r="M1276" i="4"/>
  <c r="N1276" i="4"/>
  <c r="P1268" i="4"/>
  <c r="O1268" i="4"/>
  <c r="M1268" i="4"/>
  <c r="N1268" i="4"/>
  <c r="G1268" i="4"/>
  <c r="P1260" i="4"/>
  <c r="O1260" i="4"/>
  <c r="G1260" i="4"/>
  <c r="M1260" i="4"/>
  <c r="N1260" i="4"/>
  <c r="P1252" i="4"/>
  <c r="O1252" i="4"/>
  <c r="N1252" i="4"/>
  <c r="M1252" i="4"/>
  <c r="G1252" i="4"/>
  <c r="P1244" i="4"/>
  <c r="O1244" i="4"/>
  <c r="G1244" i="4"/>
  <c r="M1244" i="4"/>
  <c r="N1244" i="4"/>
  <c r="P1236" i="4"/>
  <c r="O1236" i="4"/>
  <c r="M1236" i="4"/>
  <c r="N1236" i="4"/>
  <c r="G1236" i="4"/>
  <c r="P1228" i="4"/>
  <c r="O1228" i="4"/>
  <c r="G1228" i="4"/>
  <c r="M1228" i="4"/>
  <c r="N1228" i="4"/>
  <c r="G1224" i="4"/>
  <c r="P1224" i="4"/>
  <c r="O1224" i="4"/>
  <c r="N1224" i="4"/>
  <c r="M1224" i="4"/>
  <c r="G1216" i="4"/>
  <c r="P1216" i="4"/>
  <c r="O1216" i="4"/>
  <c r="N1216" i="4"/>
  <c r="M1216" i="4"/>
  <c r="G1208" i="4"/>
  <c r="P1208" i="4"/>
  <c r="O1208" i="4"/>
  <c r="N1208" i="4"/>
  <c r="M1208" i="4"/>
  <c r="P1204" i="4"/>
  <c r="O1204" i="4"/>
  <c r="N1204" i="4"/>
  <c r="G1204" i="4"/>
  <c r="M1204" i="4"/>
  <c r="P1196" i="4"/>
  <c r="O1196" i="4"/>
  <c r="G1196" i="4"/>
  <c r="M1196" i="4"/>
  <c r="N1196" i="4"/>
  <c r="P1188" i="4"/>
  <c r="O1188" i="4"/>
  <c r="M1188" i="4"/>
  <c r="N1188" i="4"/>
  <c r="G1188" i="4"/>
  <c r="P1180" i="4"/>
  <c r="O1180" i="4"/>
  <c r="G1180" i="4"/>
  <c r="M1180" i="4"/>
  <c r="N1180" i="4"/>
  <c r="G1176" i="4"/>
  <c r="P1176" i="4"/>
  <c r="O1176" i="4"/>
  <c r="N1176" i="4"/>
  <c r="M1176" i="4"/>
  <c r="G1168" i="4"/>
  <c r="P1168" i="4"/>
  <c r="O1168" i="4"/>
  <c r="M1168" i="4"/>
  <c r="N1168" i="4"/>
  <c r="P1164" i="4"/>
  <c r="O1164" i="4"/>
  <c r="G1164" i="4"/>
  <c r="M1164" i="4"/>
  <c r="N1164" i="4"/>
  <c r="P1156" i="4"/>
  <c r="O1156" i="4"/>
  <c r="G1156" i="4"/>
  <c r="N1156" i="4"/>
  <c r="M1156" i="4"/>
  <c r="G1144" i="4"/>
  <c r="P1144" i="4"/>
  <c r="O1144" i="4"/>
  <c r="M1144" i="4"/>
  <c r="N1144" i="4"/>
  <c r="G1136" i="4"/>
  <c r="P1136" i="4"/>
  <c r="O1136" i="4"/>
  <c r="M1136" i="4"/>
  <c r="N1136" i="4"/>
  <c r="P1124" i="4"/>
  <c r="O1124" i="4"/>
  <c r="M1124" i="4"/>
  <c r="G1124" i="4"/>
  <c r="N1124" i="4"/>
  <c r="P1116" i="4"/>
  <c r="O1116" i="4"/>
  <c r="G1116" i="4"/>
  <c r="N1116" i="4"/>
  <c r="M1116" i="4"/>
  <c r="P1108" i="4"/>
  <c r="O1108" i="4"/>
  <c r="G1108" i="4"/>
  <c r="M1108" i="4"/>
  <c r="N1108" i="4"/>
  <c r="G1104" i="4"/>
  <c r="P1104" i="4"/>
  <c r="O1104" i="4"/>
  <c r="N1104" i="4"/>
  <c r="M1104" i="4"/>
  <c r="G1096" i="4"/>
  <c r="P1096" i="4"/>
  <c r="O1096" i="4"/>
  <c r="N1096" i="4"/>
  <c r="M1096" i="4"/>
  <c r="G1088" i="4"/>
  <c r="P1088" i="4"/>
  <c r="O1088" i="4"/>
  <c r="M1088" i="4"/>
  <c r="N1088" i="4"/>
  <c r="P1076" i="4"/>
  <c r="O1076" i="4"/>
  <c r="G1076" i="4"/>
  <c r="M1076" i="4"/>
  <c r="N1076" i="4"/>
  <c r="P1068" i="4"/>
  <c r="O1068" i="4"/>
  <c r="G1068" i="4"/>
  <c r="N1068" i="4"/>
  <c r="M1068" i="4"/>
  <c r="P1060" i="4"/>
  <c r="O1060" i="4"/>
  <c r="M1060" i="4"/>
  <c r="G1060" i="4"/>
  <c r="N1060" i="4"/>
  <c r="P1052" i="4"/>
  <c r="O1052" i="4"/>
  <c r="G1052" i="4"/>
  <c r="M1052" i="4"/>
  <c r="N1052" i="4"/>
  <c r="G1048" i="4"/>
  <c r="P1048" i="4"/>
  <c r="O1048" i="4"/>
  <c r="M1048" i="4"/>
  <c r="N1048" i="4"/>
  <c r="G1040" i="4"/>
  <c r="P1040" i="4"/>
  <c r="O1040" i="4"/>
  <c r="N1040" i="4"/>
  <c r="M1040" i="4"/>
  <c r="G1032" i="4"/>
  <c r="P1032" i="4"/>
  <c r="O1032" i="4"/>
  <c r="N1032" i="4"/>
  <c r="M1032" i="4"/>
  <c r="P1028" i="4"/>
  <c r="O1028" i="4"/>
  <c r="M1028" i="4"/>
  <c r="G1028" i="4"/>
  <c r="N1028" i="4"/>
  <c r="G1020" i="4"/>
  <c r="P1020" i="4"/>
  <c r="O1020" i="4"/>
  <c r="M1020" i="4"/>
  <c r="N1020" i="4"/>
  <c r="P1012" i="4"/>
  <c r="O1012" i="4"/>
  <c r="G1012" i="4"/>
  <c r="N1012" i="4"/>
  <c r="M1012" i="4"/>
  <c r="G1008" i="4"/>
  <c r="P1008" i="4"/>
  <c r="O1008" i="4"/>
  <c r="M1008" i="4"/>
  <c r="N1008" i="4"/>
  <c r="G1000" i="4"/>
  <c r="P1000" i="4"/>
  <c r="O1000" i="4"/>
  <c r="M1000" i="4"/>
  <c r="N1000" i="4"/>
  <c r="G992" i="4"/>
  <c r="P992" i="4"/>
  <c r="O992" i="4"/>
  <c r="M992" i="4"/>
  <c r="N992" i="4"/>
  <c r="G984" i="4"/>
  <c r="P984" i="4"/>
  <c r="O984" i="4"/>
  <c r="M984" i="4"/>
  <c r="N984" i="4"/>
  <c r="P980" i="4"/>
  <c r="O980" i="4"/>
  <c r="G980" i="4"/>
  <c r="N980" i="4"/>
  <c r="M980" i="4"/>
  <c r="G972" i="4"/>
  <c r="P972" i="4"/>
  <c r="O972" i="4"/>
  <c r="M972" i="4"/>
  <c r="N972" i="4"/>
  <c r="G968" i="4"/>
  <c r="P968" i="4"/>
  <c r="O968" i="4"/>
  <c r="M968" i="4"/>
  <c r="N968" i="4"/>
  <c r="G960" i="4"/>
  <c r="P960" i="4"/>
  <c r="O960" i="4"/>
  <c r="M960" i="4"/>
  <c r="N960" i="4"/>
  <c r="G952" i="4"/>
  <c r="P952" i="4"/>
  <c r="O952" i="4"/>
  <c r="M952" i="4"/>
  <c r="N952" i="4"/>
  <c r="G944" i="4"/>
  <c r="P944" i="4"/>
  <c r="O944" i="4"/>
  <c r="M944" i="4"/>
  <c r="N944" i="4"/>
  <c r="G940" i="4"/>
  <c r="P940" i="4"/>
  <c r="O940" i="4"/>
  <c r="M940" i="4"/>
  <c r="N940" i="4"/>
  <c r="P932" i="4"/>
  <c r="O932" i="4"/>
  <c r="M932" i="4"/>
  <c r="N932" i="4"/>
  <c r="G932" i="4"/>
  <c r="G924" i="4"/>
  <c r="P924" i="4"/>
  <c r="O924" i="4"/>
  <c r="M924" i="4"/>
  <c r="N924" i="4"/>
  <c r="P916" i="4"/>
  <c r="O916" i="4"/>
  <c r="G916" i="4"/>
  <c r="N916" i="4"/>
  <c r="M916" i="4"/>
  <c r="G912" i="4"/>
  <c r="P912" i="4"/>
  <c r="O912" i="4"/>
  <c r="N912" i="4"/>
  <c r="M912" i="4"/>
  <c r="G904" i="4"/>
  <c r="P904" i="4"/>
  <c r="O904" i="4"/>
  <c r="N904" i="4"/>
  <c r="M904" i="4"/>
  <c r="G896" i="4"/>
  <c r="P896" i="4"/>
  <c r="O896" i="4"/>
  <c r="N896" i="4"/>
  <c r="M896" i="4"/>
  <c r="G888" i="4"/>
  <c r="P888" i="4"/>
  <c r="O888" i="4"/>
  <c r="M888" i="4"/>
  <c r="N888" i="4"/>
  <c r="P884" i="4"/>
  <c r="O884" i="4"/>
  <c r="G884" i="4"/>
  <c r="N884" i="4"/>
  <c r="M884" i="4"/>
  <c r="G876" i="4"/>
  <c r="P876" i="4"/>
  <c r="O876" i="4"/>
  <c r="M876" i="4"/>
  <c r="N876" i="4"/>
  <c r="G872" i="4"/>
  <c r="P872" i="4"/>
  <c r="O872" i="4"/>
  <c r="M872" i="4"/>
  <c r="N872" i="4"/>
  <c r="G864" i="4"/>
  <c r="P864" i="4"/>
  <c r="O864" i="4"/>
  <c r="M864" i="4"/>
  <c r="N864" i="4"/>
  <c r="G860" i="4"/>
  <c r="P860" i="4"/>
  <c r="O860" i="4"/>
  <c r="M860" i="4"/>
  <c r="N860" i="4"/>
  <c r="P852" i="4"/>
  <c r="O852" i="4"/>
  <c r="G852" i="4"/>
  <c r="M852" i="4"/>
  <c r="N852" i="4"/>
  <c r="G844" i="4"/>
  <c r="P844" i="4"/>
  <c r="O844" i="4"/>
  <c r="M844" i="4"/>
  <c r="N844" i="4"/>
  <c r="G840" i="4"/>
  <c r="P840" i="4"/>
  <c r="O840" i="4"/>
  <c r="N840" i="4"/>
  <c r="M840" i="4"/>
  <c r="P836" i="4"/>
  <c r="O836" i="4"/>
  <c r="M836" i="4"/>
  <c r="G836" i="4"/>
  <c r="N836" i="4"/>
  <c r="G828" i="4"/>
  <c r="P828" i="4"/>
  <c r="O828" i="4"/>
  <c r="N828" i="4"/>
  <c r="M828" i="4"/>
  <c r="P820" i="4"/>
  <c r="O820" i="4"/>
  <c r="G820" i="4"/>
  <c r="M820" i="4"/>
  <c r="N820" i="4"/>
  <c r="G812" i="4"/>
  <c r="P812" i="4"/>
  <c r="O812" i="4"/>
  <c r="N812" i="4"/>
  <c r="M812" i="4"/>
  <c r="P804" i="4"/>
  <c r="O804" i="4"/>
  <c r="G804" i="4"/>
  <c r="M804" i="4"/>
  <c r="N804" i="4"/>
  <c r="G796" i="4"/>
  <c r="P796" i="4"/>
  <c r="O796" i="4"/>
  <c r="N796" i="4"/>
  <c r="M796" i="4"/>
  <c r="P788" i="4"/>
  <c r="O788" i="4"/>
  <c r="G788" i="4"/>
  <c r="M788" i="4"/>
  <c r="N788" i="4"/>
  <c r="G784" i="4"/>
  <c r="P784" i="4"/>
  <c r="O784" i="4"/>
  <c r="M784" i="4"/>
  <c r="N784" i="4"/>
  <c r="G776" i="4"/>
  <c r="P776" i="4"/>
  <c r="O776" i="4"/>
  <c r="M776" i="4"/>
  <c r="N776" i="4"/>
  <c r="G768" i="4"/>
  <c r="P768" i="4"/>
  <c r="O768" i="4"/>
  <c r="M768" i="4"/>
  <c r="N768" i="4"/>
  <c r="G764" i="4"/>
  <c r="P764" i="4"/>
  <c r="O764" i="4"/>
  <c r="N764" i="4"/>
  <c r="M764" i="4"/>
  <c r="P756" i="4"/>
  <c r="O756" i="4"/>
  <c r="G756" i="4"/>
  <c r="M756" i="4"/>
  <c r="N756" i="4"/>
  <c r="G732" i="4"/>
  <c r="P732" i="4"/>
  <c r="O732" i="4"/>
  <c r="M732" i="4"/>
  <c r="N732" i="4"/>
  <c r="G728" i="4"/>
  <c r="P728" i="4"/>
  <c r="O728" i="4"/>
  <c r="N728" i="4"/>
  <c r="M728" i="4"/>
  <c r="P724" i="4"/>
  <c r="O724" i="4"/>
  <c r="G724" i="4"/>
  <c r="M724" i="4"/>
  <c r="N724" i="4"/>
  <c r="G716" i="4"/>
  <c r="P716" i="4"/>
  <c r="O716" i="4"/>
  <c r="M716" i="4"/>
  <c r="N716" i="4"/>
  <c r="P708" i="4"/>
  <c r="O708" i="4"/>
  <c r="M708" i="4"/>
  <c r="N708" i="4"/>
  <c r="G708" i="4"/>
  <c r="G700" i="4"/>
  <c r="P700" i="4"/>
  <c r="O700" i="4"/>
  <c r="M700" i="4"/>
  <c r="N700" i="4"/>
  <c r="P692" i="4"/>
  <c r="O692" i="4"/>
  <c r="G692" i="4"/>
  <c r="M692" i="4"/>
  <c r="N692" i="4"/>
  <c r="G684" i="4"/>
  <c r="P684" i="4"/>
  <c r="O684" i="4"/>
  <c r="M684" i="4"/>
  <c r="N684" i="4"/>
  <c r="P676" i="4"/>
  <c r="O676" i="4"/>
  <c r="M676" i="4"/>
  <c r="N676" i="4"/>
  <c r="G676" i="4"/>
  <c r="G668" i="4"/>
  <c r="P668" i="4"/>
  <c r="O668" i="4"/>
  <c r="M668" i="4"/>
  <c r="N668" i="4"/>
  <c r="P660" i="4"/>
  <c r="O660" i="4"/>
  <c r="G660" i="4"/>
  <c r="M660" i="4"/>
  <c r="N660" i="4"/>
  <c r="G652" i="4"/>
  <c r="P652" i="4"/>
  <c r="O652" i="4"/>
  <c r="M652" i="4"/>
  <c r="N652" i="4"/>
  <c r="P644" i="4"/>
  <c r="O644" i="4"/>
  <c r="N644" i="4"/>
  <c r="M644" i="4"/>
  <c r="G644" i="4"/>
  <c r="G636" i="4"/>
  <c r="P636" i="4"/>
  <c r="O636" i="4"/>
  <c r="M636" i="4"/>
  <c r="N636" i="4"/>
  <c r="P628" i="4"/>
  <c r="O628" i="4"/>
  <c r="G628" i="4"/>
  <c r="M628" i="4"/>
  <c r="N628" i="4"/>
  <c r="G616" i="4"/>
  <c r="P616" i="4"/>
  <c r="O616" i="4"/>
  <c r="M616" i="4"/>
  <c r="N616" i="4"/>
  <c r="G608" i="4"/>
  <c r="P608" i="4"/>
  <c r="O608" i="4"/>
  <c r="M608" i="4"/>
  <c r="N608" i="4"/>
  <c r="G592" i="4"/>
  <c r="P592" i="4"/>
  <c r="O592" i="4"/>
  <c r="M592" i="4"/>
  <c r="N592" i="4"/>
  <c r="G584" i="4"/>
  <c r="P584" i="4"/>
  <c r="O584" i="4"/>
  <c r="M584" i="4"/>
  <c r="N584" i="4"/>
  <c r="G572" i="4"/>
  <c r="P572" i="4"/>
  <c r="O572" i="4"/>
  <c r="N572" i="4"/>
  <c r="M572" i="4"/>
  <c r="G560" i="4"/>
  <c r="P560" i="4"/>
  <c r="O560" i="4"/>
  <c r="M560" i="4"/>
  <c r="N560" i="4"/>
  <c r="G552" i="4"/>
  <c r="P552" i="4"/>
  <c r="O552" i="4"/>
  <c r="M552" i="4"/>
  <c r="N552" i="4"/>
  <c r="G544" i="4"/>
  <c r="P544" i="4"/>
  <c r="O544" i="4"/>
  <c r="M544" i="4"/>
  <c r="N544" i="4"/>
  <c r="P532" i="4"/>
  <c r="O532" i="4"/>
  <c r="G532" i="4"/>
  <c r="N532" i="4"/>
  <c r="M532" i="4"/>
  <c r="G524" i="4"/>
  <c r="P524" i="4"/>
  <c r="O524" i="4"/>
  <c r="N524" i="4"/>
  <c r="M524" i="4"/>
  <c r="P516" i="4"/>
  <c r="O516" i="4"/>
  <c r="M516" i="4"/>
  <c r="G516" i="4"/>
  <c r="N516" i="4"/>
  <c r="G504" i="4"/>
  <c r="P504" i="4"/>
  <c r="O504" i="4"/>
  <c r="N504" i="4"/>
  <c r="M504" i="4"/>
  <c r="G496" i="4"/>
  <c r="P496" i="4"/>
  <c r="O496" i="4"/>
  <c r="N496" i="4"/>
  <c r="M496" i="4"/>
  <c r="G488" i="4"/>
  <c r="P488" i="4"/>
  <c r="O488" i="4"/>
  <c r="N488" i="4"/>
  <c r="M488" i="4"/>
  <c r="G480" i="4"/>
  <c r="P480" i="4"/>
  <c r="O480" i="4"/>
  <c r="N480" i="4"/>
  <c r="M480" i="4"/>
  <c r="G472" i="4"/>
  <c r="P472" i="4"/>
  <c r="O472" i="4"/>
  <c r="N472" i="4"/>
  <c r="M472" i="4"/>
  <c r="P468" i="4"/>
  <c r="O468" i="4"/>
  <c r="G468" i="4"/>
  <c r="M468" i="4"/>
  <c r="N468" i="4"/>
  <c r="G460" i="4"/>
  <c r="P460" i="4"/>
  <c r="O460" i="4"/>
  <c r="N460" i="4"/>
  <c r="M460" i="4"/>
  <c r="P452" i="4"/>
  <c r="O452" i="4"/>
  <c r="M452" i="4"/>
  <c r="N452" i="4"/>
  <c r="G452" i="4"/>
  <c r="G444" i="4"/>
  <c r="P444" i="4"/>
  <c r="O444" i="4"/>
  <c r="M444" i="4"/>
  <c r="N444" i="4"/>
  <c r="P436" i="4"/>
  <c r="O436" i="4"/>
  <c r="G436" i="4"/>
  <c r="N436" i="4"/>
  <c r="M436" i="4"/>
  <c r="G428" i="4"/>
  <c r="P428" i="4"/>
  <c r="O428" i="4"/>
  <c r="N428" i="4"/>
  <c r="M428" i="4"/>
  <c r="P420" i="4"/>
  <c r="O420" i="4"/>
  <c r="N420" i="4"/>
  <c r="G420" i="4"/>
  <c r="M420" i="4"/>
  <c r="G412" i="4"/>
  <c r="P412" i="4"/>
  <c r="O412" i="4"/>
  <c r="N412" i="4"/>
  <c r="M412" i="4"/>
  <c r="P404" i="4"/>
  <c r="O404" i="4"/>
  <c r="G404" i="4"/>
  <c r="M404" i="4"/>
  <c r="N404" i="4"/>
  <c r="G396" i="4"/>
  <c r="P396" i="4"/>
  <c r="O396" i="4"/>
  <c r="M396" i="4"/>
  <c r="N396" i="4"/>
  <c r="G392" i="4"/>
  <c r="P392" i="4"/>
  <c r="O392" i="4"/>
  <c r="N392" i="4"/>
  <c r="M392" i="4"/>
  <c r="G384" i="4"/>
  <c r="P384" i="4"/>
  <c r="O384" i="4"/>
  <c r="N384" i="4"/>
  <c r="M384" i="4"/>
  <c r="G376" i="4"/>
  <c r="P376" i="4"/>
  <c r="O376" i="4"/>
  <c r="N376" i="4"/>
  <c r="M376" i="4"/>
  <c r="G368" i="4"/>
  <c r="P368" i="4"/>
  <c r="O368" i="4"/>
  <c r="N368" i="4"/>
  <c r="M368" i="4"/>
  <c r="G360" i="4"/>
  <c r="P360" i="4"/>
  <c r="O360" i="4"/>
  <c r="N360" i="4"/>
  <c r="M360" i="4"/>
  <c r="P356" i="4"/>
  <c r="O356" i="4"/>
  <c r="M356" i="4"/>
  <c r="G356" i="4"/>
  <c r="N356" i="4"/>
  <c r="G348" i="4"/>
  <c r="P348" i="4"/>
  <c r="O348" i="4"/>
  <c r="N348" i="4"/>
  <c r="M348" i="4"/>
  <c r="P340" i="4"/>
  <c r="O340" i="4"/>
  <c r="N340" i="4"/>
  <c r="M340" i="4"/>
  <c r="P328" i="4"/>
  <c r="O328" i="4"/>
  <c r="N328" i="4"/>
  <c r="M328" i="4"/>
  <c r="P324" i="4"/>
  <c r="O324" i="4"/>
  <c r="M324" i="4"/>
  <c r="N324" i="4"/>
  <c r="P316" i="4"/>
  <c r="O316" i="4"/>
  <c r="M316" i="4"/>
  <c r="N316" i="4"/>
  <c r="P308" i="4"/>
  <c r="O308" i="4"/>
  <c r="N308" i="4"/>
  <c r="M308" i="4"/>
  <c r="P300" i="4"/>
  <c r="O300" i="4"/>
  <c r="N300" i="4"/>
  <c r="M300" i="4"/>
  <c r="P296" i="4"/>
  <c r="O296" i="4"/>
  <c r="M296" i="4"/>
  <c r="N296" i="4"/>
  <c r="P292" i="4"/>
  <c r="O292" i="4"/>
  <c r="N292" i="4"/>
  <c r="M292" i="4"/>
  <c r="P284" i="4"/>
  <c r="O284" i="4"/>
  <c r="N284" i="4"/>
  <c r="M284" i="4"/>
  <c r="P276" i="4"/>
  <c r="O276" i="4"/>
  <c r="N276" i="4"/>
  <c r="M276" i="4"/>
  <c r="P264" i="4"/>
  <c r="O264" i="4"/>
  <c r="M264" i="4"/>
  <c r="N264" i="4"/>
  <c r="P260" i="4"/>
  <c r="O260" i="4"/>
  <c r="N260" i="4"/>
  <c r="M260" i="4"/>
  <c r="P252" i="4"/>
  <c r="O252" i="4"/>
  <c r="M252" i="4"/>
  <c r="N252" i="4"/>
  <c r="P244" i="4"/>
  <c r="O244" i="4"/>
  <c r="M244" i="4"/>
  <c r="N244" i="4"/>
  <c r="P232" i="4"/>
  <c r="O232" i="4"/>
  <c r="M232" i="4"/>
  <c r="N232" i="4"/>
  <c r="P228" i="4"/>
  <c r="O228" i="4"/>
  <c r="N228" i="4"/>
  <c r="M228" i="4"/>
  <c r="P220" i="4"/>
  <c r="O220" i="4"/>
  <c r="N220" i="4"/>
  <c r="M220" i="4"/>
  <c r="P212" i="4"/>
  <c r="O212" i="4"/>
  <c r="N212" i="4"/>
  <c r="M212" i="4"/>
  <c r="P204" i="4"/>
  <c r="O204" i="4"/>
  <c r="N204" i="4"/>
  <c r="M204" i="4"/>
  <c r="P196" i="4"/>
  <c r="O196" i="4"/>
  <c r="N196" i="4"/>
  <c r="M196" i="4"/>
  <c r="P188" i="4"/>
  <c r="O188" i="4"/>
  <c r="N188" i="4"/>
  <c r="M188" i="4"/>
  <c r="P172" i="4"/>
  <c r="O172" i="4"/>
  <c r="N172" i="4"/>
  <c r="M172" i="4"/>
  <c r="P80" i="4"/>
  <c r="O80" i="4"/>
  <c r="M80" i="4"/>
  <c r="N80" i="4"/>
  <c r="P64" i="4"/>
  <c r="O64" i="4"/>
  <c r="N64" i="4"/>
  <c r="M64" i="4"/>
  <c r="P56" i="4"/>
  <c r="O56" i="4"/>
  <c r="M56" i="4"/>
  <c r="N56" i="4"/>
  <c r="P52" i="4"/>
  <c r="O52" i="4"/>
  <c r="N52" i="4"/>
  <c r="M52" i="4"/>
  <c r="P20" i="4"/>
  <c r="O20" i="4"/>
  <c r="N20" i="4"/>
  <c r="M20" i="4"/>
  <c r="P16" i="4"/>
  <c r="N16" i="4"/>
  <c r="M16" i="4"/>
  <c r="O16" i="4"/>
  <c r="P12" i="4"/>
  <c r="O12" i="4"/>
  <c r="M12" i="4"/>
  <c r="N12" i="4"/>
  <c r="P4" i="4"/>
  <c r="N4" i="4"/>
  <c r="O4" i="4"/>
  <c r="M4" i="4"/>
  <c r="P2" i="4"/>
  <c r="O2" i="4"/>
  <c r="M2" i="4"/>
  <c r="N2" i="4"/>
  <c r="G2999" i="4"/>
  <c r="O2999" i="4"/>
  <c r="N2999" i="4"/>
  <c r="P2999" i="4"/>
  <c r="M2999" i="4"/>
  <c r="G2995" i="4"/>
  <c r="O2995" i="4"/>
  <c r="P2995" i="4"/>
  <c r="N2995" i="4"/>
  <c r="M2995" i="4"/>
  <c r="G2987" i="4"/>
  <c r="O2987" i="4"/>
  <c r="P2987" i="4"/>
  <c r="N2987" i="4"/>
  <c r="M2987" i="4"/>
  <c r="G2983" i="4"/>
  <c r="O2983" i="4"/>
  <c r="N2983" i="4"/>
  <c r="P2983" i="4"/>
  <c r="M2983" i="4"/>
  <c r="G2975" i="4"/>
  <c r="O2975" i="4"/>
  <c r="N2975" i="4"/>
  <c r="P2975" i="4"/>
  <c r="M2975" i="4"/>
  <c r="G2971" i="4"/>
  <c r="O2971" i="4"/>
  <c r="P2971" i="4"/>
  <c r="N2971" i="4"/>
  <c r="M2971" i="4"/>
  <c r="G2963" i="4"/>
  <c r="O2963" i="4"/>
  <c r="P2963" i="4"/>
  <c r="N2963" i="4"/>
  <c r="M2963" i="4"/>
  <c r="G2955" i="4"/>
  <c r="O2955" i="4"/>
  <c r="P2955" i="4"/>
  <c r="N2955" i="4"/>
  <c r="M2955" i="4"/>
  <c r="G2947" i="4"/>
  <c r="O2947" i="4"/>
  <c r="P2947" i="4"/>
  <c r="N2947" i="4"/>
  <c r="M2947" i="4"/>
  <c r="G2939" i="4"/>
  <c r="O2939" i="4"/>
  <c r="P2939" i="4"/>
  <c r="N2939" i="4"/>
  <c r="M2939" i="4"/>
  <c r="G2927" i="4"/>
  <c r="O2927" i="4"/>
  <c r="N2927" i="4"/>
  <c r="M2927" i="4"/>
  <c r="P2927" i="4"/>
  <c r="G2919" i="4"/>
  <c r="O2919" i="4"/>
  <c r="N2919" i="4"/>
  <c r="P2919" i="4"/>
  <c r="M2919" i="4"/>
  <c r="G2911" i="4"/>
  <c r="O2911" i="4"/>
  <c r="N2911" i="4"/>
  <c r="P2911" i="4"/>
  <c r="M2911" i="4"/>
  <c r="G2903" i="4"/>
  <c r="O2903" i="4"/>
  <c r="N2903" i="4"/>
  <c r="P2903" i="4"/>
  <c r="M2903" i="4"/>
  <c r="G2899" i="4"/>
  <c r="O2899" i="4"/>
  <c r="P2899" i="4"/>
  <c r="N2899" i="4"/>
  <c r="M2899" i="4"/>
  <c r="G2891" i="4"/>
  <c r="O2891" i="4"/>
  <c r="P2891" i="4"/>
  <c r="N2891" i="4"/>
  <c r="M2891" i="4"/>
  <c r="G2883" i="4"/>
  <c r="O2883" i="4"/>
  <c r="P2883" i="4"/>
  <c r="N2883" i="4"/>
  <c r="M2883" i="4"/>
  <c r="G2875" i="4"/>
  <c r="O2875" i="4"/>
  <c r="P2875" i="4"/>
  <c r="N2875" i="4"/>
  <c r="M2875" i="4"/>
  <c r="G2867" i="4"/>
  <c r="O2867" i="4"/>
  <c r="P2867" i="4"/>
  <c r="N2867" i="4"/>
  <c r="M2867" i="4"/>
  <c r="G2863" i="4"/>
  <c r="O2863" i="4"/>
  <c r="N2863" i="4"/>
  <c r="P2863" i="4"/>
  <c r="M2863" i="4"/>
  <c r="G2855" i="4"/>
  <c r="O2855" i="4"/>
  <c r="N2855" i="4"/>
  <c r="P2855" i="4"/>
  <c r="M2855" i="4"/>
  <c r="G2847" i="4"/>
  <c r="O2847" i="4"/>
  <c r="N2847" i="4"/>
  <c r="P2847" i="4"/>
  <c r="M2847" i="4"/>
  <c r="G2839" i="4"/>
  <c r="O2839" i="4"/>
  <c r="N2839" i="4"/>
  <c r="M2839" i="4"/>
  <c r="P2839" i="4"/>
  <c r="G2835" i="4"/>
  <c r="O2835" i="4"/>
  <c r="P2835" i="4"/>
  <c r="N2835" i="4"/>
  <c r="M2835" i="4"/>
  <c r="G2827" i="4"/>
  <c r="O2827" i="4"/>
  <c r="P2827" i="4"/>
  <c r="N2827" i="4"/>
  <c r="M2827" i="4"/>
  <c r="G2819" i="4"/>
  <c r="O2819" i="4"/>
  <c r="P2819" i="4"/>
  <c r="N2819" i="4"/>
  <c r="M2819" i="4"/>
  <c r="G2811" i="4"/>
  <c r="O2811" i="4"/>
  <c r="P2811" i="4"/>
  <c r="N2811" i="4"/>
  <c r="M2811" i="4"/>
  <c r="G2807" i="4"/>
  <c r="O2807" i="4"/>
  <c r="N2807" i="4"/>
  <c r="M2807" i="4"/>
  <c r="P2807" i="4"/>
  <c r="G2799" i="4"/>
  <c r="O2799" i="4"/>
  <c r="N2799" i="4"/>
  <c r="P2799" i="4"/>
  <c r="M2799" i="4"/>
  <c r="G2791" i="4"/>
  <c r="O2791" i="4"/>
  <c r="N2791" i="4"/>
  <c r="P2791" i="4"/>
  <c r="M2791" i="4"/>
  <c r="G2783" i="4"/>
  <c r="N2783" i="4"/>
  <c r="O2783" i="4"/>
  <c r="M2783" i="4"/>
  <c r="P2783" i="4"/>
  <c r="G2775" i="4"/>
  <c r="N2775" i="4"/>
  <c r="O2775" i="4"/>
  <c r="P2775" i="4"/>
  <c r="M2775" i="4"/>
  <c r="G2767" i="4"/>
  <c r="N2767" i="4"/>
  <c r="O2767" i="4"/>
  <c r="P2767" i="4"/>
  <c r="M2767" i="4"/>
  <c r="G2759" i="4"/>
  <c r="N2759" i="4"/>
  <c r="O2759" i="4"/>
  <c r="P2759" i="4"/>
  <c r="M2759" i="4"/>
  <c r="G2755" i="4"/>
  <c r="N2755" i="4"/>
  <c r="O2755" i="4"/>
  <c r="P2755" i="4"/>
  <c r="M2755" i="4"/>
  <c r="G2747" i="4"/>
  <c r="N2747" i="4"/>
  <c r="O2747" i="4"/>
  <c r="P2747" i="4"/>
  <c r="M2747" i="4"/>
  <c r="G2739" i="4"/>
  <c r="N2739" i="4"/>
  <c r="O2739" i="4"/>
  <c r="P2739" i="4"/>
  <c r="M2739" i="4"/>
  <c r="G2723" i="4"/>
  <c r="N2723" i="4"/>
  <c r="O2723" i="4"/>
  <c r="P2723" i="4"/>
  <c r="M2723" i="4"/>
  <c r="G2715" i="4"/>
  <c r="N2715" i="4"/>
  <c r="O2715" i="4"/>
  <c r="P2715" i="4"/>
  <c r="M2715" i="4"/>
  <c r="G2707" i="4"/>
  <c r="N2707" i="4"/>
  <c r="O2707" i="4"/>
  <c r="P2707" i="4"/>
  <c r="M2707" i="4"/>
  <c r="G2699" i="4"/>
  <c r="N2699" i="4"/>
  <c r="O2699" i="4"/>
  <c r="P2699" i="4"/>
  <c r="M2699" i="4"/>
  <c r="G2691" i="4"/>
  <c r="N2691" i="4"/>
  <c r="O2691" i="4"/>
  <c r="P2691" i="4"/>
  <c r="M2691" i="4"/>
  <c r="G2683" i="4"/>
  <c r="N2683" i="4"/>
  <c r="O2683" i="4"/>
  <c r="P2683" i="4"/>
  <c r="M2683" i="4"/>
  <c r="G2675" i="4"/>
  <c r="N2675" i="4"/>
  <c r="O2675" i="4"/>
  <c r="P2675" i="4"/>
  <c r="M2675" i="4"/>
  <c r="G2667" i="4"/>
  <c r="N2667" i="4"/>
  <c r="O2667" i="4"/>
  <c r="P2667" i="4"/>
  <c r="M2667" i="4"/>
  <c r="G2659" i="4"/>
  <c r="N2659" i="4"/>
  <c r="O2659" i="4"/>
  <c r="P2659" i="4"/>
  <c r="M2659" i="4"/>
  <c r="G2647" i="4"/>
  <c r="N2647" i="4"/>
  <c r="O2647" i="4"/>
  <c r="P2647" i="4"/>
  <c r="M2647" i="4"/>
  <c r="G2635" i="4"/>
  <c r="P2635" i="4"/>
  <c r="N2635" i="4"/>
  <c r="O2635" i="4"/>
  <c r="M2635" i="4"/>
  <c r="G2627" i="4"/>
  <c r="P2627" i="4"/>
  <c r="N2627" i="4"/>
  <c r="O2627" i="4"/>
  <c r="M2627" i="4"/>
  <c r="G2619" i="4"/>
  <c r="P2619" i="4"/>
  <c r="N2619" i="4"/>
  <c r="O2619" i="4"/>
  <c r="M2619" i="4"/>
  <c r="G2611" i="4"/>
  <c r="P2611" i="4"/>
  <c r="N2611" i="4"/>
  <c r="O2611" i="4"/>
  <c r="M2611" i="4"/>
  <c r="G2603" i="4"/>
  <c r="P2603" i="4"/>
  <c r="N2603" i="4"/>
  <c r="O2603" i="4"/>
  <c r="M2603" i="4"/>
  <c r="G2595" i="4"/>
  <c r="P2595" i="4"/>
  <c r="N2595" i="4"/>
  <c r="O2595" i="4"/>
  <c r="M2595" i="4"/>
  <c r="G2587" i="4"/>
  <c r="P2587" i="4"/>
  <c r="N2587" i="4"/>
  <c r="O2587" i="4"/>
  <c r="M2587" i="4"/>
  <c r="G2579" i="4"/>
  <c r="P2579" i="4"/>
  <c r="N2579" i="4"/>
  <c r="O2579" i="4"/>
  <c r="M2579" i="4"/>
  <c r="G2575" i="4"/>
  <c r="N2575" i="4"/>
  <c r="O2575" i="4"/>
  <c r="P2575" i="4"/>
  <c r="M2575" i="4"/>
  <c r="G2567" i="4"/>
  <c r="N2567" i="4"/>
  <c r="O2567" i="4"/>
  <c r="P2567" i="4"/>
  <c r="M2567" i="4"/>
  <c r="G2559" i="4"/>
  <c r="N2559" i="4"/>
  <c r="O2559" i="4"/>
  <c r="P2559" i="4"/>
  <c r="M2559" i="4"/>
  <c r="G2551" i="4"/>
  <c r="N2551" i="4"/>
  <c r="O2551" i="4"/>
  <c r="P2551" i="4"/>
  <c r="M2551" i="4"/>
  <c r="G2543" i="4"/>
  <c r="N2543" i="4"/>
  <c r="O2543" i="4"/>
  <c r="M2543" i="4"/>
  <c r="P2543" i="4"/>
  <c r="G2539" i="4"/>
  <c r="P2539" i="4"/>
  <c r="N2539" i="4"/>
  <c r="O2539" i="4"/>
  <c r="M2539" i="4"/>
  <c r="G2531" i="4"/>
  <c r="P2531" i="4"/>
  <c r="N2531" i="4"/>
  <c r="O2531" i="4"/>
  <c r="M2531" i="4"/>
  <c r="G2523" i="4"/>
  <c r="P2523" i="4"/>
  <c r="N2523" i="4"/>
  <c r="O2523" i="4"/>
  <c r="M2523" i="4"/>
  <c r="G2519" i="4"/>
  <c r="N2519" i="4"/>
  <c r="O2519" i="4"/>
  <c r="P2519" i="4"/>
  <c r="M2519" i="4"/>
  <c r="G2511" i="4"/>
  <c r="N2511" i="4"/>
  <c r="O2511" i="4"/>
  <c r="M2511" i="4"/>
  <c r="P2511" i="4"/>
  <c r="G2503" i="4"/>
  <c r="N2503" i="4"/>
  <c r="O2503" i="4"/>
  <c r="P2503" i="4"/>
  <c r="M2503" i="4"/>
  <c r="G2495" i="4"/>
  <c r="N2495" i="4"/>
  <c r="O2495" i="4"/>
  <c r="P2495" i="4"/>
  <c r="M2495" i="4"/>
  <c r="G2491" i="4"/>
  <c r="P2491" i="4"/>
  <c r="N2491" i="4"/>
  <c r="O2491" i="4"/>
  <c r="M2491" i="4"/>
  <c r="G2487" i="4"/>
  <c r="N2487" i="4"/>
  <c r="O2487" i="4"/>
  <c r="P2487" i="4"/>
  <c r="M2487" i="4"/>
  <c r="G2483" i="4"/>
  <c r="P2483" i="4"/>
  <c r="N2483" i="4"/>
  <c r="O2483" i="4"/>
  <c r="M2483" i="4"/>
  <c r="G2479" i="4"/>
  <c r="N2479" i="4"/>
  <c r="O2479" i="4"/>
  <c r="M2479" i="4"/>
  <c r="P2479" i="4"/>
  <c r="G2475" i="4"/>
  <c r="P2475" i="4"/>
  <c r="N2475" i="4"/>
  <c r="O2475" i="4"/>
  <c r="M2475" i="4"/>
  <c r="G2471" i="4"/>
  <c r="N2471" i="4"/>
  <c r="O2471" i="4"/>
  <c r="P2471" i="4"/>
  <c r="M2471" i="4"/>
  <c r="G2467" i="4"/>
  <c r="P2467" i="4"/>
  <c r="N2467" i="4"/>
  <c r="O2467" i="4"/>
  <c r="M2467" i="4"/>
  <c r="G2463" i="4"/>
  <c r="N2463" i="4"/>
  <c r="O2463" i="4"/>
  <c r="P2463" i="4"/>
  <c r="M2463" i="4"/>
  <c r="G2459" i="4"/>
  <c r="P2459" i="4"/>
  <c r="N2459" i="4"/>
  <c r="O2459" i="4"/>
  <c r="M2459" i="4"/>
  <c r="G2455" i="4"/>
  <c r="N2455" i="4"/>
  <c r="O2455" i="4"/>
  <c r="P2455" i="4"/>
  <c r="M2455" i="4"/>
  <c r="G2451" i="4"/>
  <c r="P2451" i="4"/>
  <c r="N2451" i="4"/>
  <c r="O2451" i="4"/>
  <c r="M2451" i="4"/>
  <c r="G2447" i="4"/>
  <c r="N2447" i="4"/>
  <c r="O2447" i="4"/>
  <c r="P2447" i="4"/>
  <c r="M2447" i="4"/>
  <c r="G2443" i="4"/>
  <c r="P2443" i="4"/>
  <c r="N2443" i="4"/>
  <c r="O2443" i="4"/>
  <c r="M2443" i="4"/>
  <c r="G2439" i="4"/>
  <c r="N2439" i="4"/>
  <c r="O2439" i="4"/>
  <c r="P2439" i="4"/>
  <c r="M2439" i="4"/>
  <c r="G2435" i="4"/>
  <c r="P2435" i="4"/>
  <c r="N2435" i="4"/>
  <c r="O2435" i="4"/>
  <c r="M2435" i="4"/>
  <c r="G2431" i="4"/>
  <c r="N2431" i="4"/>
  <c r="O2431" i="4"/>
  <c r="P2431" i="4"/>
  <c r="M2431" i="4"/>
  <c r="G2427" i="4"/>
  <c r="P2427" i="4"/>
  <c r="N2427" i="4"/>
  <c r="O2427" i="4"/>
  <c r="M2427" i="4"/>
  <c r="G2423" i="4"/>
  <c r="N2423" i="4"/>
  <c r="O2423" i="4"/>
  <c r="P2423" i="4"/>
  <c r="M2423" i="4"/>
  <c r="G2419" i="4"/>
  <c r="P2419" i="4"/>
  <c r="N2419" i="4"/>
  <c r="O2419" i="4"/>
  <c r="M2419" i="4"/>
  <c r="G2415" i="4"/>
  <c r="N2415" i="4"/>
  <c r="O2415" i="4"/>
  <c r="M2415" i="4"/>
  <c r="P2415" i="4"/>
  <c r="G2411" i="4"/>
  <c r="P2411" i="4"/>
  <c r="N2411" i="4"/>
  <c r="O2411" i="4"/>
  <c r="M2411" i="4"/>
  <c r="G2407" i="4"/>
  <c r="N2407" i="4"/>
  <c r="O2407" i="4"/>
  <c r="P2407" i="4"/>
  <c r="M2407" i="4"/>
  <c r="G2403" i="4"/>
  <c r="P2403" i="4"/>
  <c r="N2403" i="4"/>
  <c r="O2403" i="4"/>
  <c r="M2403" i="4"/>
  <c r="G2399" i="4"/>
  <c r="N2399" i="4"/>
  <c r="O2399" i="4"/>
  <c r="P2399" i="4"/>
  <c r="M2399" i="4"/>
  <c r="G2395" i="4"/>
  <c r="P2395" i="4"/>
  <c r="N2395" i="4"/>
  <c r="O2395" i="4"/>
  <c r="M2395" i="4"/>
  <c r="G2391" i="4"/>
  <c r="N2391" i="4"/>
  <c r="O2391" i="4"/>
  <c r="P2391" i="4"/>
  <c r="M2391" i="4"/>
  <c r="G2387" i="4"/>
  <c r="P2387" i="4"/>
  <c r="N2387" i="4"/>
  <c r="O2387" i="4"/>
  <c r="M2387" i="4"/>
  <c r="G2383" i="4"/>
  <c r="N2383" i="4"/>
  <c r="O2383" i="4"/>
  <c r="P2383" i="4"/>
  <c r="M2383" i="4"/>
  <c r="G2379" i="4"/>
  <c r="P2379" i="4"/>
  <c r="N2379" i="4"/>
  <c r="O2379" i="4"/>
  <c r="M2379" i="4"/>
  <c r="G2375" i="4"/>
  <c r="N2375" i="4"/>
  <c r="O2375" i="4"/>
  <c r="P2375" i="4"/>
  <c r="M2375" i="4"/>
  <c r="G2371" i="4"/>
  <c r="P2371" i="4"/>
  <c r="N2371" i="4"/>
  <c r="O2371" i="4"/>
  <c r="M2371" i="4"/>
  <c r="G2367" i="4"/>
  <c r="N2367" i="4"/>
  <c r="O2367" i="4"/>
  <c r="M2367" i="4"/>
  <c r="P2367" i="4"/>
  <c r="G2363" i="4"/>
  <c r="P2363" i="4"/>
  <c r="N2363" i="4"/>
  <c r="O2363" i="4"/>
  <c r="M2363" i="4"/>
  <c r="G2359" i="4"/>
  <c r="N2359" i="4"/>
  <c r="O2359" i="4"/>
  <c r="P2359" i="4"/>
  <c r="M2359" i="4"/>
  <c r="G2355" i="4"/>
  <c r="P2355" i="4"/>
  <c r="N2355" i="4"/>
  <c r="O2355" i="4"/>
  <c r="M2355" i="4"/>
  <c r="G2351" i="4"/>
  <c r="N2351" i="4"/>
  <c r="O2351" i="4"/>
  <c r="P2351" i="4"/>
  <c r="M2351" i="4"/>
  <c r="G2347" i="4"/>
  <c r="P2347" i="4"/>
  <c r="N2347" i="4"/>
  <c r="O2347" i="4"/>
  <c r="M2347" i="4"/>
  <c r="G2343" i="4"/>
  <c r="N2343" i="4"/>
  <c r="O2343" i="4"/>
  <c r="P2343" i="4"/>
  <c r="M2343" i="4"/>
  <c r="G2339" i="4"/>
  <c r="P2339" i="4"/>
  <c r="N2339" i="4"/>
  <c r="O2339" i="4"/>
  <c r="M2339" i="4"/>
  <c r="G2335" i="4"/>
  <c r="N2335" i="4"/>
  <c r="O2335" i="4"/>
  <c r="M2335" i="4"/>
  <c r="P2335" i="4"/>
  <c r="G2331" i="4"/>
  <c r="P2331" i="4"/>
  <c r="N2331" i="4"/>
  <c r="O2331" i="4"/>
  <c r="M2331" i="4"/>
  <c r="G2327" i="4"/>
  <c r="N2327" i="4"/>
  <c r="O2327" i="4"/>
  <c r="P2327" i="4"/>
  <c r="M2327" i="4"/>
  <c r="G2323" i="4"/>
  <c r="P2323" i="4"/>
  <c r="N2323" i="4"/>
  <c r="O2323" i="4"/>
  <c r="M2323" i="4"/>
  <c r="G2319" i="4"/>
  <c r="N2319" i="4"/>
  <c r="O2319" i="4"/>
  <c r="M2319" i="4"/>
  <c r="P2319" i="4"/>
  <c r="G2315" i="4"/>
  <c r="P2315" i="4"/>
  <c r="N2315" i="4"/>
  <c r="O2315" i="4"/>
  <c r="M2315" i="4"/>
  <c r="G2311" i="4"/>
  <c r="N2311" i="4"/>
  <c r="O2311" i="4"/>
  <c r="P2311" i="4"/>
  <c r="M2311" i="4"/>
  <c r="G2307" i="4"/>
  <c r="P2307" i="4"/>
  <c r="N2307" i="4"/>
  <c r="O2307" i="4"/>
  <c r="M2307" i="4"/>
  <c r="G2303" i="4"/>
  <c r="N2303" i="4"/>
  <c r="O2303" i="4"/>
  <c r="P2303" i="4"/>
  <c r="M2303" i="4"/>
  <c r="G2299" i="4"/>
  <c r="P2299" i="4"/>
  <c r="N2299" i="4"/>
  <c r="O2299" i="4"/>
  <c r="M2299" i="4"/>
  <c r="G2295" i="4"/>
  <c r="N2295" i="4"/>
  <c r="O2295" i="4"/>
  <c r="P2295" i="4"/>
  <c r="M2295" i="4"/>
  <c r="G2291" i="4"/>
  <c r="P2291" i="4"/>
  <c r="N2291" i="4"/>
  <c r="O2291" i="4"/>
  <c r="M2291" i="4"/>
  <c r="G2287" i="4"/>
  <c r="N2287" i="4"/>
  <c r="O2287" i="4"/>
  <c r="P2287" i="4"/>
  <c r="M2287" i="4"/>
  <c r="G2283" i="4"/>
  <c r="P2283" i="4"/>
  <c r="N2283" i="4"/>
  <c r="O2283" i="4"/>
  <c r="M2283" i="4"/>
  <c r="G2279" i="4"/>
  <c r="N2279" i="4"/>
  <c r="O2279" i="4"/>
  <c r="P2279" i="4"/>
  <c r="M2279" i="4"/>
  <c r="G2275" i="4"/>
  <c r="P2275" i="4"/>
  <c r="N2275" i="4"/>
  <c r="O2275" i="4"/>
  <c r="M2275" i="4"/>
  <c r="G2271" i="4"/>
  <c r="N2271" i="4"/>
  <c r="O2271" i="4"/>
  <c r="P2271" i="4"/>
  <c r="M2271" i="4"/>
  <c r="G2267" i="4"/>
  <c r="P2267" i="4"/>
  <c r="N2267" i="4"/>
  <c r="O2267" i="4"/>
  <c r="M2267" i="4"/>
  <c r="G2263" i="4"/>
  <c r="N2263" i="4"/>
  <c r="O2263" i="4"/>
  <c r="P2263" i="4"/>
  <c r="M2263" i="4"/>
  <c r="G2259" i="4"/>
  <c r="P2259" i="4"/>
  <c r="N2259" i="4"/>
  <c r="O2259" i="4"/>
  <c r="M2259" i="4"/>
  <c r="G2255" i="4"/>
  <c r="N2255" i="4"/>
  <c r="O2255" i="4"/>
  <c r="P2255" i="4"/>
  <c r="M2255" i="4"/>
  <c r="G2251" i="4"/>
  <c r="P2251" i="4"/>
  <c r="N2251" i="4"/>
  <c r="O2251" i="4"/>
  <c r="M2251" i="4"/>
  <c r="G2247" i="4"/>
  <c r="N2247" i="4"/>
  <c r="O2247" i="4"/>
  <c r="P2247" i="4"/>
  <c r="M2247" i="4"/>
  <c r="G2243" i="4"/>
  <c r="P2243" i="4"/>
  <c r="N2243" i="4"/>
  <c r="O2243" i="4"/>
  <c r="M2243" i="4"/>
  <c r="G2239" i="4"/>
  <c r="N2239" i="4"/>
  <c r="O2239" i="4"/>
  <c r="M2239" i="4"/>
  <c r="P2239" i="4"/>
  <c r="G2235" i="4"/>
  <c r="P2235" i="4"/>
  <c r="N2235" i="4"/>
  <c r="O2235" i="4"/>
  <c r="M2235" i="4"/>
  <c r="G2231" i="4"/>
  <c r="N2231" i="4"/>
  <c r="O2231" i="4"/>
  <c r="P2231" i="4"/>
  <c r="M2231" i="4"/>
  <c r="G2227" i="4"/>
  <c r="P2227" i="4"/>
  <c r="N2227" i="4"/>
  <c r="O2227" i="4"/>
  <c r="M2227" i="4"/>
  <c r="G2223" i="4"/>
  <c r="N2223" i="4"/>
  <c r="O2223" i="4"/>
  <c r="M2223" i="4"/>
  <c r="P2223" i="4"/>
  <c r="G2219" i="4"/>
  <c r="P2219" i="4"/>
  <c r="N2219" i="4"/>
  <c r="O2219" i="4"/>
  <c r="M2219" i="4"/>
  <c r="G2215" i="4"/>
  <c r="N2215" i="4"/>
  <c r="O2215" i="4"/>
  <c r="P2215" i="4"/>
  <c r="M2215" i="4"/>
  <c r="G2211" i="4"/>
  <c r="P2211" i="4"/>
  <c r="N2211" i="4"/>
  <c r="O2211" i="4"/>
  <c r="M2211" i="4"/>
  <c r="G2207" i="4"/>
  <c r="N2207" i="4"/>
  <c r="O2207" i="4"/>
  <c r="P2207" i="4"/>
  <c r="M2207" i="4"/>
  <c r="G2203" i="4"/>
  <c r="P2203" i="4"/>
  <c r="N2203" i="4"/>
  <c r="O2203" i="4"/>
  <c r="M2203" i="4"/>
  <c r="G2199" i="4"/>
  <c r="N2199" i="4"/>
  <c r="O2199" i="4"/>
  <c r="P2199" i="4"/>
  <c r="M2199" i="4"/>
  <c r="G2195" i="4"/>
  <c r="P2195" i="4"/>
  <c r="N2195" i="4"/>
  <c r="O2195" i="4"/>
  <c r="M2195" i="4"/>
  <c r="G2191" i="4"/>
  <c r="N2191" i="4"/>
  <c r="O2191" i="4"/>
  <c r="M2191" i="4"/>
  <c r="P2191" i="4"/>
  <c r="G2187" i="4"/>
  <c r="P2187" i="4"/>
  <c r="N2187" i="4"/>
  <c r="O2187" i="4"/>
  <c r="M2187" i="4"/>
  <c r="G2183" i="4"/>
  <c r="N2183" i="4"/>
  <c r="O2183" i="4"/>
  <c r="P2183" i="4"/>
  <c r="M2183" i="4"/>
  <c r="G2179" i="4"/>
  <c r="P2179" i="4"/>
  <c r="N2179" i="4"/>
  <c r="O2179" i="4"/>
  <c r="M2179" i="4"/>
  <c r="G2175" i="4"/>
  <c r="N2175" i="4"/>
  <c r="O2175" i="4"/>
  <c r="P2175" i="4"/>
  <c r="M2175" i="4"/>
  <c r="G2171" i="4"/>
  <c r="P2171" i="4"/>
  <c r="N2171" i="4"/>
  <c r="O2171" i="4"/>
  <c r="M2171" i="4"/>
  <c r="G2167" i="4"/>
  <c r="N2167" i="4"/>
  <c r="O2167" i="4"/>
  <c r="P2167" i="4"/>
  <c r="M2167" i="4"/>
  <c r="G2163" i="4"/>
  <c r="P2163" i="4"/>
  <c r="N2163" i="4"/>
  <c r="O2163" i="4"/>
  <c r="M2163" i="4"/>
  <c r="G2159" i="4"/>
  <c r="N2159" i="4"/>
  <c r="O2159" i="4"/>
  <c r="P2159" i="4"/>
  <c r="M2159" i="4"/>
  <c r="G2155" i="4"/>
  <c r="P2155" i="4"/>
  <c r="N2155" i="4"/>
  <c r="O2155" i="4"/>
  <c r="M2155" i="4"/>
  <c r="G2151" i="4"/>
  <c r="N2151" i="4"/>
  <c r="O2151" i="4"/>
  <c r="P2151" i="4"/>
  <c r="M2151" i="4"/>
  <c r="G2147" i="4"/>
  <c r="P2147" i="4"/>
  <c r="N2147" i="4"/>
  <c r="O2147" i="4"/>
  <c r="M2147" i="4"/>
  <c r="G2143" i="4"/>
  <c r="N2143" i="4"/>
  <c r="O2143" i="4"/>
  <c r="P2143" i="4"/>
  <c r="M2143" i="4"/>
  <c r="G2139" i="4"/>
  <c r="P2139" i="4"/>
  <c r="N2139" i="4"/>
  <c r="O2139" i="4"/>
  <c r="M2139" i="4"/>
  <c r="G2135" i="4"/>
  <c r="N2135" i="4"/>
  <c r="O2135" i="4"/>
  <c r="P2135" i="4"/>
  <c r="M2135" i="4"/>
  <c r="G2131" i="4"/>
  <c r="P2131" i="4"/>
  <c r="N2131" i="4"/>
  <c r="O2131" i="4"/>
  <c r="M2131" i="4"/>
  <c r="G2127" i="4"/>
  <c r="N2127" i="4"/>
  <c r="O2127" i="4"/>
  <c r="P2127" i="4"/>
  <c r="M2127" i="4"/>
  <c r="G2123" i="4"/>
  <c r="P2123" i="4"/>
  <c r="N2123" i="4"/>
  <c r="O2123" i="4"/>
  <c r="M2123" i="4"/>
  <c r="G2119" i="4"/>
  <c r="N2119" i="4"/>
  <c r="O2119" i="4"/>
  <c r="P2119" i="4"/>
  <c r="M2119" i="4"/>
  <c r="G2115" i="4"/>
  <c r="P2115" i="4"/>
  <c r="N2115" i="4"/>
  <c r="O2115" i="4"/>
  <c r="M2115" i="4"/>
  <c r="G2111" i="4"/>
  <c r="N2111" i="4"/>
  <c r="O2111" i="4"/>
  <c r="P2111" i="4"/>
  <c r="M2111" i="4"/>
  <c r="G2107" i="4"/>
  <c r="P2107" i="4"/>
  <c r="N2107" i="4"/>
  <c r="O2107" i="4"/>
  <c r="M2107" i="4"/>
  <c r="G2103" i="4"/>
  <c r="N2103" i="4"/>
  <c r="O2103" i="4"/>
  <c r="P2103" i="4"/>
  <c r="M2103" i="4"/>
  <c r="G2099" i="4"/>
  <c r="P2099" i="4"/>
  <c r="N2099" i="4"/>
  <c r="O2099" i="4"/>
  <c r="M2099" i="4"/>
  <c r="G2095" i="4"/>
  <c r="N2095" i="4"/>
  <c r="O2095" i="4"/>
  <c r="P2095" i="4"/>
  <c r="M2095" i="4"/>
  <c r="G2091" i="4"/>
  <c r="P2091" i="4"/>
  <c r="N2091" i="4"/>
  <c r="O2091" i="4"/>
  <c r="M2091" i="4"/>
  <c r="G2087" i="4"/>
  <c r="N2087" i="4"/>
  <c r="O2087" i="4"/>
  <c r="P2087" i="4"/>
  <c r="M2087" i="4"/>
  <c r="G2083" i="4"/>
  <c r="P2083" i="4"/>
  <c r="N2083" i="4"/>
  <c r="O2083" i="4"/>
  <c r="M2083" i="4"/>
  <c r="G2079" i="4"/>
  <c r="N2079" i="4"/>
  <c r="O2079" i="4"/>
  <c r="M2079" i="4"/>
  <c r="P2079" i="4"/>
  <c r="G2075" i="4"/>
  <c r="P2075" i="4"/>
  <c r="N2075" i="4"/>
  <c r="O2075" i="4"/>
  <c r="M2075" i="4"/>
  <c r="G2071" i="4"/>
  <c r="N2071" i="4"/>
  <c r="O2071" i="4"/>
  <c r="P2071" i="4"/>
  <c r="M2071" i="4"/>
  <c r="G2067" i="4"/>
  <c r="P2067" i="4"/>
  <c r="N2067" i="4"/>
  <c r="O2067" i="4"/>
  <c r="M2067" i="4"/>
  <c r="G2063" i="4"/>
  <c r="N2063" i="4"/>
  <c r="O2063" i="4"/>
  <c r="P2063" i="4"/>
  <c r="M2063" i="4"/>
  <c r="G2059" i="4"/>
  <c r="P2059" i="4"/>
  <c r="N2059" i="4"/>
  <c r="O2059" i="4"/>
  <c r="M2059" i="4"/>
  <c r="G2055" i="4"/>
  <c r="N2055" i="4"/>
  <c r="O2055" i="4"/>
  <c r="P2055" i="4"/>
  <c r="M2055" i="4"/>
  <c r="G2051" i="4"/>
  <c r="P2051" i="4"/>
  <c r="N2051" i="4"/>
  <c r="O2051" i="4"/>
  <c r="M2051" i="4"/>
  <c r="G2047" i="4"/>
  <c r="N2047" i="4"/>
  <c r="O2047" i="4"/>
  <c r="P2047" i="4"/>
  <c r="M2047" i="4"/>
  <c r="G2043" i="4"/>
  <c r="P2043" i="4"/>
  <c r="N2043" i="4"/>
  <c r="O2043" i="4"/>
  <c r="M2043" i="4"/>
  <c r="G2039" i="4"/>
  <c r="N2039" i="4"/>
  <c r="O2039" i="4"/>
  <c r="P2039" i="4"/>
  <c r="M2039" i="4"/>
  <c r="G2035" i="4"/>
  <c r="P2035" i="4"/>
  <c r="N2035" i="4"/>
  <c r="O2035" i="4"/>
  <c r="M2035" i="4"/>
  <c r="G2031" i="4"/>
  <c r="N2031" i="4"/>
  <c r="O2031" i="4"/>
  <c r="P2031" i="4"/>
  <c r="M2031" i="4"/>
  <c r="G2027" i="4"/>
  <c r="P2027" i="4"/>
  <c r="N2027" i="4"/>
  <c r="O2027" i="4"/>
  <c r="M2027" i="4"/>
  <c r="G2023" i="4"/>
  <c r="N2023" i="4"/>
  <c r="O2023" i="4"/>
  <c r="P2023" i="4"/>
  <c r="M2023" i="4"/>
  <c r="G2019" i="4"/>
  <c r="P2019" i="4"/>
  <c r="N2019" i="4"/>
  <c r="O2019" i="4"/>
  <c r="M2019" i="4"/>
  <c r="G2015" i="4"/>
  <c r="N2015" i="4"/>
  <c r="O2015" i="4"/>
  <c r="P2015" i="4"/>
  <c r="M2015" i="4"/>
  <c r="G2011" i="4"/>
  <c r="P2011" i="4"/>
  <c r="N2011" i="4"/>
  <c r="O2011" i="4"/>
  <c r="M2011" i="4"/>
  <c r="G2007" i="4"/>
  <c r="N2007" i="4"/>
  <c r="O2007" i="4"/>
  <c r="P2007" i="4"/>
  <c r="M2007" i="4"/>
  <c r="G2003" i="4"/>
  <c r="P2003" i="4"/>
  <c r="N2003" i="4"/>
  <c r="O2003" i="4"/>
  <c r="M2003" i="4"/>
  <c r="G1999" i="4"/>
  <c r="N1999" i="4"/>
  <c r="O1999" i="4"/>
  <c r="M1999" i="4"/>
  <c r="P1999" i="4"/>
  <c r="G1995" i="4"/>
  <c r="P1995" i="4"/>
  <c r="N1995" i="4"/>
  <c r="O1995" i="4"/>
  <c r="M1995" i="4"/>
  <c r="G1991" i="4"/>
  <c r="N1991" i="4"/>
  <c r="O1991" i="4"/>
  <c r="P1991" i="4"/>
  <c r="M1991" i="4"/>
  <c r="G1987" i="4"/>
  <c r="P1987" i="4"/>
  <c r="N1987" i="4"/>
  <c r="O1987" i="4"/>
  <c r="M1987" i="4"/>
  <c r="G1983" i="4"/>
  <c r="N1983" i="4"/>
  <c r="O1983" i="4"/>
  <c r="P1983" i="4"/>
  <c r="M1983" i="4"/>
  <c r="G1979" i="4"/>
  <c r="P1979" i="4"/>
  <c r="N1979" i="4"/>
  <c r="O1979" i="4"/>
  <c r="M1979" i="4"/>
  <c r="G1975" i="4"/>
  <c r="N1975" i="4"/>
  <c r="O1975" i="4"/>
  <c r="P1975" i="4"/>
  <c r="M1975" i="4"/>
  <c r="G1971" i="4"/>
  <c r="P1971" i="4"/>
  <c r="N1971" i="4"/>
  <c r="O1971" i="4"/>
  <c r="M1971" i="4"/>
  <c r="G1967" i="4"/>
  <c r="N1967" i="4"/>
  <c r="O1967" i="4"/>
  <c r="P1967" i="4"/>
  <c r="M1967" i="4"/>
  <c r="G1963" i="4"/>
  <c r="P1963" i="4"/>
  <c r="N1963" i="4"/>
  <c r="O1963" i="4"/>
  <c r="M1963" i="4"/>
  <c r="G1959" i="4"/>
  <c r="N1959" i="4"/>
  <c r="O1959" i="4"/>
  <c r="P1959" i="4"/>
  <c r="M1959" i="4"/>
  <c r="G1955" i="4"/>
  <c r="P1955" i="4"/>
  <c r="N1955" i="4"/>
  <c r="O1955" i="4"/>
  <c r="M1955" i="4"/>
  <c r="G1951" i="4"/>
  <c r="N1951" i="4"/>
  <c r="O1951" i="4"/>
  <c r="P1951" i="4"/>
  <c r="M1951" i="4"/>
  <c r="G1947" i="4"/>
  <c r="P1947" i="4"/>
  <c r="N1947" i="4"/>
  <c r="O1947" i="4"/>
  <c r="M1947" i="4"/>
  <c r="G1943" i="4"/>
  <c r="N1943" i="4"/>
  <c r="O1943" i="4"/>
  <c r="P1943" i="4"/>
  <c r="M1943" i="4"/>
  <c r="G1939" i="4"/>
  <c r="P1939" i="4"/>
  <c r="N1939" i="4"/>
  <c r="O1939" i="4"/>
  <c r="M1939" i="4"/>
  <c r="G1935" i="4"/>
  <c r="N1935" i="4"/>
  <c r="O1935" i="4"/>
  <c r="P1935" i="4"/>
  <c r="M1935" i="4"/>
  <c r="G1931" i="4"/>
  <c r="P1931" i="4"/>
  <c r="N1931" i="4"/>
  <c r="O1931" i="4"/>
  <c r="M1931" i="4"/>
  <c r="G1927" i="4"/>
  <c r="N1927" i="4"/>
  <c r="O1927" i="4"/>
  <c r="P1927" i="4"/>
  <c r="M1927" i="4"/>
  <c r="G1923" i="4"/>
  <c r="P1923" i="4"/>
  <c r="N1923" i="4"/>
  <c r="O1923" i="4"/>
  <c r="M1923" i="4"/>
  <c r="G1919" i="4"/>
  <c r="N1919" i="4"/>
  <c r="O1919" i="4"/>
  <c r="P1919" i="4"/>
  <c r="M1919" i="4"/>
  <c r="G1915" i="4"/>
  <c r="P1915" i="4"/>
  <c r="N1915" i="4"/>
  <c r="O1915" i="4"/>
  <c r="M1915" i="4"/>
  <c r="G1911" i="4"/>
  <c r="N1911" i="4"/>
  <c r="O1911" i="4"/>
  <c r="P1911" i="4"/>
  <c r="M1911" i="4"/>
  <c r="G1907" i="4"/>
  <c r="P1907" i="4"/>
  <c r="N1907" i="4"/>
  <c r="O1907" i="4"/>
  <c r="M1907" i="4"/>
  <c r="G1903" i="4"/>
  <c r="N1903" i="4"/>
  <c r="O1903" i="4"/>
  <c r="M1903" i="4"/>
  <c r="P1903" i="4"/>
  <c r="G1899" i="4"/>
  <c r="P1899" i="4"/>
  <c r="N1899" i="4"/>
  <c r="O1899" i="4"/>
  <c r="M1899" i="4"/>
  <c r="G1895" i="4"/>
  <c r="N1895" i="4"/>
  <c r="O1895" i="4"/>
  <c r="P1895" i="4"/>
  <c r="M1895" i="4"/>
  <c r="G1891" i="4"/>
  <c r="P1891" i="4"/>
  <c r="N1891" i="4"/>
  <c r="O1891" i="4"/>
  <c r="M1891" i="4"/>
  <c r="G1887" i="4"/>
  <c r="N1887" i="4"/>
  <c r="O1887" i="4"/>
  <c r="P1887" i="4"/>
  <c r="M1887" i="4"/>
  <c r="G1883" i="4"/>
  <c r="P1883" i="4"/>
  <c r="N1883" i="4"/>
  <c r="O1883" i="4"/>
  <c r="M1883" i="4"/>
  <c r="G1879" i="4"/>
  <c r="N1879" i="4"/>
  <c r="O1879" i="4"/>
  <c r="P1879" i="4"/>
  <c r="M1879" i="4"/>
  <c r="G1875" i="4"/>
  <c r="P1875" i="4"/>
  <c r="N1875" i="4"/>
  <c r="O1875" i="4"/>
  <c r="M1875" i="4"/>
  <c r="G1871" i="4"/>
  <c r="N1871" i="4"/>
  <c r="O1871" i="4"/>
  <c r="P1871" i="4"/>
  <c r="M1871" i="4"/>
  <c r="G1867" i="4"/>
  <c r="P1867" i="4"/>
  <c r="N1867" i="4"/>
  <c r="O1867" i="4"/>
  <c r="M1867" i="4"/>
  <c r="G1863" i="4"/>
  <c r="N1863" i="4"/>
  <c r="O1863" i="4"/>
  <c r="P1863" i="4"/>
  <c r="M1863" i="4"/>
  <c r="G1859" i="4"/>
  <c r="P1859" i="4"/>
  <c r="N1859" i="4"/>
  <c r="O1859" i="4"/>
  <c r="M1859" i="4"/>
  <c r="G1855" i="4"/>
  <c r="N1855" i="4"/>
  <c r="O1855" i="4"/>
  <c r="P1855" i="4"/>
  <c r="M1855" i="4"/>
  <c r="G1851" i="4"/>
  <c r="P1851" i="4"/>
  <c r="N1851" i="4"/>
  <c r="O1851" i="4"/>
  <c r="M1851" i="4"/>
  <c r="G1847" i="4"/>
  <c r="N1847" i="4"/>
  <c r="O1847" i="4"/>
  <c r="P1847" i="4"/>
  <c r="M1847" i="4"/>
  <c r="G1843" i="4"/>
  <c r="P1843" i="4"/>
  <c r="N1843" i="4"/>
  <c r="O1843" i="4"/>
  <c r="M1843" i="4"/>
  <c r="G1839" i="4"/>
  <c r="N1839" i="4"/>
  <c r="O1839" i="4"/>
  <c r="M1839" i="4"/>
  <c r="P1839" i="4"/>
  <c r="G1835" i="4"/>
  <c r="P1835" i="4"/>
  <c r="N1835" i="4"/>
  <c r="O1835" i="4"/>
  <c r="M1835" i="4"/>
  <c r="G1831" i="4"/>
  <c r="N1831" i="4"/>
  <c r="O1831" i="4"/>
  <c r="P1831" i="4"/>
  <c r="M1831" i="4"/>
  <c r="G1827" i="4"/>
  <c r="P1827" i="4"/>
  <c r="N1827" i="4"/>
  <c r="O1827" i="4"/>
  <c r="M1827" i="4"/>
  <c r="G1823" i="4"/>
  <c r="N1823" i="4"/>
  <c r="O1823" i="4"/>
  <c r="P1823" i="4"/>
  <c r="M1823" i="4"/>
  <c r="G1819" i="4"/>
  <c r="P1819" i="4"/>
  <c r="N1819" i="4"/>
  <c r="O1819" i="4"/>
  <c r="M1819" i="4"/>
  <c r="G1815" i="4"/>
  <c r="N1815" i="4"/>
  <c r="O1815" i="4"/>
  <c r="P1815" i="4"/>
  <c r="M1815" i="4"/>
  <c r="G1811" i="4"/>
  <c r="P1811" i="4"/>
  <c r="N1811" i="4"/>
  <c r="O1811" i="4"/>
  <c r="M1811" i="4"/>
  <c r="G1807" i="4"/>
  <c r="N1807" i="4"/>
  <c r="O1807" i="4"/>
  <c r="M1807" i="4"/>
  <c r="P1807" i="4"/>
  <c r="G1803" i="4"/>
  <c r="P1803" i="4"/>
  <c r="N1803" i="4"/>
  <c r="O1803" i="4"/>
  <c r="M1803" i="4"/>
  <c r="G1799" i="4"/>
  <c r="N1799" i="4"/>
  <c r="O1799" i="4"/>
  <c r="P1799" i="4"/>
  <c r="M1799" i="4"/>
  <c r="G1795" i="4"/>
  <c r="P1795" i="4"/>
  <c r="N1795" i="4"/>
  <c r="O1795" i="4"/>
  <c r="M1795" i="4"/>
  <c r="G1791" i="4"/>
  <c r="N1791" i="4"/>
  <c r="O1791" i="4"/>
  <c r="P1791" i="4"/>
  <c r="M1791" i="4"/>
  <c r="G1787" i="4"/>
  <c r="P1787" i="4"/>
  <c r="N1787" i="4"/>
  <c r="O1787" i="4"/>
  <c r="M1787" i="4"/>
  <c r="G1783" i="4"/>
  <c r="N1783" i="4"/>
  <c r="O1783" i="4"/>
  <c r="P1783" i="4"/>
  <c r="M1783" i="4"/>
  <c r="G1779" i="4"/>
  <c r="P1779" i="4"/>
  <c r="N1779" i="4"/>
  <c r="O1779" i="4"/>
  <c r="M1779" i="4"/>
  <c r="G1775" i="4"/>
  <c r="N1775" i="4"/>
  <c r="O1775" i="4"/>
  <c r="P1775" i="4"/>
  <c r="M1775" i="4"/>
  <c r="G1771" i="4"/>
  <c r="P1771" i="4"/>
  <c r="N1771" i="4"/>
  <c r="O1771" i="4"/>
  <c r="M1771" i="4"/>
  <c r="G1767" i="4"/>
  <c r="N1767" i="4"/>
  <c r="O1767" i="4"/>
  <c r="P1767" i="4"/>
  <c r="M1767" i="4"/>
  <c r="G1763" i="4"/>
  <c r="P1763" i="4"/>
  <c r="N1763" i="4"/>
  <c r="O1763" i="4"/>
  <c r="M1763" i="4"/>
  <c r="G1759" i="4"/>
  <c r="N1759" i="4"/>
  <c r="O1759" i="4"/>
  <c r="P1759" i="4"/>
  <c r="M1759" i="4"/>
  <c r="G1755" i="4"/>
  <c r="P1755" i="4"/>
  <c r="N1755" i="4"/>
  <c r="O1755" i="4"/>
  <c r="M1755" i="4"/>
  <c r="G1751" i="4"/>
  <c r="N1751" i="4"/>
  <c r="O1751" i="4"/>
  <c r="P1751" i="4"/>
  <c r="M1751" i="4"/>
  <c r="G1747" i="4"/>
  <c r="P1747" i="4"/>
  <c r="N1747" i="4"/>
  <c r="O1747" i="4"/>
  <c r="M1747" i="4"/>
  <c r="G1743" i="4"/>
  <c r="N1743" i="4"/>
  <c r="O1743" i="4"/>
  <c r="P1743" i="4"/>
  <c r="M1743" i="4"/>
  <c r="G1739" i="4"/>
  <c r="P1739" i="4"/>
  <c r="N1739" i="4"/>
  <c r="O1739" i="4"/>
  <c r="M1739" i="4"/>
  <c r="G1735" i="4"/>
  <c r="N1735" i="4"/>
  <c r="O1735" i="4"/>
  <c r="P1735" i="4"/>
  <c r="M1735" i="4"/>
  <c r="G1731" i="4"/>
  <c r="P1731" i="4"/>
  <c r="N1731" i="4"/>
  <c r="O1731" i="4"/>
  <c r="M1731" i="4"/>
  <c r="G1727" i="4"/>
  <c r="N1727" i="4"/>
  <c r="O1727" i="4"/>
  <c r="P1727" i="4"/>
  <c r="M1727" i="4"/>
  <c r="G1723" i="4"/>
  <c r="P1723" i="4"/>
  <c r="N1723" i="4"/>
  <c r="O1723" i="4"/>
  <c r="M1723" i="4"/>
  <c r="G1719" i="4"/>
  <c r="N1719" i="4"/>
  <c r="O1719" i="4"/>
  <c r="P1719" i="4"/>
  <c r="M1719" i="4"/>
  <c r="G1715" i="4"/>
  <c r="P1715" i="4"/>
  <c r="N1715" i="4"/>
  <c r="O1715" i="4"/>
  <c r="M1715" i="4"/>
  <c r="G1711" i="4"/>
  <c r="N1711" i="4"/>
  <c r="O1711" i="4"/>
  <c r="P1711" i="4"/>
  <c r="M1711" i="4"/>
  <c r="G1707" i="4"/>
  <c r="P1707" i="4"/>
  <c r="N1707" i="4"/>
  <c r="O1707" i="4"/>
  <c r="M1707" i="4"/>
  <c r="G1703" i="4"/>
  <c r="N1703" i="4"/>
  <c r="O1703" i="4"/>
  <c r="P1703" i="4"/>
  <c r="M1703" i="4"/>
  <c r="G1699" i="4"/>
  <c r="P1699" i="4"/>
  <c r="N1699" i="4"/>
  <c r="O1699" i="4"/>
  <c r="M1699" i="4"/>
  <c r="G1695" i="4"/>
  <c r="N1695" i="4"/>
  <c r="O1695" i="4"/>
  <c r="P1695" i="4"/>
  <c r="M1695" i="4"/>
  <c r="G1691" i="4"/>
  <c r="P1691" i="4"/>
  <c r="N1691" i="4"/>
  <c r="O1691" i="4"/>
  <c r="M1691" i="4"/>
  <c r="G1687" i="4"/>
  <c r="N1687" i="4"/>
  <c r="O1687" i="4"/>
  <c r="P1687" i="4"/>
  <c r="M1687" i="4"/>
  <c r="G1683" i="4"/>
  <c r="P1683" i="4"/>
  <c r="N1683" i="4"/>
  <c r="O1683" i="4"/>
  <c r="M1683" i="4"/>
  <c r="G1679" i="4"/>
  <c r="N1679" i="4"/>
  <c r="O1679" i="4"/>
  <c r="P1679" i="4"/>
  <c r="M1679" i="4"/>
  <c r="G1675" i="4"/>
  <c r="P1675" i="4"/>
  <c r="N1675" i="4"/>
  <c r="O1675" i="4"/>
  <c r="M1675" i="4"/>
  <c r="G1671" i="4"/>
  <c r="N1671" i="4"/>
  <c r="O1671" i="4"/>
  <c r="P1671" i="4"/>
  <c r="M1671" i="4"/>
  <c r="G1667" i="4"/>
  <c r="P1667" i="4"/>
  <c r="N1667" i="4"/>
  <c r="O1667" i="4"/>
  <c r="M1667" i="4"/>
  <c r="G1663" i="4"/>
  <c r="N1663" i="4"/>
  <c r="O1663" i="4"/>
  <c r="P1663" i="4"/>
  <c r="M1663" i="4"/>
  <c r="G1659" i="4"/>
  <c r="P1659" i="4"/>
  <c r="N1659" i="4"/>
  <c r="O1659" i="4"/>
  <c r="M1659" i="4"/>
  <c r="G1655" i="4"/>
  <c r="N1655" i="4"/>
  <c r="O1655" i="4"/>
  <c r="P1655" i="4"/>
  <c r="M1655" i="4"/>
  <c r="G1651" i="4"/>
  <c r="P1651" i="4"/>
  <c r="N1651" i="4"/>
  <c r="O1651" i="4"/>
  <c r="M1651" i="4"/>
  <c r="G1647" i="4"/>
  <c r="N1647" i="4"/>
  <c r="O1647" i="4"/>
  <c r="P1647" i="4"/>
  <c r="M1647" i="4"/>
  <c r="G1643" i="4"/>
  <c r="P1643" i="4"/>
  <c r="N1643" i="4"/>
  <c r="O1643" i="4"/>
  <c r="M1643" i="4"/>
  <c r="G1639" i="4"/>
  <c r="N1639" i="4"/>
  <c r="O1639" i="4"/>
  <c r="P1639" i="4"/>
  <c r="M1639" i="4"/>
  <c r="G1635" i="4"/>
  <c r="P1635" i="4"/>
  <c r="N1635" i="4"/>
  <c r="O1635" i="4"/>
  <c r="M1635" i="4"/>
  <c r="G1631" i="4"/>
  <c r="N1631" i="4"/>
  <c r="O1631" i="4"/>
  <c r="M1631" i="4"/>
  <c r="P1631" i="4"/>
  <c r="G1627" i="4"/>
  <c r="P1627" i="4"/>
  <c r="N1627" i="4"/>
  <c r="O1627" i="4"/>
  <c r="M1627" i="4"/>
  <c r="G1623" i="4"/>
  <c r="N1623" i="4"/>
  <c r="O1623" i="4"/>
  <c r="P1623" i="4"/>
  <c r="M1623" i="4"/>
  <c r="G1619" i="4"/>
  <c r="P1619" i="4"/>
  <c r="N1619" i="4"/>
  <c r="O1619" i="4"/>
  <c r="M1619" i="4"/>
  <c r="G1615" i="4"/>
  <c r="N1615" i="4"/>
  <c r="O1615" i="4"/>
  <c r="P1615" i="4"/>
  <c r="M1615" i="4"/>
  <c r="G1611" i="4"/>
  <c r="P1611" i="4"/>
  <c r="N1611" i="4"/>
  <c r="O1611" i="4"/>
  <c r="M1611" i="4"/>
  <c r="G1607" i="4"/>
  <c r="N1607" i="4"/>
  <c r="O1607" i="4"/>
  <c r="P1607" i="4"/>
  <c r="M1607" i="4"/>
  <c r="G1603" i="4"/>
  <c r="P1603" i="4"/>
  <c r="N1603" i="4"/>
  <c r="O1603" i="4"/>
  <c r="M1603" i="4"/>
  <c r="G1599" i="4"/>
  <c r="N1599" i="4"/>
  <c r="O1599" i="4"/>
  <c r="P1599" i="4"/>
  <c r="M1599" i="4"/>
  <c r="G1595" i="4"/>
  <c r="P1595" i="4"/>
  <c r="N1595" i="4"/>
  <c r="O1595" i="4"/>
  <c r="M1595" i="4"/>
  <c r="G1591" i="4"/>
  <c r="N1591" i="4"/>
  <c r="O1591" i="4"/>
  <c r="P1591" i="4"/>
  <c r="M1591" i="4"/>
  <c r="G1587" i="4"/>
  <c r="P1587" i="4"/>
  <c r="N1587" i="4"/>
  <c r="O1587" i="4"/>
  <c r="M1587" i="4"/>
  <c r="G1583" i="4"/>
  <c r="N1583" i="4"/>
  <c r="O1583" i="4"/>
  <c r="P1583" i="4"/>
  <c r="M1583" i="4"/>
  <c r="G1579" i="4"/>
  <c r="P1579" i="4"/>
  <c r="N1579" i="4"/>
  <c r="O1579" i="4"/>
  <c r="M1579" i="4"/>
  <c r="G1575" i="4"/>
  <c r="N1575" i="4"/>
  <c r="O1575" i="4"/>
  <c r="P1575" i="4"/>
  <c r="M1575" i="4"/>
  <c r="G1571" i="4"/>
  <c r="P1571" i="4"/>
  <c r="N1571" i="4"/>
  <c r="O1571" i="4"/>
  <c r="M1571" i="4"/>
  <c r="G1567" i="4"/>
  <c r="N1567" i="4"/>
  <c r="O1567" i="4"/>
  <c r="M1567" i="4"/>
  <c r="P1567" i="4"/>
  <c r="G1563" i="4"/>
  <c r="P1563" i="4"/>
  <c r="N1563" i="4"/>
  <c r="O1563" i="4"/>
  <c r="M1563" i="4"/>
  <c r="G1559" i="4"/>
  <c r="N1559" i="4"/>
  <c r="O1559" i="4"/>
  <c r="P1559" i="4"/>
  <c r="M1559" i="4"/>
  <c r="G1555" i="4"/>
  <c r="P1555" i="4"/>
  <c r="N1555" i="4"/>
  <c r="O1555" i="4"/>
  <c r="M1555" i="4"/>
  <c r="G1551" i="4"/>
  <c r="N1551" i="4"/>
  <c r="O1551" i="4"/>
  <c r="P1551" i="4"/>
  <c r="M1551" i="4"/>
  <c r="G1547" i="4"/>
  <c r="P1547" i="4"/>
  <c r="N1547" i="4"/>
  <c r="O1547" i="4"/>
  <c r="M1547" i="4"/>
  <c r="G1543" i="4"/>
  <c r="N1543" i="4"/>
  <c r="O1543" i="4"/>
  <c r="P1543" i="4"/>
  <c r="M1543" i="4"/>
  <c r="G1539" i="4"/>
  <c r="P1539" i="4"/>
  <c r="N1539" i="4"/>
  <c r="O1539" i="4"/>
  <c r="M1539" i="4"/>
  <c r="G1535" i="4"/>
  <c r="N1535" i="4"/>
  <c r="O1535" i="4"/>
  <c r="M1535" i="4"/>
  <c r="P1535" i="4"/>
  <c r="G1531" i="4"/>
  <c r="P1531" i="4"/>
  <c r="N1531" i="4"/>
  <c r="O1531" i="4"/>
  <c r="M1531" i="4"/>
  <c r="G1527" i="4"/>
  <c r="N1527" i="4"/>
  <c r="O1527" i="4"/>
  <c r="P1527" i="4"/>
  <c r="M1527" i="4"/>
  <c r="G1523" i="4"/>
  <c r="P1523" i="4"/>
  <c r="N1523" i="4"/>
  <c r="O1523" i="4"/>
  <c r="M1523" i="4"/>
  <c r="G1519" i="4"/>
  <c r="N1519" i="4"/>
  <c r="O1519" i="4"/>
  <c r="P1519" i="4"/>
  <c r="M1519" i="4"/>
  <c r="G1515" i="4"/>
  <c r="P1515" i="4"/>
  <c r="N1515" i="4"/>
  <c r="O1515" i="4"/>
  <c r="M1515" i="4"/>
  <c r="G1511" i="4"/>
  <c r="N1511" i="4"/>
  <c r="O1511" i="4"/>
  <c r="P1511" i="4"/>
  <c r="M1511" i="4"/>
  <c r="G1507" i="4"/>
  <c r="P1507" i="4"/>
  <c r="N1507" i="4"/>
  <c r="O1507" i="4"/>
  <c r="M1507" i="4"/>
  <c r="G1503" i="4"/>
  <c r="N1503" i="4"/>
  <c r="O1503" i="4"/>
  <c r="P1503" i="4"/>
  <c r="M1503" i="4"/>
  <c r="G1499" i="4"/>
  <c r="P1499" i="4"/>
  <c r="N1499" i="4"/>
  <c r="O1499" i="4"/>
  <c r="M1499" i="4"/>
  <c r="G1495" i="4"/>
  <c r="N1495" i="4"/>
  <c r="O1495" i="4"/>
  <c r="P1495" i="4"/>
  <c r="M1495" i="4"/>
  <c r="G1491" i="4"/>
  <c r="P1491" i="4"/>
  <c r="N1491" i="4"/>
  <c r="O1491" i="4"/>
  <c r="M1491" i="4"/>
  <c r="G1487" i="4"/>
  <c r="N1487" i="4"/>
  <c r="O1487" i="4"/>
  <c r="P1487" i="4"/>
  <c r="M1487" i="4"/>
  <c r="G1483" i="4"/>
  <c r="P1483" i="4"/>
  <c r="N1483" i="4"/>
  <c r="O1483" i="4"/>
  <c r="M1483" i="4"/>
  <c r="G1479" i="4"/>
  <c r="N1479" i="4"/>
  <c r="O1479" i="4"/>
  <c r="P1479" i="4"/>
  <c r="M1479" i="4"/>
  <c r="G1475" i="4"/>
  <c r="P1475" i="4"/>
  <c r="N1475" i="4"/>
  <c r="O1475" i="4"/>
  <c r="M1475" i="4"/>
  <c r="G1471" i="4"/>
  <c r="N1471" i="4"/>
  <c r="O1471" i="4"/>
  <c r="P1471" i="4"/>
  <c r="M1471" i="4"/>
  <c r="G1467" i="4"/>
  <c r="P1467" i="4"/>
  <c r="N1467" i="4"/>
  <c r="O1467" i="4"/>
  <c r="M1467" i="4"/>
  <c r="G1463" i="4"/>
  <c r="N1463" i="4"/>
  <c r="O1463" i="4"/>
  <c r="P1463" i="4"/>
  <c r="M1463" i="4"/>
  <c r="G1459" i="4"/>
  <c r="P1459" i="4"/>
  <c r="N1459" i="4"/>
  <c r="O1459" i="4"/>
  <c r="M1459" i="4"/>
  <c r="G1455" i="4"/>
  <c r="N1455" i="4"/>
  <c r="O1455" i="4"/>
  <c r="P1455" i="4"/>
  <c r="M1455" i="4"/>
  <c r="G1451" i="4"/>
  <c r="P1451" i="4"/>
  <c r="N1451" i="4"/>
  <c r="O1451" i="4"/>
  <c r="M1451" i="4"/>
  <c r="G1447" i="4"/>
  <c r="N1447" i="4"/>
  <c r="O1447" i="4"/>
  <c r="P1447" i="4"/>
  <c r="M1447" i="4"/>
  <c r="G1443" i="4"/>
  <c r="P1443" i="4"/>
  <c r="N1443" i="4"/>
  <c r="O1443" i="4"/>
  <c r="M1443" i="4"/>
  <c r="G1439" i="4"/>
  <c r="N1439" i="4"/>
  <c r="O1439" i="4"/>
  <c r="P1439" i="4"/>
  <c r="M1439" i="4"/>
  <c r="G1435" i="4"/>
  <c r="P1435" i="4"/>
  <c r="N1435" i="4"/>
  <c r="O1435" i="4"/>
  <c r="M1435" i="4"/>
  <c r="G1431" i="4"/>
  <c r="N1431" i="4"/>
  <c r="O1431" i="4"/>
  <c r="P1431" i="4"/>
  <c r="M1431" i="4"/>
  <c r="G1427" i="4"/>
  <c r="P1427" i="4"/>
  <c r="N1427" i="4"/>
  <c r="O1427" i="4"/>
  <c r="M1427" i="4"/>
  <c r="G1423" i="4"/>
  <c r="N1423" i="4"/>
  <c r="O1423" i="4"/>
  <c r="P1423" i="4"/>
  <c r="M1423" i="4"/>
  <c r="G1419" i="4"/>
  <c r="P1419" i="4"/>
  <c r="N1419" i="4"/>
  <c r="O1419" i="4"/>
  <c r="M1419" i="4"/>
  <c r="G1415" i="4"/>
  <c r="N1415" i="4"/>
  <c r="O1415" i="4"/>
  <c r="P1415" i="4"/>
  <c r="M1415" i="4"/>
  <c r="G1411" i="4"/>
  <c r="P1411" i="4"/>
  <c r="N1411" i="4"/>
  <c r="O1411" i="4"/>
  <c r="M1411" i="4"/>
  <c r="G1407" i="4"/>
  <c r="N1407" i="4"/>
  <c r="O1407" i="4"/>
  <c r="P1407" i="4"/>
  <c r="M1407" i="4"/>
  <c r="G1403" i="4"/>
  <c r="P1403" i="4"/>
  <c r="N1403" i="4"/>
  <c r="O1403" i="4"/>
  <c r="M1403" i="4"/>
  <c r="G1399" i="4"/>
  <c r="N1399" i="4"/>
  <c r="O1399" i="4"/>
  <c r="P1399" i="4"/>
  <c r="M1399" i="4"/>
  <c r="G1395" i="4"/>
  <c r="P1395" i="4"/>
  <c r="N1395" i="4"/>
  <c r="O1395" i="4"/>
  <c r="M1395" i="4"/>
  <c r="G1391" i="4"/>
  <c r="N1391" i="4"/>
  <c r="O1391" i="4"/>
  <c r="P1391" i="4"/>
  <c r="M1391" i="4"/>
  <c r="G1387" i="4"/>
  <c r="P1387" i="4"/>
  <c r="N1387" i="4"/>
  <c r="O1387" i="4"/>
  <c r="M1387" i="4"/>
  <c r="G1383" i="4"/>
  <c r="N1383" i="4"/>
  <c r="O1383" i="4"/>
  <c r="P1383" i="4"/>
  <c r="M1383" i="4"/>
  <c r="G1379" i="4"/>
  <c r="P1379" i="4"/>
  <c r="N1379" i="4"/>
  <c r="O1379" i="4"/>
  <c r="M1379" i="4"/>
  <c r="G1375" i="4"/>
  <c r="N1375" i="4"/>
  <c r="O1375" i="4"/>
  <c r="M1375" i="4"/>
  <c r="P1375" i="4"/>
  <c r="G1371" i="4"/>
  <c r="P1371" i="4"/>
  <c r="N1371" i="4"/>
  <c r="O1371" i="4"/>
  <c r="M1371" i="4"/>
  <c r="G1367" i="4"/>
  <c r="N1367" i="4"/>
  <c r="O1367" i="4"/>
  <c r="P1367" i="4"/>
  <c r="M1367" i="4"/>
  <c r="G1363" i="4"/>
  <c r="P1363" i="4"/>
  <c r="N1363" i="4"/>
  <c r="O1363" i="4"/>
  <c r="M1363" i="4"/>
  <c r="G1359" i="4"/>
  <c r="N1359" i="4"/>
  <c r="O1359" i="4"/>
  <c r="P1359" i="4"/>
  <c r="M1359" i="4"/>
  <c r="G1355" i="4"/>
  <c r="P1355" i="4"/>
  <c r="N1355" i="4"/>
  <c r="O1355" i="4"/>
  <c r="M1355" i="4"/>
  <c r="G1351" i="4"/>
  <c r="N1351" i="4"/>
  <c r="O1351" i="4"/>
  <c r="P1351" i="4"/>
  <c r="M1351" i="4"/>
  <c r="G1347" i="4"/>
  <c r="P1347" i="4"/>
  <c r="N1347" i="4"/>
  <c r="O1347" i="4"/>
  <c r="M1347" i="4"/>
  <c r="G1343" i="4"/>
  <c r="N1343" i="4"/>
  <c r="O1343" i="4"/>
  <c r="M1343" i="4"/>
  <c r="P1343" i="4"/>
  <c r="G1339" i="4"/>
  <c r="P1339" i="4"/>
  <c r="N1339" i="4"/>
  <c r="O1339" i="4"/>
  <c r="M1339" i="4"/>
  <c r="G1335" i="4"/>
  <c r="N1335" i="4"/>
  <c r="O1335" i="4"/>
  <c r="P1335" i="4"/>
  <c r="M1335" i="4"/>
  <c r="G1331" i="4"/>
  <c r="P1331" i="4"/>
  <c r="N1331" i="4"/>
  <c r="O1331" i="4"/>
  <c r="M1331" i="4"/>
  <c r="G1327" i="4"/>
  <c r="N1327" i="4"/>
  <c r="O1327" i="4"/>
  <c r="P1327" i="4"/>
  <c r="M1327" i="4"/>
  <c r="G1323" i="4"/>
  <c r="P1323" i="4"/>
  <c r="N1323" i="4"/>
  <c r="O1323" i="4"/>
  <c r="M1323" i="4"/>
  <c r="G1319" i="4"/>
  <c r="N1319" i="4"/>
  <c r="O1319" i="4"/>
  <c r="P1319" i="4"/>
  <c r="M1319" i="4"/>
  <c r="G1315" i="4"/>
  <c r="P1315" i="4"/>
  <c r="N1315" i="4"/>
  <c r="O1315" i="4"/>
  <c r="M1315" i="4"/>
  <c r="G1311" i="4"/>
  <c r="N1311" i="4"/>
  <c r="O1311" i="4"/>
  <c r="P1311" i="4"/>
  <c r="M1311" i="4"/>
  <c r="G1307" i="4"/>
  <c r="P1307" i="4"/>
  <c r="N1307" i="4"/>
  <c r="O1307" i="4"/>
  <c r="M1307" i="4"/>
  <c r="G1303" i="4"/>
  <c r="N1303" i="4"/>
  <c r="O1303" i="4"/>
  <c r="P1303" i="4"/>
  <c r="M1303" i="4"/>
  <c r="G1299" i="4"/>
  <c r="P1299" i="4"/>
  <c r="N1299" i="4"/>
  <c r="O1299" i="4"/>
  <c r="M1299" i="4"/>
  <c r="G1295" i="4"/>
  <c r="N1295" i="4"/>
  <c r="O1295" i="4"/>
  <c r="P1295" i="4"/>
  <c r="M1295" i="4"/>
  <c r="G1291" i="4"/>
  <c r="P1291" i="4"/>
  <c r="N1291" i="4"/>
  <c r="O1291" i="4"/>
  <c r="M1291" i="4"/>
  <c r="G1287" i="4"/>
  <c r="N1287" i="4"/>
  <c r="O1287" i="4"/>
  <c r="P1287" i="4"/>
  <c r="M1287" i="4"/>
  <c r="G1283" i="4"/>
  <c r="P1283" i="4"/>
  <c r="N1283" i="4"/>
  <c r="O1283" i="4"/>
  <c r="M1283" i="4"/>
  <c r="G1279" i="4"/>
  <c r="N1279" i="4"/>
  <c r="O1279" i="4"/>
  <c r="P1279" i="4"/>
  <c r="M1279" i="4"/>
  <c r="G1275" i="4"/>
  <c r="P1275" i="4"/>
  <c r="N1275" i="4"/>
  <c r="O1275" i="4"/>
  <c r="M1275" i="4"/>
  <c r="G1271" i="4"/>
  <c r="N1271" i="4"/>
  <c r="O1271" i="4"/>
  <c r="P1271" i="4"/>
  <c r="M1271" i="4"/>
  <c r="G1267" i="4"/>
  <c r="P1267" i="4"/>
  <c r="N1267" i="4"/>
  <c r="O1267" i="4"/>
  <c r="M1267" i="4"/>
  <c r="G1263" i="4"/>
  <c r="N1263" i="4"/>
  <c r="O1263" i="4"/>
  <c r="P1263" i="4"/>
  <c r="M1263" i="4"/>
  <c r="G1259" i="4"/>
  <c r="P1259" i="4"/>
  <c r="N1259" i="4"/>
  <c r="O1259" i="4"/>
  <c r="M1259" i="4"/>
  <c r="G1255" i="4"/>
  <c r="N1255" i="4"/>
  <c r="O1255" i="4"/>
  <c r="P1255" i="4"/>
  <c r="M1255" i="4"/>
  <c r="G1251" i="4"/>
  <c r="P1251" i="4"/>
  <c r="N1251" i="4"/>
  <c r="O1251" i="4"/>
  <c r="M1251" i="4"/>
  <c r="G1247" i="4"/>
  <c r="N1247" i="4"/>
  <c r="O1247" i="4"/>
  <c r="M1247" i="4"/>
  <c r="P1247" i="4"/>
  <c r="G1243" i="4"/>
  <c r="P1243" i="4"/>
  <c r="N1243" i="4"/>
  <c r="O1243" i="4"/>
  <c r="M1243" i="4"/>
  <c r="G1239" i="4"/>
  <c r="N1239" i="4"/>
  <c r="O1239" i="4"/>
  <c r="P1239" i="4"/>
  <c r="M1239" i="4"/>
  <c r="G1235" i="4"/>
  <c r="P1235" i="4"/>
  <c r="N1235" i="4"/>
  <c r="O1235" i="4"/>
  <c r="M1235" i="4"/>
  <c r="G1231" i="4"/>
  <c r="N1231" i="4"/>
  <c r="O1231" i="4"/>
  <c r="P1231" i="4"/>
  <c r="M1231" i="4"/>
  <c r="G1227" i="4"/>
  <c r="P1227" i="4"/>
  <c r="N1227" i="4"/>
  <c r="O1227" i="4"/>
  <c r="M1227" i="4"/>
  <c r="G1223" i="4"/>
  <c r="N1223" i="4"/>
  <c r="O1223" i="4"/>
  <c r="P1223" i="4"/>
  <c r="M1223" i="4"/>
  <c r="G1219" i="4"/>
  <c r="P1219" i="4"/>
  <c r="N1219" i="4"/>
  <c r="O1219" i="4"/>
  <c r="M1219" i="4"/>
  <c r="G1215" i="4"/>
  <c r="N1215" i="4"/>
  <c r="O1215" i="4"/>
  <c r="M1215" i="4"/>
  <c r="P1215" i="4"/>
  <c r="G1211" i="4"/>
  <c r="P1211" i="4"/>
  <c r="N1211" i="4"/>
  <c r="O1211" i="4"/>
  <c r="M1211" i="4"/>
  <c r="G1207" i="4"/>
  <c r="N1207" i="4"/>
  <c r="O1207" i="4"/>
  <c r="P1207" i="4"/>
  <c r="M1207" i="4"/>
  <c r="G1203" i="4"/>
  <c r="P1203" i="4"/>
  <c r="N1203" i="4"/>
  <c r="O1203" i="4"/>
  <c r="M1203" i="4"/>
  <c r="H1199" i="4"/>
  <c r="G1199" i="4"/>
  <c r="N1199" i="4"/>
  <c r="O1199" i="4"/>
  <c r="P1199" i="4"/>
  <c r="M1199" i="4"/>
  <c r="G1195" i="4"/>
  <c r="P1195" i="4"/>
  <c r="N1195" i="4"/>
  <c r="O1195" i="4"/>
  <c r="M1195" i="4"/>
  <c r="G1191" i="4"/>
  <c r="N1191" i="4"/>
  <c r="O1191" i="4"/>
  <c r="P1191" i="4"/>
  <c r="M1191" i="4"/>
  <c r="G1187" i="4"/>
  <c r="P1187" i="4"/>
  <c r="N1187" i="4"/>
  <c r="O1187" i="4"/>
  <c r="M1187" i="4"/>
  <c r="H1183" i="4"/>
  <c r="G1183" i="4"/>
  <c r="N1183" i="4"/>
  <c r="O1183" i="4"/>
  <c r="P1183" i="4"/>
  <c r="M1183" i="4"/>
  <c r="G1179" i="4"/>
  <c r="P1179" i="4"/>
  <c r="N1179" i="4"/>
  <c r="O1179" i="4"/>
  <c r="M1179" i="4"/>
  <c r="G1175" i="4"/>
  <c r="N1175" i="4"/>
  <c r="O1175" i="4"/>
  <c r="P1175" i="4"/>
  <c r="M1175" i="4"/>
  <c r="G1171" i="4"/>
  <c r="P1171" i="4"/>
  <c r="N1171" i="4"/>
  <c r="O1171" i="4"/>
  <c r="M1171" i="4"/>
  <c r="G1167" i="4"/>
  <c r="N1167" i="4"/>
  <c r="O1167" i="4"/>
  <c r="P1167" i="4"/>
  <c r="M1167" i="4"/>
  <c r="G1163" i="4"/>
  <c r="P1163" i="4"/>
  <c r="N1163" i="4"/>
  <c r="O1163" i="4"/>
  <c r="M1163" i="4"/>
  <c r="G1159" i="4"/>
  <c r="N1159" i="4"/>
  <c r="O1159" i="4"/>
  <c r="P1159" i="4"/>
  <c r="M1159" i="4"/>
  <c r="G1155" i="4"/>
  <c r="P1155" i="4"/>
  <c r="N1155" i="4"/>
  <c r="O1155" i="4"/>
  <c r="M1155" i="4"/>
  <c r="G1151" i="4"/>
  <c r="N1151" i="4"/>
  <c r="O1151" i="4"/>
  <c r="P1151" i="4"/>
  <c r="M1151" i="4"/>
  <c r="G1147" i="4"/>
  <c r="P1147" i="4"/>
  <c r="N1147" i="4"/>
  <c r="O1147" i="4"/>
  <c r="M1147" i="4"/>
  <c r="G1143" i="4"/>
  <c r="N1143" i="4"/>
  <c r="O1143" i="4"/>
  <c r="P1143" i="4"/>
  <c r="M1143" i="4"/>
  <c r="G1139" i="4"/>
  <c r="P1139" i="4"/>
  <c r="N1139" i="4"/>
  <c r="O1139" i="4"/>
  <c r="M1139" i="4"/>
  <c r="H1135" i="4"/>
  <c r="G1135" i="4"/>
  <c r="N1135" i="4"/>
  <c r="O1135" i="4"/>
  <c r="P1135" i="4"/>
  <c r="M1135" i="4"/>
  <c r="G1131" i="4"/>
  <c r="P1131" i="4"/>
  <c r="N1131" i="4"/>
  <c r="O1131" i="4"/>
  <c r="M1131" i="4"/>
  <c r="G1127" i="4"/>
  <c r="N1127" i="4"/>
  <c r="O1127" i="4"/>
  <c r="P1127" i="4"/>
  <c r="M1127" i="4"/>
  <c r="G1123" i="4"/>
  <c r="P1123" i="4"/>
  <c r="N1123" i="4"/>
  <c r="O1123" i="4"/>
  <c r="M1123" i="4"/>
  <c r="G1119" i="4"/>
  <c r="N1119" i="4"/>
  <c r="O1119" i="4"/>
  <c r="P1119" i="4"/>
  <c r="M1119" i="4"/>
  <c r="G1115" i="4"/>
  <c r="P1115" i="4"/>
  <c r="N1115" i="4"/>
  <c r="O1115" i="4"/>
  <c r="M1115" i="4"/>
  <c r="G1111" i="4"/>
  <c r="N1111" i="4"/>
  <c r="O1111" i="4"/>
  <c r="P1111" i="4"/>
  <c r="M1111" i="4"/>
  <c r="G1107" i="4"/>
  <c r="P1107" i="4"/>
  <c r="N1107" i="4"/>
  <c r="O1107" i="4"/>
  <c r="M1107" i="4"/>
  <c r="G1103" i="4"/>
  <c r="N1103" i="4"/>
  <c r="O1103" i="4"/>
  <c r="P1103" i="4"/>
  <c r="M1103" i="4"/>
  <c r="G1099" i="4"/>
  <c r="P1099" i="4"/>
  <c r="N1099" i="4"/>
  <c r="O1099" i="4"/>
  <c r="M1099" i="4"/>
  <c r="G1095" i="4"/>
  <c r="N1095" i="4"/>
  <c r="O1095" i="4"/>
  <c r="P1095" i="4"/>
  <c r="M1095" i="4"/>
  <c r="G1091" i="4"/>
  <c r="P1091" i="4"/>
  <c r="N1091" i="4"/>
  <c r="O1091" i="4"/>
  <c r="M1091" i="4"/>
  <c r="G1087" i="4"/>
  <c r="N1087" i="4"/>
  <c r="O1087" i="4"/>
  <c r="M1087" i="4"/>
  <c r="P1087" i="4"/>
  <c r="G1083" i="4"/>
  <c r="P1083" i="4"/>
  <c r="N1083" i="4"/>
  <c r="O1083" i="4"/>
  <c r="M1083" i="4"/>
  <c r="G1079" i="4"/>
  <c r="N1079" i="4"/>
  <c r="O1079" i="4"/>
  <c r="P1079" i="4"/>
  <c r="M1079" i="4"/>
  <c r="G1075" i="4"/>
  <c r="P1075" i="4"/>
  <c r="N1075" i="4"/>
  <c r="O1075" i="4"/>
  <c r="M1075" i="4"/>
  <c r="H1071" i="4"/>
  <c r="G1071" i="4"/>
  <c r="N1071" i="4"/>
  <c r="O1071" i="4"/>
  <c r="P1071" i="4"/>
  <c r="M1071" i="4"/>
  <c r="G1067" i="4"/>
  <c r="P1067" i="4"/>
  <c r="N1067" i="4"/>
  <c r="O1067" i="4"/>
  <c r="M1067" i="4"/>
  <c r="G1063" i="4"/>
  <c r="N1063" i="4"/>
  <c r="O1063" i="4"/>
  <c r="P1063" i="4"/>
  <c r="M1063" i="4"/>
  <c r="G1059" i="4"/>
  <c r="P1059" i="4"/>
  <c r="N1059" i="4"/>
  <c r="O1059" i="4"/>
  <c r="M1059" i="4"/>
  <c r="H1055" i="4"/>
  <c r="G1055" i="4"/>
  <c r="N1055" i="4"/>
  <c r="O1055" i="4"/>
  <c r="M1055" i="4"/>
  <c r="P1055" i="4"/>
  <c r="G1051" i="4"/>
  <c r="P1051" i="4"/>
  <c r="N1051" i="4"/>
  <c r="O1051" i="4"/>
  <c r="M1051" i="4"/>
  <c r="G1047" i="4"/>
  <c r="N1047" i="4"/>
  <c r="O1047" i="4"/>
  <c r="P1047" i="4"/>
  <c r="M1047" i="4"/>
  <c r="G1043" i="4"/>
  <c r="P1043" i="4"/>
  <c r="N1043" i="4"/>
  <c r="O1043" i="4"/>
  <c r="M1043" i="4"/>
  <c r="G1039" i="4"/>
  <c r="N1039" i="4"/>
  <c r="O1039" i="4"/>
  <c r="P1039" i="4"/>
  <c r="M1039" i="4"/>
  <c r="G1035" i="4"/>
  <c r="P1035" i="4"/>
  <c r="N1035" i="4"/>
  <c r="O1035" i="4"/>
  <c r="M1035" i="4"/>
  <c r="G1031" i="4"/>
  <c r="N1031" i="4"/>
  <c r="O1031" i="4"/>
  <c r="P1031" i="4"/>
  <c r="M1031" i="4"/>
  <c r="G1027" i="4"/>
  <c r="P1027" i="4"/>
  <c r="N1027" i="4"/>
  <c r="O1027" i="4"/>
  <c r="M1027" i="4"/>
  <c r="G720" i="4"/>
  <c r="P720" i="4"/>
  <c r="O720" i="4"/>
  <c r="N720" i="4"/>
  <c r="M720" i="4"/>
  <c r="G712" i="4"/>
  <c r="P712" i="4"/>
  <c r="O712" i="4"/>
  <c r="N712" i="4"/>
  <c r="M712" i="4"/>
  <c r="G704" i="4"/>
  <c r="P704" i="4"/>
  <c r="O704" i="4"/>
  <c r="N704" i="4"/>
  <c r="M704" i="4"/>
  <c r="G696" i="4"/>
  <c r="P696" i="4"/>
  <c r="O696" i="4"/>
  <c r="N696" i="4"/>
  <c r="M696" i="4"/>
  <c r="G688" i="4"/>
  <c r="P688" i="4"/>
  <c r="O688" i="4"/>
  <c r="N688" i="4"/>
  <c r="M688" i="4"/>
  <c r="G680" i="4"/>
  <c r="P680" i="4"/>
  <c r="O680" i="4"/>
  <c r="N680" i="4"/>
  <c r="M680" i="4"/>
  <c r="G672" i="4"/>
  <c r="P672" i="4"/>
  <c r="O672" i="4"/>
  <c r="N672" i="4"/>
  <c r="M672" i="4"/>
  <c r="G664" i="4"/>
  <c r="P664" i="4"/>
  <c r="O664" i="4"/>
  <c r="N664" i="4"/>
  <c r="M664" i="4"/>
  <c r="G656" i="4"/>
  <c r="P656" i="4"/>
  <c r="O656" i="4"/>
  <c r="M656" i="4"/>
  <c r="N656" i="4"/>
  <c r="G648" i="4"/>
  <c r="P648" i="4"/>
  <c r="O648" i="4"/>
  <c r="M648" i="4"/>
  <c r="N648" i="4"/>
  <c r="G640" i="4"/>
  <c r="P640" i="4"/>
  <c r="O640" i="4"/>
  <c r="N640" i="4"/>
  <c r="M640" i="4"/>
  <c r="G632" i="4"/>
  <c r="P632" i="4"/>
  <c r="O632" i="4"/>
  <c r="N632" i="4"/>
  <c r="M632" i="4"/>
  <c r="G624" i="4"/>
  <c r="P624" i="4"/>
  <c r="O624" i="4"/>
  <c r="N624" i="4"/>
  <c r="M624" i="4"/>
  <c r="G620" i="4"/>
  <c r="P620" i="4"/>
  <c r="O620" i="4"/>
  <c r="N620" i="4"/>
  <c r="M620" i="4"/>
  <c r="P612" i="4"/>
  <c r="O612" i="4"/>
  <c r="G612" i="4"/>
  <c r="M612" i="4"/>
  <c r="N612" i="4"/>
  <c r="G604" i="4"/>
  <c r="P604" i="4"/>
  <c r="O604" i="4"/>
  <c r="N604" i="4"/>
  <c r="M604" i="4"/>
  <c r="G600" i="4"/>
  <c r="P600" i="4"/>
  <c r="O600" i="4"/>
  <c r="N600" i="4"/>
  <c r="M600" i="4"/>
  <c r="P596" i="4"/>
  <c r="O596" i="4"/>
  <c r="G596" i="4"/>
  <c r="M596" i="4"/>
  <c r="N596" i="4"/>
  <c r="G588" i="4"/>
  <c r="P588" i="4"/>
  <c r="O588" i="4"/>
  <c r="N588" i="4"/>
  <c r="M588" i="4"/>
  <c r="P580" i="4"/>
  <c r="O580" i="4"/>
  <c r="M580" i="4"/>
  <c r="G580" i="4"/>
  <c r="N580" i="4"/>
  <c r="G576" i="4"/>
  <c r="P576" i="4"/>
  <c r="O576" i="4"/>
  <c r="M576" i="4"/>
  <c r="N576" i="4"/>
  <c r="G568" i="4"/>
  <c r="P568" i="4"/>
  <c r="O568" i="4"/>
  <c r="M568" i="4"/>
  <c r="N568" i="4"/>
  <c r="P564" i="4"/>
  <c r="O564" i="4"/>
  <c r="G564" i="4"/>
  <c r="N564" i="4"/>
  <c r="M564" i="4"/>
  <c r="G556" i="4"/>
  <c r="P556" i="4"/>
  <c r="O556" i="4"/>
  <c r="N556" i="4"/>
  <c r="M556" i="4"/>
  <c r="P548" i="4"/>
  <c r="O548" i="4"/>
  <c r="N548" i="4"/>
  <c r="G548" i="4"/>
  <c r="M548" i="4"/>
  <c r="G540" i="4"/>
  <c r="P540" i="4"/>
  <c r="O540" i="4"/>
  <c r="N540" i="4"/>
  <c r="M540" i="4"/>
  <c r="G536" i="4"/>
  <c r="P536" i="4"/>
  <c r="O536" i="4"/>
  <c r="M536" i="4"/>
  <c r="N536" i="4"/>
  <c r="G528" i="4"/>
  <c r="P528" i="4"/>
  <c r="O528" i="4"/>
  <c r="M528" i="4"/>
  <c r="N528" i="4"/>
  <c r="G520" i="4"/>
  <c r="P520" i="4"/>
  <c r="O520" i="4"/>
  <c r="M520" i="4"/>
  <c r="N520" i="4"/>
  <c r="G512" i="4"/>
  <c r="P512" i="4"/>
  <c r="O512" i="4"/>
  <c r="M512" i="4"/>
  <c r="N512" i="4"/>
  <c r="G508" i="4"/>
  <c r="P508" i="4"/>
  <c r="O508" i="4"/>
  <c r="N508" i="4"/>
  <c r="M508" i="4"/>
  <c r="P500" i="4"/>
  <c r="O500" i="4"/>
  <c r="G500" i="4"/>
  <c r="M500" i="4"/>
  <c r="N500" i="4"/>
  <c r="H492" i="4"/>
  <c r="G492" i="4"/>
  <c r="P492" i="4"/>
  <c r="O492" i="4"/>
  <c r="M492" i="4"/>
  <c r="N492" i="4"/>
  <c r="P484" i="4"/>
  <c r="O484" i="4"/>
  <c r="M484" i="4"/>
  <c r="N484" i="4"/>
  <c r="G484" i="4"/>
  <c r="G476" i="4"/>
  <c r="P476" i="4"/>
  <c r="O476" i="4"/>
  <c r="M476" i="4"/>
  <c r="N476" i="4"/>
  <c r="G464" i="4"/>
  <c r="P464" i="4"/>
  <c r="O464" i="4"/>
  <c r="M464" i="4"/>
  <c r="N464" i="4"/>
  <c r="G456" i="4"/>
  <c r="P456" i="4"/>
  <c r="O456" i="4"/>
  <c r="N456" i="4"/>
  <c r="M456" i="4"/>
  <c r="G448" i="4"/>
  <c r="P448" i="4"/>
  <c r="O448" i="4"/>
  <c r="N448" i="4"/>
  <c r="M448" i="4"/>
  <c r="G440" i="4"/>
  <c r="P440" i="4"/>
  <c r="O440" i="4"/>
  <c r="M440" i="4"/>
  <c r="N440" i="4"/>
  <c r="G432" i="4"/>
  <c r="P432" i="4"/>
  <c r="O432" i="4"/>
  <c r="M432" i="4"/>
  <c r="N432" i="4"/>
  <c r="G424" i="4"/>
  <c r="P424" i="4"/>
  <c r="O424" i="4"/>
  <c r="M424" i="4"/>
  <c r="N424" i="4"/>
  <c r="G416" i="4"/>
  <c r="P416" i="4"/>
  <c r="O416" i="4"/>
  <c r="M416" i="4"/>
  <c r="N416" i="4"/>
  <c r="G408" i="4"/>
  <c r="P408" i="4"/>
  <c r="O408" i="4"/>
  <c r="N408" i="4"/>
  <c r="M408" i="4"/>
  <c r="G400" i="4"/>
  <c r="P400" i="4"/>
  <c r="O400" i="4"/>
  <c r="N400" i="4"/>
  <c r="M400" i="4"/>
  <c r="P388" i="4"/>
  <c r="O388" i="4"/>
  <c r="M388" i="4"/>
  <c r="N388" i="4"/>
  <c r="G388" i="4"/>
  <c r="G380" i="4"/>
  <c r="P380" i="4"/>
  <c r="O380" i="4"/>
  <c r="M380" i="4"/>
  <c r="N380" i="4"/>
  <c r="P372" i="4"/>
  <c r="O372" i="4"/>
  <c r="G372" i="4"/>
  <c r="M372" i="4"/>
  <c r="N372" i="4"/>
  <c r="G364" i="4"/>
  <c r="P364" i="4"/>
  <c r="O364" i="4"/>
  <c r="M364" i="4"/>
  <c r="N364" i="4"/>
  <c r="G352" i="4"/>
  <c r="P352" i="4"/>
  <c r="O352" i="4"/>
  <c r="N352" i="4"/>
  <c r="M352" i="4"/>
  <c r="P344" i="4"/>
  <c r="O344" i="4"/>
  <c r="M344" i="4"/>
  <c r="N344" i="4"/>
  <c r="P336" i="4"/>
  <c r="O336" i="4"/>
  <c r="M336" i="4"/>
  <c r="N336" i="4"/>
  <c r="P332" i="4"/>
  <c r="O332" i="4"/>
  <c r="N332" i="4"/>
  <c r="M332" i="4"/>
  <c r="P320" i="4"/>
  <c r="O320" i="4"/>
  <c r="N320" i="4"/>
  <c r="M320" i="4"/>
  <c r="P312" i="4"/>
  <c r="O312" i="4"/>
  <c r="M312" i="4"/>
  <c r="N312" i="4"/>
  <c r="P304" i="4"/>
  <c r="O304" i="4"/>
  <c r="M304" i="4"/>
  <c r="N304" i="4"/>
  <c r="P288" i="4"/>
  <c r="O288" i="4"/>
  <c r="M288" i="4"/>
  <c r="N288" i="4"/>
  <c r="P280" i="4"/>
  <c r="O280" i="4"/>
  <c r="M280" i="4"/>
  <c r="N280" i="4"/>
  <c r="P272" i="4"/>
  <c r="O272" i="4"/>
  <c r="M272" i="4"/>
  <c r="N272" i="4"/>
  <c r="P268" i="4"/>
  <c r="O268" i="4"/>
  <c r="N268" i="4"/>
  <c r="M268" i="4"/>
  <c r="P256" i="4"/>
  <c r="O256" i="4"/>
  <c r="N256" i="4"/>
  <c r="M256" i="4"/>
  <c r="P248" i="4"/>
  <c r="O248" i="4"/>
  <c r="N248" i="4"/>
  <c r="M248" i="4"/>
  <c r="P240" i="4"/>
  <c r="O240" i="4"/>
  <c r="M240" i="4"/>
  <c r="N240" i="4"/>
  <c r="P236" i="4"/>
  <c r="O236" i="4"/>
  <c r="N236" i="4"/>
  <c r="M236" i="4"/>
  <c r="P224" i="4"/>
  <c r="O224" i="4"/>
  <c r="M224" i="4"/>
  <c r="N224" i="4"/>
  <c r="P216" i="4"/>
  <c r="O216" i="4"/>
  <c r="M216" i="4"/>
  <c r="N216" i="4"/>
  <c r="P208" i="4"/>
  <c r="O208" i="4"/>
  <c r="M208" i="4"/>
  <c r="N208" i="4"/>
  <c r="P200" i="4"/>
  <c r="O200" i="4"/>
  <c r="M200" i="4"/>
  <c r="N200" i="4"/>
  <c r="P192" i="4"/>
  <c r="O192" i="4"/>
  <c r="M192" i="4"/>
  <c r="N192" i="4"/>
  <c r="P184" i="4"/>
  <c r="O184" i="4"/>
  <c r="M184" i="4"/>
  <c r="N184" i="4"/>
  <c r="P180" i="4"/>
  <c r="O180" i="4"/>
  <c r="N180" i="4"/>
  <c r="M180" i="4"/>
  <c r="P176" i="4"/>
  <c r="O176" i="4"/>
  <c r="M176" i="4"/>
  <c r="N176" i="4"/>
  <c r="P168" i="4"/>
  <c r="O168" i="4"/>
  <c r="M168" i="4"/>
  <c r="N168" i="4"/>
  <c r="P164" i="4"/>
  <c r="O164" i="4"/>
  <c r="N164" i="4"/>
  <c r="M164" i="4"/>
  <c r="P160" i="4"/>
  <c r="O160" i="4"/>
  <c r="M160" i="4"/>
  <c r="N160" i="4"/>
  <c r="P156" i="4"/>
  <c r="O156" i="4"/>
  <c r="N156" i="4"/>
  <c r="M156" i="4"/>
  <c r="P152" i="4"/>
  <c r="O152" i="4"/>
  <c r="M152" i="4"/>
  <c r="N152" i="4"/>
  <c r="P148" i="4"/>
  <c r="O148" i="4"/>
  <c r="N148" i="4"/>
  <c r="M148" i="4"/>
  <c r="P144" i="4"/>
  <c r="O144" i="4"/>
  <c r="M144" i="4"/>
  <c r="N144" i="4"/>
  <c r="P140" i="4"/>
  <c r="O140" i="4"/>
  <c r="N140" i="4"/>
  <c r="M140" i="4"/>
  <c r="P136" i="4"/>
  <c r="O136" i="4"/>
  <c r="M136" i="4"/>
  <c r="N136" i="4"/>
  <c r="P132" i="4"/>
  <c r="O132" i="4"/>
  <c r="N132" i="4"/>
  <c r="M132" i="4"/>
  <c r="P128" i="4"/>
  <c r="O128" i="4"/>
  <c r="M128" i="4"/>
  <c r="N128" i="4"/>
  <c r="P124" i="4"/>
  <c r="O124" i="4"/>
  <c r="N124" i="4"/>
  <c r="M124" i="4"/>
  <c r="P120" i="4"/>
  <c r="O120" i="4"/>
  <c r="M120" i="4"/>
  <c r="N120" i="4"/>
  <c r="P116" i="4"/>
  <c r="O116" i="4"/>
  <c r="N116" i="4"/>
  <c r="M116" i="4"/>
  <c r="P112" i="4"/>
  <c r="O112" i="4"/>
  <c r="M112" i="4"/>
  <c r="N112" i="4"/>
  <c r="P108" i="4"/>
  <c r="O108" i="4"/>
  <c r="N108" i="4"/>
  <c r="M108" i="4"/>
  <c r="P104" i="4"/>
  <c r="O104" i="4"/>
  <c r="M104" i="4"/>
  <c r="N104" i="4"/>
  <c r="P100" i="4"/>
  <c r="O100" i="4"/>
  <c r="N100" i="4"/>
  <c r="M100" i="4"/>
  <c r="P96" i="4"/>
  <c r="O96" i="4"/>
  <c r="M96" i="4"/>
  <c r="N96" i="4"/>
  <c r="P92" i="4"/>
  <c r="O92" i="4"/>
  <c r="N92" i="4"/>
  <c r="M92" i="4"/>
  <c r="P88" i="4"/>
  <c r="O88" i="4"/>
  <c r="M88" i="4"/>
  <c r="N88" i="4"/>
  <c r="P84" i="4"/>
  <c r="O84" i="4"/>
  <c r="N84" i="4"/>
  <c r="M84" i="4"/>
  <c r="P76" i="4"/>
  <c r="O76" i="4"/>
  <c r="M76" i="4"/>
  <c r="N76" i="4"/>
  <c r="P72" i="4"/>
  <c r="O72" i="4"/>
  <c r="N72" i="4"/>
  <c r="M72" i="4"/>
  <c r="P68" i="4"/>
  <c r="O68" i="4"/>
  <c r="M68" i="4"/>
  <c r="N68" i="4"/>
  <c r="P60" i="4"/>
  <c r="O60" i="4"/>
  <c r="M60" i="4"/>
  <c r="N60" i="4"/>
  <c r="P48" i="4"/>
  <c r="O48" i="4"/>
  <c r="M48" i="4"/>
  <c r="N48" i="4"/>
  <c r="P44" i="4"/>
  <c r="O44" i="4"/>
  <c r="M44" i="4"/>
  <c r="N44" i="4"/>
  <c r="P40" i="4"/>
  <c r="O40" i="4"/>
  <c r="M40" i="4"/>
  <c r="N40" i="4"/>
  <c r="P36" i="4"/>
  <c r="O36" i="4"/>
  <c r="N36" i="4"/>
  <c r="M36" i="4"/>
  <c r="P32" i="4"/>
  <c r="O32" i="4"/>
  <c r="M32" i="4"/>
  <c r="N32" i="4"/>
  <c r="P28" i="4"/>
  <c r="O28" i="4"/>
  <c r="M28" i="4"/>
  <c r="N28" i="4"/>
  <c r="P24" i="4"/>
  <c r="O24" i="4"/>
  <c r="M24" i="4"/>
  <c r="N24" i="4"/>
  <c r="P8" i="4"/>
  <c r="N8" i="4"/>
  <c r="O8" i="4"/>
  <c r="M8" i="4"/>
  <c r="G2991" i="4"/>
  <c r="O2991" i="4"/>
  <c r="N2991" i="4"/>
  <c r="P2991" i="4"/>
  <c r="M2991" i="4"/>
  <c r="G2979" i="4"/>
  <c r="O2979" i="4"/>
  <c r="P2979" i="4"/>
  <c r="N2979" i="4"/>
  <c r="M2979" i="4"/>
  <c r="G2967" i="4"/>
  <c r="O2967" i="4"/>
  <c r="N2967" i="4"/>
  <c r="P2967" i="4"/>
  <c r="M2967" i="4"/>
  <c r="G2959" i="4"/>
  <c r="O2959" i="4"/>
  <c r="N2959" i="4"/>
  <c r="P2959" i="4"/>
  <c r="M2959" i="4"/>
  <c r="G2951" i="4"/>
  <c r="O2951" i="4"/>
  <c r="N2951" i="4"/>
  <c r="P2951" i="4"/>
  <c r="M2951" i="4"/>
  <c r="G2943" i="4"/>
  <c r="O2943" i="4"/>
  <c r="N2943" i="4"/>
  <c r="P2943" i="4"/>
  <c r="M2943" i="4"/>
  <c r="G2935" i="4"/>
  <c r="O2935" i="4"/>
  <c r="N2935" i="4"/>
  <c r="P2935" i="4"/>
  <c r="M2935" i="4"/>
  <c r="G2931" i="4"/>
  <c r="O2931" i="4"/>
  <c r="P2931" i="4"/>
  <c r="N2931" i="4"/>
  <c r="M2931" i="4"/>
  <c r="G2923" i="4"/>
  <c r="O2923" i="4"/>
  <c r="P2923" i="4"/>
  <c r="N2923" i="4"/>
  <c r="M2923" i="4"/>
  <c r="G2915" i="4"/>
  <c r="O2915" i="4"/>
  <c r="P2915" i="4"/>
  <c r="N2915" i="4"/>
  <c r="M2915" i="4"/>
  <c r="G2907" i="4"/>
  <c r="O2907" i="4"/>
  <c r="P2907" i="4"/>
  <c r="N2907" i="4"/>
  <c r="M2907" i="4"/>
  <c r="G2895" i="4"/>
  <c r="O2895" i="4"/>
  <c r="N2895" i="4"/>
  <c r="P2895" i="4"/>
  <c r="M2895" i="4"/>
  <c r="G2887" i="4"/>
  <c r="O2887" i="4"/>
  <c r="N2887" i="4"/>
  <c r="P2887" i="4"/>
  <c r="M2887" i="4"/>
  <c r="G2879" i="4"/>
  <c r="O2879" i="4"/>
  <c r="N2879" i="4"/>
  <c r="P2879" i="4"/>
  <c r="M2879" i="4"/>
  <c r="G2871" i="4"/>
  <c r="O2871" i="4"/>
  <c r="N2871" i="4"/>
  <c r="M2871" i="4"/>
  <c r="P2871" i="4"/>
  <c r="G2859" i="4"/>
  <c r="O2859" i="4"/>
  <c r="P2859" i="4"/>
  <c r="N2859" i="4"/>
  <c r="M2859" i="4"/>
  <c r="G2851" i="4"/>
  <c r="O2851" i="4"/>
  <c r="P2851" i="4"/>
  <c r="N2851" i="4"/>
  <c r="M2851" i="4"/>
  <c r="G2843" i="4"/>
  <c r="O2843" i="4"/>
  <c r="P2843" i="4"/>
  <c r="N2843" i="4"/>
  <c r="M2843" i="4"/>
  <c r="G2831" i="4"/>
  <c r="O2831" i="4"/>
  <c r="N2831" i="4"/>
  <c r="P2831" i="4"/>
  <c r="M2831" i="4"/>
  <c r="G2823" i="4"/>
  <c r="O2823" i="4"/>
  <c r="N2823" i="4"/>
  <c r="P2823" i="4"/>
  <c r="M2823" i="4"/>
  <c r="G2815" i="4"/>
  <c r="O2815" i="4"/>
  <c r="N2815" i="4"/>
  <c r="P2815" i="4"/>
  <c r="M2815" i="4"/>
  <c r="G2803" i="4"/>
  <c r="O2803" i="4"/>
  <c r="P2803" i="4"/>
  <c r="N2803" i="4"/>
  <c r="M2803" i="4"/>
  <c r="G2795" i="4"/>
  <c r="O2795" i="4"/>
  <c r="P2795" i="4"/>
  <c r="N2795" i="4"/>
  <c r="M2795" i="4"/>
  <c r="G2787" i="4"/>
  <c r="N2787" i="4"/>
  <c r="O2787" i="4"/>
  <c r="P2787" i="4"/>
  <c r="M2787" i="4"/>
  <c r="G2779" i="4"/>
  <c r="N2779" i="4"/>
  <c r="O2779" i="4"/>
  <c r="P2779" i="4"/>
  <c r="M2779" i="4"/>
  <c r="G2771" i="4"/>
  <c r="N2771" i="4"/>
  <c r="O2771" i="4"/>
  <c r="P2771" i="4"/>
  <c r="M2771" i="4"/>
  <c r="G2763" i="4"/>
  <c r="N2763" i="4"/>
  <c r="O2763" i="4"/>
  <c r="P2763" i="4"/>
  <c r="M2763" i="4"/>
  <c r="G2751" i="4"/>
  <c r="N2751" i="4"/>
  <c r="O2751" i="4"/>
  <c r="P2751" i="4"/>
  <c r="M2751" i="4"/>
  <c r="G2743" i="4"/>
  <c r="N2743" i="4"/>
  <c r="O2743" i="4"/>
  <c r="M2743" i="4"/>
  <c r="P2743" i="4"/>
  <c r="G2735" i="4"/>
  <c r="N2735" i="4"/>
  <c r="O2735" i="4"/>
  <c r="P2735" i="4"/>
  <c r="M2735" i="4"/>
  <c r="G2731" i="4"/>
  <c r="N2731" i="4"/>
  <c r="O2731" i="4"/>
  <c r="P2731" i="4"/>
  <c r="M2731" i="4"/>
  <c r="G2727" i="4"/>
  <c r="N2727" i="4"/>
  <c r="O2727" i="4"/>
  <c r="P2727" i="4"/>
  <c r="M2727" i="4"/>
  <c r="G2719" i="4"/>
  <c r="N2719" i="4"/>
  <c r="O2719" i="4"/>
  <c r="P2719" i="4"/>
  <c r="M2719" i="4"/>
  <c r="G2711" i="4"/>
  <c r="N2711" i="4"/>
  <c r="O2711" i="4"/>
  <c r="P2711" i="4"/>
  <c r="M2711" i="4"/>
  <c r="G2703" i="4"/>
  <c r="N2703" i="4"/>
  <c r="O2703" i="4"/>
  <c r="P2703" i="4"/>
  <c r="M2703" i="4"/>
  <c r="G2695" i="4"/>
  <c r="N2695" i="4"/>
  <c r="O2695" i="4"/>
  <c r="P2695" i="4"/>
  <c r="M2695" i="4"/>
  <c r="G2687" i="4"/>
  <c r="N2687" i="4"/>
  <c r="O2687" i="4"/>
  <c r="P2687" i="4"/>
  <c r="M2687" i="4"/>
  <c r="G2679" i="4"/>
  <c r="N2679" i="4"/>
  <c r="O2679" i="4"/>
  <c r="P2679" i="4"/>
  <c r="M2679" i="4"/>
  <c r="G2671" i="4"/>
  <c r="N2671" i="4"/>
  <c r="O2671" i="4"/>
  <c r="P2671" i="4"/>
  <c r="M2671" i="4"/>
  <c r="G2663" i="4"/>
  <c r="N2663" i="4"/>
  <c r="O2663" i="4"/>
  <c r="P2663" i="4"/>
  <c r="M2663" i="4"/>
  <c r="G2655" i="4"/>
  <c r="N2655" i="4"/>
  <c r="O2655" i="4"/>
  <c r="P2655" i="4"/>
  <c r="M2655" i="4"/>
  <c r="G2651" i="4"/>
  <c r="N2651" i="4"/>
  <c r="O2651" i="4"/>
  <c r="P2651" i="4"/>
  <c r="M2651" i="4"/>
  <c r="G2643" i="4"/>
  <c r="N2643" i="4"/>
  <c r="O2643" i="4"/>
  <c r="P2643" i="4"/>
  <c r="M2643" i="4"/>
  <c r="G2639" i="4"/>
  <c r="N2639" i="4"/>
  <c r="O2639" i="4"/>
  <c r="M2639" i="4"/>
  <c r="P2639" i="4"/>
  <c r="G2631" i="4"/>
  <c r="N2631" i="4"/>
  <c r="O2631" i="4"/>
  <c r="P2631" i="4"/>
  <c r="M2631" i="4"/>
  <c r="G2623" i="4"/>
  <c r="N2623" i="4"/>
  <c r="O2623" i="4"/>
  <c r="P2623" i="4"/>
  <c r="M2623" i="4"/>
  <c r="G2615" i="4"/>
  <c r="N2615" i="4"/>
  <c r="O2615" i="4"/>
  <c r="P2615" i="4"/>
  <c r="M2615" i="4"/>
  <c r="G2607" i="4"/>
  <c r="N2607" i="4"/>
  <c r="O2607" i="4"/>
  <c r="P2607" i="4"/>
  <c r="M2607" i="4"/>
  <c r="G2599" i="4"/>
  <c r="N2599" i="4"/>
  <c r="O2599" i="4"/>
  <c r="P2599" i="4"/>
  <c r="M2599" i="4"/>
  <c r="G2591" i="4"/>
  <c r="N2591" i="4"/>
  <c r="O2591" i="4"/>
  <c r="P2591" i="4"/>
  <c r="M2591" i="4"/>
  <c r="G2583" i="4"/>
  <c r="N2583" i="4"/>
  <c r="O2583" i="4"/>
  <c r="P2583" i="4"/>
  <c r="M2583" i="4"/>
  <c r="G2571" i="4"/>
  <c r="P2571" i="4"/>
  <c r="N2571" i="4"/>
  <c r="O2571" i="4"/>
  <c r="M2571" i="4"/>
  <c r="G2563" i="4"/>
  <c r="P2563" i="4"/>
  <c r="N2563" i="4"/>
  <c r="O2563" i="4"/>
  <c r="M2563" i="4"/>
  <c r="G2555" i="4"/>
  <c r="P2555" i="4"/>
  <c r="N2555" i="4"/>
  <c r="O2555" i="4"/>
  <c r="M2555" i="4"/>
  <c r="G2547" i="4"/>
  <c r="P2547" i="4"/>
  <c r="N2547" i="4"/>
  <c r="O2547" i="4"/>
  <c r="M2547" i="4"/>
  <c r="G2535" i="4"/>
  <c r="N2535" i="4"/>
  <c r="O2535" i="4"/>
  <c r="P2535" i="4"/>
  <c r="M2535" i="4"/>
  <c r="G2527" i="4"/>
  <c r="N2527" i="4"/>
  <c r="O2527" i="4"/>
  <c r="P2527" i="4"/>
  <c r="M2527" i="4"/>
  <c r="G2515" i="4"/>
  <c r="P2515" i="4"/>
  <c r="N2515" i="4"/>
  <c r="O2515" i="4"/>
  <c r="M2515" i="4"/>
  <c r="G2507" i="4"/>
  <c r="P2507" i="4"/>
  <c r="N2507" i="4"/>
  <c r="O2507" i="4"/>
  <c r="M2507" i="4"/>
  <c r="G2499" i="4"/>
  <c r="P2499" i="4"/>
  <c r="N2499" i="4"/>
  <c r="O2499" i="4"/>
  <c r="M2499" i="4"/>
  <c r="G2998" i="4"/>
  <c r="O2998" i="4"/>
  <c r="M2998" i="4"/>
  <c r="N2998" i="4"/>
  <c r="P2998" i="4"/>
  <c r="G2994" i="4"/>
  <c r="M2994" i="4"/>
  <c r="P2994" i="4"/>
  <c r="N2994" i="4"/>
  <c r="O2994" i="4"/>
  <c r="G2990" i="4"/>
  <c r="O2990" i="4"/>
  <c r="M2990" i="4"/>
  <c r="P2990" i="4"/>
  <c r="N2990" i="4"/>
  <c r="G2986" i="4"/>
  <c r="M2986" i="4"/>
  <c r="O2986" i="4"/>
  <c r="P2986" i="4"/>
  <c r="N2986" i="4"/>
  <c r="G2982" i="4"/>
  <c r="O2982" i="4"/>
  <c r="M2982" i="4"/>
  <c r="N2982" i="4"/>
  <c r="P2982" i="4"/>
  <c r="G2978" i="4"/>
  <c r="M2978" i="4"/>
  <c r="P2978" i="4"/>
  <c r="N2978" i="4"/>
  <c r="O2978" i="4"/>
  <c r="G2974" i="4"/>
  <c r="O2974" i="4"/>
  <c r="M2974" i="4"/>
  <c r="N2974" i="4"/>
  <c r="P2974" i="4"/>
  <c r="G2970" i="4"/>
  <c r="M2970" i="4"/>
  <c r="O2970" i="4"/>
  <c r="P2970" i="4"/>
  <c r="N2970" i="4"/>
  <c r="G2966" i="4"/>
  <c r="O2966" i="4"/>
  <c r="M2966" i="4"/>
  <c r="P2966" i="4"/>
  <c r="N2966" i="4"/>
  <c r="G2962" i="4"/>
  <c r="M2962" i="4"/>
  <c r="P2962" i="4"/>
  <c r="N2962" i="4"/>
  <c r="O2962" i="4"/>
  <c r="G2958" i="4"/>
  <c r="O2958" i="4"/>
  <c r="M2958" i="4"/>
  <c r="N2958" i="4"/>
  <c r="P2958" i="4"/>
  <c r="G2954" i="4"/>
  <c r="M2954" i="4"/>
  <c r="O2954" i="4"/>
  <c r="P2954" i="4"/>
  <c r="N2954" i="4"/>
  <c r="G2950" i="4"/>
  <c r="O2950" i="4"/>
  <c r="M2950" i="4"/>
  <c r="P2950" i="4"/>
  <c r="N2950" i="4"/>
  <c r="G2946" i="4"/>
  <c r="M2946" i="4"/>
  <c r="P2946" i="4"/>
  <c r="N2946" i="4"/>
  <c r="O2946" i="4"/>
  <c r="G2942" i="4"/>
  <c r="O2942" i="4"/>
  <c r="M2942" i="4"/>
  <c r="N2942" i="4"/>
  <c r="P2942" i="4"/>
  <c r="G2938" i="4"/>
  <c r="M2938" i="4"/>
  <c r="O2938" i="4"/>
  <c r="P2938" i="4"/>
  <c r="N2938" i="4"/>
  <c r="G2934" i="4"/>
  <c r="O2934" i="4"/>
  <c r="M2934" i="4"/>
  <c r="P2934" i="4"/>
  <c r="N2934" i="4"/>
  <c r="G2930" i="4"/>
  <c r="M2930" i="4"/>
  <c r="P2930" i="4"/>
  <c r="N2930" i="4"/>
  <c r="O2930" i="4"/>
  <c r="G2926" i="4"/>
  <c r="O2926" i="4"/>
  <c r="M2926" i="4"/>
  <c r="N2926" i="4"/>
  <c r="P2926" i="4"/>
  <c r="G2922" i="4"/>
  <c r="M2922" i="4"/>
  <c r="O2922" i="4"/>
  <c r="P2922" i="4"/>
  <c r="N2922" i="4"/>
  <c r="G2918" i="4"/>
  <c r="O2918" i="4"/>
  <c r="M2918" i="4"/>
  <c r="P2918" i="4"/>
  <c r="N2918" i="4"/>
  <c r="G2914" i="4"/>
  <c r="M2914" i="4"/>
  <c r="P2914" i="4"/>
  <c r="N2914" i="4"/>
  <c r="O2914" i="4"/>
  <c r="G2910" i="4"/>
  <c r="O2910" i="4"/>
  <c r="M2910" i="4"/>
  <c r="N2910" i="4"/>
  <c r="P2910" i="4"/>
  <c r="G2906" i="4"/>
  <c r="M2906" i="4"/>
  <c r="P2906" i="4"/>
  <c r="N2906" i="4"/>
  <c r="O2906" i="4"/>
  <c r="G2902" i="4"/>
  <c r="O2902" i="4"/>
  <c r="M2902" i="4"/>
  <c r="P2902" i="4"/>
  <c r="N2902" i="4"/>
  <c r="G2898" i="4"/>
  <c r="M2898" i="4"/>
  <c r="O2898" i="4"/>
  <c r="P2898" i="4"/>
  <c r="N2898" i="4"/>
  <c r="G2894" i="4"/>
  <c r="O2894" i="4"/>
  <c r="M2894" i="4"/>
  <c r="P2894" i="4"/>
  <c r="N2894" i="4"/>
  <c r="G2890" i="4"/>
  <c r="M2890" i="4"/>
  <c r="P2890" i="4"/>
  <c r="N2890" i="4"/>
  <c r="O2890" i="4"/>
  <c r="G2886" i="4"/>
  <c r="O2886" i="4"/>
  <c r="M2886" i="4"/>
  <c r="N2886" i="4"/>
  <c r="P2886" i="4"/>
  <c r="G2882" i="4"/>
  <c r="M2882" i="4"/>
  <c r="O2882" i="4"/>
  <c r="P2882" i="4"/>
  <c r="N2882" i="4"/>
  <c r="G2878" i="4"/>
  <c r="O2878" i="4"/>
  <c r="M2878" i="4"/>
  <c r="N2878" i="4"/>
  <c r="P2878" i="4"/>
  <c r="G2874" i="4"/>
  <c r="M2874" i="4"/>
  <c r="P2874" i="4"/>
  <c r="N2874" i="4"/>
  <c r="O2874" i="4"/>
  <c r="G2870" i="4"/>
  <c r="O2870" i="4"/>
  <c r="M2870" i="4"/>
  <c r="P2870" i="4"/>
  <c r="N2870" i="4"/>
  <c r="G2866" i="4"/>
  <c r="M2866" i="4"/>
  <c r="O2866" i="4"/>
  <c r="P2866" i="4"/>
  <c r="N2866" i="4"/>
  <c r="G2862" i="4"/>
  <c r="O2862" i="4"/>
  <c r="M2862" i="4"/>
  <c r="N2862" i="4"/>
  <c r="P2862" i="4"/>
  <c r="G2858" i="4"/>
  <c r="M2858" i="4"/>
  <c r="P2858" i="4"/>
  <c r="N2858" i="4"/>
  <c r="O2858" i="4"/>
  <c r="G2854" i="4"/>
  <c r="O2854" i="4"/>
  <c r="M2854" i="4"/>
  <c r="P2854" i="4"/>
  <c r="N2854" i="4"/>
  <c r="G2850" i="4"/>
  <c r="M2850" i="4"/>
  <c r="O2850" i="4"/>
  <c r="P2850" i="4"/>
  <c r="N2850" i="4"/>
  <c r="G2846" i="4"/>
  <c r="O2846" i="4"/>
  <c r="M2846" i="4"/>
  <c r="N2846" i="4"/>
  <c r="P2846" i="4"/>
  <c r="G2842" i="4"/>
  <c r="M2842" i="4"/>
  <c r="P2842" i="4"/>
  <c r="N2842" i="4"/>
  <c r="O2842" i="4"/>
  <c r="G2838" i="4"/>
  <c r="O2838" i="4"/>
  <c r="M2838" i="4"/>
  <c r="P2838" i="4"/>
  <c r="N2838" i="4"/>
  <c r="G2834" i="4"/>
  <c r="M2834" i="4"/>
  <c r="O2834" i="4"/>
  <c r="P2834" i="4"/>
  <c r="N2834" i="4"/>
  <c r="G2830" i="4"/>
  <c r="O2830" i="4"/>
  <c r="M2830" i="4"/>
  <c r="N2830" i="4"/>
  <c r="P2830" i="4"/>
  <c r="G2826" i="4"/>
  <c r="M2826" i="4"/>
  <c r="O2826" i="4"/>
  <c r="P2826" i="4"/>
  <c r="N2826" i="4"/>
  <c r="G2822" i="4"/>
  <c r="O2822" i="4"/>
  <c r="M2822" i="4"/>
  <c r="P2822" i="4"/>
  <c r="N2822" i="4"/>
  <c r="G2818" i="4"/>
  <c r="M2818" i="4"/>
  <c r="P2818" i="4"/>
  <c r="N2818" i="4"/>
  <c r="O2818" i="4"/>
  <c r="G2814" i="4"/>
  <c r="O2814" i="4"/>
  <c r="M2814" i="4"/>
  <c r="P2814" i="4"/>
  <c r="N2814" i="4"/>
  <c r="G2810" i="4"/>
  <c r="M2810" i="4"/>
  <c r="O2810" i="4"/>
  <c r="P2810" i="4"/>
  <c r="N2810" i="4"/>
  <c r="G2806" i="4"/>
  <c r="O2806" i="4"/>
  <c r="M2806" i="4"/>
  <c r="N2806" i="4"/>
  <c r="P2806" i="4"/>
  <c r="G2802" i="4"/>
  <c r="M2802" i="4"/>
  <c r="P2802" i="4"/>
  <c r="N2802" i="4"/>
  <c r="O2802" i="4"/>
  <c r="G2798" i="4"/>
  <c r="O2798" i="4"/>
  <c r="M2798" i="4"/>
  <c r="P2798" i="4"/>
  <c r="N2798" i="4"/>
  <c r="G2794" i="4"/>
  <c r="M2794" i="4"/>
  <c r="O2794" i="4"/>
  <c r="P2794" i="4"/>
  <c r="N2794" i="4"/>
  <c r="G2790" i="4"/>
  <c r="O2790" i="4"/>
  <c r="M2790" i="4"/>
  <c r="N2790" i="4"/>
  <c r="P2790" i="4"/>
  <c r="G2786" i="4"/>
  <c r="N2786" i="4"/>
  <c r="M2786" i="4"/>
  <c r="P2786" i="4"/>
  <c r="O2786" i="4"/>
  <c r="G2782" i="4"/>
  <c r="N2782" i="4"/>
  <c r="O2782" i="4"/>
  <c r="M2782" i="4"/>
  <c r="P2782" i="4"/>
  <c r="G2778" i="4"/>
  <c r="N2778" i="4"/>
  <c r="M2778" i="4"/>
  <c r="O2778" i="4"/>
  <c r="P2778" i="4"/>
  <c r="G2774" i="4"/>
  <c r="N2774" i="4"/>
  <c r="O2774" i="4"/>
  <c r="M2774" i="4"/>
  <c r="P2774" i="4"/>
  <c r="G2770" i="4"/>
  <c r="N2770" i="4"/>
  <c r="M2770" i="4"/>
  <c r="P2770" i="4"/>
  <c r="O2770" i="4"/>
  <c r="G2766" i="4"/>
  <c r="N2766" i="4"/>
  <c r="O2766" i="4"/>
  <c r="M2766" i="4"/>
  <c r="P2766" i="4"/>
  <c r="G2762" i="4"/>
  <c r="N2762" i="4"/>
  <c r="M2762" i="4"/>
  <c r="O2762" i="4"/>
  <c r="P2762" i="4"/>
  <c r="G2758" i="4"/>
  <c r="N2758" i="4"/>
  <c r="O2758" i="4"/>
  <c r="M2758" i="4"/>
  <c r="P2758" i="4"/>
  <c r="G2754" i="4"/>
  <c r="N2754" i="4"/>
  <c r="M2754" i="4"/>
  <c r="P2754" i="4"/>
  <c r="O2754" i="4"/>
  <c r="G2750" i="4"/>
  <c r="N2750" i="4"/>
  <c r="O2750" i="4"/>
  <c r="M2750" i="4"/>
  <c r="P2750" i="4"/>
  <c r="G2746" i="4"/>
  <c r="N2746" i="4"/>
  <c r="M2746" i="4"/>
  <c r="O2746" i="4"/>
  <c r="P2746" i="4"/>
  <c r="G2742" i="4"/>
  <c r="N2742" i="4"/>
  <c r="O2742" i="4"/>
  <c r="M2742" i="4"/>
  <c r="P2742" i="4"/>
  <c r="G2738" i="4"/>
  <c r="N2738" i="4"/>
  <c r="M2738" i="4"/>
  <c r="P2738" i="4"/>
  <c r="O2738" i="4"/>
  <c r="G2734" i="4"/>
  <c r="N2734" i="4"/>
  <c r="O2734" i="4"/>
  <c r="M2734" i="4"/>
  <c r="P2734" i="4"/>
  <c r="G2730" i="4"/>
  <c r="N2730" i="4"/>
  <c r="M2730" i="4"/>
  <c r="O2730" i="4"/>
  <c r="P2730" i="4"/>
  <c r="G2726" i="4"/>
  <c r="N2726" i="4"/>
  <c r="O2726" i="4"/>
  <c r="M2726" i="4"/>
  <c r="P2726" i="4"/>
  <c r="G2722" i="4"/>
  <c r="N2722" i="4"/>
  <c r="M2722" i="4"/>
  <c r="O2722" i="4"/>
  <c r="P2722" i="4"/>
  <c r="G2718" i="4"/>
  <c r="N2718" i="4"/>
  <c r="O2718" i="4"/>
  <c r="M2718" i="4"/>
  <c r="P2718" i="4"/>
  <c r="G2714" i="4"/>
  <c r="N2714" i="4"/>
  <c r="M2714" i="4"/>
  <c r="P2714" i="4"/>
  <c r="O2714" i="4"/>
  <c r="G2710" i="4"/>
  <c r="N2710" i="4"/>
  <c r="O2710" i="4"/>
  <c r="M2710" i="4"/>
  <c r="P2710" i="4"/>
  <c r="G2706" i="4"/>
  <c r="N2706" i="4"/>
  <c r="M2706" i="4"/>
  <c r="O2706" i="4"/>
  <c r="P2706" i="4"/>
  <c r="G2702" i="4"/>
  <c r="N2702" i="4"/>
  <c r="O2702" i="4"/>
  <c r="M2702" i="4"/>
  <c r="P2702" i="4"/>
  <c r="G2698" i="4"/>
  <c r="N2698" i="4"/>
  <c r="M2698" i="4"/>
  <c r="P2698" i="4"/>
  <c r="O2698" i="4"/>
  <c r="G2694" i="4"/>
  <c r="N2694" i="4"/>
  <c r="O2694" i="4"/>
  <c r="M2694" i="4"/>
  <c r="P2694" i="4"/>
  <c r="G2690" i="4"/>
  <c r="N2690" i="4"/>
  <c r="M2690" i="4"/>
  <c r="O2690" i="4"/>
  <c r="P2690" i="4"/>
  <c r="G2686" i="4"/>
  <c r="N2686" i="4"/>
  <c r="O2686" i="4"/>
  <c r="M2686" i="4"/>
  <c r="P2686" i="4"/>
  <c r="G2682" i="4"/>
  <c r="N2682" i="4"/>
  <c r="M2682" i="4"/>
  <c r="P2682" i="4"/>
  <c r="O2682" i="4"/>
  <c r="G2678" i="4"/>
  <c r="N2678" i="4"/>
  <c r="O2678" i="4"/>
  <c r="M2678" i="4"/>
  <c r="P2678" i="4"/>
  <c r="G2674" i="4"/>
  <c r="N2674" i="4"/>
  <c r="M2674" i="4"/>
  <c r="O2674" i="4"/>
  <c r="P2674" i="4"/>
  <c r="G2670" i="4"/>
  <c r="N2670" i="4"/>
  <c r="O2670" i="4"/>
  <c r="M2670" i="4"/>
  <c r="P2670" i="4"/>
  <c r="G2666" i="4"/>
  <c r="N2666" i="4"/>
  <c r="M2666" i="4"/>
  <c r="P2666" i="4"/>
  <c r="O2666" i="4"/>
  <c r="G2662" i="4"/>
  <c r="N2662" i="4"/>
  <c r="O2662" i="4"/>
  <c r="M2662" i="4"/>
  <c r="P2662" i="4"/>
  <c r="G2658" i="4"/>
  <c r="N2658" i="4"/>
  <c r="M2658" i="4"/>
  <c r="O2658" i="4"/>
  <c r="P2658" i="4"/>
  <c r="G2654" i="4"/>
  <c r="N2654" i="4"/>
  <c r="O2654" i="4"/>
  <c r="M2654" i="4"/>
  <c r="P2654" i="4"/>
  <c r="G2650" i="4"/>
  <c r="N2650" i="4"/>
  <c r="M2650" i="4"/>
  <c r="P2650" i="4"/>
  <c r="O2650" i="4"/>
  <c r="G2646" i="4"/>
  <c r="N2646" i="4"/>
  <c r="O2646" i="4"/>
  <c r="M2646" i="4"/>
  <c r="P2646" i="4"/>
  <c r="G2642" i="4"/>
  <c r="N2642" i="4"/>
  <c r="M2642" i="4"/>
  <c r="O2642" i="4"/>
  <c r="P2642" i="4"/>
  <c r="G2638" i="4"/>
  <c r="N2638" i="4"/>
  <c r="O2638" i="4"/>
  <c r="M2638" i="4"/>
  <c r="P2638" i="4"/>
  <c r="G2634" i="4"/>
  <c r="P2634" i="4"/>
  <c r="N2634" i="4"/>
  <c r="M2634" i="4"/>
  <c r="O2634" i="4"/>
  <c r="G2630" i="4"/>
  <c r="N2630" i="4"/>
  <c r="O2630" i="4"/>
  <c r="M2630" i="4"/>
  <c r="P2630" i="4"/>
  <c r="G2626" i="4"/>
  <c r="P2626" i="4"/>
  <c r="N2626" i="4"/>
  <c r="M2626" i="4"/>
  <c r="O2626" i="4"/>
  <c r="G2622" i="4"/>
  <c r="N2622" i="4"/>
  <c r="O2622" i="4"/>
  <c r="M2622" i="4"/>
  <c r="P2622" i="4"/>
  <c r="G2618" i="4"/>
  <c r="P2618" i="4"/>
  <c r="N2618" i="4"/>
  <c r="M2618" i="4"/>
  <c r="O2618" i="4"/>
  <c r="G2614" i="4"/>
  <c r="N2614" i="4"/>
  <c r="O2614" i="4"/>
  <c r="M2614" i="4"/>
  <c r="P2614" i="4"/>
  <c r="G2610" i="4"/>
  <c r="P2610" i="4"/>
  <c r="N2610" i="4"/>
  <c r="M2610" i="4"/>
  <c r="O2610" i="4"/>
  <c r="G2606" i="4"/>
  <c r="N2606" i="4"/>
  <c r="O2606" i="4"/>
  <c r="M2606" i="4"/>
  <c r="P2606" i="4"/>
  <c r="G2602" i="4"/>
  <c r="P2602" i="4"/>
  <c r="N2602" i="4"/>
  <c r="M2602" i="4"/>
  <c r="O2602" i="4"/>
  <c r="G2598" i="4"/>
  <c r="N2598" i="4"/>
  <c r="O2598" i="4"/>
  <c r="M2598" i="4"/>
  <c r="P2598" i="4"/>
  <c r="G2594" i="4"/>
  <c r="P2594" i="4"/>
  <c r="N2594" i="4"/>
  <c r="M2594" i="4"/>
  <c r="O2594" i="4"/>
  <c r="G2590" i="4"/>
  <c r="N2590" i="4"/>
  <c r="O2590" i="4"/>
  <c r="M2590" i="4"/>
  <c r="P2590" i="4"/>
  <c r="G2586" i="4"/>
  <c r="P2586" i="4"/>
  <c r="N2586" i="4"/>
  <c r="M2586" i="4"/>
  <c r="O2586" i="4"/>
  <c r="G2582" i="4"/>
  <c r="N2582" i="4"/>
  <c r="O2582" i="4"/>
  <c r="M2582" i="4"/>
  <c r="P2582" i="4"/>
  <c r="G2578" i="4"/>
  <c r="P2578" i="4"/>
  <c r="N2578" i="4"/>
  <c r="M2578" i="4"/>
  <c r="O2578" i="4"/>
  <c r="G2574" i="4"/>
  <c r="N2574" i="4"/>
  <c r="O2574" i="4"/>
  <c r="M2574" i="4"/>
  <c r="P2574" i="4"/>
  <c r="G2570" i="4"/>
  <c r="P2570" i="4"/>
  <c r="N2570" i="4"/>
  <c r="M2570" i="4"/>
  <c r="O2570" i="4"/>
  <c r="G2566" i="4"/>
  <c r="N2566" i="4"/>
  <c r="O2566" i="4"/>
  <c r="M2566" i="4"/>
  <c r="P2566" i="4"/>
  <c r="G2562" i="4"/>
  <c r="P2562" i="4"/>
  <c r="N2562" i="4"/>
  <c r="M2562" i="4"/>
  <c r="O2562" i="4"/>
  <c r="G2558" i="4"/>
  <c r="N2558" i="4"/>
  <c r="O2558" i="4"/>
  <c r="M2558" i="4"/>
  <c r="P2558" i="4"/>
  <c r="G2554" i="4"/>
  <c r="P2554" i="4"/>
  <c r="N2554" i="4"/>
  <c r="M2554" i="4"/>
  <c r="O2554" i="4"/>
  <c r="G2550" i="4"/>
  <c r="N2550" i="4"/>
  <c r="O2550" i="4"/>
  <c r="M2550" i="4"/>
  <c r="P2550" i="4"/>
  <c r="G2546" i="4"/>
  <c r="P2546" i="4"/>
  <c r="N2546" i="4"/>
  <c r="M2546" i="4"/>
  <c r="O2546" i="4"/>
  <c r="G2542" i="4"/>
  <c r="N2542" i="4"/>
  <c r="O2542" i="4"/>
  <c r="M2542" i="4"/>
  <c r="P2542" i="4"/>
  <c r="G2538" i="4"/>
  <c r="P2538" i="4"/>
  <c r="N2538" i="4"/>
  <c r="M2538" i="4"/>
  <c r="O2538" i="4"/>
  <c r="G2534" i="4"/>
  <c r="N2534" i="4"/>
  <c r="O2534" i="4"/>
  <c r="M2534" i="4"/>
  <c r="P2534" i="4"/>
  <c r="G2530" i="4"/>
  <c r="P2530" i="4"/>
  <c r="N2530" i="4"/>
  <c r="M2530" i="4"/>
  <c r="O2530" i="4"/>
  <c r="G2526" i="4"/>
  <c r="N2526" i="4"/>
  <c r="O2526" i="4"/>
  <c r="M2526" i="4"/>
  <c r="P2526" i="4"/>
  <c r="G2522" i="4"/>
  <c r="P2522" i="4"/>
  <c r="N2522" i="4"/>
  <c r="M2522" i="4"/>
  <c r="O2522" i="4"/>
  <c r="G2518" i="4"/>
  <c r="N2518" i="4"/>
  <c r="O2518" i="4"/>
  <c r="M2518" i="4"/>
  <c r="P2518" i="4"/>
  <c r="G2514" i="4"/>
  <c r="P2514" i="4"/>
  <c r="N2514" i="4"/>
  <c r="M2514" i="4"/>
  <c r="O2514" i="4"/>
  <c r="G2510" i="4"/>
  <c r="N2510" i="4"/>
  <c r="O2510" i="4"/>
  <c r="M2510" i="4"/>
  <c r="P2510" i="4"/>
  <c r="G2506" i="4"/>
  <c r="P2506" i="4"/>
  <c r="N2506" i="4"/>
  <c r="M2506" i="4"/>
  <c r="O2506" i="4"/>
  <c r="G2502" i="4"/>
  <c r="N2502" i="4"/>
  <c r="O2502" i="4"/>
  <c r="M2502" i="4"/>
  <c r="P2502" i="4"/>
  <c r="G2498" i="4"/>
  <c r="P2498" i="4"/>
  <c r="N2498" i="4"/>
  <c r="M2498" i="4"/>
  <c r="O2498" i="4"/>
  <c r="G2494" i="4"/>
  <c r="N2494" i="4"/>
  <c r="O2494" i="4"/>
  <c r="M2494" i="4"/>
  <c r="P2494" i="4"/>
  <c r="G2490" i="4"/>
  <c r="P2490" i="4"/>
  <c r="N2490" i="4"/>
  <c r="M2490" i="4"/>
  <c r="O2490" i="4"/>
  <c r="G2486" i="4"/>
  <c r="N2486" i="4"/>
  <c r="O2486" i="4"/>
  <c r="M2486" i="4"/>
  <c r="P2486" i="4"/>
  <c r="G2482" i="4"/>
  <c r="P2482" i="4"/>
  <c r="N2482" i="4"/>
  <c r="M2482" i="4"/>
  <c r="O2482" i="4"/>
  <c r="G2478" i="4"/>
  <c r="N2478" i="4"/>
  <c r="O2478" i="4"/>
  <c r="M2478" i="4"/>
  <c r="P2478" i="4"/>
  <c r="G2474" i="4"/>
  <c r="P2474" i="4"/>
  <c r="N2474" i="4"/>
  <c r="M2474" i="4"/>
  <c r="O2474" i="4"/>
  <c r="G2470" i="4"/>
  <c r="N2470" i="4"/>
  <c r="O2470" i="4"/>
  <c r="M2470" i="4"/>
  <c r="P2470" i="4"/>
  <c r="G2466" i="4"/>
  <c r="P2466" i="4"/>
  <c r="N2466" i="4"/>
  <c r="M2466" i="4"/>
  <c r="O2466" i="4"/>
  <c r="G2462" i="4"/>
  <c r="N2462" i="4"/>
  <c r="O2462" i="4"/>
  <c r="M2462" i="4"/>
  <c r="P2462" i="4"/>
  <c r="G2458" i="4"/>
  <c r="P2458" i="4"/>
  <c r="N2458" i="4"/>
  <c r="M2458" i="4"/>
  <c r="O2458" i="4"/>
  <c r="G2454" i="4"/>
  <c r="N2454" i="4"/>
  <c r="O2454" i="4"/>
  <c r="M2454" i="4"/>
  <c r="P2454" i="4"/>
  <c r="G2450" i="4"/>
  <c r="P2450" i="4"/>
  <c r="N2450" i="4"/>
  <c r="M2450" i="4"/>
  <c r="O2450" i="4"/>
  <c r="G2446" i="4"/>
  <c r="N2446" i="4"/>
  <c r="O2446" i="4"/>
  <c r="M2446" i="4"/>
  <c r="P2446" i="4"/>
  <c r="G2442" i="4"/>
  <c r="P2442" i="4"/>
  <c r="N2442" i="4"/>
  <c r="M2442" i="4"/>
  <c r="O2442" i="4"/>
  <c r="G2438" i="4"/>
  <c r="N2438" i="4"/>
  <c r="O2438" i="4"/>
  <c r="M2438" i="4"/>
  <c r="P2438" i="4"/>
  <c r="G2434" i="4"/>
  <c r="P2434" i="4"/>
  <c r="N2434" i="4"/>
  <c r="M2434" i="4"/>
  <c r="O2434" i="4"/>
  <c r="G2430" i="4"/>
  <c r="N2430" i="4"/>
  <c r="O2430" i="4"/>
  <c r="M2430" i="4"/>
  <c r="P2430" i="4"/>
  <c r="G2426" i="4"/>
  <c r="P2426" i="4"/>
  <c r="N2426" i="4"/>
  <c r="M2426" i="4"/>
  <c r="O2426" i="4"/>
  <c r="G2422" i="4"/>
  <c r="N2422" i="4"/>
  <c r="O2422" i="4"/>
  <c r="M2422" i="4"/>
  <c r="P2422" i="4"/>
  <c r="G2418" i="4"/>
  <c r="P2418" i="4"/>
  <c r="N2418" i="4"/>
  <c r="M2418" i="4"/>
  <c r="O2418" i="4"/>
  <c r="G2414" i="4"/>
  <c r="N2414" i="4"/>
  <c r="O2414" i="4"/>
  <c r="M2414" i="4"/>
  <c r="P2414" i="4"/>
  <c r="G2410" i="4"/>
  <c r="P2410" i="4"/>
  <c r="N2410" i="4"/>
  <c r="M2410" i="4"/>
  <c r="O2410" i="4"/>
  <c r="G2406" i="4"/>
  <c r="N2406" i="4"/>
  <c r="O2406" i="4"/>
  <c r="M2406" i="4"/>
  <c r="P2406" i="4"/>
  <c r="G2402" i="4"/>
  <c r="P2402" i="4"/>
  <c r="N2402" i="4"/>
  <c r="M2402" i="4"/>
  <c r="O2402" i="4"/>
  <c r="G2398" i="4"/>
  <c r="N2398" i="4"/>
  <c r="O2398" i="4"/>
  <c r="M2398" i="4"/>
  <c r="P2398" i="4"/>
  <c r="G2394" i="4"/>
  <c r="P2394" i="4"/>
  <c r="N2394" i="4"/>
  <c r="M2394" i="4"/>
  <c r="O2394" i="4"/>
  <c r="G2390" i="4"/>
  <c r="N2390" i="4"/>
  <c r="O2390" i="4"/>
  <c r="M2390" i="4"/>
  <c r="P2390" i="4"/>
  <c r="G2386" i="4"/>
  <c r="P2386" i="4"/>
  <c r="N2386" i="4"/>
  <c r="M2386" i="4"/>
  <c r="O2386" i="4"/>
  <c r="G2382" i="4"/>
  <c r="N2382" i="4"/>
  <c r="O2382" i="4"/>
  <c r="M2382" i="4"/>
  <c r="P2382" i="4"/>
  <c r="G2378" i="4"/>
  <c r="P2378" i="4"/>
  <c r="N2378" i="4"/>
  <c r="M2378" i="4"/>
  <c r="O2378" i="4"/>
  <c r="G2374" i="4"/>
  <c r="N2374" i="4"/>
  <c r="O2374" i="4"/>
  <c r="M2374" i="4"/>
  <c r="P2374" i="4"/>
  <c r="G2370" i="4"/>
  <c r="P2370" i="4"/>
  <c r="N2370" i="4"/>
  <c r="M2370" i="4"/>
  <c r="O2370" i="4"/>
  <c r="G2366" i="4"/>
  <c r="N2366" i="4"/>
  <c r="O2366" i="4"/>
  <c r="M2366" i="4"/>
  <c r="P2366" i="4"/>
  <c r="G2362" i="4"/>
  <c r="P2362" i="4"/>
  <c r="N2362" i="4"/>
  <c r="M2362" i="4"/>
  <c r="O2362" i="4"/>
  <c r="G2358" i="4"/>
  <c r="N2358" i="4"/>
  <c r="O2358" i="4"/>
  <c r="M2358" i="4"/>
  <c r="P2358" i="4"/>
  <c r="G2354" i="4"/>
  <c r="P2354" i="4"/>
  <c r="N2354" i="4"/>
  <c r="M2354" i="4"/>
  <c r="O2354" i="4"/>
  <c r="G2350" i="4"/>
  <c r="N2350" i="4"/>
  <c r="O2350" i="4"/>
  <c r="M2350" i="4"/>
  <c r="P2350" i="4"/>
  <c r="G2346" i="4"/>
  <c r="P2346" i="4"/>
  <c r="N2346" i="4"/>
  <c r="M2346" i="4"/>
  <c r="O2346" i="4"/>
  <c r="G2342" i="4"/>
  <c r="N2342" i="4"/>
  <c r="O2342" i="4"/>
  <c r="M2342" i="4"/>
  <c r="P2342" i="4"/>
  <c r="G2338" i="4"/>
  <c r="P2338" i="4"/>
  <c r="N2338" i="4"/>
  <c r="M2338" i="4"/>
  <c r="O2338" i="4"/>
  <c r="G2334" i="4"/>
  <c r="N2334" i="4"/>
  <c r="O2334" i="4"/>
  <c r="M2334" i="4"/>
  <c r="P2334" i="4"/>
  <c r="G2330" i="4"/>
  <c r="P2330" i="4"/>
  <c r="N2330" i="4"/>
  <c r="M2330" i="4"/>
  <c r="O2330" i="4"/>
  <c r="G2326" i="4"/>
  <c r="N2326" i="4"/>
  <c r="O2326" i="4"/>
  <c r="M2326" i="4"/>
  <c r="P2326" i="4"/>
  <c r="G2322" i="4"/>
  <c r="P2322" i="4"/>
  <c r="N2322" i="4"/>
  <c r="M2322" i="4"/>
  <c r="O2322" i="4"/>
  <c r="G2318" i="4"/>
  <c r="N2318" i="4"/>
  <c r="O2318" i="4"/>
  <c r="M2318" i="4"/>
  <c r="P2318" i="4"/>
  <c r="G2314" i="4"/>
  <c r="P2314" i="4"/>
  <c r="N2314" i="4"/>
  <c r="M2314" i="4"/>
  <c r="O2314" i="4"/>
  <c r="G2310" i="4"/>
  <c r="N2310" i="4"/>
  <c r="O2310" i="4"/>
  <c r="M2310" i="4"/>
  <c r="P2310" i="4"/>
  <c r="G2306" i="4"/>
  <c r="P2306" i="4"/>
  <c r="N2306" i="4"/>
  <c r="M2306" i="4"/>
  <c r="O2306" i="4"/>
  <c r="G2302" i="4"/>
  <c r="N2302" i="4"/>
  <c r="O2302" i="4"/>
  <c r="M2302" i="4"/>
  <c r="P2302" i="4"/>
  <c r="G2298" i="4"/>
  <c r="P2298" i="4"/>
  <c r="N2298" i="4"/>
  <c r="M2298" i="4"/>
  <c r="O2298" i="4"/>
  <c r="G2294" i="4"/>
  <c r="N2294" i="4"/>
  <c r="O2294" i="4"/>
  <c r="M2294" i="4"/>
  <c r="P2294" i="4"/>
  <c r="G2290" i="4"/>
  <c r="P2290" i="4"/>
  <c r="N2290" i="4"/>
  <c r="M2290" i="4"/>
  <c r="O2290" i="4"/>
  <c r="G2286" i="4"/>
  <c r="N2286" i="4"/>
  <c r="O2286" i="4"/>
  <c r="M2286" i="4"/>
  <c r="P2286" i="4"/>
  <c r="G2282" i="4"/>
  <c r="P2282" i="4"/>
  <c r="N2282" i="4"/>
  <c r="M2282" i="4"/>
  <c r="O2282" i="4"/>
  <c r="G2278" i="4"/>
  <c r="N2278" i="4"/>
  <c r="O2278" i="4"/>
  <c r="M2278" i="4"/>
  <c r="P2278" i="4"/>
  <c r="G2274" i="4"/>
  <c r="P2274" i="4"/>
  <c r="N2274" i="4"/>
  <c r="M2274" i="4"/>
  <c r="O2274" i="4"/>
  <c r="G2270" i="4"/>
  <c r="N2270" i="4"/>
  <c r="O2270" i="4"/>
  <c r="M2270" i="4"/>
  <c r="P2270" i="4"/>
  <c r="H2266" i="4"/>
  <c r="G2266" i="4"/>
  <c r="P2266" i="4"/>
  <c r="N2266" i="4"/>
  <c r="M2266" i="4"/>
  <c r="O2266" i="4"/>
  <c r="G2262" i="4"/>
  <c r="N2262" i="4"/>
  <c r="O2262" i="4"/>
  <c r="M2262" i="4"/>
  <c r="P2262" i="4"/>
  <c r="G2258" i="4"/>
  <c r="P2258" i="4"/>
  <c r="N2258" i="4"/>
  <c r="M2258" i="4"/>
  <c r="O2258" i="4"/>
  <c r="G2254" i="4"/>
  <c r="N2254" i="4"/>
  <c r="O2254" i="4"/>
  <c r="M2254" i="4"/>
  <c r="P2254" i="4"/>
  <c r="G2250" i="4"/>
  <c r="P2250" i="4"/>
  <c r="N2250" i="4"/>
  <c r="M2250" i="4"/>
  <c r="O2250" i="4"/>
  <c r="G2246" i="4"/>
  <c r="N2246" i="4"/>
  <c r="O2246" i="4"/>
  <c r="M2246" i="4"/>
  <c r="P2246" i="4"/>
  <c r="G2242" i="4"/>
  <c r="P2242" i="4"/>
  <c r="N2242" i="4"/>
  <c r="M2242" i="4"/>
  <c r="O2242" i="4"/>
  <c r="G2238" i="4"/>
  <c r="N2238" i="4"/>
  <c r="O2238" i="4"/>
  <c r="M2238" i="4"/>
  <c r="P2238" i="4"/>
  <c r="H2234" i="4"/>
  <c r="G2234" i="4"/>
  <c r="P2234" i="4"/>
  <c r="N2234" i="4"/>
  <c r="M2234" i="4"/>
  <c r="O2234" i="4"/>
  <c r="G2230" i="4"/>
  <c r="N2230" i="4"/>
  <c r="O2230" i="4"/>
  <c r="M2230" i="4"/>
  <c r="P2230" i="4"/>
  <c r="G2226" i="4"/>
  <c r="P2226" i="4"/>
  <c r="N2226" i="4"/>
  <c r="M2226" i="4"/>
  <c r="O2226" i="4"/>
  <c r="G2222" i="4"/>
  <c r="N2222" i="4"/>
  <c r="O2222" i="4"/>
  <c r="M2222" i="4"/>
  <c r="P2222" i="4"/>
  <c r="G2218" i="4"/>
  <c r="P2218" i="4"/>
  <c r="N2218" i="4"/>
  <c r="M2218" i="4"/>
  <c r="O2218" i="4"/>
  <c r="G2214" i="4"/>
  <c r="N2214" i="4"/>
  <c r="O2214" i="4"/>
  <c r="M2214" i="4"/>
  <c r="P2214" i="4"/>
  <c r="G2210" i="4"/>
  <c r="P2210" i="4"/>
  <c r="N2210" i="4"/>
  <c r="M2210" i="4"/>
  <c r="O2210" i="4"/>
  <c r="G2206" i="4"/>
  <c r="N2206" i="4"/>
  <c r="O2206" i="4"/>
  <c r="M2206" i="4"/>
  <c r="P2206" i="4"/>
  <c r="H2202" i="4"/>
  <c r="G2202" i="4"/>
  <c r="P2202" i="4"/>
  <c r="N2202" i="4"/>
  <c r="M2202" i="4"/>
  <c r="O2202" i="4"/>
  <c r="G2198" i="4"/>
  <c r="N2198" i="4"/>
  <c r="O2198" i="4"/>
  <c r="M2198" i="4"/>
  <c r="P2198" i="4"/>
  <c r="G2194" i="4"/>
  <c r="P2194" i="4"/>
  <c r="N2194" i="4"/>
  <c r="M2194" i="4"/>
  <c r="O2194" i="4"/>
  <c r="G2190" i="4"/>
  <c r="N2190" i="4"/>
  <c r="O2190" i="4"/>
  <c r="M2190" i="4"/>
  <c r="P2190" i="4"/>
  <c r="G2186" i="4"/>
  <c r="P2186" i="4"/>
  <c r="N2186" i="4"/>
  <c r="M2186" i="4"/>
  <c r="O2186" i="4"/>
  <c r="G2182" i="4"/>
  <c r="N2182" i="4"/>
  <c r="O2182" i="4"/>
  <c r="M2182" i="4"/>
  <c r="P2182" i="4"/>
  <c r="G2178" i="4"/>
  <c r="P2178" i="4"/>
  <c r="N2178" i="4"/>
  <c r="M2178" i="4"/>
  <c r="O2178" i="4"/>
  <c r="G2174" i="4"/>
  <c r="N2174" i="4"/>
  <c r="O2174" i="4"/>
  <c r="M2174" i="4"/>
  <c r="P2174" i="4"/>
  <c r="H2170" i="4"/>
  <c r="G2170" i="4"/>
  <c r="P2170" i="4"/>
  <c r="N2170" i="4"/>
  <c r="M2170" i="4"/>
  <c r="O2170" i="4"/>
  <c r="G2166" i="4"/>
  <c r="N2166" i="4"/>
  <c r="O2166" i="4"/>
  <c r="M2166" i="4"/>
  <c r="P2166" i="4"/>
  <c r="G2162" i="4"/>
  <c r="P2162" i="4"/>
  <c r="N2162" i="4"/>
  <c r="M2162" i="4"/>
  <c r="O2162" i="4"/>
  <c r="G2158" i="4"/>
  <c r="N2158" i="4"/>
  <c r="O2158" i="4"/>
  <c r="M2158" i="4"/>
  <c r="P2158" i="4"/>
  <c r="G2154" i="4"/>
  <c r="P2154" i="4"/>
  <c r="N2154" i="4"/>
  <c r="M2154" i="4"/>
  <c r="O2154" i="4"/>
  <c r="G2150" i="4"/>
  <c r="N2150" i="4"/>
  <c r="O2150" i="4"/>
  <c r="M2150" i="4"/>
  <c r="P2150" i="4"/>
  <c r="G2146" i="4"/>
  <c r="P2146" i="4"/>
  <c r="N2146" i="4"/>
  <c r="M2146" i="4"/>
  <c r="O2146" i="4"/>
  <c r="G2142" i="4"/>
  <c r="N2142" i="4"/>
  <c r="O2142" i="4"/>
  <c r="M2142" i="4"/>
  <c r="P2142" i="4"/>
  <c r="H2138" i="4"/>
  <c r="G2138" i="4"/>
  <c r="P2138" i="4"/>
  <c r="N2138" i="4"/>
  <c r="M2138" i="4"/>
  <c r="O2138" i="4"/>
  <c r="G2134" i="4"/>
  <c r="N2134" i="4"/>
  <c r="O2134" i="4"/>
  <c r="M2134" i="4"/>
  <c r="P2134" i="4"/>
  <c r="G2130" i="4"/>
  <c r="P2130" i="4"/>
  <c r="N2130" i="4"/>
  <c r="M2130" i="4"/>
  <c r="O2130" i="4"/>
  <c r="G2126" i="4"/>
  <c r="N2126" i="4"/>
  <c r="O2126" i="4"/>
  <c r="M2126" i="4"/>
  <c r="P2126" i="4"/>
  <c r="G2122" i="4"/>
  <c r="P2122" i="4"/>
  <c r="N2122" i="4"/>
  <c r="M2122" i="4"/>
  <c r="O2122" i="4"/>
  <c r="G2118" i="4"/>
  <c r="N2118" i="4"/>
  <c r="O2118" i="4"/>
  <c r="M2118" i="4"/>
  <c r="P2118" i="4"/>
  <c r="G2114" i="4"/>
  <c r="P2114" i="4"/>
  <c r="N2114" i="4"/>
  <c r="M2114" i="4"/>
  <c r="O2114" i="4"/>
  <c r="G2110" i="4"/>
  <c r="N2110" i="4"/>
  <c r="O2110" i="4"/>
  <c r="M2110" i="4"/>
  <c r="P2110" i="4"/>
  <c r="H2106" i="4"/>
  <c r="G2106" i="4"/>
  <c r="P2106" i="4"/>
  <c r="N2106" i="4"/>
  <c r="M2106" i="4"/>
  <c r="O2106" i="4"/>
  <c r="G2102" i="4"/>
  <c r="N2102" i="4"/>
  <c r="O2102" i="4"/>
  <c r="M2102" i="4"/>
  <c r="P2102" i="4"/>
  <c r="G2098" i="4"/>
  <c r="P2098" i="4"/>
  <c r="N2098" i="4"/>
  <c r="M2098" i="4"/>
  <c r="O2098" i="4"/>
  <c r="G2094" i="4"/>
  <c r="N2094" i="4"/>
  <c r="O2094" i="4"/>
  <c r="M2094" i="4"/>
  <c r="P2094" i="4"/>
  <c r="G2090" i="4"/>
  <c r="P2090" i="4"/>
  <c r="N2090" i="4"/>
  <c r="M2090" i="4"/>
  <c r="O2090" i="4"/>
  <c r="G2086" i="4"/>
  <c r="N2086" i="4"/>
  <c r="O2086" i="4"/>
  <c r="M2086" i="4"/>
  <c r="P2086" i="4"/>
  <c r="G2082" i="4"/>
  <c r="P2082" i="4"/>
  <c r="N2082" i="4"/>
  <c r="M2082" i="4"/>
  <c r="O2082" i="4"/>
  <c r="G2078" i="4"/>
  <c r="N2078" i="4"/>
  <c r="O2078" i="4"/>
  <c r="M2078" i="4"/>
  <c r="P2078" i="4"/>
  <c r="H2074" i="4"/>
  <c r="G2074" i="4"/>
  <c r="P2074" i="4"/>
  <c r="N2074" i="4"/>
  <c r="M2074" i="4"/>
  <c r="O2074" i="4"/>
  <c r="G2070" i="4"/>
  <c r="N2070" i="4"/>
  <c r="O2070" i="4"/>
  <c r="M2070" i="4"/>
  <c r="P2070" i="4"/>
  <c r="G2066" i="4"/>
  <c r="P2066" i="4"/>
  <c r="N2066" i="4"/>
  <c r="M2066" i="4"/>
  <c r="O2066" i="4"/>
  <c r="G2062" i="4"/>
  <c r="N2062" i="4"/>
  <c r="O2062" i="4"/>
  <c r="M2062" i="4"/>
  <c r="P2062" i="4"/>
  <c r="G2058" i="4"/>
  <c r="P2058" i="4"/>
  <c r="N2058" i="4"/>
  <c r="M2058" i="4"/>
  <c r="O2058" i="4"/>
  <c r="G2054" i="4"/>
  <c r="N2054" i="4"/>
  <c r="O2054" i="4"/>
  <c r="M2054" i="4"/>
  <c r="P2054" i="4"/>
  <c r="G2050" i="4"/>
  <c r="P2050" i="4"/>
  <c r="N2050" i="4"/>
  <c r="M2050" i="4"/>
  <c r="O2050" i="4"/>
  <c r="G2046" i="4"/>
  <c r="N2046" i="4"/>
  <c r="O2046" i="4"/>
  <c r="M2046" i="4"/>
  <c r="P2046" i="4"/>
  <c r="H2042" i="4"/>
  <c r="G2042" i="4"/>
  <c r="P2042" i="4"/>
  <c r="N2042" i="4"/>
  <c r="M2042" i="4"/>
  <c r="O2042" i="4"/>
  <c r="G2038" i="4"/>
  <c r="N2038" i="4"/>
  <c r="O2038" i="4"/>
  <c r="M2038" i="4"/>
  <c r="P2038" i="4"/>
  <c r="G2034" i="4"/>
  <c r="P2034" i="4"/>
  <c r="N2034" i="4"/>
  <c r="M2034" i="4"/>
  <c r="O2034" i="4"/>
  <c r="G2030" i="4"/>
  <c r="N2030" i="4"/>
  <c r="O2030" i="4"/>
  <c r="M2030" i="4"/>
  <c r="P2030" i="4"/>
  <c r="G2026" i="4"/>
  <c r="P2026" i="4"/>
  <c r="N2026" i="4"/>
  <c r="M2026" i="4"/>
  <c r="O2026" i="4"/>
  <c r="G2022" i="4"/>
  <c r="N2022" i="4"/>
  <c r="O2022" i="4"/>
  <c r="M2022" i="4"/>
  <c r="P2022" i="4"/>
  <c r="G2018" i="4"/>
  <c r="P2018" i="4"/>
  <c r="N2018" i="4"/>
  <c r="M2018" i="4"/>
  <c r="O2018" i="4"/>
  <c r="G2014" i="4"/>
  <c r="N2014" i="4"/>
  <c r="O2014" i="4"/>
  <c r="M2014" i="4"/>
  <c r="P2014" i="4"/>
  <c r="H2010" i="4"/>
  <c r="G2010" i="4"/>
  <c r="P2010" i="4"/>
  <c r="N2010" i="4"/>
  <c r="M2010" i="4"/>
  <c r="O2010" i="4"/>
  <c r="G2006" i="4"/>
  <c r="N2006" i="4"/>
  <c r="O2006" i="4"/>
  <c r="M2006" i="4"/>
  <c r="P2006" i="4"/>
  <c r="G2002" i="4"/>
  <c r="P2002" i="4"/>
  <c r="N2002" i="4"/>
  <c r="M2002" i="4"/>
  <c r="O2002" i="4"/>
  <c r="G1998" i="4"/>
  <c r="N1998" i="4"/>
  <c r="O1998" i="4"/>
  <c r="M1998" i="4"/>
  <c r="P1998" i="4"/>
  <c r="G1994" i="4"/>
  <c r="P1994" i="4"/>
  <c r="N1994" i="4"/>
  <c r="M1994" i="4"/>
  <c r="O1994" i="4"/>
  <c r="G1990" i="4"/>
  <c r="N1990" i="4"/>
  <c r="O1990" i="4"/>
  <c r="M1990" i="4"/>
  <c r="P1990" i="4"/>
  <c r="G1986" i="4"/>
  <c r="P1986" i="4"/>
  <c r="N1986" i="4"/>
  <c r="M1986" i="4"/>
  <c r="O1986" i="4"/>
  <c r="G1982" i="4"/>
  <c r="N1982" i="4"/>
  <c r="O1982" i="4"/>
  <c r="M1982" i="4"/>
  <c r="P1982" i="4"/>
  <c r="H1978" i="4"/>
  <c r="G1978" i="4"/>
  <c r="P1978" i="4"/>
  <c r="N1978" i="4"/>
  <c r="M1978" i="4"/>
  <c r="O1978" i="4"/>
  <c r="G1974" i="4"/>
  <c r="N1974" i="4"/>
  <c r="O1974" i="4"/>
  <c r="M1974" i="4"/>
  <c r="P1974" i="4"/>
  <c r="G1970" i="4"/>
  <c r="P1970" i="4"/>
  <c r="N1970" i="4"/>
  <c r="M1970" i="4"/>
  <c r="O1970" i="4"/>
  <c r="G1966" i="4"/>
  <c r="N1966" i="4"/>
  <c r="O1966" i="4"/>
  <c r="M1966" i="4"/>
  <c r="P1966" i="4"/>
  <c r="G1962" i="4"/>
  <c r="P1962" i="4"/>
  <c r="N1962" i="4"/>
  <c r="M1962" i="4"/>
  <c r="O1962" i="4"/>
  <c r="G1958" i="4"/>
  <c r="N1958" i="4"/>
  <c r="O1958" i="4"/>
  <c r="M1958" i="4"/>
  <c r="P1958" i="4"/>
  <c r="G1954" i="4"/>
  <c r="P1954" i="4"/>
  <c r="N1954" i="4"/>
  <c r="M1954" i="4"/>
  <c r="O1954" i="4"/>
  <c r="G1950" i="4"/>
  <c r="N1950" i="4"/>
  <c r="O1950" i="4"/>
  <c r="M1950" i="4"/>
  <c r="P1950" i="4"/>
  <c r="H1946" i="4"/>
  <c r="G1946" i="4"/>
  <c r="P1946" i="4"/>
  <c r="N1946" i="4"/>
  <c r="M1946" i="4"/>
  <c r="O1946" i="4"/>
  <c r="G1942" i="4"/>
  <c r="N1942" i="4"/>
  <c r="O1942" i="4"/>
  <c r="M1942" i="4"/>
  <c r="P1942" i="4"/>
  <c r="G1938" i="4"/>
  <c r="P1938" i="4"/>
  <c r="N1938" i="4"/>
  <c r="M1938" i="4"/>
  <c r="O1938" i="4"/>
  <c r="G1934" i="4"/>
  <c r="N1934" i="4"/>
  <c r="O1934" i="4"/>
  <c r="M1934" i="4"/>
  <c r="P1934" i="4"/>
  <c r="G1930" i="4"/>
  <c r="P1930" i="4"/>
  <c r="N1930" i="4"/>
  <c r="M1930" i="4"/>
  <c r="O1930" i="4"/>
  <c r="G1926" i="4"/>
  <c r="N1926" i="4"/>
  <c r="O1926" i="4"/>
  <c r="M1926" i="4"/>
  <c r="P1926" i="4"/>
  <c r="G1922" i="4"/>
  <c r="P1922" i="4"/>
  <c r="N1922" i="4"/>
  <c r="M1922" i="4"/>
  <c r="O1922" i="4"/>
  <c r="G1918" i="4"/>
  <c r="N1918" i="4"/>
  <c r="O1918" i="4"/>
  <c r="M1918" i="4"/>
  <c r="P1918" i="4"/>
  <c r="H1914" i="4"/>
  <c r="G1914" i="4"/>
  <c r="P1914" i="4"/>
  <c r="N1914" i="4"/>
  <c r="M1914" i="4"/>
  <c r="O1914" i="4"/>
  <c r="G1910" i="4"/>
  <c r="N1910" i="4"/>
  <c r="O1910" i="4"/>
  <c r="M1910" i="4"/>
  <c r="P1910" i="4"/>
  <c r="G1906" i="4"/>
  <c r="P1906" i="4"/>
  <c r="N1906" i="4"/>
  <c r="M1906" i="4"/>
  <c r="O1906" i="4"/>
  <c r="G1902" i="4"/>
  <c r="N1902" i="4"/>
  <c r="O1902" i="4"/>
  <c r="M1902" i="4"/>
  <c r="P1902" i="4"/>
  <c r="G1898" i="4"/>
  <c r="P1898" i="4"/>
  <c r="N1898" i="4"/>
  <c r="M1898" i="4"/>
  <c r="O1898" i="4"/>
  <c r="G1894" i="4"/>
  <c r="N1894" i="4"/>
  <c r="O1894" i="4"/>
  <c r="M1894" i="4"/>
  <c r="P1894" i="4"/>
  <c r="G1890" i="4"/>
  <c r="P1890" i="4"/>
  <c r="N1890" i="4"/>
  <c r="M1890" i="4"/>
  <c r="O1890" i="4"/>
  <c r="G1886" i="4"/>
  <c r="N1886" i="4"/>
  <c r="O1886" i="4"/>
  <c r="M1886" i="4"/>
  <c r="P1886" i="4"/>
  <c r="H1882" i="4"/>
  <c r="G1882" i="4"/>
  <c r="P1882" i="4"/>
  <c r="N1882" i="4"/>
  <c r="M1882" i="4"/>
  <c r="O1882" i="4"/>
  <c r="G1878" i="4"/>
  <c r="N1878" i="4"/>
  <c r="O1878" i="4"/>
  <c r="M1878" i="4"/>
  <c r="P1878" i="4"/>
  <c r="G1874" i="4"/>
  <c r="P1874" i="4"/>
  <c r="N1874" i="4"/>
  <c r="M1874" i="4"/>
  <c r="O1874" i="4"/>
  <c r="G1870" i="4"/>
  <c r="N1870" i="4"/>
  <c r="O1870" i="4"/>
  <c r="M1870" i="4"/>
  <c r="P1870" i="4"/>
  <c r="G1866" i="4"/>
  <c r="P1866" i="4"/>
  <c r="N1866" i="4"/>
  <c r="M1866" i="4"/>
  <c r="O1866" i="4"/>
  <c r="G1862" i="4"/>
  <c r="N1862" i="4"/>
  <c r="O1862" i="4"/>
  <c r="M1862" i="4"/>
  <c r="P1862" i="4"/>
  <c r="G1858" i="4"/>
  <c r="P1858" i="4"/>
  <c r="N1858" i="4"/>
  <c r="M1858" i="4"/>
  <c r="O1858" i="4"/>
  <c r="G1854" i="4"/>
  <c r="N1854" i="4"/>
  <c r="O1854" i="4"/>
  <c r="M1854" i="4"/>
  <c r="P1854" i="4"/>
  <c r="G1850" i="4"/>
  <c r="P1850" i="4"/>
  <c r="N1850" i="4"/>
  <c r="M1850" i="4"/>
  <c r="O1850" i="4"/>
  <c r="G1846" i="4"/>
  <c r="N1846" i="4"/>
  <c r="O1846" i="4"/>
  <c r="M1846" i="4"/>
  <c r="P1846" i="4"/>
  <c r="G1842" i="4"/>
  <c r="P1842" i="4"/>
  <c r="N1842" i="4"/>
  <c r="M1842" i="4"/>
  <c r="O1842" i="4"/>
  <c r="G1838" i="4"/>
  <c r="N1838" i="4"/>
  <c r="O1838" i="4"/>
  <c r="M1838" i="4"/>
  <c r="P1838" i="4"/>
  <c r="G1834" i="4"/>
  <c r="P1834" i="4"/>
  <c r="N1834" i="4"/>
  <c r="M1834" i="4"/>
  <c r="O1834" i="4"/>
  <c r="G1830" i="4"/>
  <c r="N1830" i="4"/>
  <c r="O1830" i="4"/>
  <c r="M1830" i="4"/>
  <c r="P1830" i="4"/>
  <c r="G1826" i="4"/>
  <c r="P1826" i="4"/>
  <c r="N1826" i="4"/>
  <c r="M1826" i="4"/>
  <c r="O1826" i="4"/>
  <c r="G1822" i="4"/>
  <c r="N1822" i="4"/>
  <c r="O1822" i="4"/>
  <c r="M1822" i="4"/>
  <c r="P1822" i="4"/>
  <c r="G1818" i="4"/>
  <c r="P1818" i="4"/>
  <c r="N1818" i="4"/>
  <c r="M1818" i="4"/>
  <c r="O1818" i="4"/>
  <c r="G1814" i="4"/>
  <c r="N1814" i="4"/>
  <c r="O1814" i="4"/>
  <c r="M1814" i="4"/>
  <c r="P1814" i="4"/>
  <c r="G1810" i="4"/>
  <c r="P1810" i="4"/>
  <c r="N1810" i="4"/>
  <c r="M1810" i="4"/>
  <c r="O1810" i="4"/>
  <c r="G1806" i="4"/>
  <c r="N1806" i="4"/>
  <c r="O1806" i="4"/>
  <c r="M1806" i="4"/>
  <c r="P1806" i="4"/>
  <c r="G1802" i="4"/>
  <c r="P1802" i="4"/>
  <c r="N1802" i="4"/>
  <c r="M1802" i="4"/>
  <c r="O1802" i="4"/>
  <c r="G1798" i="4"/>
  <c r="N1798" i="4"/>
  <c r="O1798" i="4"/>
  <c r="M1798" i="4"/>
  <c r="P1798" i="4"/>
  <c r="G1794" i="4"/>
  <c r="P1794" i="4"/>
  <c r="N1794" i="4"/>
  <c r="M1794" i="4"/>
  <c r="O1794" i="4"/>
  <c r="G1790" i="4"/>
  <c r="N1790" i="4"/>
  <c r="O1790" i="4"/>
  <c r="M1790" i="4"/>
  <c r="P1790" i="4"/>
  <c r="G1786" i="4"/>
  <c r="P1786" i="4"/>
  <c r="N1786" i="4"/>
  <c r="M1786" i="4"/>
  <c r="O1786" i="4"/>
  <c r="G1782" i="4"/>
  <c r="N1782" i="4"/>
  <c r="O1782" i="4"/>
  <c r="M1782" i="4"/>
  <c r="P1782" i="4"/>
  <c r="G1778" i="4"/>
  <c r="P1778" i="4"/>
  <c r="N1778" i="4"/>
  <c r="M1778" i="4"/>
  <c r="O1778" i="4"/>
  <c r="G1774" i="4"/>
  <c r="N1774" i="4"/>
  <c r="O1774" i="4"/>
  <c r="M1774" i="4"/>
  <c r="P1774" i="4"/>
  <c r="G1770" i="4"/>
  <c r="P1770" i="4"/>
  <c r="N1770" i="4"/>
  <c r="M1770" i="4"/>
  <c r="O1770" i="4"/>
  <c r="G1766" i="4"/>
  <c r="N1766" i="4"/>
  <c r="O1766" i="4"/>
  <c r="M1766" i="4"/>
  <c r="P1766" i="4"/>
  <c r="G1762" i="4"/>
  <c r="P1762" i="4"/>
  <c r="N1762" i="4"/>
  <c r="M1762" i="4"/>
  <c r="O1762" i="4"/>
  <c r="G1758" i="4"/>
  <c r="N1758" i="4"/>
  <c r="O1758" i="4"/>
  <c r="M1758" i="4"/>
  <c r="P1758" i="4"/>
  <c r="G1754" i="4"/>
  <c r="P1754" i="4"/>
  <c r="N1754" i="4"/>
  <c r="M1754" i="4"/>
  <c r="O1754" i="4"/>
  <c r="G1750" i="4"/>
  <c r="N1750" i="4"/>
  <c r="O1750" i="4"/>
  <c r="M1750" i="4"/>
  <c r="P1750" i="4"/>
  <c r="G1746" i="4"/>
  <c r="P1746" i="4"/>
  <c r="N1746" i="4"/>
  <c r="M1746" i="4"/>
  <c r="O1746" i="4"/>
  <c r="G1742" i="4"/>
  <c r="N1742" i="4"/>
  <c r="O1742" i="4"/>
  <c r="M1742" i="4"/>
  <c r="P1742" i="4"/>
  <c r="G1738" i="4"/>
  <c r="P1738" i="4"/>
  <c r="N1738" i="4"/>
  <c r="M1738" i="4"/>
  <c r="O1738" i="4"/>
  <c r="G1734" i="4"/>
  <c r="N1734" i="4"/>
  <c r="O1734" i="4"/>
  <c r="M1734" i="4"/>
  <c r="P1734" i="4"/>
  <c r="G1730" i="4"/>
  <c r="P1730" i="4"/>
  <c r="N1730" i="4"/>
  <c r="M1730" i="4"/>
  <c r="O1730" i="4"/>
  <c r="G1726" i="4"/>
  <c r="N1726" i="4"/>
  <c r="O1726" i="4"/>
  <c r="M1726" i="4"/>
  <c r="P1726" i="4"/>
  <c r="G1722" i="4"/>
  <c r="P1722" i="4"/>
  <c r="N1722" i="4"/>
  <c r="M1722" i="4"/>
  <c r="O1722" i="4"/>
  <c r="G1718" i="4"/>
  <c r="N1718" i="4"/>
  <c r="O1718" i="4"/>
  <c r="M1718" i="4"/>
  <c r="P1718" i="4"/>
  <c r="G1714" i="4"/>
  <c r="P1714" i="4"/>
  <c r="N1714" i="4"/>
  <c r="M1714" i="4"/>
  <c r="O1714" i="4"/>
  <c r="G1710" i="4"/>
  <c r="N1710" i="4"/>
  <c r="O1710" i="4"/>
  <c r="M1710" i="4"/>
  <c r="P1710" i="4"/>
  <c r="G1706" i="4"/>
  <c r="P1706" i="4"/>
  <c r="N1706" i="4"/>
  <c r="M1706" i="4"/>
  <c r="O1706" i="4"/>
  <c r="G1702" i="4"/>
  <c r="N1702" i="4"/>
  <c r="O1702" i="4"/>
  <c r="M1702" i="4"/>
  <c r="P1702" i="4"/>
  <c r="G1698" i="4"/>
  <c r="P1698" i="4"/>
  <c r="N1698" i="4"/>
  <c r="M1698" i="4"/>
  <c r="O1698" i="4"/>
  <c r="G1694" i="4"/>
  <c r="N1694" i="4"/>
  <c r="O1694" i="4"/>
  <c r="M1694" i="4"/>
  <c r="P1694" i="4"/>
  <c r="G1690" i="4"/>
  <c r="P1690" i="4"/>
  <c r="N1690" i="4"/>
  <c r="M1690" i="4"/>
  <c r="O1690" i="4"/>
  <c r="G1686" i="4"/>
  <c r="N1686" i="4"/>
  <c r="O1686" i="4"/>
  <c r="M1686" i="4"/>
  <c r="P1686" i="4"/>
  <c r="G1682" i="4"/>
  <c r="P1682" i="4"/>
  <c r="N1682" i="4"/>
  <c r="M1682" i="4"/>
  <c r="O1682" i="4"/>
  <c r="G1023" i="4"/>
  <c r="N1023" i="4"/>
  <c r="O1023" i="4"/>
  <c r="M1023" i="4"/>
  <c r="P1023" i="4"/>
  <c r="G1019" i="4"/>
  <c r="P1019" i="4"/>
  <c r="N1019" i="4"/>
  <c r="O1019" i="4"/>
  <c r="M1019" i="4"/>
  <c r="G1015" i="4"/>
  <c r="N1015" i="4"/>
  <c r="O1015" i="4"/>
  <c r="P1015" i="4"/>
  <c r="M1015" i="4"/>
  <c r="G1011" i="4"/>
  <c r="P1011" i="4"/>
  <c r="N1011" i="4"/>
  <c r="O1011" i="4"/>
  <c r="M1011" i="4"/>
  <c r="H1007" i="4"/>
  <c r="G1007" i="4"/>
  <c r="N1007" i="4"/>
  <c r="O1007" i="4"/>
  <c r="P1007" i="4"/>
  <c r="M1007" i="4"/>
  <c r="G1003" i="4"/>
  <c r="P1003" i="4"/>
  <c r="N1003" i="4"/>
  <c r="O1003" i="4"/>
  <c r="M1003" i="4"/>
  <c r="G999" i="4"/>
  <c r="N999" i="4"/>
  <c r="O999" i="4"/>
  <c r="P999" i="4"/>
  <c r="M999" i="4"/>
  <c r="G995" i="4"/>
  <c r="P995" i="4"/>
  <c r="N995" i="4"/>
  <c r="O995" i="4"/>
  <c r="M995" i="4"/>
  <c r="G991" i="4"/>
  <c r="N991" i="4"/>
  <c r="O991" i="4"/>
  <c r="P991" i="4"/>
  <c r="M991" i="4"/>
  <c r="G987" i="4"/>
  <c r="P987" i="4"/>
  <c r="N987" i="4"/>
  <c r="O987" i="4"/>
  <c r="M987" i="4"/>
  <c r="G983" i="4"/>
  <c r="N983" i="4"/>
  <c r="O983" i="4"/>
  <c r="P983" i="4"/>
  <c r="M983" i="4"/>
  <c r="G979" i="4"/>
  <c r="P979" i="4"/>
  <c r="N979" i="4"/>
  <c r="O979" i="4"/>
  <c r="M979" i="4"/>
  <c r="G975" i="4"/>
  <c r="N975" i="4"/>
  <c r="O975" i="4"/>
  <c r="P975" i="4"/>
  <c r="M975" i="4"/>
  <c r="G971" i="4"/>
  <c r="P971" i="4"/>
  <c r="N971" i="4"/>
  <c r="O971" i="4"/>
  <c r="M971" i="4"/>
  <c r="G967" i="4"/>
  <c r="N967" i="4"/>
  <c r="O967" i="4"/>
  <c r="P967" i="4"/>
  <c r="M967" i="4"/>
  <c r="G963" i="4"/>
  <c r="P963" i="4"/>
  <c r="N963" i="4"/>
  <c r="O963" i="4"/>
  <c r="M963" i="4"/>
  <c r="G959" i="4"/>
  <c r="N959" i="4"/>
  <c r="O959" i="4"/>
  <c r="P959" i="4"/>
  <c r="M959" i="4"/>
  <c r="G955" i="4"/>
  <c r="P955" i="4"/>
  <c r="N955" i="4"/>
  <c r="O955" i="4"/>
  <c r="M955" i="4"/>
  <c r="G951" i="4"/>
  <c r="N951" i="4"/>
  <c r="O951" i="4"/>
  <c r="P951" i="4"/>
  <c r="M951" i="4"/>
  <c r="G947" i="4"/>
  <c r="P947" i="4"/>
  <c r="N947" i="4"/>
  <c r="O947" i="4"/>
  <c r="M947" i="4"/>
  <c r="G943" i="4"/>
  <c r="N943" i="4"/>
  <c r="O943" i="4"/>
  <c r="P943" i="4"/>
  <c r="M943" i="4"/>
  <c r="G939" i="4"/>
  <c r="P939" i="4"/>
  <c r="N939" i="4"/>
  <c r="O939" i="4"/>
  <c r="M939" i="4"/>
  <c r="G935" i="4"/>
  <c r="N935" i="4"/>
  <c r="O935" i="4"/>
  <c r="P935" i="4"/>
  <c r="M935" i="4"/>
  <c r="G931" i="4"/>
  <c r="P931" i="4"/>
  <c r="N931" i="4"/>
  <c r="O931" i="4"/>
  <c r="M931" i="4"/>
  <c r="G927" i="4"/>
  <c r="N927" i="4"/>
  <c r="O927" i="4"/>
  <c r="P927" i="4"/>
  <c r="M927" i="4"/>
  <c r="G923" i="4"/>
  <c r="P923" i="4"/>
  <c r="N923" i="4"/>
  <c r="O923" i="4"/>
  <c r="M923" i="4"/>
  <c r="G919" i="4"/>
  <c r="N919" i="4"/>
  <c r="O919" i="4"/>
  <c r="P919" i="4"/>
  <c r="M919" i="4"/>
  <c r="G915" i="4"/>
  <c r="P915" i="4"/>
  <c r="N915" i="4"/>
  <c r="O915" i="4"/>
  <c r="M915" i="4"/>
  <c r="G911" i="4"/>
  <c r="N911" i="4"/>
  <c r="O911" i="4"/>
  <c r="M911" i="4"/>
  <c r="P911" i="4"/>
  <c r="G907" i="4"/>
  <c r="P907" i="4"/>
  <c r="N907" i="4"/>
  <c r="O907" i="4"/>
  <c r="M907" i="4"/>
  <c r="G903" i="4"/>
  <c r="N903" i="4"/>
  <c r="O903" i="4"/>
  <c r="P903" i="4"/>
  <c r="M903" i="4"/>
  <c r="G899" i="4"/>
  <c r="P899" i="4"/>
  <c r="N899" i="4"/>
  <c r="O899" i="4"/>
  <c r="M899" i="4"/>
  <c r="G895" i="4"/>
  <c r="N895" i="4"/>
  <c r="O895" i="4"/>
  <c r="P895" i="4"/>
  <c r="M895" i="4"/>
  <c r="G891" i="4"/>
  <c r="P891" i="4"/>
  <c r="N891" i="4"/>
  <c r="O891" i="4"/>
  <c r="M891" i="4"/>
  <c r="G887" i="4"/>
  <c r="N887" i="4"/>
  <c r="O887" i="4"/>
  <c r="P887" i="4"/>
  <c r="M887" i="4"/>
  <c r="G883" i="4"/>
  <c r="P883" i="4"/>
  <c r="N883" i="4"/>
  <c r="O883" i="4"/>
  <c r="M883" i="4"/>
  <c r="G879" i="4"/>
  <c r="N879" i="4"/>
  <c r="O879" i="4"/>
  <c r="P879" i="4"/>
  <c r="M879" i="4"/>
  <c r="G875" i="4"/>
  <c r="P875" i="4"/>
  <c r="N875" i="4"/>
  <c r="O875" i="4"/>
  <c r="M875" i="4"/>
  <c r="G871" i="4"/>
  <c r="N871" i="4"/>
  <c r="O871" i="4"/>
  <c r="P871" i="4"/>
  <c r="M871" i="4"/>
  <c r="G867" i="4"/>
  <c r="P867" i="4"/>
  <c r="N867" i="4"/>
  <c r="O867" i="4"/>
  <c r="M867" i="4"/>
  <c r="G863" i="4"/>
  <c r="N863" i="4"/>
  <c r="O863" i="4"/>
  <c r="P863" i="4"/>
  <c r="M863" i="4"/>
  <c r="G859" i="4"/>
  <c r="P859" i="4"/>
  <c r="N859" i="4"/>
  <c r="O859" i="4"/>
  <c r="M859" i="4"/>
  <c r="G855" i="4"/>
  <c r="N855" i="4"/>
  <c r="O855" i="4"/>
  <c r="P855" i="4"/>
  <c r="M855" i="4"/>
  <c r="G851" i="4"/>
  <c r="P851" i="4"/>
  <c r="N851" i="4"/>
  <c r="O851" i="4"/>
  <c r="M851" i="4"/>
  <c r="G847" i="4"/>
  <c r="N847" i="4"/>
  <c r="O847" i="4"/>
  <c r="M847" i="4"/>
  <c r="P847" i="4"/>
  <c r="G843" i="4"/>
  <c r="P843" i="4"/>
  <c r="N843" i="4"/>
  <c r="O843" i="4"/>
  <c r="M843" i="4"/>
  <c r="G839" i="4"/>
  <c r="N839" i="4"/>
  <c r="O839" i="4"/>
  <c r="P839" i="4"/>
  <c r="M839" i="4"/>
  <c r="G835" i="4"/>
  <c r="P835" i="4"/>
  <c r="N835" i="4"/>
  <c r="O835" i="4"/>
  <c r="M835" i="4"/>
  <c r="G831" i="4"/>
  <c r="N831" i="4"/>
  <c r="O831" i="4"/>
  <c r="P831" i="4"/>
  <c r="M831" i="4"/>
  <c r="G827" i="4"/>
  <c r="P827" i="4"/>
  <c r="N827" i="4"/>
  <c r="O827" i="4"/>
  <c r="M827" i="4"/>
  <c r="G823" i="4"/>
  <c r="N823" i="4"/>
  <c r="O823" i="4"/>
  <c r="P823" i="4"/>
  <c r="M823" i="4"/>
  <c r="G819" i="4"/>
  <c r="P819" i="4"/>
  <c r="N819" i="4"/>
  <c r="O819" i="4"/>
  <c r="M819" i="4"/>
  <c r="G815" i="4"/>
  <c r="N815" i="4"/>
  <c r="O815" i="4"/>
  <c r="P815" i="4"/>
  <c r="M815" i="4"/>
  <c r="G811" i="4"/>
  <c r="P811" i="4"/>
  <c r="N811" i="4"/>
  <c r="O811" i="4"/>
  <c r="M811" i="4"/>
  <c r="G807" i="4"/>
  <c r="N807" i="4"/>
  <c r="O807" i="4"/>
  <c r="P807" i="4"/>
  <c r="M807" i="4"/>
  <c r="G803" i="4"/>
  <c r="P803" i="4"/>
  <c r="N803" i="4"/>
  <c r="O803" i="4"/>
  <c r="M803" i="4"/>
  <c r="G799" i="4"/>
  <c r="N799" i="4"/>
  <c r="O799" i="4"/>
  <c r="M799" i="4"/>
  <c r="P799" i="4"/>
  <c r="G795" i="4"/>
  <c r="P795" i="4"/>
  <c r="N795" i="4"/>
  <c r="O795" i="4"/>
  <c r="M795" i="4"/>
  <c r="G791" i="4"/>
  <c r="N791" i="4"/>
  <c r="O791" i="4"/>
  <c r="P791" i="4"/>
  <c r="M791" i="4"/>
  <c r="G787" i="4"/>
  <c r="P787" i="4"/>
  <c r="N787" i="4"/>
  <c r="O787" i="4"/>
  <c r="M787" i="4"/>
  <c r="G783" i="4"/>
  <c r="N783" i="4"/>
  <c r="O783" i="4"/>
  <c r="P783" i="4"/>
  <c r="M783" i="4"/>
  <c r="G779" i="4"/>
  <c r="P779" i="4"/>
  <c r="N779" i="4"/>
  <c r="O779" i="4"/>
  <c r="M779" i="4"/>
  <c r="G775" i="4"/>
  <c r="N775" i="4"/>
  <c r="O775" i="4"/>
  <c r="P775" i="4"/>
  <c r="M775" i="4"/>
  <c r="G771" i="4"/>
  <c r="P771" i="4"/>
  <c r="N771" i="4"/>
  <c r="O771" i="4"/>
  <c r="M771" i="4"/>
  <c r="G767" i="4"/>
  <c r="N767" i="4"/>
  <c r="O767" i="4"/>
  <c r="M767" i="4"/>
  <c r="P767" i="4"/>
  <c r="G763" i="4"/>
  <c r="P763" i="4"/>
  <c r="N763" i="4"/>
  <c r="O763" i="4"/>
  <c r="M763" i="4"/>
  <c r="G759" i="4"/>
  <c r="N759" i="4"/>
  <c r="O759" i="4"/>
  <c r="P759" i="4"/>
  <c r="M759" i="4"/>
  <c r="G755" i="4"/>
  <c r="P755" i="4"/>
  <c r="N755" i="4"/>
  <c r="O755" i="4"/>
  <c r="M755" i="4"/>
  <c r="G751" i="4"/>
  <c r="N751" i="4"/>
  <c r="O751" i="4"/>
  <c r="P751" i="4"/>
  <c r="M751" i="4"/>
  <c r="G747" i="4"/>
  <c r="P747" i="4"/>
  <c r="N747" i="4"/>
  <c r="O747" i="4"/>
  <c r="M747" i="4"/>
  <c r="G743" i="4"/>
  <c r="N743" i="4"/>
  <c r="O743" i="4"/>
  <c r="P743" i="4"/>
  <c r="M743" i="4"/>
  <c r="G739" i="4"/>
  <c r="P739" i="4"/>
  <c r="N739" i="4"/>
  <c r="O739" i="4"/>
  <c r="M739" i="4"/>
  <c r="G735" i="4"/>
  <c r="N735" i="4"/>
  <c r="O735" i="4"/>
  <c r="P735" i="4"/>
  <c r="M735" i="4"/>
  <c r="G731" i="4"/>
  <c r="P731" i="4"/>
  <c r="N731" i="4"/>
  <c r="O731" i="4"/>
  <c r="M731" i="4"/>
  <c r="G727" i="4"/>
  <c r="N727" i="4"/>
  <c r="O727" i="4"/>
  <c r="P727" i="4"/>
  <c r="M727" i="4"/>
  <c r="G723" i="4"/>
  <c r="P723" i="4"/>
  <c r="N723" i="4"/>
  <c r="O723" i="4"/>
  <c r="M723" i="4"/>
  <c r="G719" i="4"/>
  <c r="N719" i="4"/>
  <c r="O719" i="4"/>
  <c r="M719" i="4"/>
  <c r="P719" i="4"/>
  <c r="G715" i="4"/>
  <c r="P715" i="4"/>
  <c r="N715" i="4"/>
  <c r="O715" i="4"/>
  <c r="M715" i="4"/>
  <c r="G711" i="4"/>
  <c r="N711" i="4"/>
  <c r="O711" i="4"/>
  <c r="P711" i="4"/>
  <c r="M711" i="4"/>
  <c r="G707" i="4"/>
  <c r="P707" i="4"/>
  <c r="N707" i="4"/>
  <c r="O707" i="4"/>
  <c r="M707" i="4"/>
  <c r="G703" i="4"/>
  <c r="N703" i="4"/>
  <c r="O703" i="4"/>
  <c r="P703" i="4"/>
  <c r="M703" i="4"/>
  <c r="G699" i="4"/>
  <c r="P699" i="4"/>
  <c r="N699" i="4"/>
  <c r="O699" i="4"/>
  <c r="M699" i="4"/>
  <c r="G695" i="4"/>
  <c r="N695" i="4"/>
  <c r="O695" i="4"/>
  <c r="P695" i="4"/>
  <c r="M695" i="4"/>
  <c r="G691" i="4"/>
  <c r="P691" i="4"/>
  <c r="N691" i="4"/>
  <c r="O691" i="4"/>
  <c r="M691" i="4"/>
  <c r="G687" i="4"/>
  <c r="N687" i="4"/>
  <c r="O687" i="4"/>
  <c r="P687" i="4"/>
  <c r="M687" i="4"/>
  <c r="G683" i="4"/>
  <c r="P683" i="4"/>
  <c r="N683" i="4"/>
  <c r="O683" i="4"/>
  <c r="M683" i="4"/>
  <c r="G679" i="4"/>
  <c r="N679" i="4"/>
  <c r="O679" i="4"/>
  <c r="P679" i="4"/>
  <c r="M679" i="4"/>
  <c r="G675" i="4"/>
  <c r="P675" i="4"/>
  <c r="N675" i="4"/>
  <c r="O675" i="4"/>
  <c r="M675" i="4"/>
  <c r="G671" i="4"/>
  <c r="N671" i="4"/>
  <c r="O671" i="4"/>
  <c r="P671" i="4"/>
  <c r="M671" i="4"/>
  <c r="G667" i="4"/>
  <c r="P667" i="4"/>
  <c r="N667" i="4"/>
  <c r="O667" i="4"/>
  <c r="M667" i="4"/>
  <c r="G663" i="4"/>
  <c r="N663" i="4"/>
  <c r="O663" i="4"/>
  <c r="P663" i="4"/>
  <c r="M663" i="4"/>
  <c r="G659" i="4"/>
  <c r="P659" i="4"/>
  <c r="N659" i="4"/>
  <c r="O659" i="4"/>
  <c r="M659" i="4"/>
  <c r="G655" i="4"/>
  <c r="N655" i="4"/>
  <c r="O655" i="4"/>
  <c r="M655" i="4"/>
  <c r="P655" i="4"/>
  <c r="G651" i="4"/>
  <c r="P651" i="4"/>
  <c r="N651" i="4"/>
  <c r="O651" i="4"/>
  <c r="M651" i="4"/>
  <c r="G647" i="4"/>
  <c r="N647" i="4"/>
  <c r="O647" i="4"/>
  <c r="P647" i="4"/>
  <c r="M647" i="4"/>
  <c r="G643" i="4"/>
  <c r="P643" i="4"/>
  <c r="N643" i="4"/>
  <c r="O643" i="4"/>
  <c r="M643" i="4"/>
  <c r="G639" i="4"/>
  <c r="N639" i="4"/>
  <c r="O639" i="4"/>
  <c r="P639" i="4"/>
  <c r="M639" i="4"/>
  <c r="G635" i="4"/>
  <c r="P635" i="4"/>
  <c r="N635" i="4"/>
  <c r="O635" i="4"/>
  <c r="M635" i="4"/>
  <c r="G631" i="4"/>
  <c r="N631" i="4"/>
  <c r="O631" i="4"/>
  <c r="P631" i="4"/>
  <c r="M631" i="4"/>
  <c r="G627" i="4"/>
  <c r="P627" i="4"/>
  <c r="N627" i="4"/>
  <c r="O627" i="4"/>
  <c r="M627" i="4"/>
  <c r="G623" i="4"/>
  <c r="N623" i="4"/>
  <c r="O623" i="4"/>
  <c r="M623" i="4"/>
  <c r="P623" i="4"/>
  <c r="G619" i="4"/>
  <c r="P619" i="4"/>
  <c r="N619" i="4"/>
  <c r="O619" i="4"/>
  <c r="M619" i="4"/>
  <c r="G615" i="4"/>
  <c r="N615" i="4"/>
  <c r="O615" i="4"/>
  <c r="P615" i="4"/>
  <c r="M615" i="4"/>
  <c r="G611" i="4"/>
  <c r="P611" i="4"/>
  <c r="N611" i="4"/>
  <c r="O611" i="4"/>
  <c r="M611" i="4"/>
  <c r="G607" i="4"/>
  <c r="N607" i="4"/>
  <c r="O607" i="4"/>
  <c r="P607" i="4"/>
  <c r="M607" i="4"/>
  <c r="G603" i="4"/>
  <c r="P603" i="4"/>
  <c r="N603" i="4"/>
  <c r="O603" i="4"/>
  <c r="M603" i="4"/>
  <c r="G599" i="4"/>
  <c r="N599" i="4"/>
  <c r="O599" i="4"/>
  <c r="P599" i="4"/>
  <c r="M599" i="4"/>
  <c r="G595" i="4"/>
  <c r="P595" i="4"/>
  <c r="N595" i="4"/>
  <c r="O595" i="4"/>
  <c r="M595" i="4"/>
  <c r="G591" i="4"/>
  <c r="N591" i="4"/>
  <c r="O591" i="4"/>
  <c r="P591" i="4"/>
  <c r="M591" i="4"/>
  <c r="G587" i="4"/>
  <c r="P587" i="4"/>
  <c r="N587" i="4"/>
  <c r="O587" i="4"/>
  <c r="M587" i="4"/>
  <c r="G583" i="4"/>
  <c r="N583" i="4"/>
  <c r="O583" i="4"/>
  <c r="P583" i="4"/>
  <c r="M583" i="4"/>
  <c r="G579" i="4"/>
  <c r="P579" i="4"/>
  <c r="N579" i="4"/>
  <c r="O579" i="4"/>
  <c r="M579" i="4"/>
  <c r="G575" i="4"/>
  <c r="N575" i="4"/>
  <c r="O575" i="4"/>
  <c r="M575" i="4"/>
  <c r="P575" i="4"/>
  <c r="G571" i="4"/>
  <c r="P571" i="4"/>
  <c r="N571" i="4"/>
  <c r="O571" i="4"/>
  <c r="M571" i="4"/>
  <c r="G567" i="4"/>
  <c r="N567" i="4"/>
  <c r="O567" i="4"/>
  <c r="P567" i="4"/>
  <c r="M567" i="4"/>
  <c r="G563" i="4"/>
  <c r="P563" i="4"/>
  <c r="N563" i="4"/>
  <c r="O563" i="4"/>
  <c r="M563" i="4"/>
  <c r="G559" i="4"/>
  <c r="N559" i="4"/>
  <c r="O559" i="4"/>
  <c r="M559" i="4"/>
  <c r="P559" i="4"/>
  <c r="G555" i="4"/>
  <c r="P555" i="4"/>
  <c r="N555" i="4"/>
  <c r="O555" i="4"/>
  <c r="M555" i="4"/>
  <c r="G551" i="4"/>
  <c r="N551" i="4"/>
  <c r="O551" i="4"/>
  <c r="P551" i="4"/>
  <c r="M551" i="4"/>
  <c r="G547" i="4"/>
  <c r="P547" i="4"/>
  <c r="N547" i="4"/>
  <c r="O547" i="4"/>
  <c r="M547" i="4"/>
  <c r="G543" i="4"/>
  <c r="N543" i="4"/>
  <c r="O543" i="4"/>
  <c r="P543" i="4"/>
  <c r="M543" i="4"/>
  <c r="G539" i="4"/>
  <c r="P539" i="4"/>
  <c r="N539" i="4"/>
  <c r="O539" i="4"/>
  <c r="M539" i="4"/>
  <c r="G535" i="4"/>
  <c r="N535" i="4"/>
  <c r="O535" i="4"/>
  <c r="P535" i="4"/>
  <c r="M535" i="4"/>
  <c r="G531" i="4"/>
  <c r="P531" i="4"/>
  <c r="N531" i="4"/>
  <c r="O531" i="4"/>
  <c r="M531" i="4"/>
  <c r="G527" i="4"/>
  <c r="N527" i="4"/>
  <c r="O527" i="4"/>
  <c r="M527" i="4"/>
  <c r="P527" i="4"/>
  <c r="G523" i="4"/>
  <c r="P523" i="4"/>
  <c r="N523" i="4"/>
  <c r="O523" i="4"/>
  <c r="M523" i="4"/>
  <c r="G519" i="4"/>
  <c r="N519" i="4"/>
  <c r="O519" i="4"/>
  <c r="P519" i="4"/>
  <c r="M519" i="4"/>
  <c r="G515" i="4"/>
  <c r="P515" i="4"/>
  <c r="N515" i="4"/>
  <c r="O515" i="4"/>
  <c r="M515" i="4"/>
  <c r="G511" i="4"/>
  <c r="N511" i="4"/>
  <c r="O511" i="4"/>
  <c r="P511" i="4"/>
  <c r="M511" i="4"/>
  <c r="G507" i="4"/>
  <c r="P507" i="4"/>
  <c r="N507" i="4"/>
  <c r="O507" i="4"/>
  <c r="M507" i="4"/>
  <c r="G503" i="4"/>
  <c r="N503" i="4"/>
  <c r="O503" i="4"/>
  <c r="P503" i="4"/>
  <c r="M503" i="4"/>
  <c r="G499" i="4"/>
  <c r="P499" i="4"/>
  <c r="N499" i="4"/>
  <c r="O499" i="4"/>
  <c r="M499" i="4"/>
  <c r="G495" i="4"/>
  <c r="N495" i="4"/>
  <c r="O495" i="4"/>
  <c r="M495" i="4"/>
  <c r="P495" i="4"/>
  <c r="G491" i="4"/>
  <c r="P491" i="4"/>
  <c r="N491" i="4"/>
  <c r="O491" i="4"/>
  <c r="M491" i="4"/>
  <c r="G487" i="4"/>
  <c r="N487" i="4"/>
  <c r="O487" i="4"/>
  <c r="P487" i="4"/>
  <c r="M487" i="4"/>
  <c r="G483" i="4"/>
  <c r="P483" i="4"/>
  <c r="N483" i="4"/>
  <c r="O483" i="4"/>
  <c r="M483" i="4"/>
  <c r="G479" i="4"/>
  <c r="N479" i="4"/>
  <c r="O479" i="4"/>
  <c r="P479" i="4"/>
  <c r="M479" i="4"/>
  <c r="G475" i="4"/>
  <c r="P475" i="4"/>
  <c r="N475" i="4"/>
  <c r="O475" i="4"/>
  <c r="M475" i="4"/>
  <c r="G471" i="4"/>
  <c r="N471" i="4"/>
  <c r="O471" i="4"/>
  <c r="P471" i="4"/>
  <c r="M471" i="4"/>
  <c r="G467" i="4"/>
  <c r="P467" i="4"/>
  <c r="N467" i="4"/>
  <c r="O467" i="4"/>
  <c r="M467" i="4"/>
  <c r="G463" i="4"/>
  <c r="N463" i="4"/>
  <c r="O463" i="4"/>
  <c r="P463" i="4"/>
  <c r="M463" i="4"/>
  <c r="G459" i="4"/>
  <c r="P459" i="4"/>
  <c r="N459" i="4"/>
  <c r="O459" i="4"/>
  <c r="M459" i="4"/>
  <c r="G455" i="4"/>
  <c r="N455" i="4"/>
  <c r="O455" i="4"/>
  <c r="P455" i="4"/>
  <c r="M455" i="4"/>
  <c r="G451" i="4"/>
  <c r="P451" i="4"/>
  <c r="N451" i="4"/>
  <c r="O451" i="4"/>
  <c r="M451" i="4"/>
  <c r="G447" i="4"/>
  <c r="N447" i="4"/>
  <c r="O447" i="4"/>
  <c r="P447" i="4"/>
  <c r="M447" i="4"/>
  <c r="G443" i="4"/>
  <c r="P443" i="4"/>
  <c r="N443" i="4"/>
  <c r="O443" i="4"/>
  <c r="M443" i="4"/>
  <c r="G439" i="4"/>
  <c r="N439" i="4"/>
  <c r="O439" i="4"/>
  <c r="P439" i="4"/>
  <c r="M439" i="4"/>
  <c r="G435" i="4"/>
  <c r="P435" i="4"/>
  <c r="N435" i="4"/>
  <c r="O435" i="4"/>
  <c r="M435" i="4"/>
  <c r="G431" i="4"/>
  <c r="N431" i="4"/>
  <c r="O431" i="4"/>
  <c r="P431" i="4"/>
  <c r="M431" i="4"/>
  <c r="G427" i="4"/>
  <c r="P427" i="4"/>
  <c r="N427" i="4"/>
  <c r="O427" i="4"/>
  <c r="M427" i="4"/>
  <c r="G423" i="4"/>
  <c r="N423" i="4"/>
  <c r="O423" i="4"/>
  <c r="P423" i="4"/>
  <c r="M423" i="4"/>
  <c r="G419" i="4"/>
  <c r="P419" i="4"/>
  <c r="N419" i="4"/>
  <c r="O419" i="4"/>
  <c r="M419" i="4"/>
  <c r="G415" i="4"/>
  <c r="N415" i="4"/>
  <c r="O415" i="4"/>
  <c r="P415" i="4"/>
  <c r="M415" i="4"/>
  <c r="G411" i="4"/>
  <c r="P411" i="4"/>
  <c r="N411" i="4"/>
  <c r="O411" i="4"/>
  <c r="M411" i="4"/>
  <c r="G407" i="4"/>
  <c r="N407" i="4"/>
  <c r="O407" i="4"/>
  <c r="P407" i="4"/>
  <c r="M407" i="4"/>
  <c r="G403" i="4"/>
  <c r="P403" i="4"/>
  <c r="N403" i="4"/>
  <c r="O403" i="4"/>
  <c r="M403" i="4"/>
  <c r="G399" i="4"/>
  <c r="N399" i="4"/>
  <c r="O399" i="4"/>
  <c r="P399" i="4"/>
  <c r="M399" i="4"/>
  <c r="G395" i="4"/>
  <c r="P395" i="4"/>
  <c r="N395" i="4"/>
  <c r="O395" i="4"/>
  <c r="M395" i="4"/>
  <c r="G391" i="4"/>
  <c r="N391" i="4"/>
  <c r="O391" i="4"/>
  <c r="P391" i="4"/>
  <c r="M391" i="4"/>
  <c r="G387" i="4"/>
  <c r="P387" i="4"/>
  <c r="N387" i="4"/>
  <c r="O387" i="4"/>
  <c r="M387" i="4"/>
  <c r="G383" i="4"/>
  <c r="N383" i="4"/>
  <c r="O383" i="4"/>
  <c r="P383" i="4"/>
  <c r="M383" i="4"/>
  <c r="G379" i="4"/>
  <c r="P379" i="4"/>
  <c r="N379" i="4"/>
  <c r="O379" i="4"/>
  <c r="M379" i="4"/>
  <c r="G375" i="4"/>
  <c r="N375" i="4"/>
  <c r="O375" i="4"/>
  <c r="P375" i="4"/>
  <c r="M375" i="4"/>
  <c r="G371" i="4"/>
  <c r="P371" i="4"/>
  <c r="N371" i="4"/>
  <c r="O371" i="4"/>
  <c r="M371" i="4"/>
  <c r="G367" i="4"/>
  <c r="N367" i="4"/>
  <c r="O367" i="4"/>
  <c r="P367" i="4"/>
  <c r="M367" i="4"/>
  <c r="G363" i="4"/>
  <c r="P363" i="4"/>
  <c r="N363" i="4"/>
  <c r="O363" i="4"/>
  <c r="M363" i="4"/>
  <c r="G359" i="4"/>
  <c r="N359" i="4"/>
  <c r="O359" i="4"/>
  <c r="P359" i="4"/>
  <c r="M359" i="4"/>
  <c r="G355" i="4"/>
  <c r="P355" i="4"/>
  <c r="N355" i="4"/>
  <c r="O355" i="4"/>
  <c r="M355" i="4"/>
  <c r="G351" i="4"/>
  <c r="N351" i="4"/>
  <c r="O351" i="4"/>
  <c r="P351" i="4"/>
  <c r="M351" i="4"/>
  <c r="G347" i="4"/>
  <c r="P347" i="4"/>
  <c r="N347" i="4"/>
  <c r="O347" i="4"/>
  <c r="M347" i="4"/>
  <c r="N343" i="4"/>
  <c r="O343" i="4"/>
  <c r="P343" i="4"/>
  <c r="M343" i="4"/>
  <c r="P339" i="4"/>
  <c r="N339" i="4"/>
  <c r="O339" i="4"/>
  <c r="M339" i="4"/>
  <c r="N335" i="4"/>
  <c r="O335" i="4"/>
  <c r="M335" i="4"/>
  <c r="P335" i="4"/>
  <c r="P331" i="4"/>
  <c r="N331" i="4"/>
  <c r="O331" i="4"/>
  <c r="M331" i="4"/>
  <c r="N327" i="4"/>
  <c r="O327" i="4"/>
  <c r="P327" i="4"/>
  <c r="M327" i="4"/>
  <c r="P323" i="4"/>
  <c r="N323" i="4"/>
  <c r="O323" i="4"/>
  <c r="M323" i="4"/>
  <c r="N319" i="4"/>
  <c r="O319" i="4"/>
  <c r="P319" i="4"/>
  <c r="M319" i="4"/>
  <c r="P315" i="4"/>
  <c r="N315" i="4"/>
  <c r="O315" i="4"/>
  <c r="M315" i="4"/>
  <c r="N311" i="4"/>
  <c r="O311" i="4"/>
  <c r="P311" i="4"/>
  <c r="M311" i="4"/>
  <c r="P307" i="4"/>
  <c r="N307" i="4"/>
  <c r="O307" i="4"/>
  <c r="M307" i="4"/>
  <c r="N303" i="4"/>
  <c r="O303" i="4"/>
  <c r="M303" i="4"/>
  <c r="P303" i="4"/>
  <c r="P299" i="4"/>
  <c r="N299" i="4"/>
  <c r="O299" i="4"/>
  <c r="M299" i="4"/>
  <c r="N295" i="4"/>
  <c r="O295" i="4"/>
  <c r="P295" i="4"/>
  <c r="M295" i="4"/>
  <c r="P291" i="4"/>
  <c r="N291" i="4"/>
  <c r="O291" i="4"/>
  <c r="M291" i="4"/>
  <c r="N287" i="4"/>
  <c r="O287" i="4"/>
  <c r="P287" i="4"/>
  <c r="M287" i="4"/>
  <c r="P283" i="4"/>
  <c r="N283" i="4"/>
  <c r="O283" i="4"/>
  <c r="M283" i="4"/>
  <c r="N279" i="4"/>
  <c r="O279" i="4"/>
  <c r="P279" i="4"/>
  <c r="M279" i="4"/>
  <c r="P275" i="4"/>
  <c r="N275" i="4"/>
  <c r="O275" i="4"/>
  <c r="M275" i="4"/>
  <c r="N271" i="4"/>
  <c r="O271" i="4"/>
  <c r="M271" i="4"/>
  <c r="P271" i="4"/>
  <c r="P267" i="4"/>
  <c r="N267" i="4"/>
  <c r="O267" i="4"/>
  <c r="M267" i="4"/>
  <c r="N263" i="4"/>
  <c r="O263" i="4"/>
  <c r="P263" i="4"/>
  <c r="M263" i="4"/>
  <c r="P259" i="4"/>
  <c r="N259" i="4"/>
  <c r="O259" i="4"/>
  <c r="M259" i="4"/>
  <c r="N255" i="4"/>
  <c r="O255" i="4"/>
  <c r="M255" i="4"/>
  <c r="P255" i="4"/>
  <c r="P251" i="4"/>
  <c r="N251" i="4"/>
  <c r="O251" i="4"/>
  <c r="M251" i="4"/>
  <c r="N247" i="4"/>
  <c r="O247" i="4"/>
  <c r="P247" i="4"/>
  <c r="M247" i="4"/>
  <c r="P243" i="4"/>
  <c r="N243" i="4"/>
  <c r="O243" i="4"/>
  <c r="M243" i="4"/>
  <c r="N239" i="4"/>
  <c r="O239" i="4"/>
  <c r="P239" i="4"/>
  <c r="M239" i="4"/>
  <c r="P235" i="4"/>
  <c r="N235" i="4"/>
  <c r="O235" i="4"/>
  <c r="M235" i="4"/>
  <c r="N231" i="4"/>
  <c r="O231" i="4"/>
  <c r="P231" i="4"/>
  <c r="M231" i="4"/>
  <c r="P227" i="4"/>
  <c r="N227" i="4"/>
  <c r="O227" i="4"/>
  <c r="M227" i="4"/>
  <c r="N223" i="4"/>
  <c r="O223" i="4"/>
  <c r="M223" i="4"/>
  <c r="P223" i="4"/>
  <c r="P219" i="4"/>
  <c r="N219" i="4"/>
  <c r="O219" i="4"/>
  <c r="M219" i="4"/>
  <c r="N215" i="4"/>
  <c r="O215" i="4"/>
  <c r="P215" i="4"/>
  <c r="M215" i="4"/>
  <c r="P211" i="4"/>
  <c r="N211" i="4"/>
  <c r="O211" i="4"/>
  <c r="M211" i="4"/>
  <c r="N207" i="4"/>
  <c r="O207" i="4"/>
  <c r="P207" i="4"/>
  <c r="M207" i="4"/>
  <c r="P203" i="4"/>
  <c r="N203" i="4"/>
  <c r="O203" i="4"/>
  <c r="M203" i="4"/>
  <c r="N199" i="4"/>
  <c r="O199" i="4"/>
  <c r="P199" i="4"/>
  <c r="M199" i="4"/>
  <c r="P195" i="4"/>
  <c r="N195" i="4"/>
  <c r="O195" i="4"/>
  <c r="M195" i="4"/>
  <c r="N191" i="4"/>
  <c r="O191" i="4"/>
  <c r="P191" i="4"/>
  <c r="M191" i="4"/>
  <c r="P187" i="4"/>
  <c r="N187" i="4"/>
  <c r="O187" i="4"/>
  <c r="M187" i="4"/>
  <c r="N183" i="4"/>
  <c r="O183" i="4"/>
  <c r="P183" i="4"/>
  <c r="M183" i="4"/>
  <c r="P179" i="4"/>
  <c r="N179" i="4"/>
  <c r="O179" i="4"/>
  <c r="M179" i="4"/>
  <c r="N175" i="4"/>
  <c r="O175" i="4"/>
  <c r="M175" i="4"/>
  <c r="P175" i="4"/>
  <c r="P171" i="4"/>
  <c r="N171" i="4"/>
  <c r="O171" i="4"/>
  <c r="M171" i="4"/>
  <c r="N167" i="4"/>
  <c r="O167" i="4"/>
  <c r="P167" i="4"/>
  <c r="M167" i="4"/>
  <c r="P163" i="4"/>
  <c r="N163" i="4"/>
  <c r="O163" i="4"/>
  <c r="M163" i="4"/>
  <c r="N159" i="4"/>
  <c r="O159" i="4"/>
  <c r="P159" i="4"/>
  <c r="M159" i="4"/>
  <c r="P155" i="4"/>
  <c r="N155" i="4"/>
  <c r="O155" i="4"/>
  <c r="M155" i="4"/>
  <c r="N151" i="4"/>
  <c r="O151" i="4"/>
  <c r="P151" i="4"/>
  <c r="M151" i="4"/>
  <c r="P147" i="4"/>
  <c r="N147" i="4"/>
  <c r="O147" i="4"/>
  <c r="M147" i="4"/>
  <c r="N143" i="4"/>
  <c r="O143" i="4"/>
  <c r="P143" i="4"/>
  <c r="M143" i="4"/>
  <c r="P139" i="4"/>
  <c r="N139" i="4"/>
  <c r="O139" i="4"/>
  <c r="M139" i="4"/>
  <c r="N135" i="4"/>
  <c r="O135" i="4"/>
  <c r="P135" i="4"/>
  <c r="M135" i="4"/>
  <c r="P131" i="4"/>
  <c r="N131" i="4"/>
  <c r="O131" i="4"/>
  <c r="M131" i="4"/>
  <c r="N127" i="4"/>
  <c r="O127" i="4"/>
  <c r="P127" i="4"/>
  <c r="M127" i="4"/>
  <c r="P123" i="4"/>
  <c r="N123" i="4"/>
  <c r="O123" i="4"/>
  <c r="M123" i="4"/>
  <c r="N119" i="4"/>
  <c r="O119" i="4"/>
  <c r="P119" i="4"/>
  <c r="M119" i="4"/>
  <c r="P115" i="4"/>
  <c r="N115" i="4"/>
  <c r="O115" i="4"/>
  <c r="M115" i="4"/>
  <c r="N111" i="4"/>
  <c r="O111" i="4"/>
  <c r="P111" i="4"/>
  <c r="M111" i="4"/>
  <c r="P107" i="4"/>
  <c r="N107" i="4"/>
  <c r="O107" i="4"/>
  <c r="M107" i="4"/>
  <c r="N103" i="4"/>
  <c r="O103" i="4"/>
  <c r="P103" i="4"/>
  <c r="M103" i="4"/>
  <c r="P99" i="4"/>
  <c r="N99" i="4"/>
  <c r="O99" i="4"/>
  <c r="M99" i="4"/>
  <c r="N95" i="4"/>
  <c r="O95" i="4"/>
  <c r="P95" i="4"/>
  <c r="M95" i="4"/>
  <c r="P91" i="4"/>
  <c r="N91" i="4"/>
  <c r="O91" i="4"/>
  <c r="M91" i="4"/>
  <c r="N87" i="4"/>
  <c r="O87" i="4"/>
  <c r="P87" i="4"/>
  <c r="M87" i="4"/>
  <c r="P83" i="4"/>
  <c r="N83" i="4"/>
  <c r="O83" i="4"/>
  <c r="M83" i="4"/>
  <c r="N79" i="4"/>
  <c r="O79" i="4"/>
  <c r="P79" i="4"/>
  <c r="M79" i="4"/>
  <c r="P75" i="4"/>
  <c r="N75" i="4"/>
  <c r="O75" i="4"/>
  <c r="M75" i="4"/>
  <c r="N71" i="4"/>
  <c r="O71" i="4"/>
  <c r="P71" i="4"/>
  <c r="M71" i="4"/>
  <c r="P67" i="4"/>
  <c r="N67" i="4"/>
  <c r="O67" i="4"/>
  <c r="M67" i="4"/>
  <c r="N63" i="4"/>
  <c r="O63" i="4"/>
  <c r="P63" i="4"/>
  <c r="M63" i="4"/>
  <c r="P59" i="4"/>
  <c r="N59" i="4"/>
  <c r="O59" i="4"/>
  <c r="M59" i="4"/>
  <c r="N55" i="4"/>
  <c r="O55" i="4"/>
  <c r="P55" i="4"/>
  <c r="M55" i="4"/>
  <c r="P51" i="4"/>
  <c r="N51" i="4"/>
  <c r="O51" i="4"/>
  <c r="M51" i="4"/>
  <c r="N47" i="4"/>
  <c r="O47" i="4"/>
  <c r="P47" i="4"/>
  <c r="M47" i="4"/>
  <c r="P43" i="4"/>
  <c r="N43" i="4"/>
  <c r="O43" i="4"/>
  <c r="M43" i="4"/>
  <c r="N39" i="4"/>
  <c r="O39" i="4"/>
  <c r="P39" i="4"/>
  <c r="M39" i="4"/>
  <c r="P35" i="4"/>
  <c r="N35" i="4"/>
  <c r="O35" i="4"/>
  <c r="M35" i="4"/>
  <c r="N31" i="4"/>
  <c r="O31" i="4"/>
  <c r="P31" i="4"/>
  <c r="M31" i="4"/>
  <c r="P27" i="4"/>
  <c r="N27" i="4"/>
  <c r="O27" i="4"/>
  <c r="M27" i="4"/>
  <c r="N23" i="4"/>
  <c r="O23" i="4"/>
  <c r="P23" i="4"/>
  <c r="M23" i="4"/>
  <c r="P19" i="4"/>
  <c r="N19" i="4"/>
  <c r="O19" i="4"/>
  <c r="M19" i="4"/>
  <c r="P15" i="4"/>
  <c r="O15" i="4"/>
  <c r="N15" i="4"/>
  <c r="M15" i="4"/>
  <c r="P11" i="4"/>
  <c r="O11" i="4"/>
  <c r="M11" i="4"/>
  <c r="N11" i="4"/>
  <c r="P7" i="4"/>
  <c r="O7" i="4"/>
  <c r="N7" i="4"/>
  <c r="M7" i="4"/>
  <c r="P3" i="4"/>
  <c r="O3" i="4"/>
  <c r="M3" i="4"/>
  <c r="N3" i="4"/>
  <c r="G1678" i="4"/>
  <c r="N1678" i="4"/>
  <c r="O1678" i="4"/>
  <c r="M1678" i="4"/>
  <c r="P1678" i="4"/>
  <c r="G1674" i="4"/>
  <c r="P1674" i="4"/>
  <c r="N1674" i="4"/>
  <c r="M1674" i="4"/>
  <c r="O1674" i="4"/>
  <c r="G1670" i="4"/>
  <c r="N1670" i="4"/>
  <c r="O1670" i="4"/>
  <c r="M1670" i="4"/>
  <c r="P1670" i="4"/>
  <c r="G1666" i="4"/>
  <c r="P1666" i="4"/>
  <c r="N1666" i="4"/>
  <c r="M1666" i="4"/>
  <c r="O1666" i="4"/>
  <c r="G1662" i="4"/>
  <c r="N1662" i="4"/>
  <c r="O1662" i="4"/>
  <c r="M1662" i="4"/>
  <c r="P1662" i="4"/>
  <c r="G1658" i="4"/>
  <c r="P1658" i="4"/>
  <c r="N1658" i="4"/>
  <c r="M1658" i="4"/>
  <c r="O1658" i="4"/>
  <c r="G1654" i="4"/>
  <c r="N1654" i="4"/>
  <c r="O1654" i="4"/>
  <c r="M1654" i="4"/>
  <c r="P1654" i="4"/>
  <c r="G1650" i="4"/>
  <c r="P1650" i="4"/>
  <c r="N1650" i="4"/>
  <c r="M1650" i="4"/>
  <c r="O1650" i="4"/>
  <c r="G1646" i="4"/>
  <c r="N1646" i="4"/>
  <c r="O1646" i="4"/>
  <c r="M1646" i="4"/>
  <c r="P1646" i="4"/>
  <c r="G1642" i="4"/>
  <c r="P1642" i="4"/>
  <c r="N1642" i="4"/>
  <c r="M1642" i="4"/>
  <c r="O1642" i="4"/>
  <c r="G1638" i="4"/>
  <c r="N1638" i="4"/>
  <c r="O1638" i="4"/>
  <c r="M1638" i="4"/>
  <c r="P1638" i="4"/>
  <c r="G1634" i="4"/>
  <c r="P1634" i="4"/>
  <c r="N1634" i="4"/>
  <c r="M1634" i="4"/>
  <c r="O1634" i="4"/>
  <c r="G1630" i="4"/>
  <c r="N1630" i="4"/>
  <c r="O1630" i="4"/>
  <c r="M1630" i="4"/>
  <c r="P1630" i="4"/>
  <c r="G1626" i="4"/>
  <c r="P1626" i="4"/>
  <c r="N1626" i="4"/>
  <c r="M1626" i="4"/>
  <c r="O1626" i="4"/>
  <c r="G1622" i="4"/>
  <c r="N1622" i="4"/>
  <c r="O1622" i="4"/>
  <c r="M1622" i="4"/>
  <c r="P1622" i="4"/>
  <c r="G1618" i="4"/>
  <c r="P1618" i="4"/>
  <c r="N1618" i="4"/>
  <c r="M1618" i="4"/>
  <c r="O1618" i="4"/>
  <c r="G1614" i="4"/>
  <c r="N1614" i="4"/>
  <c r="O1614" i="4"/>
  <c r="M1614" i="4"/>
  <c r="P1614" i="4"/>
  <c r="G1610" i="4"/>
  <c r="P1610" i="4"/>
  <c r="N1610" i="4"/>
  <c r="M1610" i="4"/>
  <c r="O1610" i="4"/>
  <c r="G1606" i="4"/>
  <c r="N1606" i="4"/>
  <c r="O1606" i="4"/>
  <c r="M1606" i="4"/>
  <c r="P1606" i="4"/>
  <c r="G1602" i="4"/>
  <c r="P1602" i="4"/>
  <c r="N1602" i="4"/>
  <c r="M1602" i="4"/>
  <c r="O1602" i="4"/>
  <c r="G1598" i="4"/>
  <c r="N1598" i="4"/>
  <c r="O1598" i="4"/>
  <c r="M1598" i="4"/>
  <c r="P1598" i="4"/>
  <c r="G1594" i="4"/>
  <c r="P1594" i="4"/>
  <c r="N1594" i="4"/>
  <c r="M1594" i="4"/>
  <c r="O1594" i="4"/>
  <c r="G1590" i="4"/>
  <c r="N1590" i="4"/>
  <c r="O1590" i="4"/>
  <c r="M1590" i="4"/>
  <c r="P1590" i="4"/>
  <c r="G1586" i="4"/>
  <c r="P1586" i="4"/>
  <c r="N1586" i="4"/>
  <c r="M1586" i="4"/>
  <c r="O1586" i="4"/>
  <c r="G1582" i="4"/>
  <c r="N1582" i="4"/>
  <c r="O1582" i="4"/>
  <c r="M1582" i="4"/>
  <c r="P1582" i="4"/>
  <c r="G1578" i="4"/>
  <c r="P1578" i="4"/>
  <c r="N1578" i="4"/>
  <c r="M1578" i="4"/>
  <c r="O1578" i="4"/>
  <c r="G1574" i="4"/>
  <c r="N1574" i="4"/>
  <c r="O1574" i="4"/>
  <c r="M1574" i="4"/>
  <c r="P1574" i="4"/>
  <c r="G1570" i="4"/>
  <c r="P1570" i="4"/>
  <c r="N1570" i="4"/>
  <c r="M1570" i="4"/>
  <c r="O1570" i="4"/>
  <c r="G1566" i="4"/>
  <c r="N1566" i="4"/>
  <c r="O1566" i="4"/>
  <c r="M1566" i="4"/>
  <c r="P1566" i="4"/>
  <c r="G1562" i="4"/>
  <c r="P1562" i="4"/>
  <c r="N1562" i="4"/>
  <c r="M1562" i="4"/>
  <c r="O1562" i="4"/>
  <c r="G1558" i="4"/>
  <c r="N1558" i="4"/>
  <c r="O1558" i="4"/>
  <c r="M1558" i="4"/>
  <c r="P1558" i="4"/>
  <c r="G1554" i="4"/>
  <c r="P1554" i="4"/>
  <c r="N1554" i="4"/>
  <c r="M1554" i="4"/>
  <c r="O1554" i="4"/>
  <c r="G1550" i="4"/>
  <c r="N1550" i="4"/>
  <c r="O1550" i="4"/>
  <c r="M1550" i="4"/>
  <c r="P1550" i="4"/>
  <c r="G1546" i="4"/>
  <c r="P1546" i="4"/>
  <c r="N1546" i="4"/>
  <c r="M1546" i="4"/>
  <c r="O1546" i="4"/>
  <c r="G1542" i="4"/>
  <c r="N1542" i="4"/>
  <c r="O1542" i="4"/>
  <c r="M1542" i="4"/>
  <c r="P1542" i="4"/>
  <c r="G1538" i="4"/>
  <c r="P1538" i="4"/>
  <c r="N1538" i="4"/>
  <c r="M1538" i="4"/>
  <c r="O1538" i="4"/>
  <c r="G1534" i="4"/>
  <c r="N1534" i="4"/>
  <c r="O1534" i="4"/>
  <c r="M1534" i="4"/>
  <c r="P1534" i="4"/>
  <c r="G1530" i="4"/>
  <c r="P1530" i="4"/>
  <c r="N1530" i="4"/>
  <c r="M1530" i="4"/>
  <c r="O1530" i="4"/>
  <c r="G1526" i="4"/>
  <c r="N1526" i="4"/>
  <c r="O1526" i="4"/>
  <c r="M1526" i="4"/>
  <c r="P1526" i="4"/>
  <c r="G1522" i="4"/>
  <c r="P1522" i="4"/>
  <c r="N1522" i="4"/>
  <c r="M1522" i="4"/>
  <c r="O1522" i="4"/>
  <c r="G1518" i="4"/>
  <c r="N1518" i="4"/>
  <c r="O1518" i="4"/>
  <c r="M1518" i="4"/>
  <c r="P1518" i="4"/>
  <c r="G1514" i="4"/>
  <c r="P1514" i="4"/>
  <c r="N1514" i="4"/>
  <c r="M1514" i="4"/>
  <c r="O1514" i="4"/>
  <c r="G1510" i="4"/>
  <c r="N1510" i="4"/>
  <c r="O1510" i="4"/>
  <c r="M1510" i="4"/>
  <c r="P1510" i="4"/>
  <c r="G1506" i="4"/>
  <c r="P1506" i="4"/>
  <c r="N1506" i="4"/>
  <c r="M1506" i="4"/>
  <c r="O1506" i="4"/>
  <c r="G1502" i="4"/>
  <c r="N1502" i="4"/>
  <c r="O1502" i="4"/>
  <c r="M1502" i="4"/>
  <c r="P1502" i="4"/>
  <c r="G1498" i="4"/>
  <c r="P1498" i="4"/>
  <c r="N1498" i="4"/>
  <c r="M1498" i="4"/>
  <c r="O1498" i="4"/>
  <c r="G1494" i="4"/>
  <c r="N1494" i="4"/>
  <c r="O1494" i="4"/>
  <c r="M1494" i="4"/>
  <c r="P1494" i="4"/>
  <c r="G1490" i="4"/>
  <c r="P1490" i="4"/>
  <c r="N1490" i="4"/>
  <c r="M1490" i="4"/>
  <c r="O1490" i="4"/>
  <c r="G1486" i="4"/>
  <c r="N1486" i="4"/>
  <c r="O1486" i="4"/>
  <c r="M1486" i="4"/>
  <c r="P1486" i="4"/>
  <c r="G1482" i="4"/>
  <c r="P1482" i="4"/>
  <c r="N1482" i="4"/>
  <c r="M1482" i="4"/>
  <c r="O1482" i="4"/>
  <c r="G1478" i="4"/>
  <c r="N1478" i="4"/>
  <c r="O1478" i="4"/>
  <c r="M1478" i="4"/>
  <c r="P1478" i="4"/>
  <c r="G1474" i="4"/>
  <c r="P1474" i="4"/>
  <c r="N1474" i="4"/>
  <c r="M1474" i="4"/>
  <c r="O1474" i="4"/>
  <c r="G1470" i="4"/>
  <c r="N1470" i="4"/>
  <c r="O1470" i="4"/>
  <c r="M1470" i="4"/>
  <c r="P1470" i="4"/>
  <c r="G1466" i="4"/>
  <c r="P1466" i="4"/>
  <c r="N1466" i="4"/>
  <c r="M1466" i="4"/>
  <c r="O1466" i="4"/>
  <c r="G1462" i="4"/>
  <c r="N1462" i="4"/>
  <c r="O1462" i="4"/>
  <c r="M1462" i="4"/>
  <c r="P1462" i="4"/>
  <c r="G1458" i="4"/>
  <c r="P1458" i="4"/>
  <c r="N1458" i="4"/>
  <c r="M1458" i="4"/>
  <c r="O1458" i="4"/>
  <c r="G1454" i="4"/>
  <c r="N1454" i="4"/>
  <c r="O1454" i="4"/>
  <c r="M1454" i="4"/>
  <c r="P1454" i="4"/>
  <c r="G1450" i="4"/>
  <c r="P1450" i="4"/>
  <c r="N1450" i="4"/>
  <c r="M1450" i="4"/>
  <c r="O1450" i="4"/>
  <c r="G1446" i="4"/>
  <c r="N1446" i="4"/>
  <c r="O1446" i="4"/>
  <c r="M1446" i="4"/>
  <c r="P1446" i="4"/>
  <c r="G1442" i="4"/>
  <c r="P1442" i="4"/>
  <c r="N1442" i="4"/>
  <c r="M1442" i="4"/>
  <c r="O1442" i="4"/>
  <c r="G1438" i="4"/>
  <c r="N1438" i="4"/>
  <c r="O1438" i="4"/>
  <c r="M1438" i="4"/>
  <c r="P1438" i="4"/>
  <c r="G1434" i="4"/>
  <c r="P1434" i="4"/>
  <c r="N1434" i="4"/>
  <c r="M1434" i="4"/>
  <c r="O1434" i="4"/>
  <c r="G1430" i="4"/>
  <c r="N1430" i="4"/>
  <c r="O1430" i="4"/>
  <c r="M1430" i="4"/>
  <c r="P1430" i="4"/>
  <c r="G1426" i="4"/>
  <c r="P1426" i="4"/>
  <c r="N1426" i="4"/>
  <c r="M1426" i="4"/>
  <c r="O1426" i="4"/>
  <c r="G1422" i="4"/>
  <c r="N1422" i="4"/>
  <c r="O1422" i="4"/>
  <c r="M1422" i="4"/>
  <c r="P1422" i="4"/>
  <c r="G1418" i="4"/>
  <c r="P1418" i="4"/>
  <c r="N1418" i="4"/>
  <c r="M1418" i="4"/>
  <c r="O1418" i="4"/>
  <c r="G1414" i="4"/>
  <c r="N1414" i="4"/>
  <c r="O1414" i="4"/>
  <c r="M1414" i="4"/>
  <c r="P1414" i="4"/>
  <c r="G1410" i="4"/>
  <c r="P1410" i="4"/>
  <c r="N1410" i="4"/>
  <c r="M1410" i="4"/>
  <c r="O1410" i="4"/>
  <c r="G1406" i="4"/>
  <c r="N1406" i="4"/>
  <c r="O1406" i="4"/>
  <c r="M1406" i="4"/>
  <c r="P1406" i="4"/>
  <c r="G1402" i="4"/>
  <c r="P1402" i="4"/>
  <c r="N1402" i="4"/>
  <c r="M1402" i="4"/>
  <c r="O1402" i="4"/>
  <c r="G1398" i="4"/>
  <c r="N1398" i="4"/>
  <c r="O1398" i="4"/>
  <c r="M1398" i="4"/>
  <c r="P1398" i="4"/>
  <c r="G1394" i="4"/>
  <c r="P1394" i="4"/>
  <c r="N1394" i="4"/>
  <c r="M1394" i="4"/>
  <c r="O1394" i="4"/>
  <c r="G1390" i="4"/>
  <c r="N1390" i="4"/>
  <c r="O1390" i="4"/>
  <c r="M1390" i="4"/>
  <c r="P1390" i="4"/>
  <c r="G1386" i="4"/>
  <c r="P1386" i="4"/>
  <c r="N1386" i="4"/>
  <c r="M1386" i="4"/>
  <c r="O1386" i="4"/>
  <c r="G1382" i="4"/>
  <c r="N1382" i="4"/>
  <c r="O1382" i="4"/>
  <c r="M1382" i="4"/>
  <c r="P1382" i="4"/>
  <c r="G1378" i="4"/>
  <c r="P1378" i="4"/>
  <c r="N1378" i="4"/>
  <c r="M1378" i="4"/>
  <c r="O1378" i="4"/>
  <c r="G1374" i="4"/>
  <c r="N1374" i="4"/>
  <c r="O1374" i="4"/>
  <c r="M1374" i="4"/>
  <c r="P1374" i="4"/>
  <c r="G1370" i="4"/>
  <c r="P1370" i="4"/>
  <c r="N1370" i="4"/>
  <c r="M1370" i="4"/>
  <c r="O1370" i="4"/>
  <c r="G1366" i="4"/>
  <c r="N1366" i="4"/>
  <c r="O1366" i="4"/>
  <c r="M1366" i="4"/>
  <c r="P1366" i="4"/>
  <c r="G1362" i="4"/>
  <c r="P1362" i="4"/>
  <c r="N1362" i="4"/>
  <c r="M1362" i="4"/>
  <c r="O1362" i="4"/>
  <c r="G1358" i="4"/>
  <c r="N1358" i="4"/>
  <c r="O1358" i="4"/>
  <c r="M1358" i="4"/>
  <c r="P1358" i="4"/>
  <c r="G1354" i="4"/>
  <c r="P1354" i="4"/>
  <c r="N1354" i="4"/>
  <c r="M1354" i="4"/>
  <c r="O1354" i="4"/>
  <c r="G1350" i="4"/>
  <c r="N1350" i="4"/>
  <c r="O1350" i="4"/>
  <c r="M1350" i="4"/>
  <c r="P1350" i="4"/>
  <c r="G1346" i="4"/>
  <c r="P1346" i="4"/>
  <c r="N1346" i="4"/>
  <c r="M1346" i="4"/>
  <c r="O1346" i="4"/>
  <c r="G1342" i="4"/>
  <c r="N1342" i="4"/>
  <c r="O1342" i="4"/>
  <c r="M1342" i="4"/>
  <c r="P1342" i="4"/>
  <c r="G1338" i="4"/>
  <c r="P1338" i="4"/>
  <c r="N1338" i="4"/>
  <c r="M1338" i="4"/>
  <c r="O1338" i="4"/>
  <c r="G1334" i="4"/>
  <c r="N1334" i="4"/>
  <c r="O1334" i="4"/>
  <c r="M1334" i="4"/>
  <c r="P1334" i="4"/>
  <c r="G1330" i="4"/>
  <c r="P1330" i="4"/>
  <c r="N1330" i="4"/>
  <c r="M1330" i="4"/>
  <c r="O1330" i="4"/>
  <c r="G1326" i="4"/>
  <c r="N1326" i="4"/>
  <c r="O1326" i="4"/>
  <c r="M1326" i="4"/>
  <c r="P1326" i="4"/>
  <c r="G1322" i="4"/>
  <c r="P1322" i="4"/>
  <c r="N1322" i="4"/>
  <c r="M1322" i="4"/>
  <c r="O1322" i="4"/>
  <c r="G1318" i="4"/>
  <c r="N1318" i="4"/>
  <c r="O1318" i="4"/>
  <c r="M1318" i="4"/>
  <c r="P1318" i="4"/>
  <c r="G1314" i="4"/>
  <c r="P1314" i="4"/>
  <c r="N1314" i="4"/>
  <c r="M1314" i="4"/>
  <c r="O1314" i="4"/>
  <c r="G1310" i="4"/>
  <c r="N1310" i="4"/>
  <c r="O1310" i="4"/>
  <c r="M1310" i="4"/>
  <c r="P1310" i="4"/>
  <c r="G1306" i="4"/>
  <c r="P1306" i="4"/>
  <c r="N1306" i="4"/>
  <c r="M1306" i="4"/>
  <c r="O1306" i="4"/>
  <c r="G1302" i="4"/>
  <c r="N1302" i="4"/>
  <c r="O1302" i="4"/>
  <c r="M1302" i="4"/>
  <c r="P1302" i="4"/>
  <c r="G1298" i="4"/>
  <c r="P1298" i="4"/>
  <c r="N1298" i="4"/>
  <c r="M1298" i="4"/>
  <c r="O1298" i="4"/>
  <c r="G1294" i="4"/>
  <c r="N1294" i="4"/>
  <c r="O1294" i="4"/>
  <c r="M1294" i="4"/>
  <c r="P1294" i="4"/>
  <c r="G1290" i="4"/>
  <c r="P1290" i="4"/>
  <c r="N1290" i="4"/>
  <c r="M1290" i="4"/>
  <c r="O1290" i="4"/>
  <c r="G1286" i="4"/>
  <c r="N1286" i="4"/>
  <c r="O1286" i="4"/>
  <c r="M1286" i="4"/>
  <c r="P1286" i="4"/>
  <c r="G1282" i="4"/>
  <c r="P1282" i="4"/>
  <c r="N1282" i="4"/>
  <c r="M1282" i="4"/>
  <c r="O1282" i="4"/>
  <c r="G1278" i="4"/>
  <c r="N1278" i="4"/>
  <c r="O1278" i="4"/>
  <c r="M1278" i="4"/>
  <c r="P1278" i="4"/>
  <c r="G1274" i="4"/>
  <c r="P1274" i="4"/>
  <c r="N1274" i="4"/>
  <c r="M1274" i="4"/>
  <c r="O1274" i="4"/>
  <c r="G1270" i="4"/>
  <c r="N1270" i="4"/>
  <c r="O1270" i="4"/>
  <c r="M1270" i="4"/>
  <c r="P1270" i="4"/>
  <c r="G1266" i="4"/>
  <c r="P1266" i="4"/>
  <c r="N1266" i="4"/>
  <c r="M1266" i="4"/>
  <c r="O1266" i="4"/>
  <c r="G1262" i="4"/>
  <c r="N1262" i="4"/>
  <c r="O1262" i="4"/>
  <c r="M1262" i="4"/>
  <c r="P1262" i="4"/>
  <c r="G1258" i="4"/>
  <c r="P1258" i="4"/>
  <c r="N1258" i="4"/>
  <c r="M1258" i="4"/>
  <c r="O1258" i="4"/>
  <c r="G1254" i="4"/>
  <c r="N1254" i="4"/>
  <c r="O1254" i="4"/>
  <c r="M1254" i="4"/>
  <c r="P1254" i="4"/>
  <c r="G1250" i="4"/>
  <c r="P1250" i="4"/>
  <c r="N1250" i="4"/>
  <c r="M1250" i="4"/>
  <c r="O1250" i="4"/>
  <c r="G1246" i="4"/>
  <c r="N1246" i="4"/>
  <c r="O1246" i="4"/>
  <c r="M1246" i="4"/>
  <c r="P1246" i="4"/>
  <c r="G1242" i="4"/>
  <c r="P1242" i="4"/>
  <c r="N1242" i="4"/>
  <c r="M1242" i="4"/>
  <c r="O1242" i="4"/>
  <c r="G1238" i="4"/>
  <c r="N1238" i="4"/>
  <c r="O1238" i="4"/>
  <c r="M1238" i="4"/>
  <c r="P1238" i="4"/>
  <c r="G1234" i="4"/>
  <c r="P1234" i="4"/>
  <c r="N1234" i="4"/>
  <c r="M1234" i="4"/>
  <c r="O1234" i="4"/>
  <c r="G1230" i="4"/>
  <c r="N1230" i="4"/>
  <c r="O1230" i="4"/>
  <c r="M1230" i="4"/>
  <c r="P1230" i="4"/>
  <c r="G1226" i="4"/>
  <c r="P1226" i="4"/>
  <c r="N1226" i="4"/>
  <c r="M1226" i="4"/>
  <c r="O1226" i="4"/>
  <c r="G1222" i="4"/>
  <c r="N1222" i="4"/>
  <c r="O1222" i="4"/>
  <c r="M1222" i="4"/>
  <c r="P1222" i="4"/>
  <c r="G1218" i="4"/>
  <c r="P1218" i="4"/>
  <c r="N1218" i="4"/>
  <c r="M1218" i="4"/>
  <c r="O1218" i="4"/>
  <c r="G1214" i="4"/>
  <c r="N1214" i="4"/>
  <c r="O1214" i="4"/>
  <c r="M1214" i="4"/>
  <c r="P1214" i="4"/>
  <c r="G1210" i="4"/>
  <c r="P1210" i="4"/>
  <c r="N1210" i="4"/>
  <c r="M1210" i="4"/>
  <c r="O1210" i="4"/>
  <c r="G1206" i="4"/>
  <c r="N1206" i="4"/>
  <c r="O1206" i="4"/>
  <c r="M1206" i="4"/>
  <c r="P1206" i="4"/>
  <c r="G1202" i="4"/>
  <c r="P1202" i="4"/>
  <c r="N1202" i="4"/>
  <c r="M1202" i="4"/>
  <c r="O1202" i="4"/>
  <c r="G1198" i="4"/>
  <c r="N1198" i="4"/>
  <c r="O1198" i="4"/>
  <c r="M1198" i="4"/>
  <c r="P1198" i="4"/>
  <c r="G1194" i="4"/>
  <c r="P1194" i="4"/>
  <c r="N1194" i="4"/>
  <c r="M1194" i="4"/>
  <c r="O1194" i="4"/>
  <c r="G1190" i="4"/>
  <c r="N1190" i="4"/>
  <c r="O1190" i="4"/>
  <c r="M1190" i="4"/>
  <c r="P1190" i="4"/>
  <c r="G1186" i="4"/>
  <c r="P1186" i="4"/>
  <c r="N1186" i="4"/>
  <c r="M1186" i="4"/>
  <c r="O1186" i="4"/>
  <c r="G1182" i="4"/>
  <c r="N1182" i="4"/>
  <c r="O1182" i="4"/>
  <c r="M1182" i="4"/>
  <c r="P1182" i="4"/>
  <c r="G1178" i="4"/>
  <c r="P1178" i="4"/>
  <c r="N1178" i="4"/>
  <c r="M1178" i="4"/>
  <c r="O1178" i="4"/>
  <c r="G1174" i="4"/>
  <c r="N1174" i="4"/>
  <c r="O1174" i="4"/>
  <c r="M1174" i="4"/>
  <c r="P1174" i="4"/>
  <c r="G1170" i="4"/>
  <c r="P1170" i="4"/>
  <c r="N1170" i="4"/>
  <c r="M1170" i="4"/>
  <c r="O1170" i="4"/>
  <c r="G1166" i="4"/>
  <c r="N1166" i="4"/>
  <c r="O1166" i="4"/>
  <c r="M1166" i="4"/>
  <c r="P1166" i="4"/>
  <c r="G1162" i="4"/>
  <c r="P1162" i="4"/>
  <c r="N1162" i="4"/>
  <c r="M1162" i="4"/>
  <c r="O1162" i="4"/>
  <c r="G1158" i="4"/>
  <c r="N1158" i="4"/>
  <c r="O1158" i="4"/>
  <c r="M1158" i="4"/>
  <c r="P1158" i="4"/>
  <c r="G1154" i="4"/>
  <c r="P1154" i="4"/>
  <c r="N1154" i="4"/>
  <c r="M1154" i="4"/>
  <c r="O1154" i="4"/>
  <c r="G1150" i="4"/>
  <c r="N1150" i="4"/>
  <c r="O1150" i="4"/>
  <c r="M1150" i="4"/>
  <c r="P1150" i="4"/>
  <c r="G1146" i="4"/>
  <c r="P1146" i="4"/>
  <c r="N1146" i="4"/>
  <c r="M1146" i="4"/>
  <c r="O1146" i="4"/>
  <c r="G1142" i="4"/>
  <c r="N1142" i="4"/>
  <c r="O1142" i="4"/>
  <c r="M1142" i="4"/>
  <c r="P1142" i="4"/>
  <c r="G1138" i="4"/>
  <c r="P1138" i="4"/>
  <c r="N1138" i="4"/>
  <c r="M1138" i="4"/>
  <c r="O1138" i="4"/>
  <c r="G1134" i="4"/>
  <c r="N1134" i="4"/>
  <c r="O1134" i="4"/>
  <c r="M1134" i="4"/>
  <c r="P1134" i="4"/>
  <c r="G1130" i="4"/>
  <c r="P1130" i="4"/>
  <c r="N1130" i="4"/>
  <c r="M1130" i="4"/>
  <c r="O1130" i="4"/>
  <c r="G1126" i="4"/>
  <c r="N1126" i="4"/>
  <c r="O1126" i="4"/>
  <c r="M1126" i="4"/>
  <c r="P1126" i="4"/>
  <c r="G1122" i="4"/>
  <c r="P1122" i="4"/>
  <c r="N1122" i="4"/>
  <c r="M1122" i="4"/>
  <c r="O1122" i="4"/>
  <c r="G1118" i="4"/>
  <c r="N1118" i="4"/>
  <c r="O1118" i="4"/>
  <c r="M1118" i="4"/>
  <c r="P1118" i="4"/>
  <c r="G1114" i="4"/>
  <c r="P1114" i="4"/>
  <c r="N1114" i="4"/>
  <c r="M1114" i="4"/>
  <c r="O1114" i="4"/>
  <c r="G1110" i="4"/>
  <c r="N1110" i="4"/>
  <c r="O1110" i="4"/>
  <c r="M1110" i="4"/>
  <c r="P1110" i="4"/>
  <c r="G1106" i="4"/>
  <c r="P1106" i="4"/>
  <c r="N1106" i="4"/>
  <c r="M1106" i="4"/>
  <c r="O1106" i="4"/>
  <c r="G1102" i="4"/>
  <c r="N1102" i="4"/>
  <c r="O1102" i="4"/>
  <c r="M1102" i="4"/>
  <c r="P1102" i="4"/>
  <c r="G1098" i="4"/>
  <c r="P1098" i="4"/>
  <c r="N1098" i="4"/>
  <c r="M1098" i="4"/>
  <c r="O1098" i="4"/>
  <c r="G1094" i="4"/>
  <c r="N1094" i="4"/>
  <c r="O1094" i="4"/>
  <c r="M1094" i="4"/>
  <c r="P1094" i="4"/>
  <c r="G1090" i="4"/>
  <c r="P1090" i="4"/>
  <c r="N1090" i="4"/>
  <c r="M1090" i="4"/>
  <c r="O1090" i="4"/>
  <c r="G1086" i="4"/>
  <c r="N1086" i="4"/>
  <c r="O1086" i="4"/>
  <c r="M1086" i="4"/>
  <c r="P1086" i="4"/>
  <c r="G1082" i="4"/>
  <c r="P1082" i="4"/>
  <c r="N1082" i="4"/>
  <c r="M1082" i="4"/>
  <c r="O1082" i="4"/>
  <c r="G1078" i="4"/>
  <c r="N1078" i="4"/>
  <c r="O1078" i="4"/>
  <c r="M1078" i="4"/>
  <c r="P1078" i="4"/>
  <c r="G1074" i="4"/>
  <c r="P1074" i="4"/>
  <c r="N1074" i="4"/>
  <c r="M1074" i="4"/>
  <c r="O1074" i="4"/>
  <c r="G1070" i="4"/>
  <c r="N1070" i="4"/>
  <c r="O1070" i="4"/>
  <c r="M1070" i="4"/>
  <c r="P1070" i="4"/>
  <c r="G1066" i="4"/>
  <c r="P1066" i="4"/>
  <c r="N1066" i="4"/>
  <c r="M1066" i="4"/>
  <c r="O1066" i="4"/>
  <c r="G1062" i="4"/>
  <c r="N1062" i="4"/>
  <c r="O1062" i="4"/>
  <c r="M1062" i="4"/>
  <c r="P1062" i="4"/>
  <c r="G1058" i="4"/>
  <c r="P1058" i="4"/>
  <c r="N1058" i="4"/>
  <c r="M1058" i="4"/>
  <c r="O1058" i="4"/>
  <c r="G1054" i="4"/>
  <c r="N1054" i="4"/>
  <c r="O1054" i="4"/>
  <c r="M1054" i="4"/>
  <c r="P1054" i="4"/>
  <c r="G1050" i="4"/>
  <c r="P1050" i="4"/>
  <c r="N1050" i="4"/>
  <c r="M1050" i="4"/>
  <c r="O1050" i="4"/>
  <c r="G1046" i="4"/>
  <c r="N1046" i="4"/>
  <c r="O1046" i="4"/>
  <c r="M1046" i="4"/>
  <c r="P1046" i="4"/>
  <c r="G1042" i="4"/>
  <c r="P1042" i="4"/>
  <c r="N1042" i="4"/>
  <c r="M1042" i="4"/>
  <c r="O1042" i="4"/>
  <c r="G1038" i="4"/>
  <c r="N1038" i="4"/>
  <c r="O1038" i="4"/>
  <c r="M1038" i="4"/>
  <c r="P1038" i="4"/>
  <c r="G1034" i="4"/>
  <c r="P1034" i="4"/>
  <c r="N1034" i="4"/>
  <c r="M1034" i="4"/>
  <c r="O1034" i="4"/>
  <c r="G1030" i="4"/>
  <c r="N1030" i="4"/>
  <c r="O1030" i="4"/>
  <c r="M1030" i="4"/>
  <c r="P1030" i="4"/>
  <c r="G1026" i="4"/>
  <c r="P1026" i="4"/>
  <c r="N1026" i="4"/>
  <c r="M1026" i="4"/>
  <c r="O1026" i="4"/>
  <c r="G1022" i="4"/>
  <c r="N1022" i="4"/>
  <c r="O1022" i="4"/>
  <c r="M1022" i="4"/>
  <c r="P1022" i="4"/>
  <c r="G1018" i="4"/>
  <c r="P1018" i="4"/>
  <c r="N1018" i="4"/>
  <c r="M1018" i="4"/>
  <c r="O1018" i="4"/>
  <c r="G1014" i="4"/>
  <c r="N1014" i="4"/>
  <c r="O1014" i="4"/>
  <c r="M1014" i="4"/>
  <c r="P1014" i="4"/>
  <c r="G1010" i="4"/>
  <c r="P1010" i="4"/>
  <c r="N1010" i="4"/>
  <c r="M1010" i="4"/>
  <c r="O1010" i="4"/>
  <c r="G1006" i="4"/>
  <c r="N1006" i="4"/>
  <c r="O1006" i="4"/>
  <c r="M1006" i="4"/>
  <c r="P1006" i="4"/>
  <c r="G1002" i="4"/>
  <c r="P1002" i="4"/>
  <c r="N1002" i="4"/>
  <c r="M1002" i="4"/>
  <c r="O1002" i="4"/>
  <c r="G998" i="4"/>
  <c r="N998" i="4"/>
  <c r="O998" i="4"/>
  <c r="M998" i="4"/>
  <c r="P998" i="4"/>
  <c r="G994" i="4"/>
  <c r="P994" i="4"/>
  <c r="N994" i="4"/>
  <c r="M994" i="4"/>
  <c r="O994" i="4"/>
  <c r="G990" i="4"/>
  <c r="N990" i="4"/>
  <c r="O990" i="4"/>
  <c r="M990" i="4"/>
  <c r="P990" i="4"/>
  <c r="G986" i="4"/>
  <c r="P986" i="4"/>
  <c r="N986" i="4"/>
  <c r="M986" i="4"/>
  <c r="O986" i="4"/>
  <c r="G982" i="4"/>
  <c r="N982" i="4"/>
  <c r="O982" i="4"/>
  <c r="M982" i="4"/>
  <c r="P982" i="4"/>
  <c r="G978" i="4"/>
  <c r="P978" i="4"/>
  <c r="N978" i="4"/>
  <c r="M978" i="4"/>
  <c r="O978" i="4"/>
  <c r="G974" i="4"/>
  <c r="N974" i="4"/>
  <c r="O974" i="4"/>
  <c r="M974" i="4"/>
  <c r="P974" i="4"/>
  <c r="G970" i="4"/>
  <c r="P970" i="4"/>
  <c r="N970" i="4"/>
  <c r="M970" i="4"/>
  <c r="O970" i="4"/>
  <c r="G966" i="4"/>
  <c r="N966" i="4"/>
  <c r="O966" i="4"/>
  <c r="M966" i="4"/>
  <c r="P966" i="4"/>
  <c r="G962" i="4"/>
  <c r="P962" i="4"/>
  <c r="N962" i="4"/>
  <c r="M962" i="4"/>
  <c r="O962" i="4"/>
  <c r="G958" i="4"/>
  <c r="N958" i="4"/>
  <c r="O958" i="4"/>
  <c r="M958" i="4"/>
  <c r="P958" i="4"/>
  <c r="G954" i="4"/>
  <c r="P954" i="4"/>
  <c r="N954" i="4"/>
  <c r="M954" i="4"/>
  <c r="O954" i="4"/>
  <c r="G950" i="4"/>
  <c r="N950" i="4"/>
  <c r="O950" i="4"/>
  <c r="M950" i="4"/>
  <c r="P950" i="4"/>
  <c r="G946" i="4"/>
  <c r="P946" i="4"/>
  <c r="N946" i="4"/>
  <c r="M946" i="4"/>
  <c r="O946" i="4"/>
  <c r="G942" i="4"/>
  <c r="N942" i="4"/>
  <c r="O942" i="4"/>
  <c r="M942" i="4"/>
  <c r="P942" i="4"/>
  <c r="G938" i="4"/>
  <c r="P938" i="4"/>
  <c r="N938" i="4"/>
  <c r="M938" i="4"/>
  <c r="O938" i="4"/>
  <c r="G934" i="4"/>
  <c r="N934" i="4"/>
  <c r="O934" i="4"/>
  <c r="M934" i="4"/>
  <c r="P934" i="4"/>
  <c r="G930" i="4"/>
  <c r="P930" i="4"/>
  <c r="N930" i="4"/>
  <c r="M930" i="4"/>
  <c r="O930" i="4"/>
  <c r="G926" i="4"/>
  <c r="N926" i="4"/>
  <c r="O926" i="4"/>
  <c r="M926" i="4"/>
  <c r="P926" i="4"/>
  <c r="G922" i="4"/>
  <c r="P922" i="4"/>
  <c r="N922" i="4"/>
  <c r="M922" i="4"/>
  <c r="O922" i="4"/>
  <c r="G918" i="4"/>
  <c r="N918" i="4"/>
  <c r="O918" i="4"/>
  <c r="M918" i="4"/>
  <c r="P918" i="4"/>
  <c r="G914" i="4"/>
  <c r="P914" i="4"/>
  <c r="N914" i="4"/>
  <c r="M914" i="4"/>
  <c r="O914" i="4"/>
  <c r="G910" i="4"/>
  <c r="N910" i="4"/>
  <c r="O910" i="4"/>
  <c r="M910" i="4"/>
  <c r="P910" i="4"/>
  <c r="G906" i="4"/>
  <c r="P906" i="4"/>
  <c r="N906" i="4"/>
  <c r="M906" i="4"/>
  <c r="O906" i="4"/>
  <c r="G902" i="4"/>
  <c r="N902" i="4"/>
  <c r="O902" i="4"/>
  <c r="M902" i="4"/>
  <c r="P902" i="4"/>
  <c r="G898" i="4"/>
  <c r="P898" i="4"/>
  <c r="N898" i="4"/>
  <c r="M898" i="4"/>
  <c r="O898" i="4"/>
  <c r="G894" i="4"/>
  <c r="N894" i="4"/>
  <c r="O894" i="4"/>
  <c r="M894" i="4"/>
  <c r="P894" i="4"/>
  <c r="G890" i="4"/>
  <c r="P890" i="4"/>
  <c r="N890" i="4"/>
  <c r="M890" i="4"/>
  <c r="O890" i="4"/>
  <c r="G886" i="4"/>
  <c r="N886" i="4"/>
  <c r="O886" i="4"/>
  <c r="M886" i="4"/>
  <c r="P886" i="4"/>
  <c r="G882" i="4"/>
  <c r="P882" i="4"/>
  <c r="N882" i="4"/>
  <c r="M882" i="4"/>
  <c r="O882" i="4"/>
  <c r="G878" i="4"/>
  <c r="N878" i="4"/>
  <c r="O878" i="4"/>
  <c r="M878" i="4"/>
  <c r="P878" i="4"/>
  <c r="G874" i="4"/>
  <c r="P874" i="4"/>
  <c r="N874" i="4"/>
  <c r="M874" i="4"/>
  <c r="O874" i="4"/>
  <c r="G870" i="4"/>
  <c r="N870" i="4"/>
  <c r="O870" i="4"/>
  <c r="M870" i="4"/>
  <c r="P870" i="4"/>
  <c r="G866" i="4"/>
  <c r="P866" i="4"/>
  <c r="N866" i="4"/>
  <c r="M866" i="4"/>
  <c r="O866" i="4"/>
  <c r="G862" i="4"/>
  <c r="N862" i="4"/>
  <c r="O862" i="4"/>
  <c r="M862" i="4"/>
  <c r="P862" i="4"/>
  <c r="G858" i="4"/>
  <c r="P858" i="4"/>
  <c r="N858" i="4"/>
  <c r="M858" i="4"/>
  <c r="O858" i="4"/>
  <c r="G854" i="4"/>
  <c r="N854" i="4"/>
  <c r="O854" i="4"/>
  <c r="M854" i="4"/>
  <c r="P854" i="4"/>
  <c r="G850" i="4"/>
  <c r="P850" i="4"/>
  <c r="N850" i="4"/>
  <c r="M850" i="4"/>
  <c r="O850" i="4"/>
  <c r="G846" i="4"/>
  <c r="N846" i="4"/>
  <c r="O846" i="4"/>
  <c r="M846" i="4"/>
  <c r="P846" i="4"/>
  <c r="G842" i="4"/>
  <c r="P842" i="4"/>
  <c r="N842" i="4"/>
  <c r="M842" i="4"/>
  <c r="O842" i="4"/>
  <c r="G838" i="4"/>
  <c r="N838" i="4"/>
  <c r="O838" i="4"/>
  <c r="M838" i="4"/>
  <c r="P838" i="4"/>
  <c r="G834" i="4"/>
  <c r="P834" i="4"/>
  <c r="N834" i="4"/>
  <c r="M834" i="4"/>
  <c r="O834" i="4"/>
  <c r="G830" i="4"/>
  <c r="N830" i="4"/>
  <c r="O830" i="4"/>
  <c r="M830" i="4"/>
  <c r="P830" i="4"/>
  <c r="G826" i="4"/>
  <c r="P826" i="4"/>
  <c r="N826" i="4"/>
  <c r="M826" i="4"/>
  <c r="O826" i="4"/>
  <c r="G822" i="4"/>
  <c r="N822" i="4"/>
  <c r="O822" i="4"/>
  <c r="M822" i="4"/>
  <c r="P822" i="4"/>
  <c r="G818" i="4"/>
  <c r="P818" i="4"/>
  <c r="N818" i="4"/>
  <c r="M818" i="4"/>
  <c r="O818" i="4"/>
  <c r="G814" i="4"/>
  <c r="N814" i="4"/>
  <c r="O814" i="4"/>
  <c r="M814" i="4"/>
  <c r="P814" i="4"/>
  <c r="G810" i="4"/>
  <c r="P810" i="4"/>
  <c r="N810" i="4"/>
  <c r="M810" i="4"/>
  <c r="O810" i="4"/>
  <c r="G806" i="4"/>
  <c r="N806" i="4"/>
  <c r="O806" i="4"/>
  <c r="M806" i="4"/>
  <c r="P806" i="4"/>
  <c r="G802" i="4"/>
  <c r="P802" i="4"/>
  <c r="N802" i="4"/>
  <c r="M802" i="4"/>
  <c r="O802" i="4"/>
  <c r="G798" i="4"/>
  <c r="N798" i="4"/>
  <c r="O798" i="4"/>
  <c r="M798" i="4"/>
  <c r="P798" i="4"/>
  <c r="G794" i="4"/>
  <c r="P794" i="4"/>
  <c r="N794" i="4"/>
  <c r="M794" i="4"/>
  <c r="O794" i="4"/>
  <c r="G790" i="4"/>
  <c r="N790" i="4"/>
  <c r="O790" i="4"/>
  <c r="M790" i="4"/>
  <c r="P790" i="4"/>
  <c r="G786" i="4"/>
  <c r="P786" i="4"/>
  <c r="N786" i="4"/>
  <c r="M786" i="4"/>
  <c r="O786" i="4"/>
  <c r="G782" i="4"/>
  <c r="N782" i="4"/>
  <c r="O782" i="4"/>
  <c r="M782" i="4"/>
  <c r="P782" i="4"/>
  <c r="G778" i="4"/>
  <c r="P778" i="4"/>
  <c r="N778" i="4"/>
  <c r="M778" i="4"/>
  <c r="O778" i="4"/>
  <c r="G774" i="4"/>
  <c r="N774" i="4"/>
  <c r="O774" i="4"/>
  <c r="M774" i="4"/>
  <c r="P774" i="4"/>
  <c r="G770" i="4"/>
  <c r="P770" i="4"/>
  <c r="N770" i="4"/>
  <c r="M770" i="4"/>
  <c r="O770" i="4"/>
  <c r="G766" i="4"/>
  <c r="N766" i="4"/>
  <c r="O766" i="4"/>
  <c r="M766" i="4"/>
  <c r="P766" i="4"/>
  <c r="G762" i="4"/>
  <c r="P762" i="4"/>
  <c r="N762" i="4"/>
  <c r="M762" i="4"/>
  <c r="O762" i="4"/>
  <c r="G758" i="4"/>
  <c r="N758" i="4"/>
  <c r="O758" i="4"/>
  <c r="M758" i="4"/>
  <c r="P758" i="4"/>
  <c r="G754" i="4"/>
  <c r="P754" i="4"/>
  <c r="N754" i="4"/>
  <c r="M754" i="4"/>
  <c r="O754" i="4"/>
  <c r="G750" i="4"/>
  <c r="N750" i="4"/>
  <c r="O750" i="4"/>
  <c r="M750" i="4"/>
  <c r="P750" i="4"/>
  <c r="G746" i="4"/>
  <c r="P746" i="4"/>
  <c r="N746" i="4"/>
  <c r="M746" i="4"/>
  <c r="O746" i="4"/>
  <c r="G742" i="4"/>
  <c r="N742" i="4"/>
  <c r="O742" i="4"/>
  <c r="M742" i="4"/>
  <c r="P742" i="4"/>
  <c r="G738" i="4"/>
  <c r="P738" i="4"/>
  <c r="N738" i="4"/>
  <c r="M738" i="4"/>
  <c r="O738" i="4"/>
  <c r="G734" i="4"/>
  <c r="N734" i="4"/>
  <c r="O734" i="4"/>
  <c r="M734" i="4"/>
  <c r="P734" i="4"/>
  <c r="G730" i="4"/>
  <c r="P730" i="4"/>
  <c r="N730" i="4"/>
  <c r="M730" i="4"/>
  <c r="O730" i="4"/>
  <c r="G726" i="4"/>
  <c r="N726" i="4"/>
  <c r="O726" i="4"/>
  <c r="M726" i="4"/>
  <c r="P726" i="4"/>
  <c r="G722" i="4"/>
  <c r="P722" i="4"/>
  <c r="N722" i="4"/>
  <c r="M722" i="4"/>
  <c r="O722" i="4"/>
  <c r="G718" i="4"/>
  <c r="N718" i="4"/>
  <c r="O718" i="4"/>
  <c r="M718" i="4"/>
  <c r="P718" i="4"/>
  <c r="G714" i="4"/>
  <c r="P714" i="4"/>
  <c r="N714" i="4"/>
  <c r="M714" i="4"/>
  <c r="O714" i="4"/>
  <c r="G710" i="4"/>
  <c r="N710" i="4"/>
  <c r="O710" i="4"/>
  <c r="M710" i="4"/>
  <c r="P710" i="4"/>
  <c r="G706" i="4"/>
  <c r="P706" i="4"/>
  <c r="N706" i="4"/>
  <c r="M706" i="4"/>
  <c r="O706" i="4"/>
  <c r="G702" i="4"/>
  <c r="N702" i="4"/>
  <c r="O702" i="4"/>
  <c r="M702" i="4"/>
  <c r="P702" i="4"/>
  <c r="G698" i="4"/>
  <c r="P698" i="4"/>
  <c r="N698" i="4"/>
  <c r="M698" i="4"/>
  <c r="O698" i="4"/>
  <c r="G694" i="4"/>
  <c r="N694" i="4"/>
  <c r="O694" i="4"/>
  <c r="M694" i="4"/>
  <c r="P694" i="4"/>
  <c r="G690" i="4"/>
  <c r="P690" i="4"/>
  <c r="N690" i="4"/>
  <c r="M690" i="4"/>
  <c r="O690" i="4"/>
  <c r="G686" i="4"/>
  <c r="N686" i="4"/>
  <c r="O686" i="4"/>
  <c r="M686" i="4"/>
  <c r="P686" i="4"/>
  <c r="G682" i="4"/>
  <c r="P682" i="4"/>
  <c r="N682" i="4"/>
  <c r="M682" i="4"/>
  <c r="O682" i="4"/>
  <c r="G678" i="4"/>
  <c r="N678" i="4"/>
  <c r="O678" i="4"/>
  <c r="M678" i="4"/>
  <c r="P678" i="4"/>
  <c r="G674" i="4"/>
  <c r="P674" i="4"/>
  <c r="N674" i="4"/>
  <c r="M674" i="4"/>
  <c r="O674" i="4"/>
  <c r="G670" i="4"/>
  <c r="N670" i="4"/>
  <c r="O670" i="4"/>
  <c r="M670" i="4"/>
  <c r="P670" i="4"/>
  <c r="G666" i="4"/>
  <c r="P666" i="4"/>
  <c r="N666" i="4"/>
  <c r="M666" i="4"/>
  <c r="O666" i="4"/>
  <c r="G662" i="4"/>
  <c r="N662" i="4"/>
  <c r="O662" i="4"/>
  <c r="M662" i="4"/>
  <c r="P662" i="4"/>
  <c r="G658" i="4"/>
  <c r="P658" i="4"/>
  <c r="N658" i="4"/>
  <c r="M658" i="4"/>
  <c r="O658" i="4"/>
  <c r="G654" i="4"/>
  <c r="N654" i="4"/>
  <c r="O654" i="4"/>
  <c r="M654" i="4"/>
  <c r="P654" i="4"/>
  <c r="G650" i="4"/>
  <c r="P650" i="4"/>
  <c r="N650" i="4"/>
  <c r="M650" i="4"/>
  <c r="O650" i="4"/>
  <c r="G646" i="4"/>
  <c r="N646" i="4"/>
  <c r="O646" i="4"/>
  <c r="M646" i="4"/>
  <c r="P646" i="4"/>
  <c r="G642" i="4"/>
  <c r="P642" i="4"/>
  <c r="N642" i="4"/>
  <c r="M642" i="4"/>
  <c r="O642" i="4"/>
  <c r="G638" i="4"/>
  <c r="N638" i="4"/>
  <c r="O638" i="4"/>
  <c r="M638" i="4"/>
  <c r="P638" i="4"/>
  <c r="G634" i="4"/>
  <c r="P634" i="4"/>
  <c r="N634" i="4"/>
  <c r="M634" i="4"/>
  <c r="O634" i="4"/>
  <c r="G630" i="4"/>
  <c r="N630" i="4"/>
  <c r="O630" i="4"/>
  <c r="M630" i="4"/>
  <c r="P630" i="4"/>
  <c r="G626" i="4"/>
  <c r="P626" i="4"/>
  <c r="N626" i="4"/>
  <c r="M626" i="4"/>
  <c r="O626" i="4"/>
  <c r="G622" i="4"/>
  <c r="N622" i="4"/>
  <c r="O622" i="4"/>
  <c r="M622" i="4"/>
  <c r="P622" i="4"/>
  <c r="G618" i="4"/>
  <c r="P618" i="4"/>
  <c r="N618" i="4"/>
  <c r="M618" i="4"/>
  <c r="O618" i="4"/>
  <c r="G614" i="4"/>
  <c r="N614" i="4"/>
  <c r="O614" i="4"/>
  <c r="M614" i="4"/>
  <c r="P614" i="4"/>
  <c r="G610" i="4"/>
  <c r="P610" i="4"/>
  <c r="N610" i="4"/>
  <c r="M610" i="4"/>
  <c r="O610" i="4"/>
  <c r="G606" i="4"/>
  <c r="N606" i="4"/>
  <c r="O606" i="4"/>
  <c r="M606" i="4"/>
  <c r="P606" i="4"/>
  <c r="G602" i="4"/>
  <c r="P602" i="4"/>
  <c r="N602" i="4"/>
  <c r="M602" i="4"/>
  <c r="O602" i="4"/>
  <c r="G598" i="4"/>
  <c r="N598" i="4"/>
  <c r="O598" i="4"/>
  <c r="M598" i="4"/>
  <c r="P598" i="4"/>
  <c r="G594" i="4"/>
  <c r="P594" i="4"/>
  <c r="N594" i="4"/>
  <c r="M594" i="4"/>
  <c r="O594" i="4"/>
  <c r="G590" i="4"/>
  <c r="N590" i="4"/>
  <c r="O590" i="4"/>
  <c r="M590" i="4"/>
  <c r="P590" i="4"/>
  <c r="G586" i="4"/>
  <c r="P586" i="4"/>
  <c r="N586" i="4"/>
  <c r="M586" i="4"/>
  <c r="O586" i="4"/>
  <c r="G582" i="4"/>
  <c r="N582" i="4"/>
  <c r="O582" i="4"/>
  <c r="M582" i="4"/>
  <c r="P582" i="4"/>
  <c r="G578" i="4"/>
  <c r="P578" i="4"/>
  <c r="N578" i="4"/>
  <c r="M578" i="4"/>
  <c r="O578" i="4"/>
  <c r="G574" i="4"/>
  <c r="N574" i="4"/>
  <c r="O574" i="4"/>
  <c r="M574" i="4"/>
  <c r="P574" i="4"/>
  <c r="G570" i="4"/>
  <c r="P570" i="4"/>
  <c r="N570" i="4"/>
  <c r="M570" i="4"/>
  <c r="O570" i="4"/>
  <c r="G566" i="4"/>
  <c r="N566" i="4"/>
  <c r="O566" i="4"/>
  <c r="M566" i="4"/>
  <c r="P566" i="4"/>
  <c r="G562" i="4"/>
  <c r="P562" i="4"/>
  <c r="N562" i="4"/>
  <c r="M562" i="4"/>
  <c r="O562" i="4"/>
  <c r="G558" i="4"/>
  <c r="N558" i="4"/>
  <c r="O558" i="4"/>
  <c r="M558" i="4"/>
  <c r="P558" i="4"/>
  <c r="G554" i="4"/>
  <c r="P554" i="4"/>
  <c r="N554" i="4"/>
  <c r="M554" i="4"/>
  <c r="O554" i="4"/>
  <c r="G550" i="4"/>
  <c r="N550" i="4"/>
  <c r="O550" i="4"/>
  <c r="M550" i="4"/>
  <c r="P550" i="4"/>
  <c r="G546" i="4"/>
  <c r="P546" i="4"/>
  <c r="N546" i="4"/>
  <c r="M546" i="4"/>
  <c r="O546" i="4"/>
  <c r="G542" i="4"/>
  <c r="N542" i="4"/>
  <c r="O542" i="4"/>
  <c r="M542" i="4"/>
  <c r="P542" i="4"/>
  <c r="G538" i="4"/>
  <c r="P538" i="4"/>
  <c r="N538" i="4"/>
  <c r="M538" i="4"/>
  <c r="O538" i="4"/>
  <c r="G534" i="4"/>
  <c r="N534" i="4"/>
  <c r="O534" i="4"/>
  <c r="M534" i="4"/>
  <c r="P534" i="4"/>
  <c r="G530" i="4"/>
  <c r="P530" i="4"/>
  <c r="N530" i="4"/>
  <c r="M530" i="4"/>
  <c r="O530" i="4"/>
  <c r="G526" i="4"/>
  <c r="N526" i="4"/>
  <c r="O526" i="4"/>
  <c r="M526" i="4"/>
  <c r="P526" i="4"/>
  <c r="G522" i="4"/>
  <c r="P522" i="4"/>
  <c r="N522" i="4"/>
  <c r="M522" i="4"/>
  <c r="O522" i="4"/>
  <c r="G518" i="4"/>
  <c r="N518" i="4"/>
  <c r="O518" i="4"/>
  <c r="M518" i="4"/>
  <c r="P518" i="4"/>
  <c r="G514" i="4"/>
  <c r="P514" i="4"/>
  <c r="N514" i="4"/>
  <c r="M514" i="4"/>
  <c r="O514" i="4"/>
  <c r="G510" i="4"/>
  <c r="N510" i="4"/>
  <c r="O510" i="4"/>
  <c r="M510" i="4"/>
  <c r="P510" i="4"/>
  <c r="G506" i="4"/>
  <c r="P506" i="4"/>
  <c r="N506" i="4"/>
  <c r="M506" i="4"/>
  <c r="O506" i="4"/>
  <c r="G502" i="4"/>
  <c r="N502" i="4"/>
  <c r="O502" i="4"/>
  <c r="M502" i="4"/>
  <c r="P502" i="4"/>
  <c r="G498" i="4"/>
  <c r="P498" i="4"/>
  <c r="N498" i="4"/>
  <c r="M498" i="4"/>
  <c r="O498" i="4"/>
  <c r="G494" i="4"/>
  <c r="N494" i="4"/>
  <c r="O494" i="4"/>
  <c r="M494" i="4"/>
  <c r="P494" i="4"/>
  <c r="G490" i="4"/>
  <c r="P490" i="4"/>
  <c r="N490" i="4"/>
  <c r="M490" i="4"/>
  <c r="O490" i="4"/>
  <c r="G486" i="4"/>
  <c r="N486" i="4"/>
  <c r="O486" i="4"/>
  <c r="M486" i="4"/>
  <c r="P486" i="4"/>
  <c r="G482" i="4"/>
  <c r="P482" i="4"/>
  <c r="N482" i="4"/>
  <c r="M482" i="4"/>
  <c r="O482" i="4"/>
  <c r="G478" i="4"/>
  <c r="N478" i="4"/>
  <c r="O478" i="4"/>
  <c r="M478" i="4"/>
  <c r="P478" i="4"/>
  <c r="G474" i="4"/>
  <c r="P474" i="4"/>
  <c r="N474" i="4"/>
  <c r="M474" i="4"/>
  <c r="O474" i="4"/>
  <c r="G470" i="4"/>
  <c r="N470" i="4"/>
  <c r="O470" i="4"/>
  <c r="M470" i="4"/>
  <c r="P470" i="4"/>
  <c r="G466" i="4"/>
  <c r="P466" i="4"/>
  <c r="N466" i="4"/>
  <c r="M466" i="4"/>
  <c r="O466" i="4"/>
  <c r="G462" i="4"/>
  <c r="N462" i="4"/>
  <c r="O462" i="4"/>
  <c r="M462" i="4"/>
  <c r="P462" i="4"/>
  <c r="G458" i="4"/>
  <c r="P458" i="4"/>
  <c r="N458" i="4"/>
  <c r="M458" i="4"/>
  <c r="O458" i="4"/>
  <c r="G454" i="4"/>
  <c r="N454" i="4"/>
  <c r="O454" i="4"/>
  <c r="M454" i="4"/>
  <c r="P454" i="4"/>
  <c r="G450" i="4"/>
  <c r="P450" i="4"/>
  <c r="N450" i="4"/>
  <c r="M450" i="4"/>
  <c r="O450" i="4"/>
  <c r="G446" i="4"/>
  <c r="N446" i="4"/>
  <c r="O446" i="4"/>
  <c r="M446" i="4"/>
  <c r="P446" i="4"/>
  <c r="G442" i="4"/>
  <c r="P442" i="4"/>
  <c r="N442" i="4"/>
  <c r="M442" i="4"/>
  <c r="O442" i="4"/>
  <c r="G438" i="4"/>
  <c r="N438" i="4"/>
  <c r="O438" i="4"/>
  <c r="M438" i="4"/>
  <c r="P438" i="4"/>
  <c r="G434" i="4"/>
  <c r="P434" i="4"/>
  <c r="N434" i="4"/>
  <c r="M434" i="4"/>
  <c r="O434" i="4"/>
  <c r="G430" i="4"/>
  <c r="N430" i="4"/>
  <c r="O430" i="4"/>
  <c r="M430" i="4"/>
  <c r="P430" i="4"/>
  <c r="G426" i="4"/>
  <c r="P426" i="4"/>
  <c r="N426" i="4"/>
  <c r="M426" i="4"/>
  <c r="O426" i="4"/>
  <c r="G422" i="4"/>
  <c r="N422" i="4"/>
  <c r="O422" i="4"/>
  <c r="M422" i="4"/>
  <c r="P422" i="4"/>
  <c r="G418" i="4"/>
  <c r="P418" i="4"/>
  <c r="N418" i="4"/>
  <c r="M418" i="4"/>
  <c r="O418" i="4"/>
  <c r="G414" i="4"/>
  <c r="N414" i="4"/>
  <c r="O414" i="4"/>
  <c r="M414" i="4"/>
  <c r="P414" i="4"/>
  <c r="G410" i="4"/>
  <c r="P410" i="4"/>
  <c r="N410" i="4"/>
  <c r="M410" i="4"/>
  <c r="O410" i="4"/>
  <c r="G406" i="4"/>
  <c r="N406" i="4"/>
  <c r="O406" i="4"/>
  <c r="M406" i="4"/>
  <c r="P406" i="4"/>
  <c r="G402" i="4"/>
  <c r="P402" i="4"/>
  <c r="N402" i="4"/>
  <c r="M402" i="4"/>
  <c r="O402" i="4"/>
  <c r="G398" i="4"/>
  <c r="N398" i="4"/>
  <c r="O398" i="4"/>
  <c r="M398" i="4"/>
  <c r="P398" i="4"/>
  <c r="G394" i="4"/>
  <c r="P394" i="4"/>
  <c r="N394" i="4"/>
  <c r="M394" i="4"/>
  <c r="O394" i="4"/>
  <c r="G390" i="4"/>
  <c r="N390" i="4"/>
  <c r="O390" i="4"/>
  <c r="M390" i="4"/>
  <c r="P390" i="4"/>
  <c r="G386" i="4"/>
  <c r="P386" i="4"/>
  <c r="N386" i="4"/>
  <c r="M386" i="4"/>
  <c r="O386" i="4"/>
  <c r="G382" i="4"/>
  <c r="N382" i="4"/>
  <c r="O382" i="4"/>
  <c r="M382" i="4"/>
  <c r="P382" i="4"/>
  <c r="G378" i="4"/>
  <c r="P378" i="4"/>
  <c r="N378" i="4"/>
  <c r="M378" i="4"/>
  <c r="O378" i="4"/>
  <c r="G374" i="4"/>
  <c r="N374" i="4"/>
  <c r="O374" i="4"/>
  <c r="M374" i="4"/>
  <c r="P374" i="4"/>
  <c r="G370" i="4"/>
  <c r="P370" i="4"/>
  <c r="N370" i="4"/>
  <c r="M370" i="4"/>
  <c r="O370" i="4"/>
  <c r="G366" i="4"/>
  <c r="N366" i="4"/>
  <c r="O366" i="4"/>
  <c r="M366" i="4"/>
  <c r="P366" i="4"/>
  <c r="G362" i="4"/>
  <c r="P362" i="4"/>
  <c r="N362" i="4"/>
  <c r="M362" i="4"/>
  <c r="O362" i="4"/>
  <c r="G358" i="4"/>
  <c r="N358" i="4"/>
  <c r="O358" i="4"/>
  <c r="M358" i="4"/>
  <c r="P358" i="4"/>
  <c r="G354" i="4"/>
  <c r="P354" i="4"/>
  <c r="N354" i="4"/>
  <c r="M354" i="4"/>
  <c r="O354" i="4"/>
  <c r="G350" i="4"/>
  <c r="N350" i="4"/>
  <c r="O350" i="4"/>
  <c r="M350" i="4"/>
  <c r="P350" i="4"/>
  <c r="P346" i="4"/>
  <c r="N346" i="4"/>
  <c r="M346" i="4"/>
  <c r="O346" i="4"/>
  <c r="N342" i="4"/>
  <c r="O342" i="4"/>
  <c r="M342" i="4"/>
  <c r="P342" i="4"/>
  <c r="P338" i="4"/>
  <c r="N338" i="4"/>
  <c r="M338" i="4"/>
  <c r="O338" i="4"/>
  <c r="N334" i="4"/>
  <c r="O334" i="4"/>
  <c r="M334" i="4"/>
  <c r="P334" i="4"/>
  <c r="P330" i="4"/>
  <c r="N330" i="4"/>
  <c r="M330" i="4"/>
  <c r="O330" i="4"/>
  <c r="N326" i="4"/>
  <c r="O326" i="4"/>
  <c r="M326" i="4"/>
  <c r="P326" i="4"/>
  <c r="P322" i="4"/>
  <c r="N322" i="4"/>
  <c r="M322" i="4"/>
  <c r="O322" i="4"/>
  <c r="N318" i="4"/>
  <c r="O318" i="4"/>
  <c r="M318" i="4"/>
  <c r="P318" i="4"/>
  <c r="P314" i="4"/>
  <c r="N314" i="4"/>
  <c r="M314" i="4"/>
  <c r="O314" i="4"/>
  <c r="N310" i="4"/>
  <c r="O310" i="4"/>
  <c r="M310" i="4"/>
  <c r="P310" i="4"/>
  <c r="P306" i="4"/>
  <c r="N306" i="4"/>
  <c r="M306" i="4"/>
  <c r="O306" i="4"/>
  <c r="N302" i="4"/>
  <c r="O302" i="4"/>
  <c r="M302" i="4"/>
  <c r="P302" i="4"/>
  <c r="P298" i="4"/>
  <c r="N298" i="4"/>
  <c r="M298" i="4"/>
  <c r="O298" i="4"/>
  <c r="N294" i="4"/>
  <c r="O294" i="4"/>
  <c r="M294" i="4"/>
  <c r="P294" i="4"/>
  <c r="P290" i="4"/>
  <c r="N290" i="4"/>
  <c r="M290" i="4"/>
  <c r="O290" i="4"/>
  <c r="N286" i="4"/>
  <c r="O286" i="4"/>
  <c r="M286" i="4"/>
  <c r="P286" i="4"/>
  <c r="P282" i="4"/>
  <c r="N282" i="4"/>
  <c r="M282" i="4"/>
  <c r="O282" i="4"/>
  <c r="N278" i="4"/>
  <c r="O278" i="4"/>
  <c r="M278" i="4"/>
  <c r="P278" i="4"/>
  <c r="P274" i="4"/>
  <c r="N274" i="4"/>
  <c r="M274" i="4"/>
  <c r="O274" i="4"/>
  <c r="N270" i="4"/>
  <c r="O270" i="4"/>
  <c r="M270" i="4"/>
  <c r="P270" i="4"/>
  <c r="P266" i="4"/>
  <c r="N266" i="4"/>
  <c r="M266" i="4"/>
  <c r="O266" i="4"/>
  <c r="N262" i="4"/>
  <c r="O262" i="4"/>
  <c r="M262" i="4"/>
  <c r="P262" i="4"/>
  <c r="P258" i="4"/>
  <c r="N258" i="4"/>
  <c r="M258" i="4"/>
  <c r="O258" i="4"/>
  <c r="N254" i="4"/>
  <c r="O254" i="4"/>
  <c r="M254" i="4"/>
  <c r="P254" i="4"/>
  <c r="P250" i="4"/>
  <c r="N250" i="4"/>
  <c r="M250" i="4"/>
  <c r="O250" i="4"/>
  <c r="N246" i="4"/>
  <c r="O246" i="4"/>
  <c r="M246" i="4"/>
  <c r="P246" i="4"/>
  <c r="P242" i="4"/>
  <c r="N242" i="4"/>
  <c r="M242" i="4"/>
  <c r="O242" i="4"/>
  <c r="N238" i="4"/>
  <c r="O238" i="4"/>
  <c r="M238" i="4"/>
  <c r="P238" i="4"/>
  <c r="P234" i="4"/>
  <c r="N234" i="4"/>
  <c r="M234" i="4"/>
  <c r="O234" i="4"/>
  <c r="N230" i="4"/>
  <c r="O230" i="4"/>
  <c r="M230" i="4"/>
  <c r="P230" i="4"/>
  <c r="P226" i="4"/>
  <c r="N226" i="4"/>
  <c r="M226" i="4"/>
  <c r="O226" i="4"/>
  <c r="N222" i="4"/>
  <c r="O222" i="4"/>
  <c r="M222" i="4"/>
  <c r="P222" i="4"/>
  <c r="P218" i="4"/>
  <c r="N218" i="4"/>
  <c r="M218" i="4"/>
  <c r="O218" i="4"/>
  <c r="N214" i="4"/>
  <c r="O214" i="4"/>
  <c r="M214" i="4"/>
  <c r="P214" i="4"/>
  <c r="P210" i="4"/>
  <c r="N210" i="4"/>
  <c r="M210" i="4"/>
  <c r="O210" i="4"/>
  <c r="N206" i="4"/>
  <c r="O206" i="4"/>
  <c r="M206" i="4"/>
  <c r="P206" i="4"/>
  <c r="P202" i="4"/>
  <c r="N202" i="4"/>
  <c r="M202" i="4"/>
  <c r="O202" i="4"/>
  <c r="N198" i="4"/>
  <c r="O198" i="4"/>
  <c r="M198" i="4"/>
  <c r="P198" i="4"/>
  <c r="P194" i="4"/>
  <c r="N194" i="4"/>
  <c r="M194" i="4"/>
  <c r="O194" i="4"/>
  <c r="N190" i="4"/>
  <c r="O190" i="4"/>
  <c r="M190" i="4"/>
  <c r="P190" i="4"/>
  <c r="P186" i="4"/>
  <c r="N186" i="4"/>
  <c r="M186" i="4"/>
  <c r="O186" i="4"/>
  <c r="N182" i="4"/>
  <c r="O182" i="4"/>
  <c r="M182" i="4"/>
  <c r="P182" i="4"/>
  <c r="P178" i="4"/>
  <c r="N178" i="4"/>
  <c r="M178" i="4"/>
  <c r="O178" i="4"/>
  <c r="N174" i="4"/>
  <c r="O174" i="4"/>
  <c r="M174" i="4"/>
  <c r="P174" i="4"/>
  <c r="P170" i="4"/>
  <c r="N170" i="4"/>
  <c r="M170" i="4"/>
  <c r="O170" i="4"/>
  <c r="N166" i="4"/>
  <c r="O166" i="4"/>
  <c r="M166" i="4"/>
  <c r="P166" i="4"/>
  <c r="P162" i="4"/>
  <c r="N162" i="4"/>
  <c r="M162" i="4"/>
  <c r="O162" i="4"/>
  <c r="N158" i="4"/>
  <c r="O158" i="4"/>
  <c r="M158" i="4"/>
  <c r="P158" i="4"/>
  <c r="P154" i="4"/>
  <c r="N154" i="4"/>
  <c r="M154" i="4"/>
  <c r="O154" i="4"/>
  <c r="N150" i="4"/>
  <c r="O150" i="4"/>
  <c r="M150" i="4"/>
  <c r="P150" i="4"/>
  <c r="P146" i="4"/>
  <c r="N146" i="4"/>
  <c r="M146" i="4"/>
  <c r="O146" i="4"/>
  <c r="N142" i="4"/>
  <c r="O142" i="4"/>
  <c r="M142" i="4"/>
  <c r="P142" i="4"/>
  <c r="P138" i="4"/>
  <c r="N138" i="4"/>
  <c r="M138" i="4"/>
  <c r="O138" i="4"/>
  <c r="N134" i="4"/>
  <c r="O134" i="4"/>
  <c r="M134" i="4"/>
  <c r="P134" i="4"/>
  <c r="P130" i="4"/>
  <c r="N130" i="4"/>
  <c r="M130" i="4"/>
  <c r="O130" i="4"/>
  <c r="N126" i="4"/>
  <c r="O126" i="4"/>
  <c r="M126" i="4"/>
  <c r="P126" i="4"/>
  <c r="P122" i="4"/>
  <c r="N122" i="4"/>
  <c r="M122" i="4"/>
  <c r="O122" i="4"/>
  <c r="N118" i="4"/>
  <c r="O118" i="4"/>
  <c r="M118" i="4"/>
  <c r="P118" i="4"/>
  <c r="P114" i="4"/>
  <c r="N114" i="4"/>
  <c r="M114" i="4"/>
  <c r="O114" i="4"/>
  <c r="N110" i="4"/>
  <c r="O110" i="4"/>
  <c r="M110" i="4"/>
  <c r="P110" i="4"/>
  <c r="P106" i="4"/>
  <c r="N106" i="4"/>
  <c r="M106" i="4"/>
  <c r="O106" i="4"/>
  <c r="N102" i="4"/>
  <c r="O102" i="4"/>
  <c r="M102" i="4"/>
  <c r="P102" i="4"/>
  <c r="P98" i="4"/>
  <c r="N98" i="4"/>
  <c r="M98" i="4"/>
  <c r="O98" i="4"/>
  <c r="N94" i="4"/>
  <c r="O94" i="4"/>
  <c r="M94" i="4"/>
  <c r="P94" i="4"/>
  <c r="P90" i="4"/>
  <c r="N90" i="4"/>
  <c r="M90" i="4"/>
  <c r="O90" i="4"/>
  <c r="N86" i="4"/>
  <c r="O86" i="4"/>
  <c r="M86" i="4"/>
  <c r="P86" i="4"/>
  <c r="P82" i="4"/>
  <c r="N82" i="4"/>
  <c r="M82" i="4"/>
  <c r="O82" i="4"/>
  <c r="N78" i="4"/>
  <c r="O78" i="4"/>
  <c r="M78" i="4"/>
  <c r="P78" i="4"/>
  <c r="P74" i="4"/>
  <c r="N74" i="4"/>
  <c r="M74" i="4"/>
  <c r="O74" i="4"/>
  <c r="N70" i="4"/>
  <c r="O70" i="4"/>
  <c r="M70" i="4"/>
  <c r="P70" i="4"/>
  <c r="P66" i="4"/>
  <c r="N66" i="4"/>
  <c r="M66" i="4"/>
  <c r="O66" i="4"/>
  <c r="N62" i="4"/>
  <c r="O62" i="4"/>
  <c r="M62" i="4"/>
  <c r="P62" i="4"/>
  <c r="P58" i="4"/>
  <c r="N58" i="4"/>
  <c r="M58" i="4"/>
  <c r="O58" i="4"/>
  <c r="N54" i="4"/>
  <c r="O54" i="4"/>
  <c r="M54" i="4"/>
  <c r="P54" i="4"/>
  <c r="P50" i="4"/>
  <c r="N50" i="4"/>
  <c r="M50" i="4"/>
  <c r="O50" i="4"/>
  <c r="N46" i="4"/>
  <c r="O46" i="4"/>
  <c r="M46" i="4"/>
  <c r="P46" i="4"/>
  <c r="P42" i="4"/>
  <c r="N42" i="4"/>
  <c r="M42" i="4"/>
  <c r="O42" i="4"/>
  <c r="N38" i="4"/>
  <c r="O38" i="4"/>
  <c r="M38" i="4"/>
  <c r="P38" i="4"/>
  <c r="P34" i="4"/>
  <c r="N34" i="4"/>
  <c r="M34" i="4"/>
  <c r="O34" i="4"/>
  <c r="N30" i="4"/>
  <c r="O30" i="4"/>
  <c r="M30" i="4"/>
  <c r="P30" i="4"/>
  <c r="P26" i="4"/>
  <c r="N26" i="4"/>
  <c r="M26" i="4"/>
  <c r="O26" i="4"/>
  <c r="N22" i="4"/>
  <c r="O22" i="4"/>
  <c r="M22" i="4"/>
  <c r="P22" i="4"/>
  <c r="P18" i="4"/>
  <c r="N18" i="4"/>
  <c r="M18" i="4"/>
  <c r="O18" i="4"/>
  <c r="N14" i="4"/>
  <c r="O14" i="4"/>
  <c r="P14" i="4"/>
  <c r="M14" i="4"/>
  <c r="P10" i="4"/>
  <c r="N10" i="4"/>
  <c r="O10" i="4"/>
  <c r="M10" i="4"/>
  <c r="N6" i="4"/>
  <c r="O6" i="4"/>
  <c r="P6" i="4"/>
  <c r="M6" i="4"/>
  <c r="P2997" i="4"/>
  <c r="O2997" i="4"/>
  <c r="M2997" i="4"/>
  <c r="G2997" i="4"/>
  <c r="N2997" i="4"/>
  <c r="G2993" i="4"/>
  <c r="P2993" i="4"/>
  <c r="N2993" i="4"/>
  <c r="M2993" i="4"/>
  <c r="O2993" i="4"/>
  <c r="P2989" i="4"/>
  <c r="G2989" i="4"/>
  <c r="O2989" i="4"/>
  <c r="M2989" i="4"/>
  <c r="N2989" i="4"/>
  <c r="G2985" i="4"/>
  <c r="P2985" i="4"/>
  <c r="N2985" i="4"/>
  <c r="O2985" i="4"/>
  <c r="M2985" i="4"/>
  <c r="P2981" i="4"/>
  <c r="G2981" i="4"/>
  <c r="O2981" i="4"/>
  <c r="M2981" i="4"/>
  <c r="N2981" i="4"/>
  <c r="G2977" i="4"/>
  <c r="P2977" i="4"/>
  <c r="N2977" i="4"/>
  <c r="M2977" i="4"/>
  <c r="O2977" i="4"/>
  <c r="P2973" i="4"/>
  <c r="G2973" i="4"/>
  <c r="O2973" i="4"/>
  <c r="M2973" i="4"/>
  <c r="N2973" i="4"/>
  <c r="G2969" i="4"/>
  <c r="P2969" i="4"/>
  <c r="N2969" i="4"/>
  <c r="O2969" i="4"/>
  <c r="M2969" i="4"/>
  <c r="P2965" i="4"/>
  <c r="O2965" i="4"/>
  <c r="M2965" i="4"/>
  <c r="G2965" i="4"/>
  <c r="N2965" i="4"/>
  <c r="G2961" i="4"/>
  <c r="P2961" i="4"/>
  <c r="N2961" i="4"/>
  <c r="M2961" i="4"/>
  <c r="O2961" i="4"/>
  <c r="H2957" i="4"/>
  <c r="P2957" i="4"/>
  <c r="G2957" i="4"/>
  <c r="O2957" i="4"/>
  <c r="M2957" i="4"/>
  <c r="N2957" i="4"/>
  <c r="G2953" i="4"/>
  <c r="P2953" i="4"/>
  <c r="N2953" i="4"/>
  <c r="O2953" i="4"/>
  <c r="M2953" i="4"/>
  <c r="P2949" i="4"/>
  <c r="G2949" i="4"/>
  <c r="O2949" i="4"/>
  <c r="M2949" i="4"/>
  <c r="N2949" i="4"/>
  <c r="G2945" i="4"/>
  <c r="P2945" i="4"/>
  <c r="N2945" i="4"/>
  <c r="M2945" i="4"/>
  <c r="O2945" i="4"/>
  <c r="H2941" i="4"/>
  <c r="P2941" i="4"/>
  <c r="G2941" i="4"/>
  <c r="O2941" i="4"/>
  <c r="M2941" i="4"/>
  <c r="N2941" i="4"/>
  <c r="G2937" i="4"/>
  <c r="P2937" i="4"/>
  <c r="N2937" i="4"/>
  <c r="O2937" i="4"/>
  <c r="M2937" i="4"/>
  <c r="P2933" i="4"/>
  <c r="O2933" i="4"/>
  <c r="M2933" i="4"/>
  <c r="G2933" i="4"/>
  <c r="N2933" i="4"/>
  <c r="G2929" i="4"/>
  <c r="P2929" i="4"/>
  <c r="N2929" i="4"/>
  <c r="M2929" i="4"/>
  <c r="O2929" i="4"/>
  <c r="H2925" i="4"/>
  <c r="P2925" i="4"/>
  <c r="G2925" i="4"/>
  <c r="O2925" i="4"/>
  <c r="M2925" i="4"/>
  <c r="N2925" i="4"/>
  <c r="G2921" i="4"/>
  <c r="P2921" i="4"/>
  <c r="N2921" i="4"/>
  <c r="O2921" i="4"/>
  <c r="M2921" i="4"/>
  <c r="P2917" i="4"/>
  <c r="G2917" i="4"/>
  <c r="O2917" i="4"/>
  <c r="M2917" i="4"/>
  <c r="N2917" i="4"/>
  <c r="G2913" i="4"/>
  <c r="P2913" i="4"/>
  <c r="N2913" i="4"/>
  <c r="M2913" i="4"/>
  <c r="O2913" i="4"/>
  <c r="P2909" i="4"/>
  <c r="G2909" i="4"/>
  <c r="N2909" i="4"/>
  <c r="O2909" i="4"/>
  <c r="M2909" i="4"/>
  <c r="G2905" i="4"/>
  <c r="P2905" i="4"/>
  <c r="O2905" i="4"/>
  <c r="M2905" i="4"/>
  <c r="N2905" i="4"/>
  <c r="P2901" i="4"/>
  <c r="N2901" i="4"/>
  <c r="O2901" i="4"/>
  <c r="M2901" i="4"/>
  <c r="G2901" i="4"/>
  <c r="G2897" i="4"/>
  <c r="P2897" i="4"/>
  <c r="M2897" i="4"/>
  <c r="N2897" i="4"/>
  <c r="O2897" i="4"/>
  <c r="H2893" i="4"/>
  <c r="P2893" i="4"/>
  <c r="G2893" i="4"/>
  <c r="N2893" i="4"/>
  <c r="O2893" i="4"/>
  <c r="M2893" i="4"/>
  <c r="G2889" i="4"/>
  <c r="P2889" i="4"/>
  <c r="O2889" i="4"/>
  <c r="M2889" i="4"/>
  <c r="N2889" i="4"/>
  <c r="P2885" i="4"/>
  <c r="G2885" i="4"/>
  <c r="N2885" i="4"/>
  <c r="O2885" i="4"/>
  <c r="M2885" i="4"/>
  <c r="G2881" i="4"/>
  <c r="P2881" i="4"/>
  <c r="M2881" i="4"/>
  <c r="N2881" i="4"/>
  <c r="O2881" i="4"/>
  <c r="H2877" i="4"/>
  <c r="P2877" i="4"/>
  <c r="G2877" i="4"/>
  <c r="N2877" i="4"/>
  <c r="O2877" i="4"/>
  <c r="M2877" i="4"/>
  <c r="G2873" i="4"/>
  <c r="P2873" i="4"/>
  <c r="M2873" i="4"/>
  <c r="N2873" i="4"/>
  <c r="O2873" i="4"/>
  <c r="P2869" i="4"/>
  <c r="N2869" i="4"/>
  <c r="O2869" i="4"/>
  <c r="M2869" i="4"/>
  <c r="G2869" i="4"/>
  <c r="G2865" i="4"/>
  <c r="P2865" i="4"/>
  <c r="O2865" i="4"/>
  <c r="M2865" i="4"/>
  <c r="N2865" i="4"/>
  <c r="P2861" i="4"/>
  <c r="G2861" i="4"/>
  <c r="N2861" i="4"/>
  <c r="O2861" i="4"/>
  <c r="M2861" i="4"/>
  <c r="G2857" i="4"/>
  <c r="P2857" i="4"/>
  <c r="M2857" i="4"/>
  <c r="N2857" i="4"/>
  <c r="O2857" i="4"/>
  <c r="P2853" i="4"/>
  <c r="N2853" i="4"/>
  <c r="O2853" i="4"/>
  <c r="M2853" i="4"/>
  <c r="G2853" i="4"/>
  <c r="G2849" i="4"/>
  <c r="P2849" i="4"/>
  <c r="O2849" i="4"/>
  <c r="M2849" i="4"/>
  <c r="N2849" i="4"/>
  <c r="P2845" i="4"/>
  <c r="G2845" i="4"/>
  <c r="N2845" i="4"/>
  <c r="O2845" i="4"/>
  <c r="M2845" i="4"/>
  <c r="G2841" i="4"/>
  <c r="P2841" i="4"/>
  <c r="M2841" i="4"/>
  <c r="N2841" i="4"/>
  <c r="O2841" i="4"/>
  <c r="P2837" i="4"/>
  <c r="G2837" i="4"/>
  <c r="N2837" i="4"/>
  <c r="O2837" i="4"/>
  <c r="M2837" i="4"/>
  <c r="G2833" i="4"/>
  <c r="P2833" i="4"/>
  <c r="O2833" i="4"/>
  <c r="M2833" i="4"/>
  <c r="N2833" i="4"/>
  <c r="H2829" i="4"/>
  <c r="P2829" i="4"/>
  <c r="G2829" i="4"/>
  <c r="O2829" i="4"/>
  <c r="M2829" i="4"/>
  <c r="N2829" i="4"/>
  <c r="G2825" i="4"/>
  <c r="P2825" i="4"/>
  <c r="N2825" i="4"/>
  <c r="M2825" i="4"/>
  <c r="O2825" i="4"/>
  <c r="P2821" i="4"/>
  <c r="O2821" i="4"/>
  <c r="M2821" i="4"/>
  <c r="G2821" i="4"/>
  <c r="N2821" i="4"/>
  <c r="G2817" i="4"/>
  <c r="P2817" i="4"/>
  <c r="N2817" i="4"/>
  <c r="O2817" i="4"/>
  <c r="M2817" i="4"/>
  <c r="H2813" i="4"/>
  <c r="P2813" i="4"/>
  <c r="G2813" i="4"/>
  <c r="O2813" i="4"/>
  <c r="M2813" i="4"/>
  <c r="N2813" i="4"/>
  <c r="G2809" i="4"/>
  <c r="P2809" i="4"/>
  <c r="N2809" i="4"/>
  <c r="M2809" i="4"/>
  <c r="O2809" i="4"/>
  <c r="P2805" i="4"/>
  <c r="G2805" i="4"/>
  <c r="O2805" i="4"/>
  <c r="M2805" i="4"/>
  <c r="N2805" i="4"/>
  <c r="G2801" i="4"/>
  <c r="P2801" i="4"/>
  <c r="N2801" i="4"/>
  <c r="O2801" i="4"/>
  <c r="M2801" i="4"/>
  <c r="H2797" i="4"/>
  <c r="P2797" i="4"/>
  <c r="G2797" i="4"/>
  <c r="O2797" i="4"/>
  <c r="M2797" i="4"/>
  <c r="N2797" i="4"/>
  <c r="G2793" i="4"/>
  <c r="P2793" i="4"/>
  <c r="N2793" i="4"/>
  <c r="M2793" i="4"/>
  <c r="O2793" i="4"/>
  <c r="P2789" i="4"/>
  <c r="O2789" i="4"/>
  <c r="M2789" i="4"/>
  <c r="G2789" i="4"/>
  <c r="N2789" i="4"/>
  <c r="G2785" i="4"/>
  <c r="P2785" i="4"/>
  <c r="N2785" i="4"/>
  <c r="O2785" i="4"/>
  <c r="M2785" i="4"/>
  <c r="P2781" i="4"/>
  <c r="G2781" i="4"/>
  <c r="N2781" i="4"/>
  <c r="O2781" i="4"/>
  <c r="M2781" i="4"/>
  <c r="G2777" i="4"/>
  <c r="P2777" i="4"/>
  <c r="N2777" i="4"/>
  <c r="M2777" i="4"/>
  <c r="O2777" i="4"/>
  <c r="P2773" i="4"/>
  <c r="G2773" i="4"/>
  <c r="N2773" i="4"/>
  <c r="O2773" i="4"/>
  <c r="M2773" i="4"/>
  <c r="G2769" i="4"/>
  <c r="P2769" i="4"/>
  <c r="N2769" i="4"/>
  <c r="O2769" i="4"/>
  <c r="M2769" i="4"/>
  <c r="H2765" i="4"/>
  <c r="P2765" i="4"/>
  <c r="G2765" i="4"/>
  <c r="O2765" i="4"/>
  <c r="M2765" i="4"/>
  <c r="N2765" i="4"/>
  <c r="G2761" i="4"/>
  <c r="P2761" i="4"/>
  <c r="N2761" i="4"/>
  <c r="M2761" i="4"/>
  <c r="O2761" i="4"/>
  <c r="P2757" i="4"/>
  <c r="N2757" i="4"/>
  <c r="O2757" i="4"/>
  <c r="M2757" i="4"/>
  <c r="G2757" i="4"/>
  <c r="G2753" i="4"/>
  <c r="P2753" i="4"/>
  <c r="N2753" i="4"/>
  <c r="O2753" i="4"/>
  <c r="M2753" i="4"/>
  <c r="H2749" i="4"/>
  <c r="P2749" i="4"/>
  <c r="G2749" i="4"/>
  <c r="O2749" i="4"/>
  <c r="M2749" i="4"/>
  <c r="N2749" i="4"/>
  <c r="G2745" i="4"/>
  <c r="P2745" i="4"/>
  <c r="N2745" i="4"/>
  <c r="M2745" i="4"/>
  <c r="O2745" i="4"/>
  <c r="P2741" i="4"/>
  <c r="G2741" i="4"/>
  <c r="N2741" i="4"/>
  <c r="O2741" i="4"/>
  <c r="M2741" i="4"/>
  <c r="G2737" i="4"/>
  <c r="P2737" i="4"/>
  <c r="N2737" i="4"/>
  <c r="M2737" i="4"/>
  <c r="O2737" i="4"/>
  <c r="P2733" i="4"/>
  <c r="G2733" i="4"/>
  <c r="O2733" i="4"/>
  <c r="M2733" i="4"/>
  <c r="N2733" i="4"/>
  <c r="G2729" i="4"/>
  <c r="P2729" i="4"/>
  <c r="N2729" i="4"/>
  <c r="O2729" i="4"/>
  <c r="M2729" i="4"/>
  <c r="P2725" i="4"/>
  <c r="N2725" i="4"/>
  <c r="O2725" i="4"/>
  <c r="M2725" i="4"/>
  <c r="G2725" i="4"/>
  <c r="G2721" i="4"/>
  <c r="P2721" i="4"/>
  <c r="N2721" i="4"/>
  <c r="M2721" i="4"/>
  <c r="O2721" i="4"/>
  <c r="P2717" i="4"/>
  <c r="G2717" i="4"/>
  <c r="O2717" i="4"/>
  <c r="M2717" i="4"/>
  <c r="N2717" i="4"/>
  <c r="G2713" i="4"/>
  <c r="P2713" i="4"/>
  <c r="N2713" i="4"/>
  <c r="O2713" i="4"/>
  <c r="M2713" i="4"/>
  <c r="P2709" i="4"/>
  <c r="G2709" i="4"/>
  <c r="N2709" i="4"/>
  <c r="O2709" i="4"/>
  <c r="M2709" i="4"/>
  <c r="G2705" i="4"/>
  <c r="P2705" i="4"/>
  <c r="N2705" i="4"/>
  <c r="M2705" i="4"/>
  <c r="O2705" i="4"/>
  <c r="H2701" i="4"/>
  <c r="P2701" i="4"/>
  <c r="G2701" i="4"/>
  <c r="O2701" i="4"/>
  <c r="M2701" i="4"/>
  <c r="N2701" i="4"/>
  <c r="G2697" i="4"/>
  <c r="P2697" i="4"/>
  <c r="N2697" i="4"/>
  <c r="M2697" i="4"/>
  <c r="O2697" i="4"/>
  <c r="P2693" i="4"/>
  <c r="N2693" i="4"/>
  <c r="O2693" i="4"/>
  <c r="M2693" i="4"/>
  <c r="G2693" i="4"/>
  <c r="G2689" i="4"/>
  <c r="P2689" i="4"/>
  <c r="N2689" i="4"/>
  <c r="M2689" i="4"/>
  <c r="O2689" i="4"/>
  <c r="H2685" i="4"/>
  <c r="P2685" i="4"/>
  <c r="G2685" i="4"/>
  <c r="O2685" i="4"/>
  <c r="M2685" i="4"/>
  <c r="N2685" i="4"/>
  <c r="G2681" i="4"/>
  <c r="P2681" i="4"/>
  <c r="N2681" i="4"/>
  <c r="O2681" i="4"/>
  <c r="M2681" i="4"/>
  <c r="P2677" i="4"/>
  <c r="N2677" i="4"/>
  <c r="O2677" i="4"/>
  <c r="M2677" i="4"/>
  <c r="G2677" i="4"/>
  <c r="G2673" i="4"/>
  <c r="P2673" i="4"/>
  <c r="N2673" i="4"/>
  <c r="M2673" i="4"/>
  <c r="O2673" i="4"/>
  <c r="P2669" i="4"/>
  <c r="G2669" i="4"/>
  <c r="O2669" i="4"/>
  <c r="M2669" i="4"/>
  <c r="N2669" i="4"/>
  <c r="G2665" i="4"/>
  <c r="P2665" i="4"/>
  <c r="N2665" i="4"/>
  <c r="O2665" i="4"/>
  <c r="M2665" i="4"/>
  <c r="P2661" i="4"/>
  <c r="G2661" i="4"/>
  <c r="N2661" i="4"/>
  <c r="O2661" i="4"/>
  <c r="M2661" i="4"/>
  <c r="G2657" i="4"/>
  <c r="P2657" i="4"/>
  <c r="N2657" i="4"/>
  <c r="M2657" i="4"/>
  <c r="O2657" i="4"/>
  <c r="P2653" i="4"/>
  <c r="G2653" i="4"/>
  <c r="O2653" i="4"/>
  <c r="M2653" i="4"/>
  <c r="N2653" i="4"/>
  <c r="G2649" i="4"/>
  <c r="P2649" i="4"/>
  <c r="N2649" i="4"/>
  <c r="O2649" i="4"/>
  <c r="M2649" i="4"/>
  <c r="P2645" i="4"/>
  <c r="N2645" i="4"/>
  <c r="O2645" i="4"/>
  <c r="M2645" i="4"/>
  <c r="G2645" i="4"/>
  <c r="G2641" i="4"/>
  <c r="P2641" i="4"/>
  <c r="N2641" i="4"/>
  <c r="M2641" i="4"/>
  <c r="O2641" i="4"/>
  <c r="H2637" i="4"/>
  <c r="P2637" i="4"/>
  <c r="G2637" i="4"/>
  <c r="O2637" i="4"/>
  <c r="M2637" i="4"/>
  <c r="N2637" i="4"/>
  <c r="P2633" i="4"/>
  <c r="G2633" i="4"/>
  <c r="N2633" i="4"/>
  <c r="O2633" i="4"/>
  <c r="M2633" i="4"/>
  <c r="P2629" i="4"/>
  <c r="G2629" i="4"/>
  <c r="N2629" i="4"/>
  <c r="O2629" i="4"/>
  <c r="M2629" i="4"/>
  <c r="P2625" i="4"/>
  <c r="G2625" i="4"/>
  <c r="N2625" i="4"/>
  <c r="M2625" i="4"/>
  <c r="O2625" i="4"/>
  <c r="H2621" i="4"/>
  <c r="P2621" i="4"/>
  <c r="G2621" i="4"/>
  <c r="O2621" i="4"/>
  <c r="M2621" i="4"/>
  <c r="N2621" i="4"/>
  <c r="P2617" i="4"/>
  <c r="G2617" i="4"/>
  <c r="N2617" i="4"/>
  <c r="O2617" i="4"/>
  <c r="M2617" i="4"/>
  <c r="P2613" i="4"/>
  <c r="N2613" i="4"/>
  <c r="O2613" i="4"/>
  <c r="M2613" i="4"/>
  <c r="G2613" i="4"/>
  <c r="P2609" i="4"/>
  <c r="G2609" i="4"/>
  <c r="N2609" i="4"/>
  <c r="M2609" i="4"/>
  <c r="O2609" i="4"/>
  <c r="H2605" i="4"/>
  <c r="P2605" i="4"/>
  <c r="G2605" i="4"/>
  <c r="O2605" i="4"/>
  <c r="M2605" i="4"/>
  <c r="N2605" i="4"/>
  <c r="P2601" i="4"/>
  <c r="G2601" i="4"/>
  <c r="N2601" i="4"/>
  <c r="O2601" i="4"/>
  <c r="M2601" i="4"/>
  <c r="P2597" i="4"/>
  <c r="G2597" i="4"/>
  <c r="N2597" i="4"/>
  <c r="O2597" i="4"/>
  <c r="M2597" i="4"/>
  <c r="P2593" i="4"/>
  <c r="G2593" i="4"/>
  <c r="N2593" i="4"/>
  <c r="M2593" i="4"/>
  <c r="O2593" i="4"/>
  <c r="H2589" i="4"/>
  <c r="P2589" i="4"/>
  <c r="G2589" i="4"/>
  <c r="O2589" i="4"/>
  <c r="M2589" i="4"/>
  <c r="N2589" i="4"/>
  <c r="P2585" i="4"/>
  <c r="G2585" i="4"/>
  <c r="N2585" i="4"/>
  <c r="O2585" i="4"/>
  <c r="M2585" i="4"/>
  <c r="P2581" i="4"/>
  <c r="G2581" i="4"/>
  <c r="N2581" i="4"/>
  <c r="O2581" i="4"/>
  <c r="M2581" i="4"/>
  <c r="P2577" i="4"/>
  <c r="G2577" i="4"/>
  <c r="N2577" i="4"/>
  <c r="M2577" i="4"/>
  <c r="O2577" i="4"/>
  <c r="H2573" i="4"/>
  <c r="P2573" i="4"/>
  <c r="G2573" i="4"/>
  <c r="O2573" i="4"/>
  <c r="M2573" i="4"/>
  <c r="N2573" i="4"/>
  <c r="P2569" i="4"/>
  <c r="G2569" i="4"/>
  <c r="N2569" i="4"/>
  <c r="M2569" i="4"/>
  <c r="O2569" i="4"/>
  <c r="P2565" i="4"/>
  <c r="N2565" i="4"/>
  <c r="O2565" i="4"/>
  <c r="M2565" i="4"/>
  <c r="G2565" i="4"/>
  <c r="G2561" i="4"/>
  <c r="P2561" i="4"/>
  <c r="N2561" i="4"/>
  <c r="O2561" i="4"/>
  <c r="M2561" i="4"/>
  <c r="H2557" i="4"/>
  <c r="P2557" i="4"/>
  <c r="G2557" i="4"/>
  <c r="O2557" i="4"/>
  <c r="M2557" i="4"/>
  <c r="N2557" i="4"/>
  <c r="G2553" i="4"/>
  <c r="P2553" i="4"/>
  <c r="N2553" i="4"/>
  <c r="M2553" i="4"/>
  <c r="O2553" i="4"/>
  <c r="P2549" i="4"/>
  <c r="G2549" i="4"/>
  <c r="N2549" i="4"/>
  <c r="O2549" i="4"/>
  <c r="M2549" i="4"/>
  <c r="G2545" i="4"/>
  <c r="P2545" i="4"/>
  <c r="N2545" i="4"/>
  <c r="O2545" i="4"/>
  <c r="M2545" i="4"/>
  <c r="H2541" i="4"/>
  <c r="P2541" i="4"/>
  <c r="G2541" i="4"/>
  <c r="O2541" i="4"/>
  <c r="M2541" i="4"/>
  <c r="N2541" i="4"/>
  <c r="G2537" i="4"/>
  <c r="P2537" i="4"/>
  <c r="N2537" i="4"/>
  <c r="M2537" i="4"/>
  <c r="O2537" i="4"/>
  <c r="P2533" i="4"/>
  <c r="G2533" i="4"/>
  <c r="N2533" i="4"/>
  <c r="O2533" i="4"/>
  <c r="M2533" i="4"/>
  <c r="G2529" i="4"/>
  <c r="P2529" i="4"/>
  <c r="N2529" i="4"/>
  <c r="O2529" i="4"/>
  <c r="M2529" i="4"/>
  <c r="H2525" i="4"/>
  <c r="P2525" i="4"/>
  <c r="G2525" i="4"/>
  <c r="O2525" i="4"/>
  <c r="M2525" i="4"/>
  <c r="N2525" i="4"/>
  <c r="G2521" i="4"/>
  <c r="P2521" i="4"/>
  <c r="N2521" i="4"/>
  <c r="M2521" i="4"/>
  <c r="O2521" i="4"/>
  <c r="P2517" i="4"/>
  <c r="G2517" i="4"/>
  <c r="N2517" i="4"/>
  <c r="O2517" i="4"/>
  <c r="M2517" i="4"/>
  <c r="G2513" i="4"/>
  <c r="P2513" i="4"/>
  <c r="N2513" i="4"/>
  <c r="O2513" i="4"/>
  <c r="M2513" i="4"/>
  <c r="H2509" i="4"/>
  <c r="P2509" i="4"/>
  <c r="G2509" i="4"/>
  <c r="O2509" i="4"/>
  <c r="M2509" i="4"/>
  <c r="N2509" i="4"/>
  <c r="G2505" i="4"/>
  <c r="P2505" i="4"/>
  <c r="N2505" i="4"/>
  <c r="M2505" i="4"/>
  <c r="O2505" i="4"/>
  <c r="H2501" i="4"/>
  <c r="P2501" i="4"/>
  <c r="N2501" i="4"/>
  <c r="O2501" i="4"/>
  <c r="M2501" i="4"/>
  <c r="G2501" i="4"/>
  <c r="G2497" i="4"/>
  <c r="P2497" i="4"/>
  <c r="N2497" i="4"/>
  <c r="O2497" i="4"/>
  <c r="M2497" i="4"/>
  <c r="H2493" i="4"/>
  <c r="P2493" i="4"/>
  <c r="G2493" i="4"/>
  <c r="O2493" i="4"/>
  <c r="M2493" i="4"/>
  <c r="N2493" i="4"/>
  <c r="G2489" i="4"/>
  <c r="P2489" i="4"/>
  <c r="N2489" i="4"/>
  <c r="M2489" i="4"/>
  <c r="O2489" i="4"/>
  <c r="H2485" i="4"/>
  <c r="P2485" i="4"/>
  <c r="G2485" i="4"/>
  <c r="N2485" i="4"/>
  <c r="O2485" i="4"/>
  <c r="M2485" i="4"/>
  <c r="G2481" i="4"/>
  <c r="P2481" i="4"/>
  <c r="N2481" i="4"/>
  <c r="O2481" i="4"/>
  <c r="M2481" i="4"/>
  <c r="H2477" i="4"/>
  <c r="P2477" i="4"/>
  <c r="G2477" i="4"/>
  <c r="O2477" i="4"/>
  <c r="M2477" i="4"/>
  <c r="N2477" i="4"/>
  <c r="G2473" i="4"/>
  <c r="P2473" i="4"/>
  <c r="N2473" i="4"/>
  <c r="M2473" i="4"/>
  <c r="O2473" i="4"/>
  <c r="P2469" i="4"/>
  <c r="G2469" i="4"/>
  <c r="N2469" i="4"/>
  <c r="O2469" i="4"/>
  <c r="M2469" i="4"/>
  <c r="G2465" i="4"/>
  <c r="P2465" i="4"/>
  <c r="N2465" i="4"/>
  <c r="O2465" i="4"/>
  <c r="M2465" i="4"/>
  <c r="H2461" i="4"/>
  <c r="P2461" i="4"/>
  <c r="G2461" i="4"/>
  <c r="O2461" i="4"/>
  <c r="M2461" i="4"/>
  <c r="N2461" i="4"/>
  <c r="G2457" i="4"/>
  <c r="P2457" i="4"/>
  <c r="N2457" i="4"/>
  <c r="O2457" i="4"/>
  <c r="M2457" i="4"/>
  <c r="P2453" i="4"/>
  <c r="G2453" i="4"/>
  <c r="N2453" i="4"/>
  <c r="O2453" i="4"/>
  <c r="M2453" i="4"/>
  <c r="G2449" i="4"/>
  <c r="P2449" i="4"/>
  <c r="N2449" i="4"/>
  <c r="M2449" i="4"/>
  <c r="O2449" i="4"/>
  <c r="H2445" i="4"/>
  <c r="P2445" i="4"/>
  <c r="G2445" i="4"/>
  <c r="O2445" i="4"/>
  <c r="M2445" i="4"/>
  <c r="N2445" i="4"/>
  <c r="G2441" i="4"/>
  <c r="P2441" i="4"/>
  <c r="N2441" i="4"/>
  <c r="O2441" i="4"/>
  <c r="M2441" i="4"/>
  <c r="P2437" i="4"/>
  <c r="N2437" i="4"/>
  <c r="O2437" i="4"/>
  <c r="M2437" i="4"/>
  <c r="G2437" i="4"/>
  <c r="G2433" i="4"/>
  <c r="P2433" i="4"/>
  <c r="N2433" i="4"/>
  <c r="O2433" i="4"/>
  <c r="M2433" i="4"/>
  <c r="H2429" i="4"/>
  <c r="P2429" i="4"/>
  <c r="G2429" i="4"/>
  <c r="O2429" i="4"/>
  <c r="M2429" i="4"/>
  <c r="N2429" i="4"/>
  <c r="G2425" i="4"/>
  <c r="P2425" i="4"/>
  <c r="N2425" i="4"/>
  <c r="M2425" i="4"/>
  <c r="O2425" i="4"/>
  <c r="P2421" i="4"/>
  <c r="G2421" i="4"/>
  <c r="N2421" i="4"/>
  <c r="O2421" i="4"/>
  <c r="M2421" i="4"/>
  <c r="G2417" i="4"/>
  <c r="P2417" i="4"/>
  <c r="N2417" i="4"/>
  <c r="O2417" i="4"/>
  <c r="M2417" i="4"/>
  <c r="H2413" i="4"/>
  <c r="P2413" i="4"/>
  <c r="G2413" i="4"/>
  <c r="O2413" i="4"/>
  <c r="M2413" i="4"/>
  <c r="N2413" i="4"/>
  <c r="G2409" i="4"/>
  <c r="P2409" i="4"/>
  <c r="N2409" i="4"/>
  <c r="M2409" i="4"/>
  <c r="O2409" i="4"/>
  <c r="H2405" i="4"/>
  <c r="P2405" i="4"/>
  <c r="G2405" i="4"/>
  <c r="N2405" i="4"/>
  <c r="O2405" i="4"/>
  <c r="M2405" i="4"/>
  <c r="G2401" i="4"/>
  <c r="P2401" i="4"/>
  <c r="N2401" i="4"/>
  <c r="O2401" i="4"/>
  <c r="M2401" i="4"/>
  <c r="H2397" i="4"/>
  <c r="P2397" i="4"/>
  <c r="G2397" i="4"/>
  <c r="O2397" i="4"/>
  <c r="M2397" i="4"/>
  <c r="N2397" i="4"/>
  <c r="G2393" i="4"/>
  <c r="P2393" i="4"/>
  <c r="N2393" i="4"/>
  <c r="M2393" i="4"/>
  <c r="O2393" i="4"/>
  <c r="H2389" i="4"/>
  <c r="P2389" i="4"/>
  <c r="G2389" i="4"/>
  <c r="N2389" i="4"/>
  <c r="O2389" i="4"/>
  <c r="M2389" i="4"/>
  <c r="G2385" i="4"/>
  <c r="P2385" i="4"/>
  <c r="N2385" i="4"/>
  <c r="O2385" i="4"/>
  <c r="M2385" i="4"/>
  <c r="H2381" i="4"/>
  <c r="P2381" i="4"/>
  <c r="G2381" i="4"/>
  <c r="O2381" i="4"/>
  <c r="M2381" i="4"/>
  <c r="N2381" i="4"/>
  <c r="G2377" i="4"/>
  <c r="P2377" i="4"/>
  <c r="N2377" i="4"/>
  <c r="M2377" i="4"/>
  <c r="O2377" i="4"/>
  <c r="H2373" i="4"/>
  <c r="P2373" i="4"/>
  <c r="N2373" i="4"/>
  <c r="O2373" i="4"/>
  <c r="M2373" i="4"/>
  <c r="G2373" i="4"/>
  <c r="G2369" i="4"/>
  <c r="P2369" i="4"/>
  <c r="N2369" i="4"/>
  <c r="O2369" i="4"/>
  <c r="M2369" i="4"/>
  <c r="H2365" i="4"/>
  <c r="P2365" i="4"/>
  <c r="G2365" i="4"/>
  <c r="O2365" i="4"/>
  <c r="M2365" i="4"/>
  <c r="N2365" i="4"/>
  <c r="G2361" i="4"/>
  <c r="P2361" i="4"/>
  <c r="N2361" i="4"/>
  <c r="M2361" i="4"/>
  <c r="O2361" i="4"/>
  <c r="H2357" i="4"/>
  <c r="P2357" i="4"/>
  <c r="G2357" i="4"/>
  <c r="N2357" i="4"/>
  <c r="O2357" i="4"/>
  <c r="M2357" i="4"/>
  <c r="G2353" i="4"/>
  <c r="P2353" i="4"/>
  <c r="N2353" i="4"/>
  <c r="O2353" i="4"/>
  <c r="M2353" i="4"/>
  <c r="H2349" i="4"/>
  <c r="P2349" i="4"/>
  <c r="G2349" i="4"/>
  <c r="O2349" i="4"/>
  <c r="M2349" i="4"/>
  <c r="N2349" i="4"/>
  <c r="G2345" i="4"/>
  <c r="P2345" i="4"/>
  <c r="N2345" i="4"/>
  <c r="M2345" i="4"/>
  <c r="O2345" i="4"/>
  <c r="P2341" i="4"/>
  <c r="G2341" i="4"/>
  <c r="N2341" i="4"/>
  <c r="O2341" i="4"/>
  <c r="M2341" i="4"/>
  <c r="G2337" i="4"/>
  <c r="P2337" i="4"/>
  <c r="N2337" i="4"/>
  <c r="O2337" i="4"/>
  <c r="M2337" i="4"/>
  <c r="H2333" i="4"/>
  <c r="P2333" i="4"/>
  <c r="G2333" i="4"/>
  <c r="O2333" i="4"/>
  <c r="M2333" i="4"/>
  <c r="N2333" i="4"/>
  <c r="G2329" i="4"/>
  <c r="P2329" i="4"/>
  <c r="N2329" i="4"/>
  <c r="M2329" i="4"/>
  <c r="O2329" i="4"/>
  <c r="H2325" i="4"/>
  <c r="P2325" i="4"/>
  <c r="G2325" i="4"/>
  <c r="N2325" i="4"/>
  <c r="O2325" i="4"/>
  <c r="M2325" i="4"/>
  <c r="G2321" i="4"/>
  <c r="P2321" i="4"/>
  <c r="N2321" i="4"/>
  <c r="O2321" i="4"/>
  <c r="M2321" i="4"/>
  <c r="H2317" i="4"/>
  <c r="P2317" i="4"/>
  <c r="G2317" i="4"/>
  <c r="O2317" i="4"/>
  <c r="M2317" i="4"/>
  <c r="N2317" i="4"/>
  <c r="G2313" i="4"/>
  <c r="P2313" i="4"/>
  <c r="N2313" i="4"/>
  <c r="M2313" i="4"/>
  <c r="O2313" i="4"/>
  <c r="H2309" i="4"/>
  <c r="P2309" i="4"/>
  <c r="N2309" i="4"/>
  <c r="O2309" i="4"/>
  <c r="M2309" i="4"/>
  <c r="G2309" i="4"/>
  <c r="G2305" i="4"/>
  <c r="P2305" i="4"/>
  <c r="N2305" i="4"/>
  <c r="O2305" i="4"/>
  <c r="M2305" i="4"/>
  <c r="H2301" i="4"/>
  <c r="P2301" i="4"/>
  <c r="G2301" i="4"/>
  <c r="O2301" i="4"/>
  <c r="M2301" i="4"/>
  <c r="N2301" i="4"/>
  <c r="G2297" i="4"/>
  <c r="P2297" i="4"/>
  <c r="N2297" i="4"/>
  <c r="M2297" i="4"/>
  <c r="O2297" i="4"/>
  <c r="H2293" i="4"/>
  <c r="P2293" i="4"/>
  <c r="G2293" i="4"/>
  <c r="N2293" i="4"/>
  <c r="O2293" i="4"/>
  <c r="M2293" i="4"/>
  <c r="G2289" i="4"/>
  <c r="P2289" i="4"/>
  <c r="N2289" i="4"/>
  <c r="O2289" i="4"/>
  <c r="M2289" i="4"/>
  <c r="H2285" i="4"/>
  <c r="P2285" i="4"/>
  <c r="G2285" i="4"/>
  <c r="O2285" i="4"/>
  <c r="M2285" i="4"/>
  <c r="N2285" i="4"/>
  <c r="G2281" i="4"/>
  <c r="P2281" i="4"/>
  <c r="N2281" i="4"/>
  <c r="O2281" i="4"/>
  <c r="M2281" i="4"/>
  <c r="P2277" i="4"/>
  <c r="G2277" i="4"/>
  <c r="O2277" i="4"/>
  <c r="M2277" i="4"/>
  <c r="N2277" i="4"/>
  <c r="G2273" i="4"/>
  <c r="P2273" i="4"/>
  <c r="N2273" i="4"/>
  <c r="M2273" i="4"/>
  <c r="O2273" i="4"/>
  <c r="P2269" i="4"/>
  <c r="G2269" i="4"/>
  <c r="N2269" i="4"/>
  <c r="O2269" i="4"/>
  <c r="M2269" i="4"/>
  <c r="G2265" i="4"/>
  <c r="P2265" i="4"/>
  <c r="N2265" i="4"/>
  <c r="O2265" i="4"/>
  <c r="M2265" i="4"/>
  <c r="P2261" i="4"/>
  <c r="G2261" i="4"/>
  <c r="O2261" i="4"/>
  <c r="M2261" i="4"/>
  <c r="N2261" i="4"/>
  <c r="G2257" i="4"/>
  <c r="P2257" i="4"/>
  <c r="N2257" i="4"/>
  <c r="M2257" i="4"/>
  <c r="O2257" i="4"/>
  <c r="P2253" i="4"/>
  <c r="G2253" i="4"/>
  <c r="N2253" i="4"/>
  <c r="O2253" i="4"/>
  <c r="M2253" i="4"/>
  <c r="G2249" i="4"/>
  <c r="P2249" i="4"/>
  <c r="N2249" i="4"/>
  <c r="O2249" i="4"/>
  <c r="M2249" i="4"/>
  <c r="P2245" i="4"/>
  <c r="O2245" i="4"/>
  <c r="M2245" i="4"/>
  <c r="G2245" i="4"/>
  <c r="N2245" i="4"/>
  <c r="G2241" i="4"/>
  <c r="P2241" i="4"/>
  <c r="N2241" i="4"/>
  <c r="M2241" i="4"/>
  <c r="O2241" i="4"/>
  <c r="P2237" i="4"/>
  <c r="G2237" i="4"/>
  <c r="O2237" i="4"/>
  <c r="M2237" i="4"/>
  <c r="N2237" i="4"/>
  <c r="G2233" i="4"/>
  <c r="P2233" i="4"/>
  <c r="N2233" i="4"/>
  <c r="O2233" i="4"/>
  <c r="M2233" i="4"/>
  <c r="P2229" i="4"/>
  <c r="G2229" i="4"/>
  <c r="N2229" i="4"/>
  <c r="O2229" i="4"/>
  <c r="M2229" i="4"/>
  <c r="G2225" i="4"/>
  <c r="P2225" i="4"/>
  <c r="N2225" i="4"/>
  <c r="M2225" i="4"/>
  <c r="O2225" i="4"/>
  <c r="P2221" i="4"/>
  <c r="G2221" i="4"/>
  <c r="O2221" i="4"/>
  <c r="M2221" i="4"/>
  <c r="N2221" i="4"/>
  <c r="G2217" i="4"/>
  <c r="P2217" i="4"/>
  <c r="N2217" i="4"/>
  <c r="O2217" i="4"/>
  <c r="M2217" i="4"/>
  <c r="P2213" i="4"/>
  <c r="G2213" i="4"/>
  <c r="N2213" i="4"/>
  <c r="O2213" i="4"/>
  <c r="M2213" i="4"/>
  <c r="G2209" i="4"/>
  <c r="P2209" i="4"/>
  <c r="N2209" i="4"/>
  <c r="M2209" i="4"/>
  <c r="O2209" i="4"/>
  <c r="P2205" i="4"/>
  <c r="G2205" i="4"/>
  <c r="O2205" i="4"/>
  <c r="M2205" i="4"/>
  <c r="N2205" i="4"/>
  <c r="G2201" i="4"/>
  <c r="P2201" i="4"/>
  <c r="N2201" i="4"/>
  <c r="O2201" i="4"/>
  <c r="M2201" i="4"/>
  <c r="P2197" i="4"/>
  <c r="G2197" i="4"/>
  <c r="N2197" i="4"/>
  <c r="O2197" i="4"/>
  <c r="M2197" i="4"/>
  <c r="G2193" i="4"/>
  <c r="P2193" i="4"/>
  <c r="N2193" i="4"/>
  <c r="O2193" i="4"/>
  <c r="M2193" i="4"/>
  <c r="P2189" i="4"/>
  <c r="G2189" i="4"/>
  <c r="O2189" i="4"/>
  <c r="M2189" i="4"/>
  <c r="N2189" i="4"/>
  <c r="G2185" i="4"/>
  <c r="P2185" i="4"/>
  <c r="N2185" i="4"/>
  <c r="M2185" i="4"/>
  <c r="O2185" i="4"/>
  <c r="P2181" i="4"/>
  <c r="O2181" i="4"/>
  <c r="M2181" i="4"/>
  <c r="G2181" i="4"/>
  <c r="N2181" i="4"/>
  <c r="G2177" i="4"/>
  <c r="P2177" i="4"/>
  <c r="N2177" i="4"/>
  <c r="O2177" i="4"/>
  <c r="M2177" i="4"/>
  <c r="P2173" i="4"/>
  <c r="G2173" i="4"/>
  <c r="N2173" i="4"/>
  <c r="O2173" i="4"/>
  <c r="M2173" i="4"/>
  <c r="G2169" i="4"/>
  <c r="P2169" i="4"/>
  <c r="N2169" i="4"/>
  <c r="O2169" i="4"/>
  <c r="M2169" i="4"/>
  <c r="P2165" i="4"/>
  <c r="G2165" i="4"/>
  <c r="O2165" i="4"/>
  <c r="M2165" i="4"/>
  <c r="N2165" i="4"/>
  <c r="G2161" i="4"/>
  <c r="P2161" i="4"/>
  <c r="N2161" i="4"/>
  <c r="M2161" i="4"/>
  <c r="O2161" i="4"/>
  <c r="P2157" i="4"/>
  <c r="G2157" i="4"/>
  <c r="N2157" i="4"/>
  <c r="O2157" i="4"/>
  <c r="M2157" i="4"/>
  <c r="G2153" i="4"/>
  <c r="P2153" i="4"/>
  <c r="N2153" i="4"/>
  <c r="O2153" i="4"/>
  <c r="M2153" i="4"/>
  <c r="P2149" i="4"/>
  <c r="G2149" i="4"/>
  <c r="O2149" i="4"/>
  <c r="M2149" i="4"/>
  <c r="N2149" i="4"/>
  <c r="G2145" i="4"/>
  <c r="P2145" i="4"/>
  <c r="N2145" i="4"/>
  <c r="M2145" i="4"/>
  <c r="O2145" i="4"/>
  <c r="P2141" i="4"/>
  <c r="G2141" i="4"/>
  <c r="N2141" i="4"/>
  <c r="O2141" i="4"/>
  <c r="M2141" i="4"/>
  <c r="G2137" i="4"/>
  <c r="P2137" i="4"/>
  <c r="N2137" i="4"/>
  <c r="O2137" i="4"/>
  <c r="M2137" i="4"/>
  <c r="P2133" i="4"/>
  <c r="G2133" i="4"/>
  <c r="O2133" i="4"/>
  <c r="M2133" i="4"/>
  <c r="N2133" i="4"/>
  <c r="G2129" i="4"/>
  <c r="P2129" i="4"/>
  <c r="N2129" i="4"/>
  <c r="O2129" i="4"/>
  <c r="M2129" i="4"/>
  <c r="P2125" i="4"/>
  <c r="G2125" i="4"/>
  <c r="N2125" i="4"/>
  <c r="O2125" i="4"/>
  <c r="M2125" i="4"/>
  <c r="G2121" i="4"/>
  <c r="P2121" i="4"/>
  <c r="N2121" i="4"/>
  <c r="M2121" i="4"/>
  <c r="O2121" i="4"/>
  <c r="P2117" i="4"/>
  <c r="O2117" i="4"/>
  <c r="M2117" i="4"/>
  <c r="G2117" i="4"/>
  <c r="N2117" i="4"/>
  <c r="G2113" i="4"/>
  <c r="P2113" i="4"/>
  <c r="N2113" i="4"/>
  <c r="O2113" i="4"/>
  <c r="M2113" i="4"/>
  <c r="P2109" i="4"/>
  <c r="G2109" i="4"/>
  <c r="N2109" i="4"/>
  <c r="O2109" i="4"/>
  <c r="M2109" i="4"/>
  <c r="G2105" i="4"/>
  <c r="P2105" i="4"/>
  <c r="N2105" i="4"/>
  <c r="M2105" i="4"/>
  <c r="O2105" i="4"/>
  <c r="P2101" i="4"/>
  <c r="G2101" i="4"/>
  <c r="O2101" i="4"/>
  <c r="M2101" i="4"/>
  <c r="N2101" i="4"/>
  <c r="G2097" i="4"/>
  <c r="P2097" i="4"/>
  <c r="N2097" i="4"/>
  <c r="O2097" i="4"/>
  <c r="M2097" i="4"/>
  <c r="P2093" i="4"/>
  <c r="G2093" i="4"/>
  <c r="N2093" i="4"/>
  <c r="O2093" i="4"/>
  <c r="M2093" i="4"/>
  <c r="G2089" i="4"/>
  <c r="P2089" i="4"/>
  <c r="N2089" i="4"/>
  <c r="M2089" i="4"/>
  <c r="O2089" i="4"/>
  <c r="P2085" i="4"/>
  <c r="G2085" i="4"/>
  <c r="O2085" i="4"/>
  <c r="M2085" i="4"/>
  <c r="N2085" i="4"/>
  <c r="G2081" i="4"/>
  <c r="P2081" i="4"/>
  <c r="N2081" i="4"/>
  <c r="O2081" i="4"/>
  <c r="M2081" i="4"/>
  <c r="P2077" i="4"/>
  <c r="G2077" i="4"/>
  <c r="N2077" i="4"/>
  <c r="O2077" i="4"/>
  <c r="M2077" i="4"/>
  <c r="G2073" i="4"/>
  <c r="P2073" i="4"/>
  <c r="N2073" i="4"/>
  <c r="O2073" i="4"/>
  <c r="M2073" i="4"/>
  <c r="P2069" i="4"/>
  <c r="G2069" i="4"/>
  <c r="O2069" i="4"/>
  <c r="M2069" i="4"/>
  <c r="N2069" i="4"/>
  <c r="G2065" i="4"/>
  <c r="P2065" i="4"/>
  <c r="N2065" i="4"/>
  <c r="M2065" i="4"/>
  <c r="O2065" i="4"/>
  <c r="P2061" i="4"/>
  <c r="G2061" i="4"/>
  <c r="N2061" i="4"/>
  <c r="O2061" i="4"/>
  <c r="M2061" i="4"/>
  <c r="G2057" i="4"/>
  <c r="P2057" i="4"/>
  <c r="N2057" i="4"/>
  <c r="O2057" i="4"/>
  <c r="M2057" i="4"/>
  <c r="P2053" i="4"/>
  <c r="O2053" i="4"/>
  <c r="M2053" i="4"/>
  <c r="G2053" i="4"/>
  <c r="N2053" i="4"/>
  <c r="G2049" i="4"/>
  <c r="P2049" i="4"/>
  <c r="N2049" i="4"/>
  <c r="M2049" i="4"/>
  <c r="O2049" i="4"/>
  <c r="P2045" i="4"/>
  <c r="G2045" i="4"/>
  <c r="N2045" i="4"/>
  <c r="O2045" i="4"/>
  <c r="M2045" i="4"/>
  <c r="G2041" i="4"/>
  <c r="P2041" i="4"/>
  <c r="N2041" i="4"/>
  <c r="O2041" i="4"/>
  <c r="M2041" i="4"/>
  <c r="P2037" i="4"/>
  <c r="G2037" i="4"/>
  <c r="O2037" i="4"/>
  <c r="M2037" i="4"/>
  <c r="N2037" i="4"/>
  <c r="G2033" i="4"/>
  <c r="P2033" i="4"/>
  <c r="N2033" i="4"/>
  <c r="M2033" i="4"/>
  <c r="O2033" i="4"/>
  <c r="P2029" i="4"/>
  <c r="G2029" i="4"/>
  <c r="N2029" i="4"/>
  <c r="O2029" i="4"/>
  <c r="M2029" i="4"/>
  <c r="G2025" i="4"/>
  <c r="P2025" i="4"/>
  <c r="N2025" i="4"/>
  <c r="O2025" i="4"/>
  <c r="M2025" i="4"/>
  <c r="P2021" i="4"/>
  <c r="G2021" i="4"/>
  <c r="O2021" i="4"/>
  <c r="M2021" i="4"/>
  <c r="N2021" i="4"/>
  <c r="G2017" i="4"/>
  <c r="P2017" i="4"/>
  <c r="N2017" i="4"/>
  <c r="M2017" i="4"/>
  <c r="O2017" i="4"/>
  <c r="P2013" i="4"/>
  <c r="G2013" i="4"/>
  <c r="N2013" i="4"/>
  <c r="O2013" i="4"/>
  <c r="M2013" i="4"/>
  <c r="G2009" i="4"/>
  <c r="P2009" i="4"/>
  <c r="N2009" i="4"/>
  <c r="O2009" i="4"/>
  <c r="M2009" i="4"/>
  <c r="P2005" i="4"/>
  <c r="G2005" i="4"/>
  <c r="N2005" i="4"/>
  <c r="O2005" i="4"/>
  <c r="M2005" i="4"/>
  <c r="G2001" i="4"/>
  <c r="P2001" i="4"/>
  <c r="N2001" i="4"/>
  <c r="M2001" i="4"/>
  <c r="O2001" i="4"/>
  <c r="P1997" i="4"/>
  <c r="G1997" i="4"/>
  <c r="O1997" i="4"/>
  <c r="M1997" i="4"/>
  <c r="N1997" i="4"/>
  <c r="G1993" i="4"/>
  <c r="P1993" i="4"/>
  <c r="N1993" i="4"/>
  <c r="O1993" i="4"/>
  <c r="M1993" i="4"/>
  <c r="P1989" i="4"/>
  <c r="N1989" i="4"/>
  <c r="O1989" i="4"/>
  <c r="M1989" i="4"/>
  <c r="G1989" i="4"/>
  <c r="G1985" i="4"/>
  <c r="P1985" i="4"/>
  <c r="N1985" i="4"/>
  <c r="M1985" i="4"/>
  <c r="O1985" i="4"/>
  <c r="P1981" i="4"/>
  <c r="G1981" i="4"/>
  <c r="O1981" i="4"/>
  <c r="M1981" i="4"/>
  <c r="N1981" i="4"/>
  <c r="G1977" i="4"/>
  <c r="P1977" i="4"/>
  <c r="N1977" i="4"/>
  <c r="O1977" i="4"/>
  <c r="M1977" i="4"/>
  <c r="P1973" i="4"/>
  <c r="G1973" i="4"/>
  <c r="N1973" i="4"/>
  <c r="O1973" i="4"/>
  <c r="M1973" i="4"/>
  <c r="G1969" i="4"/>
  <c r="P1969" i="4"/>
  <c r="N1969" i="4"/>
  <c r="M1969" i="4"/>
  <c r="O1969" i="4"/>
  <c r="P1965" i="4"/>
  <c r="G1965" i="4"/>
  <c r="O1965" i="4"/>
  <c r="M1965" i="4"/>
  <c r="N1965" i="4"/>
  <c r="G1961" i="4"/>
  <c r="P1961" i="4"/>
  <c r="N1961" i="4"/>
  <c r="O1961" i="4"/>
  <c r="M1961" i="4"/>
  <c r="P1957" i="4"/>
  <c r="G1957" i="4"/>
  <c r="N1957" i="4"/>
  <c r="O1957" i="4"/>
  <c r="M1957" i="4"/>
  <c r="G1953" i="4"/>
  <c r="P1953" i="4"/>
  <c r="N1953" i="4"/>
  <c r="M1953" i="4"/>
  <c r="O1953" i="4"/>
  <c r="P1949" i="4"/>
  <c r="G1949" i="4"/>
  <c r="O1949" i="4"/>
  <c r="M1949" i="4"/>
  <c r="N1949" i="4"/>
  <c r="G1945" i="4"/>
  <c r="P1945" i="4"/>
  <c r="N1945" i="4"/>
  <c r="O1945" i="4"/>
  <c r="M1945" i="4"/>
  <c r="P1941" i="4"/>
  <c r="G1941" i="4"/>
  <c r="N1941" i="4"/>
  <c r="O1941" i="4"/>
  <c r="M1941" i="4"/>
  <c r="G1937" i="4"/>
  <c r="P1937" i="4"/>
  <c r="N1937" i="4"/>
  <c r="M1937" i="4"/>
  <c r="O1937" i="4"/>
  <c r="P1933" i="4"/>
  <c r="G1933" i="4"/>
  <c r="O1933" i="4"/>
  <c r="M1933" i="4"/>
  <c r="N1933" i="4"/>
  <c r="G1929" i="4"/>
  <c r="P1929" i="4"/>
  <c r="N1929" i="4"/>
  <c r="O1929" i="4"/>
  <c r="M1929" i="4"/>
  <c r="P1925" i="4"/>
  <c r="N1925" i="4"/>
  <c r="O1925" i="4"/>
  <c r="M1925" i="4"/>
  <c r="G1925" i="4"/>
  <c r="G1921" i="4"/>
  <c r="P1921" i="4"/>
  <c r="N1921" i="4"/>
  <c r="M1921" i="4"/>
  <c r="O1921" i="4"/>
  <c r="P1917" i="4"/>
  <c r="G1917" i="4"/>
  <c r="O1917" i="4"/>
  <c r="M1917" i="4"/>
  <c r="N1917" i="4"/>
  <c r="G1913" i="4"/>
  <c r="P1913" i="4"/>
  <c r="N1913" i="4"/>
  <c r="O1913" i="4"/>
  <c r="M1913" i="4"/>
  <c r="P1909" i="4"/>
  <c r="G1909" i="4"/>
  <c r="N1909" i="4"/>
  <c r="O1909" i="4"/>
  <c r="M1909" i="4"/>
  <c r="G1905" i="4"/>
  <c r="P1905" i="4"/>
  <c r="N1905" i="4"/>
  <c r="O1905" i="4"/>
  <c r="M1905" i="4"/>
  <c r="P1901" i="4"/>
  <c r="G1901" i="4"/>
  <c r="O1901" i="4"/>
  <c r="M1901" i="4"/>
  <c r="N1901" i="4"/>
  <c r="G1897" i="4"/>
  <c r="P1897" i="4"/>
  <c r="N1897" i="4"/>
  <c r="M1897" i="4"/>
  <c r="O1897" i="4"/>
  <c r="P1893" i="4"/>
  <c r="G1893" i="4"/>
  <c r="N1893" i="4"/>
  <c r="O1893" i="4"/>
  <c r="M1893" i="4"/>
  <c r="G1889" i="4"/>
  <c r="P1889" i="4"/>
  <c r="N1889" i="4"/>
  <c r="O1889" i="4"/>
  <c r="M1889" i="4"/>
  <c r="P1885" i="4"/>
  <c r="G1885" i="4"/>
  <c r="O1885" i="4"/>
  <c r="M1885" i="4"/>
  <c r="N1885" i="4"/>
  <c r="G1881" i="4"/>
  <c r="P1881" i="4"/>
  <c r="N1881" i="4"/>
  <c r="O1881" i="4"/>
  <c r="M1881" i="4"/>
  <c r="P1877" i="4"/>
  <c r="G1877" i="4"/>
  <c r="N1877" i="4"/>
  <c r="O1877" i="4"/>
  <c r="M1877" i="4"/>
  <c r="G1873" i="4"/>
  <c r="P1873" i="4"/>
  <c r="N1873" i="4"/>
  <c r="M1873" i="4"/>
  <c r="O1873" i="4"/>
  <c r="P1869" i="4"/>
  <c r="G1869" i="4"/>
  <c r="O1869" i="4"/>
  <c r="M1869" i="4"/>
  <c r="N1869" i="4"/>
  <c r="G1865" i="4"/>
  <c r="P1865" i="4"/>
  <c r="N1865" i="4"/>
  <c r="O1865" i="4"/>
  <c r="M1865" i="4"/>
  <c r="P1861" i="4"/>
  <c r="N1861" i="4"/>
  <c r="O1861" i="4"/>
  <c r="M1861" i="4"/>
  <c r="G1861" i="4"/>
  <c r="G1857" i="4"/>
  <c r="P1857" i="4"/>
  <c r="N1857" i="4"/>
  <c r="M1857" i="4"/>
  <c r="O1857" i="4"/>
  <c r="P1853" i="4"/>
  <c r="G1853" i="4"/>
  <c r="O1853" i="4"/>
  <c r="M1853" i="4"/>
  <c r="N1853" i="4"/>
  <c r="G1849" i="4"/>
  <c r="P1849" i="4"/>
  <c r="N1849" i="4"/>
  <c r="O1849" i="4"/>
  <c r="M1849" i="4"/>
  <c r="P1845" i="4"/>
  <c r="G1845" i="4"/>
  <c r="N1845" i="4"/>
  <c r="O1845" i="4"/>
  <c r="M1845" i="4"/>
  <c r="G1841" i="4"/>
  <c r="P1841" i="4"/>
  <c r="N1841" i="4"/>
  <c r="M1841" i="4"/>
  <c r="O1841" i="4"/>
  <c r="P1837" i="4"/>
  <c r="G1837" i="4"/>
  <c r="O1837" i="4"/>
  <c r="M1837" i="4"/>
  <c r="N1837" i="4"/>
  <c r="G1833" i="4"/>
  <c r="P1833" i="4"/>
  <c r="N1833" i="4"/>
  <c r="O1833" i="4"/>
  <c r="M1833" i="4"/>
  <c r="P1829" i="4"/>
  <c r="G1829" i="4"/>
  <c r="N1829" i="4"/>
  <c r="O1829" i="4"/>
  <c r="M1829" i="4"/>
  <c r="G1825" i="4"/>
  <c r="P1825" i="4"/>
  <c r="N1825" i="4"/>
  <c r="M1825" i="4"/>
  <c r="O1825" i="4"/>
  <c r="P1821" i="4"/>
  <c r="G1821" i="4"/>
  <c r="O1821" i="4"/>
  <c r="M1821" i="4"/>
  <c r="N1821" i="4"/>
  <c r="G1817" i="4"/>
  <c r="P1817" i="4"/>
  <c r="N1817" i="4"/>
  <c r="O1817" i="4"/>
  <c r="M1817" i="4"/>
  <c r="P1813" i="4"/>
  <c r="G1813" i="4"/>
  <c r="N1813" i="4"/>
  <c r="O1813" i="4"/>
  <c r="M1813" i="4"/>
  <c r="G1809" i="4"/>
  <c r="P1809" i="4"/>
  <c r="N1809" i="4"/>
  <c r="M1809" i="4"/>
  <c r="O1809" i="4"/>
  <c r="P1805" i="4"/>
  <c r="G1805" i="4"/>
  <c r="O1805" i="4"/>
  <c r="M1805" i="4"/>
  <c r="N1805" i="4"/>
  <c r="G1801" i="4"/>
  <c r="P1801" i="4"/>
  <c r="N1801" i="4"/>
  <c r="O1801" i="4"/>
  <c r="M1801" i="4"/>
  <c r="P1797" i="4"/>
  <c r="N1797" i="4"/>
  <c r="O1797" i="4"/>
  <c r="M1797" i="4"/>
  <c r="G1797" i="4"/>
  <c r="G1793" i="4"/>
  <c r="P1793" i="4"/>
  <c r="N1793" i="4"/>
  <c r="M1793" i="4"/>
  <c r="O1793" i="4"/>
  <c r="P1789" i="4"/>
  <c r="G1789" i="4"/>
  <c r="O1789" i="4"/>
  <c r="M1789" i="4"/>
  <c r="N1789" i="4"/>
  <c r="G1785" i="4"/>
  <c r="P1785" i="4"/>
  <c r="N1785" i="4"/>
  <c r="O1785" i="4"/>
  <c r="M1785" i="4"/>
  <c r="P1781" i="4"/>
  <c r="G1781" i="4"/>
  <c r="N1781" i="4"/>
  <c r="O1781" i="4"/>
  <c r="M1781" i="4"/>
  <c r="G1777" i="4"/>
  <c r="P1777" i="4"/>
  <c r="N1777" i="4"/>
  <c r="M1777" i="4"/>
  <c r="O1777" i="4"/>
  <c r="P1773" i="4"/>
  <c r="G1773" i="4"/>
  <c r="O1773" i="4"/>
  <c r="M1773" i="4"/>
  <c r="N1773" i="4"/>
  <c r="G1769" i="4"/>
  <c r="P1769" i="4"/>
  <c r="N1769" i="4"/>
  <c r="O1769" i="4"/>
  <c r="M1769" i="4"/>
  <c r="P1765" i="4"/>
  <c r="G1765" i="4"/>
  <c r="N1765" i="4"/>
  <c r="O1765" i="4"/>
  <c r="M1765" i="4"/>
  <c r="G1761" i="4"/>
  <c r="P1761" i="4"/>
  <c r="N1761" i="4"/>
  <c r="M1761" i="4"/>
  <c r="O1761" i="4"/>
  <c r="P1757" i="4"/>
  <c r="G1757" i="4"/>
  <c r="O1757" i="4"/>
  <c r="M1757" i="4"/>
  <c r="N1757" i="4"/>
  <c r="G1753" i="4"/>
  <c r="P1753" i="4"/>
  <c r="N1753" i="4"/>
  <c r="O1753" i="4"/>
  <c r="M1753" i="4"/>
  <c r="P1749" i="4"/>
  <c r="G1749" i="4"/>
  <c r="N1749" i="4"/>
  <c r="O1749" i="4"/>
  <c r="M1749" i="4"/>
  <c r="G1745" i="4"/>
  <c r="P1745" i="4"/>
  <c r="N1745" i="4"/>
  <c r="M1745" i="4"/>
  <c r="O1745" i="4"/>
  <c r="P1741" i="4"/>
  <c r="G1741" i="4"/>
  <c r="O1741" i="4"/>
  <c r="M1741" i="4"/>
  <c r="N1741" i="4"/>
  <c r="G1737" i="4"/>
  <c r="P1737" i="4"/>
  <c r="N1737" i="4"/>
  <c r="O1737" i="4"/>
  <c r="M1737" i="4"/>
  <c r="P1733" i="4"/>
  <c r="N1733" i="4"/>
  <c r="O1733" i="4"/>
  <c r="M1733" i="4"/>
  <c r="G1733" i="4"/>
  <c r="G1729" i="4"/>
  <c r="P1729" i="4"/>
  <c r="N1729" i="4"/>
  <c r="M1729" i="4"/>
  <c r="O1729" i="4"/>
  <c r="P1725" i="4"/>
  <c r="G1725" i="4"/>
  <c r="O1725" i="4"/>
  <c r="M1725" i="4"/>
  <c r="N1725" i="4"/>
  <c r="G1721" i="4"/>
  <c r="P1721" i="4"/>
  <c r="N1721" i="4"/>
  <c r="O1721" i="4"/>
  <c r="M1721" i="4"/>
  <c r="P1717" i="4"/>
  <c r="G1717" i="4"/>
  <c r="N1717" i="4"/>
  <c r="O1717" i="4"/>
  <c r="M1717" i="4"/>
  <c r="G1713" i="4"/>
  <c r="P1713" i="4"/>
  <c r="N1713" i="4"/>
  <c r="M1713" i="4"/>
  <c r="O1713" i="4"/>
  <c r="P1709" i="4"/>
  <c r="G1709" i="4"/>
  <c r="O1709" i="4"/>
  <c r="M1709" i="4"/>
  <c r="N1709" i="4"/>
  <c r="G1705" i="4"/>
  <c r="P1705" i="4"/>
  <c r="N1705" i="4"/>
  <c r="O1705" i="4"/>
  <c r="M1705" i="4"/>
  <c r="P1701" i="4"/>
  <c r="G1701" i="4"/>
  <c r="N1701" i="4"/>
  <c r="O1701" i="4"/>
  <c r="M1701" i="4"/>
  <c r="G1697" i="4"/>
  <c r="P1697" i="4"/>
  <c r="N1697" i="4"/>
  <c r="M1697" i="4"/>
  <c r="O1697" i="4"/>
  <c r="P1693" i="4"/>
  <c r="G1693" i="4"/>
  <c r="O1693" i="4"/>
  <c r="M1693" i="4"/>
  <c r="N1693" i="4"/>
  <c r="G1689" i="4"/>
  <c r="P1689" i="4"/>
  <c r="N1689" i="4"/>
  <c r="O1689" i="4"/>
  <c r="M1689" i="4"/>
  <c r="P1685" i="4"/>
  <c r="G1685" i="4"/>
  <c r="N1685" i="4"/>
  <c r="O1685" i="4"/>
  <c r="M1685" i="4"/>
  <c r="G1681" i="4"/>
  <c r="P1681" i="4"/>
  <c r="N1681" i="4"/>
  <c r="M1681" i="4"/>
  <c r="O1681" i="4"/>
  <c r="P1677" i="4"/>
  <c r="G1677" i="4"/>
  <c r="O1677" i="4"/>
  <c r="M1677" i="4"/>
  <c r="N1677" i="4"/>
  <c r="G1673" i="4"/>
  <c r="P1673" i="4"/>
  <c r="N1673" i="4"/>
  <c r="O1673" i="4"/>
  <c r="M1673" i="4"/>
  <c r="P1669" i="4"/>
  <c r="N1669" i="4"/>
  <c r="O1669" i="4"/>
  <c r="M1669" i="4"/>
  <c r="G1669" i="4"/>
  <c r="G1665" i="4"/>
  <c r="P1665" i="4"/>
  <c r="N1665" i="4"/>
  <c r="O1665" i="4"/>
  <c r="M1665" i="4"/>
  <c r="P1661" i="4"/>
  <c r="G1661" i="4"/>
  <c r="O1661" i="4"/>
  <c r="M1661" i="4"/>
  <c r="N1661" i="4"/>
  <c r="G1657" i="4"/>
  <c r="P1657" i="4"/>
  <c r="N1657" i="4"/>
  <c r="M1657" i="4"/>
  <c r="O1657" i="4"/>
  <c r="P1653" i="4"/>
  <c r="G1653" i="4"/>
  <c r="N1653" i="4"/>
  <c r="O1653" i="4"/>
  <c r="M1653" i="4"/>
  <c r="G1649" i="4"/>
  <c r="P1649" i="4"/>
  <c r="N1649" i="4"/>
  <c r="O1649" i="4"/>
  <c r="M1649" i="4"/>
  <c r="P1645" i="4"/>
  <c r="G1645" i="4"/>
  <c r="O1645" i="4"/>
  <c r="M1645" i="4"/>
  <c r="N1645" i="4"/>
  <c r="G1641" i="4"/>
  <c r="P1641" i="4"/>
  <c r="N1641" i="4"/>
  <c r="M1641" i="4"/>
  <c r="O1641" i="4"/>
  <c r="P1637" i="4"/>
  <c r="N1637" i="4"/>
  <c r="O1637" i="4"/>
  <c r="M1637" i="4"/>
  <c r="G1637" i="4"/>
  <c r="G1633" i="4"/>
  <c r="P1633" i="4"/>
  <c r="N1633" i="4"/>
  <c r="O1633" i="4"/>
  <c r="M1633" i="4"/>
  <c r="P1629" i="4"/>
  <c r="G1629" i="4"/>
  <c r="O1629" i="4"/>
  <c r="M1629" i="4"/>
  <c r="N1629" i="4"/>
  <c r="G1625" i="4"/>
  <c r="P1625" i="4"/>
  <c r="N1625" i="4"/>
  <c r="M1625" i="4"/>
  <c r="O1625" i="4"/>
  <c r="P1621" i="4"/>
  <c r="G1621" i="4"/>
  <c r="N1621" i="4"/>
  <c r="O1621" i="4"/>
  <c r="M1621" i="4"/>
  <c r="G1617" i="4"/>
  <c r="P1617" i="4"/>
  <c r="N1617" i="4"/>
  <c r="O1617" i="4"/>
  <c r="M1617" i="4"/>
  <c r="P1613" i="4"/>
  <c r="G1613" i="4"/>
  <c r="O1613" i="4"/>
  <c r="M1613" i="4"/>
  <c r="N1613" i="4"/>
  <c r="G1609" i="4"/>
  <c r="P1609" i="4"/>
  <c r="N1609" i="4"/>
  <c r="M1609" i="4"/>
  <c r="O1609" i="4"/>
  <c r="P1605" i="4"/>
  <c r="G1605" i="4"/>
  <c r="N1605" i="4"/>
  <c r="O1605" i="4"/>
  <c r="M1605" i="4"/>
  <c r="G1601" i="4"/>
  <c r="P1601" i="4"/>
  <c r="N1601" i="4"/>
  <c r="O1601" i="4"/>
  <c r="M1601" i="4"/>
  <c r="P1597" i="4"/>
  <c r="G1597" i="4"/>
  <c r="O1597" i="4"/>
  <c r="M1597" i="4"/>
  <c r="N1597" i="4"/>
  <c r="G1593" i="4"/>
  <c r="P1593" i="4"/>
  <c r="N1593" i="4"/>
  <c r="M1593" i="4"/>
  <c r="O1593" i="4"/>
  <c r="P1589" i="4"/>
  <c r="G1589" i="4"/>
  <c r="N1589" i="4"/>
  <c r="O1589" i="4"/>
  <c r="M1589" i="4"/>
  <c r="G1585" i="4"/>
  <c r="P1585" i="4"/>
  <c r="N1585" i="4"/>
  <c r="O1585" i="4"/>
  <c r="M1585" i="4"/>
  <c r="P1581" i="4"/>
  <c r="G1581" i="4"/>
  <c r="O1581" i="4"/>
  <c r="M1581" i="4"/>
  <c r="N1581" i="4"/>
  <c r="G1577" i="4"/>
  <c r="P1577" i="4"/>
  <c r="N1577" i="4"/>
  <c r="M1577" i="4"/>
  <c r="O1577" i="4"/>
  <c r="P1573" i="4"/>
  <c r="N1573" i="4"/>
  <c r="O1573" i="4"/>
  <c r="M1573" i="4"/>
  <c r="G1573" i="4"/>
  <c r="G1569" i="4"/>
  <c r="P1569" i="4"/>
  <c r="N1569" i="4"/>
  <c r="O1569" i="4"/>
  <c r="M1569" i="4"/>
  <c r="P1565" i="4"/>
  <c r="G1565" i="4"/>
  <c r="O1565" i="4"/>
  <c r="M1565" i="4"/>
  <c r="N1565" i="4"/>
  <c r="G1561" i="4"/>
  <c r="P1561" i="4"/>
  <c r="N1561" i="4"/>
  <c r="M1561" i="4"/>
  <c r="O1561" i="4"/>
  <c r="P1557" i="4"/>
  <c r="G1557" i="4"/>
  <c r="N1557" i="4"/>
  <c r="O1557" i="4"/>
  <c r="M1557" i="4"/>
  <c r="G1553" i="4"/>
  <c r="P1553" i="4"/>
  <c r="N1553" i="4"/>
  <c r="O1553" i="4"/>
  <c r="M1553" i="4"/>
  <c r="P1549" i="4"/>
  <c r="G1549" i="4"/>
  <c r="O1549" i="4"/>
  <c r="M1549" i="4"/>
  <c r="N1549" i="4"/>
  <c r="G1545" i="4"/>
  <c r="P1545" i="4"/>
  <c r="N1545" i="4"/>
  <c r="M1545" i="4"/>
  <c r="O1545" i="4"/>
  <c r="P1541" i="4"/>
  <c r="G1541" i="4"/>
  <c r="N1541" i="4"/>
  <c r="O1541" i="4"/>
  <c r="M1541" i="4"/>
  <c r="G1537" i="4"/>
  <c r="P1537" i="4"/>
  <c r="N1537" i="4"/>
  <c r="O1537" i="4"/>
  <c r="M1537" i="4"/>
  <c r="P1533" i="4"/>
  <c r="G1533" i="4"/>
  <c r="O1533" i="4"/>
  <c r="M1533" i="4"/>
  <c r="N1533" i="4"/>
  <c r="G1529" i="4"/>
  <c r="P1529" i="4"/>
  <c r="N1529" i="4"/>
  <c r="O1529" i="4"/>
  <c r="M1529" i="4"/>
  <c r="P1525" i="4"/>
  <c r="G1525" i="4"/>
  <c r="N1525" i="4"/>
  <c r="O1525" i="4"/>
  <c r="M1525" i="4"/>
  <c r="G1521" i="4"/>
  <c r="P1521" i="4"/>
  <c r="N1521" i="4"/>
  <c r="M1521" i="4"/>
  <c r="O1521" i="4"/>
  <c r="P1517" i="4"/>
  <c r="G1517" i="4"/>
  <c r="O1517" i="4"/>
  <c r="M1517" i="4"/>
  <c r="N1517" i="4"/>
  <c r="G1513" i="4"/>
  <c r="P1513" i="4"/>
  <c r="N1513" i="4"/>
  <c r="O1513" i="4"/>
  <c r="M1513" i="4"/>
  <c r="P1509" i="4"/>
  <c r="G1509" i="4"/>
  <c r="N1509" i="4"/>
  <c r="O1509" i="4"/>
  <c r="M1509" i="4"/>
  <c r="G1505" i="4"/>
  <c r="P1505" i="4"/>
  <c r="N1505" i="4"/>
  <c r="M1505" i="4"/>
  <c r="O1505" i="4"/>
  <c r="P1501" i="4"/>
  <c r="G1501" i="4"/>
  <c r="O1501" i="4"/>
  <c r="M1501" i="4"/>
  <c r="N1501" i="4"/>
  <c r="G1497" i="4"/>
  <c r="P1497" i="4"/>
  <c r="N1497" i="4"/>
  <c r="O1497" i="4"/>
  <c r="M1497" i="4"/>
  <c r="P1493" i="4"/>
  <c r="G1493" i="4"/>
  <c r="N1493" i="4"/>
  <c r="O1493" i="4"/>
  <c r="M1493" i="4"/>
  <c r="G1489" i="4"/>
  <c r="P1489" i="4"/>
  <c r="N1489" i="4"/>
  <c r="O1489" i="4"/>
  <c r="M1489" i="4"/>
  <c r="P1485" i="4"/>
  <c r="G1485" i="4"/>
  <c r="O1485" i="4"/>
  <c r="M1485" i="4"/>
  <c r="N1485" i="4"/>
  <c r="G1481" i="4"/>
  <c r="P1481" i="4"/>
  <c r="N1481" i="4"/>
  <c r="M1481" i="4"/>
  <c r="O1481" i="4"/>
  <c r="P1477" i="4"/>
  <c r="N1477" i="4"/>
  <c r="O1477" i="4"/>
  <c r="M1477" i="4"/>
  <c r="G1477" i="4"/>
  <c r="G1473" i="4"/>
  <c r="P1473" i="4"/>
  <c r="N1473" i="4"/>
  <c r="O1473" i="4"/>
  <c r="M1473" i="4"/>
  <c r="P1469" i="4"/>
  <c r="G1469" i="4"/>
  <c r="O1469" i="4"/>
  <c r="M1469" i="4"/>
  <c r="N1469" i="4"/>
  <c r="G1465" i="4"/>
  <c r="P1465" i="4"/>
  <c r="N1465" i="4"/>
  <c r="M1465" i="4"/>
  <c r="O1465" i="4"/>
  <c r="P1461" i="4"/>
  <c r="G1461" i="4"/>
  <c r="N1461" i="4"/>
  <c r="O1461" i="4"/>
  <c r="M1461" i="4"/>
  <c r="G1457" i="4"/>
  <c r="P1457" i="4"/>
  <c r="N1457" i="4"/>
  <c r="O1457" i="4"/>
  <c r="M1457" i="4"/>
  <c r="P1453" i="4"/>
  <c r="G1453" i="4"/>
  <c r="O1453" i="4"/>
  <c r="M1453" i="4"/>
  <c r="N1453" i="4"/>
  <c r="G1449" i="4"/>
  <c r="P1449" i="4"/>
  <c r="N1449" i="4"/>
  <c r="M1449" i="4"/>
  <c r="O1449" i="4"/>
  <c r="P1445" i="4"/>
  <c r="N1445" i="4"/>
  <c r="O1445" i="4"/>
  <c r="M1445" i="4"/>
  <c r="G1445" i="4"/>
  <c r="G1441" i="4"/>
  <c r="P1441" i="4"/>
  <c r="N1441" i="4"/>
  <c r="O1441" i="4"/>
  <c r="M1441" i="4"/>
  <c r="P1437" i="4"/>
  <c r="G1437" i="4"/>
  <c r="O1437" i="4"/>
  <c r="M1437" i="4"/>
  <c r="N1437" i="4"/>
  <c r="G1433" i="4"/>
  <c r="P1433" i="4"/>
  <c r="N1433" i="4"/>
  <c r="M1433" i="4"/>
  <c r="O1433" i="4"/>
  <c r="P1429" i="4"/>
  <c r="G1429" i="4"/>
  <c r="N1429" i="4"/>
  <c r="O1429" i="4"/>
  <c r="M1429" i="4"/>
  <c r="G1425" i="4"/>
  <c r="P1425" i="4"/>
  <c r="N1425" i="4"/>
  <c r="O1425" i="4"/>
  <c r="M1425" i="4"/>
  <c r="P1421" i="4"/>
  <c r="G1421" i="4"/>
  <c r="O1421" i="4"/>
  <c r="M1421" i="4"/>
  <c r="N1421" i="4"/>
  <c r="G1417" i="4"/>
  <c r="P1417" i="4"/>
  <c r="N1417" i="4"/>
  <c r="M1417" i="4"/>
  <c r="O1417" i="4"/>
  <c r="P1413" i="4"/>
  <c r="G1413" i="4"/>
  <c r="N1413" i="4"/>
  <c r="O1413" i="4"/>
  <c r="M1413" i="4"/>
  <c r="G1409" i="4"/>
  <c r="P1409" i="4"/>
  <c r="N1409" i="4"/>
  <c r="O1409" i="4"/>
  <c r="M1409" i="4"/>
  <c r="P1405" i="4"/>
  <c r="G1405" i="4"/>
  <c r="O1405" i="4"/>
  <c r="M1405" i="4"/>
  <c r="N1405" i="4"/>
  <c r="G1401" i="4"/>
  <c r="P1401" i="4"/>
  <c r="N1401" i="4"/>
  <c r="M1401" i="4"/>
  <c r="O1401" i="4"/>
  <c r="P1397" i="4"/>
  <c r="G1397" i="4"/>
  <c r="N1397" i="4"/>
  <c r="O1397" i="4"/>
  <c r="M1397" i="4"/>
  <c r="G1393" i="4"/>
  <c r="P1393" i="4"/>
  <c r="N1393" i="4"/>
  <c r="O1393" i="4"/>
  <c r="M1393" i="4"/>
  <c r="P1389" i="4"/>
  <c r="G1389" i="4"/>
  <c r="O1389" i="4"/>
  <c r="M1389" i="4"/>
  <c r="N1389" i="4"/>
  <c r="G1385" i="4"/>
  <c r="P1385" i="4"/>
  <c r="N1385" i="4"/>
  <c r="M1385" i="4"/>
  <c r="O1385" i="4"/>
  <c r="P1381" i="4"/>
  <c r="N1381" i="4"/>
  <c r="O1381" i="4"/>
  <c r="M1381" i="4"/>
  <c r="G1381" i="4"/>
  <c r="G1377" i="4"/>
  <c r="P1377" i="4"/>
  <c r="N1377" i="4"/>
  <c r="O1377" i="4"/>
  <c r="M1377" i="4"/>
  <c r="P1373" i="4"/>
  <c r="G1373" i="4"/>
  <c r="O1373" i="4"/>
  <c r="M1373" i="4"/>
  <c r="N1373" i="4"/>
  <c r="G1369" i="4"/>
  <c r="P1369" i="4"/>
  <c r="N1369" i="4"/>
  <c r="M1369" i="4"/>
  <c r="O1369" i="4"/>
  <c r="P1365" i="4"/>
  <c r="G1365" i="4"/>
  <c r="N1365" i="4"/>
  <c r="O1365" i="4"/>
  <c r="M1365" i="4"/>
  <c r="G1361" i="4"/>
  <c r="P1361" i="4"/>
  <c r="N1361" i="4"/>
  <c r="O1361" i="4"/>
  <c r="M1361" i="4"/>
  <c r="P1357" i="4"/>
  <c r="G1357" i="4"/>
  <c r="O1357" i="4"/>
  <c r="M1357" i="4"/>
  <c r="N1357" i="4"/>
  <c r="G1353" i="4"/>
  <c r="P1353" i="4"/>
  <c r="N1353" i="4"/>
  <c r="M1353" i="4"/>
  <c r="O1353" i="4"/>
  <c r="P1349" i="4"/>
  <c r="G1349" i="4"/>
  <c r="N1349" i="4"/>
  <c r="O1349" i="4"/>
  <c r="M1349" i="4"/>
  <c r="G1345" i="4"/>
  <c r="P1345" i="4"/>
  <c r="N1345" i="4"/>
  <c r="M1345" i="4"/>
  <c r="O1345" i="4"/>
  <c r="P1341" i="4"/>
  <c r="G1341" i="4"/>
  <c r="O1341" i="4"/>
  <c r="M1341" i="4"/>
  <c r="N1341" i="4"/>
  <c r="G1337" i="4"/>
  <c r="P1337" i="4"/>
  <c r="N1337" i="4"/>
  <c r="O1337" i="4"/>
  <c r="M1337" i="4"/>
  <c r="P1333" i="4"/>
  <c r="G1333" i="4"/>
  <c r="N1333" i="4"/>
  <c r="O1333" i="4"/>
  <c r="M1333" i="4"/>
  <c r="G1329" i="4"/>
  <c r="P1329" i="4"/>
  <c r="N1329" i="4"/>
  <c r="M1329" i="4"/>
  <c r="O1329" i="4"/>
  <c r="P1325" i="4"/>
  <c r="G1325" i="4"/>
  <c r="N1325" i="4"/>
  <c r="O1325" i="4"/>
  <c r="M1325" i="4"/>
  <c r="G1321" i="4"/>
  <c r="P1321" i="4"/>
  <c r="N1321" i="4"/>
  <c r="O1321" i="4"/>
  <c r="M1321" i="4"/>
  <c r="P1317" i="4"/>
  <c r="O1317" i="4"/>
  <c r="M1317" i="4"/>
  <c r="G1317" i="4"/>
  <c r="N1317" i="4"/>
  <c r="G1313" i="4"/>
  <c r="P1313" i="4"/>
  <c r="N1313" i="4"/>
  <c r="M1313" i="4"/>
  <c r="O1313" i="4"/>
  <c r="P1309" i="4"/>
  <c r="G1309" i="4"/>
  <c r="N1309" i="4"/>
  <c r="O1309" i="4"/>
  <c r="M1309" i="4"/>
  <c r="G1305" i="4"/>
  <c r="P1305" i="4"/>
  <c r="N1305" i="4"/>
  <c r="O1305" i="4"/>
  <c r="M1305" i="4"/>
  <c r="P1301" i="4"/>
  <c r="G1301" i="4"/>
  <c r="O1301" i="4"/>
  <c r="M1301" i="4"/>
  <c r="N1301" i="4"/>
  <c r="G1297" i="4"/>
  <c r="P1297" i="4"/>
  <c r="N1297" i="4"/>
  <c r="M1297" i="4"/>
  <c r="O1297" i="4"/>
  <c r="P1293" i="4"/>
  <c r="G1293" i="4"/>
  <c r="N1293" i="4"/>
  <c r="O1293" i="4"/>
  <c r="M1293" i="4"/>
  <c r="G1289" i="4"/>
  <c r="P1289" i="4"/>
  <c r="N1289" i="4"/>
  <c r="O1289" i="4"/>
  <c r="M1289" i="4"/>
  <c r="P1285" i="4"/>
  <c r="G1285" i="4"/>
  <c r="O1285" i="4"/>
  <c r="M1285" i="4"/>
  <c r="N1285" i="4"/>
  <c r="G1281" i="4"/>
  <c r="P1281" i="4"/>
  <c r="N1281" i="4"/>
  <c r="M1281" i="4"/>
  <c r="O1281" i="4"/>
  <c r="P1277" i="4"/>
  <c r="G1277" i="4"/>
  <c r="N1277" i="4"/>
  <c r="O1277" i="4"/>
  <c r="M1277" i="4"/>
  <c r="G1273" i="4"/>
  <c r="P1273" i="4"/>
  <c r="N1273" i="4"/>
  <c r="O1273" i="4"/>
  <c r="M1273" i="4"/>
  <c r="P1269" i="4"/>
  <c r="G1269" i="4"/>
  <c r="N1269" i="4"/>
  <c r="O1269" i="4"/>
  <c r="M1269" i="4"/>
  <c r="G1265" i="4"/>
  <c r="P1265" i="4"/>
  <c r="N1265" i="4"/>
  <c r="M1265" i="4"/>
  <c r="O1265" i="4"/>
  <c r="P1261" i="4"/>
  <c r="G1261" i="4"/>
  <c r="O1261" i="4"/>
  <c r="M1261" i="4"/>
  <c r="N1261" i="4"/>
  <c r="G1257" i="4"/>
  <c r="P1257" i="4"/>
  <c r="N1257" i="4"/>
  <c r="O1257" i="4"/>
  <c r="M1257" i="4"/>
  <c r="P1253" i="4"/>
  <c r="N1253" i="4"/>
  <c r="O1253" i="4"/>
  <c r="M1253" i="4"/>
  <c r="G1253" i="4"/>
  <c r="G1249" i="4"/>
  <c r="P1249" i="4"/>
  <c r="N1249" i="4"/>
  <c r="M1249" i="4"/>
  <c r="O1249" i="4"/>
  <c r="P1245" i="4"/>
  <c r="G1245" i="4"/>
  <c r="O1245" i="4"/>
  <c r="M1245" i="4"/>
  <c r="N1245" i="4"/>
  <c r="G1241" i="4"/>
  <c r="P1241" i="4"/>
  <c r="N1241" i="4"/>
  <c r="O1241" i="4"/>
  <c r="M1241" i="4"/>
  <c r="P1237" i="4"/>
  <c r="G1237" i="4"/>
  <c r="N1237" i="4"/>
  <c r="O1237" i="4"/>
  <c r="M1237" i="4"/>
  <c r="G1233" i="4"/>
  <c r="P1233" i="4"/>
  <c r="N1233" i="4"/>
  <c r="M1233" i="4"/>
  <c r="O1233" i="4"/>
  <c r="P1229" i="4"/>
  <c r="G1229" i="4"/>
  <c r="O1229" i="4"/>
  <c r="M1229" i="4"/>
  <c r="N1229" i="4"/>
  <c r="G1225" i="4"/>
  <c r="P1225" i="4"/>
  <c r="N1225" i="4"/>
  <c r="O1225" i="4"/>
  <c r="M1225" i="4"/>
  <c r="P1221" i="4"/>
  <c r="G1221" i="4"/>
  <c r="O1221" i="4"/>
  <c r="M1221" i="4"/>
  <c r="N1221" i="4"/>
  <c r="G1217" i="4"/>
  <c r="P1217" i="4"/>
  <c r="N1217" i="4"/>
  <c r="M1217" i="4"/>
  <c r="O1217" i="4"/>
  <c r="P1213" i="4"/>
  <c r="G1213" i="4"/>
  <c r="N1213" i="4"/>
  <c r="O1213" i="4"/>
  <c r="M1213" i="4"/>
  <c r="G1209" i="4"/>
  <c r="P1209" i="4"/>
  <c r="N1209" i="4"/>
  <c r="O1209" i="4"/>
  <c r="M1209" i="4"/>
  <c r="P1205" i="4"/>
  <c r="G1205" i="4"/>
  <c r="O1205" i="4"/>
  <c r="M1205" i="4"/>
  <c r="N1205" i="4"/>
  <c r="G1201" i="4"/>
  <c r="P1201" i="4"/>
  <c r="N1201" i="4"/>
  <c r="M1201" i="4"/>
  <c r="O1201" i="4"/>
  <c r="P1197" i="4"/>
  <c r="G1197" i="4"/>
  <c r="N1197" i="4"/>
  <c r="O1197" i="4"/>
  <c r="M1197" i="4"/>
  <c r="G1193" i="4"/>
  <c r="P1193" i="4"/>
  <c r="N1193" i="4"/>
  <c r="O1193" i="4"/>
  <c r="M1193" i="4"/>
  <c r="P1189" i="4"/>
  <c r="O1189" i="4"/>
  <c r="M1189" i="4"/>
  <c r="G1189" i="4"/>
  <c r="N1189" i="4"/>
  <c r="G1185" i="4"/>
  <c r="P1185" i="4"/>
  <c r="N1185" i="4"/>
  <c r="M1185" i="4"/>
  <c r="O1185" i="4"/>
  <c r="P1181" i="4"/>
  <c r="G1181" i="4"/>
  <c r="N1181" i="4"/>
  <c r="O1181" i="4"/>
  <c r="M1181" i="4"/>
  <c r="G1177" i="4"/>
  <c r="P1177" i="4"/>
  <c r="N1177" i="4"/>
  <c r="O1177" i="4"/>
  <c r="M1177" i="4"/>
  <c r="P1173" i="4"/>
  <c r="G1173" i="4"/>
  <c r="O1173" i="4"/>
  <c r="M1173" i="4"/>
  <c r="N1173" i="4"/>
  <c r="G1169" i="4"/>
  <c r="P1169" i="4"/>
  <c r="N1169" i="4"/>
  <c r="O1169" i="4"/>
  <c r="M1169" i="4"/>
  <c r="P1165" i="4"/>
  <c r="G1165" i="4"/>
  <c r="O1165" i="4"/>
  <c r="M1165" i="4"/>
  <c r="N1165" i="4"/>
  <c r="G1161" i="4"/>
  <c r="P1161" i="4"/>
  <c r="N1161" i="4"/>
  <c r="M1161" i="4"/>
  <c r="O1161" i="4"/>
  <c r="P1157" i="4"/>
  <c r="G1157" i="4"/>
  <c r="N1157" i="4"/>
  <c r="O1157" i="4"/>
  <c r="M1157" i="4"/>
  <c r="G1153" i="4"/>
  <c r="P1153" i="4"/>
  <c r="N1153" i="4"/>
  <c r="O1153" i="4"/>
  <c r="M1153" i="4"/>
  <c r="P1149" i="4"/>
  <c r="G1149" i="4"/>
  <c r="O1149" i="4"/>
  <c r="M1149" i="4"/>
  <c r="N1149" i="4"/>
  <c r="G1145" i="4"/>
  <c r="P1145" i="4"/>
  <c r="N1145" i="4"/>
  <c r="O1145" i="4"/>
  <c r="M1145" i="4"/>
  <c r="P1141" i="4"/>
  <c r="G1141" i="4"/>
  <c r="N1141" i="4"/>
  <c r="O1141" i="4"/>
  <c r="M1141" i="4"/>
  <c r="G1137" i="4"/>
  <c r="P1137" i="4"/>
  <c r="N1137" i="4"/>
  <c r="M1137" i="4"/>
  <c r="O1137" i="4"/>
  <c r="P1133" i="4"/>
  <c r="G1133" i="4"/>
  <c r="O1133" i="4"/>
  <c r="M1133" i="4"/>
  <c r="N1133" i="4"/>
  <c r="G1129" i="4"/>
  <c r="P1129" i="4"/>
  <c r="N1129" i="4"/>
  <c r="O1129" i="4"/>
  <c r="M1129" i="4"/>
  <c r="P1125" i="4"/>
  <c r="N1125" i="4"/>
  <c r="O1125" i="4"/>
  <c r="M1125" i="4"/>
  <c r="G1125" i="4"/>
  <c r="G1121" i="4"/>
  <c r="P1121" i="4"/>
  <c r="N1121" i="4"/>
  <c r="O1121" i="4"/>
  <c r="M1121" i="4"/>
  <c r="P1117" i="4"/>
  <c r="G1117" i="4"/>
  <c r="O1117" i="4"/>
  <c r="M1117" i="4"/>
  <c r="N1117" i="4"/>
  <c r="G1113" i="4"/>
  <c r="P1113" i="4"/>
  <c r="N1113" i="4"/>
  <c r="M1113" i="4"/>
  <c r="O1113" i="4"/>
  <c r="P1109" i="4"/>
  <c r="G1109" i="4"/>
  <c r="N1109" i="4"/>
  <c r="O1109" i="4"/>
  <c r="M1109" i="4"/>
  <c r="G1105" i="4"/>
  <c r="P1105" i="4"/>
  <c r="N1105" i="4"/>
  <c r="O1105" i="4"/>
  <c r="M1105" i="4"/>
  <c r="P1101" i="4"/>
  <c r="G1101" i="4"/>
  <c r="O1101" i="4"/>
  <c r="M1101" i="4"/>
  <c r="N1101" i="4"/>
  <c r="G1097" i="4"/>
  <c r="P1097" i="4"/>
  <c r="N1097" i="4"/>
  <c r="M1097" i="4"/>
  <c r="O1097" i="4"/>
  <c r="P1093" i="4"/>
  <c r="O1093" i="4"/>
  <c r="M1093" i="4"/>
  <c r="G1093" i="4"/>
  <c r="N1093" i="4"/>
  <c r="G1089" i="4"/>
  <c r="P1089" i="4"/>
  <c r="N1089" i="4"/>
  <c r="O1089" i="4"/>
  <c r="M1089" i="4"/>
  <c r="P1085" i="4"/>
  <c r="G1085" i="4"/>
  <c r="N1085" i="4"/>
  <c r="O1085" i="4"/>
  <c r="M1085" i="4"/>
  <c r="G1081" i="4"/>
  <c r="P1081" i="4"/>
  <c r="N1081" i="4"/>
  <c r="M1081" i="4"/>
  <c r="O1081" i="4"/>
  <c r="P1077" i="4"/>
  <c r="G1077" i="4"/>
  <c r="O1077" i="4"/>
  <c r="M1077" i="4"/>
  <c r="N1077" i="4"/>
  <c r="G1073" i="4"/>
  <c r="P1073" i="4"/>
  <c r="N1073" i="4"/>
  <c r="O1073" i="4"/>
  <c r="M1073" i="4"/>
  <c r="P1069" i="4"/>
  <c r="G1069" i="4"/>
  <c r="N1069" i="4"/>
  <c r="O1069" i="4"/>
  <c r="M1069" i="4"/>
  <c r="G1065" i="4"/>
  <c r="P1065" i="4"/>
  <c r="N1065" i="4"/>
  <c r="M1065" i="4"/>
  <c r="O1065" i="4"/>
  <c r="P1061" i="4"/>
  <c r="G1061" i="4"/>
  <c r="O1061" i="4"/>
  <c r="M1061" i="4"/>
  <c r="N1061" i="4"/>
  <c r="G1057" i="4"/>
  <c r="P1057" i="4"/>
  <c r="N1057" i="4"/>
  <c r="O1057" i="4"/>
  <c r="M1057" i="4"/>
  <c r="P1053" i="4"/>
  <c r="G1053" i="4"/>
  <c r="N1053" i="4"/>
  <c r="O1053" i="4"/>
  <c r="M1053" i="4"/>
  <c r="G1049" i="4"/>
  <c r="P1049" i="4"/>
  <c r="N1049" i="4"/>
  <c r="M1049" i="4"/>
  <c r="O1049" i="4"/>
  <c r="P1045" i="4"/>
  <c r="G1045" i="4"/>
  <c r="O1045" i="4"/>
  <c r="M1045" i="4"/>
  <c r="N1045" i="4"/>
  <c r="G1041" i="4"/>
  <c r="P1041" i="4"/>
  <c r="N1041" i="4"/>
  <c r="O1041" i="4"/>
  <c r="M1041" i="4"/>
  <c r="P1037" i="4"/>
  <c r="G1037" i="4"/>
  <c r="N1037" i="4"/>
  <c r="O1037" i="4"/>
  <c r="M1037" i="4"/>
  <c r="G1033" i="4"/>
  <c r="P1033" i="4"/>
  <c r="N1033" i="4"/>
  <c r="M1033" i="4"/>
  <c r="O1033" i="4"/>
  <c r="P1029" i="4"/>
  <c r="O1029" i="4"/>
  <c r="M1029" i="4"/>
  <c r="G1029" i="4"/>
  <c r="N1029" i="4"/>
  <c r="G1025" i="4"/>
  <c r="P1025" i="4"/>
  <c r="N1025" i="4"/>
  <c r="O1025" i="4"/>
  <c r="M1025" i="4"/>
  <c r="G1021" i="4"/>
  <c r="P1021" i="4"/>
  <c r="N1021" i="4"/>
  <c r="O1021" i="4"/>
  <c r="M1021" i="4"/>
  <c r="G1017" i="4"/>
  <c r="P1017" i="4"/>
  <c r="N1017" i="4"/>
  <c r="M1017" i="4"/>
  <c r="O1017" i="4"/>
  <c r="P1013" i="4"/>
  <c r="G1013" i="4"/>
  <c r="O1013" i="4"/>
  <c r="M1013" i="4"/>
  <c r="N1013" i="4"/>
  <c r="G1009" i="4"/>
  <c r="P1009" i="4"/>
  <c r="N1009" i="4"/>
  <c r="O1009" i="4"/>
  <c r="M1009" i="4"/>
  <c r="G1005" i="4"/>
  <c r="P1005" i="4"/>
  <c r="N1005" i="4"/>
  <c r="O1005" i="4"/>
  <c r="M1005" i="4"/>
  <c r="G1001" i="4"/>
  <c r="P1001" i="4"/>
  <c r="N1001" i="4"/>
  <c r="M1001" i="4"/>
  <c r="O1001" i="4"/>
  <c r="P997" i="4"/>
  <c r="G997" i="4"/>
  <c r="O997" i="4"/>
  <c r="M997" i="4"/>
  <c r="N997" i="4"/>
  <c r="G993" i="4"/>
  <c r="P993" i="4"/>
  <c r="N993" i="4"/>
  <c r="O993" i="4"/>
  <c r="M993" i="4"/>
  <c r="G989" i="4"/>
  <c r="P989" i="4"/>
  <c r="N989" i="4"/>
  <c r="O989" i="4"/>
  <c r="M989" i="4"/>
  <c r="G985" i="4"/>
  <c r="P985" i="4"/>
  <c r="N985" i="4"/>
  <c r="M985" i="4"/>
  <c r="O985" i="4"/>
  <c r="P981" i="4"/>
  <c r="G981" i="4"/>
  <c r="O981" i="4"/>
  <c r="M981" i="4"/>
  <c r="N981" i="4"/>
  <c r="G977" i="4"/>
  <c r="P977" i="4"/>
  <c r="N977" i="4"/>
  <c r="O977" i="4"/>
  <c r="M977" i="4"/>
  <c r="G973" i="4"/>
  <c r="P973" i="4"/>
  <c r="N973" i="4"/>
  <c r="O973" i="4"/>
  <c r="M973" i="4"/>
  <c r="G969" i="4"/>
  <c r="P969" i="4"/>
  <c r="N969" i="4"/>
  <c r="M969" i="4"/>
  <c r="O969" i="4"/>
  <c r="P965" i="4"/>
  <c r="G965" i="4"/>
  <c r="O965" i="4"/>
  <c r="M965" i="4"/>
  <c r="N965" i="4"/>
  <c r="G961" i="4"/>
  <c r="P961" i="4"/>
  <c r="N961" i="4"/>
  <c r="O961" i="4"/>
  <c r="M961" i="4"/>
  <c r="G957" i="4"/>
  <c r="P957" i="4"/>
  <c r="N957" i="4"/>
  <c r="O957" i="4"/>
  <c r="M957" i="4"/>
  <c r="G953" i="4"/>
  <c r="P953" i="4"/>
  <c r="N953" i="4"/>
  <c r="M953" i="4"/>
  <c r="O953" i="4"/>
  <c r="P949" i="4"/>
  <c r="G949" i="4"/>
  <c r="O949" i="4"/>
  <c r="M949" i="4"/>
  <c r="N949" i="4"/>
  <c r="G945" i="4"/>
  <c r="P945" i="4"/>
  <c r="N945" i="4"/>
  <c r="O945" i="4"/>
  <c r="M945" i="4"/>
  <c r="G941" i="4"/>
  <c r="P941" i="4"/>
  <c r="N941" i="4"/>
  <c r="O941" i="4"/>
  <c r="M941" i="4"/>
  <c r="G937" i="4"/>
  <c r="P937" i="4"/>
  <c r="N937" i="4"/>
  <c r="M937" i="4"/>
  <c r="O937" i="4"/>
  <c r="P933" i="4"/>
  <c r="G933" i="4"/>
  <c r="O933" i="4"/>
  <c r="M933" i="4"/>
  <c r="N933" i="4"/>
  <c r="G929" i="4"/>
  <c r="P929" i="4"/>
  <c r="N929" i="4"/>
  <c r="O929" i="4"/>
  <c r="M929" i="4"/>
  <c r="G925" i="4"/>
  <c r="P925" i="4"/>
  <c r="N925" i="4"/>
  <c r="O925" i="4"/>
  <c r="M925" i="4"/>
  <c r="G921" i="4"/>
  <c r="P921" i="4"/>
  <c r="N921" i="4"/>
  <c r="M921" i="4"/>
  <c r="O921" i="4"/>
  <c r="P917" i="4"/>
  <c r="G917" i="4"/>
  <c r="O917" i="4"/>
  <c r="M917" i="4"/>
  <c r="N917" i="4"/>
  <c r="G913" i="4"/>
  <c r="P913" i="4"/>
  <c r="N913" i="4"/>
  <c r="O913" i="4"/>
  <c r="M913" i="4"/>
  <c r="G909" i="4"/>
  <c r="P909" i="4"/>
  <c r="N909" i="4"/>
  <c r="O909" i="4"/>
  <c r="M909" i="4"/>
  <c r="G905" i="4"/>
  <c r="P905" i="4"/>
  <c r="N905" i="4"/>
  <c r="M905" i="4"/>
  <c r="O905" i="4"/>
  <c r="P901" i="4"/>
  <c r="G901" i="4"/>
  <c r="O901" i="4"/>
  <c r="M901" i="4"/>
  <c r="N901" i="4"/>
  <c r="G897" i="4"/>
  <c r="P897" i="4"/>
  <c r="N897" i="4"/>
  <c r="O897" i="4"/>
  <c r="M897" i="4"/>
  <c r="G893" i="4"/>
  <c r="P893" i="4"/>
  <c r="N893" i="4"/>
  <c r="O893" i="4"/>
  <c r="M893" i="4"/>
  <c r="G889" i="4"/>
  <c r="P889" i="4"/>
  <c r="N889" i="4"/>
  <c r="M889" i="4"/>
  <c r="O889" i="4"/>
  <c r="P885" i="4"/>
  <c r="G885" i="4"/>
  <c r="O885" i="4"/>
  <c r="M885" i="4"/>
  <c r="N885" i="4"/>
  <c r="G881" i="4"/>
  <c r="P881" i="4"/>
  <c r="N881" i="4"/>
  <c r="O881" i="4"/>
  <c r="M881" i="4"/>
  <c r="G877" i="4"/>
  <c r="P877" i="4"/>
  <c r="N877" i="4"/>
  <c r="O877" i="4"/>
  <c r="M877" i="4"/>
  <c r="G873" i="4"/>
  <c r="P873" i="4"/>
  <c r="N873" i="4"/>
  <c r="M873" i="4"/>
  <c r="O873" i="4"/>
  <c r="P869" i="4"/>
  <c r="G869" i="4"/>
  <c r="O869" i="4"/>
  <c r="M869" i="4"/>
  <c r="N869" i="4"/>
  <c r="G865" i="4"/>
  <c r="P865" i="4"/>
  <c r="N865" i="4"/>
  <c r="O865" i="4"/>
  <c r="M865" i="4"/>
  <c r="G861" i="4"/>
  <c r="P861" i="4"/>
  <c r="N861" i="4"/>
  <c r="O861" i="4"/>
  <c r="M861" i="4"/>
  <c r="G857" i="4"/>
  <c r="P857" i="4"/>
  <c r="N857" i="4"/>
  <c r="M857" i="4"/>
  <c r="O857" i="4"/>
  <c r="P853" i="4"/>
  <c r="G853" i="4"/>
  <c r="O853" i="4"/>
  <c r="M853" i="4"/>
  <c r="N853" i="4"/>
  <c r="G849" i="4"/>
  <c r="P849" i="4"/>
  <c r="N849" i="4"/>
  <c r="O849" i="4"/>
  <c r="M849" i="4"/>
  <c r="G845" i="4"/>
  <c r="P845" i="4"/>
  <c r="N845" i="4"/>
  <c r="O845" i="4"/>
  <c r="M845" i="4"/>
  <c r="G841" i="4"/>
  <c r="P841" i="4"/>
  <c r="N841" i="4"/>
  <c r="M841" i="4"/>
  <c r="O841" i="4"/>
  <c r="P837" i="4"/>
  <c r="O837" i="4"/>
  <c r="M837" i="4"/>
  <c r="G837" i="4"/>
  <c r="N837" i="4"/>
  <c r="G833" i="4"/>
  <c r="P833" i="4"/>
  <c r="N833" i="4"/>
  <c r="O833" i="4"/>
  <c r="M833" i="4"/>
  <c r="G829" i="4"/>
  <c r="P829" i="4"/>
  <c r="N829" i="4"/>
  <c r="O829" i="4"/>
  <c r="M829" i="4"/>
  <c r="G825" i="4"/>
  <c r="P825" i="4"/>
  <c r="N825" i="4"/>
  <c r="M825" i="4"/>
  <c r="O825" i="4"/>
  <c r="P821" i="4"/>
  <c r="G821" i="4"/>
  <c r="O821" i="4"/>
  <c r="M821" i="4"/>
  <c r="N821" i="4"/>
  <c r="G817" i="4"/>
  <c r="P817" i="4"/>
  <c r="N817" i="4"/>
  <c r="O817" i="4"/>
  <c r="M817" i="4"/>
  <c r="G813" i="4"/>
  <c r="P813" i="4"/>
  <c r="N813" i="4"/>
  <c r="O813" i="4"/>
  <c r="M813" i="4"/>
  <c r="G809" i="4"/>
  <c r="P809" i="4"/>
  <c r="N809" i="4"/>
  <c r="M809" i="4"/>
  <c r="O809" i="4"/>
  <c r="P805" i="4"/>
  <c r="G805" i="4"/>
  <c r="O805" i="4"/>
  <c r="M805" i="4"/>
  <c r="N805" i="4"/>
  <c r="G801" i="4"/>
  <c r="P801" i="4"/>
  <c r="N801" i="4"/>
  <c r="O801" i="4"/>
  <c r="M801" i="4"/>
  <c r="G797" i="4"/>
  <c r="P797" i="4"/>
  <c r="N797" i="4"/>
  <c r="O797" i="4"/>
  <c r="M797" i="4"/>
  <c r="G793" i="4"/>
  <c r="P793" i="4"/>
  <c r="N793" i="4"/>
  <c r="M793" i="4"/>
  <c r="O793" i="4"/>
  <c r="P789" i="4"/>
  <c r="G789" i="4"/>
  <c r="O789" i="4"/>
  <c r="M789" i="4"/>
  <c r="N789" i="4"/>
  <c r="G785" i="4"/>
  <c r="P785" i="4"/>
  <c r="N785" i="4"/>
  <c r="O785" i="4"/>
  <c r="M785" i="4"/>
  <c r="G781" i="4"/>
  <c r="P781" i="4"/>
  <c r="N781" i="4"/>
  <c r="O781" i="4"/>
  <c r="M781" i="4"/>
  <c r="G777" i="4"/>
  <c r="P777" i="4"/>
  <c r="N777" i="4"/>
  <c r="M777" i="4"/>
  <c r="O777" i="4"/>
  <c r="P773" i="4"/>
  <c r="G773" i="4"/>
  <c r="O773" i="4"/>
  <c r="M773" i="4"/>
  <c r="N773" i="4"/>
  <c r="G769" i="4"/>
  <c r="P769" i="4"/>
  <c r="N769" i="4"/>
  <c r="O769" i="4"/>
  <c r="M769" i="4"/>
  <c r="G765" i="4"/>
  <c r="P765" i="4"/>
  <c r="N765" i="4"/>
  <c r="O765" i="4"/>
  <c r="M765" i="4"/>
  <c r="G761" i="4"/>
  <c r="P761" i="4"/>
  <c r="N761" i="4"/>
  <c r="M761" i="4"/>
  <c r="O761" i="4"/>
  <c r="P757" i="4"/>
  <c r="G757" i="4"/>
  <c r="O757" i="4"/>
  <c r="M757" i="4"/>
  <c r="N757" i="4"/>
  <c r="G753" i="4"/>
  <c r="P753" i="4"/>
  <c r="N753" i="4"/>
  <c r="O753" i="4"/>
  <c r="M753" i="4"/>
  <c r="G749" i="4"/>
  <c r="P749" i="4"/>
  <c r="N749" i="4"/>
  <c r="O749" i="4"/>
  <c r="M749" i="4"/>
  <c r="G745" i="4"/>
  <c r="P745" i="4"/>
  <c r="N745" i="4"/>
  <c r="M745" i="4"/>
  <c r="O745" i="4"/>
  <c r="P741" i="4"/>
  <c r="G741" i="4"/>
  <c r="O741" i="4"/>
  <c r="M741" i="4"/>
  <c r="N741" i="4"/>
  <c r="G737" i="4"/>
  <c r="P737" i="4"/>
  <c r="N737" i="4"/>
  <c r="O737" i="4"/>
  <c r="M737" i="4"/>
  <c r="G733" i="4"/>
  <c r="P733" i="4"/>
  <c r="O733" i="4"/>
  <c r="M733" i="4"/>
  <c r="N733" i="4"/>
  <c r="G729" i="4"/>
  <c r="P729" i="4"/>
  <c r="N729" i="4"/>
  <c r="M729" i="4"/>
  <c r="O729" i="4"/>
  <c r="P725" i="4"/>
  <c r="G725" i="4"/>
  <c r="N725" i="4"/>
  <c r="O725" i="4"/>
  <c r="M725" i="4"/>
  <c r="G721" i="4"/>
  <c r="P721" i="4"/>
  <c r="N721" i="4"/>
  <c r="O721" i="4"/>
  <c r="M721" i="4"/>
  <c r="G717" i="4"/>
  <c r="P717" i="4"/>
  <c r="O717" i="4"/>
  <c r="M717" i="4"/>
  <c r="N717" i="4"/>
  <c r="G713" i="4"/>
  <c r="P713" i="4"/>
  <c r="N713" i="4"/>
  <c r="M713" i="4"/>
  <c r="O713" i="4"/>
  <c r="P709" i="4"/>
  <c r="O709" i="4"/>
  <c r="M709" i="4"/>
  <c r="G709" i="4"/>
  <c r="N709" i="4"/>
  <c r="G705" i="4"/>
  <c r="P705" i="4"/>
  <c r="N705" i="4"/>
  <c r="O705" i="4"/>
  <c r="M705" i="4"/>
  <c r="G701" i="4"/>
  <c r="P701" i="4"/>
  <c r="N701" i="4"/>
  <c r="O701" i="4"/>
  <c r="M701" i="4"/>
  <c r="G697" i="4"/>
  <c r="P697" i="4"/>
  <c r="N697" i="4"/>
  <c r="M697" i="4"/>
  <c r="O697" i="4"/>
  <c r="P693" i="4"/>
  <c r="G693" i="4"/>
  <c r="O693" i="4"/>
  <c r="M693" i="4"/>
  <c r="N693" i="4"/>
  <c r="G689" i="4"/>
  <c r="P689" i="4"/>
  <c r="N689" i="4"/>
  <c r="O689" i="4"/>
  <c r="M689" i="4"/>
  <c r="G685" i="4"/>
  <c r="P685" i="4"/>
  <c r="N685" i="4"/>
  <c r="O685" i="4"/>
  <c r="M685" i="4"/>
  <c r="G681" i="4"/>
  <c r="P681" i="4"/>
  <c r="N681" i="4"/>
  <c r="M681" i="4"/>
  <c r="O681" i="4"/>
  <c r="P677" i="4"/>
  <c r="G677" i="4"/>
  <c r="O677" i="4"/>
  <c r="M677" i="4"/>
  <c r="N677" i="4"/>
  <c r="G673" i="4"/>
  <c r="P673" i="4"/>
  <c r="N673" i="4"/>
  <c r="M673" i="4"/>
  <c r="O673" i="4"/>
  <c r="G669" i="4"/>
  <c r="P669" i="4"/>
  <c r="N669" i="4"/>
  <c r="O669" i="4"/>
  <c r="M669" i="4"/>
  <c r="G665" i="4"/>
  <c r="P665" i="4"/>
  <c r="N665" i="4"/>
  <c r="O665" i="4"/>
  <c r="M665" i="4"/>
  <c r="P661" i="4"/>
  <c r="G661" i="4"/>
  <c r="O661" i="4"/>
  <c r="M661" i="4"/>
  <c r="N661" i="4"/>
  <c r="G657" i="4"/>
  <c r="P657" i="4"/>
  <c r="N657" i="4"/>
  <c r="M657" i="4"/>
  <c r="O657" i="4"/>
  <c r="G653" i="4"/>
  <c r="P653" i="4"/>
  <c r="N653" i="4"/>
  <c r="O653" i="4"/>
  <c r="M653" i="4"/>
  <c r="G649" i="4"/>
  <c r="P649" i="4"/>
  <c r="N649" i="4"/>
  <c r="O649" i="4"/>
  <c r="M649" i="4"/>
  <c r="P645" i="4"/>
  <c r="G645" i="4"/>
  <c r="O645" i="4"/>
  <c r="M645" i="4"/>
  <c r="N645" i="4"/>
  <c r="G641" i="4"/>
  <c r="P641" i="4"/>
  <c r="N641" i="4"/>
  <c r="M641" i="4"/>
  <c r="O641" i="4"/>
  <c r="G637" i="4"/>
  <c r="P637" i="4"/>
  <c r="N637" i="4"/>
  <c r="O637" i="4"/>
  <c r="M637" i="4"/>
  <c r="G633" i="4"/>
  <c r="P633" i="4"/>
  <c r="N633" i="4"/>
  <c r="O633" i="4"/>
  <c r="M633" i="4"/>
  <c r="P629" i="4"/>
  <c r="G629" i="4"/>
  <c r="O629" i="4"/>
  <c r="M629" i="4"/>
  <c r="N629" i="4"/>
  <c r="G625" i="4"/>
  <c r="P625" i="4"/>
  <c r="N625" i="4"/>
  <c r="M625" i="4"/>
  <c r="O625" i="4"/>
  <c r="G621" i="4"/>
  <c r="P621" i="4"/>
  <c r="O621" i="4"/>
  <c r="M621" i="4"/>
  <c r="N621" i="4"/>
  <c r="G617" i="4"/>
  <c r="P617" i="4"/>
  <c r="N617" i="4"/>
  <c r="O617" i="4"/>
  <c r="M617" i="4"/>
  <c r="P613" i="4"/>
  <c r="G613" i="4"/>
  <c r="N613" i="4"/>
  <c r="O613" i="4"/>
  <c r="M613" i="4"/>
  <c r="G609" i="4"/>
  <c r="P609" i="4"/>
  <c r="N609" i="4"/>
  <c r="M609" i="4"/>
  <c r="O609" i="4"/>
  <c r="G605" i="4"/>
  <c r="P605" i="4"/>
  <c r="O605" i="4"/>
  <c r="M605" i="4"/>
  <c r="N605" i="4"/>
  <c r="G601" i="4"/>
  <c r="P601" i="4"/>
  <c r="N601" i="4"/>
  <c r="O601" i="4"/>
  <c r="M601" i="4"/>
  <c r="P597" i="4"/>
  <c r="G597" i="4"/>
  <c r="N597" i="4"/>
  <c r="O597" i="4"/>
  <c r="M597" i="4"/>
  <c r="G593" i="4"/>
  <c r="P593" i="4"/>
  <c r="N593" i="4"/>
  <c r="M593" i="4"/>
  <c r="O593" i="4"/>
  <c r="G589" i="4"/>
  <c r="P589" i="4"/>
  <c r="O589" i="4"/>
  <c r="M589" i="4"/>
  <c r="N589" i="4"/>
  <c r="G585" i="4"/>
  <c r="P585" i="4"/>
  <c r="N585" i="4"/>
  <c r="O585" i="4"/>
  <c r="M585" i="4"/>
  <c r="P581" i="4"/>
  <c r="G581" i="4"/>
  <c r="N581" i="4"/>
  <c r="O581" i="4"/>
  <c r="M581" i="4"/>
  <c r="G577" i="4"/>
  <c r="P577" i="4"/>
  <c r="N577" i="4"/>
  <c r="M577" i="4"/>
  <c r="O577" i="4"/>
  <c r="G573" i="4"/>
  <c r="P573" i="4"/>
  <c r="O573" i="4"/>
  <c r="M573" i="4"/>
  <c r="N573" i="4"/>
  <c r="G569" i="4"/>
  <c r="P569" i="4"/>
  <c r="N569" i="4"/>
  <c r="O569" i="4"/>
  <c r="M569" i="4"/>
  <c r="P565" i="4"/>
  <c r="G565" i="4"/>
  <c r="N565" i="4"/>
  <c r="O565" i="4"/>
  <c r="M565" i="4"/>
  <c r="G561" i="4"/>
  <c r="P561" i="4"/>
  <c r="N561" i="4"/>
  <c r="M561" i="4"/>
  <c r="O561" i="4"/>
  <c r="G557" i="4"/>
  <c r="P557" i="4"/>
  <c r="O557" i="4"/>
  <c r="M557" i="4"/>
  <c r="N557" i="4"/>
  <c r="G553" i="4"/>
  <c r="P553" i="4"/>
  <c r="N553" i="4"/>
  <c r="O553" i="4"/>
  <c r="M553" i="4"/>
  <c r="P549" i="4"/>
  <c r="G549" i="4"/>
  <c r="N549" i="4"/>
  <c r="O549" i="4"/>
  <c r="M549" i="4"/>
  <c r="G545" i="4"/>
  <c r="P545" i="4"/>
  <c r="N545" i="4"/>
  <c r="M545" i="4"/>
  <c r="O545" i="4"/>
  <c r="G541" i="4"/>
  <c r="P541" i="4"/>
  <c r="O541" i="4"/>
  <c r="M541" i="4"/>
  <c r="N541" i="4"/>
  <c r="G537" i="4"/>
  <c r="P537" i="4"/>
  <c r="N537" i="4"/>
  <c r="O537" i="4"/>
  <c r="M537" i="4"/>
  <c r="P533" i="4"/>
  <c r="G533" i="4"/>
  <c r="N533" i="4"/>
  <c r="O533" i="4"/>
  <c r="M533" i="4"/>
  <c r="G529" i="4"/>
  <c r="P529" i="4"/>
  <c r="N529" i="4"/>
  <c r="M529" i="4"/>
  <c r="O529" i="4"/>
  <c r="G525" i="4"/>
  <c r="P525" i="4"/>
  <c r="O525" i="4"/>
  <c r="M525" i="4"/>
  <c r="N525" i="4"/>
  <c r="G521" i="4"/>
  <c r="P521" i="4"/>
  <c r="N521" i="4"/>
  <c r="O521" i="4"/>
  <c r="M521" i="4"/>
  <c r="P517" i="4"/>
  <c r="N517" i="4"/>
  <c r="O517" i="4"/>
  <c r="M517" i="4"/>
  <c r="G517" i="4"/>
  <c r="G513" i="4"/>
  <c r="P513" i="4"/>
  <c r="N513" i="4"/>
  <c r="M513" i="4"/>
  <c r="O513" i="4"/>
  <c r="G509" i="4"/>
  <c r="P509" i="4"/>
  <c r="O509" i="4"/>
  <c r="M509" i="4"/>
  <c r="N509" i="4"/>
  <c r="G505" i="4"/>
  <c r="P505" i="4"/>
  <c r="N505" i="4"/>
  <c r="O505" i="4"/>
  <c r="M505" i="4"/>
  <c r="P501" i="4"/>
  <c r="G501" i="4"/>
  <c r="N501" i="4"/>
  <c r="O501" i="4"/>
  <c r="M501" i="4"/>
  <c r="G497" i="4"/>
  <c r="P497" i="4"/>
  <c r="N497" i="4"/>
  <c r="M497" i="4"/>
  <c r="O497" i="4"/>
  <c r="G493" i="4"/>
  <c r="P493" i="4"/>
  <c r="O493" i="4"/>
  <c r="M493" i="4"/>
  <c r="N493" i="4"/>
  <c r="G489" i="4"/>
  <c r="P489" i="4"/>
  <c r="N489" i="4"/>
  <c r="O489" i="4"/>
  <c r="M489" i="4"/>
  <c r="P485" i="4"/>
  <c r="G485" i="4"/>
  <c r="N485" i="4"/>
  <c r="O485" i="4"/>
  <c r="M485" i="4"/>
  <c r="G481" i="4"/>
  <c r="P481" i="4"/>
  <c r="N481" i="4"/>
  <c r="M481" i="4"/>
  <c r="O481" i="4"/>
  <c r="G477" i="4"/>
  <c r="P477" i="4"/>
  <c r="O477" i="4"/>
  <c r="M477" i="4"/>
  <c r="N477" i="4"/>
  <c r="G473" i="4"/>
  <c r="P473" i="4"/>
  <c r="N473" i="4"/>
  <c r="O473" i="4"/>
  <c r="M473" i="4"/>
  <c r="P469" i="4"/>
  <c r="G469" i="4"/>
  <c r="N469" i="4"/>
  <c r="O469" i="4"/>
  <c r="M469" i="4"/>
  <c r="G465" i="4"/>
  <c r="P465" i="4"/>
  <c r="N465" i="4"/>
  <c r="M465" i="4"/>
  <c r="O465" i="4"/>
  <c r="G461" i="4"/>
  <c r="P461" i="4"/>
  <c r="O461" i="4"/>
  <c r="M461" i="4"/>
  <c r="N461" i="4"/>
  <c r="G457" i="4"/>
  <c r="P457" i="4"/>
  <c r="N457" i="4"/>
  <c r="O457" i="4"/>
  <c r="M457" i="4"/>
  <c r="P453" i="4"/>
  <c r="G453" i="4"/>
  <c r="N453" i="4"/>
  <c r="O453" i="4"/>
  <c r="M453" i="4"/>
  <c r="G449" i="4"/>
  <c r="P449" i="4"/>
  <c r="N449" i="4"/>
  <c r="O449" i="4"/>
  <c r="M449" i="4"/>
  <c r="G445" i="4"/>
  <c r="P445" i="4"/>
  <c r="O445" i="4"/>
  <c r="M445" i="4"/>
  <c r="N445" i="4"/>
  <c r="G441" i="4"/>
  <c r="P441" i="4"/>
  <c r="N441" i="4"/>
  <c r="M441" i="4"/>
  <c r="O441" i="4"/>
  <c r="P437" i="4"/>
  <c r="G437" i="4"/>
  <c r="N437" i="4"/>
  <c r="O437" i="4"/>
  <c r="M437" i="4"/>
  <c r="G433" i="4"/>
  <c r="P433" i="4"/>
  <c r="N433" i="4"/>
  <c r="O433" i="4"/>
  <c r="M433" i="4"/>
  <c r="G429" i="4"/>
  <c r="P429" i="4"/>
  <c r="O429" i="4"/>
  <c r="M429" i="4"/>
  <c r="N429" i="4"/>
  <c r="G425" i="4"/>
  <c r="P425" i="4"/>
  <c r="N425" i="4"/>
  <c r="M425" i="4"/>
  <c r="O425" i="4"/>
  <c r="P421" i="4"/>
  <c r="G421" i="4"/>
  <c r="N421" i="4"/>
  <c r="O421" i="4"/>
  <c r="M421" i="4"/>
  <c r="G417" i="4"/>
  <c r="P417" i="4"/>
  <c r="N417" i="4"/>
  <c r="O417" i="4"/>
  <c r="M417" i="4"/>
  <c r="G413" i="4"/>
  <c r="P413" i="4"/>
  <c r="O413" i="4"/>
  <c r="M413" i="4"/>
  <c r="N413" i="4"/>
  <c r="G409" i="4"/>
  <c r="P409" i="4"/>
  <c r="N409" i="4"/>
  <c r="M409" i="4"/>
  <c r="O409" i="4"/>
  <c r="P405" i="4"/>
  <c r="G405" i="4"/>
  <c r="N405" i="4"/>
  <c r="O405" i="4"/>
  <c r="M405" i="4"/>
  <c r="G401" i="4"/>
  <c r="P401" i="4"/>
  <c r="N401" i="4"/>
  <c r="O401" i="4"/>
  <c r="M401" i="4"/>
  <c r="G397" i="4"/>
  <c r="P397" i="4"/>
  <c r="O397" i="4"/>
  <c r="M397" i="4"/>
  <c r="N397" i="4"/>
  <c r="G393" i="4"/>
  <c r="P393" i="4"/>
  <c r="N393" i="4"/>
  <c r="M393" i="4"/>
  <c r="O393" i="4"/>
  <c r="P389" i="4"/>
  <c r="N389" i="4"/>
  <c r="O389" i="4"/>
  <c r="M389" i="4"/>
  <c r="G389" i="4"/>
  <c r="G385" i="4"/>
  <c r="P385" i="4"/>
  <c r="N385" i="4"/>
  <c r="O385" i="4"/>
  <c r="M385" i="4"/>
  <c r="G381" i="4"/>
  <c r="P381" i="4"/>
  <c r="O381" i="4"/>
  <c r="M381" i="4"/>
  <c r="N381" i="4"/>
  <c r="G377" i="4"/>
  <c r="P377" i="4"/>
  <c r="N377" i="4"/>
  <c r="M377" i="4"/>
  <c r="O377" i="4"/>
  <c r="P373" i="4"/>
  <c r="G373" i="4"/>
  <c r="N373" i="4"/>
  <c r="O373" i="4"/>
  <c r="M373" i="4"/>
  <c r="G369" i="4"/>
  <c r="P369" i="4"/>
  <c r="N369" i="4"/>
  <c r="O369" i="4"/>
  <c r="M369" i="4"/>
  <c r="G365" i="4"/>
  <c r="P365" i="4"/>
  <c r="O365" i="4"/>
  <c r="M365" i="4"/>
  <c r="N365" i="4"/>
  <c r="G361" i="4"/>
  <c r="P361" i="4"/>
  <c r="N361" i="4"/>
  <c r="M361" i="4"/>
  <c r="O361" i="4"/>
  <c r="P357" i="4"/>
  <c r="G357" i="4"/>
  <c r="N357" i="4"/>
  <c r="O357" i="4"/>
  <c r="M357" i="4"/>
  <c r="G353" i="4"/>
  <c r="P353" i="4"/>
  <c r="N353" i="4"/>
  <c r="O353" i="4"/>
  <c r="M353" i="4"/>
  <c r="G349" i="4"/>
  <c r="P349" i="4"/>
  <c r="O349" i="4"/>
  <c r="M349" i="4"/>
  <c r="N349" i="4"/>
  <c r="P345" i="4"/>
  <c r="N345" i="4"/>
  <c r="M345" i="4"/>
  <c r="O345" i="4"/>
  <c r="P341" i="4"/>
  <c r="N341" i="4"/>
  <c r="O341" i="4"/>
  <c r="M341" i="4"/>
  <c r="P337" i="4"/>
  <c r="N337" i="4"/>
  <c r="O337" i="4"/>
  <c r="M337" i="4"/>
  <c r="P333" i="4"/>
  <c r="O333" i="4"/>
  <c r="M333" i="4"/>
  <c r="N333" i="4"/>
  <c r="P329" i="4"/>
  <c r="N329" i="4"/>
  <c r="M329" i="4"/>
  <c r="O329" i="4"/>
  <c r="P325" i="4"/>
  <c r="N325" i="4"/>
  <c r="O325" i="4"/>
  <c r="M325" i="4"/>
  <c r="P321" i="4"/>
  <c r="N321" i="4"/>
  <c r="O321" i="4"/>
  <c r="M321" i="4"/>
  <c r="P317" i="4"/>
  <c r="O317" i="4"/>
  <c r="M317" i="4"/>
  <c r="N317" i="4"/>
  <c r="P313" i="4"/>
  <c r="N313" i="4"/>
  <c r="M313" i="4"/>
  <c r="O313" i="4"/>
  <c r="P309" i="4"/>
  <c r="N309" i="4"/>
  <c r="O309" i="4"/>
  <c r="M309" i="4"/>
  <c r="P305" i="4"/>
  <c r="N305" i="4"/>
  <c r="O305" i="4"/>
  <c r="M305" i="4"/>
  <c r="P301" i="4"/>
  <c r="O301" i="4"/>
  <c r="M301" i="4"/>
  <c r="N301" i="4"/>
  <c r="P297" i="4"/>
  <c r="N297" i="4"/>
  <c r="M297" i="4"/>
  <c r="O297" i="4"/>
  <c r="P293" i="4"/>
  <c r="N293" i="4"/>
  <c r="O293" i="4"/>
  <c r="M293" i="4"/>
  <c r="P289" i="4"/>
  <c r="N289" i="4"/>
  <c r="O289" i="4"/>
  <c r="M289" i="4"/>
  <c r="P285" i="4"/>
  <c r="O285" i="4"/>
  <c r="M285" i="4"/>
  <c r="N285" i="4"/>
  <c r="P281" i="4"/>
  <c r="N281" i="4"/>
  <c r="M281" i="4"/>
  <c r="O281" i="4"/>
  <c r="P277" i="4"/>
  <c r="N277" i="4"/>
  <c r="O277" i="4"/>
  <c r="M277" i="4"/>
  <c r="P273" i="4"/>
  <c r="N273" i="4"/>
  <c r="O273" i="4"/>
  <c r="M273" i="4"/>
  <c r="P269" i="4"/>
  <c r="O269" i="4"/>
  <c r="M269" i="4"/>
  <c r="N269" i="4"/>
  <c r="P265" i="4"/>
  <c r="N265" i="4"/>
  <c r="M265" i="4"/>
  <c r="O265" i="4"/>
  <c r="P261" i="4"/>
  <c r="N261" i="4"/>
  <c r="O261" i="4"/>
  <c r="M261" i="4"/>
  <c r="P257" i="4"/>
  <c r="N257" i="4"/>
  <c r="O257" i="4"/>
  <c r="M257" i="4"/>
  <c r="P253" i="4"/>
  <c r="O253" i="4"/>
  <c r="M253" i="4"/>
  <c r="N253" i="4"/>
  <c r="P249" i="4"/>
  <c r="N249" i="4"/>
  <c r="M249" i="4"/>
  <c r="O249" i="4"/>
  <c r="P245" i="4"/>
  <c r="N245" i="4"/>
  <c r="O245" i="4"/>
  <c r="M245" i="4"/>
  <c r="P241" i="4"/>
  <c r="N241" i="4"/>
  <c r="O241" i="4"/>
  <c r="M241" i="4"/>
  <c r="P237" i="4"/>
  <c r="O237" i="4"/>
  <c r="M237" i="4"/>
  <c r="N237" i="4"/>
  <c r="P233" i="4"/>
  <c r="N233" i="4"/>
  <c r="M233" i="4"/>
  <c r="O233" i="4"/>
  <c r="P229" i="4"/>
  <c r="N229" i="4"/>
  <c r="O229" i="4"/>
  <c r="M229" i="4"/>
  <c r="P225" i="4"/>
  <c r="N225" i="4"/>
  <c r="O225" i="4"/>
  <c r="M225" i="4"/>
  <c r="P221" i="4"/>
  <c r="O221" i="4"/>
  <c r="M221" i="4"/>
  <c r="N221" i="4"/>
  <c r="P217" i="4"/>
  <c r="N217" i="4"/>
  <c r="M217" i="4"/>
  <c r="O217" i="4"/>
  <c r="P213" i="4"/>
  <c r="N213" i="4"/>
  <c r="O213" i="4"/>
  <c r="M213" i="4"/>
  <c r="P209" i="4"/>
  <c r="N209" i="4"/>
  <c r="O209" i="4"/>
  <c r="M209" i="4"/>
  <c r="P205" i="4"/>
  <c r="O205" i="4"/>
  <c r="M205" i="4"/>
  <c r="N205" i="4"/>
  <c r="P201" i="4"/>
  <c r="N201" i="4"/>
  <c r="M201" i="4"/>
  <c r="O201" i="4"/>
  <c r="P197" i="4"/>
  <c r="N197" i="4"/>
  <c r="O197" i="4"/>
  <c r="M197" i="4"/>
  <c r="P193" i="4"/>
  <c r="N193" i="4"/>
  <c r="O193" i="4"/>
  <c r="M193" i="4"/>
  <c r="P189" i="4"/>
  <c r="O189" i="4"/>
  <c r="M189" i="4"/>
  <c r="N189" i="4"/>
  <c r="P185" i="4"/>
  <c r="N185" i="4"/>
  <c r="M185" i="4"/>
  <c r="O185" i="4"/>
  <c r="P181" i="4"/>
  <c r="N181" i="4"/>
  <c r="O181" i="4"/>
  <c r="M181" i="4"/>
  <c r="P177" i="4"/>
  <c r="N177" i="4"/>
  <c r="O177" i="4"/>
  <c r="M177" i="4"/>
  <c r="P173" i="4"/>
  <c r="O173" i="4"/>
  <c r="M173" i="4"/>
  <c r="N173" i="4"/>
  <c r="P169" i="4"/>
  <c r="N169" i="4"/>
  <c r="M169" i="4"/>
  <c r="O169" i="4"/>
  <c r="P165" i="4"/>
  <c r="N165" i="4"/>
  <c r="O165" i="4"/>
  <c r="M165" i="4"/>
  <c r="P161" i="4"/>
  <c r="N161" i="4"/>
  <c r="O161" i="4"/>
  <c r="M161" i="4"/>
  <c r="P157" i="4"/>
  <c r="O157" i="4"/>
  <c r="M157" i="4"/>
  <c r="N157" i="4"/>
  <c r="P153" i="4"/>
  <c r="N153" i="4"/>
  <c r="M153" i="4"/>
  <c r="O153" i="4"/>
  <c r="P149" i="4"/>
  <c r="N149" i="4"/>
  <c r="O149" i="4"/>
  <c r="M149" i="4"/>
  <c r="P145" i="4"/>
  <c r="N145" i="4"/>
  <c r="O145" i="4"/>
  <c r="M145" i="4"/>
  <c r="P141" i="4"/>
  <c r="O141" i="4"/>
  <c r="M141" i="4"/>
  <c r="N141" i="4"/>
  <c r="P137" i="4"/>
  <c r="N137" i="4"/>
  <c r="M137" i="4"/>
  <c r="O137" i="4"/>
  <c r="P133" i="4"/>
  <c r="O133" i="4"/>
  <c r="M133" i="4"/>
  <c r="N133" i="4"/>
  <c r="P129" i="4"/>
  <c r="N129" i="4"/>
  <c r="O129" i="4"/>
  <c r="M129" i="4"/>
  <c r="P125" i="4"/>
  <c r="N125" i="4"/>
  <c r="O125" i="4"/>
  <c r="M125" i="4"/>
  <c r="P121" i="4"/>
  <c r="N121" i="4"/>
  <c r="M121" i="4"/>
  <c r="O121" i="4"/>
  <c r="P117" i="4"/>
  <c r="O117" i="4"/>
  <c r="M117" i="4"/>
  <c r="N117" i="4"/>
  <c r="P113" i="4"/>
  <c r="N113" i="4"/>
  <c r="O113" i="4"/>
  <c r="M113" i="4"/>
  <c r="P109" i="4"/>
  <c r="N109" i="4"/>
  <c r="O109" i="4"/>
  <c r="M109" i="4"/>
  <c r="P105" i="4"/>
  <c r="N105" i="4"/>
  <c r="M105" i="4"/>
  <c r="O105" i="4"/>
  <c r="P101" i="4"/>
  <c r="O101" i="4"/>
  <c r="M101" i="4"/>
  <c r="N101" i="4"/>
  <c r="P97" i="4"/>
  <c r="N97" i="4"/>
  <c r="O97" i="4"/>
  <c r="M97" i="4"/>
  <c r="P93" i="4"/>
  <c r="N93" i="4"/>
  <c r="O93" i="4"/>
  <c r="M93" i="4"/>
  <c r="P89" i="4"/>
  <c r="N89" i="4"/>
  <c r="M89" i="4"/>
  <c r="O89" i="4"/>
  <c r="P85" i="4"/>
  <c r="O85" i="4"/>
  <c r="M85" i="4"/>
  <c r="N85" i="4"/>
  <c r="P81" i="4"/>
  <c r="N81" i="4"/>
  <c r="O81" i="4"/>
  <c r="M81" i="4"/>
  <c r="P77" i="4"/>
  <c r="N77" i="4"/>
  <c r="O77" i="4"/>
  <c r="M77" i="4"/>
  <c r="P73" i="4"/>
  <c r="N73" i="4"/>
  <c r="M73" i="4"/>
  <c r="O73" i="4"/>
  <c r="P69" i="4"/>
  <c r="O69" i="4"/>
  <c r="M69" i="4"/>
  <c r="N69" i="4"/>
  <c r="P65" i="4"/>
  <c r="N65" i="4"/>
  <c r="M65" i="4"/>
  <c r="O65" i="4"/>
  <c r="P61" i="4"/>
  <c r="N61" i="4"/>
  <c r="O61" i="4"/>
  <c r="M61" i="4"/>
  <c r="P57" i="4"/>
  <c r="N57" i="4"/>
  <c r="O57" i="4"/>
  <c r="M57" i="4"/>
  <c r="P53" i="4"/>
  <c r="O53" i="4"/>
  <c r="M53" i="4"/>
  <c r="N53" i="4"/>
  <c r="P49" i="4"/>
  <c r="N49" i="4"/>
  <c r="M49" i="4"/>
  <c r="O49" i="4"/>
  <c r="P45" i="4"/>
  <c r="N45" i="4"/>
  <c r="O45" i="4"/>
  <c r="M45" i="4"/>
  <c r="P41" i="4"/>
  <c r="N41" i="4"/>
  <c r="O41" i="4"/>
  <c r="M41" i="4"/>
  <c r="P37" i="4"/>
  <c r="O37" i="4"/>
  <c r="M37" i="4"/>
  <c r="N37" i="4"/>
  <c r="P33" i="4"/>
  <c r="N33" i="4"/>
  <c r="M33" i="4"/>
  <c r="O33" i="4"/>
  <c r="P29" i="4"/>
  <c r="N29" i="4"/>
  <c r="O29" i="4"/>
  <c r="M29" i="4"/>
  <c r="P25" i="4"/>
  <c r="N25" i="4"/>
  <c r="O25" i="4"/>
  <c r="M25" i="4"/>
  <c r="P21" i="4"/>
  <c r="N21" i="4"/>
  <c r="O21" i="4"/>
  <c r="M21" i="4"/>
  <c r="N13" i="4"/>
  <c r="O13" i="4"/>
  <c r="M13" i="4"/>
  <c r="P13" i="4"/>
  <c r="P9" i="4"/>
  <c r="N9" i="4"/>
  <c r="M9" i="4"/>
  <c r="O9" i="4"/>
  <c r="N5" i="4"/>
  <c r="O5" i="4"/>
  <c r="M5" i="4"/>
  <c r="P5" i="4"/>
  <c r="P17" i="4"/>
  <c r="O17" i="4"/>
  <c r="M17" i="4"/>
  <c r="N17" i="4"/>
  <c r="H7" i="13"/>
  <c r="C1" i="2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H8" i="13"/>
  <c r="B350" i="8"/>
  <c r="H14" i="13"/>
  <c r="H28" i="13"/>
  <c r="H18" i="13"/>
  <c r="H27" i="13"/>
  <c r="H2998" i="4"/>
  <c r="H2990" i="4"/>
  <c r="H2982" i="4"/>
  <c r="H2970" i="4"/>
  <c r="H2962" i="4"/>
  <c r="H2954" i="4"/>
  <c r="H2946" i="4"/>
  <c r="H2938" i="4"/>
  <c r="H2930" i="4"/>
  <c r="H2922" i="4"/>
  <c r="H2914" i="4"/>
  <c r="H2906" i="4"/>
  <c r="H2898" i="4"/>
  <c r="H2882" i="4"/>
  <c r="H2878" i="4"/>
  <c r="H2870" i="4"/>
  <c r="H2866" i="4"/>
  <c r="H2858" i="4"/>
  <c r="H2850" i="4"/>
  <c r="H2842" i="4"/>
  <c r="H2830" i="4"/>
  <c r="H2822" i="4"/>
  <c r="H2814" i="4"/>
  <c r="H2806" i="4"/>
  <c r="H2798" i="4"/>
  <c r="H2786" i="4"/>
  <c r="H2778" i="4"/>
  <c r="H2774" i="4"/>
  <c r="H2766" i="4"/>
  <c r="H2758" i="4"/>
  <c r="H2750" i="4"/>
  <c r="H2746" i="4"/>
  <c r="H2734" i="4"/>
  <c r="H2726" i="4"/>
  <c r="H2722" i="4"/>
  <c r="H2714" i="4"/>
  <c r="H2706" i="4"/>
  <c r="H2698" i="4"/>
  <c r="H2690" i="4"/>
  <c r="H2682" i="4"/>
  <c r="H2674" i="4"/>
  <c r="H2666" i="4"/>
  <c r="H2658" i="4"/>
  <c r="H2650" i="4"/>
  <c r="H2646" i="4"/>
  <c r="H2634" i="4"/>
  <c r="H2626" i="4"/>
  <c r="H2618" i="4"/>
  <c r="H2610" i="4"/>
  <c r="H2606" i="4"/>
  <c r="H2598" i="4"/>
  <c r="H2586" i="4"/>
  <c r="H2578" i="4"/>
  <c r="H2570" i="4"/>
  <c r="H2566" i="4"/>
  <c r="H2554" i="4"/>
  <c r="H2546" i="4"/>
  <c r="H2538" i="4"/>
  <c r="H2530" i="4"/>
  <c r="H2522" i="4"/>
  <c r="H2514" i="4"/>
  <c r="H2510" i="4"/>
  <c r="H2502" i="4"/>
  <c r="H2494" i="4"/>
  <c r="H2486" i="4"/>
  <c r="H2478" i="4"/>
  <c r="H2470" i="4"/>
  <c r="H2466" i="4"/>
  <c r="H2458" i="4"/>
  <c r="H2450" i="4"/>
  <c r="H2442" i="4"/>
  <c r="H2438" i="4"/>
  <c r="H2430" i="4"/>
  <c r="H2422" i="4"/>
  <c r="H2414" i="4"/>
  <c r="H2402" i="4"/>
  <c r="H2398" i="4"/>
  <c r="H2390" i="4"/>
  <c r="H2386" i="4"/>
  <c r="H2378" i="4"/>
  <c r="H2374" i="4"/>
  <c r="H2366" i="4"/>
  <c r="H2358" i="4"/>
  <c r="H2350" i="4"/>
  <c r="H2338" i="4"/>
  <c r="H2326" i="4"/>
  <c r="H2318" i="4"/>
  <c r="H2310" i="4"/>
  <c r="H2302" i="4"/>
  <c r="H2298" i="4"/>
  <c r="H2290" i="4"/>
  <c r="H2286" i="4"/>
  <c r="H2282" i="4"/>
  <c r="H2274" i="4"/>
  <c r="H2258" i="4"/>
  <c r="H2250" i="4"/>
  <c r="H2238" i="4"/>
  <c r="H2230" i="4"/>
  <c r="H2222" i="4"/>
  <c r="H2218" i="4"/>
  <c r="H2210" i="4"/>
  <c r="H2194" i="4"/>
  <c r="H2186" i="4"/>
  <c r="H2182" i="4"/>
  <c r="H2174" i="4"/>
  <c r="H2166" i="4"/>
  <c r="H2158" i="4"/>
  <c r="H2150" i="4"/>
  <c r="H2142" i="4"/>
  <c r="H2130" i="4"/>
  <c r="H2122" i="4"/>
  <c r="H2110" i="4"/>
  <c r="H2102" i="4"/>
  <c r="H2082" i="4"/>
  <c r="H2066" i="4"/>
  <c r="H2058" i="4"/>
  <c r="H2050" i="4"/>
  <c r="H2034" i="4"/>
  <c r="H2030" i="4"/>
  <c r="H2026" i="4"/>
  <c r="H2018" i="4"/>
  <c r="H2002" i="4"/>
  <c r="H1994" i="4"/>
  <c r="H1986" i="4"/>
  <c r="H1982" i="4"/>
  <c r="H1974" i="4"/>
  <c r="H1962" i="4"/>
  <c r="H1954" i="4"/>
  <c r="H1938" i="4"/>
  <c r="H1934" i="4"/>
  <c r="H1926" i="4"/>
  <c r="H1918" i="4"/>
  <c r="H1910" i="4"/>
  <c r="H1902" i="4"/>
  <c r="H1890" i="4"/>
  <c r="H1874" i="4"/>
  <c r="H1870" i="4"/>
  <c r="H1858" i="4"/>
  <c r="H1850" i="4"/>
  <c r="H1842" i="4"/>
  <c r="H1830" i="4"/>
  <c r="H1822" i="4"/>
  <c r="H1814" i="4"/>
  <c r="H1810" i="4"/>
  <c r="H1802" i="4"/>
  <c r="H1794" i="4"/>
  <c r="H1786" i="4"/>
  <c r="H1778" i="4"/>
  <c r="H1774" i="4"/>
  <c r="H1766" i="4"/>
  <c r="H1762" i="4"/>
  <c r="H1754" i="4"/>
  <c r="H1746" i="4"/>
  <c r="H1742" i="4"/>
  <c r="H1734" i="4"/>
  <c r="H1722" i="4"/>
  <c r="H1714" i="4"/>
  <c r="H1706" i="4"/>
  <c r="H1698" i="4"/>
  <c r="H1678" i="4"/>
  <c r="H1670" i="4"/>
  <c r="H1662" i="4"/>
  <c r="H1650" i="4"/>
  <c r="H1646" i="4"/>
  <c r="H1642" i="4"/>
  <c r="H1634" i="4"/>
  <c r="H1630" i="4"/>
  <c r="H1626" i="4"/>
  <c r="H1622" i="4"/>
  <c r="H1618" i="4"/>
  <c r="H1614" i="4"/>
  <c r="H1610" i="4"/>
  <c r="H1606" i="4"/>
  <c r="H1598" i="4"/>
  <c r="H1590" i="4"/>
  <c r="H1586" i="4"/>
  <c r="H1582" i="4"/>
  <c r="H1578" i="4"/>
  <c r="H1566" i="4"/>
  <c r="H1554" i="4"/>
  <c r="H1542" i="4"/>
  <c r="H1534" i="4"/>
  <c r="H1522" i="4"/>
  <c r="H1518" i="4"/>
  <c r="H1510" i="4"/>
  <c r="H1506" i="4"/>
  <c r="H1498" i="4"/>
  <c r="H1494" i="4"/>
  <c r="H1486" i="4"/>
  <c r="H1478" i="4"/>
  <c r="H1474" i="4"/>
  <c r="H1470" i="4"/>
  <c r="H1466" i="4"/>
  <c r="H1458" i="4"/>
  <c r="H1446" i="4"/>
  <c r="H1438" i="4"/>
  <c r="H1434" i="4"/>
  <c r="H1426" i="4"/>
  <c r="H1418" i="4"/>
  <c r="H1410" i="4"/>
  <c r="H1402" i="4"/>
  <c r="H1398" i="4"/>
  <c r="H1390" i="4"/>
  <c r="H1382" i="4"/>
  <c r="H1378" i="4"/>
  <c r="H1370" i="4"/>
  <c r="H1362" i="4"/>
  <c r="H1358" i="4"/>
  <c r="H1350" i="4"/>
  <c r="H1342" i="4"/>
  <c r="H1334" i="4"/>
  <c r="H1330" i="4"/>
  <c r="H1322" i="4"/>
  <c r="H1314" i="4"/>
  <c r="H1302" i="4"/>
  <c r="H1290" i="4"/>
  <c r="H1282" i="4"/>
  <c r="H1274" i="4"/>
  <c r="H1262" i="4"/>
  <c r="H1254" i="4"/>
  <c r="H1250" i="4"/>
  <c r="H1246" i="4"/>
  <c r="H1242" i="4"/>
  <c r="H1230" i="4"/>
  <c r="H1218" i="4"/>
  <c r="H1210" i="4"/>
  <c r="H1198" i="4"/>
  <c r="H1190" i="4"/>
  <c r="H1186" i="4"/>
  <c r="H1178" i="4"/>
  <c r="H1170" i="4"/>
  <c r="H1162" i="4"/>
  <c r="H1154" i="4"/>
  <c r="H1150" i="4"/>
  <c r="H1142" i="4"/>
  <c r="H1134" i="4"/>
  <c r="H1126" i="4"/>
  <c r="H1118" i="4"/>
  <c r="H1110" i="4"/>
  <c r="H1102" i="4"/>
  <c r="H1094" i="4"/>
  <c r="H1090" i="4"/>
  <c r="H1086" i="4"/>
  <c r="H1082" i="4"/>
  <c r="H1070" i="4"/>
  <c r="H1066" i="4"/>
  <c r="H1062" i="4"/>
  <c r="H1058" i="4"/>
  <c r="H1054" i="4"/>
  <c r="H1050" i="4"/>
  <c r="H1046" i="4"/>
  <c r="H1042" i="4"/>
  <c r="H1038" i="4"/>
  <c r="H1034" i="4"/>
  <c r="H1030" i="4"/>
  <c r="H1026" i="4"/>
  <c r="H1022" i="4"/>
  <c r="H1018" i="4"/>
  <c r="H1014" i="4"/>
  <c r="H1010" i="4"/>
  <c r="H1006" i="4"/>
  <c r="H1002" i="4"/>
  <c r="H998" i="4"/>
  <c r="H994" i="4"/>
  <c r="H990" i="4"/>
  <c r="H986" i="4"/>
  <c r="H982" i="4"/>
  <c r="H978" i="4"/>
  <c r="H974" i="4"/>
  <c r="H970" i="4"/>
  <c r="H966" i="4"/>
  <c r="H962" i="4"/>
  <c r="H958" i="4"/>
  <c r="H954" i="4"/>
  <c r="H950" i="4"/>
  <c r="H946" i="4"/>
  <c r="H942" i="4"/>
  <c r="H938" i="4"/>
  <c r="H934" i="4"/>
  <c r="H930" i="4"/>
  <c r="H926" i="4"/>
  <c r="H922" i="4"/>
  <c r="H918" i="4"/>
  <c r="H914" i="4"/>
  <c r="H910" i="4"/>
  <c r="H906" i="4"/>
  <c r="H902" i="4"/>
  <c r="H898" i="4"/>
  <c r="H894" i="4"/>
  <c r="H890" i="4"/>
  <c r="H886" i="4"/>
  <c r="H882" i="4"/>
  <c r="H878" i="4"/>
  <c r="H874" i="4"/>
  <c r="H870" i="4"/>
  <c r="H866" i="4"/>
  <c r="H862" i="4"/>
  <c r="H858" i="4"/>
  <c r="H854" i="4"/>
  <c r="H850" i="4"/>
  <c r="H846" i="4"/>
  <c r="H842" i="4"/>
  <c r="H838" i="4"/>
  <c r="H834" i="4"/>
  <c r="H830" i="4"/>
  <c r="H826" i="4"/>
  <c r="H822" i="4"/>
  <c r="H818" i="4"/>
  <c r="H814" i="4"/>
  <c r="H810" i="4"/>
  <c r="H806" i="4"/>
  <c r="H802" i="4"/>
  <c r="H798" i="4"/>
  <c r="H794" i="4"/>
  <c r="H790" i="4"/>
  <c r="H786" i="4"/>
  <c r="H782" i="4"/>
  <c r="H778" i="4"/>
  <c r="H774" i="4"/>
  <c r="H770" i="4"/>
  <c r="H766" i="4"/>
  <c r="H762" i="4"/>
  <c r="H758" i="4"/>
  <c r="H754" i="4"/>
  <c r="H750" i="4"/>
  <c r="H746" i="4"/>
  <c r="H742" i="4"/>
  <c r="H738" i="4"/>
  <c r="H734" i="4"/>
  <c r="H730" i="4"/>
  <c r="H726" i="4"/>
  <c r="H722" i="4"/>
  <c r="H718" i="4"/>
  <c r="H714" i="4"/>
  <c r="H710" i="4"/>
  <c r="H706" i="4"/>
  <c r="H702" i="4"/>
  <c r="H698" i="4"/>
  <c r="H694" i="4"/>
  <c r="H690" i="4"/>
  <c r="H686" i="4"/>
  <c r="H682" i="4"/>
  <c r="H678" i="4"/>
  <c r="H674" i="4"/>
  <c r="H670" i="4"/>
  <c r="H666" i="4"/>
  <c r="H662" i="4"/>
  <c r="H658" i="4"/>
  <c r="H654" i="4"/>
  <c r="H650" i="4"/>
  <c r="H646" i="4"/>
  <c r="H642" i="4"/>
  <c r="H638" i="4"/>
  <c r="H634" i="4"/>
  <c r="H630" i="4"/>
  <c r="H626" i="4"/>
  <c r="H622" i="4"/>
  <c r="H618" i="4"/>
  <c r="H614" i="4"/>
  <c r="H610" i="4"/>
  <c r="H606" i="4"/>
  <c r="H602" i="4"/>
  <c r="H598" i="4"/>
  <c r="H594" i="4"/>
  <c r="H590" i="4"/>
  <c r="H586" i="4"/>
  <c r="H582" i="4"/>
  <c r="H578" i="4"/>
  <c r="H574" i="4"/>
  <c r="H570" i="4"/>
  <c r="H566" i="4"/>
  <c r="H562" i="4"/>
  <c r="H558" i="4"/>
  <c r="H554" i="4"/>
  <c r="H550" i="4"/>
  <c r="H546" i="4"/>
  <c r="H542" i="4"/>
  <c r="H538" i="4"/>
  <c r="H534" i="4"/>
  <c r="H530" i="4"/>
  <c r="H526" i="4"/>
  <c r="H522" i="4"/>
  <c r="H518" i="4"/>
  <c r="H514" i="4"/>
  <c r="H510" i="4"/>
  <c r="H506" i="4"/>
  <c r="H502" i="4"/>
  <c r="H498" i="4"/>
  <c r="H494" i="4"/>
  <c r="H490" i="4"/>
  <c r="H486" i="4"/>
  <c r="H482" i="4"/>
  <c r="H478" i="4"/>
  <c r="H474" i="4"/>
  <c r="H470" i="4"/>
  <c r="H466" i="4"/>
  <c r="H462" i="4"/>
  <c r="H458" i="4"/>
  <c r="H454" i="4"/>
  <c r="H450" i="4"/>
  <c r="H446" i="4"/>
  <c r="H442" i="4"/>
  <c r="H438" i="4"/>
  <c r="H434" i="4"/>
  <c r="H430" i="4"/>
  <c r="H426" i="4"/>
  <c r="H422" i="4"/>
  <c r="H418" i="4"/>
  <c r="H414" i="4"/>
  <c r="H410" i="4"/>
  <c r="H406" i="4"/>
  <c r="H402" i="4"/>
  <c r="H398" i="4"/>
  <c r="H394" i="4"/>
  <c r="H390" i="4"/>
  <c r="H386" i="4"/>
  <c r="H382" i="4"/>
  <c r="H378" i="4"/>
  <c r="H374" i="4"/>
  <c r="H370" i="4"/>
  <c r="H366" i="4"/>
  <c r="H362" i="4"/>
  <c r="H358" i="4"/>
  <c r="H354" i="4"/>
  <c r="H350" i="4"/>
  <c r="H2997" i="4"/>
  <c r="H2981" i="4"/>
  <c r="H2965" i="4"/>
  <c r="H2949" i="4"/>
  <c r="H2933" i="4"/>
  <c r="H2921" i="4"/>
  <c r="H2913" i="4"/>
  <c r="H2905" i="4"/>
  <c r="H2897" i="4"/>
  <c r="H2889" i="4"/>
  <c r="H2885" i="4"/>
  <c r="H2869" i="4"/>
  <c r="H2853" i="4"/>
  <c r="H2837" i="4"/>
  <c r="H2817" i="4"/>
  <c r="H2809" i="4"/>
  <c r="H2801" i="4"/>
  <c r="H2793" i="4"/>
  <c r="H2785" i="4"/>
  <c r="H2773" i="4"/>
  <c r="H2757" i="4"/>
  <c r="H2741" i="4"/>
  <c r="H2729" i="4"/>
  <c r="H2725" i="4"/>
  <c r="H2721" i="4"/>
  <c r="H2713" i="4"/>
  <c r="H2709" i="4"/>
  <c r="H2705" i="4"/>
  <c r="H2697" i="4"/>
  <c r="H2693" i="4"/>
  <c r="H2689" i="4"/>
  <c r="H2681" i="4"/>
  <c r="H2677" i="4"/>
  <c r="H2673" i="4"/>
  <c r="H2665" i="4"/>
  <c r="H2661" i="4"/>
  <c r="H2657" i="4"/>
  <c r="H2649" i="4"/>
  <c r="H2645" i="4"/>
  <c r="H2989" i="4"/>
  <c r="H2861" i="4"/>
  <c r="H2733" i="4"/>
  <c r="H2669" i="4"/>
  <c r="H2994" i="4"/>
  <c r="H2986" i="4"/>
  <c r="H2978" i="4"/>
  <c r="H2974" i="4"/>
  <c r="H2966" i="4"/>
  <c r="H2958" i="4"/>
  <c r="H2950" i="4"/>
  <c r="H2942" i="4"/>
  <c r="H2934" i="4"/>
  <c r="H2926" i="4"/>
  <c r="H2918" i="4"/>
  <c r="H2910" i="4"/>
  <c r="H2902" i="4"/>
  <c r="H2894" i="4"/>
  <c r="H2890" i="4"/>
  <c r="H2886" i="4"/>
  <c r="H2874" i="4"/>
  <c r="H2862" i="4"/>
  <c r="H2854" i="4"/>
  <c r="H2846" i="4"/>
  <c r="H2838" i="4"/>
  <c r="H2834" i="4"/>
  <c r="H2826" i="4"/>
  <c r="H2818" i="4"/>
  <c r="H2810" i="4"/>
  <c r="H2802" i="4"/>
  <c r="H2794" i="4"/>
  <c r="H2790" i="4"/>
  <c r="H2782" i="4"/>
  <c r="H2770" i="4"/>
  <c r="H2762" i="4"/>
  <c r="H2754" i="4"/>
  <c r="H2742" i="4"/>
  <c r="H2738" i="4"/>
  <c r="H2730" i="4"/>
  <c r="H2718" i="4"/>
  <c r="H2710" i="4"/>
  <c r="H2702" i="4"/>
  <c r="H2694" i="4"/>
  <c r="H2686" i="4"/>
  <c r="H2678" i="4"/>
  <c r="H2670" i="4"/>
  <c r="H2662" i="4"/>
  <c r="H2654" i="4"/>
  <c r="H2642" i="4"/>
  <c r="H2638" i="4"/>
  <c r="H2630" i="4"/>
  <c r="H2622" i="4"/>
  <c r="H2614" i="4"/>
  <c r="H2602" i="4"/>
  <c r="H2594" i="4"/>
  <c r="H2590" i="4"/>
  <c r="H2582" i="4"/>
  <c r="H2574" i="4"/>
  <c r="H2562" i="4"/>
  <c r="H2558" i="4"/>
  <c r="H2550" i="4"/>
  <c r="H2542" i="4"/>
  <c r="H2534" i="4"/>
  <c r="H2526" i="4"/>
  <c r="H2518" i="4"/>
  <c r="H2506" i="4"/>
  <c r="H2498" i="4"/>
  <c r="H2490" i="4"/>
  <c r="H2482" i="4"/>
  <c r="H2474" i="4"/>
  <c r="H2462" i="4"/>
  <c r="H2454" i="4"/>
  <c r="H2446" i="4"/>
  <c r="H2434" i="4"/>
  <c r="H2426" i="4"/>
  <c r="H2418" i="4"/>
  <c r="H2410" i="4"/>
  <c r="H2406" i="4"/>
  <c r="H2394" i="4"/>
  <c r="H2382" i="4"/>
  <c r="H2370" i="4"/>
  <c r="H2362" i="4"/>
  <c r="H2354" i="4"/>
  <c r="H2346" i="4"/>
  <c r="H2342" i="4"/>
  <c r="H2334" i="4"/>
  <c r="H2330" i="4"/>
  <c r="H2322" i="4"/>
  <c r="H2314" i="4"/>
  <c r="H2306" i="4"/>
  <c r="H2294" i="4"/>
  <c r="H2278" i="4"/>
  <c r="H2270" i="4"/>
  <c r="H2262" i="4"/>
  <c r="H2254" i="4"/>
  <c r="H2246" i="4"/>
  <c r="H2242" i="4"/>
  <c r="H2226" i="4"/>
  <c r="H2214" i="4"/>
  <c r="H2206" i="4"/>
  <c r="H2198" i="4"/>
  <c r="H2190" i="4"/>
  <c r="H2178" i="4"/>
  <c r="H2162" i="4"/>
  <c r="H2154" i="4"/>
  <c r="H2146" i="4"/>
  <c r="H2134" i="4"/>
  <c r="H2126" i="4"/>
  <c r="H2118" i="4"/>
  <c r="H2114" i="4"/>
  <c r="H2098" i="4"/>
  <c r="H2094" i="4"/>
  <c r="H2090" i="4"/>
  <c r="H2086" i="4"/>
  <c r="H2078" i="4"/>
  <c r="H2070" i="4"/>
  <c r="H2062" i="4"/>
  <c r="H2054" i="4"/>
  <c r="H2046" i="4"/>
  <c r="H2038" i="4"/>
  <c r="H2022" i="4"/>
  <c r="H2014" i="4"/>
  <c r="H2006" i="4"/>
  <c r="H1998" i="4"/>
  <c r="H1990" i="4"/>
  <c r="H1970" i="4"/>
  <c r="H1966" i="4"/>
  <c r="H1958" i="4"/>
  <c r="H1950" i="4"/>
  <c r="H1942" i="4"/>
  <c r="H1930" i="4"/>
  <c r="H1922" i="4"/>
  <c r="H1906" i="4"/>
  <c r="H1898" i="4"/>
  <c r="H1894" i="4"/>
  <c r="H1886" i="4"/>
  <c r="H1878" i="4"/>
  <c r="H1866" i="4"/>
  <c r="H1862" i="4"/>
  <c r="H1854" i="4"/>
  <c r="H1846" i="4"/>
  <c r="H1838" i="4"/>
  <c r="H1834" i="4"/>
  <c r="H1826" i="4"/>
  <c r="H1818" i="4"/>
  <c r="H1806" i="4"/>
  <c r="H1798" i="4"/>
  <c r="H1790" i="4"/>
  <c r="H1782" i="4"/>
  <c r="H1770" i="4"/>
  <c r="H1758" i="4"/>
  <c r="H1750" i="4"/>
  <c r="H1738" i="4"/>
  <c r="H1730" i="4"/>
  <c r="H1726" i="4"/>
  <c r="H1718" i="4"/>
  <c r="H1710" i="4"/>
  <c r="H1702" i="4"/>
  <c r="H1694" i="4"/>
  <c r="H1690" i="4"/>
  <c r="H1686" i="4"/>
  <c r="H1682" i="4"/>
  <c r="H1674" i="4"/>
  <c r="H1666" i="4"/>
  <c r="H1658" i="4"/>
  <c r="H1654" i="4"/>
  <c r="H1638" i="4"/>
  <c r="H1602" i="4"/>
  <c r="H1594" i="4"/>
  <c r="H1574" i="4"/>
  <c r="H1570" i="4"/>
  <c r="H1562" i="4"/>
  <c r="H1558" i="4"/>
  <c r="H1550" i="4"/>
  <c r="H1546" i="4"/>
  <c r="H1538" i="4"/>
  <c r="H1530" i="4"/>
  <c r="H1526" i="4"/>
  <c r="H1514" i="4"/>
  <c r="H1502" i="4"/>
  <c r="H1490" i="4"/>
  <c r="H1482" i="4"/>
  <c r="H1462" i="4"/>
  <c r="H1454" i="4"/>
  <c r="H1450" i="4"/>
  <c r="H1442" i="4"/>
  <c r="H1430" i="4"/>
  <c r="H1422" i="4"/>
  <c r="H1414" i="4"/>
  <c r="H1406" i="4"/>
  <c r="H1394" i="4"/>
  <c r="H1386" i="4"/>
  <c r="H1374" i="4"/>
  <c r="H1366" i="4"/>
  <c r="H1354" i="4"/>
  <c r="H1346" i="4"/>
  <c r="H1338" i="4"/>
  <c r="H1326" i="4"/>
  <c r="H1318" i="4"/>
  <c r="H1310" i="4"/>
  <c r="H1306" i="4"/>
  <c r="H1298" i="4"/>
  <c r="H1294" i="4"/>
  <c r="H1286" i="4"/>
  <c r="H1278" i="4"/>
  <c r="H1270" i="4"/>
  <c r="H1266" i="4"/>
  <c r="H1258" i="4"/>
  <c r="H1238" i="4"/>
  <c r="H1234" i="4"/>
  <c r="H1226" i="4"/>
  <c r="H1222" i="4"/>
  <c r="H1214" i="4"/>
  <c r="H1206" i="4"/>
  <c r="H1202" i="4"/>
  <c r="H1194" i="4"/>
  <c r="H1182" i="4"/>
  <c r="H1174" i="4"/>
  <c r="H1166" i="4"/>
  <c r="H1158" i="4"/>
  <c r="H1146" i="4"/>
  <c r="H1138" i="4"/>
  <c r="H1130" i="4"/>
  <c r="H1122" i="4"/>
  <c r="H1114" i="4"/>
  <c r="H1106" i="4"/>
  <c r="H1098" i="4"/>
  <c r="H1078" i="4"/>
  <c r="H1074" i="4"/>
  <c r="H2993" i="4"/>
  <c r="H2985" i="4"/>
  <c r="H2977" i="4"/>
  <c r="H2969" i="4"/>
  <c r="H2961" i="4"/>
  <c r="H2953" i="4"/>
  <c r="H2945" i="4"/>
  <c r="H2937" i="4"/>
  <c r="H2929" i="4"/>
  <c r="H2917" i="4"/>
  <c r="H2901" i="4"/>
  <c r="H2881" i="4"/>
  <c r="H2873" i="4"/>
  <c r="H2865" i="4"/>
  <c r="H2857" i="4"/>
  <c r="H2849" i="4"/>
  <c r="H2841" i="4"/>
  <c r="H2833" i="4"/>
  <c r="H2825" i="4"/>
  <c r="H2821" i="4"/>
  <c r="H2805" i="4"/>
  <c r="H2789" i="4"/>
  <c r="H2777" i="4"/>
  <c r="H2769" i="4"/>
  <c r="H2761" i="4"/>
  <c r="H2753" i="4"/>
  <c r="H2745" i="4"/>
  <c r="H2737" i="4"/>
  <c r="H2973" i="4"/>
  <c r="H2909" i="4"/>
  <c r="H2845" i="4"/>
  <c r="H2781" i="4"/>
  <c r="H2717" i="4"/>
  <c r="H2653" i="4"/>
  <c r="H2497" i="4"/>
  <c r="H2489" i="4"/>
  <c r="H2481" i="4"/>
  <c r="H2409" i="4"/>
  <c r="H2401" i="4"/>
  <c r="H2393" i="4"/>
  <c r="H2385" i="4"/>
  <c r="H2377" i="4"/>
  <c r="H2369" i="4"/>
  <c r="H2361" i="4"/>
  <c r="H2353" i="4"/>
  <c r="H2337" i="4"/>
  <c r="H2329" i="4"/>
  <c r="H2321" i="4"/>
  <c r="H2313" i="4"/>
  <c r="H2305" i="4"/>
  <c r="H2297" i="4"/>
  <c r="H2289" i="4"/>
  <c r="H2281" i="4"/>
  <c r="H2273" i="4"/>
  <c r="H2265" i="4"/>
  <c r="H2257" i="4"/>
  <c r="H2249" i="4"/>
  <c r="H2241" i="4"/>
  <c r="H2229" i="4"/>
  <c r="H2225" i="4"/>
  <c r="H2221" i="4"/>
  <c r="H2217" i="4"/>
  <c r="H2213" i="4"/>
  <c r="H2205" i="4"/>
  <c r="H2197" i="4"/>
  <c r="H2193" i="4"/>
  <c r="H2185" i="4"/>
  <c r="H2181" i="4"/>
  <c r="H2173" i="4"/>
  <c r="H2165" i="4"/>
  <c r="H2157" i="4"/>
  <c r="H2149" i="4"/>
  <c r="H2141" i="4"/>
  <c r="H2133" i="4"/>
  <c r="H2125" i="4"/>
  <c r="H2121" i="4"/>
  <c r="H2113" i="4"/>
  <c r="H2109" i="4"/>
  <c r="H2101" i="4"/>
  <c r="H2097" i="4"/>
  <c r="H2089" i="4"/>
  <c r="H2085" i="4"/>
  <c r="H2077" i="4"/>
  <c r="H2069" i="4"/>
  <c r="H2061" i="4"/>
  <c r="H2053" i="4"/>
  <c r="H2049" i="4"/>
  <c r="H2037" i="4"/>
  <c r="H2029" i="4"/>
  <c r="H2021" i="4"/>
  <c r="H2013" i="4"/>
  <c r="H2005" i="4"/>
  <c r="H1997" i="4"/>
  <c r="H1989" i="4"/>
  <c r="H1981" i="4"/>
  <c r="H1969" i="4"/>
  <c r="H1957" i="4"/>
  <c r="H1953" i="4"/>
  <c r="H1945" i="4"/>
  <c r="H1933" i="4"/>
  <c r="H1929" i="4"/>
  <c r="H1921" i="4"/>
  <c r="H1913" i="4"/>
  <c r="H1901" i="4"/>
  <c r="H1893" i="4"/>
  <c r="H1889" i="4"/>
  <c r="H1881" i="4"/>
  <c r="H1877" i="4"/>
  <c r="H1873" i="4"/>
  <c r="H1869" i="4"/>
  <c r="H1861" i="4"/>
  <c r="H1857" i="4"/>
  <c r="H1849" i="4"/>
  <c r="H1841" i="4"/>
  <c r="H1833" i="4"/>
  <c r="H1825" i="4"/>
  <c r="H1801" i="4"/>
  <c r="H1797" i="4"/>
  <c r="H1793" i="4"/>
  <c r="H1785" i="4"/>
  <c r="H1769" i="4"/>
  <c r="H1761" i="4"/>
  <c r="H1753" i="4"/>
  <c r="H1745" i="4"/>
  <c r="H1737" i="4"/>
  <c r="H1729" i="4"/>
  <c r="H1721" i="4"/>
  <c r="H1713" i="4"/>
  <c r="H3000" i="4"/>
  <c r="H2996" i="4"/>
  <c r="H2992" i="4"/>
  <c r="H2988" i="4"/>
  <c r="H2984" i="4"/>
  <c r="H2980" i="4"/>
  <c r="H2976" i="4"/>
  <c r="H2972" i="4"/>
  <c r="H2968" i="4"/>
  <c r="H2964" i="4"/>
  <c r="H2960" i="4"/>
  <c r="H2956" i="4"/>
  <c r="H2952" i="4"/>
  <c r="H2948" i="4"/>
  <c r="H2944" i="4"/>
  <c r="H2940" i="4"/>
  <c r="H2936" i="4"/>
  <c r="H2932" i="4"/>
  <c r="H2928" i="4"/>
  <c r="H2924" i="4"/>
  <c r="H2920" i="4"/>
  <c r="H2916" i="4"/>
  <c r="H2912" i="4"/>
  <c r="H2908" i="4"/>
  <c r="H2904" i="4"/>
  <c r="H2900" i="4"/>
  <c r="H2896" i="4"/>
  <c r="H2892" i="4"/>
  <c r="H2888" i="4"/>
  <c r="H2884" i="4"/>
  <c r="H2880" i="4"/>
  <c r="H2876" i="4"/>
  <c r="H2872" i="4"/>
  <c r="H2868" i="4"/>
  <c r="H2864" i="4"/>
  <c r="H2860" i="4"/>
  <c r="H2856" i="4"/>
  <c r="H2852" i="4"/>
  <c r="H2848" i="4"/>
  <c r="H2844" i="4"/>
  <c r="H2840" i="4"/>
  <c r="H2836" i="4"/>
  <c r="H2832" i="4"/>
  <c r="H2828" i="4"/>
  <c r="H2824" i="4"/>
  <c r="H2820" i="4"/>
  <c r="H2816" i="4"/>
  <c r="H2812" i="4"/>
  <c r="H2808" i="4"/>
  <c r="H2804" i="4"/>
  <c r="H2800" i="4"/>
  <c r="H2796" i="4"/>
  <c r="H2792" i="4"/>
  <c r="H2788" i="4"/>
  <c r="H2784" i="4"/>
  <c r="H2780" i="4"/>
  <c r="H2776" i="4"/>
  <c r="H2772" i="4"/>
  <c r="H2768" i="4"/>
  <c r="H2764" i="4"/>
  <c r="H2760" i="4"/>
  <c r="H2756" i="4"/>
  <c r="H2752" i="4"/>
  <c r="H2748" i="4"/>
  <c r="H2744" i="4"/>
  <c r="H2740" i="4"/>
  <c r="H2736" i="4"/>
  <c r="H2732" i="4"/>
  <c r="H2728" i="4"/>
  <c r="H2724" i="4"/>
  <c r="H2720" i="4"/>
  <c r="H2716" i="4"/>
  <c r="H2712" i="4"/>
  <c r="H2708" i="4"/>
  <c r="H2704" i="4"/>
  <c r="H2700" i="4"/>
  <c r="H2696" i="4"/>
  <c r="H2692" i="4"/>
  <c r="H2688" i="4"/>
  <c r="H2684" i="4"/>
  <c r="H2680" i="4"/>
  <c r="H2676" i="4"/>
  <c r="H2672" i="4"/>
  <c r="H2668" i="4"/>
  <c r="H2664" i="4"/>
  <c r="H2660" i="4"/>
  <c r="H2656" i="4"/>
  <c r="H2652" i="4"/>
  <c r="H2648" i="4"/>
  <c r="H2644" i="4"/>
  <c r="H2640" i="4"/>
  <c r="H2636" i="4"/>
  <c r="H2632" i="4"/>
  <c r="H2628" i="4"/>
  <c r="H2624" i="4"/>
  <c r="H2620" i="4"/>
  <c r="H2616" i="4"/>
  <c r="H2612" i="4"/>
  <c r="H2608" i="4"/>
  <c r="H2604" i="4"/>
  <c r="H2600" i="4"/>
  <c r="H2596" i="4"/>
  <c r="H2592" i="4"/>
  <c r="H2588" i="4"/>
  <c r="H2584" i="4"/>
  <c r="H2580" i="4"/>
  <c r="H2576" i="4"/>
  <c r="H2572" i="4"/>
  <c r="H2568" i="4"/>
  <c r="H2564" i="4"/>
  <c r="H2560" i="4"/>
  <c r="H2556" i="4"/>
  <c r="H2552" i="4"/>
  <c r="H2548" i="4"/>
  <c r="H2544" i="4"/>
  <c r="H2540" i="4"/>
  <c r="H2536" i="4"/>
  <c r="H2532" i="4"/>
  <c r="H2528" i="4"/>
  <c r="H2524" i="4"/>
  <c r="H2520" i="4"/>
  <c r="H2516" i="4"/>
  <c r="H2512" i="4"/>
  <c r="H2508" i="4"/>
  <c r="H2504" i="4"/>
  <c r="H2500" i="4"/>
  <c r="H2496" i="4"/>
  <c r="H2492" i="4"/>
  <c r="H2488" i="4"/>
  <c r="H2484" i="4"/>
  <c r="H2480" i="4"/>
  <c r="H2476" i="4"/>
  <c r="H2472" i="4"/>
  <c r="H2468" i="4"/>
  <c r="H2464" i="4"/>
  <c r="H2460" i="4"/>
  <c r="H2456" i="4"/>
  <c r="H2452" i="4"/>
  <c r="H2448" i="4"/>
  <c r="H2444" i="4"/>
  <c r="H2440" i="4"/>
  <c r="H2436" i="4"/>
  <c r="H2432" i="4"/>
  <c r="H2428" i="4"/>
  <c r="H2424" i="4"/>
  <c r="H2420" i="4"/>
  <c r="H2416" i="4"/>
  <c r="H2412" i="4"/>
  <c r="H2408" i="4"/>
  <c r="H2404" i="4"/>
  <c r="H2400" i="4"/>
  <c r="H2396" i="4"/>
  <c r="H2392" i="4"/>
  <c r="H2388" i="4"/>
  <c r="H2384" i="4"/>
  <c r="H2380" i="4"/>
  <c r="H2376" i="4"/>
  <c r="H2372" i="4"/>
  <c r="H2368" i="4"/>
  <c r="H2364" i="4"/>
  <c r="H2360" i="4"/>
  <c r="H2356" i="4"/>
  <c r="H2352" i="4"/>
  <c r="H2348" i="4"/>
  <c r="H2344" i="4"/>
  <c r="H2340" i="4"/>
  <c r="H2336" i="4"/>
  <c r="H2332" i="4"/>
  <c r="H2328" i="4"/>
  <c r="H2324" i="4"/>
  <c r="H2320" i="4"/>
  <c r="H2316" i="4"/>
  <c r="H2312" i="4"/>
  <c r="H2308" i="4"/>
  <c r="H2304" i="4"/>
  <c r="H2300" i="4"/>
  <c r="H2296" i="4"/>
  <c r="H2292" i="4"/>
  <c r="H2288" i="4"/>
  <c r="H2284" i="4"/>
  <c r="H2280" i="4"/>
  <c r="H2276" i="4"/>
  <c r="H2272" i="4"/>
  <c r="H2264" i="4"/>
  <c r="H2260" i="4"/>
  <c r="H2256" i="4"/>
  <c r="H2248" i="4"/>
  <c r="H2244" i="4"/>
  <c r="H2240" i="4"/>
  <c r="H2232" i="4"/>
  <c r="H2228" i="4"/>
  <c r="H2224" i="4"/>
  <c r="H2216" i="4"/>
  <c r="H2212" i="4"/>
  <c r="H2208" i="4"/>
  <c r="H2200" i="4"/>
  <c r="H2196" i="4"/>
  <c r="H2192" i="4"/>
  <c r="H2184" i="4"/>
  <c r="H2180" i="4"/>
  <c r="H2176" i="4"/>
  <c r="H2168" i="4"/>
  <c r="H2164" i="4"/>
  <c r="H2160" i="4"/>
  <c r="H2152" i="4"/>
  <c r="H2148" i="4"/>
  <c r="H2144" i="4"/>
  <c r="H2136" i="4"/>
  <c r="H2132" i="4"/>
  <c r="H2128" i="4"/>
  <c r="H2120" i="4"/>
  <c r="H2116" i="4"/>
  <c r="H2112" i="4"/>
  <c r="H2104" i="4"/>
  <c r="H2100" i="4"/>
  <c r="H2096" i="4"/>
  <c r="H2088" i="4"/>
  <c r="H2084" i="4"/>
  <c r="H2080" i="4"/>
  <c r="H2072" i="4"/>
  <c r="H2068" i="4"/>
  <c r="H2064" i="4"/>
  <c r="H2056" i="4"/>
  <c r="H2052" i="4"/>
  <c r="H2048" i="4"/>
  <c r="H2040" i="4"/>
  <c r="H2036" i="4"/>
  <c r="H2032" i="4"/>
  <c r="H2024" i="4"/>
  <c r="H2020" i="4"/>
  <c r="H2016" i="4"/>
  <c r="H2008" i="4"/>
  <c r="H2004" i="4"/>
  <c r="H2000" i="4"/>
  <c r="H1992" i="4"/>
  <c r="H1988" i="4"/>
  <c r="H1984" i="4"/>
  <c r="H1976" i="4"/>
  <c r="H1972" i="4"/>
  <c r="H1968" i="4"/>
  <c r="H1960" i="4"/>
  <c r="H1956" i="4"/>
  <c r="H1952" i="4"/>
  <c r="H1944" i="4"/>
  <c r="H1940" i="4"/>
  <c r="H1936" i="4"/>
  <c r="H1928" i="4"/>
  <c r="H1924" i="4"/>
  <c r="H1920" i="4"/>
  <c r="H1912" i="4"/>
  <c r="H1908" i="4"/>
  <c r="H1904" i="4"/>
  <c r="H1896" i="4"/>
  <c r="H1892" i="4"/>
  <c r="H1888" i="4"/>
  <c r="H1880" i="4"/>
  <c r="H1876" i="4"/>
  <c r="H1872" i="4"/>
  <c r="H1868" i="4"/>
  <c r="H1864" i="4"/>
  <c r="H1860" i="4"/>
  <c r="H1856" i="4"/>
  <c r="H1852" i="4"/>
  <c r="H1848" i="4"/>
  <c r="H1844" i="4"/>
  <c r="H1840" i="4"/>
  <c r="H1836" i="4"/>
  <c r="H1832" i="4"/>
  <c r="H1828" i="4"/>
  <c r="H1824" i="4"/>
  <c r="H1820" i="4"/>
  <c r="H1816" i="4"/>
  <c r="H1812" i="4"/>
  <c r="H1808" i="4"/>
  <c r="H1804" i="4"/>
  <c r="H1800" i="4"/>
  <c r="H2629" i="4"/>
  <c r="H2613" i="4"/>
  <c r="H2597" i="4"/>
  <c r="H2581" i="4"/>
  <c r="H2565" i="4"/>
  <c r="H2549" i="4"/>
  <c r="H2533" i="4"/>
  <c r="H2517" i="4"/>
  <c r="H2469" i="4"/>
  <c r="H2453" i="4"/>
  <c r="H2437" i="4"/>
  <c r="H2421" i="4"/>
  <c r="H2341" i="4"/>
  <c r="H2641" i="4"/>
  <c r="H2633" i="4"/>
  <c r="H2625" i="4"/>
  <c r="H2617" i="4"/>
  <c r="H2609" i="4"/>
  <c r="H2601" i="4"/>
  <c r="H2593" i="4"/>
  <c r="H2585" i="4"/>
  <c r="H2577" i="4"/>
  <c r="H2569" i="4"/>
  <c r="H2561" i="4"/>
  <c r="H2553" i="4"/>
  <c r="H2545" i="4"/>
  <c r="H2537" i="4"/>
  <c r="H2529" i="4"/>
  <c r="H2521" i="4"/>
  <c r="H2513" i="4"/>
  <c r="H2505" i="4"/>
  <c r="H2473" i="4"/>
  <c r="H2465" i="4"/>
  <c r="H2457" i="4"/>
  <c r="H2449" i="4"/>
  <c r="H2441" i="4"/>
  <c r="H2433" i="4"/>
  <c r="H2425" i="4"/>
  <c r="H2417" i="4"/>
  <c r="H2345" i="4"/>
  <c r="H2277" i="4"/>
  <c r="H2269" i="4"/>
  <c r="H2261" i="4"/>
  <c r="H2253" i="4"/>
  <c r="H2245" i="4"/>
  <c r="H2237" i="4"/>
  <c r="H2233" i="4"/>
  <c r="H2209" i="4"/>
  <c r="H2201" i="4"/>
  <c r="H2189" i="4"/>
  <c r="H2177" i="4"/>
  <c r="H2169" i="4"/>
  <c r="H2161" i="4"/>
  <c r="H2153" i="4"/>
  <c r="H2145" i="4"/>
  <c r="H2137" i="4"/>
  <c r="H2129" i="4"/>
  <c r="H2117" i="4"/>
  <c r="H2105" i="4"/>
  <c r="H2093" i="4"/>
  <c r="H2081" i="4"/>
  <c r="H2073" i="4"/>
  <c r="H2065" i="4"/>
  <c r="H2057" i="4"/>
  <c r="H2045" i="4"/>
  <c r="H2041" i="4"/>
  <c r="H2033" i="4"/>
  <c r="H2025" i="4"/>
  <c r="H2017" i="4"/>
  <c r="H2009" i="4"/>
  <c r="H2001" i="4"/>
  <c r="H1993" i="4"/>
  <c r="H1985" i="4"/>
  <c r="H1977" i="4"/>
  <c r="H1973" i="4"/>
  <c r="H1965" i="4"/>
  <c r="H1961" i="4"/>
  <c r="H1949" i="4"/>
  <c r="H1941" i="4"/>
  <c r="H1937" i="4"/>
  <c r="H1925" i="4"/>
  <c r="H1917" i="4"/>
  <c r="H1909" i="4"/>
  <c r="H1905" i="4"/>
  <c r="H1897" i="4"/>
  <c r="H1885" i="4"/>
  <c r="H1865" i="4"/>
  <c r="H1853" i="4"/>
  <c r="H1845" i="4"/>
  <c r="H1837" i="4"/>
  <c r="H1829" i="4"/>
  <c r="H1821" i="4"/>
  <c r="H1817" i="4"/>
  <c r="H1813" i="4"/>
  <c r="H1809" i="4"/>
  <c r="H1805" i="4"/>
  <c r="H1789" i="4"/>
  <c r="H1781" i="4"/>
  <c r="H1777" i="4"/>
  <c r="H1773" i="4"/>
  <c r="H1765" i="4"/>
  <c r="H1757" i="4"/>
  <c r="H1749" i="4"/>
  <c r="H1741" i="4"/>
  <c r="H1733" i="4"/>
  <c r="H1725" i="4"/>
  <c r="H1717" i="4"/>
  <c r="H1709" i="4"/>
  <c r="H1705" i="4"/>
  <c r="H2999" i="4"/>
  <c r="H2995" i="4"/>
  <c r="H2991" i="4"/>
  <c r="H2987" i="4"/>
  <c r="H2983" i="4"/>
  <c r="H2979" i="4"/>
  <c r="H2975" i="4"/>
  <c r="H2971" i="4"/>
  <c r="H2967" i="4"/>
  <c r="H2963" i="4"/>
  <c r="H2959" i="4"/>
  <c r="H2955" i="4"/>
  <c r="H2951" i="4"/>
  <c r="H2947" i="4"/>
  <c r="H2943" i="4"/>
  <c r="H2939" i="4"/>
  <c r="H2935" i="4"/>
  <c r="H2931" i="4"/>
  <c r="H2927" i="4"/>
  <c r="H2923" i="4"/>
  <c r="H2919" i="4"/>
  <c r="H2915" i="4"/>
  <c r="H2911" i="4"/>
  <c r="H2907" i="4"/>
  <c r="H2903" i="4"/>
  <c r="H2899" i="4"/>
  <c r="H2895" i="4"/>
  <c r="H2891" i="4"/>
  <c r="H2887" i="4"/>
  <c r="H2883" i="4"/>
  <c r="H2879" i="4"/>
  <c r="H2875" i="4"/>
  <c r="H2871" i="4"/>
  <c r="H2867" i="4"/>
  <c r="H2863" i="4"/>
  <c r="H2859" i="4"/>
  <c r="H2855" i="4"/>
  <c r="H2851" i="4"/>
  <c r="H2847" i="4"/>
  <c r="H2843" i="4"/>
  <c r="H2839" i="4"/>
  <c r="H2835" i="4"/>
  <c r="H2831" i="4"/>
  <c r="H2827" i="4"/>
  <c r="H2823" i="4"/>
  <c r="H2819" i="4"/>
  <c r="H2815" i="4"/>
  <c r="H2811" i="4"/>
  <c r="H2807" i="4"/>
  <c r="H2803" i="4"/>
  <c r="H2799" i="4"/>
  <c r="H2795" i="4"/>
  <c r="H2791" i="4"/>
  <c r="H2787" i="4"/>
  <c r="H2783" i="4"/>
  <c r="H2779" i="4"/>
  <c r="H2775" i="4"/>
  <c r="H2771" i="4"/>
  <c r="H2767" i="4"/>
  <c r="H2763" i="4"/>
  <c r="H2759" i="4"/>
  <c r="H2755" i="4"/>
  <c r="H2751" i="4"/>
  <c r="H2747" i="4"/>
  <c r="H2743" i="4"/>
  <c r="H2739" i="4"/>
  <c r="H2735" i="4"/>
  <c r="H2731" i="4"/>
  <c r="H2727" i="4"/>
  <c r="H2723" i="4"/>
  <c r="H2719" i="4"/>
  <c r="H2715" i="4"/>
  <c r="H2711" i="4"/>
  <c r="H2707" i="4"/>
  <c r="H2703" i="4"/>
  <c r="H2699" i="4"/>
  <c r="H2695" i="4"/>
  <c r="H2691" i="4"/>
  <c r="H2687" i="4"/>
  <c r="H2683" i="4"/>
  <c r="H2679" i="4"/>
  <c r="H2675" i="4"/>
  <c r="H2671" i="4"/>
  <c r="H2667" i="4"/>
  <c r="H2663" i="4"/>
  <c r="H2659" i="4"/>
  <c r="H2655" i="4"/>
  <c r="H2651" i="4"/>
  <c r="H2647" i="4"/>
  <c r="H2643" i="4"/>
  <c r="H2639" i="4"/>
  <c r="H2635" i="4"/>
  <c r="H2631" i="4"/>
  <c r="H2627" i="4"/>
  <c r="H2623" i="4"/>
  <c r="H2619" i="4"/>
  <c r="H2615" i="4"/>
  <c r="H2611" i="4"/>
  <c r="H2607" i="4"/>
  <c r="H2603" i="4"/>
  <c r="H2599" i="4"/>
  <c r="H2595" i="4"/>
  <c r="H2591" i="4"/>
  <c r="H2587" i="4"/>
  <c r="H2583" i="4"/>
  <c r="H2579" i="4"/>
  <c r="H2575" i="4"/>
  <c r="H2571" i="4"/>
  <c r="H2567" i="4"/>
  <c r="H2563" i="4"/>
  <c r="H2559" i="4"/>
  <c r="H2555" i="4"/>
  <c r="H2551" i="4"/>
  <c r="H2547" i="4"/>
  <c r="H2543" i="4"/>
  <c r="H2539" i="4"/>
  <c r="H2535" i="4"/>
  <c r="H2531" i="4"/>
  <c r="H2527" i="4"/>
  <c r="H2523" i="4"/>
  <c r="H2519" i="4"/>
  <c r="H2515" i="4"/>
  <c r="H2511" i="4"/>
  <c r="H2507" i="4"/>
  <c r="H2503" i="4"/>
  <c r="H2499" i="4"/>
  <c r="H2495" i="4"/>
  <c r="H2491" i="4"/>
  <c r="H2487" i="4"/>
  <c r="H2483" i="4"/>
  <c r="H2479" i="4"/>
  <c r="H2475" i="4"/>
  <c r="H2471" i="4"/>
  <c r="H2467" i="4"/>
  <c r="H2463" i="4"/>
  <c r="H2459" i="4"/>
  <c r="H2455" i="4"/>
  <c r="H2451" i="4"/>
  <c r="H2447" i="4"/>
  <c r="H2443" i="4"/>
  <c r="H2439" i="4"/>
  <c r="H2435" i="4"/>
  <c r="H2431" i="4"/>
  <c r="H2427" i="4"/>
  <c r="H2423" i="4"/>
  <c r="H2419" i="4"/>
  <c r="H2415" i="4"/>
  <c r="H2411" i="4"/>
  <c r="H2407" i="4"/>
  <c r="H2403" i="4"/>
  <c r="H2399" i="4"/>
  <c r="H2395" i="4"/>
  <c r="H2391" i="4"/>
  <c r="H2387" i="4"/>
  <c r="H2383" i="4"/>
  <c r="H2379" i="4"/>
  <c r="H2375" i="4"/>
  <c r="H2371" i="4"/>
  <c r="H2367" i="4"/>
  <c r="H2363" i="4"/>
  <c r="H2359" i="4"/>
  <c r="H2355" i="4"/>
  <c r="H2351" i="4"/>
  <c r="H2347" i="4"/>
  <c r="H2343" i="4"/>
  <c r="H2339" i="4"/>
  <c r="H2335" i="4"/>
  <c r="H2331" i="4"/>
  <c r="H2327" i="4"/>
  <c r="H2323" i="4"/>
  <c r="H2319" i="4"/>
  <c r="H2315" i="4"/>
  <c r="H2311" i="4"/>
  <c r="H2307" i="4"/>
  <c r="H2303" i="4"/>
  <c r="H2299" i="4"/>
  <c r="H2295" i="4"/>
  <c r="H2291" i="4"/>
  <c r="H2287" i="4"/>
  <c r="H2283" i="4"/>
  <c r="H2279" i="4"/>
  <c r="H2275" i="4"/>
  <c r="H2271" i="4"/>
  <c r="H2267" i="4"/>
  <c r="H2263" i="4"/>
  <c r="H2259" i="4"/>
  <c r="H2255" i="4"/>
  <c r="H2251" i="4"/>
  <c r="H2247" i="4"/>
  <c r="H2243" i="4"/>
  <c r="H2239" i="4"/>
  <c r="H2235" i="4"/>
  <c r="H2231" i="4"/>
  <c r="H2227" i="4"/>
  <c r="H2223" i="4"/>
  <c r="H2219" i="4"/>
  <c r="H2215" i="4"/>
  <c r="H2211" i="4"/>
  <c r="H2207" i="4"/>
  <c r="H2203" i="4"/>
  <c r="H2199" i="4"/>
  <c r="H2195" i="4"/>
  <c r="H2191" i="4"/>
  <c r="H2187" i="4"/>
  <c r="H2183" i="4"/>
  <c r="H2179" i="4"/>
  <c r="H2175" i="4"/>
  <c r="H2171" i="4"/>
  <c r="H2167" i="4"/>
  <c r="H2163" i="4"/>
  <c r="H2159" i="4"/>
  <c r="H2155" i="4"/>
  <c r="H2151" i="4"/>
  <c r="H2147" i="4"/>
  <c r="H2143" i="4"/>
  <c r="H2139" i="4"/>
  <c r="H2135" i="4"/>
  <c r="H2131" i="4"/>
  <c r="H2127" i="4"/>
  <c r="H2123" i="4"/>
  <c r="H2119" i="4"/>
  <c r="H2115" i="4"/>
  <c r="H2111" i="4"/>
  <c r="H2107" i="4"/>
  <c r="H2103" i="4"/>
  <c r="H2099" i="4"/>
  <c r="H2095" i="4"/>
  <c r="H2091" i="4"/>
  <c r="H2087" i="4"/>
  <c r="H2083" i="4"/>
  <c r="H2079" i="4"/>
  <c r="H2075" i="4"/>
  <c r="H2071" i="4"/>
  <c r="H2067" i="4"/>
  <c r="H2063" i="4"/>
  <c r="H2059" i="4"/>
  <c r="H2055" i="4"/>
  <c r="H2051" i="4"/>
  <c r="H2047" i="4"/>
  <c r="H2043" i="4"/>
  <c r="H2039" i="4"/>
  <c r="H2035" i="4"/>
  <c r="H2031" i="4"/>
  <c r="H2027" i="4"/>
  <c r="H2023" i="4"/>
  <c r="H2019" i="4"/>
  <c r="H2015" i="4"/>
  <c r="H2011" i="4"/>
  <c r="H2007" i="4"/>
  <c r="H2003" i="4"/>
  <c r="H1999" i="4"/>
  <c r="H1995" i="4"/>
  <c r="H1991" i="4"/>
  <c r="H1987" i="4"/>
  <c r="H1983" i="4"/>
  <c r="H1979" i="4"/>
  <c r="H1975" i="4"/>
  <c r="H1971" i="4"/>
  <c r="H1967" i="4"/>
  <c r="H1963" i="4"/>
  <c r="H1959" i="4"/>
  <c r="H1955" i="4"/>
  <c r="H1951" i="4"/>
  <c r="H1947" i="4"/>
  <c r="H1943" i="4"/>
  <c r="H1939" i="4"/>
  <c r="H1935" i="4"/>
  <c r="H1931" i="4"/>
  <c r="H1927" i="4"/>
  <c r="H1923" i="4"/>
  <c r="H1919" i="4"/>
  <c r="H1915" i="4"/>
  <c r="H1911" i="4"/>
  <c r="H1907" i="4"/>
  <c r="H1903" i="4"/>
  <c r="H1899" i="4"/>
  <c r="H1895" i="4"/>
  <c r="H1891" i="4"/>
  <c r="H1887" i="4"/>
  <c r="H1883" i="4"/>
  <c r="H1879" i="4"/>
  <c r="H1875" i="4"/>
  <c r="H1871" i="4"/>
  <c r="H1867" i="4"/>
  <c r="H1863" i="4"/>
  <c r="H1859" i="4"/>
  <c r="H1855" i="4"/>
  <c r="H1851" i="4"/>
  <c r="H1847" i="4"/>
  <c r="H1843" i="4"/>
  <c r="H1839" i="4"/>
  <c r="H1835" i="4"/>
  <c r="H1831" i="4"/>
  <c r="H1827" i="4"/>
  <c r="H1823" i="4"/>
  <c r="H1819" i="4"/>
  <c r="H1815" i="4"/>
  <c r="H1811" i="4"/>
  <c r="H1807" i="4"/>
  <c r="H1803" i="4"/>
  <c r="H1799" i="4"/>
  <c r="H1795" i="4"/>
  <c r="H1791" i="4"/>
  <c r="H1787" i="4"/>
  <c r="H1783" i="4"/>
  <c r="H1779" i="4"/>
  <c r="H1775" i="4"/>
  <c r="H1771" i="4"/>
  <c r="H1767" i="4"/>
  <c r="H1763" i="4"/>
  <c r="H1759" i="4"/>
  <c r="H1755" i="4"/>
  <c r="H1751" i="4"/>
  <c r="H1747" i="4"/>
  <c r="H1743" i="4"/>
  <c r="H1739" i="4"/>
  <c r="H1735" i="4"/>
  <c r="H1731" i="4"/>
  <c r="H1727" i="4"/>
  <c r="H1723" i="4"/>
  <c r="H1719" i="4"/>
  <c r="H1715" i="4"/>
  <c r="H1711" i="4"/>
  <c r="H1707" i="4"/>
  <c r="H1703" i="4"/>
  <c r="H1699" i="4"/>
  <c r="H1695" i="4"/>
  <c r="H1691" i="4"/>
  <c r="H1687" i="4"/>
  <c r="H1683" i="4"/>
  <c r="H1679" i="4"/>
  <c r="H1675" i="4"/>
  <c r="H1671" i="4"/>
  <c r="H1667" i="4"/>
  <c r="H1663" i="4"/>
  <c r="H1659" i="4"/>
  <c r="H1655" i="4"/>
  <c r="H1651" i="4"/>
  <c r="H1647" i="4"/>
  <c r="H1643" i="4"/>
  <c r="H1639" i="4"/>
  <c r="H1635" i="4"/>
  <c r="H1631" i="4"/>
  <c r="H1627" i="4"/>
  <c r="H1623" i="4"/>
  <c r="H1619" i="4"/>
  <c r="H1615" i="4"/>
  <c r="H1611" i="4"/>
  <c r="H1607" i="4"/>
  <c r="H1603" i="4"/>
  <c r="H1599" i="4"/>
  <c r="H1595" i="4"/>
  <c r="H1591" i="4"/>
  <c r="H1587" i="4"/>
  <c r="H1583" i="4"/>
  <c r="H1579" i="4"/>
  <c r="H1575" i="4"/>
  <c r="H1571" i="4"/>
  <c r="H1567" i="4"/>
  <c r="H1563" i="4"/>
  <c r="H1559" i="4"/>
  <c r="H1555" i="4"/>
  <c r="H1551" i="4"/>
  <c r="H1547" i="4"/>
  <c r="H1543" i="4"/>
  <c r="H1539" i="4"/>
  <c r="H1535" i="4"/>
  <c r="H1531" i="4"/>
  <c r="H1527" i="4"/>
  <c r="H1523" i="4"/>
  <c r="H1519" i="4"/>
  <c r="H1515" i="4"/>
  <c r="H1511" i="4"/>
  <c r="H1507" i="4"/>
  <c r="H1503" i="4"/>
  <c r="H1499" i="4"/>
  <c r="H1495" i="4"/>
  <c r="H1491" i="4"/>
  <c r="H1487" i="4"/>
  <c r="H1483" i="4"/>
  <c r="H1479" i="4"/>
  <c r="H1475" i="4"/>
  <c r="H1471" i="4"/>
  <c r="H1467" i="4"/>
  <c r="H1463" i="4"/>
  <c r="H1459" i="4"/>
  <c r="H1455" i="4"/>
  <c r="H1451" i="4"/>
  <c r="H1447" i="4"/>
  <c r="H1443" i="4"/>
  <c r="H1439" i="4"/>
  <c r="H1435" i="4"/>
  <c r="H1431" i="4"/>
  <c r="H1427" i="4"/>
  <c r="H1423" i="4"/>
  <c r="H1419" i="4"/>
  <c r="H1415" i="4"/>
  <c r="H1411" i="4"/>
  <c r="H1407" i="4"/>
  <c r="H2252" i="4"/>
  <c r="H2220" i="4"/>
  <c r="H2188" i="4"/>
  <c r="H2156" i="4"/>
  <c r="H2124" i="4"/>
  <c r="H2092" i="4"/>
  <c r="H2060" i="4"/>
  <c r="H2028" i="4"/>
  <c r="H1996" i="4"/>
  <c r="H1964" i="4"/>
  <c r="H1932" i="4"/>
  <c r="H1900" i="4"/>
  <c r="H1796" i="4"/>
  <c r="H1792" i="4"/>
  <c r="H1788" i="4"/>
  <c r="H1784" i="4"/>
  <c r="H1780" i="4"/>
  <c r="H1776" i="4"/>
  <c r="H1772" i="4"/>
  <c r="H1768" i="4"/>
  <c r="H1764" i="4"/>
  <c r="H1760" i="4"/>
  <c r="H1756" i="4"/>
  <c r="H1752" i="4"/>
  <c r="H1748" i="4"/>
  <c r="H1744" i="4"/>
  <c r="H1740" i="4"/>
  <c r="H1736" i="4"/>
  <c r="H1732" i="4"/>
  <c r="H1728" i="4"/>
  <c r="H1724" i="4"/>
  <c r="H1720" i="4"/>
  <c r="H1716" i="4"/>
  <c r="H1712" i="4"/>
  <c r="H1708" i="4"/>
  <c r="H1704" i="4"/>
  <c r="H1700" i="4"/>
  <c r="H1696" i="4"/>
  <c r="H1692" i="4"/>
  <c r="H1688" i="4"/>
  <c r="H1684" i="4"/>
  <c r="H1680" i="4"/>
  <c r="H1676" i="4"/>
  <c r="H1672" i="4"/>
  <c r="H1668" i="4"/>
  <c r="H1664" i="4"/>
  <c r="H1660" i="4"/>
  <c r="H1656" i="4"/>
  <c r="H1652" i="4"/>
  <c r="H1648" i="4"/>
  <c r="H1644" i="4"/>
  <c r="H1640" i="4"/>
  <c r="H1636" i="4"/>
  <c r="H1632" i="4"/>
  <c r="H1628" i="4"/>
  <c r="H1624" i="4"/>
  <c r="H1620" i="4"/>
  <c r="H1616" i="4"/>
  <c r="H1612" i="4"/>
  <c r="H1608" i="4"/>
  <c r="H1604" i="4"/>
  <c r="H1600" i="4"/>
  <c r="H1596" i="4"/>
  <c r="H1592" i="4"/>
  <c r="H1588" i="4"/>
  <c r="H1584" i="4"/>
  <c r="H1580" i="4"/>
  <c r="H1576" i="4"/>
  <c r="H1572" i="4"/>
  <c r="H1568" i="4"/>
  <c r="H1564" i="4"/>
  <c r="H1560" i="4"/>
  <c r="H1556" i="4"/>
  <c r="H1552" i="4"/>
  <c r="H1548" i="4"/>
  <c r="H1544" i="4"/>
  <c r="H1540" i="4"/>
  <c r="H1536" i="4"/>
  <c r="H1532" i="4"/>
  <c r="H1528" i="4"/>
  <c r="H1524" i="4"/>
  <c r="H1520" i="4"/>
  <c r="H1516" i="4"/>
  <c r="H1512" i="4"/>
  <c r="H1508" i="4"/>
  <c r="H1504" i="4"/>
  <c r="H1500" i="4"/>
  <c r="H1496" i="4"/>
  <c r="H1492" i="4"/>
  <c r="H1488" i="4"/>
  <c r="H1484" i="4"/>
  <c r="H1480" i="4"/>
  <c r="H1476" i="4"/>
  <c r="H1472" i="4"/>
  <c r="H1468" i="4"/>
  <c r="H1464" i="4"/>
  <c r="H1460" i="4"/>
  <c r="H1456" i="4"/>
  <c r="H1452" i="4"/>
  <c r="H1448" i="4"/>
  <c r="H1444" i="4"/>
  <c r="H1440" i="4"/>
  <c r="H1436" i="4"/>
  <c r="H1432" i="4"/>
  <c r="H1428" i="4"/>
  <c r="H1424" i="4"/>
  <c r="H1420" i="4"/>
  <c r="H1416" i="4"/>
  <c r="H1412" i="4"/>
  <c r="H1408" i="4"/>
  <c r="H1404" i="4"/>
  <c r="H1400" i="4"/>
  <c r="H1396" i="4"/>
  <c r="H1392" i="4"/>
  <c r="H1388" i="4"/>
  <c r="H1384" i="4"/>
  <c r="H1380" i="4"/>
  <c r="H1376" i="4"/>
  <c r="H1372" i="4"/>
  <c r="H1368" i="4"/>
  <c r="H1364" i="4"/>
  <c r="H1360" i="4"/>
  <c r="H1356" i="4"/>
  <c r="H1352" i="4"/>
  <c r="H1348" i="4"/>
  <c r="H1344" i="4"/>
  <c r="H1340" i="4"/>
  <c r="H1336" i="4"/>
  <c r="H1332" i="4"/>
  <c r="H1328" i="4"/>
  <c r="H1324" i="4"/>
  <c r="H1320" i="4"/>
  <c r="H1316" i="4"/>
  <c r="H1312" i="4"/>
  <c r="H1308" i="4"/>
  <c r="H1304" i="4"/>
  <c r="H1300" i="4"/>
  <c r="H1296" i="4"/>
  <c r="H1292" i="4"/>
  <c r="H1288" i="4"/>
  <c r="H1284" i="4"/>
  <c r="H1280" i="4"/>
  <c r="H1276" i="4"/>
  <c r="H1272" i="4"/>
  <c r="H1268" i="4"/>
  <c r="H1264" i="4"/>
  <c r="H1260" i="4"/>
  <c r="H1256" i="4"/>
  <c r="H1252" i="4"/>
  <c r="H1248" i="4"/>
  <c r="H1244" i="4"/>
  <c r="H1240" i="4"/>
  <c r="H1236" i="4"/>
  <c r="H1232" i="4"/>
  <c r="H1228" i="4"/>
  <c r="H1224" i="4"/>
  <c r="H1220" i="4"/>
  <c r="H1216" i="4"/>
  <c r="H1212" i="4"/>
  <c r="H1208" i="4"/>
  <c r="H1204" i="4"/>
  <c r="H1200" i="4"/>
  <c r="H1196" i="4"/>
  <c r="H1192" i="4"/>
  <c r="H1188" i="4"/>
  <c r="H1184" i="4"/>
  <c r="H1180" i="4"/>
  <c r="H1176" i="4"/>
  <c r="H1172" i="4"/>
  <c r="H1168" i="4"/>
  <c r="H1164" i="4"/>
  <c r="H1160" i="4"/>
  <c r="H1156" i="4"/>
  <c r="H1152" i="4"/>
  <c r="H1148" i="4"/>
  <c r="H1144" i="4"/>
  <c r="H1140" i="4"/>
  <c r="H1136" i="4"/>
  <c r="H1132" i="4"/>
  <c r="H1128" i="4"/>
  <c r="H1124" i="4"/>
  <c r="H1120" i="4"/>
  <c r="H1116" i="4"/>
  <c r="H1112" i="4"/>
  <c r="H1108" i="4"/>
  <c r="H1104" i="4"/>
  <c r="H1100" i="4"/>
  <c r="H1096" i="4"/>
  <c r="H1092" i="4"/>
  <c r="H1088" i="4"/>
  <c r="H1084" i="4"/>
  <c r="H1080" i="4"/>
  <c r="H1076" i="4"/>
  <c r="H1072" i="4"/>
  <c r="H1068" i="4"/>
  <c r="H1064" i="4"/>
  <c r="H1060" i="4"/>
  <c r="H1056" i="4"/>
  <c r="H1052" i="4"/>
  <c r="H1048" i="4"/>
  <c r="H1044" i="4"/>
  <c r="H1040" i="4"/>
  <c r="H1036" i="4"/>
  <c r="H1032" i="4"/>
  <c r="H1028" i="4"/>
  <c r="H1024" i="4"/>
  <c r="H1020" i="4"/>
  <c r="H1016" i="4"/>
  <c r="H1012" i="4"/>
  <c r="H1008" i="4"/>
  <c r="H1004" i="4"/>
  <c r="H1000" i="4"/>
  <c r="H996" i="4"/>
  <c r="H992" i="4"/>
  <c r="H988" i="4"/>
  <c r="H984" i="4"/>
  <c r="H980" i="4"/>
  <c r="H976" i="4"/>
  <c r="H972" i="4"/>
  <c r="H968" i="4"/>
  <c r="H964" i="4"/>
  <c r="H960" i="4"/>
  <c r="H956" i="4"/>
  <c r="H952" i="4"/>
  <c r="H948" i="4"/>
  <c r="H944" i="4"/>
  <c r="H940" i="4"/>
  <c r="H936" i="4"/>
  <c r="H932" i="4"/>
  <c r="H928" i="4"/>
  <c r="H924" i="4"/>
  <c r="H920" i="4"/>
  <c r="H916" i="4"/>
  <c r="H912" i="4"/>
  <c r="H908" i="4"/>
  <c r="H904" i="4"/>
  <c r="H900" i="4"/>
  <c r="H896" i="4"/>
  <c r="H892" i="4"/>
  <c r="H888" i="4"/>
  <c r="H884" i="4"/>
  <c r="H880" i="4"/>
  <c r="H876" i="4"/>
  <c r="H872" i="4"/>
  <c r="H868" i="4"/>
  <c r="H1403" i="4"/>
  <c r="H1399" i="4"/>
  <c r="H1395" i="4"/>
  <c r="H1391" i="4"/>
  <c r="H1387" i="4"/>
  <c r="H1383" i="4"/>
  <c r="H1379" i="4"/>
  <c r="H1375" i="4"/>
  <c r="H1371" i="4"/>
  <c r="H1367" i="4"/>
  <c r="H1363" i="4"/>
  <c r="H1359" i="4"/>
  <c r="H1355" i="4"/>
  <c r="H1351" i="4"/>
  <c r="H1347" i="4"/>
  <c r="H1343" i="4"/>
  <c r="H1339" i="4"/>
  <c r="H1335" i="4"/>
  <c r="H1331" i="4"/>
  <c r="H1327" i="4"/>
  <c r="H1323" i="4"/>
  <c r="H1319" i="4"/>
  <c r="H1315" i="4"/>
  <c r="H1311" i="4"/>
  <c r="H1307" i="4"/>
  <c r="H1303" i="4"/>
  <c r="H1299" i="4"/>
  <c r="H1295" i="4"/>
  <c r="H1291" i="4"/>
  <c r="H1287" i="4"/>
  <c r="H1283" i="4"/>
  <c r="H1279" i="4"/>
  <c r="H1275" i="4"/>
  <c r="H1271" i="4"/>
  <c r="H1267" i="4"/>
  <c r="H1263" i="4"/>
  <c r="H1259" i="4"/>
  <c r="H1255" i="4"/>
  <c r="H1251" i="4"/>
  <c r="H1243" i="4"/>
  <c r="H1239" i="4"/>
  <c r="H1235" i="4"/>
  <c r="H1231" i="4"/>
  <c r="H1227" i="4"/>
  <c r="H1223" i="4"/>
  <c r="H1219" i="4"/>
  <c r="H1215" i="4"/>
  <c r="H1211" i="4"/>
  <c r="H1207" i="4"/>
  <c r="H1203" i="4"/>
  <c r="H1195" i="4"/>
  <c r="H1191" i="4"/>
  <c r="H1187" i="4"/>
  <c r="H1179" i="4"/>
  <c r="H1175" i="4"/>
  <c r="H1171" i="4"/>
  <c r="H1167" i="4"/>
  <c r="H1163" i="4"/>
  <c r="H1159" i="4"/>
  <c r="H1155" i="4"/>
  <c r="H1151" i="4"/>
  <c r="H1147" i="4"/>
  <c r="H1143" i="4"/>
  <c r="H1139" i="4"/>
  <c r="H1131" i="4"/>
  <c r="H1127" i="4"/>
  <c r="H1123" i="4"/>
  <c r="H1115" i="4"/>
  <c r="H1111" i="4"/>
  <c r="H1107" i="4"/>
  <c r="H1103" i="4"/>
  <c r="H1099" i="4"/>
  <c r="H1095" i="4"/>
  <c r="H1091" i="4"/>
  <c r="H1087" i="4"/>
  <c r="H1083" i="4"/>
  <c r="H1079" i="4"/>
  <c r="H1075" i="4"/>
  <c r="H1067" i="4"/>
  <c r="H1063" i="4"/>
  <c r="H1059" i="4"/>
  <c r="H1051" i="4"/>
  <c r="H1047" i="4"/>
  <c r="H1043" i="4"/>
  <c r="H1039" i="4"/>
  <c r="H1035" i="4"/>
  <c r="H1031" i="4"/>
  <c r="H1027" i="4"/>
  <c r="H1023" i="4"/>
  <c r="H1019" i="4"/>
  <c r="H1015" i="4"/>
  <c r="H1011" i="4"/>
  <c r="H1003" i="4"/>
  <c r="H999" i="4"/>
  <c r="H995" i="4"/>
  <c r="H987" i="4"/>
  <c r="H983" i="4"/>
  <c r="H979" i="4"/>
  <c r="H975" i="4"/>
  <c r="H971" i="4"/>
  <c r="H967" i="4"/>
  <c r="H963" i="4"/>
  <c r="H959" i="4"/>
  <c r="H955" i="4"/>
  <c r="H951" i="4"/>
  <c r="H947" i="4"/>
  <c r="H943" i="4"/>
  <c r="H939" i="4"/>
  <c r="H935" i="4"/>
  <c r="H931" i="4"/>
  <c r="H927" i="4"/>
  <c r="H923" i="4"/>
  <c r="H919" i="4"/>
  <c r="H915" i="4"/>
  <c r="H911" i="4"/>
  <c r="H907" i="4"/>
  <c r="H903" i="4"/>
  <c r="H899" i="4"/>
  <c r="H895" i="4"/>
  <c r="H891" i="4"/>
  <c r="H887" i="4"/>
  <c r="H883" i="4"/>
  <c r="H879" i="4"/>
  <c r="H875" i="4"/>
  <c r="H871" i="4"/>
  <c r="H867" i="4"/>
  <c r="H863" i="4"/>
  <c r="H859" i="4"/>
  <c r="H855" i="4"/>
  <c r="H851" i="4"/>
  <c r="H847" i="4"/>
  <c r="H843" i="4"/>
  <c r="H839" i="4"/>
  <c r="H835" i="4"/>
  <c r="H831" i="4"/>
  <c r="H827" i="4"/>
  <c r="H823" i="4"/>
  <c r="H819" i="4"/>
  <c r="H815" i="4"/>
  <c r="H811" i="4"/>
  <c r="H807" i="4"/>
  <c r="H803" i="4"/>
  <c r="H799" i="4"/>
  <c r="H795" i="4"/>
  <c r="H791" i="4"/>
  <c r="H787" i="4"/>
  <c r="H783" i="4"/>
  <c r="H779" i="4"/>
  <c r="H775" i="4"/>
  <c r="H771" i="4"/>
  <c r="H767" i="4"/>
  <c r="H763" i="4"/>
  <c r="H759" i="4"/>
  <c r="H755" i="4"/>
  <c r="H751" i="4"/>
  <c r="H747" i="4"/>
  <c r="H743" i="4"/>
  <c r="H739" i="4"/>
  <c r="H735" i="4"/>
  <c r="H731" i="4"/>
  <c r="H727" i="4"/>
  <c r="H723" i="4"/>
  <c r="H719" i="4"/>
  <c r="H715" i="4"/>
  <c r="H711" i="4"/>
  <c r="H707" i="4"/>
  <c r="H703" i="4"/>
  <c r="H699" i="4"/>
  <c r="H695" i="4"/>
  <c r="H691" i="4"/>
  <c r="H687" i="4"/>
  <c r="H683" i="4"/>
  <c r="H679" i="4"/>
  <c r="H675" i="4"/>
  <c r="H671" i="4"/>
  <c r="H667" i="4"/>
  <c r="H663" i="4"/>
  <c r="H659" i="4"/>
  <c r="H655" i="4"/>
  <c r="H651" i="4"/>
  <c r="H647" i="4"/>
  <c r="H643" i="4"/>
  <c r="H639" i="4"/>
  <c r="H635" i="4"/>
  <c r="H631" i="4"/>
  <c r="H627" i="4"/>
  <c r="H623" i="4"/>
  <c r="H619" i="4"/>
  <c r="H615" i="4"/>
  <c r="H611" i="4"/>
  <c r="H607" i="4"/>
  <c r="H603" i="4"/>
  <c r="H599" i="4"/>
  <c r="H595" i="4"/>
  <c r="H591" i="4"/>
  <c r="H587" i="4"/>
  <c r="H583" i="4"/>
  <c r="H579" i="4"/>
  <c r="H575" i="4"/>
  <c r="H571" i="4"/>
  <c r="H567" i="4"/>
  <c r="H563" i="4"/>
  <c r="H559" i="4"/>
  <c r="H555" i="4"/>
  <c r="H551" i="4"/>
  <c r="H547" i="4"/>
  <c r="H543" i="4"/>
  <c r="H539" i="4"/>
  <c r="H535" i="4"/>
  <c r="H531" i="4"/>
  <c r="H527" i="4"/>
  <c r="H523" i="4"/>
  <c r="H519" i="4"/>
  <c r="H515" i="4"/>
  <c r="H511" i="4"/>
  <c r="H507" i="4"/>
  <c r="H503" i="4"/>
  <c r="H499" i="4"/>
  <c r="H495" i="4"/>
  <c r="H491" i="4"/>
  <c r="H487" i="4"/>
  <c r="H483" i="4"/>
  <c r="H479" i="4"/>
  <c r="H475" i="4"/>
  <c r="H471" i="4"/>
  <c r="H467" i="4"/>
  <c r="H463" i="4"/>
  <c r="H459" i="4"/>
  <c r="H455" i="4"/>
  <c r="H451" i="4"/>
  <c r="H447" i="4"/>
  <c r="H443" i="4"/>
  <c r="H439" i="4"/>
  <c r="H435" i="4"/>
  <c r="H431" i="4"/>
  <c r="H427" i="4"/>
  <c r="H423" i="4"/>
  <c r="H419" i="4"/>
  <c r="H415" i="4"/>
  <c r="H411" i="4"/>
  <c r="H407" i="4"/>
  <c r="H403" i="4"/>
  <c r="H399" i="4"/>
  <c r="H395" i="4"/>
  <c r="H391" i="4"/>
  <c r="H387" i="4"/>
  <c r="H383" i="4"/>
  <c r="H1247" i="4"/>
  <c r="H1119" i="4"/>
  <c r="H991" i="4"/>
  <c r="H1701" i="4"/>
  <c r="H1697" i="4"/>
  <c r="H1693" i="4"/>
  <c r="H1689" i="4"/>
  <c r="H1685" i="4"/>
  <c r="H1681" i="4"/>
  <c r="H1677" i="4"/>
  <c r="H1673" i="4"/>
  <c r="H1669" i="4"/>
  <c r="H1665" i="4"/>
  <c r="H1661" i="4"/>
  <c r="H1657" i="4"/>
  <c r="H1653" i="4"/>
  <c r="H1649" i="4"/>
  <c r="H1645" i="4"/>
  <c r="H1641" i="4"/>
  <c r="H1637" i="4"/>
  <c r="H1633" i="4"/>
  <c r="H1629" i="4"/>
  <c r="H1625" i="4"/>
  <c r="H1621" i="4"/>
  <c r="H1617" i="4"/>
  <c r="H1613" i="4"/>
  <c r="H1609" i="4"/>
  <c r="H1605" i="4"/>
  <c r="H1601" i="4"/>
  <c r="H1597" i="4"/>
  <c r="H1593" i="4"/>
  <c r="H1589" i="4"/>
  <c r="H1585" i="4"/>
  <c r="H1581" i="4"/>
  <c r="H1577" i="4"/>
  <c r="H1573" i="4"/>
  <c r="H1569" i="4"/>
  <c r="H1565" i="4"/>
  <c r="H1561" i="4"/>
  <c r="H1557" i="4"/>
  <c r="H1553" i="4"/>
  <c r="H1549" i="4"/>
  <c r="H1545" i="4"/>
  <c r="H1541" i="4"/>
  <c r="H1537" i="4"/>
  <c r="H1533" i="4"/>
  <c r="H1529" i="4"/>
  <c r="H1525" i="4"/>
  <c r="H1521" i="4"/>
  <c r="H1517" i="4"/>
  <c r="H1513" i="4"/>
  <c r="H1509" i="4"/>
  <c r="H1505" i="4"/>
  <c r="H1501" i="4"/>
  <c r="H1497" i="4"/>
  <c r="H1493" i="4"/>
  <c r="H1489" i="4"/>
  <c r="H1485" i="4"/>
  <c r="H1481" i="4"/>
  <c r="H1477" i="4"/>
  <c r="H1473" i="4"/>
  <c r="H1469" i="4"/>
  <c r="H1465" i="4"/>
  <c r="H1461" i="4"/>
  <c r="H1457" i="4"/>
  <c r="H1453" i="4"/>
  <c r="H1449" i="4"/>
  <c r="H1445" i="4"/>
  <c r="H1441" i="4"/>
  <c r="H1437" i="4"/>
  <c r="H1433" i="4"/>
  <c r="H1429" i="4"/>
  <c r="H1425" i="4"/>
  <c r="H1421" i="4"/>
  <c r="H1417" i="4"/>
  <c r="H1413" i="4"/>
  <c r="H1409" i="4"/>
  <c r="H1405" i="4"/>
  <c r="H1401" i="4"/>
  <c r="H1397" i="4"/>
  <c r="H1393" i="4"/>
  <c r="H1389" i="4"/>
  <c r="H1385" i="4"/>
  <c r="H1381" i="4"/>
  <c r="H1377" i="4"/>
  <c r="H1373" i="4"/>
  <c r="H1369" i="4"/>
  <c r="H1365" i="4"/>
  <c r="H1361" i="4"/>
  <c r="H1357" i="4"/>
  <c r="H1353" i="4"/>
  <c r="H1349" i="4"/>
  <c r="H1345" i="4"/>
  <c r="H1341" i="4"/>
  <c r="H1337" i="4"/>
  <c r="H1333" i="4"/>
  <c r="H1329" i="4"/>
  <c r="H1325" i="4"/>
  <c r="H1321" i="4"/>
  <c r="H1317" i="4"/>
  <c r="H1313" i="4"/>
  <c r="H1309" i="4"/>
  <c r="H1305" i="4"/>
  <c r="H1301" i="4"/>
  <c r="H1297" i="4"/>
  <c r="H1293" i="4"/>
  <c r="H1289" i="4"/>
  <c r="H1285" i="4"/>
  <c r="H1281" i="4"/>
  <c r="H1277" i="4"/>
  <c r="H1273" i="4"/>
  <c r="H1269" i="4"/>
  <c r="H1265" i="4"/>
  <c r="H1261" i="4"/>
  <c r="H1257" i="4"/>
  <c r="H1253" i="4"/>
  <c r="H1249" i="4"/>
  <c r="H1245" i="4"/>
  <c r="H1241" i="4"/>
  <c r="H1237" i="4"/>
  <c r="H1233" i="4"/>
  <c r="H1229" i="4"/>
  <c r="H1225" i="4"/>
  <c r="H1221" i="4"/>
  <c r="H1217" i="4"/>
  <c r="H1213" i="4"/>
  <c r="H1209" i="4"/>
  <c r="H1205" i="4"/>
  <c r="H1201" i="4"/>
  <c r="H1197" i="4"/>
  <c r="H1193" i="4"/>
  <c r="H1189" i="4"/>
  <c r="H1185" i="4"/>
  <c r="H1181" i="4"/>
  <c r="H1177" i="4"/>
  <c r="H1173" i="4"/>
  <c r="H1169" i="4"/>
  <c r="H1165" i="4"/>
  <c r="H1161" i="4"/>
  <c r="H1157" i="4"/>
  <c r="H1153" i="4"/>
  <c r="H1149" i="4"/>
  <c r="H1145" i="4"/>
  <c r="H1141" i="4"/>
  <c r="H1137" i="4"/>
  <c r="H1133" i="4"/>
  <c r="H1129" i="4"/>
  <c r="H1125" i="4"/>
  <c r="H1121" i="4"/>
  <c r="H1117" i="4"/>
  <c r="H1113" i="4"/>
  <c r="H1109" i="4"/>
  <c r="H1105" i="4"/>
  <c r="H1101" i="4"/>
  <c r="H1097" i="4"/>
  <c r="H1093" i="4"/>
  <c r="H1089" i="4"/>
  <c r="H1085" i="4"/>
  <c r="H1081" i="4"/>
  <c r="H1077" i="4"/>
  <c r="H1073" i="4"/>
  <c r="H1069" i="4"/>
  <c r="H1065" i="4"/>
  <c r="H1061" i="4"/>
  <c r="H1057" i="4"/>
  <c r="H1053" i="4"/>
  <c r="H1049" i="4"/>
  <c r="H1045" i="4"/>
  <c r="H1041" i="4"/>
  <c r="H1037" i="4"/>
  <c r="H1033" i="4"/>
  <c r="H1029" i="4"/>
  <c r="H1025" i="4"/>
  <c r="H1021" i="4"/>
  <c r="H1017" i="4"/>
  <c r="H1013" i="4"/>
  <c r="H1009" i="4"/>
  <c r="H1005" i="4"/>
  <c r="H1001" i="4"/>
  <c r="H997" i="4"/>
  <c r="H993" i="4"/>
  <c r="H989" i="4"/>
  <c r="H985" i="4"/>
  <c r="H981" i="4"/>
  <c r="H977" i="4"/>
  <c r="H973" i="4"/>
  <c r="H969" i="4"/>
  <c r="H965" i="4"/>
  <c r="H961" i="4"/>
  <c r="H957" i="4"/>
  <c r="H953" i="4"/>
  <c r="H949" i="4"/>
  <c r="H945" i="4"/>
  <c r="H941" i="4"/>
  <c r="H937" i="4"/>
  <c r="H933" i="4"/>
  <c r="H929" i="4"/>
  <c r="H925" i="4"/>
  <c r="H921" i="4"/>
  <c r="H917" i="4"/>
  <c r="H913" i="4"/>
  <c r="H909" i="4"/>
  <c r="H905" i="4"/>
  <c r="H901" i="4"/>
  <c r="H897" i="4"/>
  <c r="H893" i="4"/>
  <c r="H889" i="4"/>
  <c r="H885" i="4"/>
  <c r="H881" i="4"/>
  <c r="H877" i="4"/>
  <c r="H873" i="4"/>
  <c r="H869" i="4"/>
  <c r="H865" i="4"/>
  <c r="H861" i="4"/>
  <c r="H857" i="4"/>
  <c r="H853" i="4"/>
  <c r="H849" i="4"/>
  <c r="H845" i="4"/>
  <c r="H841" i="4"/>
  <c r="H837" i="4"/>
  <c r="H833" i="4"/>
  <c r="H829" i="4"/>
  <c r="H825" i="4"/>
  <c r="H821" i="4"/>
  <c r="H817" i="4"/>
  <c r="H813" i="4"/>
  <c r="H809" i="4"/>
  <c r="H805" i="4"/>
  <c r="H801" i="4"/>
  <c r="H797" i="4"/>
  <c r="H793" i="4"/>
  <c r="H789" i="4"/>
  <c r="H785" i="4"/>
  <c r="H781" i="4"/>
  <c r="H777" i="4"/>
  <c r="H773" i="4"/>
  <c r="H769" i="4"/>
  <c r="H765" i="4"/>
  <c r="H761" i="4"/>
  <c r="H757" i="4"/>
  <c r="H753" i="4"/>
  <c r="H749" i="4"/>
  <c r="H745" i="4"/>
  <c r="H741" i="4"/>
  <c r="H737" i="4"/>
  <c r="H733" i="4"/>
  <c r="H729" i="4"/>
  <c r="H725" i="4"/>
  <c r="H721" i="4"/>
  <c r="H717" i="4"/>
  <c r="H713" i="4"/>
  <c r="H709" i="4"/>
  <c r="H705" i="4"/>
  <c r="H701" i="4"/>
  <c r="H697" i="4"/>
  <c r="H693" i="4"/>
  <c r="H689" i="4"/>
  <c r="H685" i="4"/>
  <c r="H681" i="4"/>
  <c r="H864" i="4"/>
  <c r="H860" i="4"/>
  <c r="H856" i="4"/>
  <c r="H852" i="4"/>
  <c r="H848" i="4"/>
  <c r="H844" i="4"/>
  <c r="H840" i="4"/>
  <c r="H836" i="4"/>
  <c r="H832" i="4"/>
  <c r="H828" i="4"/>
  <c r="H824" i="4"/>
  <c r="H820" i="4"/>
  <c r="H816" i="4"/>
  <c r="H812" i="4"/>
  <c r="H808" i="4"/>
  <c r="H804" i="4"/>
  <c r="H800" i="4"/>
  <c r="H796" i="4"/>
  <c r="H792" i="4"/>
  <c r="H788" i="4"/>
  <c r="H784" i="4"/>
  <c r="H780" i="4"/>
  <c r="H776" i="4"/>
  <c r="H772" i="4"/>
  <c r="H768" i="4"/>
  <c r="H764" i="4"/>
  <c r="H760" i="4"/>
  <c r="H756" i="4"/>
  <c r="H752" i="4"/>
  <c r="H748" i="4"/>
  <c r="H744" i="4"/>
  <c r="H740" i="4"/>
  <c r="H736" i="4"/>
  <c r="H732" i="4"/>
  <c r="H728" i="4"/>
  <c r="H724" i="4"/>
  <c r="H720" i="4"/>
  <c r="H716" i="4"/>
  <c r="H712" i="4"/>
  <c r="H708" i="4"/>
  <c r="H704" i="4"/>
  <c r="H700" i="4"/>
  <c r="H696" i="4"/>
  <c r="H692" i="4"/>
  <c r="H688" i="4"/>
  <c r="H684" i="4"/>
  <c r="H680" i="4"/>
  <c r="H676" i="4"/>
  <c r="H672" i="4"/>
  <c r="H668" i="4"/>
  <c r="H664" i="4"/>
  <c r="H660" i="4"/>
  <c r="H656" i="4"/>
  <c r="H652" i="4"/>
  <c r="H648" i="4"/>
  <c r="H644" i="4"/>
  <c r="H640" i="4"/>
  <c r="H636" i="4"/>
  <c r="H632" i="4"/>
  <c r="H628" i="4"/>
  <c r="H624" i="4"/>
  <c r="H620" i="4"/>
  <c r="H616" i="4"/>
  <c r="H612" i="4"/>
  <c r="H608" i="4"/>
  <c r="H604" i="4"/>
  <c r="H600" i="4"/>
  <c r="H596" i="4"/>
  <c r="H592" i="4"/>
  <c r="H588" i="4"/>
  <c r="H584" i="4"/>
  <c r="H580" i="4"/>
  <c r="H576" i="4"/>
  <c r="H572" i="4"/>
  <c r="H568" i="4"/>
  <c r="H564" i="4"/>
  <c r="H560" i="4"/>
  <c r="H556" i="4"/>
  <c r="H552" i="4"/>
  <c r="H548" i="4"/>
  <c r="H544" i="4"/>
  <c r="H540" i="4"/>
  <c r="H536" i="4"/>
  <c r="H532" i="4"/>
  <c r="H528" i="4"/>
  <c r="H524" i="4"/>
  <c r="H520" i="4"/>
  <c r="H516" i="4"/>
  <c r="H512" i="4"/>
  <c r="H508" i="4"/>
  <c r="H504" i="4"/>
  <c r="H500" i="4"/>
  <c r="H496" i="4"/>
  <c r="H488" i="4"/>
  <c r="H484" i="4"/>
  <c r="H480" i="4"/>
  <c r="H476" i="4"/>
  <c r="H472" i="4"/>
  <c r="H468" i="4"/>
  <c r="H464" i="4"/>
  <c r="H460" i="4"/>
  <c r="H456" i="4"/>
  <c r="H452" i="4"/>
  <c r="H448" i="4"/>
  <c r="H444" i="4"/>
  <c r="H440" i="4"/>
  <c r="H436" i="4"/>
  <c r="H432" i="4"/>
  <c r="H428" i="4"/>
  <c r="H424" i="4"/>
  <c r="H420" i="4"/>
  <c r="H416" i="4"/>
  <c r="H412" i="4"/>
  <c r="H408" i="4"/>
  <c r="H404" i="4"/>
  <c r="H400" i="4"/>
  <c r="H396" i="4"/>
  <c r="H392" i="4"/>
  <c r="H388" i="4"/>
  <c r="H384" i="4"/>
  <c r="H380" i="4"/>
  <c r="H376" i="4"/>
  <c r="H372" i="4"/>
  <c r="H368" i="4"/>
  <c r="H364" i="4"/>
  <c r="H360" i="4"/>
  <c r="H356" i="4"/>
  <c r="H352" i="4"/>
  <c r="H348" i="4"/>
  <c r="H379" i="4"/>
  <c r="H375" i="4"/>
  <c r="H371" i="4"/>
  <c r="H367" i="4"/>
  <c r="H363" i="4"/>
  <c r="H359" i="4"/>
  <c r="H355" i="4"/>
  <c r="H351" i="4"/>
  <c r="H347" i="4"/>
  <c r="H677" i="4"/>
  <c r="H673" i="4"/>
  <c r="H669" i="4"/>
  <c r="H665" i="4"/>
  <c r="H661" i="4"/>
  <c r="H657" i="4"/>
  <c r="H653" i="4"/>
  <c r="H649" i="4"/>
  <c r="H645" i="4"/>
  <c r="H641" i="4"/>
  <c r="H637" i="4"/>
  <c r="H633" i="4"/>
  <c r="H629" i="4"/>
  <c r="H625" i="4"/>
  <c r="H621" i="4"/>
  <c r="H617" i="4"/>
  <c r="H613" i="4"/>
  <c r="H609" i="4"/>
  <c r="H605" i="4"/>
  <c r="H601" i="4"/>
  <c r="H597" i="4"/>
  <c r="H593" i="4"/>
  <c r="H589" i="4"/>
  <c r="H585" i="4"/>
  <c r="H581" i="4"/>
  <c r="H577" i="4"/>
  <c r="H573" i="4"/>
  <c r="H569" i="4"/>
  <c r="H565" i="4"/>
  <c r="H561" i="4"/>
  <c r="H557" i="4"/>
  <c r="H553" i="4"/>
  <c r="H549" i="4"/>
  <c r="H545" i="4"/>
  <c r="H541" i="4"/>
  <c r="H537" i="4"/>
  <c r="H533" i="4"/>
  <c r="H529" i="4"/>
  <c r="H525" i="4"/>
  <c r="H521" i="4"/>
  <c r="H517" i="4"/>
  <c r="H513" i="4"/>
  <c r="H509" i="4"/>
  <c r="H505" i="4"/>
  <c r="H501" i="4"/>
  <c r="H497" i="4"/>
  <c r="H493" i="4"/>
  <c r="H489" i="4"/>
  <c r="H485" i="4"/>
  <c r="H481" i="4"/>
  <c r="H477" i="4"/>
  <c r="H473" i="4"/>
  <c r="H469" i="4"/>
  <c r="H465" i="4"/>
  <c r="H461" i="4"/>
  <c r="H457" i="4"/>
  <c r="H453" i="4"/>
  <c r="H449" i="4"/>
  <c r="H445" i="4"/>
  <c r="H441" i="4"/>
  <c r="H437" i="4"/>
  <c r="H433" i="4"/>
  <c r="H429" i="4"/>
  <c r="H425" i="4"/>
  <c r="H421" i="4"/>
  <c r="H417" i="4"/>
  <c r="H413" i="4"/>
  <c r="H409" i="4"/>
  <c r="H405" i="4"/>
  <c r="H401" i="4"/>
  <c r="H397" i="4"/>
  <c r="H393" i="4"/>
  <c r="H389" i="4"/>
  <c r="H385" i="4"/>
  <c r="H381" i="4"/>
  <c r="H377" i="4"/>
  <c r="H373" i="4"/>
  <c r="H369" i="4"/>
  <c r="H365" i="4"/>
  <c r="H361" i="4"/>
  <c r="H357" i="4"/>
  <c r="H353" i="4"/>
  <c r="H349" i="4"/>
  <c r="B14" i="10"/>
  <c r="C3" i="10"/>
  <c r="B3" i="10"/>
  <c r="C7" i="10"/>
  <c r="B7" i="10"/>
  <c r="B15" i="10"/>
  <c r="B30" i="10"/>
  <c r="A4" i="8"/>
  <c r="E4" i="8"/>
  <c r="I10" i="13"/>
  <c r="J10" i="13"/>
  <c r="G296" i="4"/>
  <c r="J296" i="4"/>
  <c r="K296" i="4"/>
  <c r="G293" i="4"/>
  <c r="J293" i="4"/>
  <c r="K293" i="4"/>
  <c r="G309" i="4"/>
  <c r="J309" i="4"/>
  <c r="K309" i="4"/>
  <c r="G252" i="4"/>
  <c r="J252" i="4"/>
  <c r="K252" i="4"/>
  <c r="G292" i="4"/>
  <c r="J292" i="4"/>
  <c r="K292" i="4"/>
  <c r="G308" i="4"/>
  <c r="J308" i="4"/>
  <c r="K308" i="4"/>
  <c r="G300" i="4"/>
  <c r="J300" i="4"/>
  <c r="K300" i="4"/>
  <c r="G340" i="4"/>
  <c r="J340" i="4"/>
  <c r="K340" i="4"/>
  <c r="G21" i="4"/>
  <c r="J21" i="4"/>
  <c r="K21" i="4"/>
  <c r="G69" i="4"/>
  <c r="J69" i="4"/>
  <c r="K69" i="4"/>
  <c r="G85" i="4"/>
  <c r="J85" i="4"/>
  <c r="K85" i="4"/>
  <c r="G89" i="4"/>
  <c r="J89" i="4"/>
  <c r="K89" i="4"/>
  <c r="G101" i="4"/>
  <c r="J101" i="4"/>
  <c r="K101" i="4"/>
  <c r="G117" i="4"/>
  <c r="J117" i="4"/>
  <c r="K117" i="4"/>
  <c r="G133" i="4"/>
  <c r="J133" i="4"/>
  <c r="K133" i="4"/>
  <c r="G165" i="4"/>
  <c r="J165" i="4"/>
  <c r="K165" i="4"/>
  <c r="G177" i="4"/>
  <c r="J177" i="4"/>
  <c r="K177" i="4"/>
  <c r="G181" i="4"/>
  <c r="J181" i="4"/>
  <c r="K181" i="4"/>
  <c r="G213" i="4"/>
  <c r="J213" i="4"/>
  <c r="K213" i="4"/>
  <c r="G109" i="4"/>
  <c r="J109" i="4"/>
  <c r="K109" i="4"/>
  <c r="G317" i="4"/>
  <c r="J317" i="4"/>
  <c r="K317" i="4"/>
  <c r="G228" i="4"/>
  <c r="J228" i="4"/>
  <c r="K228" i="4"/>
  <c r="G41" i="4"/>
  <c r="J41" i="4"/>
  <c r="K41" i="4"/>
  <c r="G45" i="4"/>
  <c r="J45" i="4"/>
  <c r="K45" i="4"/>
  <c r="G49" i="4"/>
  <c r="J49" i="4"/>
  <c r="K49" i="4"/>
  <c r="G149" i="4"/>
  <c r="J149" i="4"/>
  <c r="K149" i="4"/>
  <c r="G233" i="4"/>
  <c r="J233" i="4"/>
  <c r="K233" i="4"/>
  <c r="G237" i="4"/>
  <c r="J237" i="4"/>
  <c r="K237" i="4"/>
  <c r="G325" i="4"/>
  <c r="J325" i="4"/>
  <c r="K325" i="4"/>
  <c r="G337" i="4"/>
  <c r="J337" i="4"/>
  <c r="K337" i="4"/>
  <c r="G341" i="4"/>
  <c r="J341" i="4"/>
  <c r="K341" i="4"/>
  <c r="G37" i="4"/>
  <c r="J37" i="4"/>
  <c r="K37" i="4"/>
  <c r="G53" i="4"/>
  <c r="J53" i="4"/>
  <c r="K53" i="4"/>
  <c r="G113" i="4"/>
  <c r="J113" i="4"/>
  <c r="K113" i="4"/>
  <c r="G229" i="4"/>
  <c r="J229" i="4"/>
  <c r="K229" i="4"/>
  <c r="G313" i="4"/>
  <c r="J313" i="4"/>
  <c r="K313" i="4"/>
  <c r="G324" i="4"/>
  <c r="J324" i="4"/>
  <c r="K324" i="4"/>
  <c r="G153" i="4"/>
  <c r="J153" i="4"/>
  <c r="K153" i="4"/>
  <c r="G157" i="4"/>
  <c r="J157" i="4"/>
  <c r="K157" i="4"/>
  <c r="G245" i="4"/>
  <c r="J245" i="4"/>
  <c r="K245" i="4"/>
  <c r="G257" i="4"/>
  <c r="J257" i="4"/>
  <c r="K257" i="4"/>
  <c r="G273" i="4"/>
  <c r="J273" i="4"/>
  <c r="K273" i="4"/>
  <c r="G277" i="4"/>
  <c r="J277" i="4"/>
  <c r="K277" i="4"/>
  <c r="G24" i="4"/>
  <c r="J24" i="4"/>
  <c r="K24" i="4"/>
  <c r="G28" i="4"/>
  <c r="J28" i="4"/>
  <c r="K28" i="4"/>
  <c r="G40" i="4"/>
  <c r="J40" i="4"/>
  <c r="K40" i="4"/>
  <c r="G44" i="4"/>
  <c r="J44" i="4"/>
  <c r="K44" i="4"/>
  <c r="G68" i="4"/>
  <c r="J68" i="4"/>
  <c r="K68" i="4"/>
  <c r="G88" i="4"/>
  <c r="J88" i="4"/>
  <c r="K88" i="4"/>
  <c r="G104" i="4"/>
  <c r="J104" i="4"/>
  <c r="K104" i="4"/>
  <c r="G120" i="4"/>
  <c r="J120" i="4"/>
  <c r="K120" i="4"/>
  <c r="G132" i="4"/>
  <c r="J132" i="4"/>
  <c r="K132" i="4"/>
  <c r="G136" i="4"/>
  <c r="J136" i="4"/>
  <c r="K136" i="4"/>
  <c r="G152" i="4"/>
  <c r="J152" i="4"/>
  <c r="K152" i="4"/>
  <c r="G168" i="4"/>
  <c r="J168" i="4"/>
  <c r="K168" i="4"/>
  <c r="G176" i="4"/>
  <c r="J176" i="4"/>
  <c r="K176" i="4"/>
  <c r="G192" i="4"/>
  <c r="J192" i="4"/>
  <c r="K192" i="4"/>
  <c r="G200" i="4"/>
  <c r="J200" i="4"/>
  <c r="K200" i="4"/>
  <c r="G224" i="4"/>
  <c r="J224" i="4"/>
  <c r="K224" i="4"/>
  <c r="G288" i="4"/>
  <c r="J288" i="4"/>
  <c r="K288" i="4"/>
  <c r="G304" i="4"/>
  <c r="J304" i="4"/>
  <c r="K304" i="4"/>
  <c r="G336" i="4"/>
  <c r="J336" i="4"/>
  <c r="K336" i="4"/>
  <c r="G4" i="4"/>
  <c r="J4" i="4"/>
  <c r="K4" i="4"/>
  <c r="G52" i="4"/>
  <c r="J52" i="4"/>
  <c r="K52" i="4"/>
  <c r="G212" i="4"/>
  <c r="J212" i="4"/>
  <c r="K212" i="4"/>
  <c r="G13" i="4"/>
  <c r="J13" i="4"/>
  <c r="K13" i="4"/>
  <c r="G77" i="4"/>
  <c r="J77" i="4"/>
  <c r="K77" i="4"/>
  <c r="G81" i="4"/>
  <c r="J81" i="4"/>
  <c r="K81" i="4"/>
  <c r="G121" i="4"/>
  <c r="J121" i="4"/>
  <c r="K121" i="4"/>
  <c r="G145" i="4"/>
  <c r="J145" i="4"/>
  <c r="K145" i="4"/>
  <c r="G185" i="4"/>
  <c r="J185" i="4"/>
  <c r="K185" i="4"/>
  <c r="G189" i="4"/>
  <c r="J189" i="4"/>
  <c r="K189" i="4"/>
  <c r="G201" i="4"/>
  <c r="J201" i="4"/>
  <c r="K201" i="4"/>
  <c r="G205" i="4"/>
  <c r="J205" i="4"/>
  <c r="K205" i="4"/>
  <c r="G225" i="4"/>
  <c r="J225" i="4"/>
  <c r="K225" i="4"/>
  <c r="G261" i="4"/>
  <c r="J261" i="4"/>
  <c r="K261" i="4"/>
  <c r="G281" i="4"/>
  <c r="J281" i="4"/>
  <c r="K281" i="4"/>
  <c r="G285" i="4"/>
  <c r="J285" i="4"/>
  <c r="K285" i="4"/>
  <c r="G305" i="4"/>
  <c r="J305" i="4"/>
  <c r="K305" i="4"/>
  <c r="G345" i="4"/>
  <c r="J345" i="4"/>
  <c r="K345" i="4"/>
  <c r="G18" i="4"/>
  <c r="J18" i="4"/>
  <c r="K18" i="4"/>
  <c r="G22" i="4"/>
  <c r="J22" i="4"/>
  <c r="K22" i="4"/>
  <c r="G30" i="4"/>
  <c r="J30" i="4"/>
  <c r="K30" i="4"/>
  <c r="G34" i="4"/>
  <c r="J34" i="4"/>
  <c r="K34" i="4"/>
  <c r="G38" i="4"/>
  <c r="J38" i="4"/>
  <c r="K38" i="4"/>
  <c r="G46" i="4"/>
  <c r="J46" i="4"/>
  <c r="K46" i="4"/>
  <c r="G50" i="4"/>
  <c r="J50" i="4"/>
  <c r="K50" i="4"/>
  <c r="G54" i="4"/>
  <c r="J54" i="4"/>
  <c r="K54" i="4"/>
  <c r="G62" i="4"/>
  <c r="J62" i="4"/>
  <c r="K62" i="4"/>
  <c r="G66" i="4"/>
  <c r="J66" i="4"/>
  <c r="K66" i="4"/>
  <c r="G70" i="4"/>
  <c r="J70" i="4"/>
  <c r="K70" i="4"/>
  <c r="G78" i="4"/>
  <c r="J78" i="4"/>
  <c r="K78" i="4"/>
  <c r="G82" i="4"/>
  <c r="J82" i="4"/>
  <c r="K82" i="4"/>
  <c r="G86" i="4"/>
  <c r="J86" i="4"/>
  <c r="K86" i="4"/>
  <c r="G94" i="4"/>
  <c r="J94" i="4"/>
  <c r="K94" i="4"/>
  <c r="G98" i="4"/>
  <c r="J98" i="4"/>
  <c r="K98" i="4"/>
  <c r="G102" i="4"/>
  <c r="J102" i="4"/>
  <c r="K102" i="4"/>
  <c r="G110" i="4"/>
  <c r="J110" i="4"/>
  <c r="K110" i="4"/>
  <c r="G114" i="4"/>
  <c r="J114" i="4"/>
  <c r="K114" i="4"/>
  <c r="G118" i="4"/>
  <c r="J118" i="4"/>
  <c r="K118" i="4"/>
  <c r="G126" i="4"/>
  <c r="J126" i="4"/>
  <c r="K126" i="4"/>
  <c r="G130" i="4"/>
  <c r="J130" i="4"/>
  <c r="K130" i="4"/>
  <c r="G134" i="4"/>
  <c r="J134" i="4"/>
  <c r="K134" i="4"/>
  <c r="G142" i="4"/>
  <c r="J142" i="4"/>
  <c r="K142" i="4"/>
  <c r="G146" i="4"/>
  <c r="J146" i="4"/>
  <c r="K146" i="4"/>
  <c r="G150" i="4"/>
  <c r="J150" i="4"/>
  <c r="K150" i="4"/>
  <c r="G158" i="4"/>
  <c r="J158" i="4"/>
  <c r="K158" i="4"/>
  <c r="G162" i="4"/>
  <c r="J162" i="4"/>
  <c r="K162" i="4"/>
  <c r="G166" i="4"/>
  <c r="J166" i="4"/>
  <c r="K166" i="4"/>
  <c r="G174" i="4"/>
  <c r="J174" i="4"/>
  <c r="K174" i="4"/>
  <c r="G178" i="4"/>
  <c r="J178" i="4"/>
  <c r="K178" i="4"/>
  <c r="G182" i="4"/>
  <c r="J182" i="4"/>
  <c r="K182" i="4"/>
  <c r="G190" i="4"/>
  <c r="J190" i="4"/>
  <c r="K190" i="4"/>
  <c r="G194" i="4"/>
  <c r="J194" i="4"/>
  <c r="K194" i="4"/>
  <c r="G198" i="4"/>
  <c r="J198" i="4"/>
  <c r="K198" i="4"/>
  <c r="G206" i="4"/>
  <c r="J206" i="4"/>
  <c r="K206" i="4"/>
  <c r="G210" i="4"/>
  <c r="J210" i="4"/>
  <c r="K210" i="4"/>
  <c r="G214" i="4"/>
  <c r="J214" i="4"/>
  <c r="K214" i="4"/>
  <c r="G222" i="4"/>
  <c r="J222" i="4"/>
  <c r="K222" i="4"/>
  <c r="G226" i="4"/>
  <c r="J226" i="4"/>
  <c r="K226" i="4"/>
  <c r="G230" i="4"/>
  <c r="J230" i="4"/>
  <c r="K230" i="4"/>
  <c r="G238" i="4"/>
  <c r="J238" i="4"/>
  <c r="K238" i="4"/>
  <c r="G242" i="4"/>
  <c r="J242" i="4"/>
  <c r="K242" i="4"/>
  <c r="G246" i="4"/>
  <c r="J246" i="4"/>
  <c r="K246" i="4"/>
  <c r="G254" i="4"/>
  <c r="J254" i="4"/>
  <c r="K254" i="4"/>
  <c r="G258" i="4"/>
  <c r="J258" i="4"/>
  <c r="K258" i="4"/>
  <c r="G262" i="4"/>
  <c r="J262" i="4"/>
  <c r="K262" i="4"/>
  <c r="G270" i="4"/>
  <c r="J270" i="4"/>
  <c r="K270" i="4"/>
  <c r="G274" i="4"/>
  <c r="J274" i="4"/>
  <c r="K274" i="4"/>
  <c r="G278" i="4"/>
  <c r="J278" i="4"/>
  <c r="K278" i="4"/>
  <c r="G286" i="4"/>
  <c r="J286" i="4"/>
  <c r="K286" i="4"/>
  <c r="G290" i="4"/>
  <c r="J290" i="4"/>
  <c r="K290" i="4"/>
  <c r="G294" i="4"/>
  <c r="J294" i="4"/>
  <c r="K294" i="4"/>
  <c r="G302" i="4"/>
  <c r="J302" i="4"/>
  <c r="K302" i="4"/>
  <c r="G306" i="4"/>
  <c r="J306" i="4"/>
  <c r="K306" i="4"/>
  <c r="G310" i="4"/>
  <c r="J310" i="4"/>
  <c r="K310" i="4"/>
  <c r="G318" i="4"/>
  <c r="J318" i="4"/>
  <c r="K318" i="4"/>
  <c r="G322" i="4"/>
  <c r="J322" i="4"/>
  <c r="K322" i="4"/>
  <c r="G326" i="4"/>
  <c r="J326" i="4"/>
  <c r="K326" i="4"/>
  <c r="G334" i="4"/>
  <c r="J334" i="4"/>
  <c r="K334" i="4"/>
  <c r="G338" i="4"/>
  <c r="J338" i="4"/>
  <c r="K338" i="4"/>
  <c r="G342" i="4"/>
  <c r="J342" i="4"/>
  <c r="K342" i="4"/>
  <c r="G3" i="4"/>
  <c r="J3" i="4"/>
  <c r="K3" i="4"/>
  <c r="G11" i="4"/>
  <c r="J11" i="4"/>
  <c r="K11" i="4"/>
  <c r="G2" i="4"/>
  <c r="J2" i="4"/>
  <c r="K2" i="4"/>
  <c r="G20" i="4"/>
  <c r="J20" i="4"/>
  <c r="K20" i="4"/>
  <c r="G64" i="4"/>
  <c r="J64" i="4"/>
  <c r="K64" i="4"/>
  <c r="G80" i="4"/>
  <c r="J80" i="4"/>
  <c r="K80" i="4"/>
  <c r="G172" i="4"/>
  <c r="J172" i="4"/>
  <c r="K172" i="4"/>
  <c r="G188" i="4"/>
  <c r="J188" i="4"/>
  <c r="K188" i="4"/>
  <c r="G196" i="4"/>
  <c r="J196" i="4"/>
  <c r="K196" i="4"/>
  <c r="G204" i="4"/>
  <c r="J204" i="4"/>
  <c r="K204" i="4"/>
  <c r="G220" i="4"/>
  <c r="J220" i="4"/>
  <c r="K220" i="4"/>
  <c r="G316" i="4"/>
  <c r="J316" i="4"/>
  <c r="K316" i="4"/>
  <c r="G57" i="4"/>
  <c r="J57" i="4"/>
  <c r="K57" i="4"/>
  <c r="G61" i="4"/>
  <c r="J61" i="4"/>
  <c r="K61" i="4"/>
  <c r="G65" i="4"/>
  <c r="J65" i="4"/>
  <c r="K65" i="4"/>
  <c r="G105" i="4"/>
  <c r="J105" i="4"/>
  <c r="K105" i="4"/>
  <c r="G125" i="4"/>
  <c r="J125" i="4"/>
  <c r="K125" i="4"/>
  <c r="G129" i="4"/>
  <c r="J129" i="4"/>
  <c r="K129" i="4"/>
  <c r="G169" i="4"/>
  <c r="J169" i="4"/>
  <c r="K169" i="4"/>
  <c r="G173" i="4"/>
  <c r="J173" i="4"/>
  <c r="K173" i="4"/>
  <c r="G193" i="4"/>
  <c r="J193" i="4"/>
  <c r="K193" i="4"/>
  <c r="G209" i="4"/>
  <c r="J209" i="4"/>
  <c r="K209" i="4"/>
  <c r="G249" i="4"/>
  <c r="J249" i="4"/>
  <c r="K249" i="4"/>
  <c r="G253" i="4"/>
  <c r="J253" i="4"/>
  <c r="K253" i="4"/>
  <c r="G265" i="4"/>
  <c r="J265" i="4"/>
  <c r="K265" i="4"/>
  <c r="G269" i="4"/>
  <c r="J269" i="4"/>
  <c r="K269" i="4"/>
  <c r="G289" i="4"/>
  <c r="J289" i="4"/>
  <c r="K289" i="4"/>
  <c r="G329" i="4"/>
  <c r="J329" i="4"/>
  <c r="K329" i="4"/>
  <c r="G333" i="4"/>
  <c r="J333" i="4"/>
  <c r="K333" i="4"/>
  <c r="G6" i="4"/>
  <c r="J6" i="4"/>
  <c r="K6" i="4"/>
  <c r="G10" i="4"/>
  <c r="J10" i="4"/>
  <c r="K10" i="4"/>
  <c r="G14" i="4"/>
  <c r="J14" i="4"/>
  <c r="K14" i="4"/>
  <c r="G26" i="4"/>
  <c r="J26" i="4"/>
  <c r="K26" i="4"/>
  <c r="G42" i="4"/>
  <c r="J42" i="4"/>
  <c r="K42" i="4"/>
  <c r="G58" i="4"/>
  <c r="J58" i="4"/>
  <c r="K58" i="4"/>
  <c r="G74" i="4"/>
  <c r="J74" i="4"/>
  <c r="K74" i="4"/>
  <c r="G90" i="4"/>
  <c r="J90" i="4"/>
  <c r="K90" i="4"/>
  <c r="G106" i="4"/>
  <c r="J106" i="4"/>
  <c r="K106" i="4"/>
  <c r="G122" i="4"/>
  <c r="J122" i="4"/>
  <c r="K122" i="4"/>
  <c r="G138" i="4"/>
  <c r="J138" i="4"/>
  <c r="K138" i="4"/>
  <c r="G154" i="4"/>
  <c r="J154" i="4"/>
  <c r="K154" i="4"/>
  <c r="G170" i="4"/>
  <c r="J170" i="4"/>
  <c r="K170" i="4"/>
  <c r="G186" i="4"/>
  <c r="J186" i="4"/>
  <c r="K186" i="4"/>
  <c r="G202" i="4"/>
  <c r="J202" i="4"/>
  <c r="K202" i="4"/>
  <c r="G218" i="4"/>
  <c r="J218" i="4"/>
  <c r="K218" i="4"/>
  <c r="G234" i="4"/>
  <c r="J234" i="4"/>
  <c r="K234" i="4"/>
  <c r="G250" i="4"/>
  <c r="J250" i="4"/>
  <c r="K250" i="4"/>
  <c r="G266" i="4"/>
  <c r="J266" i="4"/>
  <c r="K266" i="4"/>
  <c r="G282" i="4"/>
  <c r="J282" i="4"/>
  <c r="K282" i="4"/>
  <c r="G298" i="4"/>
  <c r="J298" i="4"/>
  <c r="K298" i="4"/>
  <c r="G314" i="4"/>
  <c r="J314" i="4"/>
  <c r="K314" i="4"/>
  <c r="G330" i="4"/>
  <c r="J330" i="4"/>
  <c r="K330" i="4"/>
  <c r="G346" i="4"/>
  <c r="J346" i="4"/>
  <c r="K346" i="4"/>
  <c r="G7" i="4"/>
  <c r="J7" i="4"/>
  <c r="K7" i="4"/>
  <c r="G15" i="4"/>
  <c r="J15" i="4"/>
  <c r="K15" i="4"/>
  <c r="G19" i="4"/>
  <c r="J19" i="4"/>
  <c r="K19" i="4"/>
  <c r="G23" i="4"/>
  <c r="J23" i="4"/>
  <c r="K23" i="4"/>
  <c r="G27" i="4"/>
  <c r="J27" i="4"/>
  <c r="K27" i="4"/>
  <c r="G31" i="4"/>
  <c r="J31" i="4"/>
  <c r="K31" i="4"/>
  <c r="G35" i="4"/>
  <c r="J35" i="4"/>
  <c r="K35" i="4"/>
  <c r="G39" i="4"/>
  <c r="J39" i="4"/>
  <c r="K39" i="4"/>
  <c r="G43" i="4"/>
  <c r="J43" i="4"/>
  <c r="K43" i="4"/>
  <c r="G47" i="4"/>
  <c r="J47" i="4"/>
  <c r="K47" i="4"/>
  <c r="G51" i="4"/>
  <c r="J51" i="4"/>
  <c r="K51" i="4"/>
  <c r="G55" i="4"/>
  <c r="J55" i="4"/>
  <c r="K55" i="4"/>
  <c r="G59" i="4"/>
  <c r="J59" i="4"/>
  <c r="K59" i="4"/>
  <c r="G63" i="4"/>
  <c r="J63" i="4"/>
  <c r="K63" i="4"/>
  <c r="G67" i="4"/>
  <c r="J67" i="4"/>
  <c r="K67" i="4"/>
  <c r="G71" i="4"/>
  <c r="J71" i="4"/>
  <c r="K71" i="4"/>
  <c r="G75" i="4"/>
  <c r="J75" i="4"/>
  <c r="K75" i="4"/>
  <c r="G79" i="4"/>
  <c r="J79" i="4"/>
  <c r="K79" i="4"/>
  <c r="G83" i="4"/>
  <c r="J83" i="4"/>
  <c r="K83" i="4"/>
  <c r="G87" i="4"/>
  <c r="J87" i="4"/>
  <c r="K87" i="4"/>
  <c r="G91" i="4"/>
  <c r="J91" i="4"/>
  <c r="K91" i="4"/>
  <c r="G95" i="4"/>
  <c r="J95" i="4"/>
  <c r="K95" i="4"/>
  <c r="G99" i="4"/>
  <c r="J99" i="4"/>
  <c r="K99" i="4"/>
  <c r="G103" i="4"/>
  <c r="J103" i="4"/>
  <c r="K103" i="4"/>
  <c r="G107" i="4"/>
  <c r="J107" i="4"/>
  <c r="K107" i="4"/>
  <c r="G111" i="4"/>
  <c r="J111" i="4"/>
  <c r="K111" i="4"/>
  <c r="G115" i="4"/>
  <c r="J115" i="4"/>
  <c r="K115" i="4"/>
  <c r="G119" i="4"/>
  <c r="J119" i="4"/>
  <c r="K119" i="4"/>
  <c r="G123" i="4"/>
  <c r="J123" i="4"/>
  <c r="K123" i="4"/>
  <c r="G127" i="4"/>
  <c r="J127" i="4"/>
  <c r="K127" i="4"/>
  <c r="G131" i="4"/>
  <c r="J131" i="4"/>
  <c r="K131" i="4"/>
  <c r="G135" i="4"/>
  <c r="J135" i="4"/>
  <c r="K135" i="4"/>
  <c r="G139" i="4"/>
  <c r="J139" i="4"/>
  <c r="K139" i="4"/>
  <c r="G143" i="4"/>
  <c r="J143" i="4"/>
  <c r="K143" i="4"/>
  <c r="G147" i="4"/>
  <c r="J147" i="4"/>
  <c r="K147" i="4"/>
  <c r="G151" i="4"/>
  <c r="J151" i="4"/>
  <c r="K151" i="4"/>
  <c r="G155" i="4"/>
  <c r="J155" i="4"/>
  <c r="K155" i="4"/>
  <c r="G159" i="4"/>
  <c r="J159" i="4"/>
  <c r="K159" i="4"/>
  <c r="G163" i="4"/>
  <c r="J163" i="4"/>
  <c r="K163" i="4"/>
  <c r="G167" i="4"/>
  <c r="J167" i="4"/>
  <c r="K167" i="4"/>
  <c r="G171" i="4"/>
  <c r="J171" i="4"/>
  <c r="K171" i="4"/>
  <c r="G175" i="4"/>
  <c r="J175" i="4"/>
  <c r="K175" i="4"/>
  <c r="G179" i="4"/>
  <c r="J179" i="4"/>
  <c r="K179" i="4"/>
  <c r="G183" i="4"/>
  <c r="J183" i="4"/>
  <c r="K183" i="4"/>
  <c r="G187" i="4"/>
  <c r="J187" i="4"/>
  <c r="K187" i="4"/>
  <c r="G191" i="4"/>
  <c r="J191" i="4"/>
  <c r="K191" i="4"/>
  <c r="G195" i="4"/>
  <c r="J195" i="4"/>
  <c r="K195" i="4"/>
  <c r="G199" i="4"/>
  <c r="J199" i="4"/>
  <c r="K199" i="4"/>
  <c r="G203" i="4"/>
  <c r="J203" i="4"/>
  <c r="K203" i="4"/>
  <c r="G207" i="4"/>
  <c r="J207" i="4"/>
  <c r="K207" i="4"/>
  <c r="G211" i="4"/>
  <c r="J211" i="4"/>
  <c r="K211" i="4"/>
  <c r="G215" i="4"/>
  <c r="J215" i="4"/>
  <c r="K215" i="4"/>
  <c r="G219" i="4"/>
  <c r="J219" i="4"/>
  <c r="K219" i="4"/>
  <c r="G223" i="4"/>
  <c r="J223" i="4"/>
  <c r="K223" i="4"/>
  <c r="G227" i="4"/>
  <c r="J227" i="4"/>
  <c r="K227" i="4"/>
  <c r="G231" i="4"/>
  <c r="J231" i="4"/>
  <c r="K231" i="4"/>
  <c r="G235" i="4"/>
  <c r="J235" i="4"/>
  <c r="K235" i="4"/>
  <c r="G239" i="4"/>
  <c r="J239" i="4"/>
  <c r="K239" i="4"/>
  <c r="G243" i="4"/>
  <c r="J243" i="4"/>
  <c r="K243" i="4"/>
  <c r="G247" i="4"/>
  <c r="J247" i="4"/>
  <c r="K247" i="4"/>
  <c r="G251" i="4"/>
  <c r="J251" i="4"/>
  <c r="K251" i="4"/>
  <c r="G255" i="4"/>
  <c r="J255" i="4"/>
  <c r="K255" i="4"/>
  <c r="G259" i="4"/>
  <c r="J259" i="4"/>
  <c r="K259" i="4"/>
  <c r="G263" i="4"/>
  <c r="J263" i="4"/>
  <c r="K263" i="4"/>
  <c r="G267" i="4"/>
  <c r="J267" i="4"/>
  <c r="K267" i="4"/>
  <c r="G271" i="4"/>
  <c r="J271" i="4"/>
  <c r="K271" i="4"/>
  <c r="G275" i="4"/>
  <c r="J275" i="4"/>
  <c r="K275" i="4"/>
  <c r="G279" i="4"/>
  <c r="J279" i="4"/>
  <c r="K279" i="4"/>
  <c r="G283" i="4"/>
  <c r="J283" i="4"/>
  <c r="K283" i="4"/>
  <c r="G287" i="4"/>
  <c r="J287" i="4"/>
  <c r="K287" i="4"/>
  <c r="G291" i="4"/>
  <c r="J291" i="4"/>
  <c r="K291" i="4"/>
  <c r="G295" i="4"/>
  <c r="J295" i="4"/>
  <c r="K295" i="4"/>
  <c r="G299" i="4"/>
  <c r="J299" i="4"/>
  <c r="K299" i="4"/>
  <c r="G303" i="4"/>
  <c r="J303" i="4"/>
  <c r="K303" i="4"/>
  <c r="G307" i="4"/>
  <c r="J307" i="4"/>
  <c r="K307" i="4"/>
  <c r="G311" i="4"/>
  <c r="J311" i="4"/>
  <c r="K311" i="4"/>
  <c r="G315" i="4"/>
  <c r="J315" i="4"/>
  <c r="K315" i="4"/>
  <c r="G319" i="4"/>
  <c r="J319" i="4"/>
  <c r="K319" i="4"/>
  <c r="G323" i="4"/>
  <c r="J323" i="4"/>
  <c r="K323" i="4"/>
  <c r="G327" i="4"/>
  <c r="J327" i="4"/>
  <c r="K327" i="4"/>
  <c r="G331" i="4"/>
  <c r="J331" i="4"/>
  <c r="K331" i="4"/>
  <c r="G335" i="4"/>
  <c r="J335" i="4"/>
  <c r="K335" i="4"/>
  <c r="G339" i="4"/>
  <c r="J339" i="4"/>
  <c r="K339" i="4"/>
  <c r="G343" i="4"/>
  <c r="J343" i="4"/>
  <c r="K343" i="4"/>
  <c r="G84" i="4"/>
  <c r="J84" i="4"/>
  <c r="K84" i="4"/>
  <c r="G116" i="4"/>
  <c r="J116" i="4"/>
  <c r="K116" i="4"/>
  <c r="G148" i="4"/>
  <c r="J148" i="4"/>
  <c r="K148" i="4"/>
  <c r="G244" i="4"/>
  <c r="J244" i="4"/>
  <c r="K244" i="4"/>
  <c r="G276" i="4"/>
  <c r="J276" i="4"/>
  <c r="K276" i="4"/>
  <c r="G328" i="4"/>
  <c r="J328" i="4"/>
  <c r="K328" i="4"/>
  <c r="G5" i="4"/>
  <c r="J5" i="4"/>
  <c r="K5" i="4"/>
  <c r="G9" i="4"/>
  <c r="J9" i="4"/>
  <c r="K9" i="4"/>
  <c r="G25" i="4"/>
  <c r="J25" i="4"/>
  <c r="K25" i="4"/>
  <c r="G29" i="4"/>
  <c r="J29" i="4"/>
  <c r="K29" i="4"/>
  <c r="G33" i="4"/>
  <c r="J33" i="4"/>
  <c r="K33" i="4"/>
  <c r="G73" i="4"/>
  <c r="J73" i="4"/>
  <c r="K73" i="4"/>
  <c r="G93" i="4"/>
  <c r="J93" i="4"/>
  <c r="K93" i="4"/>
  <c r="G97" i="4"/>
  <c r="J97" i="4"/>
  <c r="K97" i="4"/>
  <c r="G137" i="4"/>
  <c r="J137" i="4"/>
  <c r="K137" i="4"/>
  <c r="G141" i="4"/>
  <c r="J141" i="4"/>
  <c r="K141" i="4"/>
  <c r="G161" i="4"/>
  <c r="J161" i="4"/>
  <c r="K161" i="4"/>
  <c r="G197" i="4"/>
  <c r="J197" i="4"/>
  <c r="K197" i="4"/>
  <c r="G217" i="4"/>
  <c r="J217" i="4"/>
  <c r="K217" i="4"/>
  <c r="G221" i="4"/>
  <c r="J221" i="4"/>
  <c r="K221" i="4"/>
  <c r="G241" i="4"/>
  <c r="J241" i="4"/>
  <c r="K241" i="4"/>
  <c r="G297" i="4"/>
  <c r="J297" i="4"/>
  <c r="K297" i="4"/>
  <c r="G301" i="4"/>
  <c r="J301" i="4"/>
  <c r="K301" i="4"/>
  <c r="G321" i="4"/>
  <c r="J321" i="4"/>
  <c r="K321" i="4"/>
  <c r="G8" i="4"/>
  <c r="J8" i="4"/>
  <c r="K8" i="4"/>
  <c r="G32" i="4"/>
  <c r="J32" i="4"/>
  <c r="K32" i="4"/>
  <c r="G36" i="4"/>
  <c r="J36" i="4"/>
  <c r="K36" i="4"/>
  <c r="G48" i="4"/>
  <c r="J48" i="4"/>
  <c r="K48" i="4"/>
  <c r="G60" i="4"/>
  <c r="J60" i="4"/>
  <c r="K60" i="4"/>
  <c r="G72" i="4"/>
  <c r="J72" i="4"/>
  <c r="K72" i="4"/>
  <c r="G76" i="4"/>
  <c r="J76" i="4"/>
  <c r="K76" i="4"/>
  <c r="G92" i="4"/>
  <c r="J92" i="4"/>
  <c r="K92" i="4"/>
  <c r="G96" i="4"/>
  <c r="J96" i="4"/>
  <c r="K96" i="4"/>
  <c r="G100" i="4"/>
  <c r="J100" i="4"/>
  <c r="K100" i="4"/>
  <c r="G108" i="4"/>
  <c r="J108" i="4"/>
  <c r="K108" i="4"/>
  <c r="G112" i="4"/>
  <c r="J112" i="4"/>
  <c r="K112" i="4"/>
  <c r="G124" i="4"/>
  <c r="J124" i="4"/>
  <c r="K124" i="4"/>
  <c r="G128" i="4"/>
  <c r="J128" i="4"/>
  <c r="K128" i="4"/>
  <c r="G140" i="4"/>
  <c r="J140" i="4"/>
  <c r="K140" i="4"/>
  <c r="G144" i="4"/>
  <c r="J144" i="4"/>
  <c r="K144" i="4"/>
  <c r="G156" i="4"/>
  <c r="J156" i="4"/>
  <c r="K156" i="4"/>
  <c r="G160" i="4"/>
  <c r="J160" i="4"/>
  <c r="K160" i="4"/>
  <c r="G164" i="4"/>
  <c r="J164" i="4"/>
  <c r="K164" i="4"/>
  <c r="G180" i="4"/>
  <c r="J180" i="4"/>
  <c r="K180" i="4"/>
  <c r="G184" i="4"/>
  <c r="J184" i="4"/>
  <c r="K184" i="4"/>
  <c r="G208" i="4"/>
  <c r="J208" i="4"/>
  <c r="K208" i="4"/>
  <c r="G216" i="4"/>
  <c r="J216" i="4"/>
  <c r="K216" i="4"/>
  <c r="G236" i="4"/>
  <c r="J236" i="4"/>
  <c r="K236" i="4"/>
  <c r="G240" i="4"/>
  <c r="J240" i="4"/>
  <c r="K240" i="4"/>
  <c r="G248" i="4"/>
  <c r="J248" i="4"/>
  <c r="K248" i="4"/>
  <c r="G256" i="4"/>
  <c r="J256" i="4"/>
  <c r="K256" i="4"/>
  <c r="G268" i="4"/>
  <c r="J268" i="4"/>
  <c r="K268" i="4"/>
  <c r="G272" i="4"/>
  <c r="J272" i="4"/>
  <c r="K272" i="4"/>
  <c r="G280" i="4"/>
  <c r="J280" i="4"/>
  <c r="K280" i="4"/>
  <c r="G312" i="4"/>
  <c r="J312" i="4"/>
  <c r="K312" i="4"/>
  <c r="G320" i="4"/>
  <c r="J320" i="4"/>
  <c r="K320" i="4"/>
  <c r="G332" i="4"/>
  <c r="J332" i="4"/>
  <c r="K332" i="4"/>
  <c r="G344" i="4"/>
  <c r="J344" i="4"/>
  <c r="K344" i="4"/>
  <c r="G12" i="4"/>
  <c r="J12" i="4"/>
  <c r="K12" i="4"/>
  <c r="G16" i="4"/>
  <c r="J16" i="4"/>
  <c r="K16" i="4"/>
  <c r="G56" i="4"/>
  <c r="J56" i="4"/>
  <c r="K56" i="4"/>
  <c r="G232" i="4"/>
  <c r="J232" i="4"/>
  <c r="K232" i="4"/>
  <c r="G260" i="4"/>
  <c r="J260" i="4"/>
  <c r="K260" i="4"/>
  <c r="G264" i="4"/>
  <c r="J264" i="4"/>
  <c r="K264" i="4"/>
  <c r="G284" i="4"/>
  <c r="J284" i="4"/>
  <c r="K284" i="4"/>
  <c r="G17" i="4"/>
  <c r="J17" i="4"/>
  <c r="K17" i="4"/>
  <c r="C7" i="8"/>
  <c r="H25" i="13"/>
  <c r="H35" i="13"/>
  <c r="H15" i="13"/>
  <c r="L4" i="7"/>
  <c r="L7" i="7"/>
  <c r="L5" i="7"/>
  <c r="L6" i="7"/>
  <c r="W4" i="8"/>
  <c r="I14" i="13"/>
  <c r="J14" i="13"/>
  <c r="J4" i="8"/>
  <c r="I18" i="13"/>
  <c r="J18" i="13"/>
  <c r="D5" i="8"/>
  <c r="E5" i="8"/>
  <c r="F2" i="13"/>
  <c r="C5" i="8"/>
  <c r="B2" i="13"/>
  <c r="S4" i="8"/>
  <c r="I30" i="13"/>
  <c r="J30" i="13"/>
  <c r="P4" i="8"/>
  <c r="I27" i="13"/>
  <c r="J27" i="13"/>
  <c r="H4" i="8"/>
  <c r="I13" i="13"/>
  <c r="J13" i="13"/>
  <c r="Q4" i="8"/>
  <c r="I28" i="13"/>
  <c r="J28" i="13"/>
  <c r="U4" i="8"/>
  <c r="I32" i="13"/>
  <c r="J32" i="13"/>
  <c r="C4" i="8"/>
  <c r="I8" i="13"/>
  <c r="J8" i="13"/>
  <c r="D4" i="8"/>
  <c r="I9" i="13"/>
  <c r="J9" i="13"/>
  <c r="G4" i="8"/>
  <c r="I12" i="13"/>
  <c r="J12" i="13"/>
  <c r="V4" i="8"/>
  <c r="I33" i="13"/>
  <c r="J33" i="13"/>
  <c r="R4" i="8"/>
  <c r="I29" i="13"/>
  <c r="J29" i="13"/>
  <c r="I4" i="8"/>
  <c r="I17" i="13"/>
  <c r="J17" i="13"/>
  <c r="F4" i="8"/>
  <c r="I11" i="13"/>
  <c r="J11" i="13"/>
  <c r="L4" i="8"/>
  <c r="I20" i="13"/>
  <c r="J20" i="13"/>
  <c r="K4" i="8"/>
  <c r="I19" i="13"/>
  <c r="J19" i="13"/>
  <c r="T4" i="8"/>
  <c r="I31" i="13"/>
  <c r="J31" i="13"/>
  <c r="O4" i="8"/>
  <c r="I23" i="13"/>
  <c r="J23" i="13"/>
  <c r="Y4" i="8"/>
  <c r="I34" i="13"/>
  <c r="J34" i="13"/>
  <c r="X4" i="8"/>
  <c r="I24" i="13"/>
  <c r="J24" i="13"/>
  <c r="I2" i="13"/>
  <c r="B4" i="8"/>
  <c r="I7" i="13"/>
  <c r="J7" i="13"/>
  <c r="N4" i="8"/>
  <c r="I22" i="13"/>
  <c r="J22" i="13"/>
  <c r="M4" i="8"/>
  <c r="I21" i="13"/>
  <c r="J21" i="13"/>
  <c r="J15" i="13"/>
  <c r="J25" i="13"/>
  <c r="J35" i="13"/>
  <c r="C6" i="5"/>
  <c r="F8" i="8"/>
  <c r="C7" i="5"/>
  <c r="F9" i="8"/>
  <c r="C8" i="5"/>
  <c r="F10" i="8"/>
  <c r="C5" i="5"/>
  <c r="F13" i="8"/>
  <c r="F14" i="8"/>
  <c r="F15" i="8"/>
  <c r="C1" i="4"/>
  <c r="D1" i="4"/>
  <c r="A1" i="4"/>
  <c r="F7" i="8"/>
  <c r="A2" i="7"/>
  <c r="A7" i="7"/>
  <c r="J36" i="13"/>
  <c r="F3" i="13"/>
  <c r="H1" i="13"/>
  <c r="A4" i="7"/>
  <c r="A3" i="7"/>
  <c r="A5" i="7"/>
  <c r="A6" i="7"/>
  <c r="E78" i="7"/>
  <c r="E82" i="7"/>
  <c r="E86" i="7"/>
  <c r="E90" i="7"/>
  <c r="E94" i="7"/>
  <c r="E98" i="7"/>
  <c r="E102" i="7"/>
  <c r="E106" i="7"/>
  <c r="E110" i="7"/>
  <c r="E114" i="7"/>
  <c r="E118" i="7"/>
  <c r="E122" i="7"/>
  <c r="E126" i="7"/>
  <c r="E130" i="7"/>
  <c r="E134" i="7"/>
  <c r="E138" i="7"/>
  <c r="E142" i="7"/>
  <c r="E146" i="7"/>
  <c r="E150" i="7"/>
  <c r="E154" i="7"/>
  <c r="E158" i="7"/>
  <c r="E162" i="7"/>
  <c r="E166" i="7"/>
  <c r="E170" i="7"/>
  <c r="E174" i="7"/>
  <c r="E178" i="7"/>
  <c r="E182" i="7"/>
  <c r="E186" i="7"/>
  <c r="E190" i="7"/>
  <c r="E194" i="7"/>
  <c r="E198" i="7"/>
  <c r="E202" i="7"/>
  <c r="E206" i="7"/>
  <c r="E210" i="7"/>
  <c r="E214" i="7"/>
  <c r="E218" i="7"/>
  <c r="E222" i="7"/>
  <c r="E226" i="7"/>
  <c r="E230" i="7"/>
  <c r="E234" i="7"/>
  <c r="E238" i="7"/>
  <c r="E242" i="7"/>
  <c r="E246" i="7"/>
  <c r="E250" i="7"/>
  <c r="E254" i="7"/>
  <c r="E258" i="7"/>
  <c r="E262" i="7"/>
  <c r="E266" i="7"/>
  <c r="E270" i="7"/>
  <c r="E274" i="7"/>
  <c r="E278" i="7"/>
  <c r="E282" i="7"/>
  <c r="E286" i="7"/>
  <c r="E290" i="7"/>
  <c r="E294" i="7"/>
  <c r="E298" i="7"/>
  <c r="E302" i="7"/>
  <c r="E306" i="7"/>
  <c r="E310" i="7"/>
  <c r="E314" i="7"/>
  <c r="E318" i="7"/>
  <c r="E322" i="7"/>
  <c r="E326" i="7"/>
  <c r="E330" i="7"/>
  <c r="E334" i="7"/>
  <c r="E338" i="7"/>
  <c r="E342" i="7"/>
  <c r="E346" i="7"/>
  <c r="E350" i="7"/>
  <c r="E354" i="7"/>
  <c r="E358" i="7"/>
  <c r="E362" i="7"/>
  <c r="E366" i="7"/>
  <c r="E370" i="7"/>
  <c r="E374" i="7"/>
  <c r="E378" i="7"/>
  <c r="E382" i="7"/>
  <c r="E386" i="7"/>
  <c r="E390" i="7"/>
  <c r="E394" i="7"/>
  <c r="E398" i="7"/>
  <c r="E402" i="7"/>
  <c r="E79" i="7"/>
  <c r="E87" i="7"/>
  <c r="E95" i="7"/>
  <c r="E103" i="7"/>
  <c r="E111" i="7"/>
  <c r="E119" i="7"/>
  <c r="E127" i="7"/>
  <c r="E135" i="7"/>
  <c r="E143" i="7"/>
  <c r="E151" i="7"/>
  <c r="E159" i="7"/>
  <c r="E167" i="7"/>
  <c r="E175" i="7"/>
  <c r="E183" i="7"/>
  <c r="E191" i="7"/>
  <c r="E199" i="7"/>
  <c r="E207" i="7"/>
  <c r="E215" i="7"/>
  <c r="E223" i="7"/>
  <c r="E235" i="7"/>
  <c r="E243" i="7"/>
  <c r="E251" i="7"/>
  <c r="E259" i="7"/>
  <c r="E267" i="7"/>
  <c r="E275" i="7"/>
  <c r="E283" i="7"/>
  <c r="E291" i="7"/>
  <c r="E299" i="7"/>
  <c r="E307" i="7"/>
  <c r="E315" i="7"/>
  <c r="E323" i="7"/>
  <c r="E331" i="7"/>
  <c r="E339" i="7"/>
  <c r="E347" i="7"/>
  <c r="E359" i="7"/>
  <c r="E363" i="7"/>
  <c r="E375" i="7"/>
  <c r="E383" i="7"/>
  <c r="E391" i="7"/>
  <c r="E399" i="7"/>
  <c r="E77" i="7"/>
  <c r="E81" i="7"/>
  <c r="E85" i="7"/>
  <c r="E89" i="7"/>
  <c r="E93" i="7"/>
  <c r="E97" i="7"/>
  <c r="E101" i="7"/>
  <c r="E105" i="7"/>
  <c r="E109" i="7"/>
  <c r="E113" i="7"/>
  <c r="E117" i="7"/>
  <c r="E121" i="7"/>
  <c r="E125" i="7"/>
  <c r="E129" i="7"/>
  <c r="E133" i="7"/>
  <c r="E137" i="7"/>
  <c r="E141" i="7"/>
  <c r="E145" i="7"/>
  <c r="E149" i="7"/>
  <c r="E153" i="7"/>
  <c r="E157" i="7"/>
  <c r="E161" i="7"/>
  <c r="E165" i="7"/>
  <c r="E169" i="7"/>
  <c r="E173" i="7"/>
  <c r="E177" i="7"/>
  <c r="E181" i="7"/>
  <c r="E185" i="7"/>
  <c r="E189" i="7"/>
  <c r="E193" i="7"/>
  <c r="E197" i="7"/>
  <c r="E201" i="7"/>
  <c r="E205" i="7"/>
  <c r="E209" i="7"/>
  <c r="E213" i="7"/>
  <c r="E217" i="7"/>
  <c r="E221" i="7"/>
  <c r="E225" i="7"/>
  <c r="E229" i="7"/>
  <c r="E233" i="7"/>
  <c r="E237" i="7"/>
  <c r="E241" i="7"/>
  <c r="E245" i="7"/>
  <c r="E249" i="7"/>
  <c r="E253" i="7"/>
  <c r="E257" i="7"/>
  <c r="E261" i="7"/>
  <c r="E265" i="7"/>
  <c r="E269" i="7"/>
  <c r="E273" i="7"/>
  <c r="E277" i="7"/>
  <c r="E281" i="7"/>
  <c r="E285" i="7"/>
  <c r="E289" i="7"/>
  <c r="E293" i="7"/>
  <c r="E297" i="7"/>
  <c r="E301" i="7"/>
  <c r="E305" i="7"/>
  <c r="E309" i="7"/>
  <c r="E313" i="7"/>
  <c r="E317" i="7"/>
  <c r="E321" i="7"/>
  <c r="E325" i="7"/>
  <c r="E329" i="7"/>
  <c r="E333" i="7"/>
  <c r="E337" i="7"/>
  <c r="E341" i="7"/>
  <c r="E345" i="7"/>
  <c r="E349" i="7"/>
  <c r="E353" i="7"/>
  <c r="E357" i="7"/>
  <c r="E361" i="7"/>
  <c r="E365" i="7"/>
  <c r="E369" i="7"/>
  <c r="E373" i="7"/>
  <c r="E377" i="7"/>
  <c r="E381" i="7"/>
  <c r="E385" i="7"/>
  <c r="E389" i="7"/>
  <c r="E393" i="7"/>
  <c r="E397" i="7"/>
  <c r="E401" i="7"/>
  <c r="E80" i="7"/>
  <c r="E84" i="7"/>
  <c r="E88" i="7"/>
  <c r="E92" i="7"/>
  <c r="E96" i="7"/>
  <c r="E100" i="7"/>
  <c r="E104" i="7"/>
  <c r="E108" i="7"/>
  <c r="E112" i="7"/>
  <c r="E116" i="7"/>
  <c r="E120" i="7"/>
  <c r="E124" i="7"/>
  <c r="E128" i="7"/>
  <c r="E132" i="7"/>
  <c r="E136" i="7"/>
  <c r="E140" i="7"/>
  <c r="E144" i="7"/>
  <c r="E148" i="7"/>
  <c r="E152" i="7"/>
  <c r="E156" i="7"/>
  <c r="E160" i="7"/>
  <c r="E164" i="7"/>
  <c r="E168" i="7"/>
  <c r="E172" i="7"/>
  <c r="E176" i="7"/>
  <c r="E180" i="7"/>
  <c r="E184" i="7"/>
  <c r="E188" i="7"/>
  <c r="E192" i="7"/>
  <c r="E196" i="7"/>
  <c r="E200" i="7"/>
  <c r="E204" i="7"/>
  <c r="E208" i="7"/>
  <c r="E212" i="7"/>
  <c r="E216" i="7"/>
  <c r="E220" i="7"/>
  <c r="E224" i="7"/>
  <c r="E228" i="7"/>
  <c r="E232" i="7"/>
  <c r="E236" i="7"/>
  <c r="E240" i="7"/>
  <c r="E244" i="7"/>
  <c r="E248" i="7"/>
  <c r="E252" i="7"/>
  <c r="E256" i="7"/>
  <c r="E260" i="7"/>
  <c r="E264" i="7"/>
  <c r="E268" i="7"/>
  <c r="E272" i="7"/>
  <c r="E276" i="7"/>
  <c r="E280" i="7"/>
  <c r="E284" i="7"/>
  <c r="E288" i="7"/>
  <c r="E292" i="7"/>
  <c r="E296" i="7"/>
  <c r="E300" i="7"/>
  <c r="E304" i="7"/>
  <c r="E308" i="7"/>
  <c r="E312" i="7"/>
  <c r="E316" i="7"/>
  <c r="E320" i="7"/>
  <c r="E324" i="7"/>
  <c r="E328" i="7"/>
  <c r="E332" i="7"/>
  <c r="E336" i="7"/>
  <c r="E340" i="7"/>
  <c r="E344" i="7"/>
  <c r="E348" i="7"/>
  <c r="E352" i="7"/>
  <c r="E356" i="7"/>
  <c r="E360" i="7"/>
  <c r="E364" i="7"/>
  <c r="E368" i="7"/>
  <c r="E372" i="7"/>
  <c r="E376" i="7"/>
  <c r="E380" i="7"/>
  <c r="E384" i="7"/>
  <c r="E388" i="7"/>
  <c r="E392" i="7"/>
  <c r="E396" i="7"/>
  <c r="E400" i="7"/>
  <c r="E83" i="7"/>
  <c r="E91" i="7"/>
  <c r="E99" i="7"/>
  <c r="E107" i="7"/>
  <c r="E115" i="7"/>
  <c r="E123" i="7"/>
  <c r="E131" i="7"/>
  <c r="E139" i="7"/>
  <c r="E147" i="7"/>
  <c r="E155" i="7"/>
  <c r="E163" i="7"/>
  <c r="E171" i="7"/>
  <c r="E179" i="7"/>
  <c r="E187" i="7"/>
  <c r="E195" i="7"/>
  <c r="E203" i="7"/>
  <c r="E211" i="7"/>
  <c r="E219" i="7"/>
  <c r="E227" i="7"/>
  <c r="E231" i="7"/>
  <c r="E239" i="7"/>
  <c r="E247" i="7"/>
  <c r="E255" i="7"/>
  <c r="E263" i="7"/>
  <c r="E271" i="7"/>
  <c r="E279" i="7"/>
  <c r="E287" i="7"/>
  <c r="E295" i="7"/>
  <c r="E303" i="7"/>
  <c r="E311" i="7"/>
  <c r="E319" i="7"/>
  <c r="E327" i="7"/>
  <c r="E335" i="7"/>
  <c r="E343" i="7"/>
  <c r="E351" i="7"/>
  <c r="E355" i="7"/>
  <c r="E367" i="7"/>
  <c r="E371" i="7"/>
  <c r="E379" i="7"/>
  <c r="E387" i="7"/>
  <c r="E395" i="7"/>
  <c r="A8" i="7"/>
  <c r="H110" i="4"/>
  <c r="H226" i="4"/>
  <c r="H162" i="4"/>
  <c r="H98" i="4"/>
  <c r="H34" i="4"/>
  <c r="H214" i="4"/>
  <c r="H150" i="4"/>
  <c r="H86" i="4"/>
  <c r="H22" i="4"/>
  <c r="H206" i="4"/>
  <c r="H94" i="4"/>
  <c r="H250" i="4"/>
  <c r="H186" i="4"/>
  <c r="H122" i="4"/>
  <c r="H58" i="4"/>
  <c r="H344" i="4"/>
  <c r="H336" i="4"/>
  <c r="H328" i="4"/>
  <c r="H320" i="4"/>
  <c r="H310" i="4"/>
  <c r="H302" i="4"/>
  <c r="H294" i="4"/>
  <c r="H286" i="4"/>
  <c r="H280" i="4"/>
  <c r="H272" i="4"/>
  <c r="H264" i="4"/>
  <c r="H338" i="4"/>
  <c r="H330" i="4"/>
  <c r="H322" i="4"/>
  <c r="H314" i="4"/>
  <c r="H308" i="4"/>
  <c r="H300" i="4"/>
  <c r="H292" i="4"/>
  <c r="H284" i="4"/>
  <c r="H274" i="4"/>
  <c r="H266" i="4"/>
  <c r="H256" i="4"/>
  <c r="H78" i="4"/>
  <c r="H134" i="4"/>
  <c r="H6" i="4"/>
  <c r="H62" i="4"/>
  <c r="H106" i="4"/>
  <c r="H245" i="4"/>
  <c r="H211" i="4"/>
  <c r="H147" i="4"/>
  <c r="H53" i="4"/>
  <c r="H258" i="4"/>
  <c r="H199" i="4"/>
  <c r="H137" i="4"/>
  <c r="H73" i="4"/>
  <c r="H7" i="4"/>
  <c r="H235" i="4"/>
  <c r="H203" i="4"/>
  <c r="H171" i="4"/>
  <c r="H139" i="4"/>
  <c r="H107" i="4"/>
  <c r="H75" i="4"/>
  <c r="H43" i="4"/>
  <c r="H11" i="4"/>
  <c r="H197" i="4"/>
  <c r="H133" i="4"/>
  <c r="H69" i="4"/>
  <c r="H19" i="4"/>
  <c r="H233" i="4"/>
  <c r="H201" i="4"/>
  <c r="H135" i="4"/>
  <c r="H71" i="4"/>
  <c r="H9" i="4"/>
  <c r="H339" i="4"/>
  <c r="H331" i="4"/>
  <c r="H323" i="4"/>
  <c r="H315" i="4"/>
  <c r="H307" i="4"/>
  <c r="H299" i="4"/>
  <c r="H291" i="4"/>
  <c r="H283" i="4"/>
  <c r="H275" i="4"/>
  <c r="H267" i="4"/>
  <c r="H259" i="4"/>
  <c r="H225" i="4"/>
  <c r="H193" i="4"/>
  <c r="H161" i="4"/>
  <c r="H129" i="4"/>
  <c r="H97" i="4"/>
  <c r="H65" i="4"/>
  <c r="H33" i="4"/>
  <c r="H3" i="4"/>
  <c r="H142" i="4"/>
  <c r="H242" i="4"/>
  <c r="H178" i="4"/>
  <c r="H114" i="4"/>
  <c r="H50" i="4"/>
  <c r="H230" i="4"/>
  <c r="H166" i="4"/>
  <c r="H102" i="4"/>
  <c r="H38" i="4"/>
  <c r="H222" i="4"/>
  <c r="H126" i="4"/>
  <c r="H14" i="4"/>
  <c r="H202" i="4"/>
  <c r="H138" i="4"/>
  <c r="H74" i="4"/>
  <c r="H10" i="4"/>
  <c r="H227" i="4"/>
  <c r="H195" i="4"/>
  <c r="H163" i="4"/>
  <c r="H131" i="4"/>
  <c r="H99" i="4"/>
  <c r="H67" i="4"/>
  <c r="H35" i="4"/>
  <c r="H247" i="4"/>
  <c r="H215" i="4"/>
  <c r="H185" i="4"/>
  <c r="H153" i="4"/>
  <c r="H119" i="4"/>
  <c r="H87" i="4"/>
  <c r="H55" i="4"/>
  <c r="H23" i="4"/>
  <c r="H253" i="4"/>
  <c r="H237" i="4"/>
  <c r="H221" i="4"/>
  <c r="H205" i="4"/>
  <c r="H189" i="4"/>
  <c r="H173" i="4"/>
  <c r="H157" i="4"/>
  <c r="H141" i="4"/>
  <c r="H125" i="4"/>
  <c r="H109" i="4"/>
  <c r="H93" i="4"/>
  <c r="H77" i="4"/>
  <c r="H61" i="4"/>
  <c r="H45" i="4"/>
  <c r="H29" i="4"/>
  <c r="H13" i="4"/>
  <c r="H243" i="4"/>
  <c r="H213" i="4"/>
  <c r="H181" i="4"/>
  <c r="H149" i="4"/>
  <c r="H117" i="4"/>
  <c r="H83" i="4"/>
  <c r="H51" i="4"/>
  <c r="H21" i="4"/>
  <c r="H249" i="4"/>
  <c r="H217" i="4"/>
  <c r="H183" i="4"/>
  <c r="H151" i="4"/>
  <c r="H121" i="4"/>
  <c r="H89" i="4"/>
  <c r="H57" i="4"/>
  <c r="H25" i="4"/>
  <c r="H345" i="4"/>
  <c r="H341" i="4"/>
  <c r="H337" i="4"/>
  <c r="H333" i="4"/>
  <c r="H329" i="4"/>
  <c r="H325" i="4"/>
  <c r="H321" i="4"/>
  <c r="H317" i="4"/>
  <c r="H313" i="4"/>
  <c r="H309" i="4"/>
  <c r="H305" i="4"/>
  <c r="H301" i="4"/>
  <c r="H297" i="4"/>
  <c r="H293" i="4"/>
  <c r="H289" i="4"/>
  <c r="H285" i="4"/>
  <c r="H281" i="4"/>
  <c r="H277" i="4"/>
  <c r="H273" i="4"/>
  <c r="H269" i="4"/>
  <c r="H265" i="4"/>
  <c r="H261" i="4"/>
  <c r="H255" i="4"/>
  <c r="H239" i="4"/>
  <c r="H223" i="4"/>
  <c r="H207" i="4"/>
  <c r="H191" i="4"/>
  <c r="H175" i="4"/>
  <c r="H159" i="4"/>
  <c r="H143" i="4"/>
  <c r="H127" i="4"/>
  <c r="H111" i="4"/>
  <c r="H95" i="4"/>
  <c r="H79" i="4"/>
  <c r="H63" i="4"/>
  <c r="H47" i="4"/>
  <c r="H31" i="4"/>
  <c r="H15" i="4"/>
  <c r="H2" i="4"/>
  <c r="H174" i="4"/>
  <c r="H46" i="4"/>
  <c r="H194" i="4"/>
  <c r="H130" i="4"/>
  <c r="H66" i="4"/>
  <c r="H246" i="4"/>
  <c r="H182" i="4"/>
  <c r="H118" i="4"/>
  <c r="H54" i="4"/>
  <c r="H254" i="4"/>
  <c r="H158" i="4"/>
  <c r="H30" i="4"/>
  <c r="H218" i="4"/>
  <c r="H154" i="4"/>
  <c r="H90" i="4"/>
  <c r="H26" i="4"/>
  <c r="H346" i="4"/>
  <c r="H340" i="4"/>
  <c r="H332" i="4"/>
  <c r="H324" i="4"/>
  <c r="H316" i="4"/>
  <c r="H306" i="4"/>
  <c r="H298" i="4"/>
  <c r="H290" i="4"/>
  <c r="H282" i="4"/>
  <c r="H276" i="4"/>
  <c r="H268" i="4"/>
  <c r="H262" i="4"/>
  <c r="H342" i="4"/>
  <c r="H334" i="4"/>
  <c r="H326" i="4"/>
  <c r="H318" i="4"/>
  <c r="H312" i="4"/>
  <c r="H304" i="4"/>
  <c r="H296" i="4"/>
  <c r="H288" i="4"/>
  <c r="H278" i="4"/>
  <c r="H270" i="4"/>
  <c r="H260" i="4"/>
  <c r="H238" i="4"/>
  <c r="H210" i="4"/>
  <c r="H146" i="4"/>
  <c r="H82" i="4"/>
  <c r="H18" i="4"/>
  <c r="H198" i="4"/>
  <c r="H70" i="4"/>
  <c r="H190" i="4"/>
  <c r="H234" i="4"/>
  <c r="H170" i="4"/>
  <c r="H42" i="4"/>
  <c r="H179" i="4"/>
  <c r="H115" i="4"/>
  <c r="H85" i="4"/>
  <c r="H5" i="4"/>
  <c r="H231" i="4"/>
  <c r="H169" i="4"/>
  <c r="H105" i="4"/>
  <c r="H41" i="4"/>
  <c r="H251" i="4"/>
  <c r="H219" i="4"/>
  <c r="H187" i="4"/>
  <c r="H155" i="4"/>
  <c r="H123" i="4"/>
  <c r="H91" i="4"/>
  <c r="H59" i="4"/>
  <c r="H27" i="4"/>
  <c r="H229" i="4"/>
  <c r="H165" i="4"/>
  <c r="H101" i="4"/>
  <c r="H37" i="4"/>
  <c r="H167" i="4"/>
  <c r="H103" i="4"/>
  <c r="H39" i="4"/>
  <c r="H343" i="4"/>
  <c r="H335" i="4"/>
  <c r="H327" i="4"/>
  <c r="H319" i="4"/>
  <c r="H311" i="4"/>
  <c r="H303" i="4"/>
  <c r="H295" i="4"/>
  <c r="H287" i="4"/>
  <c r="H279" i="4"/>
  <c r="H271" i="4"/>
  <c r="H263" i="4"/>
  <c r="H241" i="4"/>
  <c r="H209" i="4"/>
  <c r="H177" i="4"/>
  <c r="H145" i="4"/>
  <c r="H113" i="4"/>
  <c r="H81" i="4"/>
  <c r="H49" i="4"/>
  <c r="H17" i="4"/>
  <c r="H120" i="4"/>
  <c r="H232" i="4"/>
  <c r="H68" i="4"/>
  <c r="H132" i="4"/>
  <c r="H228" i="4"/>
  <c r="H88" i="4"/>
  <c r="H248" i="4"/>
  <c r="H64" i="4"/>
  <c r="H128" i="4"/>
  <c r="H192" i="4"/>
  <c r="H44" i="4"/>
  <c r="H108" i="4"/>
  <c r="H204" i="4"/>
  <c r="H56" i="4"/>
  <c r="H184" i="4"/>
  <c r="H20" i="4"/>
  <c r="H52" i="4"/>
  <c r="H84" i="4"/>
  <c r="H116" i="4"/>
  <c r="H148" i="4"/>
  <c r="H180" i="4"/>
  <c r="H212" i="4"/>
  <c r="H244" i="4"/>
  <c r="H40" i="4"/>
  <c r="H136" i="4"/>
  <c r="H200" i="4"/>
  <c r="H16" i="4"/>
  <c r="H48" i="4"/>
  <c r="H80" i="4"/>
  <c r="H112" i="4"/>
  <c r="H144" i="4"/>
  <c r="H176" i="4"/>
  <c r="H208" i="4"/>
  <c r="H240" i="4"/>
  <c r="H8" i="4"/>
  <c r="H104" i="4"/>
  <c r="H216" i="4"/>
  <c r="H28" i="4"/>
  <c r="H60" i="4"/>
  <c r="H92" i="4"/>
  <c r="H124" i="4"/>
  <c r="H156" i="4"/>
  <c r="H188" i="4"/>
  <c r="H220" i="4"/>
  <c r="H252" i="4"/>
  <c r="H257" i="4"/>
  <c r="H36" i="4"/>
  <c r="H100" i="4"/>
  <c r="H164" i="4"/>
  <c r="H196" i="4"/>
  <c r="H24" i="4"/>
  <c r="H168" i="4"/>
  <c r="H32" i="4"/>
  <c r="H96" i="4"/>
  <c r="H160" i="4"/>
  <c r="H224" i="4"/>
  <c r="H72" i="4"/>
  <c r="H152" i="4"/>
  <c r="H12" i="4"/>
  <c r="H76" i="4"/>
  <c r="H140" i="4"/>
  <c r="H172" i="4"/>
  <c r="H236" i="4"/>
  <c r="H4" i="4"/>
  <c r="F4" i="5"/>
  <c r="F7" i="5"/>
  <c r="F8" i="5"/>
  <c r="F6" i="5"/>
  <c r="F5" i="5"/>
  <c r="I3" i="13"/>
  <c r="B3" i="13"/>
  <c r="J3" i="13"/>
  <c r="H3" i="13"/>
  <c r="A9" i="7"/>
  <c r="G8" i="5"/>
  <c r="G7" i="5"/>
  <c r="G5" i="5"/>
  <c r="G4" i="5"/>
  <c r="G6" i="5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B402" i="7"/>
  <c r="A401" i="7"/>
  <c r="A402" i="7"/>
  <c r="M5" i="7"/>
  <c r="M4" i="7"/>
  <c r="M6" i="7"/>
  <c r="M7" i="7"/>
</calcChain>
</file>

<file path=xl/sharedStrings.xml><?xml version="1.0" encoding="utf-8"?>
<sst xmlns="http://schemas.openxmlformats.org/spreadsheetml/2006/main" count="268" uniqueCount="205">
  <si>
    <t>LOCATION</t>
  </si>
  <si>
    <t>EVALUEE LAST NAME</t>
  </si>
  <si>
    <t>EVALUEE FIRST NAME</t>
  </si>
  <si>
    <t>EMAIL</t>
  </si>
  <si>
    <t>EVALUATOR LAST NAME</t>
  </si>
  <si>
    <t>EVALUATOR FIRST NAME</t>
  </si>
  <si>
    <t>FROM</t>
  </si>
  <si>
    <t>TO</t>
  </si>
  <si>
    <t>NAME</t>
  </si>
  <si>
    <t>Ineffective</t>
  </si>
  <si>
    <t>Partially Effective</t>
  </si>
  <si>
    <t>Effective</t>
  </si>
  <si>
    <t>Highly Effective</t>
  </si>
  <si>
    <t>McREL RATING</t>
  </si>
  <si>
    <t>WEIGHT (%)</t>
  </si>
  <si>
    <t>GRAND TOTAL:</t>
  </si>
  <si>
    <t>MCREL COMPOSITE SCORE</t>
  </si>
  <si>
    <t>LABEL</t>
  </si>
  <si>
    <t>MIN</t>
  </si>
  <si>
    <t>MAX</t>
  </si>
  <si>
    <t>TOTAL</t>
  </si>
  <si>
    <t>%</t>
  </si>
  <si>
    <t>EVALUEE</t>
  </si>
  <si>
    <t>EVALUATOR</t>
  </si>
  <si>
    <t>selected ID</t>
  </si>
  <si>
    <t>DATA</t>
  </si>
  <si>
    <t>SCORE</t>
  </si>
  <si>
    <t>MX</t>
  </si>
  <si>
    <t>Average McREL Rating Score</t>
  </si>
  <si>
    <t>McREL RATINGS</t>
  </si>
  <si>
    <t>SELECTED</t>
  </si>
  <si>
    <t>Recommended</t>
  </si>
  <si>
    <t>McREL Score:</t>
  </si>
  <si>
    <t>McREL Rating:</t>
  </si>
  <si>
    <t>Evaluator:</t>
  </si>
  <si>
    <t>Summary Date:</t>
  </si>
  <si>
    <t>&gt;&gt;&gt;</t>
  </si>
  <si>
    <t>EVALUEES</t>
  </si>
  <si>
    <t>Alternate Scoring System Name</t>
  </si>
  <si>
    <t>McREL Rating</t>
  </si>
  <si>
    <t>McREL Input
(0-4)</t>
  </si>
  <si>
    <t>EVALUATION DATE</t>
  </si>
  <si>
    <t>F1A_Score</t>
  </si>
  <si>
    <t>F1B_Score</t>
  </si>
  <si>
    <t>F1C_Score</t>
  </si>
  <si>
    <t>F1D_Score</t>
  </si>
  <si>
    <t>F1E_Score</t>
  </si>
  <si>
    <t>F1F_Score</t>
  </si>
  <si>
    <t>F1G_Score</t>
  </si>
  <si>
    <t>F2A_Score</t>
  </si>
  <si>
    <t>F2B_Score</t>
  </si>
  <si>
    <t>F2C_Score</t>
  </si>
  <si>
    <t>F2D_Score</t>
  </si>
  <si>
    <t>F2E_Score</t>
  </si>
  <si>
    <t>F2F_Score</t>
  </si>
  <si>
    <t>F2G_Score</t>
  </si>
  <si>
    <t>F3A_Score</t>
  </si>
  <si>
    <t>F3B_Score</t>
  </si>
  <si>
    <t>F3C_Score</t>
  </si>
  <si>
    <t>F3D_Score</t>
  </si>
  <si>
    <t>F3E_Score</t>
  </si>
  <si>
    <t>F3F_Score</t>
  </si>
  <si>
    <t>F3G_Score</t>
  </si>
  <si>
    <t>COM1_SCORE</t>
  </si>
  <si>
    <t>COM2_SCORE</t>
  </si>
  <si>
    <t>COM3_SCORE</t>
  </si>
  <si>
    <t>Framework 1: Principal leadership responsibilities associated with Managing Change</t>
  </si>
  <si>
    <t>A. Change Agent: Is willing to and actively challenges the status quo.</t>
  </si>
  <si>
    <t>B. Flexibility: Adapts his or her leadership behavior to the needs of the current situation and is comfortable with dissent.</t>
  </si>
  <si>
    <t>C. Ideals and Beliefs: Communicates and operates from strong ideals and beliefs about school and schooling.</t>
  </si>
  <si>
    <t>D. Intellectual Stimulation: Ensures that the faculty and staff are aware of the most current theories and practices and makes the discussion of these a regular aspect of the school culture.</t>
  </si>
  <si>
    <t>E. Knowledge of Curriculum, Instruction, and Assessment: Is knowledgeable about the current curriculum, instruction, and assessment practices.</t>
  </si>
  <si>
    <t>F. Monitor and Evaluate: Monitors the effectiveness of school practices and their impact on student learning.</t>
  </si>
  <si>
    <t>G. Optimize: Inspires and leads new and challenging innovations.</t>
  </si>
  <si>
    <t>Overall rating for Managing Change</t>
  </si>
  <si>
    <t>Framework 2: Principal responsibilities associated with Focus of Leadership</t>
  </si>
  <si>
    <t>A. Contingent Rewards: Recognizes and rewards individual accomplishments.</t>
  </si>
  <si>
    <t>B. Discipline: Protects teachers from issues and influences that would detract from their time or focus.</t>
  </si>
  <si>
    <t>C. Focus: Establishes clear goals and keeps those goals in the forefront of the school's attention.</t>
  </si>
  <si>
    <t>D. Involvement in Curriculum: Is directly involved in helping teachers design curricular activities and address assessment and instructional issues.</t>
  </si>
  <si>
    <t>E. Order: Establishes a set of standard operating procedures and routines.</t>
  </si>
  <si>
    <t>F. Outreach: Is an advocate and spokesperson of the school to all stakeholders.</t>
  </si>
  <si>
    <t>G. Resources: Provides teachers with material and professional development necessary for the execution of their jobs.</t>
  </si>
  <si>
    <t>Overall rating for Focus of Leadership</t>
  </si>
  <si>
    <t>Framework 3: Principal responsibilities associated with Purposeful Community</t>
  </si>
  <si>
    <r>
      <t xml:space="preserve">Framework 3: </t>
    </r>
    <r>
      <rPr>
        <b/>
        <sz val="10"/>
        <color rgb="FF000000"/>
        <rFont val="Arial"/>
        <family val="2"/>
      </rPr>
      <t>Principal responsibilities associated with Purposeful Community</t>
    </r>
  </si>
  <si>
    <r>
      <t>Framework 2:</t>
    </r>
    <r>
      <rPr>
        <b/>
        <sz val="10"/>
        <color rgb="FF000000"/>
        <rFont val="Arial"/>
        <family val="2"/>
      </rPr>
      <t xml:space="preserve"> Principal responsibilities associated with Focus of Leadership</t>
    </r>
  </si>
  <si>
    <r>
      <t xml:space="preserve">Framework 1: </t>
    </r>
    <r>
      <rPr>
        <b/>
        <sz val="10"/>
        <color rgb="FF000000"/>
        <rFont val="Arial"/>
        <family val="2"/>
      </rPr>
      <t>Principal leadership responsibilities associated with Managing Change</t>
    </r>
  </si>
  <si>
    <t>A. Affirmation: Recognizes and celebrates school accomplishment and acknowledges failures.</t>
  </si>
  <si>
    <t>B. Communication: Establishes strong lines of communication with teachers and among students.</t>
  </si>
  <si>
    <t>C. Culture: Fosters shared beliefs and a sense of community and cooperation.</t>
  </si>
  <si>
    <t>D. Input: Involves teachers in the design and implementation of important decisions.</t>
  </si>
  <si>
    <t>E. Relationship: Demonstrates awareness of the personal aspects of teachers and staff.</t>
  </si>
  <si>
    <t>F. Situational Awareness: Is aware of the details and the undercurrents in the running of the school and uses this information to address current and potential problems.</t>
  </si>
  <si>
    <t>G. Visiblity: Has quality contacts and interactions with teachers and students.</t>
  </si>
  <si>
    <t>Overall rating for Purposeful Community</t>
  </si>
  <si>
    <t>AVERAGES</t>
  </si>
  <si>
    <t>WEIGHTED FRAMEWORK SCORES</t>
  </si>
  <si>
    <t>WEIGHTED F1 RESPONSIBILITY SCORES</t>
  </si>
  <si>
    <t>WEIGHTED F2 RESPONSIBILITY SCORES</t>
  </si>
  <si>
    <t>WEIGHTED F3 RESPONSIBILITY SCORES</t>
  </si>
  <si>
    <t>F1 PTS</t>
  </si>
  <si>
    <t>F2 PTS</t>
  </si>
  <si>
    <t>F3 PTS</t>
  </si>
  <si>
    <t>F3 TOTAL:</t>
  </si>
  <si>
    <t>F2 TOTAL:</t>
  </si>
  <si>
    <t>F1 TOTAL:</t>
  </si>
  <si>
    <t>Rounded</t>
  </si>
  <si>
    <t>HOW TO USE THIS SPREADSHEET</t>
  </si>
  <si>
    <t>BALANCED RESP AND FRAMEWORK RATINGS</t>
  </si>
  <si>
    <t>NAME OF CUSTOM SCORING MODEL</t>
  </si>
  <si>
    <t>McREL Cut #1</t>
  </si>
  <si>
    <t>McREL Cut #2</t>
  </si>
  <si>
    <t>McREL Cut #3</t>
  </si>
  <si>
    <t>McREL Cut #4</t>
  </si>
  <si>
    <t>McREL Top</t>
  </si>
  <si>
    <t>Band Incrementer</t>
  </si>
  <si>
    <t>Maps To</t>
  </si>
  <si>
    <t>McREL Bottom</t>
  </si>
  <si>
    <t>Superior</t>
  </si>
  <si>
    <t>Needs Improvement</t>
  </si>
  <si>
    <t>RATING</t>
  </si>
  <si>
    <t>MODEL NAME:</t>
  </si>
  <si>
    <t>Oklahoma State School Districts: Paper-Pencil Scoring Template</t>
  </si>
  <si>
    <r>
      <t xml:space="preserve">This scoring template spreadsheet is designed to help Oklahoma school districts analyze, record and translate summary rating form data using the </t>
    </r>
    <r>
      <rPr>
        <b/>
        <sz val="12"/>
        <color theme="1"/>
        <rFont val="Calibri"/>
        <family val="2"/>
        <scheme val="minor"/>
      </rPr>
      <t>Paper-Pencil version of the McREL Evaluation System</t>
    </r>
    <r>
      <rPr>
        <sz val="12"/>
        <color theme="1"/>
        <rFont val="Calibri"/>
        <family val="2"/>
        <scheme val="minor"/>
      </rPr>
      <t>. McREL may enhance these template spreadsheets as specific ideas and suggestions are determined to be beneficial to all districts.</t>
    </r>
  </si>
  <si>
    <t>Values entered in this document are the sole responsibility of each district.</t>
  </si>
  <si>
    <t xml:space="preserve">PART ONE: </t>
  </si>
  <si>
    <t>The spreadsheet has seven (7) workbooks (tabs) across the bottom. Become familiar with each tab and how the data is to be entered.</t>
  </si>
  <si>
    <r>
      <t xml:space="preserve">Read all infjormation on the </t>
    </r>
    <r>
      <rPr>
        <b/>
        <i/>
        <sz val="12"/>
        <color theme="1"/>
        <rFont val="Calibri"/>
        <family val="2"/>
        <scheme val="minor"/>
      </rPr>
      <t>INSTRUCTIONS tab</t>
    </r>
    <r>
      <rPr>
        <sz val="12"/>
        <color theme="1"/>
        <rFont val="Calibri"/>
        <family val="2"/>
        <scheme val="minor"/>
      </rPr>
      <t xml:space="preserve"> before getting started.</t>
    </r>
  </si>
  <si>
    <t xml:space="preserve">PART TWO: </t>
  </si>
  <si>
    <r>
      <t xml:space="preserve">Using your saved paper-pencil </t>
    </r>
    <r>
      <rPr>
        <b/>
        <sz val="12"/>
        <color theme="1"/>
        <rFont val="Calibri"/>
        <family val="2"/>
        <scheme val="minor"/>
      </rPr>
      <t>SUMMARY EVALUATION RATING</t>
    </r>
    <r>
      <rPr>
        <sz val="12"/>
        <color theme="1"/>
        <rFont val="Calibri"/>
        <family val="2"/>
        <scheme val="minor"/>
      </rPr>
      <t xml:space="preserve"> Form, input data manually on the </t>
    </r>
    <r>
      <rPr>
        <b/>
        <sz val="12"/>
        <color theme="1"/>
        <rFont val="Calibri"/>
        <family val="2"/>
        <scheme val="minor"/>
      </rPr>
      <t>RawData</t>
    </r>
    <r>
      <rPr>
        <sz val="12"/>
        <color theme="1"/>
        <rFont val="Calibri"/>
        <family val="2"/>
        <scheme val="minor"/>
      </rPr>
      <t xml:space="preserve"> tab (all principals).</t>
    </r>
  </si>
  <si>
    <t xml:space="preserve">NOTE: This spreadsheet has been optimized for standards set by Oklahoma legislature. Do not use this template if you are not in the state of Oklahoma. </t>
  </si>
  <si>
    <t>Convert rating to scoring value:</t>
  </si>
  <si>
    <t>Not Demonstrated = 1</t>
  </si>
  <si>
    <t>Developing = 2</t>
  </si>
  <si>
    <t>Proficient = 3</t>
  </si>
  <si>
    <t>Accomplished = 4</t>
  </si>
  <si>
    <t>Distinguished = 5</t>
  </si>
  <si>
    <t xml:space="preserve">Enter the scoring value in each column as follows: </t>
  </si>
  <si>
    <t>NOTE-OVERALL RATINGS FOR EACH FRAMEWORK COMPONENTWILL BE PLACED IN COLUMNS AC-AE.</t>
  </si>
  <si>
    <t>Column H - Managing Change - Element A: Change Agent</t>
  </si>
  <si>
    <t>Column I - Managing Change - Element B: Flexibility</t>
  </si>
  <si>
    <t>Column J - Managing Change - Element C: Ideals and Beliefs</t>
  </si>
  <si>
    <t>Column K - Managing Change - Element D: Intellectual Stimulation</t>
  </si>
  <si>
    <t>Column L - Managing Change - Element E: Knowledge of Curriculum, Instruction, and Assessment</t>
  </si>
  <si>
    <t>Column M - Managing Change - Element F: Monitor and Evaluate</t>
  </si>
  <si>
    <t>Column N - Managing Change - Element G: Optimize</t>
  </si>
  <si>
    <t xml:space="preserve">   Overall rating for Managing Change will be placed in Column AC</t>
  </si>
  <si>
    <t>Column O - Focus of Leadership - Element A: Contingent Rewards</t>
  </si>
  <si>
    <t>Column P - Focus of Leadership - Element B: Discipline</t>
  </si>
  <si>
    <t>Column Q - Focus of Leadership - Element C: Focus</t>
  </si>
  <si>
    <t>Column R -Focus of Leadership - Element D: Involvement in Curriculum, Instruction, and Assessment</t>
  </si>
  <si>
    <t>Column S - Focus of Leadership - Element E: Order</t>
  </si>
  <si>
    <t>Column T - Focus of Leadership - Element F: Outreach</t>
  </si>
  <si>
    <t>Column U - Focus of Leadership - Element G: Resources</t>
  </si>
  <si>
    <t xml:space="preserve">   Overall rating for Focus of Leadership will be placed in Column AD</t>
  </si>
  <si>
    <t>Column V - Purposeful Community - Element A: Affirmation</t>
  </si>
  <si>
    <t>Column W - Purposeful Community - Element B: Communication</t>
  </si>
  <si>
    <t>Column X - Purposeful Community - Element C: Culture</t>
  </si>
  <si>
    <t>Column Y - Purposeful Community - Element D: Input</t>
  </si>
  <si>
    <t>Column Z - Purposeful Community - Element E: Relationships</t>
  </si>
  <si>
    <t>Column AA- Purposeful Community - Element F: Situational Awareness</t>
  </si>
  <si>
    <t>Column AB - Purposeful Community - Element G: Visibility</t>
  </si>
  <si>
    <t xml:space="preserve">   Overall rating for Purposeful Community will be placed in Column AE</t>
  </si>
  <si>
    <t>Column AC - Overall Score: Managing Change</t>
  </si>
  <si>
    <t>Column AD - Overall Score: Focus of Leadership</t>
  </si>
  <si>
    <t>Column AE - Overall Score: Purposeful Community</t>
  </si>
  <si>
    <r>
      <t xml:space="preserve">Calculations from the Raw Data tab will convert to subsequent tabs: </t>
    </r>
    <r>
      <rPr>
        <b/>
        <sz val="12"/>
        <color theme="1"/>
        <rFont val="Calibri"/>
        <family val="2"/>
        <scheme val="minor"/>
      </rPr>
      <t>AverageScore, FinalScores, and Individual.</t>
    </r>
  </si>
  <si>
    <t>View and (optionally) print the "Average Scores" worksheet.</t>
  </si>
  <si>
    <t>View final scores for all evaluees.</t>
  </si>
  <si>
    <r>
      <t xml:space="preserve">View/Print each evaluee's detailed scoring record.  </t>
    </r>
    <r>
      <rPr>
        <b/>
        <sz val="10"/>
        <color theme="1"/>
        <rFont val="Calibri"/>
        <family val="2"/>
        <scheme val="minor"/>
      </rPr>
      <t>Choose evaluee from drop-down menu.</t>
    </r>
  </si>
  <si>
    <t xml:space="preserve">PART THREE: </t>
  </si>
  <si>
    <t>Review your district's rating breakdown by clicking on the ScoreRanges tab, and (optional) print this page for your records.</t>
  </si>
  <si>
    <t>Paper-Pencil INSTRUCTIONS (red tab)</t>
  </si>
  <si>
    <t>RawData (green tab)</t>
  </si>
  <si>
    <t>AverageScores (blue tab)</t>
  </si>
  <si>
    <t>FinalScores (purple tab)</t>
  </si>
  <si>
    <t>Individual (orange tab)</t>
  </si>
  <si>
    <t>ScoreRanges (yellow tab)</t>
  </si>
  <si>
    <t>ScoringModel (pink tab)</t>
  </si>
  <si>
    <t>Managing Change: Element A Score</t>
  </si>
  <si>
    <t>Managing Change: Element B Score</t>
  </si>
  <si>
    <t>Managing Change: Element C Score</t>
  </si>
  <si>
    <t>Managing Change: Element D Score</t>
  </si>
  <si>
    <t>Managing Change: Element E Score</t>
  </si>
  <si>
    <t>Managing Change: Element F Score</t>
  </si>
  <si>
    <t>Managing Change: Element G Score</t>
  </si>
  <si>
    <t>Focus of Leadership: Element A Score</t>
  </si>
  <si>
    <t>Focus of Leadership: Element B Score</t>
  </si>
  <si>
    <t>Focus of Leadership: Element C Score</t>
  </si>
  <si>
    <t>Focus of Leadership: Element D Score</t>
  </si>
  <si>
    <t>Focus of Leadership: Element E Score</t>
  </si>
  <si>
    <t>Focus of Leadership: Element F Score</t>
  </si>
  <si>
    <t>Focus of Leadership: Element G Score</t>
  </si>
  <si>
    <t>Purposeful Community: Element A Score</t>
  </si>
  <si>
    <t>Purposeful Community: Element B Score</t>
  </si>
  <si>
    <t>Purposeful Community: Element C Score</t>
  </si>
  <si>
    <t>Purposeful Community: Element D Score</t>
  </si>
  <si>
    <t>Purposeful Community: Element E Score</t>
  </si>
  <si>
    <t>Purposeful Community: Element F Score</t>
  </si>
  <si>
    <t>Purposeful Community: Element G Score</t>
  </si>
  <si>
    <t>Overall Score: Managing Change</t>
  </si>
  <si>
    <t>Overall Score: Focus of Leadership</t>
  </si>
  <si>
    <t>Overall Score: Purposeful Community</t>
  </si>
  <si>
    <t>Jones, John - Frank 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</si>
</sst>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;@"/>
    <numFmt numFmtId="165" formatCode="0.0000"/>
    <numFmt numFmtId="166" formatCode="mm/dd/yy;@"/>
    <numFmt numFmtId="167" formatCode="0.000000"/>
    <numFmt numFmtId="168" formatCode="0.000000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6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18" fillId="0" borderId="0" xfId="0" applyFont="1" applyAlignment="1">
      <alignment wrapText="1"/>
    </xf>
    <xf numFmtId="14" fontId="0" fillId="0" borderId="0" xfId="0" applyNumberFormat="1"/>
    <xf numFmtId="0" fontId="0" fillId="0" borderId="0" xfId="0" applyAlignment="1">
      <alignment wrapText="1"/>
    </xf>
    <xf numFmtId="0" fontId="21" fillId="0" borderId="0" xfId="42" applyAlignment="1" applyProtection="1"/>
    <xf numFmtId="0" fontId="22" fillId="0" borderId="10" xfId="0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0" fillId="33" borderId="0" xfId="0" applyFill="1"/>
    <xf numFmtId="0" fontId="16" fillId="33" borderId="0" xfId="0" applyFont="1" applyFill="1" applyAlignment="1">
      <alignment wrapText="1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 wrapText="1"/>
    </xf>
    <xf numFmtId="0" fontId="0" fillId="0" borderId="0" xfId="0" applyAlignment="1"/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9" fillId="0" borderId="1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19" fillId="0" borderId="10" xfId="0" applyFont="1" applyBorder="1"/>
    <xf numFmtId="0" fontId="0" fillId="0" borderId="0" xfId="0" applyAlignment="1">
      <alignment horizontal="left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16" fillId="0" borderId="10" xfId="0" applyFont="1" applyBorder="1" applyAlignment="1">
      <alignment horizontal="center"/>
    </xf>
    <xf numFmtId="0" fontId="25" fillId="34" borderId="14" xfId="0" applyFont="1" applyFill="1" applyBorder="1" applyAlignment="1">
      <alignment horizontal="center" vertical="center"/>
    </xf>
    <xf numFmtId="0" fontId="16" fillId="34" borderId="14" xfId="0" applyFont="1" applyFill="1" applyBorder="1" applyAlignment="1">
      <alignment horizontal="right"/>
    </xf>
    <xf numFmtId="0" fontId="19" fillId="0" borderId="13" xfId="0" applyFont="1" applyBorder="1" applyAlignment="1">
      <alignment wrapText="1"/>
    </xf>
    <xf numFmtId="2" fontId="26" fillId="0" borderId="13" xfId="0" applyNumberFormat="1" applyFont="1" applyBorder="1" applyAlignment="1">
      <alignment horizontal="center"/>
    </xf>
    <xf numFmtId="164" fontId="16" fillId="0" borderId="0" xfId="0" applyNumberFormat="1" applyFont="1" applyAlignment="1">
      <alignment horizontal="center" wrapText="1"/>
    </xf>
    <xf numFmtId="0" fontId="0" fillId="33" borderId="0" xfId="0" applyFill="1" applyAlignment="1">
      <alignment horizontal="center" wrapText="1"/>
    </xf>
    <xf numFmtId="0" fontId="16" fillId="33" borderId="0" xfId="0" applyFont="1" applyFill="1" applyAlignment="1">
      <alignment horizontal="center" wrapText="1"/>
    </xf>
    <xf numFmtId="164" fontId="0" fillId="0" borderId="0" xfId="0" applyNumberFormat="1" applyAlignment="1">
      <alignment horizontal="center"/>
    </xf>
    <xf numFmtId="0" fontId="24" fillId="34" borderId="16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16" fillId="0" borderId="16" xfId="0" applyFont="1" applyFill="1" applyBorder="1" applyAlignment="1">
      <alignment horizontal="right"/>
    </xf>
    <xf numFmtId="165" fontId="22" fillId="0" borderId="10" xfId="0" applyNumberFormat="1" applyFont="1" applyFill="1" applyBorder="1" applyAlignment="1">
      <alignment horizontal="center"/>
    </xf>
    <xf numFmtId="165" fontId="28" fillId="34" borderId="15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25" fillId="0" borderId="15" xfId="0" applyNumberFormat="1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2" fontId="16" fillId="0" borderId="0" xfId="0" applyNumberFormat="1" applyFont="1" applyAlignment="1">
      <alignment horizontal="center" wrapText="1"/>
    </xf>
    <xf numFmtId="2" fontId="33" fillId="0" borderId="16" xfId="0" applyNumberFormat="1" applyFont="1" applyBorder="1" applyAlignment="1">
      <alignment wrapText="1"/>
    </xf>
    <xf numFmtId="2" fontId="32" fillId="0" borderId="15" xfId="0" applyNumberFormat="1" applyFont="1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34" fillId="0" borderId="0" xfId="0" applyFont="1" applyBorder="1" applyAlignment="1">
      <alignment horizontal="right"/>
    </xf>
    <xf numFmtId="2" fontId="0" fillId="0" borderId="23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166" fontId="0" fillId="0" borderId="0" xfId="0" applyNumberFormat="1"/>
    <xf numFmtId="2" fontId="27" fillId="0" borderId="10" xfId="0" applyNumberFormat="1" applyFont="1" applyBorder="1" applyAlignment="1">
      <alignment horizontal="center"/>
    </xf>
    <xf numFmtId="10" fontId="27" fillId="0" borderId="10" xfId="0" applyNumberFormat="1" applyFont="1" applyBorder="1" applyAlignment="1">
      <alignment horizontal="right"/>
    </xf>
    <xf numFmtId="0" fontId="27" fillId="0" borderId="10" xfId="0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36" fillId="0" borderId="10" xfId="0" applyFont="1" applyBorder="1" applyAlignment="1">
      <alignment wrapText="1"/>
    </xf>
    <xf numFmtId="0" fontId="18" fillId="0" borderId="12" xfId="0" applyFont="1" applyBorder="1" applyAlignment="1">
      <alignment wrapText="1"/>
    </xf>
    <xf numFmtId="0" fontId="36" fillId="0" borderId="10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37" fillId="36" borderId="10" xfId="0" applyFont="1" applyFill="1" applyBorder="1" applyAlignment="1">
      <alignment horizontal="center"/>
    </xf>
    <xf numFmtId="0" fontId="38" fillId="36" borderId="10" xfId="0" applyFont="1" applyFill="1" applyBorder="1" applyAlignment="1">
      <alignment horizontal="center" wrapText="1"/>
    </xf>
    <xf numFmtId="0" fontId="16" fillId="0" borderId="12" xfId="0" applyFont="1" applyBorder="1" applyAlignment="1"/>
    <xf numFmtId="0" fontId="37" fillId="36" borderId="10" xfId="0" applyFont="1" applyFill="1" applyBorder="1" applyAlignment="1">
      <alignment horizontal="center" wrapText="1"/>
    </xf>
    <xf numFmtId="0" fontId="37" fillId="35" borderId="10" xfId="0" applyFont="1" applyFill="1" applyBorder="1" applyAlignment="1" applyProtection="1">
      <alignment horizontal="center"/>
      <protection locked="0"/>
    </xf>
    <xf numFmtId="0" fontId="20" fillId="0" borderId="0" xfId="0" applyFont="1" applyAlignment="1"/>
    <xf numFmtId="0" fontId="16" fillId="0" borderId="14" xfId="0" applyFont="1" applyBorder="1" applyAlignment="1">
      <alignment horizontal="center"/>
    </xf>
    <xf numFmtId="0" fontId="25" fillId="34" borderId="15" xfId="0" applyFont="1" applyFill="1" applyBorder="1" applyAlignment="1">
      <alignment vertical="center"/>
    </xf>
    <xf numFmtId="0" fontId="16" fillId="34" borderId="16" xfId="0" applyFont="1" applyFill="1" applyBorder="1" applyAlignment="1">
      <alignment horizontal="right"/>
    </xf>
    <xf numFmtId="0" fontId="34" fillId="0" borderId="0" xfId="0" applyFont="1" applyBorder="1" applyAlignment="1">
      <alignment horizontal="left"/>
    </xf>
    <xf numFmtId="2" fontId="0" fillId="0" borderId="0" xfId="0" applyNumberFormat="1"/>
    <xf numFmtId="0" fontId="16" fillId="34" borderId="15" xfId="0" applyFont="1" applyFill="1" applyBorder="1" applyAlignment="1">
      <alignment horizontal="right"/>
    </xf>
    <xf numFmtId="2" fontId="39" fillId="0" borderId="10" xfId="0" applyNumberFormat="1" applyFont="1" applyBorder="1" applyAlignment="1">
      <alignment horizontal="center"/>
    </xf>
    <xf numFmtId="2" fontId="39" fillId="0" borderId="18" xfId="0" applyNumberFormat="1" applyFont="1" applyBorder="1" applyAlignment="1">
      <alignment horizontal="center"/>
    </xf>
    <xf numFmtId="2" fontId="0" fillId="0" borderId="0" xfId="0" applyNumberFormat="1" applyBorder="1" applyAlignment="1" applyProtection="1">
      <alignment horizontal="center"/>
    </xf>
    <xf numFmtId="0" fontId="18" fillId="0" borderId="12" xfId="0" applyFont="1" applyBorder="1" applyAlignment="1"/>
    <xf numFmtId="0" fontId="0" fillId="0" borderId="11" xfId="0" applyBorder="1"/>
    <xf numFmtId="0" fontId="39" fillId="0" borderId="0" xfId="0" applyFont="1"/>
    <xf numFmtId="0" fontId="26" fillId="0" borderId="0" xfId="0" applyFont="1" applyAlignment="1">
      <alignment horizontal="center"/>
    </xf>
    <xf numFmtId="2" fontId="26" fillId="35" borderId="10" xfId="0" applyNumberFormat="1" applyFont="1" applyFill="1" applyBorder="1" applyAlignment="1" applyProtection="1">
      <alignment horizontal="center"/>
      <protection locked="0"/>
    </xf>
    <xf numFmtId="0" fontId="26" fillId="35" borderId="10" xfId="0" applyFont="1" applyFill="1" applyBorder="1" applyAlignment="1" applyProtection="1">
      <alignment horizontal="center"/>
      <protection locked="0"/>
    </xf>
    <xf numFmtId="0" fontId="26" fillId="0" borderId="10" xfId="0" applyFont="1" applyBorder="1" applyAlignment="1">
      <alignment horizontal="right"/>
    </xf>
    <xf numFmtId="10" fontId="26" fillId="0" borderId="10" xfId="0" applyNumberFormat="1" applyFont="1" applyBorder="1" applyAlignment="1">
      <alignment horizontal="right"/>
    </xf>
    <xf numFmtId="2" fontId="26" fillId="0" borderId="10" xfId="0" applyNumberFormat="1" applyFont="1" applyBorder="1" applyAlignment="1">
      <alignment horizontal="center"/>
    </xf>
    <xf numFmtId="0" fontId="16" fillId="34" borderId="14" xfId="0" applyFont="1" applyFill="1" applyBorder="1" applyAlignment="1">
      <alignment horizontal="right"/>
    </xf>
    <xf numFmtId="0" fontId="37" fillId="35" borderId="10" xfId="0" applyFont="1" applyFill="1" applyBorder="1" applyAlignment="1" applyProtection="1">
      <alignment horizontal="center" wrapText="1"/>
      <protection locked="0"/>
    </xf>
    <xf numFmtId="167" fontId="0" fillId="35" borderId="0" xfId="0" applyNumberFormat="1" applyFill="1" applyBorder="1" applyAlignment="1" applyProtection="1">
      <alignment horizontal="center"/>
      <protection locked="0"/>
    </xf>
    <xf numFmtId="0" fontId="43" fillId="0" borderId="0" xfId="0" applyFont="1"/>
    <xf numFmtId="0" fontId="43" fillId="0" borderId="0" xfId="0" applyFont="1" applyAlignment="1">
      <alignment horizontal="center"/>
    </xf>
    <xf numFmtId="2" fontId="43" fillId="0" borderId="0" xfId="0" applyNumberFormat="1" applyFont="1" applyAlignment="1">
      <alignment horizontal="center"/>
    </xf>
    <xf numFmtId="168" fontId="43" fillId="0" borderId="0" xfId="0" applyNumberFormat="1" applyFont="1"/>
    <xf numFmtId="0" fontId="17" fillId="0" borderId="0" xfId="0" applyFont="1"/>
    <xf numFmtId="0" fontId="23" fillId="0" borderId="11" xfId="0" applyFont="1" applyFill="1" applyBorder="1" applyAlignment="1" applyProtection="1">
      <alignment horizontal="center"/>
    </xf>
    <xf numFmtId="0" fontId="44" fillId="0" borderId="0" xfId="0" applyFont="1" applyAlignment="1">
      <alignment horizontal="center"/>
    </xf>
    <xf numFmtId="0" fontId="26" fillId="37" borderId="26" xfId="0" applyFont="1" applyFill="1" applyBorder="1" applyAlignment="1">
      <alignment horizontal="left" wrapText="1"/>
    </xf>
    <xf numFmtId="0" fontId="26" fillId="0" borderId="27" xfId="0" applyFont="1" applyFill="1" applyBorder="1" applyAlignment="1">
      <alignment horizontal="left" wrapText="1"/>
    </xf>
    <xf numFmtId="0" fontId="0" fillId="0" borderId="0" xfId="0" applyFill="1"/>
    <xf numFmtId="0" fontId="45" fillId="37" borderId="28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46" fillId="0" borderId="0" xfId="0" applyFont="1" applyAlignment="1">
      <alignment horizontal="center"/>
    </xf>
    <xf numFmtId="0" fontId="23" fillId="0" borderId="26" xfId="0" applyFont="1" applyFill="1" applyBorder="1" applyAlignment="1">
      <alignment horizontal="left"/>
    </xf>
    <xf numFmtId="0" fontId="26" fillId="0" borderId="27" xfId="0" applyFont="1" applyFill="1" applyBorder="1" applyAlignment="1">
      <alignment horizontal="left"/>
    </xf>
    <xf numFmtId="0" fontId="26" fillId="0" borderId="28" xfId="0" applyFont="1" applyFill="1" applyBorder="1"/>
    <xf numFmtId="0" fontId="23" fillId="0" borderId="26" xfId="0" applyFont="1" applyFill="1" applyBorder="1"/>
    <xf numFmtId="0" fontId="26" fillId="0" borderId="27" xfId="0" applyFont="1" applyFill="1" applyBorder="1"/>
    <xf numFmtId="0" fontId="39" fillId="0" borderId="27" xfId="0" applyFont="1" applyFill="1" applyBorder="1"/>
    <xf numFmtId="0" fontId="39" fillId="0" borderId="27" xfId="0" applyFont="1" applyFill="1" applyBorder="1" applyAlignment="1">
      <alignment wrapText="1"/>
    </xf>
    <xf numFmtId="0" fontId="26" fillId="0" borderId="27" xfId="0" applyFont="1" applyFill="1" applyBorder="1" applyAlignment="1">
      <alignment wrapText="1"/>
    </xf>
    <xf numFmtId="0" fontId="47" fillId="0" borderId="27" xfId="0" applyFont="1" applyFill="1" applyBorder="1"/>
    <xf numFmtId="0" fontId="26" fillId="38" borderId="27" xfId="0" applyFont="1" applyFill="1" applyBorder="1"/>
    <xf numFmtId="0" fontId="47" fillId="38" borderId="27" xfId="0" applyFont="1" applyFill="1" applyBorder="1" applyAlignment="1">
      <alignment horizontal="left"/>
    </xf>
    <xf numFmtId="0" fontId="47" fillId="0" borderId="27" xfId="0" applyFont="1" applyFill="1" applyBorder="1" applyAlignment="1">
      <alignment horizontal="left"/>
    </xf>
    <xf numFmtId="0" fontId="26" fillId="39" borderId="27" xfId="0" applyFont="1" applyFill="1" applyBorder="1"/>
    <xf numFmtId="0" fontId="0" fillId="0" borderId="27" xfId="0" applyFill="1" applyBorder="1"/>
    <xf numFmtId="0" fontId="45" fillId="37" borderId="27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27" xfId="0" applyBorder="1"/>
    <xf numFmtId="0" fontId="0" fillId="0" borderId="0" xfId="0" applyBorder="1"/>
    <xf numFmtId="0" fontId="0" fillId="0" borderId="27" xfId="0" applyBorder="1" applyAlignment="1">
      <alignment horizontal="center"/>
    </xf>
    <xf numFmtId="0" fontId="0" fillId="0" borderId="28" xfId="0" applyBorder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21" fillId="0" borderId="0" xfId="42" applyAlignment="1" applyProtection="1"/>
    <xf numFmtId="0" fontId="0" fillId="38" borderId="0" xfId="0" applyFill="1" applyAlignment="1">
      <alignment wrapText="1"/>
    </xf>
    <xf numFmtId="0" fontId="0" fillId="38" borderId="0" xfId="0" applyFill="1"/>
    <xf numFmtId="0" fontId="16" fillId="39" borderId="0" xfId="0" applyFont="1" applyFill="1" applyAlignment="1">
      <alignment wrapText="1"/>
    </xf>
    <xf numFmtId="0" fontId="0" fillId="39" borderId="0" xfId="0" applyFill="1"/>
    <xf numFmtId="0" fontId="0" fillId="0" borderId="0" xfId="0" applyFill="1"/>
    <xf numFmtId="0" fontId="31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9" fillId="0" borderId="16" xfId="0" applyFont="1" applyBorder="1" applyAlignment="1">
      <alignment wrapText="1"/>
    </xf>
    <xf numFmtId="0" fontId="19" fillId="0" borderId="14" xfId="0" applyFont="1" applyBorder="1" applyAlignment="1">
      <alignment wrapText="1"/>
    </xf>
    <xf numFmtId="0" fontId="19" fillId="0" borderId="15" xfId="0" applyFont="1" applyBorder="1" applyAlignment="1">
      <alignment wrapText="1"/>
    </xf>
    <xf numFmtId="0" fontId="18" fillId="0" borderId="12" xfId="0" applyFont="1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30" fillId="35" borderId="0" xfId="0" applyFont="1" applyFill="1" applyAlignment="1" applyProtection="1">
      <protection locked="0"/>
    </xf>
    <xf numFmtId="0" fontId="30" fillId="35" borderId="25" xfId="0" applyFont="1" applyFill="1" applyBorder="1" applyAlignment="1" applyProtection="1">
      <protection locked="0"/>
    </xf>
    <xf numFmtId="0" fontId="2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2" fillId="0" borderId="0" xfId="0" applyFont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auto="1"/>
          <bgColor rgb="FFFF7C80"/>
        </patternFill>
      </fill>
    </dxf>
    <dxf>
      <fill>
        <patternFill>
          <fgColor auto="1"/>
          <bgColor rgb="FFFFBDBF"/>
        </patternFill>
      </fill>
    </dxf>
    <dxf>
      <font>
        <strike val="0"/>
        <color theme="0"/>
      </font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CCFF"/>
      <color rgb="FFFFFFFF"/>
      <color rgb="FF008000"/>
      <color rgb="FFFFFF99"/>
      <color rgb="FFFF7C80"/>
      <color rgb="FFFFBD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rgbClr val="FF0000"/>
              </a:solidFill>
            </c:spPr>
          </c:dPt>
          <c:dPt>
            <c:idx val="1"/>
            <c:bubble3D val="0"/>
            <c:spPr>
              <a:solidFill>
                <a:srgbClr val="FFFF00"/>
              </a:solidFill>
            </c:spPr>
          </c:dPt>
          <c:dPt>
            <c:idx val="2"/>
            <c:bubble3D val="0"/>
            <c:spPr>
              <a:solidFill>
                <a:srgbClr val="00B0F0"/>
              </a:solidFill>
            </c:spPr>
          </c:dPt>
          <c:dPt>
            <c:idx val="3"/>
            <c:bubble3D val="0"/>
            <c:spPr>
              <a:solidFill>
                <a:srgbClr val="FFC000"/>
              </a:solidFill>
            </c:spPr>
          </c:dPt>
          <c:dPt>
            <c:idx val="4"/>
            <c:bubble3D val="0"/>
            <c:spPr>
              <a:solidFill>
                <a:srgbClr val="00B050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ScoreRanges!$E$4:$E$8</c:f>
              <c:strCache>
                <c:ptCount val="5"/>
                <c:pt idx="0">
                  <c:v>Ineffective</c:v>
                </c:pt>
                <c:pt idx="1">
                  <c:v>Needs Improvement</c:v>
                </c:pt>
                <c:pt idx="2">
                  <c:v>Effective</c:v>
                </c:pt>
                <c:pt idx="3">
                  <c:v>Highly Effective</c:v>
                </c:pt>
                <c:pt idx="4">
                  <c:v>Superior</c:v>
                </c:pt>
              </c:strCache>
            </c:strRef>
          </c:cat>
          <c:val>
            <c:numRef>
              <c:f>ScoreRanges!$F$4:$F$8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7C80"/>
              </a:solidFill>
            </c:spPr>
          </c:dPt>
          <c:dPt>
            <c:idx val="1"/>
            <c:bubble3D val="0"/>
            <c:spPr>
              <a:solidFill>
                <a:srgbClr val="FFFF00"/>
              </a:solidFill>
            </c:spPr>
          </c:dPt>
          <c:dPt>
            <c:idx val="2"/>
            <c:bubble3D val="0"/>
            <c:spPr>
              <a:solidFill>
                <a:srgbClr val="00B0F0"/>
              </a:solidFill>
            </c:spPr>
          </c:dPt>
          <c:dPt>
            <c:idx val="3"/>
            <c:bubble3D val="0"/>
            <c:spPr>
              <a:solidFill>
                <a:srgbClr val="92D050"/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ConversionTable!$K$4:$K$7</c:f>
              <c:strCache>
                <c:ptCount val="4"/>
                <c:pt idx="0">
                  <c:v>Ineffective</c:v>
                </c:pt>
                <c:pt idx="1">
                  <c:v>Partially Effective</c:v>
                </c:pt>
                <c:pt idx="2">
                  <c:v>Effective</c:v>
                </c:pt>
                <c:pt idx="3">
                  <c:v>Highly Effective</c:v>
                </c:pt>
              </c:strCache>
            </c:strRef>
          </c:cat>
          <c:val>
            <c:numRef>
              <c:f>ConversionTable!$L$4:$L$7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4.6878954971019203E-2"/>
          <c:y val="2.948717849494658E-2"/>
          <c:w val="0.8999999017016912"/>
          <c:h val="8.8869015786088787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1190625</xdr:colOff>
      <xdr:row>69</xdr:row>
      <xdr:rowOff>0</xdr:rowOff>
    </xdr:from>
    <xdr:to>
      <xdr:col>0</xdr:col>
      <xdr:colOff>1191071</xdr:colOff>
      <xdr:row>74</xdr:row>
      <xdr:rowOff>134</xdr:rowOff>
    </xdr:to>
    <xdr:pic>
      <xdr:nvPicPr>
        <xdr:cNvPr id="2" name="Picture 1" descr="step3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13487400"/>
          <a:ext cx="446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70</xdr:row>
      <xdr:rowOff>114300</xdr:rowOff>
    </xdr:from>
    <xdr:to>
      <xdr:col>0</xdr:col>
      <xdr:colOff>5105401</xdr:colOff>
      <xdr:row>78</xdr:row>
      <xdr:rowOff>156148</xdr:rowOff>
    </xdr:to>
    <xdr:pic>
      <xdr:nvPicPr>
        <xdr:cNvPr id="3" name="Picture 2" descr="avg_scores_principal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1" y="13801725"/>
          <a:ext cx="4152900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989135</xdr:colOff>
      <xdr:row>81</xdr:row>
      <xdr:rowOff>40916</xdr:rowOff>
    </xdr:from>
    <xdr:to>
      <xdr:col>0</xdr:col>
      <xdr:colOff>5297366</xdr:colOff>
      <xdr:row>94</xdr:row>
      <xdr:rowOff>11065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135" y="15833366"/>
          <a:ext cx="4308231" cy="2446649"/>
        </a:xfrm>
        <a:prstGeom prst="rect">
          <a:avLst/>
        </a:prstGeom>
      </xdr:spPr>
    </xdr:pic>
    <xdr:clientData/>
  </xdr:twoCellAnchor>
  <xdr:twoCellAnchor editAs="oneCell">
    <xdr:from>
      <xdr:col>0</xdr:col>
      <xdr:colOff>783982</xdr:colOff>
      <xdr:row>98</xdr:row>
      <xdr:rowOff>58615</xdr:rowOff>
    </xdr:from>
    <xdr:to>
      <xdr:col>0</xdr:col>
      <xdr:colOff>6030982</xdr:colOff>
      <xdr:row>110</xdr:row>
      <xdr:rowOff>58615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82" y="19099090"/>
          <a:ext cx="5247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1472711</xdr:colOff>
      <xdr:row>115</xdr:row>
      <xdr:rowOff>168520</xdr:rowOff>
    </xdr:from>
    <xdr:to>
      <xdr:col>0</xdr:col>
      <xdr:colOff>5596520</xdr:colOff>
      <xdr:row>138</xdr:row>
      <xdr:rowOff>34639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2711" y="22504645"/>
          <a:ext cx="4123809" cy="4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9</xdr:row>
      <xdr:rowOff>66676</xdr:rowOff>
    </xdr:from>
    <xdr:to>
      <xdr:col>7</xdr:col>
      <xdr:colOff>295275</xdr:colOff>
      <xdr:row>27</xdr:row>
      <xdr:rowOff>9526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294033</xdr:colOff>
      <xdr:row>7</xdr:row>
      <xdr:rowOff>167309</xdr:rowOff>
    </xdr:from>
    <xdr:to>
      <xdr:col>13</xdr:col>
      <xdr:colOff>153229</xdr:colOff>
      <xdr:row>21</xdr:row>
      <xdr:rowOff>84483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40"/>
  <sheetViews>
    <sheetView tabSelected="1" workbookViewId="0"/>
  </sheetViews>
  <sheetFormatPr defaultRowHeight="15" x14ac:dyDescent="0.25"/>
  <cols>
    <col min="1" max="1" width="132.5703125" customWidth="1"/>
  </cols>
  <sheetData>
    <row r="1" spans="1:1" ht="27" thickBot="1" x14ac:dyDescent="0.45">
      <c r="A1" s="91" t="s">
        <v>123</v>
      </c>
    </row>
    <row r="2" spans="1:1" ht="58.5" customHeight="1" x14ac:dyDescent="0.25">
      <c r="A2" s="92" t="s">
        <v>124</v>
      </c>
    </row>
    <row r="3" spans="1:1" s="94" customFormat="1" ht="13.5" customHeight="1" x14ac:dyDescent="0.25">
      <c r="A3" s="93"/>
    </row>
    <row r="4" spans="1:1" ht="24" thickBot="1" x14ac:dyDescent="0.4">
      <c r="A4" s="95" t="s">
        <v>125</v>
      </c>
    </row>
    <row r="5" spans="1:1" ht="15.75" x14ac:dyDescent="0.25">
      <c r="A5" s="96"/>
    </row>
    <row r="6" spans="1:1" ht="21" x14ac:dyDescent="0.35">
      <c r="A6" s="97" t="s">
        <v>108</v>
      </c>
    </row>
    <row r="7" spans="1:1" ht="21.75" thickBot="1" x14ac:dyDescent="0.4">
      <c r="A7" s="97"/>
    </row>
    <row r="8" spans="1:1" s="94" customFormat="1" ht="18.75" x14ac:dyDescent="0.3">
      <c r="A8" s="98" t="s">
        <v>126</v>
      </c>
    </row>
    <row r="9" spans="1:1" s="94" customFormat="1" ht="15.75" x14ac:dyDescent="0.25">
      <c r="A9" s="99" t="s">
        <v>127</v>
      </c>
    </row>
    <row r="10" spans="1:1" s="94" customFormat="1" ht="15.75" x14ac:dyDescent="0.25">
      <c r="A10" s="99" t="s">
        <v>173</v>
      </c>
    </row>
    <row r="11" spans="1:1" s="94" customFormat="1" ht="15.75" x14ac:dyDescent="0.25">
      <c r="A11" s="99" t="s">
        <v>174</v>
      </c>
    </row>
    <row r="12" spans="1:1" s="94" customFormat="1" ht="15.75" x14ac:dyDescent="0.25">
      <c r="A12" s="99" t="s">
        <v>175</v>
      </c>
    </row>
    <row r="13" spans="1:1" s="94" customFormat="1" ht="15.75" x14ac:dyDescent="0.25">
      <c r="A13" s="99" t="s">
        <v>176</v>
      </c>
    </row>
    <row r="14" spans="1:1" s="94" customFormat="1" ht="15.75" x14ac:dyDescent="0.25">
      <c r="A14" s="99" t="s">
        <v>177</v>
      </c>
    </row>
    <row r="15" spans="1:1" s="94" customFormat="1" ht="15.75" x14ac:dyDescent="0.25">
      <c r="A15" s="99" t="s">
        <v>178</v>
      </c>
    </row>
    <row r="16" spans="1:1" s="94" customFormat="1" ht="15.75" x14ac:dyDescent="0.25">
      <c r="A16" s="99" t="s">
        <v>179</v>
      </c>
    </row>
    <row r="17" spans="1:1" s="94" customFormat="1" ht="15.75" x14ac:dyDescent="0.25">
      <c r="A17" s="99"/>
    </row>
    <row r="18" spans="1:1" s="94" customFormat="1" ht="16.5" thickBot="1" x14ac:dyDescent="0.3">
      <c r="A18" s="100" t="s">
        <v>128</v>
      </c>
    </row>
    <row r="19" spans="1:1" ht="16.5" thickBot="1" x14ac:dyDescent="0.3">
      <c r="A19" s="75"/>
    </row>
    <row r="20" spans="1:1" s="94" customFormat="1" ht="18.75" x14ac:dyDescent="0.3">
      <c r="A20" s="101" t="s">
        <v>129</v>
      </c>
    </row>
    <row r="21" spans="1:1" s="94" customFormat="1" ht="15.75" x14ac:dyDescent="0.25">
      <c r="A21" s="102" t="s">
        <v>130</v>
      </c>
    </row>
    <row r="22" spans="1:1" s="94" customFormat="1" ht="15.75" x14ac:dyDescent="0.25">
      <c r="A22" s="103"/>
    </row>
    <row r="23" spans="1:1" s="94" customFormat="1" ht="31.5" x14ac:dyDescent="0.25">
      <c r="A23" s="104" t="s">
        <v>131</v>
      </c>
    </row>
    <row r="24" spans="1:1" s="94" customFormat="1" ht="15.75" x14ac:dyDescent="0.25">
      <c r="A24" s="104"/>
    </row>
    <row r="25" spans="1:1" s="94" customFormat="1" ht="15.75" x14ac:dyDescent="0.25">
      <c r="A25" s="105" t="s">
        <v>132</v>
      </c>
    </row>
    <row r="26" spans="1:1" s="94" customFormat="1" ht="15.75" x14ac:dyDescent="0.25">
      <c r="A26" s="103" t="s">
        <v>133</v>
      </c>
    </row>
    <row r="27" spans="1:1" s="94" customFormat="1" ht="15.75" x14ac:dyDescent="0.25">
      <c r="A27" s="103" t="s">
        <v>134</v>
      </c>
    </row>
    <row r="28" spans="1:1" s="94" customFormat="1" ht="15.75" x14ac:dyDescent="0.25">
      <c r="A28" s="103" t="s">
        <v>135</v>
      </c>
    </row>
    <row r="29" spans="1:1" s="94" customFormat="1" ht="15.75" x14ac:dyDescent="0.25">
      <c r="A29" s="103" t="s">
        <v>136</v>
      </c>
    </row>
    <row r="30" spans="1:1" s="94" customFormat="1" ht="15.75" x14ac:dyDescent="0.25">
      <c r="A30" s="103" t="s">
        <v>137</v>
      </c>
    </row>
    <row r="31" spans="1:1" s="94" customFormat="1" ht="15.75" x14ac:dyDescent="0.25">
      <c r="A31" s="102"/>
    </row>
    <row r="32" spans="1:1" s="94" customFormat="1" ht="15.75" x14ac:dyDescent="0.25">
      <c r="A32" s="102" t="s">
        <v>138</v>
      </c>
    </row>
    <row r="33" spans="1:1" s="94" customFormat="1" ht="15.75" x14ac:dyDescent="0.25">
      <c r="A33" s="106" t="s">
        <v>139</v>
      </c>
    </row>
    <row r="34" spans="1:1" s="94" customFormat="1" ht="15.75" x14ac:dyDescent="0.25">
      <c r="A34" s="106"/>
    </row>
    <row r="35" spans="1:1" s="94" customFormat="1" ht="15.75" x14ac:dyDescent="0.25">
      <c r="A35" s="107" t="s">
        <v>140</v>
      </c>
    </row>
    <row r="36" spans="1:1" s="94" customFormat="1" ht="15.75" x14ac:dyDescent="0.25">
      <c r="A36" s="107" t="s">
        <v>141</v>
      </c>
    </row>
    <row r="37" spans="1:1" s="94" customFormat="1" ht="15.75" x14ac:dyDescent="0.25">
      <c r="A37" s="107" t="s">
        <v>142</v>
      </c>
    </row>
    <row r="38" spans="1:1" s="94" customFormat="1" ht="15.75" x14ac:dyDescent="0.25">
      <c r="A38" s="107" t="s">
        <v>143</v>
      </c>
    </row>
    <row r="39" spans="1:1" s="94" customFormat="1" ht="15.75" x14ac:dyDescent="0.25">
      <c r="A39" s="107" t="s">
        <v>144</v>
      </c>
    </row>
    <row r="40" spans="1:1" s="94" customFormat="1" ht="15.75" x14ac:dyDescent="0.25">
      <c r="A40" s="107" t="s">
        <v>145</v>
      </c>
    </row>
    <row r="41" spans="1:1" s="94" customFormat="1" ht="15.75" x14ac:dyDescent="0.25">
      <c r="A41" s="107" t="s">
        <v>146</v>
      </c>
    </row>
    <row r="42" spans="1:1" s="94" customFormat="1" ht="15.75" x14ac:dyDescent="0.25">
      <c r="A42" s="108" t="s">
        <v>147</v>
      </c>
    </row>
    <row r="43" spans="1:1" s="94" customFormat="1" ht="15.75" x14ac:dyDescent="0.25">
      <c r="A43" s="109"/>
    </row>
    <row r="44" spans="1:1" s="94" customFormat="1" ht="15.75" x14ac:dyDescent="0.25">
      <c r="A44" s="102" t="s">
        <v>148</v>
      </c>
    </row>
    <row r="45" spans="1:1" s="94" customFormat="1" ht="15.75" x14ac:dyDescent="0.25">
      <c r="A45" s="102" t="s">
        <v>149</v>
      </c>
    </row>
    <row r="46" spans="1:1" s="94" customFormat="1" ht="15.75" x14ac:dyDescent="0.25">
      <c r="A46" s="102" t="s">
        <v>150</v>
      </c>
    </row>
    <row r="47" spans="1:1" s="94" customFormat="1" ht="15.75" x14ac:dyDescent="0.25">
      <c r="A47" s="102" t="s">
        <v>151</v>
      </c>
    </row>
    <row r="48" spans="1:1" s="94" customFormat="1" ht="15.75" x14ac:dyDescent="0.25">
      <c r="A48" s="102" t="s">
        <v>152</v>
      </c>
    </row>
    <row r="49" spans="1:1" s="94" customFormat="1" ht="15.75" x14ac:dyDescent="0.25">
      <c r="A49" s="102" t="s">
        <v>153</v>
      </c>
    </row>
    <row r="50" spans="1:1" s="94" customFormat="1" ht="15.75" x14ac:dyDescent="0.25">
      <c r="A50" s="102" t="s">
        <v>154</v>
      </c>
    </row>
    <row r="51" spans="1:1" s="94" customFormat="1" ht="15.75" x14ac:dyDescent="0.25">
      <c r="A51" s="109" t="s">
        <v>155</v>
      </c>
    </row>
    <row r="52" spans="1:1" s="94" customFormat="1" ht="15.75" x14ac:dyDescent="0.25">
      <c r="A52" s="109"/>
    </row>
    <row r="53" spans="1:1" s="94" customFormat="1" ht="15.75" x14ac:dyDescent="0.25">
      <c r="A53" s="107" t="s">
        <v>156</v>
      </c>
    </row>
    <row r="54" spans="1:1" s="94" customFormat="1" ht="15.75" x14ac:dyDescent="0.25">
      <c r="A54" s="107" t="s">
        <v>157</v>
      </c>
    </row>
    <row r="55" spans="1:1" s="94" customFormat="1" ht="15.75" x14ac:dyDescent="0.25">
      <c r="A55" s="107" t="s">
        <v>158</v>
      </c>
    </row>
    <row r="56" spans="1:1" s="94" customFormat="1" ht="15.75" x14ac:dyDescent="0.25">
      <c r="A56" s="107" t="s">
        <v>159</v>
      </c>
    </row>
    <row r="57" spans="1:1" s="94" customFormat="1" ht="15.75" x14ac:dyDescent="0.25">
      <c r="A57" s="107" t="s">
        <v>160</v>
      </c>
    </row>
    <row r="58" spans="1:1" s="94" customFormat="1" ht="15.75" x14ac:dyDescent="0.25">
      <c r="A58" s="107" t="s">
        <v>161</v>
      </c>
    </row>
    <row r="59" spans="1:1" s="94" customFormat="1" ht="15.75" x14ac:dyDescent="0.25">
      <c r="A59" s="107" t="s">
        <v>162</v>
      </c>
    </row>
    <row r="60" spans="1:1" s="94" customFormat="1" ht="15.75" x14ac:dyDescent="0.25">
      <c r="A60" s="108" t="s">
        <v>163</v>
      </c>
    </row>
    <row r="61" spans="1:1" s="94" customFormat="1" ht="15.75" x14ac:dyDescent="0.25">
      <c r="A61" s="109"/>
    </row>
    <row r="62" spans="1:1" s="94" customFormat="1" ht="15.75" x14ac:dyDescent="0.25">
      <c r="A62" s="110" t="s">
        <v>164</v>
      </c>
    </row>
    <row r="63" spans="1:1" s="94" customFormat="1" ht="15.75" x14ac:dyDescent="0.25">
      <c r="A63" s="110" t="s">
        <v>165</v>
      </c>
    </row>
    <row r="64" spans="1:1" s="94" customFormat="1" ht="15.75" x14ac:dyDescent="0.25">
      <c r="A64" s="110" t="s">
        <v>166</v>
      </c>
    </row>
    <row r="65" spans="1:1" s="94" customFormat="1" ht="15.75" x14ac:dyDescent="0.25">
      <c r="A65" s="102"/>
    </row>
    <row r="66" spans="1:1" s="94" customFormat="1" ht="15.75" x14ac:dyDescent="0.25">
      <c r="A66" s="102" t="s">
        <v>167</v>
      </c>
    </row>
    <row r="67" spans="1:1" s="94" customFormat="1" x14ac:dyDescent="0.25">
      <c r="A67" s="111"/>
    </row>
    <row r="68" spans="1:1" s="94" customFormat="1" ht="23.25" x14ac:dyDescent="0.35">
      <c r="A68" s="112" t="s">
        <v>125</v>
      </c>
    </row>
    <row r="69" spans="1:1" s="94" customFormat="1" ht="15.75" x14ac:dyDescent="0.25">
      <c r="A69" s="102"/>
    </row>
    <row r="70" spans="1:1" s="94" customFormat="1" ht="15.75" x14ac:dyDescent="0.25">
      <c r="A70" s="104" t="s">
        <v>168</v>
      </c>
    </row>
    <row r="71" spans="1:1" s="94" customFormat="1" x14ac:dyDescent="0.25">
      <c r="A71" s="111"/>
    </row>
    <row r="72" spans="1:1" s="94" customFormat="1" x14ac:dyDescent="0.25">
      <c r="A72" s="111"/>
    </row>
    <row r="73" spans="1:1" s="94" customFormat="1" x14ac:dyDescent="0.25">
      <c r="A73" s="111"/>
    </row>
    <row r="74" spans="1:1" s="94" customFormat="1" x14ac:dyDescent="0.25">
      <c r="A74" s="111"/>
    </row>
    <row r="75" spans="1:1" s="94" customFormat="1" x14ac:dyDescent="0.25">
      <c r="A75" s="111"/>
    </row>
    <row r="76" spans="1:1" s="94" customFormat="1" x14ac:dyDescent="0.25">
      <c r="A76" s="111"/>
    </row>
    <row r="77" spans="1:1" s="94" customFormat="1" x14ac:dyDescent="0.25">
      <c r="A77" s="111"/>
    </row>
    <row r="78" spans="1:1" s="94" customFormat="1" x14ac:dyDescent="0.25">
      <c r="A78" s="111"/>
    </row>
    <row r="79" spans="1:1" s="94" customFormat="1" x14ac:dyDescent="0.25">
      <c r="A79" s="111"/>
    </row>
    <row r="80" spans="1:1" s="94" customFormat="1" x14ac:dyDescent="0.25">
      <c r="A80" s="111"/>
    </row>
    <row r="81" spans="1:1" s="94" customFormat="1" ht="15.75" x14ac:dyDescent="0.25">
      <c r="A81" s="104" t="s">
        <v>169</v>
      </c>
    </row>
    <row r="82" spans="1:1" s="94" customFormat="1" x14ac:dyDescent="0.25">
      <c r="A82" s="111"/>
    </row>
    <row r="83" spans="1:1" s="94" customFormat="1" x14ac:dyDescent="0.25">
      <c r="A83" s="111"/>
    </row>
    <row r="84" spans="1:1" s="94" customFormat="1" x14ac:dyDescent="0.25">
      <c r="A84" s="111"/>
    </row>
    <row r="85" spans="1:1" s="94" customFormat="1" x14ac:dyDescent="0.25">
      <c r="A85" s="111"/>
    </row>
    <row r="86" spans="1:1" s="94" customFormat="1" x14ac:dyDescent="0.25">
      <c r="A86" s="111"/>
    </row>
    <row r="87" spans="1:1" s="94" customFormat="1" x14ac:dyDescent="0.25">
      <c r="A87" s="111"/>
    </row>
    <row r="88" spans="1:1" s="94" customFormat="1" x14ac:dyDescent="0.25">
      <c r="A88" s="111"/>
    </row>
    <row r="89" spans="1:1" s="94" customFormat="1" x14ac:dyDescent="0.25">
      <c r="A89" s="111"/>
    </row>
    <row r="90" spans="1:1" s="94" customFormat="1" x14ac:dyDescent="0.25">
      <c r="A90" s="111"/>
    </row>
    <row r="91" spans="1:1" s="94" customFormat="1" x14ac:dyDescent="0.25">
      <c r="A91" s="111"/>
    </row>
    <row r="92" spans="1:1" s="94" customFormat="1" x14ac:dyDescent="0.25">
      <c r="A92" s="111"/>
    </row>
    <row r="93" spans="1:1" s="94" customFormat="1" x14ac:dyDescent="0.25">
      <c r="A93" s="111"/>
    </row>
    <row r="94" spans="1:1" s="94" customFormat="1" x14ac:dyDescent="0.25">
      <c r="A94" s="111"/>
    </row>
    <row r="95" spans="1:1" s="94" customFormat="1" x14ac:dyDescent="0.25">
      <c r="A95" s="111"/>
    </row>
    <row r="96" spans="1:1" s="94" customFormat="1" x14ac:dyDescent="0.25">
      <c r="A96" s="111"/>
    </row>
    <row r="97" spans="1:1" s="94" customFormat="1" x14ac:dyDescent="0.25">
      <c r="A97" s="111"/>
    </row>
    <row r="98" spans="1:1" s="94" customFormat="1" ht="15.75" x14ac:dyDescent="0.25">
      <c r="A98" s="104" t="s">
        <v>170</v>
      </c>
    </row>
    <row r="99" spans="1:1" s="94" customFormat="1" x14ac:dyDescent="0.25">
      <c r="A99" s="111"/>
    </row>
    <row r="100" spans="1:1" s="94" customFormat="1" x14ac:dyDescent="0.25">
      <c r="A100" s="111"/>
    </row>
    <row r="101" spans="1:1" s="94" customFormat="1" x14ac:dyDescent="0.25">
      <c r="A101" s="111"/>
    </row>
    <row r="102" spans="1:1" s="94" customFormat="1" x14ac:dyDescent="0.25">
      <c r="A102" s="111"/>
    </row>
    <row r="103" spans="1:1" s="94" customFormat="1" x14ac:dyDescent="0.25">
      <c r="A103" s="111"/>
    </row>
    <row r="104" spans="1:1" s="94" customFormat="1" x14ac:dyDescent="0.25">
      <c r="A104" s="111"/>
    </row>
    <row r="105" spans="1:1" s="94" customFormat="1" x14ac:dyDescent="0.25">
      <c r="A105" s="111"/>
    </row>
    <row r="106" spans="1:1" s="94" customFormat="1" x14ac:dyDescent="0.25">
      <c r="A106" s="111"/>
    </row>
    <row r="107" spans="1:1" s="94" customFormat="1" x14ac:dyDescent="0.25">
      <c r="A107" s="111"/>
    </row>
    <row r="108" spans="1:1" s="94" customFormat="1" x14ac:dyDescent="0.25">
      <c r="A108" s="111"/>
    </row>
    <row r="109" spans="1:1" s="94" customFormat="1" x14ac:dyDescent="0.25">
      <c r="A109" s="111"/>
    </row>
    <row r="110" spans="1:1" s="94" customFormat="1" x14ac:dyDescent="0.25">
      <c r="A110" s="111"/>
    </row>
    <row r="111" spans="1:1" s="94" customFormat="1" x14ac:dyDescent="0.25">
      <c r="A111" s="111"/>
    </row>
    <row r="112" spans="1:1" s="94" customFormat="1" x14ac:dyDescent="0.25">
      <c r="A112" s="111"/>
    </row>
    <row r="113" spans="1:1" s="113" customFormat="1" ht="15.75" thickBot="1" x14ac:dyDescent="0.3"/>
    <row r="114" spans="1:1" s="113" customFormat="1" ht="18.75" x14ac:dyDescent="0.3">
      <c r="A114" s="101" t="s">
        <v>171</v>
      </c>
    </row>
    <row r="115" spans="1:1" s="115" customFormat="1" x14ac:dyDescent="0.25">
      <c r="A115" s="114" t="s">
        <v>172</v>
      </c>
    </row>
    <row r="116" spans="1:1" s="115" customFormat="1" x14ac:dyDescent="0.25">
      <c r="A116" s="114"/>
    </row>
    <row r="117" spans="1:1" s="115" customFormat="1" x14ac:dyDescent="0.25">
      <c r="A117" s="114"/>
    </row>
    <row r="118" spans="1:1" s="115" customFormat="1" x14ac:dyDescent="0.25">
      <c r="A118" s="114"/>
    </row>
    <row r="119" spans="1:1" s="115" customFormat="1" x14ac:dyDescent="0.25">
      <c r="A119" s="114"/>
    </row>
    <row r="120" spans="1:1" s="115" customFormat="1" x14ac:dyDescent="0.25">
      <c r="A120" s="114"/>
    </row>
    <row r="121" spans="1:1" x14ac:dyDescent="0.25">
      <c r="A121" s="114"/>
    </row>
    <row r="122" spans="1:1" x14ac:dyDescent="0.25">
      <c r="A122" s="114"/>
    </row>
    <row r="123" spans="1:1" x14ac:dyDescent="0.25">
      <c r="A123" s="116"/>
    </row>
    <row r="124" spans="1:1" x14ac:dyDescent="0.25">
      <c r="A124" s="114"/>
    </row>
    <row r="125" spans="1:1" x14ac:dyDescent="0.25">
      <c r="A125" s="114"/>
    </row>
    <row r="126" spans="1:1" x14ac:dyDescent="0.25">
      <c r="A126" s="114"/>
    </row>
    <row r="127" spans="1:1" x14ac:dyDescent="0.25">
      <c r="A127" s="114"/>
    </row>
    <row r="128" spans="1:1" x14ac:dyDescent="0.25">
      <c r="A128" s="114"/>
    </row>
    <row r="129" spans="1:1" x14ac:dyDescent="0.25">
      <c r="A129" s="114"/>
    </row>
    <row r="130" spans="1:1" x14ac:dyDescent="0.25">
      <c r="A130" s="114"/>
    </row>
    <row r="131" spans="1:1" x14ac:dyDescent="0.25">
      <c r="A131" s="114"/>
    </row>
    <row r="132" spans="1:1" x14ac:dyDescent="0.25">
      <c r="A132" s="114"/>
    </row>
    <row r="133" spans="1:1" x14ac:dyDescent="0.25">
      <c r="A133" s="114"/>
    </row>
    <row r="134" spans="1:1" x14ac:dyDescent="0.25">
      <c r="A134" s="114"/>
    </row>
    <row r="135" spans="1:1" x14ac:dyDescent="0.25">
      <c r="A135" s="114"/>
    </row>
    <row r="136" spans="1:1" x14ac:dyDescent="0.25">
      <c r="A136" s="114"/>
    </row>
    <row r="137" spans="1:1" x14ac:dyDescent="0.25">
      <c r="A137" s="114"/>
    </row>
    <row r="138" spans="1:1" x14ac:dyDescent="0.25">
      <c r="A138" s="114"/>
    </row>
    <row r="139" spans="1:1" x14ac:dyDescent="0.25">
      <c r="A139" s="114"/>
    </row>
    <row r="140" spans="1:1" ht="15.75" thickBot="1" x14ac:dyDescent="0.3">
      <c r="A140" s="1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8000"/>
  </sheetPr>
  <dimension ref="A1:AE346"/>
  <sheetViews>
    <sheetView workbookViewId="0">
      <pane ySplit="1" topLeftCell="A2" activePane="bottomLeft" state="frozen"/>
      <selection activeCell="E1" sqref="E1"/>
      <selection pane="bottomLeft" activeCell="A2" sqref="A2"/>
    </sheetView>
  </sheetViews>
  <sheetFormatPr defaultRowHeight="15" x14ac:dyDescent="0.25"/>
  <cols>
    <col min="1" max="1" width="19.5703125" customWidth="1"/>
    <col min="4" max="4" width="24.7109375" bestFit="1" customWidth="1"/>
    <col min="5" max="5" width="13.85546875" customWidth="1"/>
    <col min="6" max="6" width="15" customWidth="1"/>
    <col min="8" max="14" width="12.7109375" style="123" customWidth="1"/>
    <col min="15" max="21" width="12.7109375" customWidth="1"/>
    <col min="22" max="28" width="12.7109375" style="123" customWidth="1"/>
    <col min="29" max="31" width="18.85546875" style="125" bestFit="1" customWidth="1"/>
  </cols>
  <sheetData>
    <row r="1" spans="1:31" ht="60" x14ac:dyDescent="0.25">
      <c r="A1" t="s">
        <v>0</v>
      </c>
      <c r="B1" s="120" t="s">
        <v>1</v>
      </c>
      <c r="C1" s="120" t="s">
        <v>2</v>
      </c>
      <c r="D1" t="s">
        <v>3</v>
      </c>
      <c r="E1" s="120" t="s">
        <v>41</v>
      </c>
      <c r="F1" s="120" t="s">
        <v>4</v>
      </c>
      <c r="G1" s="120" t="s">
        <v>5</v>
      </c>
      <c r="H1" s="122" t="s">
        <v>180</v>
      </c>
      <c r="I1" s="122" t="s">
        <v>181</v>
      </c>
      <c r="J1" s="122" t="s">
        <v>182</v>
      </c>
      <c r="K1" s="122" t="s">
        <v>183</v>
      </c>
      <c r="L1" s="122" t="s">
        <v>184</v>
      </c>
      <c r="M1" s="122" t="s">
        <v>185</v>
      </c>
      <c r="N1" s="122" t="s">
        <v>186</v>
      </c>
      <c r="O1" s="118" t="s">
        <v>187</v>
      </c>
      <c r="P1" s="118" t="s">
        <v>188</v>
      </c>
      <c r="Q1" s="118" t="s">
        <v>189</v>
      </c>
      <c r="R1" s="118" t="s">
        <v>190</v>
      </c>
      <c r="S1" s="118" t="s">
        <v>191</v>
      </c>
      <c r="T1" s="118" t="s">
        <v>192</v>
      </c>
      <c r="U1" s="118" t="s">
        <v>193</v>
      </c>
      <c r="V1" s="122" t="s">
        <v>194</v>
      </c>
      <c r="W1" s="122" t="s">
        <v>195</v>
      </c>
      <c r="X1" s="122" t="s">
        <v>196</v>
      </c>
      <c r="Y1" s="122" t="s">
        <v>197</v>
      </c>
      <c r="Z1" s="122" t="s">
        <v>198</v>
      </c>
      <c r="AA1" s="122" t="s">
        <v>199</v>
      </c>
      <c r="AB1" s="122" t="s">
        <v>200</v>
      </c>
      <c r="AC1" s="124" t="s">
        <v>201</v>
      </c>
      <c r="AD1" s="124" t="s">
        <v>202</v>
      </c>
      <c r="AE1" s="124" t="s">
        <v>203</v>
      </c>
    </row>
    <row r="2" spans="1:31" x14ac:dyDescent="0.25">
      <c r="D2" s="121"/>
      <c r="E2" s="2"/>
      <c r="H2" s="122"/>
      <c r="I2" s="122"/>
      <c r="J2" s="122"/>
      <c r="K2" s="122"/>
      <c r="L2" s="122"/>
      <c r="M2" s="122"/>
      <c r="N2" s="122"/>
      <c r="O2" s="120"/>
      <c r="P2" s="120"/>
      <c r="Q2" s="120"/>
      <c r="R2" s="120"/>
      <c r="S2" s="120"/>
      <c r="T2" s="120"/>
      <c r="U2" s="120"/>
      <c r="V2" s="122"/>
      <c r="W2" s="122"/>
      <c r="X2" s="122"/>
      <c r="Y2" s="122"/>
      <c r="Z2" s="122"/>
      <c r="AA2" s="122"/>
      <c r="AB2" s="122"/>
      <c r="AC2" s="124"/>
      <c r="AD2" s="124"/>
      <c r="AE2" s="124"/>
    </row>
    <row r="3" spans="1:31" x14ac:dyDescent="0.25">
      <c r="D3" s="121"/>
      <c r="E3" s="2"/>
      <c r="F3" s="119"/>
      <c r="G3" s="119"/>
      <c r="O3" s="126"/>
      <c r="P3" s="126"/>
      <c r="Q3" s="126"/>
      <c r="R3" s="126"/>
      <c r="S3" s="126"/>
      <c r="T3" s="126"/>
      <c r="U3" s="126"/>
    </row>
    <row r="4" spans="1:31" x14ac:dyDescent="0.25">
      <c r="D4" s="121"/>
      <c r="E4" s="2"/>
      <c r="F4" s="119"/>
      <c r="G4" s="119"/>
      <c r="O4" s="126"/>
      <c r="P4" s="126"/>
      <c r="Q4" s="126"/>
      <c r="R4" s="126"/>
      <c r="S4" s="126"/>
      <c r="T4" s="126"/>
      <c r="U4" s="126"/>
    </row>
    <row r="5" spans="1:31" x14ac:dyDescent="0.25">
      <c r="D5" s="121"/>
      <c r="E5" s="2"/>
      <c r="F5" s="119"/>
      <c r="G5" s="119"/>
      <c r="O5" s="126"/>
      <c r="P5" s="126"/>
      <c r="Q5" s="126"/>
      <c r="R5" s="126"/>
      <c r="S5" s="126"/>
      <c r="T5" s="126"/>
      <c r="U5" s="126"/>
    </row>
    <row r="6" spans="1:31" x14ac:dyDescent="0.25">
      <c r="E6" s="2"/>
    </row>
    <row r="7" spans="1:31" x14ac:dyDescent="0.25">
      <c r="E7" s="2"/>
    </row>
    <row r="8" spans="1:31" x14ac:dyDescent="0.25">
      <c r="E8" s="2"/>
    </row>
    <row r="9" spans="1:31" x14ac:dyDescent="0.25">
      <c r="E9" s="2"/>
    </row>
    <row r="10" spans="1:31" x14ac:dyDescent="0.25">
      <c r="E10" s="2"/>
    </row>
    <row r="11" spans="1:31" x14ac:dyDescent="0.25">
      <c r="E11" s="2"/>
    </row>
    <row r="12" spans="1:31" x14ac:dyDescent="0.25">
      <c r="E12" s="2"/>
    </row>
    <row r="13" spans="1:31" x14ac:dyDescent="0.25">
      <c r="E13" s="2"/>
    </row>
    <row r="14" spans="1:31" x14ac:dyDescent="0.25">
      <c r="E14" s="2"/>
    </row>
    <row r="15" spans="1:31" x14ac:dyDescent="0.25">
      <c r="E15" s="2"/>
    </row>
    <row r="16" spans="1:31" x14ac:dyDescent="0.25">
      <c r="E16" s="2"/>
    </row>
    <row r="17" spans="5:5" x14ac:dyDescent="0.25">
      <c r="E17" s="2"/>
    </row>
    <row r="18" spans="5:5" x14ac:dyDescent="0.25">
      <c r="E18" s="2"/>
    </row>
    <row r="19" spans="5:5" x14ac:dyDescent="0.25">
      <c r="E19" s="2"/>
    </row>
    <row r="20" spans="5:5" x14ac:dyDescent="0.25">
      <c r="E20" s="2"/>
    </row>
    <row r="21" spans="5:5" x14ac:dyDescent="0.25">
      <c r="E21" s="2"/>
    </row>
    <row r="22" spans="5:5" x14ac:dyDescent="0.25">
      <c r="E22" s="2"/>
    </row>
    <row r="23" spans="5:5" x14ac:dyDescent="0.25">
      <c r="E23" s="2"/>
    </row>
    <row r="24" spans="5:5" x14ac:dyDescent="0.25">
      <c r="E24" s="2"/>
    </row>
    <row r="25" spans="5:5" x14ac:dyDescent="0.25">
      <c r="E25" s="2"/>
    </row>
    <row r="26" spans="5:5" x14ac:dyDescent="0.25">
      <c r="E26" s="2"/>
    </row>
    <row r="27" spans="5:5" x14ac:dyDescent="0.25">
      <c r="E27" s="2"/>
    </row>
    <row r="28" spans="5:5" x14ac:dyDescent="0.25">
      <c r="E28" s="2"/>
    </row>
    <row r="29" spans="5:5" x14ac:dyDescent="0.25">
      <c r="E29" s="2"/>
    </row>
    <row r="30" spans="5:5" x14ac:dyDescent="0.25">
      <c r="E30" s="2"/>
    </row>
    <row r="31" spans="5:5" x14ac:dyDescent="0.25">
      <c r="E31" s="2"/>
    </row>
    <row r="32" spans="5:5" x14ac:dyDescent="0.25">
      <c r="E32" s="2"/>
    </row>
    <row r="33" spans="5:5" x14ac:dyDescent="0.25">
      <c r="E33" s="2"/>
    </row>
    <row r="34" spans="5:5" x14ac:dyDescent="0.25">
      <c r="E34" s="2"/>
    </row>
    <row r="35" spans="5:5" x14ac:dyDescent="0.25">
      <c r="E35" s="2"/>
    </row>
    <row r="36" spans="5:5" x14ac:dyDescent="0.25">
      <c r="E36" s="2"/>
    </row>
    <row r="37" spans="5:5" x14ac:dyDescent="0.25">
      <c r="E37" s="2"/>
    </row>
    <row r="38" spans="5:5" x14ac:dyDescent="0.25">
      <c r="E38" s="2"/>
    </row>
    <row r="39" spans="5:5" x14ac:dyDescent="0.25">
      <c r="E39" s="2"/>
    </row>
    <row r="40" spans="5:5" x14ac:dyDescent="0.25">
      <c r="E40" s="2"/>
    </row>
    <row r="41" spans="5:5" x14ac:dyDescent="0.25">
      <c r="E41" s="2"/>
    </row>
    <row r="42" spans="5:5" x14ac:dyDescent="0.25">
      <c r="E42" s="2"/>
    </row>
    <row r="43" spans="5:5" x14ac:dyDescent="0.25">
      <c r="E43" s="2"/>
    </row>
    <row r="44" spans="5:5" x14ac:dyDescent="0.25">
      <c r="E44" s="2"/>
    </row>
    <row r="45" spans="5:5" x14ac:dyDescent="0.25">
      <c r="E45" s="2"/>
    </row>
    <row r="46" spans="5:5" x14ac:dyDescent="0.25">
      <c r="E46" s="2"/>
    </row>
    <row r="47" spans="5:5" x14ac:dyDescent="0.25">
      <c r="E47" s="2"/>
    </row>
    <row r="48" spans="5:5" x14ac:dyDescent="0.25">
      <c r="E48" s="2"/>
    </row>
    <row r="49" spans="5:5" x14ac:dyDescent="0.25">
      <c r="E49" s="2"/>
    </row>
    <row r="50" spans="5:5" x14ac:dyDescent="0.25">
      <c r="E50" s="2"/>
    </row>
    <row r="51" spans="5:5" x14ac:dyDescent="0.25">
      <c r="E51" s="2"/>
    </row>
    <row r="52" spans="5:5" x14ac:dyDescent="0.25">
      <c r="E52" s="2"/>
    </row>
    <row r="53" spans="5:5" x14ac:dyDescent="0.25">
      <c r="E53" s="2"/>
    </row>
    <row r="54" spans="5:5" x14ac:dyDescent="0.25">
      <c r="E54" s="2"/>
    </row>
    <row r="55" spans="5:5" x14ac:dyDescent="0.25">
      <c r="E55" s="2"/>
    </row>
    <row r="56" spans="5:5" x14ac:dyDescent="0.25">
      <c r="E56" s="2"/>
    </row>
    <row r="57" spans="5:5" x14ac:dyDescent="0.25">
      <c r="E57" s="2"/>
    </row>
    <row r="58" spans="5:5" x14ac:dyDescent="0.25">
      <c r="E58" s="2"/>
    </row>
    <row r="59" spans="5:5" x14ac:dyDescent="0.25">
      <c r="E59" s="2"/>
    </row>
    <row r="60" spans="5:5" x14ac:dyDescent="0.25">
      <c r="E60" s="2"/>
    </row>
    <row r="61" spans="5:5" x14ac:dyDescent="0.25">
      <c r="E61" s="2"/>
    </row>
    <row r="62" spans="5:5" x14ac:dyDescent="0.25">
      <c r="E62" s="2"/>
    </row>
    <row r="63" spans="5:5" x14ac:dyDescent="0.25">
      <c r="E63" s="2"/>
    </row>
    <row r="64" spans="5:5" x14ac:dyDescent="0.25">
      <c r="E64" s="2"/>
    </row>
    <row r="65" spans="5:5" x14ac:dyDescent="0.25">
      <c r="E65" s="2"/>
    </row>
    <row r="66" spans="5:5" x14ac:dyDescent="0.25">
      <c r="E66" s="2"/>
    </row>
    <row r="67" spans="5:5" x14ac:dyDescent="0.25">
      <c r="E67" s="2"/>
    </row>
    <row r="68" spans="5:5" x14ac:dyDescent="0.25">
      <c r="E68" s="2"/>
    </row>
    <row r="69" spans="5:5" x14ac:dyDescent="0.25">
      <c r="E69" s="2"/>
    </row>
    <row r="70" spans="5:5" x14ac:dyDescent="0.25">
      <c r="E70" s="2"/>
    </row>
    <row r="71" spans="5:5" x14ac:dyDescent="0.25">
      <c r="E71" s="2"/>
    </row>
    <row r="72" spans="5:5" x14ac:dyDescent="0.25">
      <c r="E72" s="2"/>
    </row>
    <row r="73" spans="5:5" x14ac:dyDescent="0.25">
      <c r="E73" s="2"/>
    </row>
    <row r="74" spans="5:5" x14ac:dyDescent="0.25">
      <c r="E74" s="2"/>
    </row>
    <row r="75" spans="5:5" x14ac:dyDescent="0.25">
      <c r="E75" s="2"/>
    </row>
    <row r="76" spans="5:5" x14ac:dyDescent="0.25">
      <c r="E76" s="2"/>
    </row>
    <row r="77" spans="5:5" x14ac:dyDescent="0.25">
      <c r="E77" s="2"/>
    </row>
    <row r="78" spans="5:5" x14ac:dyDescent="0.25">
      <c r="E78" s="2"/>
    </row>
    <row r="79" spans="5:5" x14ac:dyDescent="0.25">
      <c r="E79" s="2"/>
    </row>
    <row r="80" spans="5:5" x14ac:dyDescent="0.25">
      <c r="E80" s="2"/>
    </row>
    <row r="81" spans="5:5" x14ac:dyDescent="0.25">
      <c r="E81" s="2"/>
    </row>
    <row r="82" spans="5:5" x14ac:dyDescent="0.25">
      <c r="E82" s="2"/>
    </row>
    <row r="83" spans="5:5" x14ac:dyDescent="0.25">
      <c r="E83" s="2"/>
    </row>
    <row r="84" spans="5:5" x14ac:dyDescent="0.25">
      <c r="E84" s="2"/>
    </row>
    <row r="85" spans="5:5" x14ac:dyDescent="0.25">
      <c r="E85" s="2"/>
    </row>
    <row r="86" spans="5:5" x14ac:dyDescent="0.25">
      <c r="E86" s="2"/>
    </row>
    <row r="87" spans="5:5" x14ac:dyDescent="0.25">
      <c r="E87" s="2"/>
    </row>
    <row r="88" spans="5:5" x14ac:dyDescent="0.25">
      <c r="E88" s="2"/>
    </row>
    <row r="89" spans="5:5" x14ac:dyDescent="0.25">
      <c r="E89" s="2"/>
    </row>
    <row r="90" spans="5:5" x14ac:dyDescent="0.25">
      <c r="E90" s="2"/>
    </row>
    <row r="91" spans="5:5" x14ac:dyDescent="0.25">
      <c r="E91" s="2"/>
    </row>
    <row r="92" spans="5:5" x14ac:dyDescent="0.25">
      <c r="E92" s="2"/>
    </row>
    <row r="93" spans="5:5" x14ac:dyDescent="0.25">
      <c r="E93" s="2"/>
    </row>
    <row r="94" spans="5:5" x14ac:dyDescent="0.25">
      <c r="E94" s="2"/>
    </row>
    <row r="95" spans="5:5" x14ac:dyDescent="0.25">
      <c r="E95" s="2"/>
    </row>
    <row r="96" spans="5:5" x14ac:dyDescent="0.25">
      <c r="E96" s="2"/>
    </row>
    <row r="97" spans="5:5" x14ac:dyDescent="0.25">
      <c r="E97" s="2"/>
    </row>
    <row r="98" spans="5:5" x14ac:dyDescent="0.25">
      <c r="E98" s="2"/>
    </row>
    <row r="99" spans="5:5" x14ac:dyDescent="0.25">
      <c r="E99" s="2"/>
    </row>
    <row r="100" spans="5:5" x14ac:dyDescent="0.25">
      <c r="E100" s="2"/>
    </row>
    <row r="101" spans="5:5" x14ac:dyDescent="0.25">
      <c r="E101" s="2"/>
    </row>
    <row r="102" spans="5:5" x14ac:dyDescent="0.25">
      <c r="E102" s="2"/>
    </row>
    <row r="103" spans="5:5" x14ac:dyDescent="0.25">
      <c r="E103" s="2"/>
    </row>
    <row r="104" spans="5:5" x14ac:dyDescent="0.25">
      <c r="E104" s="2"/>
    </row>
    <row r="105" spans="5:5" x14ac:dyDescent="0.25">
      <c r="E105" s="2"/>
    </row>
    <row r="106" spans="5:5" x14ac:dyDescent="0.25">
      <c r="E106" s="2"/>
    </row>
    <row r="107" spans="5:5" x14ac:dyDescent="0.25">
      <c r="E107" s="2"/>
    </row>
    <row r="108" spans="5:5" x14ac:dyDescent="0.25">
      <c r="E108" s="2"/>
    </row>
    <row r="109" spans="5:5" x14ac:dyDescent="0.25">
      <c r="E109" s="2"/>
    </row>
    <row r="110" spans="5:5" x14ac:dyDescent="0.25">
      <c r="E110" s="2"/>
    </row>
    <row r="111" spans="5:5" x14ac:dyDescent="0.25">
      <c r="E111" s="2"/>
    </row>
    <row r="112" spans="5:5" x14ac:dyDescent="0.25">
      <c r="E112" s="2"/>
    </row>
    <row r="113" spans="5:5" x14ac:dyDescent="0.25">
      <c r="E113" s="2"/>
    </row>
    <row r="114" spans="5:5" x14ac:dyDescent="0.25">
      <c r="E114" s="2"/>
    </row>
    <row r="115" spans="5:5" x14ac:dyDescent="0.25">
      <c r="E115" s="2"/>
    </row>
    <row r="116" spans="5:5" x14ac:dyDescent="0.25">
      <c r="E116" s="2"/>
    </row>
    <row r="117" spans="5:5" x14ac:dyDescent="0.25">
      <c r="E117" s="2"/>
    </row>
    <row r="118" spans="5:5" x14ac:dyDescent="0.25">
      <c r="E118" s="2"/>
    </row>
    <row r="119" spans="5:5" x14ac:dyDescent="0.25">
      <c r="E119" s="2"/>
    </row>
    <row r="120" spans="5:5" x14ac:dyDescent="0.25">
      <c r="E120" s="2"/>
    </row>
    <row r="121" spans="5:5" x14ac:dyDescent="0.25">
      <c r="E121" s="2"/>
    </row>
    <row r="122" spans="5:5" x14ac:dyDescent="0.25">
      <c r="E122" s="2"/>
    </row>
    <row r="123" spans="5:5" x14ac:dyDescent="0.25">
      <c r="E123" s="2"/>
    </row>
    <row r="124" spans="5:5" x14ac:dyDescent="0.25">
      <c r="E124" s="2"/>
    </row>
    <row r="125" spans="5:5" x14ac:dyDescent="0.25">
      <c r="E125" s="2"/>
    </row>
    <row r="126" spans="5:5" x14ac:dyDescent="0.25">
      <c r="E126" s="2"/>
    </row>
    <row r="127" spans="5:5" x14ac:dyDescent="0.25">
      <c r="E127" s="2"/>
    </row>
    <row r="128" spans="5:5" x14ac:dyDescent="0.25">
      <c r="E128" s="2"/>
    </row>
    <row r="129" spans="5:5" x14ac:dyDescent="0.25">
      <c r="E129" s="2"/>
    </row>
    <row r="130" spans="5:5" x14ac:dyDescent="0.25">
      <c r="E130" s="2"/>
    </row>
    <row r="131" spans="5:5" x14ac:dyDescent="0.25">
      <c r="E131" s="2"/>
    </row>
    <row r="132" spans="5:5" x14ac:dyDescent="0.25">
      <c r="E132" s="2"/>
    </row>
    <row r="133" spans="5:5" x14ac:dyDescent="0.25">
      <c r="E133" s="2"/>
    </row>
    <row r="134" spans="5:5" x14ac:dyDescent="0.25">
      <c r="E134" s="2"/>
    </row>
    <row r="135" spans="5:5" x14ac:dyDescent="0.25">
      <c r="E135" s="2"/>
    </row>
    <row r="136" spans="5:5" x14ac:dyDescent="0.25">
      <c r="E136" s="2"/>
    </row>
    <row r="137" spans="5:5" x14ac:dyDescent="0.25">
      <c r="E137" s="2"/>
    </row>
    <row r="138" spans="5:5" x14ac:dyDescent="0.25">
      <c r="E138" s="2"/>
    </row>
    <row r="139" spans="5:5" x14ac:dyDescent="0.25">
      <c r="E139" s="2"/>
    </row>
    <row r="140" spans="5:5" x14ac:dyDescent="0.25">
      <c r="E140" s="2"/>
    </row>
    <row r="141" spans="5:5" x14ac:dyDescent="0.25">
      <c r="E141" s="2"/>
    </row>
    <row r="142" spans="5:5" x14ac:dyDescent="0.25">
      <c r="E142" s="2"/>
    </row>
    <row r="143" spans="5:5" x14ac:dyDescent="0.25">
      <c r="E143" s="2"/>
    </row>
    <row r="144" spans="5:5" x14ac:dyDescent="0.25">
      <c r="E144" s="2"/>
    </row>
    <row r="145" spans="5:5" x14ac:dyDescent="0.25">
      <c r="E145" s="2"/>
    </row>
    <row r="146" spans="5:5" x14ac:dyDescent="0.25">
      <c r="E146" s="2"/>
    </row>
    <row r="147" spans="5:5" x14ac:dyDescent="0.25">
      <c r="E147" s="2"/>
    </row>
    <row r="148" spans="5:5" x14ac:dyDescent="0.25">
      <c r="E148" s="2"/>
    </row>
    <row r="149" spans="5:5" x14ac:dyDescent="0.25">
      <c r="E149" s="2"/>
    </row>
    <row r="150" spans="5:5" x14ac:dyDescent="0.25">
      <c r="E150" s="2"/>
    </row>
    <row r="151" spans="5:5" x14ac:dyDescent="0.25">
      <c r="E151" s="2"/>
    </row>
    <row r="152" spans="5:5" x14ac:dyDescent="0.25">
      <c r="E152" s="2"/>
    </row>
    <row r="153" spans="5:5" x14ac:dyDescent="0.25">
      <c r="E153" s="2"/>
    </row>
    <row r="154" spans="5:5" x14ac:dyDescent="0.25">
      <c r="E154" s="2"/>
    </row>
    <row r="155" spans="5:5" x14ac:dyDescent="0.25">
      <c r="E155" s="2"/>
    </row>
    <row r="156" spans="5:5" x14ac:dyDescent="0.25">
      <c r="E156" s="2"/>
    </row>
    <row r="157" spans="5:5" x14ac:dyDescent="0.25">
      <c r="E157" s="2"/>
    </row>
    <row r="158" spans="5:5" x14ac:dyDescent="0.25">
      <c r="E158" s="2"/>
    </row>
    <row r="159" spans="5:5" x14ac:dyDescent="0.25">
      <c r="E159" s="2"/>
    </row>
    <row r="160" spans="5:5" x14ac:dyDescent="0.25">
      <c r="E160" s="2"/>
    </row>
    <row r="161" spans="4:5" x14ac:dyDescent="0.25">
      <c r="E161" s="2"/>
    </row>
    <row r="162" spans="4:5" x14ac:dyDescent="0.25">
      <c r="E162" s="2"/>
    </row>
    <row r="163" spans="4:5" x14ac:dyDescent="0.25">
      <c r="E163" s="2"/>
    </row>
    <row r="164" spans="4:5" x14ac:dyDescent="0.25">
      <c r="E164" s="2"/>
    </row>
    <row r="165" spans="4:5" x14ac:dyDescent="0.25">
      <c r="E165" s="2"/>
    </row>
    <row r="166" spans="4:5" x14ac:dyDescent="0.25">
      <c r="E166" s="2"/>
    </row>
    <row r="167" spans="4:5" x14ac:dyDescent="0.25">
      <c r="E167" s="2"/>
    </row>
    <row r="168" spans="4:5" x14ac:dyDescent="0.25">
      <c r="E168" s="2"/>
    </row>
    <row r="169" spans="4:5" x14ac:dyDescent="0.25">
      <c r="E169" s="2"/>
    </row>
    <row r="170" spans="4:5" x14ac:dyDescent="0.25">
      <c r="E170" s="2"/>
    </row>
    <row r="171" spans="4:5" x14ac:dyDescent="0.25">
      <c r="E171" s="2"/>
    </row>
    <row r="172" spans="4:5" x14ac:dyDescent="0.25">
      <c r="D172" s="4"/>
      <c r="E172" s="2"/>
    </row>
    <row r="173" spans="4:5" x14ac:dyDescent="0.25">
      <c r="D173" s="4"/>
      <c r="E173" s="2"/>
    </row>
    <row r="174" spans="4:5" x14ac:dyDescent="0.25">
      <c r="D174" s="4"/>
      <c r="E174" s="2"/>
    </row>
    <row r="175" spans="4:5" x14ac:dyDescent="0.25">
      <c r="D175" s="4"/>
      <c r="E175" s="2"/>
    </row>
    <row r="176" spans="4:5" x14ac:dyDescent="0.25">
      <c r="D176" s="4"/>
      <c r="E176" s="2"/>
    </row>
    <row r="177" spans="4:5" x14ac:dyDescent="0.25">
      <c r="D177" s="4"/>
      <c r="E177" s="2"/>
    </row>
    <row r="178" spans="4:5" x14ac:dyDescent="0.25">
      <c r="D178" s="4"/>
      <c r="E178" s="2"/>
    </row>
    <row r="179" spans="4:5" x14ac:dyDescent="0.25">
      <c r="D179" s="4"/>
      <c r="E179" s="2"/>
    </row>
    <row r="180" spans="4:5" x14ac:dyDescent="0.25">
      <c r="D180" s="4"/>
      <c r="E180" s="2"/>
    </row>
    <row r="181" spans="4:5" x14ac:dyDescent="0.25">
      <c r="D181" s="4"/>
      <c r="E181" s="2"/>
    </row>
    <row r="182" spans="4:5" x14ac:dyDescent="0.25">
      <c r="D182" s="4"/>
      <c r="E182" s="2"/>
    </row>
    <row r="183" spans="4:5" x14ac:dyDescent="0.25">
      <c r="D183" s="4"/>
      <c r="E183" s="2"/>
    </row>
    <row r="184" spans="4:5" x14ac:dyDescent="0.25">
      <c r="D184" s="4"/>
      <c r="E184" s="2"/>
    </row>
    <row r="185" spans="4:5" x14ac:dyDescent="0.25">
      <c r="D185" s="4"/>
      <c r="E185" s="2"/>
    </row>
    <row r="186" spans="4:5" x14ac:dyDescent="0.25">
      <c r="D186" s="4"/>
      <c r="E186" s="2"/>
    </row>
    <row r="187" spans="4:5" x14ac:dyDescent="0.25">
      <c r="D187" s="4"/>
      <c r="E187" s="2"/>
    </row>
    <row r="188" spans="4:5" x14ac:dyDescent="0.25">
      <c r="D188" s="4"/>
      <c r="E188" s="2"/>
    </row>
    <row r="189" spans="4:5" x14ac:dyDescent="0.25">
      <c r="D189" s="4"/>
      <c r="E189" s="2"/>
    </row>
    <row r="190" spans="4:5" x14ac:dyDescent="0.25">
      <c r="D190" s="4"/>
      <c r="E190" s="2"/>
    </row>
    <row r="191" spans="4:5" x14ac:dyDescent="0.25">
      <c r="D191" s="4"/>
      <c r="E191" s="2"/>
    </row>
    <row r="192" spans="4:5" x14ac:dyDescent="0.25">
      <c r="D192" s="4"/>
      <c r="E192" s="2"/>
    </row>
    <row r="193" spans="4:5" x14ac:dyDescent="0.25">
      <c r="D193" s="4"/>
      <c r="E193" s="2"/>
    </row>
    <row r="194" spans="4:5" x14ac:dyDescent="0.25">
      <c r="D194" s="4"/>
      <c r="E194" s="2"/>
    </row>
    <row r="195" spans="4:5" x14ac:dyDescent="0.25">
      <c r="D195" s="4"/>
      <c r="E195" s="2"/>
    </row>
    <row r="196" spans="4:5" x14ac:dyDescent="0.25">
      <c r="D196" s="4"/>
      <c r="E196" s="2"/>
    </row>
    <row r="197" spans="4:5" x14ac:dyDescent="0.25">
      <c r="D197" s="4"/>
      <c r="E197" s="2"/>
    </row>
    <row r="198" spans="4:5" x14ac:dyDescent="0.25">
      <c r="D198" s="4"/>
      <c r="E198" s="2"/>
    </row>
    <row r="199" spans="4:5" x14ac:dyDescent="0.25">
      <c r="D199" s="4"/>
      <c r="E199" s="2"/>
    </row>
    <row r="200" spans="4:5" x14ac:dyDescent="0.25">
      <c r="D200" s="4"/>
      <c r="E200" s="2"/>
    </row>
    <row r="201" spans="4:5" x14ac:dyDescent="0.25">
      <c r="D201" s="4"/>
      <c r="E201" s="2"/>
    </row>
    <row r="202" spans="4:5" x14ac:dyDescent="0.25">
      <c r="D202" s="4"/>
      <c r="E202" s="2"/>
    </row>
    <row r="203" spans="4:5" x14ac:dyDescent="0.25">
      <c r="D203" s="4"/>
      <c r="E203" s="2"/>
    </row>
    <row r="204" spans="4:5" x14ac:dyDescent="0.25">
      <c r="D204" s="4"/>
      <c r="E204" s="2"/>
    </row>
    <row r="205" spans="4:5" x14ac:dyDescent="0.25">
      <c r="D205" s="4"/>
      <c r="E205" s="2"/>
    </row>
    <row r="206" spans="4:5" x14ac:dyDescent="0.25">
      <c r="D206" s="4"/>
      <c r="E206" s="2"/>
    </row>
    <row r="207" spans="4:5" x14ac:dyDescent="0.25">
      <c r="D207" s="4"/>
      <c r="E207" s="2"/>
    </row>
    <row r="208" spans="4:5" x14ac:dyDescent="0.25">
      <c r="D208" s="4"/>
      <c r="E208" s="2"/>
    </row>
    <row r="209" spans="4:5" x14ac:dyDescent="0.25">
      <c r="D209" s="4"/>
      <c r="E209" s="2"/>
    </row>
    <row r="210" spans="4:5" x14ac:dyDescent="0.25">
      <c r="D210" s="4"/>
      <c r="E210" s="2"/>
    </row>
    <row r="211" spans="4:5" x14ac:dyDescent="0.25">
      <c r="D211" s="4"/>
      <c r="E211" s="2"/>
    </row>
    <row r="212" spans="4:5" x14ac:dyDescent="0.25">
      <c r="D212" s="4"/>
      <c r="E212" s="2"/>
    </row>
    <row r="213" spans="4:5" x14ac:dyDescent="0.25">
      <c r="D213" s="4"/>
      <c r="E213" s="2"/>
    </row>
    <row r="214" spans="4:5" x14ac:dyDescent="0.25">
      <c r="D214" s="4"/>
      <c r="E214" s="2"/>
    </row>
    <row r="215" spans="4:5" x14ac:dyDescent="0.25">
      <c r="D215" s="4"/>
      <c r="E215" s="2"/>
    </row>
    <row r="216" spans="4:5" x14ac:dyDescent="0.25">
      <c r="D216" s="4"/>
      <c r="E216" s="2"/>
    </row>
    <row r="217" spans="4:5" x14ac:dyDescent="0.25">
      <c r="D217" s="4"/>
      <c r="E217" s="2"/>
    </row>
    <row r="218" spans="4:5" x14ac:dyDescent="0.25">
      <c r="D218" s="4"/>
      <c r="E218" s="2"/>
    </row>
    <row r="219" spans="4:5" x14ac:dyDescent="0.25">
      <c r="D219" s="4"/>
      <c r="E219" s="2"/>
    </row>
    <row r="220" spans="4:5" x14ac:dyDescent="0.25">
      <c r="D220" s="4"/>
      <c r="E220" s="2"/>
    </row>
    <row r="221" spans="4:5" x14ac:dyDescent="0.25">
      <c r="D221" s="4"/>
      <c r="E221" s="2"/>
    </row>
    <row r="222" spans="4:5" x14ac:dyDescent="0.25">
      <c r="D222" s="4"/>
      <c r="E222" s="2"/>
    </row>
    <row r="223" spans="4:5" x14ac:dyDescent="0.25">
      <c r="D223" s="4"/>
      <c r="E223" s="2"/>
    </row>
    <row r="224" spans="4:5" x14ac:dyDescent="0.25">
      <c r="D224" s="4"/>
      <c r="E224" s="2"/>
    </row>
    <row r="225" spans="4:5" x14ac:dyDescent="0.25">
      <c r="D225" s="4"/>
      <c r="E225" s="2"/>
    </row>
    <row r="226" spans="4:5" x14ac:dyDescent="0.25">
      <c r="D226" s="4"/>
      <c r="E226" s="2"/>
    </row>
    <row r="227" spans="4:5" x14ac:dyDescent="0.25">
      <c r="D227" s="4"/>
      <c r="E227" s="2"/>
    </row>
    <row r="228" spans="4:5" x14ac:dyDescent="0.25">
      <c r="D228" s="4"/>
      <c r="E228" s="2"/>
    </row>
    <row r="229" spans="4:5" x14ac:dyDescent="0.25">
      <c r="D229" s="4"/>
      <c r="E229" s="2"/>
    </row>
    <row r="230" spans="4:5" x14ac:dyDescent="0.25">
      <c r="D230" s="4"/>
      <c r="E230" s="2"/>
    </row>
    <row r="231" spans="4:5" x14ac:dyDescent="0.25">
      <c r="D231" s="4"/>
      <c r="E231" s="2"/>
    </row>
    <row r="232" spans="4:5" x14ac:dyDescent="0.25">
      <c r="D232" s="4"/>
      <c r="E232" s="2"/>
    </row>
    <row r="233" spans="4:5" x14ac:dyDescent="0.25">
      <c r="D233" s="4"/>
      <c r="E233" s="2"/>
    </row>
    <row r="234" spans="4:5" x14ac:dyDescent="0.25">
      <c r="D234" s="4"/>
      <c r="E234" s="2"/>
    </row>
    <row r="235" spans="4:5" x14ac:dyDescent="0.25">
      <c r="D235" s="4"/>
      <c r="E235" s="2"/>
    </row>
    <row r="236" spans="4:5" x14ac:dyDescent="0.25">
      <c r="D236" s="4"/>
      <c r="E236" s="2"/>
    </row>
    <row r="237" spans="4:5" x14ac:dyDescent="0.25">
      <c r="D237" s="4"/>
      <c r="E237" s="2"/>
    </row>
    <row r="238" spans="4:5" x14ac:dyDescent="0.25">
      <c r="D238" s="4"/>
      <c r="E238" s="2"/>
    </row>
    <row r="239" spans="4:5" x14ac:dyDescent="0.25">
      <c r="D239" s="4"/>
      <c r="E239" s="2"/>
    </row>
    <row r="240" spans="4:5" x14ac:dyDescent="0.25">
      <c r="D240" s="4"/>
      <c r="E240" s="2"/>
    </row>
    <row r="241" spans="4:5" x14ac:dyDescent="0.25">
      <c r="D241" s="4"/>
      <c r="E241" s="2"/>
    </row>
    <row r="242" spans="4:5" x14ac:dyDescent="0.25">
      <c r="D242" s="4"/>
      <c r="E242" s="2"/>
    </row>
    <row r="243" spans="4:5" x14ac:dyDescent="0.25">
      <c r="D243" s="4"/>
      <c r="E243" s="2"/>
    </row>
    <row r="244" spans="4:5" x14ac:dyDescent="0.25">
      <c r="D244" s="4"/>
      <c r="E244" s="2"/>
    </row>
    <row r="245" spans="4:5" x14ac:dyDescent="0.25">
      <c r="D245" s="4"/>
      <c r="E245" s="2"/>
    </row>
    <row r="246" spans="4:5" x14ac:dyDescent="0.25">
      <c r="D246" s="4"/>
      <c r="E246" s="2"/>
    </row>
    <row r="247" spans="4:5" x14ac:dyDescent="0.25">
      <c r="D247" s="4"/>
      <c r="E247" s="2"/>
    </row>
    <row r="248" spans="4:5" x14ac:dyDescent="0.25">
      <c r="D248" s="4"/>
      <c r="E248" s="2"/>
    </row>
    <row r="249" spans="4:5" x14ac:dyDescent="0.25">
      <c r="D249" s="4"/>
      <c r="E249" s="2"/>
    </row>
    <row r="250" spans="4:5" x14ac:dyDescent="0.25">
      <c r="D250" s="4"/>
      <c r="E250" s="2"/>
    </row>
    <row r="251" spans="4:5" x14ac:dyDescent="0.25">
      <c r="D251" s="4"/>
      <c r="E251" s="2"/>
    </row>
    <row r="252" spans="4:5" x14ac:dyDescent="0.25">
      <c r="D252" s="4"/>
      <c r="E252" s="2"/>
    </row>
    <row r="253" spans="4:5" x14ac:dyDescent="0.25">
      <c r="D253" s="4"/>
      <c r="E253" s="2"/>
    </row>
    <row r="254" spans="4:5" x14ac:dyDescent="0.25">
      <c r="D254" s="4"/>
      <c r="E254" s="2"/>
    </row>
    <row r="255" spans="4:5" x14ac:dyDescent="0.25">
      <c r="D255" s="4"/>
      <c r="E255" s="2"/>
    </row>
    <row r="256" spans="4:5" x14ac:dyDescent="0.25">
      <c r="D256" s="4"/>
      <c r="E256" s="2"/>
    </row>
    <row r="257" spans="4:5" x14ac:dyDescent="0.25">
      <c r="D257" s="4"/>
      <c r="E257" s="2"/>
    </row>
    <row r="258" spans="4:5" x14ac:dyDescent="0.25">
      <c r="D258" s="4"/>
      <c r="E258" s="2"/>
    </row>
    <row r="259" spans="4:5" x14ac:dyDescent="0.25">
      <c r="D259" s="4"/>
      <c r="E259" s="2"/>
    </row>
    <row r="260" spans="4:5" x14ac:dyDescent="0.25">
      <c r="D260" s="4"/>
      <c r="E260" s="2"/>
    </row>
    <row r="261" spans="4:5" x14ac:dyDescent="0.25">
      <c r="D261" s="4"/>
      <c r="E261" s="2"/>
    </row>
    <row r="262" spans="4:5" x14ac:dyDescent="0.25">
      <c r="D262" s="4"/>
      <c r="E262" s="2"/>
    </row>
    <row r="263" spans="4:5" x14ac:dyDescent="0.25">
      <c r="D263" s="4"/>
      <c r="E263" s="2"/>
    </row>
    <row r="264" spans="4:5" x14ac:dyDescent="0.25">
      <c r="D264" s="4"/>
      <c r="E264" s="2"/>
    </row>
    <row r="265" spans="4:5" x14ac:dyDescent="0.25">
      <c r="D265" s="4"/>
      <c r="E265" s="2"/>
    </row>
    <row r="266" spans="4:5" x14ac:dyDescent="0.25">
      <c r="D266" s="4"/>
      <c r="E266" s="2"/>
    </row>
    <row r="267" spans="4:5" x14ac:dyDescent="0.25">
      <c r="D267" s="4"/>
      <c r="E267" s="2"/>
    </row>
    <row r="268" spans="4:5" x14ac:dyDescent="0.25">
      <c r="D268" s="4"/>
      <c r="E268" s="2"/>
    </row>
    <row r="269" spans="4:5" x14ac:dyDescent="0.25">
      <c r="D269" s="4"/>
      <c r="E269" s="2"/>
    </row>
    <row r="270" spans="4:5" x14ac:dyDescent="0.25">
      <c r="D270" s="4"/>
      <c r="E270" s="2"/>
    </row>
    <row r="271" spans="4:5" x14ac:dyDescent="0.25">
      <c r="D271" s="4"/>
      <c r="E271" s="2"/>
    </row>
    <row r="272" spans="4:5" x14ac:dyDescent="0.25">
      <c r="D272" s="4"/>
      <c r="E272" s="2"/>
    </row>
    <row r="273" spans="4:5" x14ac:dyDescent="0.25">
      <c r="D273" s="4"/>
      <c r="E273" s="2"/>
    </row>
    <row r="274" spans="4:5" x14ac:dyDescent="0.25">
      <c r="D274" s="4"/>
      <c r="E274" s="2"/>
    </row>
    <row r="275" spans="4:5" x14ac:dyDescent="0.25">
      <c r="D275" s="4"/>
      <c r="E275" s="2"/>
    </row>
    <row r="276" spans="4:5" x14ac:dyDescent="0.25">
      <c r="D276" s="4"/>
      <c r="E276" s="2"/>
    </row>
    <row r="277" spans="4:5" x14ac:dyDescent="0.25">
      <c r="D277" s="4"/>
      <c r="E277" s="2"/>
    </row>
    <row r="278" spans="4:5" x14ac:dyDescent="0.25">
      <c r="D278" s="4"/>
      <c r="E278" s="2"/>
    </row>
    <row r="279" spans="4:5" x14ac:dyDescent="0.25">
      <c r="D279" s="4"/>
      <c r="E279" s="2"/>
    </row>
    <row r="280" spans="4:5" x14ac:dyDescent="0.25">
      <c r="D280" s="4"/>
      <c r="E280" s="2"/>
    </row>
    <row r="281" spans="4:5" x14ac:dyDescent="0.25">
      <c r="D281" s="4"/>
      <c r="E281" s="2"/>
    </row>
    <row r="282" spans="4:5" x14ac:dyDescent="0.25">
      <c r="D282" s="4"/>
      <c r="E282" s="2"/>
    </row>
    <row r="283" spans="4:5" x14ac:dyDescent="0.25">
      <c r="D283" s="4"/>
      <c r="E283" s="2"/>
    </row>
    <row r="284" spans="4:5" x14ac:dyDescent="0.25">
      <c r="D284" s="4"/>
      <c r="E284" s="2"/>
    </row>
    <row r="285" spans="4:5" x14ac:dyDescent="0.25">
      <c r="D285" s="4"/>
      <c r="E285" s="2"/>
    </row>
    <row r="286" spans="4:5" x14ac:dyDescent="0.25">
      <c r="D286" s="4"/>
      <c r="E286" s="2"/>
    </row>
    <row r="287" spans="4:5" x14ac:dyDescent="0.25">
      <c r="D287" s="4"/>
      <c r="E287" s="2"/>
    </row>
    <row r="288" spans="4:5" x14ac:dyDescent="0.25">
      <c r="D288" s="4"/>
      <c r="E288" s="2"/>
    </row>
    <row r="289" spans="4:5" x14ac:dyDescent="0.25">
      <c r="D289" s="4"/>
      <c r="E289" s="2"/>
    </row>
    <row r="290" spans="4:5" x14ac:dyDescent="0.25">
      <c r="D290" s="4"/>
      <c r="E290" s="2"/>
    </row>
    <row r="291" spans="4:5" x14ac:dyDescent="0.25">
      <c r="D291" s="4"/>
      <c r="E291" s="2"/>
    </row>
    <row r="292" spans="4:5" x14ac:dyDescent="0.25">
      <c r="D292" s="4"/>
      <c r="E292" s="2"/>
    </row>
    <row r="293" spans="4:5" x14ac:dyDescent="0.25">
      <c r="D293" s="4"/>
      <c r="E293" s="2"/>
    </row>
    <row r="294" spans="4:5" x14ac:dyDescent="0.25">
      <c r="D294" s="4"/>
      <c r="E294" s="2"/>
    </row>
    <row r="295" spans="4:5" x14ac:dyDescent="0.25">
      <c r="D295" s="4"/>
      <c r="E295" s="2"/>
    </row>
    <row r="296" spans="4:5" x14ac:dyDescent="0.25">
      <c r="D296" s="4"/>
      <c r="E296" s="2"/>
    </row>
    <row r="297" spans="4:5" x14ac:dyDescent="0.25">
      <c r="D297" s="4"/>
      <c r="E297" s="2"/>
    </row>
    <row r="298" spans="4:5" x14ac:dyDescent="0.25">
      <c r="D298" s="4"/>
      <c r="E298" s="2"/>
    </row>
    <row r="299" spans="4:5" x14ac:dyDescent="0.25">
      <c r="D299" s="4"/>
      <c r="E299" s="2"/>
    </row>
    <row r="300" spans="4:5" x14ac:dyDescent="0.25">
      <c r="D300" s="4"/>
      <c r="E300" s="2"/>
    </row>
    <row r="301" spans="4:5" x14ac:dyDescent="0.25">
      <c r="D301" s="4"/>
      <c r="E301" s="2"/>
    </row>
    <row r="302" spans="4:5" x14ac:dyDescent="0.25">
      <c r="D302" s="4"/>
      <c r="E302" s="2"/>
    </row>
    <row r="303" spans="4:5" x14ac:dyDescent="0.25">
      <c r="D303" s="4"/>
      <c r="E303" s="2"/>
    </row>
    <row r="304" spans="4:5" x14ac:dyDescent="0.25">
      <c r="D304" s="4"/>
      <c r="E304" s="2"/>
    </row>
    <row r="305" spans="4:5" x14ac:dyDescent="0.25">
      <c r="D305" s="4"/>
      <c r="E305" s="2"/>
    </row>
    <row r="306" spans="4:5" x14ac:dyDescent="0.25">
      <c r="D306" s="4"/>
      <c r="E306" s="2"/>
    </row>
    <row r="307" spans="4:5" x14ac:dyDescent="0.25">
      <c r="D307" s="4"/>
      <c r="E307" s="2"/>
    </row>
    <row r="308" spans="4:5" x14ac:dyDescent="0.25">
      <c r="D308" s="4"/>
      <c r="E308" s="2"/>
    </row>
    <row r="309" spans="4:5" x14ac:dyDescent="0.25">
      <c r="D309" s="4"/>
      <c r="E309" s="2"/>
    </row>
    <row r="310" spans="4:5" x14ac:dyDescent="0.25">
      <c r="D310" s="4"/>
      <c r="E310" s="2"/>
    </row>
    <row r="311" spans="4:5" x14ac:dyDescent="0.25">
      <c r="D311" s="4"/>
      <c r="E311" s="2"/>
    </row>
    <row r="312" spans="4:5" x14ac:dyDescent="0.25">
      <c r="D312" s="4"/>
      <c r="E312" s="2"/>
    </row>
    <row r="313" spans="4:5" x14ac:dyDescent="0.25">
      <c r="D313" s="4"/>
      <c r="E313" s="2"/>
    </row>
    <row r="314" spans="4:5" x14ac:dyDescent="0.25">
      <c r="D314" s="4"/>
      <c r="E314" s="2"/>
    </row>
    <row r="315" spans="4:5" x14ac:dyDescent="0.25">
      <c r="D315" s="4"/>
      <c r="E315" s="2"/>
    </row>
    <row r="316" spans="4:5" x14ac:dyDescent="0.25">
      <c r="D316" s="4"/>
      <c r="E316" s="2"/>
    </row>
    <row r="317" spans="4:5" x14ac:dyDescent="0.25">
      <c r="D317" s="4"/>
      <c r="E317" s="2"/>
    </row>
    <row r="318" spans="4:5" x14ac:dyDescent="0.25">
      <c r="D318" s="4"/>
      <c r="E318" s="2"/>
    </row>
    <row r="319" spans="4:5" x14ac:dyDescent="0.25">
      <c r="D319" s="4"/>
      <c r="E319" s="2"/>
    </row>
    <row r="320" spans="4:5" x14ac:dyDescent="0.25">
      <c r="D320" s="4"/>
      <c r="E320" s="2"/>
    </row>
    <row r="321" spans="4:5" x14ac:dyDescent="0.25">
      <c r="D321" s="4"/>
      <c r="E321" s="2"/>
    </row>
    <row r="322" spans="4:5" x14ac:dyDescent="0.25">
      <c r="D322" s="4"/>
      <c r="E322" s="2"/>
    </row>
    <row r="323" spans="4:5" x14ac:dyDescent="0.25">
      <c r="D323" s="4"/>
      <c r="E323" s="2"/>
    </row>
    <row r="324" spans="4:5" x14ac:dyDescent="0.25">
      <c r="D324" s="4"/>
      <c r="E324" s="2"/>
    </row>
    <row r="325" spans="4:5" x14ac:dyDescent="0.25">
      <c r="D325" s="4"/>
      <c r="E325" s="2"/>
    </row>
    <row r="326" spans="4:5" x14ac:dyDescent="0.25">
      <c r="D326" s="4"/>
      <c r="E326" s="2"/>
    </row>
    <row r="327" spans="4:5" x14ac:dyDescent="0.25">
      <c r="D327" s="4"/>
      <c r="E327" s="2"/>
    </row>
    <row r="328" spans="4:5" x14ac:dyDescent="0.25">
      <c r="D328" s="4"/>
      <c r="E328" s="2"/>
    </row>
    <row r="329" spans="4:5" x14ac:dyDescent="0.25">
      <c r="D329" s="4"/>
      <c r="E329" s="2"/>
    </row>
    <row r="330" spans="4:5" x14ac:dyDescent="0.25">
      <c r="D330" s="4"/>
      <c r="E330" s="2"/>
    </row>
    <row r="331" spans="4:5" x14ac:dyDescent="0.25">
      <c r="D331" s="4"/>
      <c r="E331" s="2"/>
    </row>
    <row r="332" spans="4:5" x14ac:dyDescent="0.25">
      <c r="D332" s="4"/>
      <c r="E332" s="2"/>
    </row>
    <row r="333" spans="4:5" x14ac:dyDescent="0.25">
      <c r="D333" s="4"/>
      <c r="E333" s="2"/>
    </row>
    <row r="334" spans="4:5" x14ac:dyDescent="0.25">
      <c r="D334" s="4"/>
      <c r="E334" s="2"/>
    </row>
    <row r="335" spans="4:5" x14ac:dyDescent="0.25">
      <c r="D335" s="4"/>
      <c r="E335" s="2"/>
    </row>
    <row r="336" spans="4:5" x14ac:dyDescent="0.25">
      <c r="D336" s="4"/>
      <c r="E336" s="2"/>
    </row>
    <row r="337" spans="4:5" x14ac:dyDescent="0.25">
      <c r="D337" s="4"/>
      <c r="E337" s="2"/>
    </row>
    <row r="338" spans="4:5" x14ac:dyDescent="0.25">
      <c r="D338" s="4"/>
      <c r="E338" s="2"/>
    </row>
    <row r="339" spans="4:5" x14ac:dyDescent="0.25">
      <c r="D339" s="4"/>
      <c r="E339" s="2"/>
    </row>
    <row r="340" spans="4:5" x14ac:dyDescent="0.25">
      <c r="D340" s="4"/>
      <c r="E340" s="2"/>
    </row>
    <row r="341" spans="4:5" x14ac:dyDescent="0.25">
      <c r="D341" s="4"/>
      <c r="E341" s="2"/>
    </row>
    <row r="342" spans="4:5" x14ac:dyDescent="0.25">
      <c r="D342" s="4"/>
      <c r="E342" s="2"/>
    </row>
    <row r="343" spans="4:5" x14ac:dyDescent="0.25">
      <c r="D343" s="4"/>
      <c r="E343" s="2"/>
    </row>
    <row r="344" spans="4:5" x14ac:dyDescent="0.25">
      <c r="D344" s="4"/>
      <c r="E344" s="2"/>
    </row>
    <row r="345" spans="4:5" x14ac:dyDescent="0.25">
      <c r="D345" s="4"/>
      <c r="E345" s="2"/>
    </row>
    <row r="346" spans="4:5" x14ac:dyDescent="0.25">
      <c r="D346" s="4"/>
      <c r="E346" s="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C31"/>
  <sheetViews>
    <sheetView showGridLines="0" showRowColHeaders="0" workbookViewId="0">
      <selection sqref="A1:C1"/>
    </sheetView>
  </sheetViews>
  <sheetFormatPr defaultRowHeight="15" x14ac:dyDescent="0.25"/>
  <cols>
    <col min="1" max="1" width="62.85546875" customWidth="1"/>
    <col min="2" max="2" width="10.140625" customWidth="1"/>
    <col min="3" max="3" width="21.140625" customWidth="1"/>
  </cols>
  <sheetData>
    <row r="1" spans="1:3" ht="18.75" x14ac:dyDescent="0.3">
      <c r="A1" s="127" t="str">
        <f>"Mean of All Scores Across "&amp;COUNTIF(RawData!A2:A3001,"&lt;&gt;"&amp;"")&amp;" Evaluees"</f>
        <v>Mean of All Scores Across 0 Evaluees</v>
      </c>
      <c r="B1" s="127"/>
      <c r="C1" s="127"/>
    </row>
    <row r="2" spans="1:3" ht="39" customHeight="1" x14ac:dyDescent="0.25">
      <c r="A2" s="53" t="s">
        <v>87</v>
      </c>
      <c r="B2" s="128" t="s">
        <v>28</v>
      </c>
      <c r="C2" s="128"/>
    </row>
    <row r="3" spans="1:3" ht="15.75" x14ac:dyDescent="0.25">
      <c r="A3" s="54" t="s">
        <v>67</v>
      </c>
      <c r="B3" s="41" t="e">
        <f>C3</f>
        <v>#DIV/0!</v>
      </c>
      <c r="C3" s="42" t="e">
        <f>Sheet1!B2</f>
        <v>#DIV/0!</v>
      </c>
    </row>
    <row r="4" spans="1:3" ht="24.75" x14ac:dyDescent="0.25">
      <c r="A4" s="54" t="s">
        <v>68</v>
      </c>
      <c r="B4" s="41" t="e">
        <f t="shared" ref="B4:B10" si="0">C4</f>
        <v>#DIV/0!</v>
      </c>
      <c r="C4" s="42" t="e">
        <f>Sheet1!C2</f>
        <v>#DIV/0!</v>
      </c>
    </row>
    <row r="5" spans="1:3" ht="24.75" x14ac:dyDescent="0.25">
      <c r="A5" s="54" t="s">
        <v>69</v>
      </c>
      <c r="B5" s="41" t="e">
        <f t="shared" si="0"/>
        <v>#DIV/0!</v>
      </c>
      <c r="C5" s="42" t="e">
        <f>Sheet1!D2</f>
        <v>#DIV/0!</v>
      </c>
    </row>
    <row r="6" spans="1:3" ht="36.75" x14ac:dyDescent="0.25">
      <c r="A6" s="54" t="s">
        <v>70</v>
      </c>
      <c r="B6" s="41" t="e">
        <f t="shared" si="0"/>
        <v>#DIV/0!</v>
      </c>
      <c r="C6" s="42" t="e">
        <f>Sheet1!E2</f>
        <v>#DIV/0!</v>
      </c>
    </row>
    <row r="7" spans="1:3" ht="24.75" x14ac:dyDescent="0.25">
      <c r="A7" s="54" t="s">
        <v>71</v>
      </c>
      <c r="B7" s="41" t="e">
        <f t="shared" si="0"/>
        <v>#DIV/0!</v>
      </c>
      <c r="C7" s="42" t="e">
        <f>Sheet1!F2</f>
        <v>#DIV/0!</v>
      </c>
    </row>
    <row r="8" spans="1:3" ht="24.75" x14ac:dyDescent="0.25">
      <c r="A8" s="54" t="s">
        <v>72</v>
      </c>
      <c r="B8" s="41" t="e">
        <f t="shared" si="0"/>
        <v>#DIV/0!</v>
      </c>
      <c r="C8" s="42" t="e">
        <f>Sheet1!G2</f>
        <v>#DIV/0!</v>
      </c>
    </row>
    <row r="9" spans="1:3" ht="15.75" x14ac:dyDescent="0.25">
      <c r="A9" s="54" t="s">
        <v>73</v>
      </c>
      <c r="B9" s="41" t="e">
        <f t="shared" si="0"/>
        <v>#DIV/0!</v>
      </c>
      <c r="C9" s="42" t="e">
        <f>Sheet1!H2</f>
        <v>#DIV/0!</v>
      </c>
    </row>
    <row r="10" spans="1:3" ht="15.75" x14ac:dyDescent="0.25">
      <c r="A10" s="54" t="s">
        <v>74</v>
      </c>
      <c r="B10" s="41" t="e">
        <f t="shared" si="0"/>
        <v>#DIV/0!</v>
      </c>
      <c r="C10" s="42" t="e">
        <f>Sheet1!W2</f>
        <v>#DIV/0!</v>
      </c>
    </row>
    <row r="11" spans="1:3" ht="9" customHeight="1" x14ac:dyDescent="0.25">
      <c r="A11" s="23"/>
      <c r="B11" s="23"/>
      <c r="C11" s="24"/>
    </row>
    <row r="12" spans="1:3" ht="30" customHeight="1" x14ac:dyDescent="0.25">
      <c r="A12" s="55" t="s">
        <v>86</v>
      </c>
      <c r="B12" s="55"/>
      <c r="C12" s="55"/>
    </row>
    <row r="13" spans="1:3" ht="24.75" x14ac:dyDescent="0.25">
      <c r="A13" s="54" t="s">
        <v>76</v>
      </c>
      <c r="B13" s="41" t="e">
        <f>C13</f>
        <v>#DIV/0!</v>
      </c>
      <c r="C13" s="42" t="e">
        <f>Sheet1!I2</f>
        <v>#DIV/0!</v>
      </c>
    </row>
    <row r="14" spans="1:3" ht="24.75" x14ac:dyDescent="0.25">
      <c r="A14" s="54" t="s">
        <v>77</v>
      </c>
      <c r="B14" s="41" t="e">
        <f t="shared" ref="B14:B20" si="1">C14</f>
        <v>#DIV/0!</v>
      </c>
      <c r="C14" s="42" t="e">
        <f>Sheet1!J2</f>
        <v>#DIV/0!</v>
      </c>
    </row>
    <row r="15" spans="1:3" ht="24.75" x14ac:dyDescent="0.25">
      <c r="A15" s="54" t="s">
        <v>78</v>
      </c>
      <c r="B15" s="41" t="e">
        <f t="shared" si="1"/>
        <v>#DIV/0!</v>
      </c>
      <c r="C15" s="42" t="e">
        <f>Sheet1!K2</f>
        <v>#DIV/0!</v>
      </c>
    </row>
    <row r="16" spans="1:3" ht="24.75" x14ac:dyDescent="0.25">
      <c r="A16" s="54" t="s">
        <v>79</v>
      </c>
      <c r="B16" s="41" t="e">
        <f t="shared" si="1"/>
        <v>#DIV/0!</v>
      </c>
      <c r="C16" s="42" t="e">
        <f>Sheet1!L2</f>
        <v>#DIV/0!</v>
      </c>
    </row>
    <row r="17" spans="1:3" ht="15.75" x14ac:dyDescent="0.25">
      <c r="A17" s="54" t="s">
        <v>80</v>
      </c>
      <c r="B17" s="41" t="e">
        <f t="shared" si="1"/>
        <v>#DIV/0!</v>
      </c>
      <c r="C17" s="42" t="e">
        <f>Sheet1!M2</f>
        <v>#DIV/0!</v>
      </c>
    </row>
    <row r="18" spans="1:3" ht="16.5" customHeight="1" x14ac:dyDescent="0.25">
      <c r="A18" s="54" t="s">
        <v>81</v>
      </c>
      <c r="B18" s="41" t="e">
        <f t="shared" si="1"/>
        <v>#DIV/0!</v>
      </c>
      <c r="C18" s="42" t="e">
        <f>Sheet1!N2</f>
        <v>#DIV/0!</v>
      </c>
    </row>
    <row r="19" spans="1:3" ht="24.75" x14ac:dyDescent="0.25">
      <c r="A19" s="54" t="s">
        <v>82</v>
      </c>
      <c r="B19" s="41" t="e">
        <f t="shared" si="1"/>
        <v>#DIV/0!</v>
      </c>
      <c r="C19" s="42" t="e">
        <f>Sheet1!O2</f>
        <v>#DIV/0!</v>
      </c>
    </row>
    <row r="20" spans="1:3" ht="15.75" x14ac:dyDescent="0.25">
      <c r="A20" s="54" t="s">
        <v>83</v>
      </c>
      <c r="B20" s="41" t="e">
        <f t="shared" si="1"/>
        <v>#DIV/0!</v>
      </c>
      <c r="C20" s="42" t="e">
        <f>Sheet1!X2</f>
        <v>#DIV/0!</v>
      </c>
    </row>
    <row r="21" spans="1:3" ht="15.75" x14ac:dyDescent="0.25">
      <c r="A21" s="23"/>
      <c r="B21" s="23"/>
      <c r="C21" s="24"/>
    </row>
    <row r="22" spans="1:3" ht="29.25" x14ac:dyDescent="0.25">
      <c r="A22" s="55" t="s">
        <v>85</v>
      </c>
      <c r="B22" s="73"/>
      <c r="C22" s="73"/>
    </row>
    <row r="23" spans="1:3" ht="24.75" x14ac:dyDescent="0.25">
      <c r="A23" s="54" t="s">
        <v>88</v>
      </c>
      <c r="B23" s="41" t="e">
        <f>C23</f>
        <v>#DIV/0!</v>
      </c>
      <c r="C23" s="42" t="e">
        <f>Sheet1!P2</f>
        <v>#DIV/0!</v>
      </c>
    </row>
    <row r="24" spans="1:3" ht="24.75" x14ac:dyDescent="0.25">
      <c r="A24" s="54" t="s">
        <v>89</v>
      </c>
      <c r="B24" s="41" t="e">
        <f t="shared" ref="B24:B30" si="2">C24</f>
        <v>#DIV/0!</v>
      </c>
      <c r="C24" s="42" t="e">
        <f>Sheet1!Q2</f>
        <v>#DIV/0!</v>
      </c>
    </row>
    <row r="25" spans="1:3" ht="24.75" x14ac:dyDescent="0.25">
      <c r="A25" s="54" t="s">
        <v>90</v>
      </c>
      <c r="B25" s="41" t="e">
        <f t="shared" si="2"/>
        <v>#DIV/0!</v>
      </c>
      <c r="C25" s="42" t="e">
        <f>Sheet1!R2</f>
        <v>#DIV/0!</v>
      </c>
    </row>
    <row r="26" spans="1:3" ht="24.75" x14ac:dyDescent="0.25">
      <c r="A26" s="54" t="s">
        <v>91</v>
      </c>
      <c r="B26" s="41" t="e">
        <f t="shared" si="2"/>
        <v>#DIV/0!</v>
      </c>
      <c r="C26" s="42" t="e">
        <f>Sheet1!S2</f>
        <v>#DIV/0!</v>
      </c>
    </row>
    <row r="27" spans="1:3" ht="24.75" x14ac:dyDescent="0.25">
      <c r="A27" s="54" t="s">
        <v>92</v>
      </c>
      <c r="B27" s="41" t="e">
        <f t="shared" si="2"/>
        <v>#DIV/0!</v>
      </c>
      <c r="C27" s="42" t="e">
        <f>Sheet1!T2</f>
        <v>#DIV/0!</v>
      </c>
    </row>
    <row r="28" spans="1:3" ht="36.75" x14ac:dyDescent="0.25">
      <c r="A28" s="54" t="s">
        <v>93</v>
      </c>
      <c r="B28" s="41" t="e">
        <f t="shared" si="2"/>
        <v>#DIV/0!</v>
      </c>
      <c r="C28" s="42" t="e">
        <f>Sheet1!U2</f>
        <v>#DIV/0!</v>
      </c>
    </row>
    <row r="29" spans="1:3" ht="15.75" x14ac:dyDescent="0.25">
      <c r="A29" s="54" t="s">
        <v>94</v>
      </c>
      <c r="B29" s="41" t="e">
        <f t="shared" si="2"/>
        <v>#DIV/0!</v>
      </c>
      <c r="C29" s="42" t="e">
        <f>Sheet1!V2</f>
        <v>#DIV/0!</v>
      </c>
    </row>
    <row r="30" spans="1:3" ht="15.75" x14ac:dyDescent="0.25">
      <c r="A30" s="56" t="s">
        <v>95</v>
      </c>
      <c r="B30" s="41" t="e">
        <f t="shared" si="2"/>
        <v>#DIV/0!</v>
      </c>
      <c r="C30" s="42" t="e">
        <f>Sheet1!Y2</f>
        <v>#DIV/0!</v>
      </c>
    </row>
    <row r="31" spans="1:3" ht="15.75" x14ac:dyDescent="0.25">
      <c r="A31" s="23"/>
      <c r="B31" s="23"/>
      <c r="C31" s="24"/>
    </row>
  </sheetData>
  <sheetProtection password="9A77" sheet="1" objects="1" scenarios="1" formatCells="0" selectLockedCells="1" selectUnlockedCells="1"/>
  <mergeCells count="2">
    <mergeCell ref="A1:C1"/>
    <mergeCell ref="B2:C2"/>
  </mergeCells>
  <conditionalFormatting sqref="C3:C1048576 C1">
    <cfRule type="dataBar" priority="59">
      <dataBar>
        <cfvo type="min"/>
        <cfvo type="max"/>
        <color rgb="FF638EC6"/>
      </dataBar>
    </cfRule>
  </conditionalFormatting>
  <conditionalFormatting sqref="C3:C10">
    <cfRule type="dataBar" priority="46">
      <dataBar showValue="0">
        <cfvo type="min"/>
        <cfvo type="max"/>
        <color rgb="FF638EC6"/>
      </dataBar>
    </cfRule>
    <cfRule type="dataBar" priority="47">
      <dataBar>
        <cfvo type="min"/>
        <cfvo type="max"/>
        <color theme="1"/>
      </dataBar>
    </cfRule>
    <cfRule type="dataBar" priority="58">
      <dataBar showValue="0">
        <cfvo type="min"/>
        <cfvo type="max"/>
        <color rgb="FF638EC6"/>
      </dataBar>
    </cfRule>
  </conditionalFormatting>
  <conditionalFormatting sqref="C13:C20">
    <cfRule type="dataBar" priority="57">
      <dataBar showValue="0">
        <cfvo type="min"/>
        <cfvo type="max"/>
        <color rgb="FF638EC6"/>
      </dataBar>
    </cfRule>
  </conditionalFormatting>
  <conditionalFormatting sqref="C23:C30">
    <cfRule type="dataBar" priority="55">
      <dataBar showValue="0">
        <cfvo type="min"/>
        <cfvo type="max"/>
        <color rgb="FF638EC6"/>
      </dataBar>
    </cfRule>
  </conditionalFormatting>
  <conditionalFormatting sqref="C3">
    <cfRule type="dataBar" priority="44">
      <dataBar showValue="0">
        <cfvo type="min"/>
        <cfvo type="max"/>
        <color theme="1"/>
      </dataBar>
    </cfRule>
    <cfRule type="dataBar" priority="45">
      <dataBar>
        <cfvo type="min"/>
        <cfvo type="max"/>
        <color theme="1"/>
      </dataBar>
    </cfRule>
    <cfRule type="dataBar" priority="49">
      <dataBar>
        <cfvo type="min"/>
        <cfvo type="max"/>
        <color theme="1" tint="0.499984740745262"/>
      </dataBar>
    </cfRule>
  </conditionalFormatting>
  <conditionalFormatting sqref="C4:C10">
    <cfRule type="dataBar" priority="48">
      <dataBar>
        <cfvo type="min"/>
        <cfvo type="max"/>
        <color theme="1" tint="0.499984740745262"/>
      </dataBar>
    </cfRule>
  </conditionalFormatting>
  <conditionalFormatting sqref="C4:C10">
    <cfRule type="dataBar" priority="41">
      <dataBar showValue="0">
        <cfvo type="min"/>
        <cfvo type="max"/>
        <color theme="1"/>
      </dataBar>
    </cfRule>
    <cfRule type="dataBar" priority="42">
      <dataBar>
        <cfvo type="min"/>
        <cfvo type="max"/>
        <color theme="1"/>
      </dataBar>
    </cfRule>
    <cfRule type="dataBar" priority="43">
      <dataBar>
        <cfvo type="min"/>
        <cfvo type="max"/>
        <color theme="1" tint="0.499984740745262"/>
      </dataBar>
    </cfRule>
  </conditionalFormatting>
  <conditionalFormatting sqref="C13:C20">
    <cfRule type="dataBar" priority="38">
      <dataBar showValue="0">
        <cfvo type="min"/>
        <cfvo type="max"/>
        <color rgb="FF638EC6"/>
      </dataBar>
    </cfRule>
    <cfRule type="dataBar" priority="39">
      <dataBar>
        <cfvo type="min"/>
        <cfvo type="max"/>
        <color theme="1"/>
      </dataBar>
    </cfRule>
    <cfRule type="dataBar" priority="40">
      <dataBar showValue="0">
        <cfvo type="min"/>
        <cfvo type="max"/>
        <color rgb="FF638EC6"/>
      </dataBar>
    </cfRule>
  </conditionalFormatting>
  <conditionalFormatting sqref="C13:C20">
    <cfRule type="dataBar" priority="35">
      <dataBar showValue="0">
        <cfvo type="min"/>
        <cfvo type="max"/>
        <color theme="1"/>
      </dataBar>
    </cfRule>
    <cfRule type="dataBar" priority="36">
      <dataBar>
        <cfvo type="min"/>
        <cfvo type="max"/>
        <color theme="1"/>
      </dataBar>
    </cfRule>
    <cfRule type="dataBar" priority="37">
      <dataBar>
        <cfvo type="min"/>
        <cfvo type="max"/>
        <color theme="1" tint="0.499984740745262"/>
      </dataBar>
    </cfRule>
  </conditionalFormatting>
  <conditionalFormatting sqref="C23:C30">
    <cfRule type="dataBar" priority="30">
      <dataBar showValue="0">
        <cfvo type="min"/>
        <cfvo type="max"/>
        <color rgb="FF638EC6"/>
      </dataBar>
    </cfRule>
    <cfRule type="dataBar" priority="31">
      <dataBar>
        <cfvo type="min"/>
        <cfvo type="max"/>
        <color theme="1"/>
      </dataBar>
    </cfRule>
    <cfRule type="dataBar" priority="32">
      <dataBar showValue="0">
        <cfvo type="min"/>
        <cfvo type="max"/>
        <color rgb="FF638EC6"/>
      </dataBar>
    </cfRule>
  </conditionalFormatting>
  <conditionalFormatting sqref="C23:C30">
    <cfRule type="dataBar" priority="27">
      <dataBar showValue="0">
        <cfvo type="min"/>
        <cfvo type="max"/>
        <color theme="1"/>
      </dataBar>
    </cfRule>
    <cfRule type="dataBar" priority="28">
      <dataBar>
        <cfvo type="min"/>
        <cfvo type="max"/>
        <color theme="1"/>
      </dataBar>
    </cfRule>
    <cfRule type="dataBar" priority="29">
      <dataBar>
        <cfvo type="min"/>
        <cfvo type="max"/>
        <color theme="1" tint="0.499984740745262"/>
      </dataBar>
    </cfRule>
  </conditionalFormatting>
  <conditionalFormatting sqref="C3:C10 C13:C20 C23:C30">
    <cfRule type="dataBar" priority="92">
      <dataBar>
        <cfvo type="min"/>
        <cfvo type="max"/>
        <color rgb="FF638EC6"/>
      </dataBar>
    </cfRule>
  </conditionalFormatting>
  <conditionalFormatting sqref="C3:C10 C13:C20 C23:C30">
    <cfRule type="dataBar" priority="95">
      <dataBar showValue="0">
        <cfvo type="min"/>
        <cfvo type="max"/>
        <color theme="1"/>
      </dataBar>
    </cfRule>
  </conditionalFormatting>
  <conditionalFormatting sqref="C3:C10 C13:C20 C23:C30">
    <cfRule type="dataBar" priority="1">
      <dataBar showValue="0">
        <cfvo type="min"/>
        <cfvo type="max"/>
        <color theme="1"/>
      </dataBar>
    </cfRule>
  </conditionalFormatting>
  <pageMargins left="0.7" right="0.7" top="0.75" bottom="0.75" header="0.3" footer="0.3"/>
  <pageSetup scale="96" orientation="portrait" verticalDpi="300" r:id="rId1"/>
  <headerFooter>
    <oddHeader>&amp;C&amp;18Mean McREL Rating Scores</oddHeader>
    <oddFooter>&amp;C&amp;D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39997558519241921"/>
  </sheetPr>
  <dimension ref="A1:V3000"/>
  <sheetViews>
    <sheetView workbookViewId="0"/>
  </sheetViews>
  <sheetFormatPr defaultRowHeight="15" x14ac:dyDescent="0.25"/>
  <cols>
    <col min="1" max="1" width="27.85546875" bestFit="1" customWidth="1"/>
    <col min="2" max="2" width="20" customWidth="1"/>
    <col min="3" max="3" width="29.7109375" customWidth="1"/>
    <col min="4" max="4" width="14.7109375" style="28" customWidth="1"/>
    <col min="5" max="5" width="14.85546875" customWidth="1"/>
    <col min="6" max="6" width="1.28515625" style="7" customWidth="1"/>
    <col min="7" max="7" width="11.42578125" style="30" customWidth="1"/>
    <col min="8" max="8" width="19.5703125" bestFit="1" customWidth="1"/>
    <col min="9" max="9" width="1.28515625" style="7" customWidth="1"/>
    <col min="10" max="10" width="11.7109375" style="30" bestFit="1" customWidth="1"/>
    <col min="11" max="11" width="16.7109375" bestFit="1" customWidth="1"/>
    <col min="12" max="12" width="1.140625" style="7" hidden="1" customWidth="1"/>
    <col min="13" max="13" width="13.42578125" hidden="1" customWidth="1"/>
    <col min="14" max="14" width="16" hidden="1" customWidth="1"/>
    <col min="15" max="16" width="14.5703125" hidden="1" customWidth="1"/>
  </cols>
  <sheetData>
    <row r="1" spans="1:22" ht="45" x14ac:dyDescent="0.25">
      <c r="A1" s="9" t="str">
        <f>RawData!A1</f>
        <v>LOCATION</v>
      </c>
      <c r="B1" s="6" t="s">
        <v>22</v>
      </c>
      <c r="C1" s="6" t="str">
        <f>RawData!D1</f>
        <v>EMAIL</v>
      </c>
      <c r="D1" s="25" t="str">
        <f>RawData!E1</f>
        <v>EVALUATION DATE</v>
      </c>
      <c r="E1" s="6" t="s">
        <v>23</v>
      </c>
      <c r="F1" s="26"/>
      <c r="G1" s="40" t="s">
        <v>16</v>
      </c>
      <c r="H1" s="6" t="s">
        <v>13</v>
      </c>
      <c r="I1" s="27"/>
      <c r="J1" s="40" t="str">
        <f>IF(ConversionTable!F2&lt;&gt;"",UPPER(ConversionTable!F2)&amp;" SCORE","")</f>
        <v/>
      </c>
      <c r="K1" s="6" t="str">
        <f>IF(ConversionTable!F2&lt;&gt;"",UPPER(ConversionTable!F2)&amp;" RATING","")</f>
        <v/>
      </c>
      <c r="L1" s="8"/>
      <c r="M1" s="3" t="s">
        <v>97</v>
      </c>
      <c r="N1" s="3" t="s">
        <v>98</v>
      </c>
      <c r="O1" s="3" t="s">
        <v>99</v>
      </c>
      <c r="P1" s="3" t="s">
        <v>100</v>
      </c>
      <c r="Q1" s="18"/>
      <c r="R1" s="18"/>
      <c r="S1" s="19"/>
      <c r="T1" s="19"/>
      <c r="U1" s="19"/>
      <c r="V1" s="19"/>
    </row>
    <row r="2" spans="1:22" x14ac:dyDescent="0.25">
      <c r="A2" t="str">
        <f>IF(RawData!A2&lt;&gt;"",RawData!A2,"")</f>
        <v/>
      </c>
      <c r="B2" t="str">
        <f>IF(RawData!B2&lt;&gt;"",CONCATENATE(RawData!B2,", ",RawData!C2),"")</f>
        <v/>
      </c>
      <c r="C2" t="str">
        <f>IF(RawData!D2&lt;&gt;"",RawData!D2,"")</f>
        <v/>
      </c>
      <c r="D2" s="28" t="str">
        <f>IF(RawData!E2&lt;&gt;"",RawData!E2,"")</f>
        <v/>
      </c>
      <c r="E2" t="str">
        <f>IF(RawData!F2&lt;&gt;"",CONCATENATE(RawData!F2,", ",LEFT(RawData!G2,1)),"")</f>
        <v/>
      </c>
      <c r="G2" s="30" t="str">
        <f>IF(A2&lt;&gt;"",SUM(M2:P2),"")</f>
        <v/>
      </c>
      <c r="H2" t="str">
        <f>IF(A2&lt;&gt;"",VLOOKUP(G2,ScoreRanges!$C$4:$E$8,3),"")</f>
        <v/>
      </c>
      <c r="J2" s="30" t="str">
        <f>IF(AND(ConversionTable!$F$2&lt;&gt;"",A2&lt;&gt;""),VLOOKUP(G2,ConversionTable!B$2:D$402,3),"")</f>
        <v/>
      </c>
      <c r="K2" t="str">
        <f>IF(AND(ConversionTable!$F$2&lt;&gt;"",A2&lt;&gt;""),VLOOKUP(J2,ConversionTable!I$4:K$7,3),"")</f>
        <v/>
      </c>
      <c r="M2" t="str">
        <f>IF(A2&lt;&gt;"",(RawData!AC2*ScoringModel!$B$11+RawData!AD2*ScoringModel!$B$21+RawData!AE2*ScoringModel!$B$31)*0.01,"")</f>
        <v/>
      </c>
      <c r="N2" t="str">
        <f>IF(A2&lt;&gt;"",(RawData!H2*ScoringModel!$B$4+RawData!I2*ScoringModel!$B$5+RawData!J2*ScoringModel!$B$6+RawData!K2*ScoringModel!$B$7+RawData!L2*ScoringModel!$B$8+RawData!M2*ScoringModel!$B$9+RawData!N2*ScoringModel!$B$10)*0.01,"")</f>
        <v/>
      </c>
      <c r="O2" t="str">
        <f>IF(A2&lt;&gt;"",(RawData!O2*ScoringModel!$B$14+RawData!P2*ScoringModel!$B$15+RawData!Q2*ScoringModel!$B$16+RawData!R2*ScoringModel!$B$17+RawData!S2*ScoringModel!$B$18+RawData!T2*ScoringModel!$B$19+RawData!U2*ScoringModel!$B$20)*0.01,"")</f>
        <v/>
      </c>
      <c r="P2" t="str">
        <f>IF(A2&lt;&gt;"",(RawData!V2*ScoringModel!$B$24+RawData!W2*ScoringModel!$B$25+RawData!X2*ScoringModel!$B$26+RawData!Y2*ScoringModel!$B$27+RawData!Z2*ScoringModel!$B$28+RawData!AA2*ScoringModel!$B$29+RawData!AB2*ScoringModel!$B$30)*0.01,"")</f>
        <v/>
      </c>
      <c r="Q2" s="19"/>
      <c r="R2" s="19"/>
      <c r="S2" s="19"/>
      <c r="T2" s="19"/>
      <c r="U2" s="19"/>
      <c r="V2" s="19"/>
    </row>
    <row r="3" spans="1:22" x14ac:dyDescent="0.25">
      <c r="A3" t="str">
        <f>IF(RawData!A3&lt;&gt;"",RawData!A3,"")</f>
        <v/>
      </c>
      <c r="B3" t="str">
        <f>IF(RawData!B3&lt;&gt;"",CONCATENATE(RawData!B3,", ",RawData!C3),"")</f>
        <v/>
      </c>
      <c r="C3" t="str">
        <f>IF(RawData!D3&lt;&gt;"",RawData!D3,"")</f>
        <v/>
      </c>
      <c r="D3" s="28" t="str">
        <f>IF(RawData!E3&lt;&gt;"",RawData!E3,"")</f>
        <v/>
      </c>
      <c r="E3" t="str">
        <f>IF(RawData!F3&lt;&gt;"",CONCATENATE(RawData!F3,", ",LEFT(RawData!G3,1)),"")</f>
        <v/>
      </c>
      <c r="G3" s="30" t="str">
        <f t="shared" ref="G3:G66" si="0">IF(A3&lt;&gt;"",SUM(M3:P3),"")</f>
        <v/>
      </c>
      <c r="H3" t="str">
        <f>IF(A3&lt;&gt;"",VLOOKUP(G3,ScoreRanges!$C$4:$E$8,3),"")</f>
        <v/>
      </c>
      <c r="J3" s="30" t="str">
        <f>IF(AND(ConversionTable!$F$2&lt;&gt;"",A3&lt;&gt;""),VLOOKUP(G3,ConversionTable!B$2:D$402,3),"")</f>
        <v/>
      </c>
      <c r="K3" t="str">
        <f>IF(AND(ConversionTable!$F$2&lt;&gt;"",A3&lt;&gt;""),VLOOKUP(J3,ConversionTable!I$4:K$7,3),"")</f>
        <v/>
      </c>
      <c r="M3" t="str">
        <f>IF(A3&lt;&gt;"",(RawData!AC3*ScoringModel!$B$11+RawData!AD3*ScoringModel!$B$21+RawData!AE3*ScoringModel!$B$31)*0.01,"")</f>
        <v/>
      </c>
      <c r="N3" t="str">
        <f>IF(A3&lt;&gt;"",(RawData!H3*ScoringModel!$B$4+RawData!I3*ScoringModel!$B$5+RawData!J3*ScoringModel!$B$6+RawData!K3*ScoringModel!$B$7+RawData!L3*ScoringModel!$B$8+RawData!M3*ScoringModel!$B$9+RawData!N3*ScoringModel!$B$10)*0.01,"")</f>
        <v/>
      </c>
      <c r="O3" t="str">
        <f>IF(A3&lt;&gt;"",(RawData!O3*ScoringModel!$B$14+RawData!P3*ScoringModel!$B$15+RawData!Q3*ScoringModel!$B$16+RawData!R3*ScoringModel!$B$17+RawData!S3*ScoringModel!$B$18+RawData!T3*ScoringModel!$B$19+RawData!U3*ScoringModel!$B$20)*0.01,"")</f>
        <v/>
      </c>
      <c r="P3" t="str">
        <f>IF(A3&lt;&gt;"",(RawData!V3*ScoringModel!$B$24+RawData!W3*ScoringModel!$B$25+RawData!X3*ScoringModel!$B$26+RawData!Y3*ScoringModel!$B$27+RawData!Z3*ScoringModel!$B$28+RawData!AA3*ScoringModel!$B$29+RawData!AB3*ScoringModel!$B$30)*0.01,"")</f>
        <v/>
      </c>
      <c r="Q3" s="19"/>
      <c r="R3" s="19"/>
      <c r="S3" s="19"/>
      <c r="T3" s="19"/>
      <c r="U3" s="19"/>
      <c r="V3" s="19"/>
    </row>
    <row r="4" spans="1:22" x14ac:dyDescent="0.25">
      <c r="A4" t="str">
        <f>IF(RawData!A4&lt;&gt;"",RawData!A4,"")</f>
        <v/>
      </c>
      <c r="B4" t="str">
        <f>IF(RawData!B4&lt;&gt;"",CONCATENATE(RawData!B4,", ",RawData!C4),"")</f>
        <v/>
      </c>
      <c r="C4" t="str">
        <f>IF(RawData!D4&lt;&gt;"",RawData!D4,"")</f>
        <v/>
      </c>
      <c r="D4" s="28" t="str">
        <f>IF(RawData!E4&lt;&gt;"",RawData!E4,"")</f>
        <v/>
      </c>
      <c r="E4" t="str">
        <f>IF(RawData!F4&lt;&gt;"",CONCATENATE(RawData!F4,", ",LEFT(RawData!G4,1)),"")</f>
        <v/>
      </c>
      <c r="G4" s="30" t="str">
        <f t="shared" si="0"/>
        <v/>
      </c>
      <c r="H4" t="str">
        <f>IF(A4&lt;&gt;"",VLOOKUP(G4,ScoreRanges!$C$4:$E$8,3),"")</f>
        <v/>
      </c>
      <c r="J4" s="30" t="str">
        <f>IF(AND(ConversionTable!$F$2&lt;&gt;"",A4&lt;&gt;""),VLOOKUP(G4,ConversionTable!B$2:D$402,3),"")</f>
        <v/>
      </c>
      <c r="K4" t="str">
        <f>IF(AND(ConversionTable!$F$2&lt;&gt;"",A4&lt;&gt;""),VLOOKUP(J4,ConversionTable!I$4:K$7,3),"")</f>
        <v/>
      </c>
      <c r="M4" t="str">
        <f>IF(A4&lt;&gt;"",(RawData!AC4*ScoringModel!$B$11+RawData!AD4*ScoringModel!$B$21+RawData!AE4*ScoringModel!$B$31)*0.01,"")</f>
        <v/>
      </c>
      <c r="N4" t="str">
        <f>IF(A4&lt;&gt;"",(RawData!H4*ScoringModel!$B$4+RawData!I4*ScoringModel!$B$5+RawData!J4*ScoringModel!$B$6+RawData!K4*ScoringModel!$B$7+RawData!L4*ScoringModel!$B$8+RawData!M4*ScoringModel!$B$9+RawData!N4*ScoringModel!$B$10)*0.01,"")</f>
        <v/>
      </c>
      <c r="O4" t="str">
        <f>IF(A4&lt;&gt;"",(RawData!O4*ScoringModel!$B$14+RawData!P4*ScoringModel!$B$15+RawData!Q4*ScoringModel!$B$16+RawData!R4*ScoringModel!$B$17+RawData!S4*ScoringModel!$B$18+RawData!T4*ScoringModel!$B$19+RawData!U4*ScoringModel!$B$20)*0.01,"")</f>
        <v/>
      </c>
      <c r="P4" t="str">
        <f>IF(A4&lt;&gt;"",(RawData!V4*ScoringModel!$B$24+RawData!W4*ScoringModel!$B$25+RawData!X4*ScoringModel!$B$26+RawData!Y4*ScoringModel!$B$27+RawData!Z4*ScoringModel!$B$28+RawData!AA4*ScoringModel!$B$29+RawData!AB4*ScoringModel!$B$30)*0.01,"")</f>
        <v/>
      </c>
      <c r="Q4" s="19"/>
      <c r="R4" s="19"/>
      <c r="S4" s="19"/>
      <c r="T4" s="19"/>
      <c r="U4" s="19"/>
      <c r="V4" s="19"/>
    </row>
    <row r="5" spans="1:22" x14ac:dyDescent="0.25">
      <c r="A5" t="str">
        <f>IF(RawData!A5&lt;&gt;"",RawData!A5,"")</f>
        <v/>
      </c>
      <c r="B5" t="str">
        <f>IF(RawData!B5&lt;&gt;"",CONCATENATE(RawData!B5,", ",RawData!C5),"")</f>
        <v/>
      </c>
      <c r="C5" t="str">
        <f>IF(RawData!D5&lt;&gt;"",RawData!D5,"")</f>
        <v/>
      </c>
      <c r="D5" s="28" t="str">
        <f>IF(RawData!E5&lt;&gt;"",RawData!E5,"")</f>
        <v/>
      </c>
      <c r="E5" t="str">
        <f>IF(RawData!F5&lt;&gt;"",CONCATENATE(RawData!F5,", ",LEFT(RawData!G5,1)),"")</f>
        <v/>
      </c>
      <c r="G5" s="30" t="str">
        <f t="shared" si="0"/>
        <v/>
      </c>
      <c r="H5" t="str">
        <f>IF(A5&lt;&gt;"",VLOOKUP(G5,ScoreRanges!$C$4:$E$8,3),"")</f>
        <v/>
      </c>
      <c r="J5" s="30" t="str">
        <f>IF(AND(ConversionTable!$F$2&lt;&gt;"",A5&lt;&gt;""),VLOOKUP(G5,ConversionTable!B$2:D$402,3),"")</f>
        <v/>
      </c>
      <c r="K5" t="str">
        <f>IF(AND(ConversionTable!$F$2&lt;&gt;"",A5&lt;&gt;""),VLOOKUP(J5,ConversionTable!I$4:K$7,3),"")</f>
        <v/>
      </c>
      <c r="M5" t="str">
        <f>IF(A5&lt;&gt;"",(RawData!AC5*ScoringModel!$B$11+RawData!AD5*ScoringModel!$B$21+RawData!AE5*ScoringModel!$B$31)*0.01,"")</f>
        <v/>
      </c>
      <c r="N5" t="str">
        <f>IF(A5&lt;&gt;"",(RawData!H5*ScoringModel!$B$4+RawData!I5*ScoringModel!$B$5+RawData!J5*ScoringModel!$B$6+RawData!K5*ScoringModel!$B$7+RawData!L5*ScoringModel!$B$8+RawData!M5*ScoringModel!$B$9+RawData!N5*ScoringModel!$B$10)*0.01,"")</f>
        <v/>
      </c>
      <c r="O5" t="str">
        <f>IF(A5&lt;&gt;"",(RawData!O5*ScoringModel!$B$14+RawData!P5*ScoringModel!$B$15+RawData!Q5*ScoringModel!$B$16+RawData!R5*ScoringModel!$B$17+RawData!S5*ScoringModel!$B$18+RawData!T5*ScoringModel!$B$19+RawData!U5*ScoringModel!$B$20)*0.01,"")</f>
        <v/>
      </c>
      <c r="P5" t="str">
        <f>IF(A5&lt;&gt;"",(RawData!V5*ScoringModel!$B$24+RawData!W5*ScoringModel!$B$25+RawData!X5*ScoringModel!$B$26+RawData!Y5*ScoringModel!$B$27+RawData!Z5*ScoringModel!$B$28+RawData!AA5*ScoringModel!$B$29+RawData!AB5*ScoringModel!$B$30)*0.01,"")</f>
        <v/>
      </c>
      <c r="Q5" s="19"/>
      <c r="R5" s="19"/>
      <c r="S5" s="19"/>
      <c r="T5" s="19"/>
      <c r="U5" s="19"/>
      <c r="V5" s="19"/>
    </row>
    <row r="6" spans="1:22" x14ac:dyDescent="0.25">
      <c r="A6" t="str">
        <f>IF(RawData!A6&lt;&gt;"",RawData!A6,"")</f>
        <v/>
      </c>
      <c r="B6" t="str">
        <f>IF(RawData!B6&lt;&gt;"",CONCATENATE(RawData!B6,", ",RawData!C6),"")</f>
        <v/>
      </c>
      <c r="C6" t="str">
        <f>IF(RawData!D6&lt;&gt;"",RawData!D6,"")</f>
        <v/>
      </c>
      <c r="D6" s="28" t="str">
        <f>IF(RawData!E6&lt;&gt;"",RawData!E6,"")</f>
        <v/>
      </c>
      <c r="E6" t="str">
        <f>IF(RawData!F6&lt;&gt;"",CONCATENATE(RawData!F6,", ",LEFT(RawData!G6,1)),"")</f>
        <v/>
      </c>
      <c r="G6" s="30" t="str">
        <f t="shared" si="0"/>
        <v/>
      </c>
      <c r="H6" t="str">
        <f>IF(A6&lt;&gt;"",VLOOKUP(G6,ScoreRanges!$C$4:$E$8,3),"")</f>
        <v/>
      </c>
      <c r="J6" s="30" t="str">
        <f>IF(AND(ConversionTable!$F$2&lt;&gt;"",A6&lt;&gt;""),VLOOKUP(G6,ConversionTable!B$2:D$402,3),"")</f>
        <v/>
      </c>
      <c r="K6" t="str">
        <f>IF(AND(ConversionTable!$F$2&lt;&gt;"",A6&lt;&gt;""),VLOOKUP(J6,ConversionTable!I$4:K$7,3),"")</f>
        <v/>
      </c>
      <c r="M6" t="str">
        <f>IF(A6&lt;&gt;"",(RawData!AC6*ScoringModel!$B$11+RawData!AD6*ScoringModel!$B$21+RawData!AE6*ScoringModel!$B$31)*0.01,"")</f>
        <v/>
      </c>
      <c r="N6" t="str">
        <f>IF(A6&lt;&gt;"",(RawData!H6*ScoringModel!$B$4+RawData!I6*ScoringModel!$B$5+RawData!J6*ScoringModel!$B$6+RawData!K6*ScoringModel!$B$7+RawData!L6*ScoringModel!$B$8+RawData!M6*ScoringModel!$B$9+RawData!N6*ScoringModel!$B$10)*0.01,"")</f>
        <v/>
      </c>
      <c r="O6" t="str">
        <f>IF(A6&lt;&gt;"",(RawData!O6*ScoringModel!$B$14+RawData!P6*ScoringModel!$B$15+RawData!Q6*ScoringModel!$B$16+RawData!R6*ScoringModel!$B$17+RawData!S6*ScoringModel!$B$18+RawData!T6*ScoringModel!$B$19+RawData!U6*ScoringModel!$B$20)*0.01,"")</f>
        <v/>
      </c>
      <c r="P6" t="str">
        <f>IF(A6&lt;&gt;"",(RawData!V6*ScoringModel!$B$24+RawData!W6*ScoringModel!$B$25+RawData!X6*ScoringModel!$B$26+RawData!Y6*ScoringModel!$B$27+RawData!Z6*ScoringModel!$B$28+RawData!AA6*ScoringModel!$B$29+RawData!AB6*ScoringModel!$B$30)*0.01,"")</f>
        <v/>
      </c>
      <c r="Q6" s="19"/>
      <c r="R6" s="19"/>
      <c r="S6" s="19"/>
      <c r="T6" s="19"/>
      <c r="U6" s="19"/>
      <c r="V6" s="19"/>
    </row>
    <row r="7" spans="1:22" x14ac:dyDescent="0.25">
      <c r="A7" t="str">
        <f>IF(RawData!A7&lt;&gt;"",RawData!A7,"")</f>
        <v/>
      </c>
      <c r="B7" t="str">
        <f>IF(RawData!B7&lt;&gt;"",CONCATENATE(RawData!B7,", ",RawData!C7),"")</f>
        <v/>
      </c>
      <c r="C7" t="str">
        <f>IF(RawData!D7&lt;&gt;"",RawData!D7,"")</f>
        <v/>
      </c>
      <c r="D7" s="28" t="str">
        <f>IF(RawData!E7&lt;&gt;"",RawData!E7,"")</f>
        <v/>
      </c>
      <c r="E7" t="str">
        <f>IF(RawData!F7&lt;&gt;"",CONCATENATE(RawData!F7,", ",LEFT(RawData!G7,1)),"")</f>
        <v/>
      </c>
      <c r="G7" s="30" t="str">
        <f t="shared" si="0"/>
        <v/>
      </c>
      <c r="H7" t="str">
        <f>IF(A7&lt;&gt;"",VLOOKUP(G7,ScoreRanges!$C$4:$E$8,3),"")</f>
        <v/>
      </c>
      <c r="J7" s="30" t="str">
        <f>IF(AND(ConversionTable!$F$2&lt;&gt;"",A7&lt;&gt;""),VLOOKUP(G7,ConversionTable!B$2:D$402,3),"")</f>
        <v/>
      </c>
      <c r="K7" t="str">
        <f>IF(AND(ConversionTable!$F$2&lt;&gt;"",A7&lt;&gt;""),VLOOKUP(J7,ConversionTable!I$4:K$7,3),"")</f>
        <v/>
      </c>
      <c r="M7" t="str">
        <f>IF(A7&lt;&gt;"",(RawData!AC7*ScoringModel!$B$11+RawData!AD7*ScoringModel!$B$21+RawData!AE7*ScoringModel!$B$31)*0.01,"")</f>
        <v/>
      </c>
      <c r="N7" t="str">
        <f>IF(A7&lt;&gt;"",(RawData!H7*ScoringModel!$B$4+RawData!I7*ScoringModel!$B$5+RawData!J7*ScoringModel!$B$6+RawData!K7*ScoringModel!$B$7+RawData!L7*ScoringModel!$B$8+RawData!M7*ScoringModel!$B$9+RawData!N7*ScoringModel!$B$10)*0.01,"")</f>
        <v/>
      </c>
      <c r="O7" t="str">
        <f>IF(A7&lt;&gt;"",(RawData!O7*ScoringModel!$B$14+RawData!P7*ScoringModel!$B$15+RawData!Q7*ScoringModel!$B$16+RawData!R7*ScoringModel!$B$17+RawData!S7*ScoringModel!$B$18+RawData!T7*ScoringModel!$B$19+RawData!U7*ScoringModel!$B$20)*0.01,"")</f>
        <v/>
      </c>
      <c r="P7" t="str">
        <f>IF(A7&lt;&gt;"",(RawData!V7*ScoringModel!$B$24+RawData!W7*ScoringModel!$B$25+RawData!X7*ScoringModel!$B$26+RawData!Y7*ScoringModel!$B$27+RawData!Z7*ScoringModel!$B$28+RawData!AA7*ScoringModel!$B$29+RawData!AB7*ScoringModel!$B$30)*0.01,"")</f>
        <v/>
      </c>
      <c r="Q7" s="19"/>
      <c r="R7" s="19"/>
      <c r="S7" s="19"/>
      <c r="T7" s="19"/>
      <c r="U7" s="19"/>
      <c r="V7" s="19"/>
    </row>
    <row r="8" spans="1:22" x14ac:dyDescent="0.25">
      <c r="A8" t="str">
        <f>IF(RawData!A8&lt;&gt;"",RawData!A8,"")</f>
        <v/>
      </c>
      <c r="B8" t="str">
        <f>IF(RawData!B8&lt;&gt;"",CONCATENATE(RawData!B8,", ",RawData!C8),"")</f>
        <v/>
      </c>
      <c r="C8" t="str">
        <f>IF(RawData!D8&lt;&gt;"",RawData!D8,"")</f>
        <v/>
      </c>
      <c r="D8" s="28" t="str">
        <f>IF(RawData!E8&lt;&gt;"",RawData!E8,"")</f>
        <v/>
      </c>
      <c r="E8" t="str">
        <f>IF(RawData!F8&lt;&gt;"",CONCATENATE(RawData!F8,", ",LEFT(RawData!G8,1)),"")</f>
        <v/>
      </c>
      <c r="G8" s="30" t="str">
        <f t="shared" si="0"/>
        <v/>
      </c>
      <c r="H8" t="str">
        <f>IF(A8&lt;&gt;"",VLOOKUP(G8,ScoreRanges!$C$4:$E$8,3),"")</f>
        <v/>
      </c>
      <c r="J8" s="30" t="str">
        <f>IF(AND(ConversionTable!$F$2&lt;&gt;"",A8&lt;&gt;""),VLOOKUP(G8,ConversionTable!B$2:D$402,3),"")</f>
        <v/>
      </c>
      <c r="K8" t="str">
        <f>IF(AND(ConversionTable!$F$2&lt;&gt;"",A8&lt;&gt;""),VLOOKUP(J8,ConversionTable!I$4:K$7,3),"")</f>
        <v/>
      </c>
      <c r="M8" t="str">
        <f>IF(A8&lt;&gt;"",(RawData!AC8*ScoringModel!$B$11+RawData!AD8*ScoringModel!$B$21+RawData!AE8*ScoringModel!$B$31)*0.01,"")</f>
        <v/>
      </c>
      <c r="N8" t="str">
        <f>IF(A8&lt;&gt;"",(RawData!H8*ScoringModel!$B$4+RawData!I8*ScoringModel!$B$5+RawData!J8*ScoringModel!$B$6+RawData!K8*ScoringModel!$B$7+RawData!L8*ScoringModel!$B$8+RawData!M8*ScoringModel!$B$9+RawData!N8*ScoringModel!$B$10)*0.01,"")</f>
        <v/>
      </c>
      <c r="O8" t="str">
        <f>IF(A8&lt;&gt;"",(RawData!O8*ScoringModel!$B$14+RawData!P8*ScoringModel!$B$15+RawData!Q8*ScoringModel!$B$16+RawData!R8*ScoringModel!$B$17+RawData!S8*ScoringModel!$B$18+RawData!T8*ScoringModel!$B$19+RawData!U8*ScoringModel!$B$20)*0.01,"")</f>
        <v/>
      </c>
      <c r="P8" t="str">
        <f>IF(A8&lt;&gt;"",(RawData!V8*ScoringModel!$B$24+RawData!W8*ScoringModel!$B$25+RawData!X8*ScoringModel!$B$26+RawData!Y8*ScoringModel!$B$27+RawData!Z8*ScoringModel!$B$28+RawData!AA8*ScoringModel!$B$29+RawData!AB8*ScoringModel!$B$30)*0.01,"")</f>
        <v/>
      </c>
      <c r="Q8" s="19"/>
      <c r="R8" s="19"/>
      <c r="S8" s="19"/>
      <c r="T8" s="19"/>
      <c r="U8" s="19"/>
      <c r="V8" s="19"/>
    </row>
    <row r="9" spans="1:22" x14ac:dyDescent="0.25">
      <c r="A9" t="str">
        <f>IF(RawData!A9&lt;&gt;"",RawData!A9,"")</f>
        <v/>
      </c>
      <c r="B9" t="str">
        <f>IF(RawData!B9&lt;&gt;"",CONCATENATE(RawData!B9,", ",RawData!C9),"")</f>
        <v/>
      </c>
      <c r="C9" t="str">
        <f>IF(RawData!D9&lt;&gt;"",RawData!D9,"")</f>
        <v/>
      </c>
      <c r="D9" s="28" t="str">
        <f>IF(RawData!E9&lt;&gt;"",RawData!E9,"")</f>
        <v/>
      </c>
      <c r="E9" t="str">
        <f>IF(RawData!F9&lt;&gt;"",CONCATENATE(RawData!F9,", ",LEFT(RawData!G9,1)),"")</f>
        <v/>
      </c>
      <c r="G9" s="30" t="str">
        <f t="shared" si="0"/>
        <v/>
      </c>
      <c r="H9" t="str">
        <f>IF(A9&lt;&gt;"",VLOOKUP(G9,ScoreRanges!$C$4:$E$8,3),"")</f>
        <v/>
      </c>
      <c r="J9" s="30" t="str">
        <f>IF(AND(ConversionTable!$F$2&lt;&gt;"",A9&lt;&gt;""),VLOOKUP(G9,ConversionTable!B$2:D$402,3),"")</f>
        <v/>
      </c>
      <c r="K9" t="str">
        <f>IF(AND(ConversionTable!$F$2&lt;&gt;"",A9&lt;&gt;""),VLOOKUP(J9,ConversionTable!I$4:K$7,3),"")</f>
        <v/>
      </c>
      <c r="M9" t="str">
        <f>IF(A9&lt;&gt;"",(RawData!AC9*ScoringModel!$B$11+RawData!AD9*ScoringModel!$B$21+RawData!AE9*ScoringModel!$B$31)*0.01,"")</f>
        <v/>
      </c>
      <c r="N9" t="str">
        <f>IF(A9&lt;&gt;"",(RawData!H9*ScoringModel!$B$4+RawData!I9*ScoringModel!$B$5+RawData!J9*ScoringModel!$B$6+RawData!K9*ScoringModel!$B$7+RawData!L9*ScoringModel!$B$8+RawData!M9*ScoringModel!$B$9+RawData!N9*ScoringModel!$B$10)*0.01,"")</f>
        <v/>
      </c>
      <c r="O9" t="str">
        <f>IF(A9&lt;&gt;"",(RawData!O9*ScoringModel!$B$14+RawData!P9*ScoringModel!$B$15+RawData!Q9*ScoringModel!$B$16+RawData!R9*ScoringModel!$B$17+RawData!S9*ScoringModel!$B$18+RawData!T9*ScoringModel!$B$19+RawData!U9*ScoringModel!$B$20)*0.01,"")</f>
        <v/>
      </c>
      <c r="P9" t="str">
        <f>IF(A9&lt;&gt;"",(RawData!V9*ScoringModel!$B$24+RawData!W9*ScoringModel!$B$25+RawData!X9*ScoringModel!$B$26+RawData!Y9*ScoringModel!$B$27+RawData!Z9*ScoringModel!$B$28+RawData!AA9*ScoringModel!$B$29+RawData!AB9*ScoringModel!$B$30)*0.01,"")</f>
        <v/>
      </c>
      <c r="Q9" s="19"/>
      <c r="R9" s="19"/>
      <c r="S9" s="19"/>
      <c r="T9" s="19"/>
      <c r="U9" s="19"/>
      <c r="V9" s="19"/>
    </row>
    <row r="10" spans="1:22" x14ac:dyDescent="0.25">
      <c r="A10" t="str">
        <f>IF(RawData!A10&lt;&gt;"",RawData!A10,"")</f>
        <v/>
      </c>
      <c r="B10" t="str">
        <f>IF(RawData!B10&lt;&gt;"",CONCATENATE(RawData!B10,", ",RawData!C10),"")</f>
        <v/>
      </c>
      <c r="C10" t="str">
        <f>IF(RawData!D10&lt;&gt;"",RawData!D10,"")</f>
        <v/>
      </c>
      <c r="D10" s="28" t="str">
        <f>IF(RawData!E10&lt;&gt;"",RawData!E10,"")</f>
        <v/>
      </c>
      <c r="E10" t="str">
        <f>IF(RawData!F10&lt;&gt;"",CONCATENATE(RawData!F10,", ",LEFT(RawData!G10,1)),"")</f>
        <v/>
      </c>
      <c r="G10" s="30" t="str">
        <f t="shared" si="0"/>
        <v/>
      </c>
      <c r="H10" t="str">
        <f>IF(A10&lt;&gt;"",VLOOKUP(G10,ScoreRanges!$C$4:$E$8,3),"")</f>
        <v/>
      </c>
      <c r="J10" s="30" t="str">
        <f>IF(AND(ConversionTable!$F$2&lt;&gt;"",A10&lt;&gt;""),VLOOKUP(G10,ConversionTable!B$2:D$402,3),"")</f>
        <v/>
      </c>
      <c r="K10" t="str">
        <f>IF(AND(ConversionTable!$F$2&lt;&gt;"",A10&lt;&gt;""),VLOOKUP(J10,ConversionTable!I$4:K$7,3),"")</f>
        <v/>
      </c>
      <c r="M10" t="str">
        <f>IF(A10&lt;&gt;"",(RawData!AC10*ScoringModel!$B$11+RawData!AD10*ScoringModel!$B$21+RawData!AE10*ScoringModel!$B$31)*0.01,"")</f>
        <v/>
      </c>
      <c r="N10" t="str">
        <f>IF(A10&lt;&gt;"",(RawData!H10*ScoringModel!$B$4+RawData!I10*ScoringModel!$B$5+RawData!J10*ScoringModel!$B$6+RawData!K10*ScoringModel!$B$7+RawData!L10*ScoringModel!$B$8+RawData!M10*ScoringModel!$B$9+RawData!N10*ScoringModel!$B$10)*0.01,"")</f>
        <v/>
      </c>
      <c r="O10" t="str">
        <f>IF(A10&lt;&gt;"",(RawData!O10*ScoringModel!$B$14+RawData!P10*ScoringModel!$B$15+RawData!Q10*ScoringModel!$B$16+RawData!R10*ScoringModel!$B$17+RawData!S10*ScoringModel!$B$18+RawData!T10*ScoringModel!$B$19+RawData!U10*ScoringModel!$B$20)*0.01,"")</f>
        <v/>
      </c>
      <c r="P10" t="str">
        <f>IF(A10&lt;&gt;"",(RawData!V10*ScoringModel!$B$24+RawData!W10*ScoringModel!$B$25+RawData!X10*ScoringModel!$B$26+RawData!Y10*ScoringModel!$B$27+RawData!Z10*ScoringModel!$B$28+RawData!AA10*ScoringModel!$B$29+RawData!AB10*ScoringModel!$B$30)*0.01,"")</f>
        <v/>
      </c>
      <c r="Q10" s="19"/>
      <c r="R10" s="19"/>
      <c r="S10" s="19"/>
      <c r="T10" s="19"/>
      <c r="U10" s="19"/>
      <c r="V10" s="19"/>
    </row>
    <row r="11" spans="1:22" x14ac:dyDescent="0.25">
      <c r="A11" t="str">
        <f>IF(RawData!A11&lt;&gt;"",RawData!A11,"")</f>
        <v/>
      </c>
      <c r="B11" t="str">
        <f>IF(RawData!B11&lt;&gt;"",CONCATENATE(RawData!B11,", ",RawData!C11),"")</f>
        <v/>
      </c>
      <c r="C11" t="str">
        <f>IF(RawData!D11&lt;&gt;"",RawData!D11,"")</f>
        <v/>
      </c>
      <c r="D11" s="28" t="str">
        <f>IF(RawData!E11&lt;&gt;"",RawData!E11,"")</f>
        <v/>
      </c>
      <c r="E11" t="str">
        <f>IF(RawData!F11&lt;&gt;"",CONCATENATE(RawData!F11,", ",LEFT(RawData!G11,1)),"")</f>
        <v/>
      </c>
      <c r="G11" s="30" t="str">
        <f t="shared" si="0"/>
        <v/>
      </c>
      <c r="H11" t="str">
        <f>IF(A11&lt;&gt;"",VLOOKUP(G11,ScoreRanges!$C$4:$E$8,3),"")</f>
        <v/>
      </c>
      <c r="J11" s="30" t="str">
        <f>IF(AND(ConversionTable!$F$2&lt;&gt;"",A11&lt;&gt;""),VLOOKUP(G11,ConversionTable!B$2:D$402,3),"")</f>
        <v/>
      </c>
      <c r="K11" t="str">
        <f>IF(AND(ConversionTable!$F$2&lt;&gt;"",A11&lt;&gt;""),VLOOKUP(J11,ConversionTable!I$4:K$7,3),"")</f>
        <v/>
      </c>
      <c r="M11" t="str">
        <f>IF(A11&lt;&gt;"",(RawData!AC11*ScoringModel!$B$11+RawData!AD11*ScoringModel!$B$21+RawData!AE11*ScoringModel!$B$31)*0.01,"")</f>
        <v/>
      </c>
      <c r="N11" t="str">
        <f>IF(A11&lt;&gt;"",(RawData!H11*ScoringModel!$B$4+RawData!I11*ScoringModel!$B$5+RawData!J11*ScoringModel!$B$6+RawData!K11*ScoringModel!$B$7+RawData!L11*ScoringModel!$B$8+RawData!M11*ScoringModel!$B$9+RawData!N11*ScoringModel!$B$10)*0.01,"")</f>
        <v/>
      </c>
      <c r="O11" t="str">
        <f>IF(A11&lt;&gt;"",(RawData!O11*ScoringModel!$B$14+RawData!P11*ScoringModel!$B$15+RawData!Q11*ScoringModel!$B$16+RawData!R11*ScoringModel!$B$17+RawData!S11*ScoringModel!$B$18+RawData!T11*ScoringModel!$B$19+RawData!U11*ScoringModel!$B$20)*0.01,"")</f>
        <v/>
      </c>
      <c r="P11" t="str">
        <f>IF(A11&lt;&gt;"",(RawData!V11*ScoringModel!$B$24+RawData!W11*ScoringModel!$B$25+RawData!X11*ScoringModel!$B$26+RawData!Y11*ScoringModel!$B$27+RawData!Z11*ScoringModel!$B$28+RawData!AA11*ScoringModel!$B$29+RawData!AB11*ScoringModel!$B$30)*0.01,"")</f>
        <v/>
      </c>
      <c r="Q11" s="19"/>
      <c r="R11" s="19"/>
      <c r="S11" s="19"/>
      <c r="T11" s="19"/>
      <c r="U11" s="19"/>
      <c r="V11" s="19"/>
    </row>
    <row r="12" spans="1:22" x14ac:dyDescent="0.25">
      <c r="A12" t="str">
        <f>IF(RawData!A12&lt;&gt;"",RawData!A12,"")</f>
        <v/>
      </c>
      <c r="B12" t="str">
        <f>IF(RawData!B12&lt;&gt;"",CONCATENATE(RawData!B12,", ",RawData!C12),"")</f>
        <v/>
      </c>
      <c r="C12" t="str">
        <f>IF(RawData!D12&lt;&gt;"",RawData!D12,"")</f>
        <v/>
      </c>
      <c r="D12" s="28" t="str">
        <f>IF(RawData!E12&lt;&gt;"",RawData!E12,"")</f>
        <v/>
      </c>
      <c r="E12" t="str">
        <f>IF(RawData!F12&lt;&gt;"",CONCATENATE(RawData!F12,", ",LEFT(RawData!G12,1)),"")</f>
        <v/>
      </c>
      <c r="G12" s="30" t="str">
        <f t="shared" si="0"/>
        <v/>
      </c>
      <c r="H12" t="str">
        <f>IF(A12&lt;&gt;"",VLOOKUP(G12,ScoreRanges!$C$4:$E$8,3),"")</f>
        <v/>
      </c>
      <c r="J12" s="30" t="str">
        <f>IF(AND(ConversionTable!$F$2&lt;&gt;"",A12&lt;&gt;""),VLOOKUP(G12,ConversionTable!B$2:D$402,3),"")</f>
        <v/>
      </c>
      <c r="K12" t="str">
        <f>IF(AND(ConversionTable!$F$2&lt;&gt;"",A12&lt;&gt;""),VLOOKUP(J12,ConversionTable!I$4:K$7,3),"")</f>
        <v/>
      </c>
      <c r="M12" t="str">
        <f>IF(A12&lt;&gt;"",(RawData!AC12*ScoringModel!$B$11+RawData!AD12*ScoringModel!$B$21+RawData!AE12*ScoringModel!$B$31)*0.01,"")</f>
        <v/>
      </c>
      <c r="N12" t="str">
        <f>IF(A12&lt;&gt;"",(RawData!H12*ScoringModel!$B$4+RawData!I12*ScoringModel!$B$5+RawData!J12*ScoringModel!$B$6+RawData!K12*ScoringModel!$B$7+RawData!L12*ScoringModel!$B$8+RawData!M12*ScoringModel!$B$9+RawData!N12*ScoringModel!$B$10)*0.01,"")</f>
        <v/>
      </c>
      <c r="O12" t="str">
        <f>IF(A12&lt;&gt;"",(RawData!O12*ScoringModel!$B$14+RawData!P12*ScoringModel!$B$15+RawData!Q12*ScoringModel!$B$16+RawData!R12*ScoringModel!$B$17+RawData!S12*ScoringModel!$B$18+RawData!T12*ScoringModel!$B$19+RawData!U12*ScoringModel!$B$20)*0.01,"")</f>
        <v/>
      </c>
      <c r="P12" t="str">
        <f>IF(A12&lt;&gt;"",(RawData!V12*ScoringModel!$B$24+RawData!W12*ScoringModel!$B$25+RawData!X12*ScoringModel!$B$26+RawData!Y12*ScoringModel!$B$27+RawData!Z12*ScoringModel!$B$28+RawData!AA12*ScoringModel!$B$29+RawData!AB12*ScoringModel!$B$30)*0.01,"")</f>
        <v/>
      </c>
      <c r="Q12" s="19"/>
      <c r="R12" s="19"/>
      <c r="S12" s="19"/>
      <c r="T12" s="19"/>
      <c r="U12" s="19"/>
      <c r="V12" s="19"/>
    </row>
    <row r="13" spans="1:22" x14ac:dyDescent="0.25">
      <c r="A13" t="str">
        <f>IF(RawData!A13&lt;&gt;"",RawData!A13,"")</f>
        <v/>
      </c>
      <c r="B13" t="str">
        <f>IF(RawData!B13&lt;&gt;"",CONCATENATE(RawData!B13,", ",RawData!C13),"")</f>
        <v/>
      </c>
      <c r="C13" t="str">
        <f>IF(RawData!D13&lt;&gt;"",RawData!D13,"")</f>
        <v/>
      </c>
      <c r="D13" s="28" t="str">
        <f>IF(RawData!E13&lt;&gt;"",RawData!E13,"")</f>
        <v/>
      </c>
      <c r="E13" t="str">
        <f>IF(RawData!F13&lt;&gt;"",CONCATENATE(RawData!F13,", ",LEFT(RawData!G13,1)),"")</f>
        <v/>
      </c>
      <c r="G13" s="30" t="str">
        <f t="shared" si="0"/>
        <v/>
      </c>
      <c r="H13" t="str">
        <f>IF(A13&lt;&gt;"",VLOOKUP(G13,ScoreRanges!$C$4:$E$8,3),"")</f>
        <v/>
      </c>
      <c r="J13" s="30" t="str">
        <f>IF(AND(ConversionTable!$F$2&lt;&gt;"",A13&lt;&gt;""),VLOOKUP(G13,ConversionTable!B$2:D$402,3),"")</f>
        <v/>
      </c>
      <c r="K13" t="str">
        <f>IF(AND(ConversionTable!$F$2&lt;&gt;"",A13&lt;&gt;""),VLOOKUP(J13,ConversionTable!I$4:K$7,3),"")</f>
        <v/>
      </c>
      <c r="M13" t="str">
        <f>IF(A13&lt;&gt;"",(RawData!AC13*ScoringModel!$B$11+RawData!AD13*ScoringModel!$B$21+RawData!AE13*ScoringModel!$B$31)*0.01,"")</f>
        <v/>
      </c>
      <c r="N13" t="str">
        <f>IF(A13&lt;&gt;"",(RawData!H13*ScoringModel!$B$4+RawData!I13*ScoringModel!$B$5+RawData!J13*ScoringModel!$B$6+RawData!K13*ScoringModel!$B$7+RawData!L13*ScoringModel!$B$8+RawData!M13*ScoringModel!$B$9+RawData!N13*ScoringModel!$B$10)*0.01,"")</f>
        <v/>
      </c>
      <c r="O13" t="str">
        <f>IF(A13&lt;&gt;"",(RawData!O13*ScoringModel!$B$14+RawData!P13*ScoringModel!$B$15+RawData!Q13*ScoringModel!$B$16+RawData!R13*ScoringModel!$B$17+RawData!S13*ScoringModel!$B$18+RawData!T13*ScoringModel!$B$19+RawData!U13*ScoringModel!$B$20)*0.01,"")</f>
        <v/>
      </c>
      <c r="P13" t="str">
        <f>IF(A13&lt;&gt;"",(RawData!V13*ScoringModel!$B$24+RawData!W13*ScoringModel!$B$25+RawData!X13*ScoringModel!$B$26+RawData!Y13*ScoringModel!$B$27+RawData!Z13*ScoringModel!$B$28+RawData!AA13*ScoringModel!$B$29+RawData!AB13*ScoringModel!$B$30)*0.01,"")</f>
        <v/>
      </c>
      <c r="Q13" s="19"/>
      <c r="R13" s="19"/>
      <c r="S13" s="19"/>
      <c r="T13" s="19"/>
      <c r="U13" s="19"/>
      <c r="V13" s="19"/>
    </row>
    <row r="14" spans="1:22" x14ac:dyDescent="0.25">
      <c r="A14" t="str">
        <f>IF(RawData!A14&lt;&gt;"",RawData!A14,"")</f>
        <v/>
      </c>
      <c r="B14" t="str">
        <f>IF(RawData!B14&lt;&gt;"",CONCATENATE(RawData!B14,", ",RawData!C14),"")</f>
        <v/>
      </c>
      <c r="C14" t="str">
        <f>IF(RawData!D14&lt;&gt;"",RawData!D14,"")</f>
        <v/>
      </c>
      <c r="D14" s="28" t="str">
        <f>IF(RawData!E14&lt;&gt;"",RawData!E14,"")</f>
        <v/>
      </c>
      <c r="E14" t="str">
        <f>IF(RawData!F14&lt;&gt;"",CONCATENATE(RawData!F14,", ",LEFT(RawData!G14,1)),"")</f>
        <v/>
      </c>
      <c r="G14" s="30" t="str">
        <f t="shared" si="0"/>
        <v/>
      </c>
      <c r="H14" t="str">
        <f>IF(A14&lt;&gt;"",VLOOKUP(G14,ScoreRanges!$C$4:$E$8,3),"")</f>
        <v/>
      </c>
      <c r="J14" s="30" t="str">
        <f>IF(AND(ConversionTable!$F$2&lt;&gt;"",A14&lt;&gt;""),VLOOKUP(G14,ConversionTable!B$2:D$402,3),"")</f>
        <v/>
      </c>
      <c r="K14" t="str">
        <f>IF(AND(ConversionTable!$F$2&lt;&gt;"",A14&lt;&gt;""),VLOOKUP(J14,ConversionTable!I$4:K$7,3),"")</f>
        <v/>
      </c>
      <c r="M14" t="str">
        <f>IF(A14&lt;&gt;"",(RawData!AC14*ScoringModel!$B$11+RawData!AD14*ScoringModel!$B$21+RawData!AE14*ScoringModel!$B$31)*0.01,"")</f>
        <v/>
      </c>
      <c r="N14" t="str">
        <f>IF(A14&lt;&gt;"",(RawData!H14*ScoringModel!$B$4+RawData!I14*ScoringModel!$B$5+RawData!J14*ScoringModel!$B$6+RawData!K14*ScoringModel!$B$7+RawData!L14*ScoringModel!$B$8+RawData!M14*ScoringModel!$B$9+RawData!N14*ScoringModel!$B$10)*0.01,"")</f>
        <v/>
      </c>
      <c r="O14" t="str">
        <f>IF(A14&lt;&gt;"",(RawData!O14*ScoringModel!$B$14+RawData!P14*ScoringModel!$B$15+RawData!Q14*ScoringModel!$B$16+RawData!R14*ScoringModel!$B$17+RawData!S14*ScoringModel!$B$18+RawData!T14*ScoringModel!$B$19+RawData!U14*ScoringModel!$B$20)*0.01,"")</f>
        <v/>
      </c>
      <c r="P14" t="str">
        <f>IF(A14&lt;&gt;"",(RawData!V14*ScoringModel!$B$24+RawData!W14*ScoringModel!$B$25+RawData!X14*ScoringModel!$B$26+RawData!Y14*ScoringModel!$B$27+RawData!Z14*ScoringModel!$B$28+RawData!AA14*ScoringModel!$B$29+RawData!AB14*ScoringModel!$B$30)*0.01,"")</f>
        <v/>
      </c>
      <c r="Q14" s="19"/>
      <c r="R14" s="19"/>
      <c r="S14" s="19"/>
      <c r="T14" s="19"/>
      <c r="U14" s="19"/>
      <c r="V14" s="19"/>
    </row>
    <row r="15" spans="1:22" x14ac:dyDescent="0.25">
      <c r="A15" t="str">
        <f>IF(RawData!A15&lt;&gt;"",RawData!A15,"")</f>
        <v/>
      </c>
      <c r="B15" t="str">
        <f>IF(RawData!B15&lt;&gt;"",CONCATENATE(RawData!B15,", ",RawData!C15),"")</f>
        <v/>
      </c>
      <c r="C15" t="str">
        <f>IF(RawData!D15&lt;&gt;"",RawData!D15,"")</f>
        <v/>
      </c>
      <c r="D15" s="28" t="str">
        <f>IF(RawData!E15&lt;&gt;"",RawData!E15,"")</f>
        <v/>
      </c>
      <c r="E15" t="str">
        <f>IF(RawData!F15&lt;&gt;"",CONCATENATE(RawData!F15,", ",LEFT(RawData!G15,1)),"")</f>
        <v/>
      </c>
      <c r="G15" s="30" t="str">
        <f t="shared" si="0"/>
        <v/>
      </c>
      <c r="H15" t="str">
        <f>IF(A15&lt;&gt;"",VLOOKUP(G15,ScoreRanges!$C$4:$E$8,3),"")</f>
        <v/>
      </c>
      <c r="J15" s="30" t="str">
        <f>IF(AND(ConversionTable!$F$2&lt;&gt;"",A15&lt;&gt;""),VLOOKUP(G15,ConversionTable!B$2:D$402,3),"")</f>
        <v/>
      </c>
      <c r="K15" t="str">
        <f>IF(AND(ConversionTable!$F$2&lt;&gt;"",A15&lt;&gt;""),VLOOKUP(J15,ConversionTable!I$4:K$7,3),"")</f>
        <v/>
      </c>
      <c r="M15" t="str">
        <f>IF(A15&lt;&gt;"",(RawData!AC15*ScoringModel!$B$11+RawData!AD15*ScoringModel!$B$21+RawData!AE15*ScoringModel!$B$31)*0.01,"")</f>
        <v/>
      </c>
      <c r="N15" t="str">
        <f>IF(A15&lt;&gt;"",(RawData!H15*ScoringModel!$B$4+RawData!I15*ScoringModel!$B$5+RawData!J15*ScoringModel!$B$6+RawData!K15*ScoringModel!$B$7+RawData!L15*ScoringModel!$B$8+RawData!M15*ScoringModel!$B$9+RawData!N15*ScoringModel!$B$10)*0.01,"")</f>
        <v/>
      </c>
      <c r="O15" t="str">
        <f>IF(A15&lt;&gt;"",(RawData!O15*ScoringModel!$B$14+RawData!P15*ScoringModel!$B$15+RawData!Q15*ScoringModel!$B$16+RawData!R15*ScoringModel!$B$17+RawData!S15*ScoringModel!$B$18+RawData!T15*ScoringModel!$B$19+RawData!U15*ScoringModel!$B$20)*0.01,"")</f>
        <v/>
      </c>
      <c r="P15" t="str">
        <f>IF(A15&lt;&gt;"",(RawData!V15*ScoringModel!$B$24+RawData!W15*ScoringModel!$B$25+RawData!X15*ScoringModel!$B$26+RawData!Y15*ScoringModel!$B$27+RawData!Z15*ScoringModel!$B$28+RawData!AA15*ScoringModel!$B$29+RawData!AB15*ScoringModel!$B$30)*0.01,"")</f>
        <v/>
      </c>
      <c r="Q15" s="19"/>
      <c r="R15" s="19"/>
      <c r="S15" s="19"/>
      <c r="T15" s="19"/>
      <c r="U15" s="19"/>
      <c r="V15" s="19"/>
    </row>
    <row r="16" spans="1:22" x14ac:dyDescent="0.25">
      <c r="A16" t="str">
        <f>IF(RawData!A16&lt;&gt;"",RawData!A16,"")</f>
        <v/>
      </c>
      <c r="B16" t="str">
        <f>IF(RawData!B16&lt;&gt;"",CONCATENATE(RawData!B16,", ",RawData!C16),"")</f>
        <v/>
      </c>
      <c r="C16" t="str">
        <f>IF(RawData!D16&lt;&gt;"",RawData!D16,"")</f>
        <v/>
      </c>
      <c r="D16" s="28" t="str">
        <f>IF(RawData!E16&lt;&gt;"",RawData!E16,"")</f>
        <v/>
      </c>
      <c r="E16" t="str">
        <f>IF(RawData!F16&lt;&gt;"",CONCATENATE(RawData!F16,", ",LEFT(RawData!G16,1)),"")</f>
        <v/>
      </c>
      <c r="G16" s="30" t="str">
        <f t="shared" si="0"/>
        <v/>
      </c>
      <c r="H16" t="str">
        <f>IF(A16&lt;&gt;"",VLOOKUP(G16,ScoreRanges!$C$4:$E$8,3),"")</f>
        <v/>
      </c>
      <c r="J16" s="30" t="str">
        <f>IF(AND(ConversionTable!$F$2&lt;&gt;"",A16&lt;&gt;""),VLOOKUP(G16,ConversionTable!B$2:D$402,3),"")</f>
        <v/>
      </c>
      <c r="K16" t="str">
        <f>IF(AND(ConversionTable!$F$2&lt;&gt;"",A16&lt;&gt;""),VLOOKUP(J16,ConversionTable!I$4:K$7,3),"")</f>
        <v/>
      </c>
      <c r="M16" t="str">
        <f>IF(A16&lt;&gt;"",(RawData!AC16*ScoringModel!$B$11+RawData!AD16*ScoringModel!$B$21+RawData!AE16*ScoringModel!$B$31)*0.01,"")</f>
        <v/>
      </c>
      <c r="N16" t="str">
        <f>IF(A16&lt;&gt;"",(RawData!H16*ScoringModel!$B$4+RawData!I16*ScoringModel!$B$5+RawData!J16*ScoringModel!$B$6+RawData!K16*ScoringModel!$B$7+RawData!L16*ScoringModel!$B$8+RawData!M16*ScoringModel!$B$9+RawData!N16*ScoringModel!$B$10)*0.01,"")</f>
        <v/>
      </c>
      <c r="O16" t="str">
        <f>IF(A16&lt;&gt;"",(RawData!O16*ScoringModel!$B$14+RawData!P16*ScoringModel!$B$15+RawData!Q16*ScoringModel!$B$16+RawData!R16*ScoringModel!$B$17+RawData!S16*ScoringModel!$B$18+RawData!T16*ScoringModel!$B$19+RawData!U16*ScoringModel!$B$20)*0.01,"")</f>
        <v/>
      </c>
      <c r="P16" t="str">
        <f>IF(A16&lt;&gt;"",(RawData!V16*ScoringModel!$B$24+RawData!W16*ScoringModel!$B$25+RawData!X16*ScoringModel!$B$26+RawData!Y16*ScoringModel!$B$27+RawData!Z16*ScoringModel!$B$28+RawData!AA16*ScoringModel!$B$29+RawData!AB16*ScoringModel!$B$30)*0.01,"")</f>
        <v/>
      </c>
      <c r="Q16" s="19"/>
      <c r="R16" s="19"/>
      <c r="S16" s="19"/>
      <c r="T16" s="19"/>
      <c r="U16" s="19"/>
      <c r="V16" s="19"/>
    </row>
    <row r="17" spans="1:22" x14ac:dyDescent="0.25">
      <c r="A17" t="str">
        <f>IF(RawData!A17&lt;&gt;"",RawData!A17,"")</f>
        <v/>
      </c>
      <c r="B17" t="str">
        <f>IF(RawData!B17&lt;&gt;"",CONCATENATE(RawData!B17,", ",RawData!C17),"")</f>
        <v/>
      </c>
      <c r="C17" t="str">
        <f>IF(RawData!D17&lt;&gt;"",RawData!D17,"")</f>
        <v/>
      </c>
      <c r="D17" s="28" t="str">
        <f>IF(RawData!E17&lt;&gt;"",RawData!E17,"")</f>
        <v/>
      </c>
      <c r="E17" t="str">
        <f>IF(RawData!F17&lt;&gt;"",CONCATENATE(RawData!F17,", ",LEFT(RawData!G17,1)),"")</f>
        <v/>
      </c>
      <c r="G17" s="30" t="str">
        <f t="shared" si="0"/>
        <v/>
      </c>
      <c r="H17" t="str">
        <f>IF(A17&lt;&gt;"",VLOOKUP(G17,ScoreRanges!$C$4:$E$8,3),"")</f>
        <v/>
      </c>
      <c r="J17" s="30" t="str">
        <f>IF(AND(ConversionTable!$F$2&lt;&gt;"",A17&lt;&gt;""),VLOOKUP(G17,ConversionTable!B$2:D$402,3),"")</f>
        <v/>
      </c>
      <c r="K17" t="str">
        <f>IF(AND(ConversionTable!$F$2&lt;&gt;"",A17&lt;&gt;""),VLOOKUP(J17,ConversionTable!I$4:K$7,3),"")</f>
        <v/>
      </c>
      <c r="M17" t="str">
        <f>IF(A17&lt;&gt;"",(RawData!AC17*ScoringModel!$B$11+RawData!AD17*ScoringModel!$B$21+RawData!AE17*ScoringModel!$B$31)*0.01,"")</f>
        <v/>
      </c>
      <c r="N17" t="str">
        <f>IF(A17&lt;&gt;"",(RawData!H17*ScoringModel!$B$4+RawData!I17*ScoringModel!$B$5+RawData!J17*ScoringModel!$B$6+RawData!K17*ScoringModel!$B$7+RawData!L17*ScoringModel!$B$8+RawData!M17*ScoringModel!$B$9+RawData!N17*ScoringModel!$B$10)*0.01,"")</f>
        <v/>
      </c>
      <c r="O17" t="str">
        <f>IF(A17&lt;&gt;"",(RawData!O17*ScoringModel!$B$14+RawData!P17*ScoringModel!$B$15+RawData!Q17*ScoringModel!$B$16+RawData!R17*ScoringModel!$B$17+RawData!S17*ScoringModel!$B$18+RawData!T17*ScoringModel!$B$19+RawData!U17*ScoringModel!$B$20)*0.01,"")</f>
        <v/>
      </c>
      <c r="P17" t="str">
        <f>IF(A17&lt;&gt;"",(RawData!V17*ScoringModel!$B$24+RawData!W17*ScoringModel!$B$25+RawData!X17*ScoringModel!$B$26+RawData!Y17*ScoringModel!$B$27+RawData!Z17*ScoringModel!$B$28+RawData!AA17*ScoringModel!$B$29+RawData!AB17*ScoringModel!$B$30)*0.01,"")</f>
        <v/>
      </c>
      <c r="Q17" s="19"/>
      <c r="R17" s="19"/>
      <c r="S17" s="19"/>
      <c r="T17" s="19"/>
      <c r="U17" s="19"/>
      <c r="V17" s="19"/>
    </row>
    <row r="18" spans="1:22" x14ac:dyDescent="0.25">
      <c r="A18" t="str">
        <f>IF(RawData!A18&lt;&gt;"",RawData!A18,"")</f>
        <v/>
      </c>
      <c r="B18" t="str">
        <f>IF(RawData!B18&lt;&gt;"",CONCATENATE(RawData!B18,", ",RawData!C18),"")</f>
        <v/>
      </c>
      <c r="C18" t="str">
        <f>IF(RawData!D18&lt;&gt;"",RawData!D18,"")</f>
        <v/>
      </c>
      <c r="D18" s="28" t="str">
        <f>IF(RawData!E18&lt;&gt;"",RawData!E18,"")</f>
        <v/>
      </c>
      <c r="E18" t="str">
        <f>IF(RawData!F18&lt;&gt;"",CONCATENATE(RawData!F18,", ",LEFT(RawData!G18,1)),"")</f>
        <v/>
      </c>
      <c r="G18" s="30" t="str">
        <f t="shared" si="0"/>
        <v/>
      </c>
      <c r="H18" t="str">
        <f>IF(A18&lt;&gt;"",VLOOKUP(G18,ScoreRanges!$C$4:$E$8,3),"")</f>
        <v/>
      </c>
      <c r="J18" s="30" t="str">
        <f>IF(AND(ConversionTable!$F$2&lt;&gt;"",A18&lt;&gt;""),VLOOKUP(G18,ConversionTable!B$2:D$402,3),"")</f>
        <v/>
      </c>
      <c r="K18" t="str">
        <f>IF(AND(ConversionTable!$F$2&lt;&gt;"",A18&lt;&gt;""),VLOOKUP(J18,ConversionTable!I$4:K$7,3),"")</f>
        <v/>
      </c>
      <c r="M18" t="str">
        <f>IF(A18&lt;&gt;"",(RawData!AC18*ScoringModel!$B$11+RawData!AD18*ScoringModel!$B$21+RawData!AE18*ScoringModel!$B$31)*0.01,"")</f>
        <v/>
      </c>
      <c r="N18" t="str">
        <f>IF(A18&lt;&gt;"",(RawData!H18*ScoringModel!$B$4+RawData!I18*ScoringModel!$B$5+RawData!J18*ScoringModel!$B$6+RawData!K18*ScoringModel!$B$7+RawData!L18*ScoringModel!$B$8+RawData!M18*ScoringModel!$B$9+RawData!N18*ScoringModel!$B$10)*0.01,"")</f>
        <v/>
      </c>
      <c r="O18" t="str">
        <f>IF(A18&lt;&gt;"",(RawData!O18*ScoringModel!$B$14+RawData!P18*ScoringModel!$B$15+RawData!Q18*ScoringModel!$B$16+RawData!R18*ScoringModel!$B$17+RawData!S18*ScoringModel!$B$18+RawData!T18*ScoringModel!$B$19+RawData!U18*ScoringModel!$B$20)*0.01,"")</f>
        <v/>
      </c>
      <c r="P18" t="str">
        <f>IF(A18&lt;&gt;"",(RawData!V18*ScoringModel!$B$24+RawData!W18*ScoringModel!$B$25+RawData!X18*ScoringModel!$B$26+RawData!Y18*ScoringModel!$B$27+RawData!Z18*ScoringModel!$B$28+RawData!AA18*ScoringModel!$B$29+RawData!AB18*ScoringModel!$B$30)*0.01,"")</f>
        <v/>
      </c>
      <c r="Q18" s="19"/>
      <c r="R18" s="19"/>
      <c r="S18" s="19"/>
      <c r="T18" s="19"/>
      <c r="U18" s="19"/>
      <c r="V18" s="19"/>
    </row>
    <row r="19" spans="1:22" x14ac:dyDescent="0.25">
      <c r="A19" t="str">
        <f>IF(RawData!A19&lt;&gt;"",RawData!A19,"")</f>
        <v/>
      </c>
      <c r="B19" t="str">
        <f>IF(RawData!B19&lt;&gt;"",CONCATENATE(RawData!B19,", ",RawData!C19),"")</f>
        <v/>
      </c>
      <c r="C19" t="str">
        <f>IF(RawData!D19&lt;&gt;"",RawData!D19,"")</f>
        <v/>
      </c>
      <c r="D19" s="28" t="str">
        <f>IF(RawData!E19&lt;&gt;"",RawData!E19,"")</f>
        <v/>
      </c>
      <c r="E19" t="str">
        <f>IF(RawData!F19&lt;&gt;"",CONCATENATE(RawData!F19,", ",LEFT(RawData!G19,1)),"")</f>
        <v/>
      </c>
      <c r="G19" s="30" t="str">
        <f t="shared" si="0"/>
        <v/>
      </c>
      <c r="H19" t="str">
        <f>IF(A19&lt;&gt;"",VLOOKUP(G19,ScoreRanges!$C$4:$E$8,3),"")</f>
        <v/>
      </c>
      <c r="J19" s="30" t="str">
        <f>IF(AND(ConversionTable!$F$2&lt;&gt;"",A19&lt;&gt;""),VLOOKUP(G19,ConversionTable!B$2:D$402,3),"")</f>
        <v/>
      </c>
      <c r="K19" t="str">
        <f>IF(AND(ConversionTable!$F$2&lt;&gt;"",A19&lt;&gt;""),VLOOKUP(J19,ConversionTable!I$4:K$7,3),"")</f>
        <v/>
      </c>
      <c r="M19" t="str">
        <f>IF(A19&lt;&gt;"",(RawData!AC19*ScoringModel!$B$11+RawData!AD19*ScoringModel!$B$21+RawData!AE19*ScoringModel!$B$31)*0.01,"")</f>
        <v/>
      </c>
      <c r="N19" t="str">
        <f>IF(A19&lt;&gt;"",(RawData!H19*ScoringModel!$B$4+RawData!I19*ScoringModel!$B$5+RawData!J19*ScoringModel!$B$6+RawData!K19*ScoringModel!$B$7+RawData!L19*ScoringModel!$B$8+RawData!M19*ScoringModel!$B$9+RawData!N19*ScoringModel!$B$10)*0.01,"")</f>
        <v/>
      </c>
      <c r="O19" t="str">
        <f>IF(A19&lt;&gt;"",(RawData!O19*ScoringModel!$B$14+RawData!P19*ScoringModel!$B$15+RawData!Q19*ScoringModel!$B$16+RawData!R19*ScoringModel!$B$17+RawData!S19*ScoringModel!$B$18+RawData!T19*ScoringModel!$B$19+RawData!U19*ScoringModel!$B$20)*0.01,"")</f>
        <v/>
      </c>
      <c r="P19" t="str">
        <f>IF(A19&lt;&gt;"",(RawData!V19*ScoringModel!$B$24+RawData!W19*ScoringModel!$B$25+RawData!X19*ScoringModel!$B$26+RawData!Y19*ScoringModel!$B$27+RawData!Z19*ScoringModel!$B$28+RawData!AA19*ScoringModel!$B$29+RawData!AB19*ScoringModel!$B$30)*0.01,"")</f>
        <v/>
      </c>
      <c r="Q19" s="19"/>
      <c r="R19" s="19"/>
      <c r="S19" s="19"/>
      <c r="T19" s="19"/>
      <c r="U19" s="19"/>
      <c r="V19" s="19"/>
    </row>
    <row r="20" spans="1:22" x14ac:dyDescent="0.25">
      <c r="A20" t="str">
        <f>IF(RawData!A20&lt;&gt;"",RawData!A20,"")</f>
        <v/>
      </c>
      <c r="B20" t="str">
        <f>IF(RawData!B20&lt;&gt;"",CONCATENATE(RawData!B20,", ",RawData!C20),"")</f>
        <v/>
      </c>
      <c r="C20" t="str">
        <f>IF(RawData!D20&lt;&gt;"",RawData!D20,"")</f>
        <v/>
      </c>
      <c r="D20" s="28" t="str">
        <f>IF(RawData!E20&lt;&gt;"",RawData!E20,"")</f>
        <v/>
      </c>
      <c r="E20" t="str">
        <f>IF(RawData!F20&lt;&gt;"",CONCATENATE(RawData!F20,", ",LEFT(RawData!G20,1)),"")</f>
        <v/>
      </c>
      <c r="G20" s="30" t="str">
        <f t="shared" si="0"/>
        <v/>
      </c>
      <c r="H20" t="str">
        <f>IF(A20&lt;&gt;"",VLOOKUP(G20,ScoreRanges!$C$4:$E$8,3),"")</f>
        <v/>
      </c>
      <c r="J20" s="30" t="str">
        <f>IF(AND(ConversionTable!$F$2&lt;&gt;"",A20&lt;&gt;""),VLOOKUP(G20,ConversionTable!B$2:D$402,3),"")</f>
        <v/>
      </c>
      <c r="K20" t="str">
        <f>IF(AND(ConversionTable!$F$2&lt;&gt;"",A20&lt;&gt;""),VLOOKUP(J20,ConversionTable!I$4:K$7,3),"")</f>
        <v/>
      </c>
      <c r="M20" t="str">
        <f>IF(A20&lt;&gt;"",(RawData!AC20*ScoringModel!$B$11+RawData!AD20*ScoringModel!$B$21+RawData!AE20*ScoringModel!$B$31)*0.01,"")</f>
        <v/>
      </c>
      <c r="N20" t="str">
        <f>IF(A20&lt;&gt;"",(RawData!H20*ScoringModel!$B$4+RawData!I20*ScoringModel!$B$5+RawData!J20*ScoringModel!$B$6+RawData!K20*ScoringModel!$B$7+RawData!L20*ScoringModel!$B$8+RawData!M20*ScoringModel!$B$9+RawData!N20*ScoringModel!$B$10)*0.01,"")</f>
        <v/>
      </c>
      <c r="O20" t="str">
        <f>IF(A20&lt;&gt;"",(RawData!O20*ScoringModel!$B$14+RawData!P20*ScoringModel!$B$15+RawData!Q20*ScoringModel!$B$16+RawData!R20*ScoringModel!$B$17+RawData!S20*ScoringModel!$B$18+RawData!T20*ScoringModel!$B$19+RawData!U20*ScoringModel!$B$20)*0.01,"")</f>
        <v/>
      </c>
      <c r="P20" t="str">
        <f>IF(A20&lt;&gt;"",(RawData!V20*ScoringModel!$B$24+RawData!W20*ScoringModel!$B$25+RawData!X20*ScoringModel!$B$26+RawData!Y20*ScoringModel!$B$27+RawData!Z20*ScoringModel!$B$28+RawData!AA20*ScoringModel!$B$29+RawData!AB20*ScoringModel!$B$30)*0.01,"")</f>
        <v/>
      </c>
      <c r="Q20" s="19"/>
      <c r="R20" s="19"/>
      <c r="S20" s="19"/>
      <c r="T20" s="19"/>
      <c r="U20" s="19"/>
      <c r="V20" s="19"/>
    </row>
    <row r="21" spans="1:22" x14ac:dyDescent="0.25">
      <c r="A21" t="str">
        <f>IF(RawData!A21&lt;&gt;"",RawData!A21,"")</f>
        <v/>
      </c>
      <c r="B21" t="str">
        <f>IF(RawData!B21&lt;&gt;"",CONCATENATE(RawData!B21,", ",RawData!C21),"")</f>
        <v/>
      </c>
      <c r="C21" t="str">
        <f>IF(RawData!D21&lt;&gt;"",RawData!D21,"")</f>
        <v/>
      </c>
      <c r="D21" s="28" t="str">
        <f>IF(RawData!E21&lt;&gt;"",RawData!E21,"")</f>
        <v/>
      </c>
      <c r="E21" t="str">
        <f>IF(RawData!F21&lt;&gt;"",CONCATENATE(RawData!F21,", ",LEFT(RawData!G21,1)),"")</f>
        <v/>
      </c>
      <c r="G21" s="30" t="str">
        <f t="shared" si="0"/>
        <v/>
      </c>
      <c r="H21" t="str">
        <f>IF(A21&lt;&gt;"",VLOOKUP(G21,ScoreRanges!$C$4:$E$8,3),"")</f>
        <v/>
      </c>
      <c r="J21" s="30" t="str">
        <f>IF(AND(ConversionTable!$F$2&lt;&gt;"",A21&lt;&gt;""),VLOOKUP(G21,ConversionTable!B$2:D$402,3),"")</f>
        <v/>
      </c>
      <c r="K21" t="str">
        <f>IF(AND(ConversionTable!$F$2&lt;&gt;"",A21&lt;&gt;""),VLOOKUP(J21,ConversionTable!I$4:K$7,3),"")</f>
        <v/>
      </c>
      <c r="M21" t="str">
        <f>IF(A21&lt;&gt;"",(RawData!AC21*ScoringModel!$B$11+RawData!AD21*ScoringModel!$B$21+RawData!AE21*ScoringModel!$B$31)*0.01,"")</f>
        <v/>
      </c>
      <c r="N21" t="str">
        <f>IF(A21&lt;&gt;"",(RawData!H21*ScoringModel!$B$4+RawData!I21*ScoringModel!$B$5+RawData!J21*ScoringModel!$B$6+RawData!K21*ScoringModel!$B$7+RawData!L21*ScoringModel!$B$8+RawData!M21*ScoringModel!$B$9+RawData!N21*ScoringModel!$B$10)*0.01,"")</f>
        <v/>
      </c>
      <c r="O21" t="str">
        <f>IF(A21&lt;&gt;"",(RawData!O21*ScoringModel!$B$14+RawData!P21*ScoringModel!$B$15+RawData!Q21*ScoringModel!$B$16+RawData!R21*ScoringModel!$B$17+RawData!S21*ScoringModel!$B$18+RawData!T21*ScoringModel!$B$19+RawData!U21*ScoringModel!$B$20)*0.01,"")</f>
        <v/>
      </c>
      <c r="P21" t="str">
        <f>IF(A21&lt;&gt;"",(RawData!V21*ScoringModel!$B$24+RawData!W21*ScoringModel!$B$25+RawData!X21*ScoringModel!$B$26+RawData!Y21*ScoringModel!$B$27+RawData!Z21*ScoringModel!$B$28+RawData!AA21*ScoringModel!$B$29+RawData!AB21*ScoringModel!$B$30)*0.01,"")</f>
        <v/>
      </c>
      <c r="Q21" s="19"/>
      <c r="R21" s="19"/>
      <c r="S21" s="19"/>
      <c r="T21" s="19"/>
      <c r="U21" s="19"/>
      <c r="V21" s="19"/>
    </row>
    <row r="22" spans="1:22" x14ac:dyDescent="0.25">
      <c r="A22" t="str">
        <f>IF(RawData!A22&lt;&gt;"",RawData!A22,"")</f>
        <v/>
      </c>
      <c r="B22" t="str">
        <f>IF(RawData!B22&lt;&gt;"",CONCATENATE(RawData!B22,", ",RawData!C22),"")</f>
        <v/>
      </c>
      <c r="C22" t="str">
        <f>IF(RawData!D22&lt;&gt;"",RawData!D22,"")</f>
        <v/>
      </c>
      <c r="D22" s="28" t="str">
        <f>IF(RawData!E22&lt;&gt;"",RawData!E22,"")</f>
        <v/>
      </c>
      <c r="E22" t="str">
        <f>IF(RawData!F22&lt;&gt;"",CONCATENATE(RawData!F22,", ",LEFT(RawData!G22,1)),"")</f>
        <v/>
      </c>
      <c r="G22" s="30" t="str">
        <f t="shared" si="0"/>
        <v/>
      </c>
      <c r="H22" t="str">
        <f>IF(A22&lt;&gt;"",VLOOKUP(G22,ScoreRanges!$C$4:$E$8,3),"")</f>
        <v/>
      </c>
      <c r="J22" s="30" t="str">
        <f>IF(AND(ConversionTable!$F$2&lt;&gt;"",A22&lt;&gt;""),VLOOKUP(G22,ConversionTable!B$2:D$402,3),"")</f>
        <v/>
      </c>
      <c r="K22" t="str">
        <f>IF(AND(ConversionTable!$F$2&lt;&gt;"",A22&lt;&gt;""),VLOOKUP(J22,ConversionTable!I$4:K$7,3),"")</f>
        <v/>
      </c>
      <c r="M22" t="str">
        <f>IF(A22&lt;&gt;"",(RawData!AC22*ScoringModel!$B$11+RawData!AD22*ScoringModel!$B$21+RawData!AE22*ScoringModel!$B$31)*0.01,"")</f>
        <v/>
      </c>
      <c r="N22" t="str">
        <f>IF(A22&lt;&gt;"",(RawData!H22*ScoringModel!$B$4+RawData!I22*ScoringModel!$B$5+RawData!J22*ScoringModel!$B$6+RawData!K22*ScoringModel!$B$7+RawData!L22*ScoringModel!$B$8+RawData!M22*ScoringModel!$B$9+RawData!N22*ScoringModel!$B$10)*0.01,"")</f>
        <v/>
      </c>
      <c r="O22" t="str">
        <f>IF(A22&lt;&gt;"",(RawData!O22*ScoringModel!$B$14+RawData!P22*ScoringModel!$B$15+RawData!Q22*ScoringModel!$B$16+RawData!R22*ScoringModel!$B$17+RawData!S22*ScoringModel!$B$18+RawData!T22*ScoringModel!$B$19+RawData!U22*ScoringModel!$B$20)*0.01,"")</f>
        <v/>
      </c>
      <c r="P22" t="str">
        <f>IF(A22&lt;&gt;"",(RawData!V22*ScoringModel!$B$24+RawData!W22*ScoringModel!$B$25+RawData!X22*ScoringModel!$B$26+RawData!Y22*ScoringModel!$B$27+RawData!Z22*ScoringModel!$B$28+RawData!AA22*ScoringModel!$B$29+RawData!AB22*ScoringModel!$B$30)*0.01,"")</f>
        <v/>
      </c>
      <c r="Q22" s="19"/>
      <c r="R22" s="19"/>
      <c r="S22" s="19"/>
      <c r="T22" s="19"/>
      <c r="U22" s="19"/>
      <c r="V22" s="19"/>
    </row>
    <row r="23" spans="1:22" x14ac:dyDescent="0.25">
      <c r="A23" t="str">
        <f>IF(RawData!A23&lt;&gt;"",RawData!A23,"")</f>
        <v/>
      </c>
      <c r="B23" t="str">
        <f>IF(RawData!B23&lt;&gt;"",CONCATENATE(RawData!B23,", ",RawData!C23),"")</f>
        <v/>
      </c>
      <c r="C23" t="str">
        <f>IF(RawData!D23&lt;&gt;"",RawData!D23,"")</f>
        <v/>
      </c>
      <c r="D23" s="28" t="str">
        <f>IF(RawData!E23&lt;&gt;"",RawData!E23,"")</f>
        <v/>
      </c>
      <c r="E23" t="str">
        <f>IF(RawData!F23&lt;&gt;"",CONCATENATE(RawData!F23,", ",LEFT(RawData!G23,1)),"")</f>
        <v/>
      </c>
      <c r="G23" s="30" t="str">
        <f t="shared" si="0"/>
        <v/>
      </c>
      <c r="H23" t="str">
        <f>IF(A23&lt;&gt;"",VLOOKUP(G23,ScoreRanges!$C$4:$E$8,3),"")</f>
        <v/>
      </c>
      <c r="J23" s="30" t="str">
        <f>IF(AND(ConversionTable!$F$2&lt;&gt;"",A23&lt;&gt;""),VLOOKUP(G23,ConversionTable!B$2:D$402,3),"")</f>
        <v/>
      </c>
      <c r="K23" t="str">
        <f>IF(AND(ConversionTable!$F$2&lt;&gt;"",A23&lt;&gt;""),VLOOKUP(J23,ConversionTable!I$4:K$7,3),"")</f>
        <v/>
      </c>
      <c r="M23" t="str">
        <f>IF(A23&lt;&gt;"",(RawData!AC23*ScoringModel!$B$11+RawData!AD23*ScoringModel!$B$21+RawData!AE23*ScoringModel!$B$31)*0.01,"")</f>
        <v/>
      </c>
      <c r="N23" t="str">
        <f>IF(A23&lt;&gt;"",(RawData!H23*ScoringModel!$B$4+RawData!I23*ScoringModel!$B$5+RawData!J23*ScoringModel!$B$6+RawData!K23*ScoringModel!$B$7+RawData!L23*ScoringModel!$B$8+RawData!M23*ScoringModel!$B$9+RawData!N23*ScoringModel!$B$10)*0.01,"")</f>
        <v/>
      </c>
      <c r="O23" t="str">
        <f>IF(A23&lt;&gt;"",(RawData!O23*ScoringModel!$B$14+RawData!P23*ScoringModel!$B$15+RawData!Q23*ScoringModel!$B$16+RawData!R23*ScoringModel!$B$17+RawData!S23*ScoringModel!$B$18+RawData!T23*ScoringModel!$B$19+RawData!U23*ScoringModel!$B$20)*0.01,"")</f>
        <v/>
      </c>
      <c r="P23" t="str">
        <f>IF(A23&lt;&gt;"",(RawData!V23*ScoringModel!$B$24+RawData!W23*ScoringModel!$B$25+RawData!X23*ScoringModel!$B$26+RawData!Y23*ScoringModel!$B$27+RawData!Z23*ScoringModel!$B$28+RawData!AA23*ScoringModel!$B$29+RawData!AB23*ScoringModel!$B$30)*0.01,"")</f>
        <v/>
      </c>
      <c r="Q23" s="19"/>
      <c r="R23" s="19"/>
      <c r="S23" s="19"/>
      <c r="T23" s="19"/>
      <c r="U23" s="19"/>
      <c r="V23" s="19"/>
    </row>
    <row r="24" spans="1:22" x14ac:dyDescent="0.25">
      <c r="A24" t="str">
        <f>IF(RawData!A24&lt;&gt;"",RawData!A24,"")</f>
        <v/>
      </c>
      <c r="B24" t="str">
        <f>IF(RawData!B24&lt;&gt;"",CONCATENATE(RawData!B24,", ",RawData!C24),"")</f>
        <v/>
      </c>
      <c r="C24" t="str">
        <f>IF(RawData!D24&lt;&gt;"",RawData!D24,"")</f>
        <v/>
      </c>
      <c r="D24" s="28" t="str">
        <f>IF(RawData!E24&lt;&gt;"",RawData!E24,"")</f>
        <v/>
      </c>
      <c r="E24" t="str">
        <f>IF(RawData!F24&lt;&gt;"",CONCATENATE(RawData!F24,", ",LEFT(RawData!G24,1)),"")</f>
        <v/>
      </c>
      <c r="G24" s="30" t="str">
        <f t="shared" si="0"/>
        <v/>
      </c>
      <c r="H24" t="str">
        <f>IF(A24&lt;&gt;"",VLOOKUP(G24,ScoreRanges!$C$4:$E$8,3),"")</f>
        <v/>
      </c>
      <c r="J24" s="30" t="str">
        <f>IF(AND(ConversionTable!$F$2&lt;&gt;"",A24&lt;&gt;""),VLOOKUP(G24,ConversionTable!B$2:D$402,3),"")</f>
        <v/>
      </c>
      <c r="K24" t="str">
        <f>IF(AND(ConversionTable!$F$2&lt;&gt;"",A24&lt;&gt;""),VLOOKUP(J24,ConversionTable!I$4:K$7,3),"")</f>
        <v/>
      </c>
      <c r="M24" t="str">
        <f>IF(A24&lt;&gt;"",(RawData!AC24*ScoringModel!$B$11+RawData!AD24*ScoringModel!$B$21+RawData!AE24*ScoringModel!$B$31)*0.01,"")</f>
        <v/>
      </c>
      <c r="N24" t="str">
        <f>IF(A24&lt;&gt;"",(RawData!H24*ScoringModel!$B$4+RawData!I24*ScoringModel!$B$5+RawData!J24*ScoringModel!$B$6+RawData!K24*ScoringModel!$B$7+RawData!L24*ScoringModel!$B$8+RawData!M24*ScoringModel!$B$9+RawData!N24*ScoringModel!$B$10)*0.01,"")</f>
        <v/>
      </c>
      <c r="O24" t="str">
        <f>IF(A24&lt;&gt;"",(RawData!O24*ScoringModel!$B$14+RawData!P24*ScoringModel!$B$15+RawData!Q24*ScoringModel!$B$16+RawData!R24*ScoringModel!$B$17+RawData!S24*ScoringModel!$B$18+RawData!T24*ScoringModel!$B$19+RawData!U24*ScoringModel!$B$20)*0.01,"")</f>
        <v/>
      </c>
      <c r="P24" t="str">
        <f>IF(A24&lt;&gt;"",(RawData!V24*ScoringModel!$B$24+RawData!W24*ScoringModel!$B$25+RawData!X24*ScoringModel!$B$26+RawData!Y24*ScoringModel!$B$27+RawData!Z24*ScoringModel!$B$28+RawData!AA24*ScoringModel!$B$29+RawData!AB24*ScoringModel!$B$30)*0.01,"")</f>
        <v/>
      </c>
      <c r="Q24" s="19"/>
      <c r="R24" s="19"/>
      <c r="S24" s="19"/>
      <c r="T24" s="19"/>
      <c r="U24" s="19"/>
      <c r="V24" s="19"/>
    </row>
    <row r="25" spans="1:22" x14ac:dyDescent="0.25">
      <c r="A25" t="str">
        <f>IF(RawData!A25&lt;&gt;"",RawData!A25,"")</f>
        <v/>
      </c>
      <c r="B25" t="str">
        <f>IF(RawData!B25&lt;&gt;"",CONCATENATE(RawData!B25,", ",RawData!C25),"")</f>
        <v/>
      </c>
      <c r="C25" t="str">
        <f>IF(RawData!D25&lt;&gt;"",RawData!D25,"")</f>
        <v/>
      </c>
      <c r="D25" s="28" t="str">
        <f>IF(RawData!E25&lt;&gt;"",RawData!E25,"")</f>
        <v/>
      </c>
      <c r="E25" t="str">
        <f>IF(RawData!F25&lt;&gt;"",CONCATENATE(RawData!F25,", ",LEFT(RawData!G25,1)),"")</f>
        <v/>
      </c>
      <c r="G25" s="30" t="str">
        <f t="shared" si="0"/>
        <v/>
      </c>
      <c r="H25" t="str">
        <f>IF(A25&lt;&gt;"",VLOOKUP(G25,ScoreRanges!$C$4:$E$8,3),"")</f>
        <v/>
      </c>
      <c r="J25" s="30" t="str">
        <f>IF(AND(ConversionTable!$F$2&lt;&gt;"",A25&lt;&gt;""),VLOOKUP(G25,ConversionTable!B$2:D$402,3),"")</f>
        <v/>
      </c>
      <c r="K25" t="str">
        <f>IF(AND(ConversionTable!$F$2&lt;&gt;"",A25&lt;&gt;""),VLOOKUP(J25,ConversionTable!I$4:K$7,3),"")</f>
        <v/>
      </c>
      <c r="M25" t="str">
        <f>IF(A25&lt;&gt;"",(RawData!AC25*ScoringModel!$B$11+RawData!AD25*ScoringModel!$B$21+RawData!AE25*ScoringModel!$B$31)*0.01,"")</f>
        <v/>
      </c>
      <c r="N25" t="str">
        <f>IF(A25&lt;&gt;"",(RawData!H25*ScoringModel!$B$4+RawData!I25*ScoringModel!$B$5+RawData!J25*ScoringModel!$B$6+RawData!K25*ScoringModel!$B$7+RawData!L25*ScoringModel!$B$8+RawData!M25*ScoringModel!$B$9+RawData!N25*ScoringModel!$B$10)*0.01,"")</f>
        <v/>
      </c>
      <c r="O25" t="str">
        <f>IF(A25&lt;&gt;"",(RawData!O25*ScoringModel!$B$14+RawData!P25*ScoringModel!$B$15+RawData!Q25*ScoringModel!$B$16+RawData!R25*ScoringModel!$B$17+RawData!S25*ScoringModel!$B$18+RawData!T25*ScoringModel!$B$19+RawData!U25*ScoringModel!$B$20)*0.01,"")</f>
        <v/>
      </c>
      <c r="P25" t="str">
        <f>IF(A25&lt;&gt;"",(RawData!V25*ScoringModel!$B$24+RawData!W25*ScoringModel!$B$25+RawData!X25*ScoringModel!$B$26+RawData!Y25*ScoringModel!$B$27+RawData!Z25*ScoringModel!$B$28+RawData!AA25*ScoringModel!$B$29+RawData!AB25*ScoringModel!$B$30)*0.01,"")</f>
        <v/>
      </c>
      <c r="Q25" s="19"/>
      <c r="R25" s="19"/>
      <c r="S25" s="19"/>
      <c r="T25" s="19"/>
      <c r="U25" s="19"/>
      <c r="V25" s="19"/>
    </row>
    <row r="26" spans="1:22" x14ac:dyDescent="0.25">
      <c r="A26" t="str">
        <f>IF(RawData!A26&lt;&gt;"",RawData!A26,"")</f>
        <v/>
      </c>
      <c r="B26" t="str">
        <f>IF(RawData!B26&lt;&gt;"",CONCATENATE(RawData!B26,", ",RawData!C26),"")</f>
        <v/>
      </c>
      <c r="C26" t="str">
        <f>IF(RawData!D26&lt;&gt;"",RawData!D26,"")</f>
        <v/>
      </c>
      <c r="D26" s="28" t="str">
        <f>IF(RawData!E26&lt;&gt;"",RawData!E26,"")</f>
        <v/>
      </c>
      <c r="E26" t="str">
        <f>IF(RawData!F26&lt;&gt;"",CONCATENATE(RawData!F26,", ",LEFT(RawData!G26,1)),"")</f>
        <v/>
      </c>
      <c r="G26" s="30" t="str">
        <f t="shared" si="0"/>
        <v/>
      </c>
      <c r="H26" t="str">
        <f>IF(A26&lt;&gt;"",VLOOKUP(G26,ScoreRanges!$C$4:$E$8,3),"")</f>
        <v/>
      </c>
      <c r="J26" s="30" t="str">
        <f>IF(AND(ConversionTable!$F$2&lt;&gt;"",A26&lt;&gt;""),VLOOKUP(G26,ConversionTable!B$2:D$402,3),"")</f>
        <v/>
      </c>
      <c r="K26" t="str">
        <f>IF(AND(ConversionTable!$F$2&lt;&gt;"",A26&lt;&gt;""),VLOOKUP(J26,ConversionTable!I$4:K$7,3),"")</f>
        <v/>
      </c>
      <c r="M26" t="str">
        <f>IF(A26&lt;&gt;"",(RawData!AC26*ScoringModel!$B$11+RawData!AD26*ScoringModel!$B$21+RawData!AE26*ScoringModel!$B$31)*0.01,"")</f>
        <v/>
      </c>
      <c r="N26" t="str">
        <f>IF(A26&lt;&gt;"",(RawData!H26*ScoringModel!$B$4+RawData!I26*ScoringModel!$B$5+RawData!J26*ScoringModel!$B$6+RawData!K26*ScoringModel!$B$7+RawData!L26*ScoringModel!$B$8+RawData!M26*ScoringModel!$B$9+RawData!N26*ScoringModel!$B$10)*0.01,"")</f>
        <v/>
      </c>
      <c r="O26" t="str">
        <f>IF(A26&lt;&gt;"",(RawData!O26*ScoringModel!$B$14+RawData!P26*ScoringModel!$B$15+RawData!Q26*ScoringModel!$B$16+RawData!R26*ScoringModel!$B$17+RawData!S26*ScoringModel!$B$18+RawData!T26*ScoringModel!$B$19+RawData!U26*ScoringModel!$B$20)*0.01,"")</f>
        <v/>
      </c>
      <c r="P26" t="str">
        <f>IF(A26&lt;&gt;"",(RawData!V26*ScoringModel!$B$24+RawData!W26*ScoringModel!$B$25+RawData!X26*ScoringModel!$B$26+RawData!Y26*ScoringModel!$B$27+RawData!Z26*ScoringModel!$B$28+RawData!AA26*ScoringModel!$B$29+RawData!AB26*ScoringModel!$B$30)*0.01,"")</f>
        <v/>
      </c>
      <c r="Q26" s="19"/>
      <c r="R26" s="19"/>
      <c r="S26" s="19"/>
      <c r="T26" s="19"/>
      <c r="U26" s="19"/>
      <c r="V26" s="19"/>
    </row>
    <row r="27" spans="1:22" x14ac:dyDescent="0.25">
      <c r="A27" t="str">
        <f>IF(RawData!A27&lt;&gt;"",RawData!A27,"")</f>
        <v/>
      </c>
      <c r="B27" t="str">
        <f>IF(RawData!B27&lt;&gt;"",CONCATENATE(RawData!B27,", ",RawData!C27),"")</f>
        <v/>
      </c>
      <c r="C27" t="str">
        <f>IF(RawData!D27&lt;&gt;"",RawData!D27,"")</f>
        <v/>
      </c>
      <c r="D27" s="28" t="str">
        <f>IF(RawData!E27&lt;&gt;"",RawData!E27,"")</f>
        <v/>
      </c>
      <c r="E27" t="str">
        <f>IF(RawData!F27&lt;&gt;"",CONCATENATE(RawData!F27,", ",LEFT(RawData!G27,1)),"")</f>
        <v/>
      </c>
      <c r="G27" s="30" t="str">
        <f t="shared" si="0"/>
        <v/>
      </c>
      <c r="H27" t="str">
        <f>IF(A27&lt;&gt;"",VLOOKUP(G27,ScoreRanges!$C$4:$E$8,3),"")</f>
        <v/>
      </c>
      <c r="J27" s="30" t="str">
        <f>IF(AND(ConversionTable!$F$2&lt;&gt;"",A27&lt;&gt;""),VLOOKUP(G27,ConversionTable!B$2:D$402,3),"")</f>
        <v/>
      </c>
      <c r="K27" t="str">
        <f>IF(AND(ConversionTable!$F$2&lt;&gt;"",A27&lt;&gt;""),VLOOKUP(J27,ConversionTable!I$4:K$7,3),"")</f>
        <v/>
      </c>
      <c r="M27" t="str">
        <f>IF(A27&lt;&gt;"",(RawData!AC27*ScoringModel!$B$11+RawData!AD27*ScoringModel!$B$21+RawData!AE27*ScoringModel!$B$31)*0.01,"")</f>
        <v/>
      </c>
      <c r="N27" t="str">
        <f>IF(A27&lt;&gt;"",(RawData!H27*ScoringModel!$B$4+RawData!I27*ScoringModel!$B$5+RawData!J27*ScoringModel!$B$6+RawData!K27*ScoringModel!$B$7+RawData!L27*ScoringModel!$B$8+RawData!M27*ScoringModel!$B$9+RawData!N27*ScoringModel!$B$10)*0.01,"")</f>
        <v/>
      </c>
      <c r="O27" t="str">
        <f>IF(A27&lt;&gt;"",(RawData!O27*ScoringModel!$B$14+RawData!P27*ScoringModel!$B$15+RawData!Q27*ScoringModel!$B$16+RawData!R27*ScoringModel!$B$17+RawData!S27*ScoringModel!$B$18+RawData!T27*ScoringModel!$B$19+RawData!U27*ScoringModel!$B$20)*0.01,"")</f>
        <v/>
      </c>
      <c r="P27" t="str">
        <f>IF(A27&lt;&gt;"",(RawData!V27*ScoringModel!$B$24+RawData!W27*ScoringModel!$B$25+RawData!X27*ScoringModel!$B$26+RawData!Y27*ScoringModel!$B$27+RawData!Z27*ScoringModel!$B$28+RawData!AA27*ScoringModel!$B$29+RawData!AB27*ScoringModel!$B$30)*0.01,"")</f>
        <v/>
      </c>
      <c r="Q27" s="19"/>
      <c r="R27" s="19"/>
      <c r="S27" s="19"/>
      <c r="T27" s="19"/>
      <c r="U27" s="19"/>
      <c r="V27" s="19"/>
    </row>
    <row r="28" spans="1:22" x14ac:dyDescent="0.25">
      <c r="A28" t="str">
        <f>IF(RawData!A28&lt;&gt;"",RawData!A28,"")</f>
        <v/>
      </c>
      <c r="B28" t="str">
        <f>IF(RawData!B28&lt;&gt;"",CONCATENATE(RawData!B28,", ",RawData!C28),"")</f>
        <v/>
      </c>
      <c r="C28" t="str">
        <f>IF(RawData!D28&lt;&gt;"",RawData!D28,"")</f>
        <v/>
      </c>
      <c r="D28" s="28" t="str">
        <f>IF(RawData!E28&lt;&gt;"",RawData!E28,"")</f>
        <v/>
      </c>
      <c r="E28" t="str">
        <f>IF(RawData!F28&lt;&gt;"",CONCATENATE(RawData!F28,", ",LEFT(RawData!G28,1)),"")</f>
        <v/>
      </c>
      <c r="G28" s="30" t="str">
        <f t="shared" si="0"/>
        <v/>
      </c>
      <c r="H28" t="str">
        <f>IF(A28&lt;&gt;"",VLOOKUP(G28,ScoreRanges!$C$4:$E$8,3),"")</f>
        <v/>
      </c>
      <c r="J28" s="30" t="str">
        <f>IF(AND(ConversionTable!$F$2&lt;&gt;"",A28&lt;&gt;""),VLOOKUP(G28,ConversionTable!B$2:D$402,3),"")</f>
        <v/>
      </c>
      <c r="K28" t="str">
        <f>IF(AND(ConversionTable!$F$2&lt;&gt;"",A28&lt;&gt;""),VLOOKUP(J28,ConversionTable!I$4:K$7,3),"")</f>
        <v/>
      </c>
      <c r="M28" t="str">
        <f>IF(A28&lt;&gt;"",(RawData!AC28*ScoringModel!$B$11+RawData!AD28*ScoringModel!$B$21+RawData!AE28*ScoringModel!$B$31)*0.01,"")</f>
        <v/>
      </c>
      <c r="N28" t="str">
        <f>IF(A28&lt;&gt;"",(RawData!H28*ScoringModel!$B$4+RawData!I28*ScoringModel!$B$5+RawData!J28*ScoringModel!$B$6+RawData!K28*ScoringModel!$B$7+RawData!L28*ScoringModel!$B$8+RawData!M28*ScoringModel!$B$9+RawData!N28*ScoringModel!$B$10)*0.01,"")</f>
        <v/>
      </c>
      <c r="O28" t="str">
        <f>IF(A28&lt;&gt;"",(RawData!O28*ScoringModel!$B$14+RawData!P28*ScoringModel!$B$15+RawData!Q28*ScoringModel!$B$16+RawData!R28*ScoringModel!$B$17+RawData!S28*ScoringModel!$B$18+RawData!T28*ScoringModel!$B$19+RawData!U28*ScoringModel!$B$20)*0.01,"")</f>
        <v/>
      </c>
      <c r="P28" t="str">
        <f>IF(A28&lt;&gt;"",(RawData!V28*ScoringModel!$B$24+RawData!W28*ScoringModel!$B$25+RawData!X28*ScoringModel!$B$26+RawData!Y28*ScoringModel!$B$27+RawData!Z28*ScoringModel!$B$28+RawData!AA28*ScoringModel!$B$29+RawData!AB28*ScoringModel!$B$30)*0.01,"")</f>
        <v/>
      </c>
      <c r="Q28" s="19"/>
      <c r="R28" s="19"/>
      <c r="S28" s="19"/>
      <c r="T28" s="19"/>
      <c r="U28" s="19"/>
      <c r="V28" s="19"/>
    </row>
    <row r="29" spans="1:22" x14ac:dyDescent="0.25">
      <c r="A29" t="str">
        <f>IF(RawData!A29&lt;&gt;"",RawData!A29,"")</f>
        <v/>
      </c>
      <c r="B29" t="str">
        <f>IF(RawData!B29&lt;&gt;"",CONCATENATE(RawData!B29,", ",RawData!C29),"")</f>
        <v/>
      </c>
      <c r="C29" t="str">
        <f>IF(RawData!D29&lt;&gt;"",RawData!D29,"")</f>
        <v/>
      </c>
      <c r="D29" s="28" t="str">
        <f>IF(RawData!E29&lt;&gt;"",RawData!E29,"")</f>
        <v/>
      </c>
      <c r="E29" t="str">
        <f>IF(RawData!F29&lt;&gt;"",CONCATENATE(RawData!F29,", ",LEFT(RawData!G29,1)),"")</f>
        <v/>
      </c>
      <c r="G29" s="30" t="str">
        <f t="shared" si="0"/>
        <v/>
      </c>
      <c r="H29" t="str">
        <f>IF(A29&lt;&gt;"",VLOOKUP(G29,ScoreRanges!$C$4:$E$8,3),"")</f>
        <v/>
      </c>
      <c r="J29" s="30" t="str">
        <f>IF(AND(ConversionTable!$F$2&lt;&gt;"",A29&lt;&gt;""),VLOOKUP(G29,ConversionTable!B$2:D$402,3),"")</f>
        <v/>
      </c>
      <c r="K29" t="str">
        <f>IF(AND(ConversionTable!$F$2&lt;&gt;"",A29&lt;&gt;""),VLOOKUP(J29,ConversionTable!I$4:K$7,3),"")</f>
        <v/>
      </c>
      <c r="M29" t="str">
        <f>IF(A29&lt;&gt;"",(RawData!AC29*ScoringModel!$B$11+RawData!AD29*ScoringModel!$B$21+RawData!AE29*ScoringModel!$B$31)*0.01,"")</f>
        <v/>
      </c>
      <c r="N29" t="str">
        <f>IF(A29&lt;&gt;"",(RawData!H29*ScoringModel!$B$4+RawData!I29*ScoringModel!$B$5+RawData!J29*ScoringModel!$B$6+RawData!K29*ScoringModel!$B$7+RawData!L29*ScoringModel!$B$8+RawData!M29*ScoringModel!$B$9+RawData!N29*ScoringModel!$B$10)*0.01,"")</f>
        <v/>
      </c>
      <c r="O29" t="str">
        <f>IF(A29&lt;&gt;"",(RawData!O29*ScoringModel!$B$14+RawData!P29*ScoringModel!$B$15+RawData!Q29*ScoringModel!$B$16+RawData!R29*ScoringModel!$B$17+RawData!S29*ScoringModel!$B$18+RawData!T29*ScoringModel!$B$19+RawData!U29*ScoringModel!$B$20)*0.01,"")</f>
        <v/>
      </c>
      <c r="P29" t="str">
        <f>IF(A29&lt;&gt;"",(RawData!V29*ScoringModel!$B$24+RawData!W29*ScoringModel!$B$25+RawData!X29*ScoringModel!$B$26+RawData!Y29*ScoringModel!$B$27+RawData!Z29*ScoringModel!$B$28+RawData!AA29*ScoringModel!$B$29+RawData!AB29*ScoringModel!$B$30)*0.01,"")</f>
        <v/>
      </c>
      <c r="Q29" s="19"/>
      <c r="R29" s="19"/>
      <c r="S29" s="19"/>
      <c r="T29" s="19"/>
      <c r="U29" s="19"/>
      <c r="V29" s="19"/>
    </row>
    <row r="30" spans="1:22" x14ac:dyDescent="0.25">
      <c r="A30" t="str">
        <f>IF(RawData!A30&lt;&gt;"",RawData!A30,"")</f>
        <v/>
      </c>
      <c r="B30" t="str">
        <f>IF(RawData!B30&lt;&gt;"",CONCATENATE(RawData!B30,", ",RawData!C30),"")</f>
        <v/>
      </c>
      <c r="C30" t="str">
        <f>IF(RawData!D30&lt;&gt;"",RawData!D30,"")</f>
        <v/>
      </c>
      <c r="D30" s="28" t="str">
        <f>IF(RawData!E30&lt;&gt;"",RawData!E30,"")</f>
        <v/>
      </c>
      <c r="E30" t="str">
        <f>IF(RawData!F30&lt;&gt;"",CONCATENATE(RawData!F30,", ",LEFT(RawData!G30,1)),"")</f>
        <v/>
      </c>
      <c r="G30" s="30" t="str">
        <f t="shared" si="0"/>
        <v/>
      </c>
      <c r="H30" t="str">
        <f>IF(A30&lt;&gt;"",VLOOKUP(G30,ScoreRanges!$C$4:$E$8,3),"")</f>
        <v/>
      </c>
      <c r="J30" s="30" t="str">
        <f>IF(AND(ConversionTable!$F$2&lt;&gt;"",A30&lt;&gt;""),VLOOKUP(G30,ConversionTable!B$2:D$402,3),"")</f>
        <v/>
      </c>
      <c r="K30" t="str">
        <f>IF(AND(ConversionTable!$F$2&lt;&gt;"",A30&lt;&gt;""),VLOOKUP(J30,ConversionTable!I$4:K$7,3),"")</f>
        <v/>
      </c>
      <c r="M30" t="str">
        <f>IF(A30&lt;&gt;"",(RawData!AC30*ScoringModel!$B$11+RawData!AD30*ScoringModel!$B$21+RawData!AE30*ScoringModel!$B$31)*0.01,"")</f>
        <v/>
      </c>
      <c r="N30" t="str">
        <f>IF(A30&lt;&gt;"",(RawData!H30*ScoringModel!$B$4+RawData!I30*ScoringModel!$B$5+RawData!J30*ScoringModel!$B$6+RawData!K30*ScoringModel!$B$7+RawData!L30*ScoringModel!$B$8+RawData!M30*ScoringModel!$B$9+RawData!N30*ScoringModel!$B$10)*0.01,"")</f>
        <v/>
      </c>
      <c r="O30" t="str">
        <f>IF(A30&lt;&gt;"",(RawData!O30*ScoringModel!$B$14+RawData!P30*ScoringModel!$B$15+RawData!Q30*ScoringModel!$B$16+RawData!R30*ScoringModel!$B$17+RawData!S30*ScoringModel!$B$18+RawData!T30*ScoringModel!$B$19+RawData!U30*ScoringModel!$B$20)*0.01,"")</f>
        <v/>
      </c>
      <c r="P30" t="str">
        <f>IF(A30&lt;&gt;"",(RawData!V30*ScoringModel!$B$24+RawData!W30*ScoringModel!$B$25+RawData!X30*ScoringModel!$B$26+RawData!Y30*ScoringModel!$B$27+RawData!Z30*ScoringModel!$B$28+RawData!AA30*ScoringModel!$B$29+RawData!AB30*ScoringModel!$B$30)*0.01,"")</f>
        <v/>
      </c>
      <c r="Q30" s="19"/>
      <c r="R30" s="19"/>
      <c r="S30" s="19"/>
      <c r="T30" s="19"/>
      <c r="U30" s="19"/>
      <c r="V30" s="19"/>
    </row>
    <row r="31" spans="1:22" x14ac:dyDescent="0.25">
      <c r="A31" t="str">
        <f>IF(RawData!A31&lt;&gt;"",RawData!A31,"")</f>
        <v/>
      </c>
      <c r="B31" t="str">
        <f>IF(RawData!B31&lt;&gt;"",CONCATENATE(RawData!B31,", ",RawData!C31),"")</f>
        <v/>
      </c>
      <c r="C31" t="str">
        <f>IF(RawData!D31&lt;&gt;"",RawData!D31,"")</f>
        <v/>
      </c>
      <c r="D31" s="28" t="str">
        <f>IF(RawData!E31&lt;&gt;"",RawData!E31,"")</f>
        <v/>
      </c>
      <c r="E31" t="str">
        <f>IF(RawData!F31&lt;&gt;"",CONCATENATE(RawData!F31,", ",LEFT(RawData!G31,1)),"")</f>
        <v/>
      </c>
      <c r="G31" s="30" t="str">
        <f t="shared" si="0"/>
        <v/>
      </c>
      <c r="H31" t="str">
        <f>IF(A31&lt;&gt;"",VLOOKUP(G31,ScoreRanges!$C$4:$E$8,3),"")</f>
        <v/>
      </c>
      <c r="J31" s="30" t="str">
        <f>IF(AND(ConversionTable!$F$2&lt;&gt;"",A31&lt;&gt;""),VLOOKUP(G31,ConversionTable!B$2:D$402,3),"")</f>
        <v/>
      </c>
      <c r="K31" t="str">
        <f>IF(AND(ConversionTable!$F$2&lt;&gt;"",A31&lt;&gt;""),VLOOKUP(J31,ConversionTable!I$4:K$7,3),"")</f>
        <v/>
      </c>
      <c r="M31" t="str">
        <f>IF(A31&lt;&gt;"",(RawData!AC31*ScoringModel!$B$11+RawData!AD31*ScoringModel!$B$21+RawData!AE31*ScoringModel!$B$31)*0.01,"")</f>
        <v/>
      </c>
      <c r="N31" t="str">
        <f>IF(A31&lt;&gt;"",(RawData!H31*ScoringModel!$B$4+RawData!I31*ScoringModel!$B$5+RawData!J31*ScoringModel!$B$6+RawData!K31*ScoringModel!$B$7+RawData!L31*ScoringModel!$B$8+RawData!M31*ScoringModel!$B$9+RawData!N31*ScoringModel!$B$10)*0.01,"")</f>
        <v/>
      </c>
      <c r="O31" t="str">
        <f>IF(A31&lt;&gt;"",(RawData!O31*ScoringModel!$B$14+RawData!P31*ScoringModel!$B$15+RawData!Q31*ScoringModel!$B$16+RawData!R31*ScoringModel!$B$17+RawData!S31*ScoringModel!$B$18+RawData!T31*ScoringModel!$B$19+RawData!U31*ScoringModel!$B$20)*0.01,"")</f>
        <v/>
      </c>
      <c r="P31" t="str">
        <f>IF(A31&lt;&gt;"",(RawData!V31*ScoringModel!$B$24+RawData!W31*ScoringModel!$B$25+RawData!X31*ScoringModel!$B$26+RawData!Y31*ScoringModel!$B$27+RawData!Z31*ScoringModel!$B$28+RawData!AA31*ScoringModel!$B$29+RawData!AB31*ScoringModel!$B$30)*0.01,"")</f>
        <v/>
      </c>
      <c r="Q31" s="19"/>
      <c r="R31" s="19"/>
      <c r="S31" s="19"/>
      <c r="T31" s="19"/>
      <c r="U31" s="19"/>
      <c r="V31" s="19"/>
    </row>
    <row r="32" spans="1:22" x14ac:dyDescent="0.25">
      <c r="A32" t="str">
        <f>IF(RawData!A32&lt;&gt;"",RawData!A32,"")</f>
        <v/>
      </c>
      <c r="B32" t="str">
        <f>IF(RawData!B32&lt;&gt;"",CONCATENATE(RawData!B32,", ",RawData!C32),"")</f>
        <v/>
      </c>
      <c r="C32" t="str">
        <f>IF(RawData!D32&lt;&gt;"",RawData!D32,"")</f>
        <v/>
      </c>
      <c r="D32" s="28" t="str">
        <f>IF(RawData!E32&lt;&gt;"",RawData!E32,"")</f>
        <v/>
      </c>
      <c r="E32" t="str">
        <f>IF(RawData!F32&lt;&gt;"",CONCATENATE(RawData!F32,", ",LEFT(RawData!G32,1)),"")</f>
        <v/>
      </c>
      <c r="G32" s="30" t="str">
        <f t="shared" si="0"/>
        <v/>
      </c>
      <c r="H32" t="str">
        <f>IF(A32&lt;&gt;"",VLOOKUP(G32,ScoreRanges!$C$4:$E$8,3),"")</f>
        <v/>
      </c>
      <c r="J32" s="30" t="str">
        <f>IF(AND(ConversionTable!$F$2&lt;&gt;"",A32&lt;&gt;""),VLOOKUP(G32,ConversionTable!B$2:D$402,3),"")</f>
        <v/>
      </c>
      <c r="K32" t="str">
        <f>IF(AND(ConversionTable!$F$2&lt;&gt;"",A32&lt;&gt;""),VLOOKUP(J32,ConversionTable!I$4:K$7,3),"")</f>
        <v/>
      </c>
      <c r="M32" t="str">
        <f>IF(A32&lt;&gt;"",(RawData!AC32*ScoringModel!$B$11+RawData!AD32*ScoringModel!$B$21+RawData!AE32*ScoringModel!$B$31)*0.01,"")</f>
        <v/>
      </c>
      <c r="N32" t="str">
        <f>IF(A32&lt;&gt;"",(RawData!H32*ScoringModel!$B$4+RawData!I32*ScoringModel!$B$5+RawData!J32*ScoringModel!$B$6+RawData!K32*ScoringModel!$B$7+RawData!L32*ScoringModel!$B$8+RawData!M32*ScoringModel!$B$9+RawData!N32*ScoringModel!$B$10)*0.01,"")</f>
        <v/>
      </c>
      <c r="O32" t="str">
        <f>IF(A32&lt;&gt;"",(RawData!O32*ScoringModel!$B$14+RawData!P32*ScoringModel!$B$15+RawData!Q32*ScoringModel!$B$16+RawData!R32*ScoringModel!$B$17+RawData!S32*ScoringModel!$B$18+RawData!T32*ScoringModel!$B$19+RawData!U32*ScoringModel!$B$20)*0.01,"")</f>
        <v/>
      </c>
      <c r="P32" t="str">
        <f>IF(A32&lt;&gt;"",(RawData!V32*ScoringModel!$B$24+RawData!W32*ScoringModel!$B$25+RawData!X32*ScoringModel!$B$26+RawData!Y32*ScoringModel!$B$27+RawData!Z32*ScoringModel!$B$28+RawData!AA32*ScoringModel!$B$29+RawData!AB32*ScoringModel!$B$30)*0.01,"")</f>
        <v/>
      </c>
      <c r="Q32" s="19"/>
      <c r="R32" s="19"/>
      <c r="S32" s="19"/>
      <c r="T32" s="19"/>
      <c r="U32" s="19"/>
      <c r="V32" s="19"/>
    </row>
    <row r="33" spans="1:22" x14ac:dyDescent="0.25">
      <c r="A33" t="str">
        <f>IF(RawData!A33&lt;&gt;"",RawData!A33,"")</f>
        <v/>
      </c>
      <c r="B33" t="str">
        <f>IF(RawData!B33&lt;&gt;"",CONCATENATE(RawData!B33,", ",RawData!C33),"")</f>
        <v/>
      </c>
      <c r="C33" t="str">
        <f>IF(RawData!D33&lt;&gt;"",RawData!D33,"")</f>
        <v/>
      </c>
      <c r="D33" s="28" t="str">
        <f>IF(RawData!E33&lt;&gt;"",RawData!E33,"")</f>
        <v/>
      </c>
      <c r="E33" t="str">
        <f>IF(RawData!F33&lt;&gt;"",CONCATENATE(RawData!F33,", ",LEFT(RawData!G33,1)),"")</f>
        <v/>
      </c>
      <c r="G33" s="30" t="str">
        <f t="shared" si="0"/>
        <v/>
      </c>
      <c r="H33" t="str">
        <f>IF(A33&lt;&gt;"",VLOOKUP(G33,ScoreRanges!$C$4:$E$8,3),"")</f>
        <v/>
      </c>
      <c r="J33" s="30" t="str">
        <f>IF(AND(ConversionTable!$F$2&lt;&gt;"",A33&lt;&gt;""),VLOOKUP(G33,ConversionTable!B$2:D$402,3),"")</f>
        <v/>
      </c>
      <c r="K33" t="str">
        <f>IF(AND(ConversionTable!$F$2&lt;&gt;"",A33&lt;&gt;""),VLOOKUP(J33,ConversionTable!I$4:K$7,3),"")</f>
        <v/>
      </c>
      <c r="M33" t="str">
        <f>IF(A33&lt;&gt;"",(RawData!AC33*ScoringModel!$B$11+RawData!AD33*ScoringModel!$B$21+RawData!AE33*ScoringModel!$B$31)*0.01,"")</f>
        <v/>
      </c>
      <c r="N33" t="str">
        <f>IF(A33&lt;&gt;"",(RawData!H33*ScoringModel!$B$4+RawData!I33*ScoringModel!$B$5+RawData!J33*ScoringModel!$B$6+RawData!K33*ScoringModel!$B$7+RawData!L33*ScoringModel!$B$8+RawData!M33*ScoringModel!$B$9+RawData!N33*ScoringModel!$B$10)*0.01,"")</f>
        <v/>
      </c>
      <c r="O33" t="str">
        <f>IF(A33&lt;&gt;"",(RawData!O33*ScoringModel!$B$14+RawData!P33*ScoringModel!$B$15+RawData!Q33*ScoringModel!$B$16+RawData!R33*ScoringModel!$B$17+RawData!S33*ScoringModel!$B$18+RawData!T33*ScoringModel!$B$19+RawData!U33*ScoringModel!$B$20)*0.01,"")</f>
        <v/>
      </c>
      <c r="P33" t="str">
        <f>IF(A33&lt;&gt;"",(RawData!V33*ScoringModel!$B$24+RawData!W33*ScoringModel!$B$25+RawData!X33*ScoringModel!$B$26+RawData!Y33*ScoringModel!$B$27+RawData!Z33*ScoringModel!$B$28+RawData!AA33*ScoringModel!$B$29+RawData!AB33*ScoringModel!$B$30)*0.01,"")</f>
        <v/>
      </c>
      <c r="Q33" s="19"/>
      <c r="R33" s="19"/>
      <c r="S33" s="19"/>
      <c r="T33" s="19"/>
      <c r="U33" s="19"/>
      <c r="V33" s="19"/>
    </row>
    <row r="34" spans="1:22" x14ac:dyDescent="0.25">
      <c r="A34" t="str">
        <f>IF(RawData!A34&lt;&gt;"",RawData!A34,"")</f>
        <v/>
      </c>
      <c r="B34" t="str">
        <f>IF(RawData!B34&lt;&gt;"",CONCATENATE(RawData!B34,", ",RawData!C34),"")</f>
        <v/>
      </c>
      <c r="C34" t="str">
        <f>IF(RawData!D34&lt;&gt;"",RawData!D34,"")</f>
        <v/>
      </c>
      <c r="D34" s="28" t="str">
        <f>IF(RawData!E34&lt;&gt;"",RawData!E34,"")</f>
        <v/>
      </c>
      <c r="E34" t="str">
        <f>IF(RawData!F34&lt;&gt;"",CONCATENATE(RawData!F34,", ",LEFT(RawData!G34,1)),"")</f>
        <v/>
      </c>
      <c r="G34" s="30" t="str">
        <f t="shared" si="0"/>
        <v/>
      </c>
      <c r="H34" t="str">
        <f>IF(A34&lt;&gt;"",VLOOKUP(G34,ScoreRanges!$C$4:$E$8,3),"")</f>
        <v/>
      </c>
      <c r="J34" s="30" t="str">
        <f>IF(AND(ConversionTable!$F$2&lt;&gt;"",A34&lt;&gt;""),VLOOKUP(G34,ConversionTable!B$2:D$402,3),"")</f>
        <v/>
      </c>
      <c r="K34" t="str">
        <f>IF(AND(ConversionTable!$F$2&lt;&gt;"",A34&lt;&gt;""),VLOOKUP(J34,ConversionTable!I$4:K$7,3),"")</f>
        <v/>
      </c>
      <c r="M34" t="str">
        <f>IF(A34&lt;&gt;"",(RawData!AC34*ScoringModel!$B$11+RawData!AD34*ScoringModel!$B$21+RawData!AE34*ScoringModel!$B$31)*0.01,"")</f>
        <v/>
      </c>
      <c r="N34" t="str">
        <f>IF(A34&lt;&gt;"",(RawData!H34*ScoringModel!$B$4+RawData!I34*ScoringModel!$B$5+RawData!J34*ScoringModel!$B$6+RawData!K34*ScoringModel!$B$7+RawData!L34*ScoringModel!$B$8+RawData!M34*ScoringModel!$B$9+RawData!N34*ScoringModel!$B$10)*0.01,"")</f>
        <v/>
      </c>
      <c r="O34" t="str">
        <f>IF(A34&lt;&gt;"",(RawData!O34*ScoringModel!$B$14+RawData!P34*ScoringModel!$B$15+RawData!Q34*ScoringModel!$B$16+RawData!R34*ScoringModel!$B$17+RawData!S34*ScoringModel!$B$18+RawData!T34*ScoringModel!$B$19+RawData!U34*ScoringModel!$B$20)*0.01,"")</f>
        <v/>
      </c>
      <c r="P34" t="str">
        <f>IF(A34&lt;&gt;"",(RawData!V34*ScoringModel!$B$24+RawData!W34*ScoringModel!$B$25+RawData!X34*ScoringModel!$B$26+RawData!Y34*ScoringModel!$B$27+RawData!Z34*ScoringModel!$B$28+RawData!AA34*ScoringModel!$B$29+RawData!AB34*ScoringModel!$B$30)*0.01,"")</f>
        <v/>
      </c>
      <c r="Q34" s="19"/>
      <c r="R34" s="19"/>
      <c r="S34" s="19"/>
      <c r="T34" s="19"/>
      <c r="U34" s="19"/>
      <c r="V34" s="19"/>
    </row>
    <row r="35" spans="1:22" x14ac:dyDescent="0.25">
      <c r="A35" t="str">
        <f>IF(RawData!A35&lt;&gt;"",RawData!A35,"")</f>
        <v/>
      </c>
      <c r="B35" t="str">
        <f>IF(RawData!B35&lt;&gt;"",CONCATENATE(RawData!B35,", ",RawData!C35),"")</f>
        <v/>
      </c>
      <c r="C35" t="str">
        <f>IF(RawData!D35&lt;&gt;"",RawData!D35,"")</f>
        <v/>
      </c>
      <c r="D35" s="28" t="str">
        <f>IF(RawData!E35&lt;&gt;"",RawData!E35,"")</f>
        <v/>
      </c>
      <c r="E35" t="str">
        <f>IF(RawData!F35&lt;&gt;"",CONCATENATE(RawData!F35,", ",LEFT(RawData!G35,1)),"")</f>
        <v/>
      </c>
      <c r="G35" s="30" t="str">
        <f t="shared" si="0"/>
        <v/>
      </c>
      <c r="H35" t="str">
        <f>IF(A35&lt;&gt;"",VLOOKUP(G35,ScoreRanges!$C$4:$E$8,3),"")</f>
        <v/>
      </c>
      <c r="J35" s="30" t="str">
        <f>IF(AND(ConversionTable!$F$2&lt;&gt;"",A35&lt;&gt;""),VLOOKUP(G35,ConversionTable!B$2:D$402,3),"")</f>
        <v/>
      </c>
      <c r="K35" t="str">
        <f>IF(AND(ConversionTable!$F$2&lt;&gt;"",A35&lt;&gt;""),VLOOKUP(J35,ConversionTable!I$4:K$7,3),"")</f>
        <v/>
      </c>
      <c r="M35" t="str">
        <f>IF(A35&lt;&gt;"",(RawData!AC35*ScoringModel!$B$11+RawData!AD35*ScoringModel!$B$21+RawData!AE35*ScoringModel!$B$31)*0.01,"")</f>
        <v/>
      </c>
      <c r="N35" t="str">
        <f>IF(A35&lt;&gt;"",(RawData!H35*ScoringModel!$B$4+RawData!I35*ScoringModel!$B$5+RawData!J35*ScoringModel!$B$6+RawData!K35*ScoringModel!$B$7+RawData!L35*ScoringModel!$B$8+RawData!M35*ScoringModel!$B$9+RawData!N35*ScoringModel!$B$10)*0.01,"")</f>
        <v/>
      </c>
      <c r="O35" t="str">
        <f>IF(A35&lt;&gt;"",(RawData!O35*ScoringModel!$B$14+RawData!P35*ScoringModel!$B$15+RawData!Q35*ScoringModel!$B$16+RawData!R35*ScoringModel!$B$17+RawData!S35*ScoringModel!$B$18+RawData!T35*ScoringModel!$B$19+RawData!U35*ScoringModel!$B$20)*0.01,"")</f>
        <v/>
      </c>
      <c r="P35" t="str">
        <f>IF(A35&lt;&gt;"",(RawData!V35*ScoringModel!$B$24+RawData!W35*ScoringModel!$B$25+RawData!X35*ScoringModel!$B$26+RawData!Y35*ScoringModel!$B$27+RawData!Z35*ScoringModel!$B$28+RawData!AA35*ScoringModel!$B$29+RawData!AB35*ScoringModel!$B$30)*0.01,"")</f>
        <v/>
      </c>
      <c r="Q35" s="19"/>
      <c r="R35" s="19"/>
      <c r="S35" s="19"/>
      <c r="T35" s="19"/>
      <c r="U35" s="19"/>
      <c r="V35" s="19"/>
    </row>
    <row r="36" spans="1:22" x14ac:dyDescent="0.25">
      <c r="A36" t="str">
        <f>IF(RawData!A36&lt;&gt;"",RawData!A36,"")</f>
        <v/>
      </c>
      <c r="B36" t="str">
        <f>IF(RawData!B36&lt;&gt;"",CONCATENATE(RawData!B36,", ",RawData!C36),"")</f>
        <v/>
      </c>
      <c r="C36" t="str">
        <f>IF(RawData!D36&lt;&gt;"",RawData!D36,"")</f>
        <v/>
      </c>
      <c r="D36" s="28" t="str">
        <f>IF(RawData!E36&lt;&gt;"",RawData!E36,"")</f>
        <v/>
      </c>
      <c r="E36" t="str">
        <f>IF(RawData!F36&lt;&gt;"",CONCATENATE(RawData!F36,", ",LEFT(RawData!G36,1)),"")</f>
        <v/>
      </c>
      <c r="G36" s="30" t="str">
        <f t="shared" si="0"/>
        <v/>
      </c>
      <c r="H36" t="str">
        <f>IF(A36&lt;&gt;"",VLOOKUP(G36,ScoreRanges!$C$4:$E$8,3),"")</f>
        <v/>
      </c>
      <c r="J36" s="30" t="str">
        <f>IF(AND(ConversionTable!$F$2&lt;&gt;"",A36&lt;&gt;""),VLOOKUP(G36,ConversionTable!B$2:D$402,3),"")</f>
        <v/>
      </c>
      <c r="K36" t="str">
        <f>IF(AND(ConversionTable!$F$2&lt;&gt;"",A36&lt;&gt;""),VLOOKUP(J36,ConversionTable!I$4:K$7,3),"")</f>
        <v/>
      </c>
      <c r="M36" t="str">
        <f>IF(A36&lt;&gt;"",(RawData!AC36*ScoringModel!$B$11+RawData!AD36*ScoringModel!$B$21+RawData!AE36*ScoringModel!$B$31)*0.01,"")</f>
        <v/>
      </c>
      <c r="N36" t="str">
        <f>IF(A36&lt;&gt;"",(RawData!H36*ScoringModel!$B$4+RawData!I36*ScoringModel!$B$5+RawData!J36*ScoringModel!$B$6+RawData!K36*ScoringModel!$B$7+RawData!L36*ScoringModel!$B$8+RawData!M36*ScoringModel!$B$9+RawData!N36*ScoringModel!$B$10)*0.01,"")</f>
        <v/>
      </c>
      <c r="O36" t="str">
        <f>IF(A36&lt;&gt;"",(RawData!O36*ScoringModel!$B$14+RawData!P36*ScoringModel!$B$15+RawData!Q36*ScoringModel!$B$16+RawData!R36*ScoringModel!$B$17+RawData!S36*ScoringModel!$B$18+RawData!T36*ScoringModel!$B$19+RawData!U36*ScoringModel!$B$20)*0.01,"")</f>
        <v/>
      </c>
      <c r="P36" t="str">
        <f>IF(A36&lt;&gt;"",(RawData!V36*ScoringModel!$B$24+RawData!W36*ScoringModel!$B$25+RawData!X36*ScoringModel!$B$26+RawData!Y36*ScoringModel!$B$27+RawData!Z36*ScoringModel!$B$28+RawData!AA36*ScoringModel!$B$29+RawData!AB36*ScoringModel!$B$30)*0.01,"")</f>
        <v/>
      </c>
      <c r="Q36" s="19"/>
      <c r="R36" s="19"/>
      <c r="S36" s="19"/>
      <c r="T36" s="19"/>
      <c r="U36" s="19"/>
      <c r="V36" s="19"/>
    </row>
    <row r="37" spans="1:22" x14ac:dyDescent="0.25">
      <c r="A37" t="str">
        <f>IF(RawData!A37&lt;&gt;"",RawData!A37,"")</f>
        <v/>
      </c>
      <c r="B37" t="str">
        <f>IF(RawData!B37&lt;&gt;"",CONCATENATE(RawData!B37,", ",RawData!C37),"")</f>
        <v/>
      </c>
      <c r="C37" t="str">
        <f>IF(RawData!D37&lt;&gt;"",RawData!D37,"")</f>
        <v/>
      </c>
      <c r="D37" s="28" t="str">
        <f>IF(RawData!E37&lt;&gt;"",RawData!E37,"")</f>
        <v/>
      </c>
      <c r="E37" t="str">
        <f>IF(RawData!F37&lt;&gt;"",CONCATENATE(RawData!F37,", ",LEFT(RawData!G37,1)),"")</f>
        <v/>
      </c>
      <c r="G37" s="30" t="str">
        <f t="shared" si="0"/>
        <v/>
      </c>
      <c r="H37" t="str">
        <f>IF(A37&lt;&gt;"",VLOOKUP(G37,ScoreRanges!$C$4:$E$8,3),"")</f>
        <v/>
      </c>
      <c r="J37" s="30" t="str">
        <f>IF(AND(ConversionTable!$F$2&lt;&gt;"",A37&lt;&gt;""),VLOOKUP(G37,ConversionTable!B$2:D$402,3),"")</f>
        <v/>
      </c>
      <c r="K37" t="str">
        <f>IF(AND(ConversionTable!$F$2&lt;&gt;"",A37&lt;&gt;""),VLOOKUP(J37,ConversionTable!I$4:K$7,3),"")</f>
        <v/>
      </c>
      <c r="M37" t="str">
        <f>IF(A37&lt;&gt;"",(RawData!AC37*ScoringModel!$B$11+RawData!AD37*ScoringModel!$B$21+RawData!AE37*ScoringModel!$B$31)*0.01,"")</f>
        <v/>
      </c>
      <c r="N37" t="str">
        <f>IF(A37&lt;&gt;"",(RawData!H37*ScoringModel!$B$4+RawData!I37*ScoringModel!$B$5+RawData!J37*ScoringModel!$B$6+RawData!K37*ScoringModel!$B$7+RawData!L37*ScoringModel!$B$8+RawData!M37*ScoringModel!$B$9+RawData!N37*ScoringModel!$B$10)*0.01,"")</f>
        <v/>
      </c>
      <c r="O37" t="str">
        <f>IF(A37&lt;&gt;"",(RawData!O37*ScoringModel!$B$14+RawData!P37*ScoringModel!$B$15+RawData!Q37*ScoringModel!$B$16+RawData!R37*ScoringModel!$B$17+RawData!S37*ScoringModel!$B$18+RawData!T37*ScoringModel!$B$19+RawData!U37*ScoringModel!$B$20)*0.01,"")</f>
        <v/>
      </c>
      <c r="P37" t="str">
        <f>IF(A37&lt;&gt;"",(RawData!V37*ScoringModel!$B$24+RawData!W37*ScoringModel!$B$25+RawData!X37*ScoringModel!$B$26+RawData!Y37*ScoringModel!$B$27+RawData!Z37*ScoringModel!$B$28+RawData!AA37*ScoringModel!$B$29+RawData!AB37*ScoringModel!$B$30)*0.01,"")</f>
        <v/>
      </c>
      <c r="Q37" s="19"/>
      <c r="R37" s="19"/>
      <c r="S37" s="19"/>
      <c r="T37" s="19"/>
      <c r="U37" s="19"/>
      <c r="V37" s="19"/>
    </row>
    <row r="38" spans="1:22" x14ac:dyDescent="0.25">
      <c r="A38" t="str">
        <f>IF(RawData!A38&lt;&gt;"",RawData!A38,"")</f>
        <v/>
      </c>
      <c r="B38" t="str">
        <f>IF(RawData!B38&lt;&gt;"",CONCATENATE(RawData!B38,", ",RawData!C38),"")</f>
        <v/>
      </c>
      <c r="C38" t="str">
        <f>IF(RawData!D38&lt;&gt;"",RawData!D38,"")</f>
        <v/>
      </c>
      <c r="D38" s="28" t="str">
        <f>IF(RawData!E38&lt;&gt;"",RawData!E38,"")</f>
        <v/>
      </c>
      <c r="E38" t="str">
        <f>IF(RawData!F38&lt;&gt;"",CONCATENATE(RawData!F38,", ",LEFT(RawData!G38,1)),"")</f>
        <v/>
      </c>
      <c r="G38" s="30" t="str">
        <f t="shared" si="0"/>
        <v/>
      </c>
      <c r="H38" t="str">
        <f>IF(A38&lt;&gt;"",VLOOKUP(G38,ScoreRanges!$C$4:$E$8,3),"")</f>
        <v/>
      </c>
      <c r="J38" s="30" t="str">
        <f>IF(AND(ConversionTable!$F$2&lt;&gt;"",A38&lt;&gt;""),VLOOKUP(G38,ConversionTable!B$2:D$402,3),"")</f>
        <v/>
      </c>
      <c r="K38" t="str">
        <f>IF(AND(ConversionTable!$F$2&lt;&gt;"",A38&lt;&gt;""),VLOOKUP(J38,ConversionTable!I$4:K$7,3),"")</f>
        <v/>
      </c>
      <c r="M38" t="str">
        <f>IF(A38&lt;&gt;"",(RawData!AC38*ScoringModel!$B$11+RawData!AD38*ScoringModel!$B$21+RawData!AE38*ScoringModel!$B$31)*0.01,"")</f>
        <v/>
      </c>
      <c r="N38" t="str">
        <f>IF(A38&lt;&gt;"",(RawData!H38*ScoringModel!$B$4+RawData!I38*ScoringModel!$B$5+RawData!J38*ScoringModel!$B$6+RawData!K38*ScoringModel!$B$7+RawData!L38*ScoringModel!$B$8+RawData!M38*ScoringModel!$B$9+RawData!N38*ScoringModel!$B$10)*0.01,"")</f>
        <v/>
      </c>
      <c r="O38" t="str">
        <f>IF(A38&lt;&gt;"",(RawData!O38*ScoringModel!$B$14+RawData!P38*ScoringModel!$B$15+RawData!Q38*ScoringModel!$B$16+RawData!R38*ScoringModel!$B$17+RawData!S38*ScoringModel!$B$18+RawData!T38*ScoringModel!$B$19+RawData!U38*ScoringModel!$B$20)*0.01,"")</f>
        <v/>
      </c>
      <c r="P38" t="str">
        <f>IF(A38&lt;&gt;"",(RawData!V38*ScoringModel!$B$24+RawData!W38*ScoringModel!$B$25+RawData!X38*ScoringModel!$B$26+RawData!Y38*ScoringModel!$B$27+RawData!Z38*ScoringModel!$B$28+RawData!AA38*ScoringModel!$B$29+RawData!AB38*ScoringModel!$B$30)*0.01,"")</f>
        <v/>
      </c>
      <c r="Q38" s="19"/>
      <c r="R38" s="19"/>
      <c r="S38" s="19"/>
      <c r="T38" s="19"/>
      <c r="U38" s="19"/>
      <c r="V38" s="19"/>
    </row>
    <row r="39" spans="1:22" x14ac:dyDescent="0.25">
      <c r="A39" t="str">
        <f>IF(RawData!A39&lt;&gt;"",RawData!A39,"")</f>
        <v/>
      </c>
      <c r="B39" t="str">
        <f>IF(RawData!B39&lt;&gt;"",CONCATENATE(RawData!B39,", ",RawData!C39),"")</f>
        <v/>
      </c>
      <c r="C39" t="str">
        <f>IF(RawData!D39&lt;&gt;"",RawData!D39,"")</f>
        <v/>
      </c>
      <c r="D39" s="28" t="str">
        <f>IF(RawData!E39&lt;&gt;"",RawData!E39,"")</f>
        <v/>
      </c>
      <c r="E39" t="str">
        <f>IF(RawData!F39&lt;&gt;"",CONCATENATE(RawData!F39,", ",LEFT(RawData!G39,1)),"")</f>
        <v/>
      </c>
      <c r="G39" s="30" t="str">
        <f t="shared" si="0"/>
        <v/>
      </c>
      <c r="H39" t="str">
        <f>IF(A39&lt;&gt;"",VLOOKUP(G39,ScoreRanges!$C$4:$E$8,3),"")</f>
        <v/>
      </c>
      <c r="J39" s="30" t="str">
        <f>IF(AND(ConversionTable!$F$2&lt;&gt;"",A39&lt;&gt;""),VLOOKUP(G39,ConversionTable!B$2:D$402,3),"")</f>
        <v/>
      </c>
      <c r="K39" t="str">
        <f>IF(AND(ConversionTable!$F$2&lt;&gt;"",A39&lt;&gt;""),VLOOKUP(J39,ConversionTable!I$4:K$7,3),"")</f>
        <v/>
      </c>
      <c r="M39" t="str">
        <f>IF(A39&lt;&gt;"",(RawData!AC39*ScoringModel!$B$11+RawData!AD39*ScoringModel!$B$21+RawData!AE39*ScoringModel!$B$31)*0.01,"")</f>
        <v/>
      </c>
      <c r="N39" t="str">
        <f>IF(A39&lt;&gt;"",(RawData!H39*ScoringModel!$B$4+RawData!I39*ScoringModel!$B$5+RawData!J39*ScoringModel!$B$6+RawData!K39*ScoringModel!$B$7+RawData!L39*ScoringModel!$B$8+RawData!M39*ScoringModel!$B$9+RawData!N39*ScoringModel!$B$10)*0.01,"")</f>
        <v/>
      </c>
      <c r="O39" t="str">
        <f>IF(A39&lt;&gt;"",(RawData!O39*ScoringModel!$B$14+RawData!P39*ScoringModel!$B$15+RawData!Q39*ScoringModel!$B$16+RawData!R39*ScoringModel!$B$17+RawData!S39*ScoringModel!$B$18+RawData!T39*ScoringModel!$B$19+RawData!U39*ScoringModel!$B$20)*0.01,"")</f>
        <v/>
      </c>
      <c r="P39" t="str">
        <f>IF(A39&lt;&gt;"",(RawData!V39*ScoringModel!$B$24+RawData!W39*ScoringModel!$B$25+RawData!X39*ScoringModel!$B$26+RawData!Y39*ScoringModel!$B$27+RawData!Z39*ScoringModel!$B$28+RawData!AA39*ScoringModel!$B$29+RawData!AB39*ScoringModel!$B$30)*0.01,"")</f>
        <v/>
      </c>
      <c r="Q39" s="19"/>
      <c r="R39" s="19"/>
      <c r="S39" s="19"/>
      <c r="T39" s="19"/>
      <c r="U39" s="19"/>
      <c r="V39" s="19"/>
    </row>
    <row r="40" spans="1:22" x14ac:dyDescent="0.25">
      <c r="A40" t="str">
        <f>IF(RawData!A40&lt;&gt;"",RawData!A40,"")</f>
        <v/>
      </c>
      <c r="B40" t="str">
        <f>IF(RawData!B40&lt;&gt;"",CONCATENATE(RawData!B40,", ",RawData!C40),"")</f>
        <v/>
      </c>
      <c r="C40" t="str">
        <f>IF(RawData!D40&lt;&gt;"",RawData!D40,"")</f>
        <v/>
      </c>
      <c r="D40" s="28" t="str">
        <f>IF(RawData!E40&lt;&gt;"",RawData!E40,"")</f>
        <v/>
      </c>
      <c r="E40" t="str">
        <f>IF(RawData!F40&lt;&gt;"",CONCATENATE(RawData!F40,", ",LEFT(RawData!G40,1)),"")</f>
        <v/>
      </c>
      <c r="G40" s="30" t="str">
        <f t="shared" si="0"/>
        <v/>
      </c>
      <c r="H40" t="str">
        <f>IF(A40&lt;&gt;"",VLOOKUP(G40,ScoreRanges!$C$4:$E$8,3),"")</f>
        <v/>
      </c>
      <c r="J40" s="30" t="str">
        <f>IF(AND(ConversionTable!$F$2&lt;&gt;"",A40&lt;&gt;""),VLOOKUP(G40,ConversionTable!B$2:D$402,3),"")</f>
        <v/>
      </c>
      <c r="K40" t="str">
        <f>IF(AND(ConversionTable!$F$2&lt;&gt;"",A40&lt;&gt;""),VLOOKUP(J40,ConversionTable!I$4:K$7,3),"")</f>
        <v/>
      </c>
      <c r="M40" t="str">
        <f>IF(A40&lt;&gt;"",(RawData!AC40*ScoringModel!$B$11+RawData!AD40*ScoringModel!$B$21+RawData!AE40*ScoringModel!$B$31)*0.01,"")</f>
        <v/>
      </c>
      <c r="N40" t="str">
        <f>IF(A40&lt;&gt;"",(RawData!H40*ScoringModel!$B$4+RawData!I40*ScoringModel!$B$5+RawData!J40*ScoringModel!$B$6+RawData!K40*ScoringModel!$B$7+RawData!L40*ScoringModel!$B$8+RawData!M40*ScoringModel!$B$9+RawData!N40*ScoringModel!$B$10)*0.01,"")</f>
        <v/>
      </c>
      <c r="O40" t="str">
        <f>IF(A40&lt;&gt;"",(RawData!O40*ScoringModel!$B$14+RawData!P40*ScoringModel!$B$15+RawData!Q40*ScoringModel!$B$16+RawData!R40*ScoringModel!$B$17+RawData!S40*ScoringModel!$B$18+RawData!T40*ScoringModel!$B$19+RawData!U40*ScoringModel!$B$20)*0.01,"")</f>
        <v/>
      </c>
      <c r="P40" t="str">
        <f>IF(A40&lt;&gt;"",(RawData!V40*ScoringModel!$B$24+RawData!W40*ScoringModel!$B$25+RawData!X40*ScoringModel!$B$26+RawData!Y40*ScoringModel!$B$27+RawData!Z40*ScoringModel!$B$28+RawData!AA40*ScoringModel!$B$29+RawData!AB40*ScoringModel!$B$30)*0.01,"")</f>
        <v/>
      </c>
      <c r="Q40" s="19"/>
      <c r="R40" s="19"/>
      <c r="S40" s="19"/>
      <c r="T40" s="19"/>
      <c r="U40" s="19"/>
      <c r="V40" s="19"/>
    </row>
    <row r="41" spans="1:22" x14ac:dyDescent="0.25">
      <c r="A41" t="str">
        <f>IF(RawData!A41&lt;&gt;"",RawData!A41,"")</f>
        <v/>
      </c>
      <c r="B41" t="str">
        <f>IF(RawData!B41&lt;&gt;"",CONCATENATE(RawData!B41,", ",RawData!C41),"")</f>
        <v/>
      </c>
      <c r="C41" t="str">
        <f>IF(RawData!D41&lt;&gt;"",RawData!D41,"")</f>
        <v/>
      </c>
      <c r="D41" s="28" t="str">
        <f>IF(RawData!E41&lt;&gt;"",RawData!E41,"")</f>
        <v/>
      </c>
      <c r="E41" t="str">
        <f>IF(RawData!F41&lt;&gt;"",CONCATENATE(RawData!F41,", ",LEFT(RawData!G41,1)),"")</f>
        <v/>
      </c>
      <c r="G41" s="30" t="str">
        <f t="shared" si="0"/>
        <v/>
      </c>
      <c r="H41" t="str">
        <f>IF(A41&lt;&gt;"",VLOOKUP(G41,ScoreRanges!$C$4:$E$8,3),"")</f>
        <v/>
      </c>
      <c r="J41" s="30" t="str">
        <f>IF(AND(ConversionTable!$F$2&lt;&gt;"",A41&lt;&gt;""),VLOOKUP(G41,ConversionTable!B$2:D$402,3),"")</f>
        <v/>
      </c>
      <c r="K41" t="str">
        <f>IF(AND(ConversionTable!$F$2&lt;&gt;"",A41&lt;&gt;""),VLOOKUP(J41,ConversionTable!I$4:K$7,3),"")</f>
        <v/>
      </c>
      <c r="M41" t="str">
        <f>IF(A41&lt;&gt;"",(RawData!AC41*ScoringModel!$B$11+RawData!AD41*ScoringModel!$B$21+RawData!AE41*ScoringModel!$B$31)*0.01,"")</f>
        <v/>
      </c>
      <c r="N41" t="str">
        <f>IF(A41&lt;&gt;"",(RawData!H41*ScoringModel!$B$4+RawData!I41*ScoringModel!$B$5+RawData!J41*ScoringModel!$B$6+RawData!K41*ScoringModel!$B$7+RawData!L41*ScoringModel!$B$8+RawData!M41*ScoringModel!$B$9+RawData!N41*ScoringModel!$B$10)*0.01,"")</f>
        <v/>
      </c>
      <c r="O41" t="str">
        <f>IF(A41&lt;&gt;"",(RawData!O41*ScoringModel!$B$14+RawData!P41*ScoringModel!$B$15+RawData!Q41*ScoringModel!$B$16+RawData!R41*ScoringModel!$B$17+RawData!S41*ScoringModel!$B$18+RawData!T41*ScoringModel!$B$19+RawData!U41*ScoringModel!$B$20)*0.01,"")</f>
        <v/>
      </c>
      <c r="P41" t="str">
        <f>IF(A41&lt;&gt;"",(RawData!V41*ScoringModel!$B$24+RawData!W41*ScoringModel!$B$25+RawData!X41*ScoringModel!$B$26+RawData!Y41*ScoringModel!$B$27+RawData!Z41*ScoringModel!$B$28+RawData!AA41*ScoringModel!$B$29+RawData!AB41*ScoringModel!$B$30)*0.01,"")</f>
        <v/>
      </c>
      <c r="Q41" s="19"/>
      <c r="R41" s="19"/>
      <c r="S41" s="19"/>
      <c r="T41" s="19"/>
      <c r="U41" s="19"/>
      <c r="V41" s="19"/>
    </row>
    <row r="42" spans="1:22" x14ac:dyDescent="0.25">
      <c r="A42" t="str">
        <f>IF(RawData!A42&lt;&gt;"",RawData!A42,"")</f>
        <v/>
      </c>
      <c r="B42" t="str">
        <f>IF(RawData!B42&lt;&gt;"",CONCATENATE(RawData!B42,", ",RawData!C42),"")</f>
        <v/>
      </c>
      <c r="C42" t="str">
        <f>IF(RawData!D42&lt;&gt;"",RawData!D42,"")</f>
        <v/>
      </c>
      <c r="D42" s="28" t="str">
        <f>IF(RawData!E42&lt;&gt;"",RawData!E42,"")</f>
        <v/>
      </c>
      <c r="E42" t="str">
        <f>IF(RawData!F42&lt;&gt;"",CONCATENATE(RawData!F42,", ",LEFT(RawData!G42,1)),"")</f>
        <v/>
      </c>
      <c r="G42" s="30" t="str">
        <f t="shared" si="0"/>
        <v/>
      </c>
      <c r="H42" t="str">
        <f>IF(A42&lt;&gt;"",VLOOKUP(G42,ScoreRanges!$C$4:$E$8,3),"")</f>
        <v/>
      </c>
      <c r="J42" s="30" t="str">
        <f>IF(AND(ConversionTable!$F$2&lt;&gt;"",A42&lt;&gt;""),VLOOKUP(G42,ConversionTable!B$2:D$402,3),"")</f>
        <v/>
      </c>
      <c r="K42" t="str">
        <f>IF(AND(ConversionTable!$F$2&lt;&gt;"",A42&lt;&gt;""),VLOOKUP(J42,ConversionTable!I$4:K$7,3),"")</f>
        <v/>
      </c>
      <c r="M42" t="str">
        <f>IF(A42&lt;&gt;"",(RawData!AC42*ScoringModel!$B$11+RawData!AD42*ScoringModel!$B$21+RawData!AE42*ScoringModel!$B$31)*0.01,"")</f>
        <v/>
      </c>
      <c r="N42" t="str">
        <f>IF(A42&lt;&gt;"",(RawData!H42*ScoringModel!$B$4+RawData!I42*ScoringModel!$B$5+RawData!J42*ScoringModel!$B$6+RawData!K42*ScoringModel!$B$7+RawData!L42*ScoringModel!$B$8+RawData!M42*ScoringModel!$B$9+RawData!N42*ScoringModel!$B$10)*0.01,"")</f>
        <v/>
      </c>
      <c r="O42" t="str">
        <f>IF(A42&lt;&gt;"",(RawData!O42*ScoringModel!$B$14+RawData!P42*ScoringModel!$B$15+RawData!Q42*ScoringModel!$B$16+RawData!R42*ScoringModel!$B$17+RawData!S42*ScoringModel!$B$18+RawData!T42*ScoringModel!$B$19+RawData!U42*ScoringModel!$B$20)*0.01,"")</f>
        <v/>
      </c>
      <c r="P42" t="str">
        <f>IF(A42&lt;&gt;"",(RawData!V42*ScoringModel!$B$24+RawData!W42*ScoringModel!$B$25+RawData!X42*ScoringModel!$B$26+RawData!Y42*ScoringModel!$B$27+RawData!Z42*ScoringModel!$B$28+RawData!AA42*ScoringModel!$B$29+RawData!AB42*ScoringModel!$B$30)*0.01,"")</f>
        <v/>
      </c>
      <c r="Q42" s="19"/>
      <c r="R42" s="19"/>
      <c r="S42" s="19"/>
      <c r="T42" s="19"/>
      <c r="U42" s="19"/>
      <c r="V42" s="19"/>
    </row>
    <row r="43" spans="1:22" x14ac:dyDescent="0.25">
      <c r="A43" t="str">
        <f>IF(RawData!A43&lt;&gt;"",RawData!A43,"")</f>
        <v/>
      </c>
      <c r="B43" t="str">
        <f>IF(RawData!B43&lt;&gt;"",CONCATENATE(RawData!B43,", ",RawData!C43),"")</f>
        <v/>
      </c>
      <c r="C43" t="str">
        <f>IF(RawData!D43&lt;&gt;"",RawData!D43,"")</f>
        <v/>
      </c>
      <c r="D43" s="28" t="str">
        <f>IF(RawData!E43&lt;&gt;"",RawData!E43,"")</f>
        <v/>
      </c>
      <c r="E43" t="str">
        <f>IF(RawData!F43&lt;&gt;"",CONCATENATE(RawData!F43,", ",LEFT(RawData!G43,1)),"")</f>
        <v/>
      </c>
      <c r="G43" s="30" t="str">
        <f t="shared" si="0"/>
        <v/>
      </c>
      <c r="H43" t="str">
        <f>IF(A43&lt;&gt;"",VLOOKUP(G43,ScoreRanges!$C$4:$E$8,3),"")</f>
        <v/>
      </c>
      <c r="J43" s="30" t="str">
        <f>IF(AND(ConversionTable!$F$2&lt;&gt;"",A43&lt;&gt;""),VLOOKUP(G43,ConversionTable!B$2:D$402,3),"")</f>
        <v/>
      </c>
      <c r="K43" t="str">
        <f>IF(AND(ConversionTable!$F$2&lt;&gt;"",A43&lt;&gt;""),VLOOKUP(J43,ConversionTable!I$4:K$7,3),"")</f>
        <v/>
      </c>
      <c r="M43" t="str">
        <f>IF(A43&lt;&gt;"",(RawData!AC43*ScoringModel!$B$11+RawData!AD43*ScoringModel!$B$21+RawData!AE43*ScoringModel!$B$31)*0.01,"")</f>
        <v/>
      </c>
      <c r="N43" t="str">
        <f>IF(A43&lt;&gt;"",(RawData!H43*ScoringModel!$B$4+RawData!I43*ScoringModel!$B$5+RawData!J43*ScoringModel!$B$6+RawData!K43*ScoringModel!$B$7+RawData!L43*ScoringModel!$B$8+RawData!M43*ScoringModel!$B$9+RawData!N43*ScoringModel!$B$10)*0.01,"")</f>
        <v/>
      </c>
      <c r="O43" t="str">
        <f>IF(A43&lt;&gt;"",(RawData!O43*ScoringModel!$B$14+RawData!P43*ScoringModel!$B$15+RawData!Q43*ScoringModel!$B$16+RawData!R43*ScoringModel!$B$17+RawData!S43*ScoringModel!$B$18+RawData!T43*ScoringModel!$B$19+RawData!U43*ScoringModel!$B$20)*0.01,"")</f>
        <v/>
      </c>
      <c r="P43" t="str">
        <f>IF(A43&lt;&gt;"",(RawData!V43*ScoringModel!$B$24+RawData!W43*ScoringModel!$B$25+RawData!X43*ScoringModel!$B$26+RawData!Y43*ScoringModel!$B$27+RawData!Z43*ScoringModel!$B$28+RawData!AA43*ScoringModel!$B$29+RawData!AB43*ScoringModel!$B$30)*0.01,"")</f>
        <v/>
      </c>
      <c r="Q43" s="19"/>
      <c r="R43" s="19"/>
      <c r="S43" s="19"/>
      <c r="T43" s="19"/>
      <c r="U43" s="19"/>
      <c r="V43" s="19"/>
    </row>
    <row r="44" spans="1:22" x14ac:dyDescent="0.25">
      <c r="A44" t="str">
        <f>IF(RawData!A44&lt;&gt;"",RawData!A44,"")</f>
        <v/>
      </c>
      <c r="B44" t="str">
        <f>IF(RawData!B44&lt;&gt;"",CONCATENATE(RawData!B44,", ",RawData!C44),"")</f>
        <v/>
      </c>
      <c r="C44" t="str">
        <f>IF(RawData!D44&lt;&gt;"",RawData!D44,"")</f>
        <v/>
      </c>
      <c r="D44" s="28" t="str">
        <f>IF(RawData!E44&lt;&gt;"",RawData!E44,"")</f>
        <v/>
      </c>
      <c r="E44" t="str">
        <f>IF(RawData!F44&lt;&gt;"",CONCATENATE(RawData!F44,", ",LEFT(RawData!G44,1)),"")</f>
        <v/>
      </c>
      <c r="G44" s="30" t="str">
        <f t="shared" si="0"/>
        <v/>
      </c>
      <c r="H44" t="str">
        <f>IF(A44&lt;&gt;"",VLOOKUP(G44,ScoreRanges!$C$4:$E$8,3),"")</f>
        <v/>
      </c>
      <c r="J44" s="30" t="str">
        <f>IF(AND(ConversionTable!$F$2&lt;&gt;"",A44&lt;&gt;""),VLOOKUP(G44,ConversionTable!B$2:D$402,3),"")</f>
        <v/>
      </c>
      <c r="K44" t="str">
        <f>IF(AND(ConversionTable!$F$2&lt;&gt;"",A44&lt;&gt;""),VLOOKUP(J44,ConversionTable!I$4:K$7,3),"")</f>
        <v/>
      </c>
      <c r="M44" t="str">
        <f>IF(A44&lt;&gt;"",(RawData!AC44*ScoringModel!$B$11+RawData!AD44*ScoringModel!$B$21+RawData!AE44*ScoringModel!$B$31)*0.01,"")</f>
        <v/>
      </c>
      <c r="N44" t="str">
        <f>IF(A44&lt;&gt;"",(RawData!H44*ScoringModel!$B$4+RawData!I44*ScoringModel!$B$5+RawData!J44*ScoringModel!$B$6+RawData!K44*ScoringModel!$B$7+RawData!L44*ScoringModel!$B$8+RawData!M44*ScoringModel!$B$9+RawData!N44*ScoringModel!$B$10)*0.01,"")</f>
        <v/>
      </c>
      <c r="O44" t="str">
        <f>IF(A44&lt;&gt;"",(RawData!O44*ScoringModel!$B$14+RawData!P44*ScoringModel!$B$15+RawData!Q44*ScoringModel!$B$16+RawData!R44*ScoringModel!$B$17+RawData!S44*ScoringModel!$B$18+RawData!T44*ScoringModel!$B$19+RawData!U44*ScoringModel!$B$20)*0.01,"")</f>
        <v/>
      </c>
      <c r="P44" t="str">
        <f>IF(A44&lt;&gt;"",(RawData!V44*ScoringModel!$B$24+RawData!W44*ScoringModel!$B$25+RawData!X44*ScoringModel!$B$26+RawData!Y44*ScoringModel!$B$27+RawData!Z44*ScoringModel!$B$28+RawData!AA44*ScoringModel!$B$29+RawData!AB44*ScoringModel!$B$30)*0.01,"")</f>
        <v/>
      </c>
      <c r="Q44" s="19"/>
      <c r="R44" s="19"/>
      <c r="S44" s="19"/>
      <c r="T44" s="19"/>
      <c r="U44" s="19"/>
      <c r="V44" s="19"/>
    </row>
    <row r="45" spans="1:22" x14ac:dyDescent="0.25">
      <c r="A45" t="str">
        <f>IF(RawData!A45&lt;&gt;"",RawData!A45,"")</f>
        <v/>
      </c>
      <c r="B45" t="str">
        <f>IF(RawData!B45&lt;&gt;"",CONCATENATE(RawData!B45,", ",RawData!C45),"")</f>
        <v/>
      </c>
      <c r="C45" t="str">
        <f>IF(RawData!D45&lt;&gt;"",RawData!D45,"")</f>
        <v/>
      </c>
      <c r="D45" s="28" t="str">
        <f>IF(RawData!E45&lt;&gt;"",RawData!E45,"")</f>
        <v/>
      </c>
      <c r="E45" t="str">
        <f>IF(RawData!F45&lt;&gt;"",CONCATENATE(RawData!F45,", ",LEFT(RawData!G45,1)),"")</f>
        <v/>
      </c>
      <c r="G45" s="30" t="str">
        <f t="shared" si="0"/>
        <v/>
      </c>
      <c r="H45" t="str">
        <f>IF(A45&lt;&gt;"",VLOOKUP(G45,ScoreRanges!$C$4:$E$8,3),"")</f>
        <v/>
      </c>
      <c r="J45" s="30" t="str">
        <f>IF(AND(ConversionTable!$F$2&lt;&gt;"",A45&lt;&gt;""),VLOOKUP(G45,ConversionTable!B$2:D$402,3),"")</f>
        <v/>
      </c>
      <c r="K45" t="str">
        <f>IF(AND(ConversionTable!$F$2&lt;&gt;"",A45&lt;&gt;""),VLOOKUP(J45,ConversionTable!I$4:K$7,3),"")</f>
        <v/>
      </c>
      <c r="M45" t="str">
        <f>IF(A45&lt;&gt;"",(RawData!AC45*ScoringModel!$B$11+RawData!AD45*ScoringModel!$B$21+RawData!AE45*ScoringModel!$B$31)*0.01,"")</f>
        <v/>
      </c>
      <c r="N45" t="str">
        <f>IF(A45&lt;&gt;"",(RawData!H45*ScoringModel!$B$4+RawData!I45*ScoringModel!$B$5+RawData!J45*ScoringModel!$B$6+RawData!K45*ScoringModel!$B$7+RawData!L45*ScoringModel!$B$8+RawData!M45*ScoringModel!$B$9+RawData!N45*ScoringModel!$B$10)*0.01,"")</f>
        <v/>
      </c>
      <c r="O45" t="str">
        <f>IF(A45&lt;&gt;"",(RawData!O45*ScoringModel!$B$14+RawData!P45*ScoringModel!$B$15+RawData!Q45*ScoringModel!$B$16+RawData!R45*ScoringModel!$B$17+RawData!S45*ScoringModel!$B$18+RawData!T45*ScoringModel!$B$19+RawData!U45*ScoringModel!$B$20)*0.01,"")</f>
        <v/>
      </c>
      <c r="P45" t="str">
        <f>IF(A45&lt;&gt;"",(RawData!V45*ScoringModel!$B$24+RawData!W45*ScoringModel!$B$25+RawData!X45*ScoringModel!$B$26+RawData!Y45*ScoringModel!$B$27+RawData!Z45*ScoringModel!$B$28+RawData!AA45*ScoringModel!$B$29+RawData!AB45*ScoringModel!$B$30)*0.01,"")</f>
        <v/>
      </c>
      <c r="Q45" s="19"/>
      <c r="R45" s="19"/>
      <c r="S45" s="19"/>
      <c r="T45" s="19"/>
      <c r="U45" s="19"/>
      <c r="V45" s="19"/>
    </row>
    <row r="46" spans="1:22" x14ac:dyDescent="0.25">
      <c r="A46" t="str">
        <f>IF(RawData!A46&lt;&gt;"",RawData!A46,"")</f>
        <v/>
      </c>
      <c r="B46" t="str">
        <f>IF(RawData!B46&lt;&gt;"",CONCATENATE(RawData!B46,", ",RawData!C46),"")</f>
        <v/>
      </c>
      <c r="C46" t="str">
        <f>IF(RawData!D46&lt;&gt;"",RawData!D46,"")</f>
        <v/>
      </c>
      <c r="D46" s="28" t="str">
        <f>IF(RawData!E46&lt;&gt;"",RawData!E46,"")</f>
        <v/>
      </c>
      <c r="E46" t="str">
        <f>IF(RawData!F46&lt;&gt;"",CONCATENATE(RawData!F46,", ",LEFT(RawData!G46,1)),"")</f>
        <v/>
      </c>
      <c r="G46" s="30" t="str">
        <f t="shared" si="0"/>
        <v/>
      </c>
      <c r="H46" t="str">
        <f>IF(A46&lt;&gt;"",VLOOKUP(G46,ScoreRanges!$C$4:$E$8,3),"")</f>
        <v/>
      </c>
      <c r="J46" s="30" t="str">
        <f>IF(AND(ConversionTable!$F$2&lt;&gt;"",A46&lt;&gt;""),VLOOKUP(G46,ConversionTable!B$2:D$402,3),"")</f>
        <v/>
      </c>
      <c r="K46" t="str">
        <f>IF(AND(ConversionTable!$F$2&lt;&gt;"",A46&lt;&gt;""),VLOOKUP(J46,ConversionTable!I$4:K$7,3),"")</f>
        <v/>
      </c>
      <c r="M46" t="str">
        <f>IF(A46&lt;&gt;"",(RawData!AC46*ScoringModel!$B$11+RawData!AD46*ScoringModel!$B$21+RawData!AE46*ScoringModel!$B$31)*0.01,"")</f>
        <v/>
      </c>
      <c r="N46" t="str">
        <f>IF(A46&lt;&gt;"",(RawData!H46*ScoringModel!$B$4+RawData!I46*ScoringModel!$B$5+RawData!J46*ScoringModel!$B$6+RawData!K46*ScoringModel!$B$7+RawData!L46*ScoringModel!$B$8+RawData!M46*ScoringModel!$B$9+RawData!N46*ScoringModel!$B$10)*0.01,"")</f>
        <v/>
      </c>
      <c r="O46" t="str">
        <f>IF(A46&lt;&gt;"",(RawData!O46*ScoringModel!$B$14+RawData!P46*ScoringModel!$B$15+RawData!Q46*ScoringModel!$B$16+RawData!R46*ScoringModel!$B$17+RawData!S46*ScoringModel!$B$18+RawData!T46*ScoringModel!$B$19+RawData!U46*ScoringModel!$B$20)*0.01,"")</f>
        <v/>
      </c>
      <c r="P46" t="str">
        <f>IF(A46&lt;&gt;"",(RawData!V46*ScoringModel!$B$24+RawData!W46*ScoringModel!$B$25+RawData!X46*ScoringModel!$B$26+RawData!Y46*ScoringModel!$B$27+RawData!Z46*ScoringModel!$B$28+RawData!AA46*ScoringModel!$B$29+RawData!AB46*ScoringModel!$B$30)*0.01,"")</f>
        <v/>
      </c>
      <c r="Q46" s="19"/>
      <c r="R46" s="19"/>
      <c r="S46" s="19"/>
      <c r="T46" s="19"/>
      <c r="U46" s="19"/>
      <c r="V46" s="19"/>
    </row>
    <row r="47" spans="1:22" x14ac:dyDescent="0.25">
      <c r="A47" t="str">
        <f>IF(RawData!A47&lt;&gt;"",RawData!A47,"")</f>
        <v/>
      </c>
      <c r="B47" t="str">
        <f>IF(RawData!B47&lt;&gt;"",CONCATENATE(RawData!B47,", ",RawData!C47),"")</f>
        <v/>
      </c>
      <c r="C47" t="str">
        <f>IF(RawData!D47&lt;&gt;"",RawData!D47,"")</f>
        <v/>
      </c>
      <c r="D47" s="28" t="str">
        <f>IF(RawData!E47&lt;&gt;"",RawData!E47,"")</f>
        <v/>
      </c>
      <c r="E47" t="str">
        <f>IF(RawData!F47&lt;&gt;"",CONCATENATE(RawData!F47,", ",LEFT(RawData!G47,1)),"")</f>
        <v/>
      </c>
      <c r="G47" s="30" t="str">
        <f t="shared" si="0"/>
        <v/>
      </c>
      <c r="H47" t="str">
        <f>IF(A47&lt;&gt;"",VLOOKUP(G47,ScoreRanges!$C$4:$E$8,3),"")</f>
        <v/>
      </c>
      <c r="J47" s="30" t="str">
        <f>IF(AND(ConversionTable!$F$2&lt;&gt;"",A47&lt;&gt;""),VLOOKUP(G47,ConversionTable!B$2:D$402,3),"")</f>
        <v/>
      </c>
      <c r="K47" t="str">
        <f>IF(AND(ConversionTable!$F$2&lt;&gt;"",A47&lt;&gt;""),VLOOKUP(J47,ConversionTable!I$4:K$7,3),"")</f>
        <v/>
      </c>
      <c r="M47" t="str">
        <f>IF(A47&lt;&gt;"",(RawData!AC47*ScoringModel!$B$11+RawData!AD47*ScoringModel!$B$21+RawData!AE47*ScoringModel!$B$31)*0.01,"")</f>
        <v/>
      </c>
      <c r="N47" t="str">
        <f>IF(A47&lt;&gt;"",(RawData!H47*ScoringModel!$B$4+RawData!I47*ScoringModel!$B$5+RawData!J47*ScoringModel!$B$6+RawData!K47*ScoringModel!$B$7+RawData!L47*ScoringModel!$B$8+RawData!M47*ScoringModel!$B$9+RawData!N47*ScoringModel!$B$10)*0.01,"")</f>
        <v/>
      </c>
      <c r="O47" t="str">
        <f>IF(A47&lt;&gt;"",(RawData!O47*ScoringModel!$B$14+RawData!P47*ScoringModel!$B$15+RawData!Q47*ScoringModel!$B$16+RawData!R47*ScoringModel!$B$17+RawData!S47*ScoringModel!$B$18+RawData!T47*ScoringModel!$B$19+RawData!U47*ScoringModel!$B$20)*0.01,"")</f>
        <v/>
      </c>
      <c r="P47" t="str">
        <f>IF(A47&lt;&gt;"",(RawData!V47*ScoringModel!$B$24+RawData!W47*ScoringModel!$B$25+RawData!X47*ScoringModel!$B$26+RawData!Y47*ScoringModel!$B$27+RawData!Z47*ScoringModel!$B$28+RawData!AA47*ScoringModel!$B$29+RawData!AB47*ScoringModel!$B$30)*0.01,"")</f>
        <v/>
      </c>
      <c r="Q47" s="19"/>
      <c r="R47" s="19"/>
      <c r="S47" s="19"/>
      <c r="T47" s="19"/>
      <c r="U47" s="19"/>
      <c r="V47" s="19"/>
    </row>
    <row r="48" spans="1:22" x14ac:dyDescent="0.25">
      <c r="A48" t="str">
        <f>IF(RawData!A48&lt;&gt;"",RawData!A48,"")</f>
        <v/>
      </c>
      <c r="B48" t="str">
        <f>IF(RawData!B48&lt;&gt;"",CONCATENATE(RawData!B48,", ",RawData!C48),"")</f>
        <v/>
      </c>
      <c r="C48" t="str">
        <f>IF(RawData!D48&lt;&gt;"",RawData!D48,"")</f>
        <v/>
      </c>
      <c r="D48" s="28" t="str">
        <f>IF(RawData!E48&lt;&gt;"",RawData!E48,"")</f>
        <v/>
      </c>
      <c r="E48" t="str">
        <f>IF(RawData!F48&lt;&gt;"",CONCATENATE(RawData!F48,", ",LEFT(RawData!G48,1)),"")</f>
        <v/>
      </c>
      <c r="G48" s="30" t="str">
        <f t="shared" si="0"/>
        <v/>
      </c>
      <c r="H48" t="str">
        <f>IF(A48&lt;&gt;"",VLOOKUP(G48,ScoreRanges!$C$4:$E$8,3),"")</f>
        <v/>
      </c>
      <c r="J48" s="30" t="str">
        <f>IF(AND(ConversionTable!$F$2&lt;&gt;"",A48&lt;&gt;""),VLOOKUP(G48,ConversionTable!B$2:D$402,3),"")</f>
        <v/>
      </c>
      <c r="K48" t="str">
        <f>IF(AND(ConversionTable!$F$2&lt;&gt;"",A48&lt;&gt;""),VLOOKUP(J48,ConversionTable!I$4:K$7,3),"")</f>
        <v/>
      </c>
      <c r="M48" t="str">
        <f>IF(A48&lt;&gt;"",(RawData!AC48*ScoringModel!$B$11+RawData!AD48*ScoringModel!$B$21+RawData!AE48*ScoringModel!$B$31)*0.01,"")</f>
        <v/>
      </c>
      <c r="N48" t="str">
        <f>IF(A48&lt;&gt;"",(RawData!H48*ScoringModel!$B$4+RawData!I48*ScoringModel!$B$5+RawData!J48*ScoringModel!$B$6+RawData!K48*ScoringModel!$B$7+RawData!L48*ScoringModel!$B$8+RawData!M48*ScoringModel!$B$9+RawData!N48*ScoringModel!$B$10)*0.01,"")</f>
        <v/>
      </c>
      <c r="O48" t="str">
        <f>IF(A48&lt;&gt;"",(RawData!O48*ScoringModel!$B$14+RawData!P48*ScoringModel!$B$15+RawData!Q48*ScoringModel!$B$16+RawData!R48*ScoringModel!$B$17+RawData!S48*ScoringModel!$B$18+RawData!T48*ScoringModel!$B$19+RawData!U48*ScoringModel!$B$20)*0.01,"")</f>
        <v/>
      </c>
      <c r="P48" t="str">
        <f>IF(A48&lt;&gt;"",(RawData!V48*ScoringModel!$B$24+RawData!W48*ScoringModel!$B$25+RawData!X48*ScoringModel!$B$26+RawData!Y48*ScoringModel!$B$27+RawData!Z48*ScoringModel!$B$28+RawData!AA48*ScoringModel!$B$29+RawData!AB48*ScoringModel!$B$30)*0.01,"")</f>
        <v/>
      </c>
      <c r="Q48" s="19"/>
      <c r="R48" s="19"/>
      <c r="S48" s="19"/>
      <c r="T48" s="19"/>
      <c r="U48" s="19"/>
      <c r="V48" s="19"/>
    </row>
    <row r="49" spans="1:22" x14ac:dyDescent="0.25">
      <c r="A49" t="str">
        <f>IF(RawData!A49&lt;&gt;"",RawData!A49,"")</f>
        <v/>
      </c>
      <c r="B49" t="str">
        <f>IF(RawData!B49&lt;&gt;"",CONCATENATE(RawData!B49,", ",RawData!C49),"")</f>
        <v/>
      </c>
      <c r="C49" t="str">
        <f>IF(RawData!D49&lt;&gt;"",RawData!D49,"")</f>
        <v/>
      </c>
      <c r="D49" s="28" t="str">
        <f>IF(RawData!E49&lt;&gt;"",RawData!E49,"")</f>
        <v/>
      </c>
      <c r="E49" t="str">
        <f>IF(RawData!F49&lt;&gt;"",CONCATENATE(RawData!F49,", ",LEFT(RawData!G49,1)),"")</f>
        <v/>
      </c>
      <c r="G49" s="30" t="str">
        <f t="shared" si="0"/>
        <v/>
      </c>
      <c r="H49" t="str">
        <f>IF(A49&lt;&gt;"",VLOOKUP(G49,ScoreRanges!$C$4:$E$8,3),"")</f>
        <v/>
      </c>
      <c r="J49" s="30" t="str">
        <f>IF(AND(ConversionTable!$F$2&lt;&gt;"",A49&lt;&gt;""),VLOOKUP(G49,ConversionTable!B$2:D$402,3),"")</f>
        <v/>
      </c>
      <c r="K49" t="str">
        <f>IF(AND(ConversionTable!$F$2&lt;&gt;"",A49&lt;&gt;""),VLOOKUP(J49,ConversionTable!I$4:K$7,3),"")</f>
        <v/>
      </c>
      <c r="M49" t="str">
        <f>IF(A49&lt;&gt;"",(RawData!AC49*ScoringModel!$B$11+RawData!AD49*ScoringModel!$B$21+RawData!AE49*ScoringModel!$B$31)*0.01,"")</f>
        <v/>
      </c>
      <c r="N49" t="str">
        <f>IF(A49&lt;&gt;"",(RawData!H49*ScoringModel!$B$4+RawData!I49*ScoringModel!$B$5+RawData!J49*ScoringModel!$B$6+RawData!K49*ScoringModel!$B$7+RawData!L49*ScoringModel!$B$8+RawData!M49*ScoringModel!$B$9+RawData!N49*ScoringModel!$B$10)*0.01,"")</f>
        <v/>
      </c>
      <c r="O49" t="str">
        <f>IF(A49&lt;&gt;"",(RawData!O49*ScoringModel!$B$14+RawData!P49*ScoringModel!$B$15+RawData!Q49*ScoringModel!$B$16+RawData!R49*ScoringModel!$B$17+RawData!S49*ScoringModel!$B$18+RawData!T49*ScoringModel!$B$19+RawData!U49*ScoringModel!$B$20)*0.01,"")</f>
        <v/>
      </c>
      <c r="P49" t="str">
        <f>IF(A49&lt;&gt;"",(RawData!V49*ScoringModel!$B$24+RawData!W49*ScoringModel!$B$25+RawData!X49*ScoringModel!$B$26+RawData!Y49*ScoringModel!$B$27+RawData!Z49*ScoringModel!$B$28+RawData!AA49*ScoringModel!$B$29+RawData!AB49*ScoringModel!$B$30)*0.01,"")</f>
        <v/>
      </c>
      <c r="Q49" s="19"/>
      <c r="R49" s="19"/>
      <c r="S49" s="19"/>
      <c r="T49" s="19"/>
      <c r="U49" s="19"/>
      <c r="V49" s="19"/>
    </row>
    <row r="50" spans="1:22" x14ac:dyDescent="0.25">
      <c r="A50" t="str">
        <f>IF(RawData!A50&lt;&gt;"",RawData!A50,"")</f>
        <v/>
      </c>
      <c r="B50" t="str">
        <f>IF(RawData!B50&lt;&gt;"",CONCATENATE(RawData!B50,", ",RawData!C50),"")</f>
        <v/>
      </c>
      <c r="C50" t="str">
        <f>IF(RawData!D50&lt;&gt;"",RawData!D50,"")</f>
        <v/>
      </c>
      <c r="D50" s="28" t="str">
        <f>IF(RawData!E50&lt;&gt;"",RawData!E50,"")</f>
        <v/>
      </c>
      <c r="E50" t="str">
        <f>IF(RawData!F50&lt;&gt;"",CONCATENATE(RawData!F50,", ",LEFT(RawData!G50,1)),"")</f>
        <v/>
      </c>
      <c r="G50" s="30" t="str">
        <f t="shared" si="0"/>
        <v/>
      </c>
      <c r="H50" t="str">
        <f>IF(A50&lt;&gt;"",VLOOKUP(G50,ScoreRanges!$C$4:$E$8,3),"")</f>
        <v/>
      </c>
      <c r="J50" s="30" t="str">
        <f>IF(AND(ConversionTable!$F$2&lt;&gt;"",A50&lt;&gt;""),VLOOKUP(G50,ConversionTable!B$2:D$402,3),"")</f>
        <v/>
      </c>
      <c r="K50" t="str">
        <f>IF(AND(ConversionTable!$F$2&lt;&gt;"",A50&lt;&gt;""),VLOOKUP(J50,ConversionTable!I$4:K$7,3),"")</f>
        <v/>
      </c>
      <c r="M50" t="str">
        <f>IF(A50&lt;&gt;"",(RawData!AC50*ScoringModel!$B$11+RawData!AD50*ScoringModel!$B$21+RawData!AE50*ScoringModel!$B$31)*0.01,"")</f>
        <v/>
      </c>
      <c r="N50" t="str">
        <f>IF(A50&lt;&gt;"",(RawData!H50*ScoringModel!$B$4+RawData!I50*ScoringModel!$B$5+RawData!J50*ScoringModel!$B$6+RawData!K50*ScoringModel!$B$7+RawData!L50*ScoringModel!$B$8+RawData!M50*ScoringModel!$B$9+RawData!N50*ScoringModel!$B$10)*0.01,"")</f>
        <v/>
      </c>
      <c r="O50" t="str">
        <f>IF(A50&lt;&gt;"",(RawData!O50*ScoringModel!$B$14+RawData!P50*ScoringModel!$B$15+RawData!Q50*ScoringModel!$B$16+RawData!R50*ScoringModel!$B$17+RawData!S50*ScoringModel!$B$18+RawData!T50*ScoringModel!$B$19+RawData!U50*ScoringModel!$B$20)*0.01,"")</f>
        <v/>
      </c>
      <c r="P50" t="str">
        <f>IF(A50&lt;&gt;"",(RawData!V50*ScoringModel!$B$24+RawData!W50*ScoringModel!$B$25+RawData!X50*ScoringModel!$B$26+RawData!Y50*ScoringModel!$B$27+RawData!Z50*ScoringModel!$B$28+RawData!AA50*ScoringModel!$B$29+RawData!AB50*ScoringModel!$B$30)*0.01,"")</f>
        <v/>
      </c>
      <c r="Q50" s="19"/>
      <c r="R50" s="19"/>
      <c r="S50" s="19"/>
      <c r="T50" s="19"/>
      <c r="U50" s="19"/>
      <c r="V50" s="19"/>
    </row>
    <row r="51" spans="1:22" x14ac:dyDescent="0.25">
      <c r="A51" t="str">
        <f>IF(RawData!A51&lt;&gt;"",RawData!A51,"")</f>
        <v/>
      </c>
      <c r="B51" t="str">
        <f>IF(RawData!B51&lt;&gt;"",CONCATENATE(RawData!B51,", ",RawData!C51),"")</f>
        <v/>
      </c>
      <c r="C51" t="str">
        <f>IF(RawData!D51&lt;&gt;"",RawData!D51,"")</f>
        <v/>
      </c>
      <c r="D51" s="28" t="str">
        <f>IF(RawData!E51&lt;&gt;"",RawData!E51,"")</f>
        <v/>
      </c>
      <c r="E51" t="str">
        <f>IF(RawData!F51&lt;&gt;"",CONCATENATE(RawData!F51,", ",LEFT(RawData!G51,1)),"")</f>
        <v/>
      </c>
      <c r="G51" s="30" t="str">
        <f t="shared" si="0"/>
        <v/>
      </c>
      <c r="H51" t="str">
        <f>IF(A51&lt;&gt;"",VLOOKUP(G51,ScoreRanges!$C$4:$E$8,3),"")</f>
        <v/>
      </c>
      <c r="J51" s="30" t="str">
        <f>IF(AND(ConversionTable!$F$2&lt;&gt;"",A51&lt;&gt;""),VLOOKUP(G51,ConversionTable!B$2:D$402,3),"")</f>
        <v/>
      </c>
      <c r="K51" t="str">
        <f>IF(AND(ConversionTable!$F$2&lt;&gt;"",A51&lt;&gt;""),VLOOKUP(J51,ConversionTable!I$4:K$7,3),"")</f>
        <v/>
      </c>
      <c r="M51" t="str">
        <f>IF(A51&lt;&gt;"",(RawData!AC51*ScoringModel!$B$11+RawData!AD51*ScoringModel!$B$21+RawData!AE51*ScoringModel!$B$31)*0.01,"")</f>
        <v/>
      </c>
      <c r="N51" t="str">
        <f>IF(A51&lt;&gt;"",(RawData!H51*ScoringModel!$B$4+RawData!I51*ScoringModel!$B$5+RawData!J51*ScoringModel!$B$6+RawData!K51*ScoringModel!$B$7+RawData!L51*ScoringModel!$B$8+RawData!M51*ScoringModel!$B$9+RawData!N51*ScoringModel!$B$10)*0.01,"")</f>
        <v/>
      </c>
      <c r="O51" t="str">
        <f>IF(A51&lt;&gt;"",(RawData!O51*ScoringModel!$B$14+RawData!P51*ScoringModel!$B$15+RawData!Q51*ScoringModel!$B$16+RawData!R51*ScoringModel!$B$17+RawData!S51*ScoringModel!$B$18+RawData!T51*ScoringModel!$B$19+RawData!U51*ScoringModel!$B$20)*0.01,"")</f>
        <v/>
      </c>
      <c r="P51" t="str">
        <f>IF(A51&lt;&gt;"",(RawData!V51*ScoringModel!$B$24+RawData!W51*ScoringModel!$B$25+RawData!X51*ScoringModel!$B$26+RawData!Y51*ScoringModel!$B$27+RawData!Z51*ScoringModel!$B$28+RawData!AA51*ScoringModel!$B$29+RawData!AB51*ScoringModel!$B$30)*0.01,"")</f>
        <v/>
      </c>
      <c r="Q51" s="19"/>
      <c r="R51" s="19"/>
      <c r="S51" s="19"/>
      <c r="T51" s="19"/>
      <c r="U51" s="19"/>
      <c r="V51" s="19"/>
    </row>
    <row r="52" spans="1:22" x14ac:dyDescent="0.25">
      <c r="A52" t="str">
        <f>IF(RawData!A52&lt;&gt;"",RawData!A52,"")</f>
        <v/>
      </c>
      <c r="B52" t="str">
        <f>IF(RawData!B52&lt;&gt;"",CONCATENATE(RawData!B52,", ",RawData!C52),"")</f>
        <v/>
      </c>
      <c r="C52" t="str">
        <f>IF(RawData!D52&lt;&gt;"",RawData!D52,"")</f>
        <v/>
      </c>
      <c r="D52" s="28" t="str">
        <f>IF(RawData!E52&lt;&gt;"",RawData!E52,"")</f>
        <v/>
      </c>
      <c r="E52" t="str">
        <f>IF(RawData!F52&lt;&gt;"",CONCATENATE(RawData!F52,", ",LEFT(RawData!G52,1)),"")</f>
        <v/>
      </c>
      <c r="G52" s="30" t="str">
        <f t="shared" si="0"/>
        <v/>
      </c>
      <c r="H52" t="str">
        <f>IF(A52&lt;&gt;"",VLOOKUP(G52,ScoreRanges!$C$4:$E$8,3),"")</f>
        <v/>
      </c>
      <c r="J52" s="30" t="str">
        <f>IF(AND(ConversionTable!$F$2&lt;&gt;"",A52&lt;&gt;""),VLOOKUP(G52,ConversionTable!B$2:D$402,3),"")</f>
        <v/>
      </c>
      <c r="K52" t="str">
        <f>IF(AND(ConversionTable!$F$2&lt;&gt;"",A52&lt;&gt;""),VLOOKUP(J52,ConversionTable!I$4:K$7,3),"")</f>
        <v/>
      </c>
      <c r="M52" t="str">
        <f>IF(A52&lt;&gt;"",(RawData!AC52*ScoringModel!$B$11+RawData!AD52*ScoringModel!$B$21+RawData!AE52*ScoringModel!$B$31)*0.01,"")</f>
        <v/>
      </c>
      <c r="N52" t="str">
        <f>IF(A52&lt;&gt;"",(RawData!H52*ScoringModel!$B$4+RawData!I52*ScoringModel!$B$5+RawData!J52*ScoringModel!$B$6+RawData!K52*ScoringModel!$B$7+RawData!L52*ScoringModel!$B$8+RawData!M52*ScoringModel!$B$9+RawData!N52*ScoringModel!$B$10)*0.01,"")</f>
        <v/>
      </c>
      <c r="O52" t="str">
        <f>IF(A52&lt;&gt;"",(RawData!O52*ScoringModel!$B$14+RawData!P52*ScoringModel!$B$15+RawData!Q52*ScoringModel!$B$16+RawData!R52*ScoringModel!$B$17+RawData!S52*ScoringModel!$B$18+RawData!T52*ScoringModel!$B$19+RawData!U52*ScoringModel!$B$20)*0.01,"")</f>
        <v/>
      </c>
      <c r="P52" t="str">
        <f>IF(A52&lt;&gt;"",(RawData!V52*ScoringModel!$B$24+RawData!W52*ScoringModel!$B$25+RawData!X52*ScoringModel!$B$26+RawData!Y52*ScoringModel!$B$27+RawData!Z52*ScoringModel!$B$28+RawData!AA52*ScoringModel!$B$29+RawData!AB52*ScoringModel!$B$30)*0.01,"")</f>
        <v/>
      </c>
      <c r="Q52" s="19"/>
      <c r="R52" s="19"/>
      <c r="S52" s="19"/>
      <c r="T52" s="19"/>
      <c r="U52" s="19"/>
      <c r="V52" s="19"/>
    </row>
    <row r="53" spans="1:22" x14ac:dyDescent="0.25">
      <c r="A53" t="str">
        <f>IF(RawData!A53&lt;&gt;"",RawData!A53,"")</f>
        <v/>
      </c>
      <c r="B53" t="str">
        <f>IF(RawData!B53&lt;&gt;"",CONCATENATE(RawData!B53,", ",RawData!C53),"")</f>
        <v/>
      </c>
      <c r="C53" t="str">
        <f>IF(RawData!D53&lt;&gt;"",RawData!D53,"")</f>
        <v/>
      </c>
      <c r="D53" s="28" t="str">
        <f>IF(RawData!E53&lt;&gt;"",RawData!E53,"")</f>
        <v/>
      </c>
      <c r="E53" t="str">
        <f>IF(RawData!F53&lt;&gt;"",CONCATENATE(RawData!F53,", ",LEFT(RawData!G53,1)),"")</f>
        <v/>
      </c>
      <c r="G53" s="30" t="str">
        <f t="shared" si="0"/>
        <v/>
      </c>
      <c r="H53" t="str">
        <f>IF(A53&lt;&gt;"",VLOOKUP(G53,ScoreRanges!$C$4:$E$8,3),"")</f>
        <v/>
      </c>
      <c r="J53" s="30" t="str">
        <f>IF(AND(ConversionTable!$F$2&lt;&gt;"",A53&lt;&gt;""),VLOOKUP(G53,ConversionTable!B$2:D$402,3),"")</f>
        <v/>
      </c>
      <c r="K53" t="str">
        <f>IF(AND(ConversionTable!$F$2&lt;&gt;"",A53&lt;&gt;""),VLOOKUP(J53,ConversionTable!I$4:K$7,3),"")</f>
        <v/>
      </c>
      <c r="M53" t="str">
        <f>IF(A53&lt;&gt;"",(RawData!AC53*ScoringModel!$B$11+RawData!AD53*ScoringModel!$B$21+RawData!AE53*ScoringModel!$B$31)*0.01,"")</f>
        <v/>
      </c>
      <c r="N53" t="str">
        <f>IF(A53&lt;&gt;"",(RawData!H53*ScoringModel!$B$4+RawData!I53*ScoringModel!$B$5+RawData!J53*ScoringModel!$B$6+RawData!K53*ScoringModel!$B$7+RawData!L53*ScoringModel!$B$8+RawData!M53*ScoringModel!$B$9+RawData!N53*ScoringModel!$B$10)*0.01,"")</f>
        <v/>
      </c>
      <c r="O53" t="str">
        <f>IF(A53&lt;&gt;"",(RawData!O53*ScoringModel!$B$14+RawData!P53*ScoringModel!$B$15+RawData!Q53*ScoringModel!$B$16+RawData!R53*ScoringModel!$B$17+RawData!S53*ScoringModel!$B$18+RawData!T53*ScoringModel!$B$19+RawData!U53*ScoringModel!$B$20)*0.01,"")</f>
        <v/>
      </c>
      <c r="P53" t="str">
        <f>IF(A53&lt;&gt;"",(RawData!V53*ScoringModel!$B$24+RawData!W53*ScoringModel!$B$25+RawData!X53*ScoringModel!$B$26+RawData!Y53*ScoringModel!$B$27+RawData!Z53*ScoringModel!$B$28+RawData!AA53*ScoringModel!$B$29+RawData!AB53*ScoringModel!$B$30)*0.01,"")</f>
        <v/>
      </c>
      <c r="Q53" s="19"/>
      <c r="R53" s="19"/>
      <c r="S53" s="19"/>
      <c r="T53" s="19"/>
      <c r="U53" s="19"/>
      <c r="V53" s="19"/>
    </row>
    <row r="54" spans="1:22" x14ac:dyDescent="0.25">
      <c r="A54" t="str">
        <f>IF(RawData!A54&lt;&gt;"",RawData!A54,"")</f>
        <v/>
      </c>
      <c r="B54" t="str">
        <f>IF(RawData!B54&lt;&gt;"",CONCATENATE(RawData!B54,", ",RawData!C54),"")</f>
        <v/>
      </c>
      <c r="C54" t="str">
        <f>IF(RawData!D54&lt;&gt;"",RawData!D54,"")</f>
        <v/>
      </c>
      <c r="D54" s="28" t="str">
        <f>IF(RawData!E54&lt;&gt;"",RawData!E54,"")</f>
        <v/>
      </c>
      <c r="E54" t="str">
        <f>IF(RawData!F54&lt;&gt;"",CONCATENATE(RawData!F54,", ",LEFT(RawData!G54,1)),"")</f>
        <v/>
      </c>
      <c r="G54" s="30" t="str">
        <f t="shared" si="0"/>
        <v/>
      </c>
      <c r="H54" t="str">
        <f>IF(A54&lt;&gt;"",VLOOKUP(G54,ScoreRanges!$C$4:$E$8,3),"")</f>
        <v/>
      </c>
      <c r="J54" s="30" t="str">
        <f>IF(AND(ConversionTable!$F$2&lt;&gt;"",A54&lt;&gt;""),VLOOKUP(G54,ConversionTable!B$2:D$402,3),"")</f>
        <v/>
      </c>
      <c r="K54" t="str">
        <f>IF(AND(ConversionTable!$F$2&lt;&gt;"",A54&lt;&gt;""),VLOOKUP(J54,ConversionTable!I$4:K$7,3),"")</f>
        <v/>
      </c>
      <c r="M54" t="str">
        <f>IF(A54&lt;&gt;"",(RawData!AC54*ScoringModel!$B$11+RawData!AD54*ScoringModel!$B$21+RawData!AE54*ScoringModel!$B$31)*0.01,"")</f>
        <v/>
      </c>
      <c r="N54" t="str">
        <f>IF(A54&lt;&gt;"",(RawData!H54*ScoringModel!$B$4+RawData!I54*ScoringModel!$B$5+RawData!J54*ScoringModel!$B$6+RawData!K54*ScoringModel!$B$7+RawData!L54*ScoringModel!$B$8+RawData!M54*ScoringModel!$B$9+RawData!N54*ScoringModel!$B$10)*0.01,"")</f>
        <v/>
      </c>
      <c r="O54" t="str">
        <f>IF(A54&lt;&gt;"",(RawData!O54*ScoringModel!$B$14+RawData!P54*ScoringModel!$B$15+RawData!Q54*ScoringModel!$B$16+RawData!R54*ScoringModel!$B$17+RawData!S54*ScoringModel!$B$18+RawData!T54*ScoringModel!$B$19+RawData!U54*ScoringModel!$B$20)*0.01,"")</f>
        <v/>
      </c>
      <c r="P54" t="str">
        <f>IF(A54&lt;&gt;"",(RawData!V54*ScoringModel!$B$24+RawData!W54*ScoringModel!$B$25+RawData!X54*ScoringModel!$B$26+RawData!Y54*ScoringModel!$B$27+RawData!Z54*ScoringModel!$B$28+RawData!AA54*ScoringModel!$B$29+RawData!AB54*ScoringModel!$B$30)*0.01,"")</f>
        <v/>
      </c>
      <c r="Q54" s="19"/>
      <c r="R54" s="19"/>
      <c r="S54" s="19"/>
      <c r="T54" s="19"/>
      <c r="U54" s="19"/>
      <c r="V54" s="19"/>
    </row>
    <row r="55" spans="1:22" x14ac:dyDescent="0.25">
      <c r="A55" t="str">
        <f>IF(RawData!A55&lt;&gt;"",RawData!A55,"")</f>
        <v/>
      </c>
      <c r="B55" t="str">
        <f>IF(RawData!B55&lt;&gt;"",CONCATENATE(RawData!B55,", ",RawData!C55),"")</f>
        <v/>
      </c>
      <c r="C55" t="str">
        <f>IF(RawData!D55&lt;&gt;"",RawData!D55,"")</f>
        <v/>
      </c>
      <c r="D55" s="28" t="str">
        <f>IF(RawData!E55&lt;&gt;"",RawData!E55,"")</f>
        <v/>
      </c>
      <c r="E55" t="str">
        <f>IF(RawData!F55&lt;&gt;"",CONCATENATE(RawData!F55,", ",LEFT(RawData!G55,1)),"")</f>
        <v/>
      </c>
      <c r="G55" s="30" t="str">
        <f t="shared" si="0"/>
        <v/>
      </c>
      <c r="H55" t="str">
        <f>IF(A55&lt;&gt;"",VLOOKUP(G55,ScoreRanges!$C$4:$E$8,3),"")</f>
        <v/>
      </c>
      <c r="J55" s="30" t="str">
        <f>IF(AND(ConversionTable!$F$2&lt;&gt;"",A55&lt;&gt;""),VLOOKUP(G55,ConversionTable!B$2:D$402,3),"")</f>
        <v/>
      </c>
      <c r="K55" t="str">
        <f>IF(AND(ConversionTable!$F$2&lt;&gt;"",A55&lt;&gt;""),VLOOKUP(J55,ConversionTable!I$4:K$7,3),"")</f>
        <v/>
      </c>
      <c r="M55" t="str">
        <f>IF(A55&lt;&gt;"",(RawData!AC55*ScoringModel!$B$11+RawData!AD55*ScoringModel!$B$21+RawData!AE55*ScoringModel!$B$31)*0.01,"")</f>
        <v/>
      </c>
      <c r="N55" t="str">
        <f>IF(A55&lt;&gt;"",(RawData!H55*ScoringModel!$B$4+RawData!I55*ScoringModel!$B$5+RawData!J55*ScoringModel!$B$6+RawData!K55*ScoringModel!$B$7+RawData!L55*ScoringModel!$B$8+RawData!M55*ScoringModel!$B$9+RawData!N55*ScoringModel!$B$10)*0.01,"")</f>
        <v/>
      </c>
      <c r="O55" t="str">
        <f>IF(A55&lt;&gt;"",(RawData!O55*ScoringModel!$B$14+RawData!P55*ScoringModel!$B$15+RawData!Q55*ScoringModel!$B$16+RawData!R55*ScoringModel!$B$17+RawData!S55*ScoringModel!$B$18+RawData!T55*ScoringModel!$B$19+RawData!U55*ScoringModel!$B$20)*0.01,"")</f>
        <v/>
      </c>
      <c r="P55" t="str">
        <f>IF(A55&lt;&gt;"",(RawData!V55*ScoringModel!$B$24+RawData!W55*ScoringModel!$B$25+RawData!X55*ScoringModel!$B$26+RawData!Y55*ScoringModel!$B$27+RawData!Z55*ScoringModel!$B$28+RawData!AA55*ScoringModel!$B$29+RawData!AB55*ScoringModel!$B$30)*0.01,"")</f>
        <v/>
      </c>
      <c r="Q55" s="19"/>
      <c r="R55" s="19"/>
      <c r="S55" s="19"/>
      <c r="T55" s="19"/>
      <c r="U55" s="19"/>
      <c r="V55" s="19"/>
    </row>
    <row r="56" spans="1:22" x14ac:dyDescent="0.25">
      <c r="A56" t="str">
        <f>IF(RawData!A56&lt;&gt;"",RawData!A56,"")</f>
        <v/>
      </c>
      <c r="B56" t="str">
        <f>IF(RawData!B56&lt;&gt;"",CONCATENATE(RawData!B56,", ",RawData!C56),"")</f>
        <v/>
      </c>
      <c r="C56" t="str">
        <f>IF(RawData!D56&lt;&gt;"",RawData!D56,"")</f>
        <v/>
      </c>
      <c r="D56" s="28" t="str">
        <f>IF(RawData!E56&lt;&gt;"",RawData!E56,"")</f>
        <v/>
      </c>
      <c r="E56" t="str">
        <f>IF(RawData!F56&lt;&gt;"",CONCATENATE(RawData!F56,", ",LEFT(RawData!G56,1)),"")</f>
        <v/>
      </c>
      <c r="G56" s="30" t="str">
        <f t="shared" si="0"/>
        <v/>
      </c>
      <c r="H56" t="str">
        <f>IF(A56&lt;&gt;"",VLOOKUP(G56,ScoreRanges!$C$4:$E$8,3),"")</f>
        <v/>
      </c>
      <c r="J56" s="30" t="str">
        <f>IF(AND(ConversionTable!$F$2&lt;&gt;"",A56&lt;&gt;""),VLOOKUP(G56,ConversionTable!B$2:D$402,3),"")</f>
        <v/>
      </c>
      <c r="K56" t="str">
        <f>IF(AND(ConversionTable!$F$2&lt;&gt;"",A56&lt;&gt;""),VLOOKUP(J56,ConversionTable!I$4:K$7,3),"")</f>
        <v/>
      </c>
      <c r="M56" t="str">
        <f>IF(A56&lt;&gt;"",(RawData!AC56*ScoringModel!$B$11+RawData!AD56*ScoringModel!$B$21+RawData!AE56*ScoringModel!$B$31)*0.01,"")</f>
        <v/>
      </c>
      <c r="N56" t="str">
        <f>IF(A56&lt;&gt;"",(RawData!H56*ScoringModel!$B$4+RawData!I56*ScoringModel!$B$5+RawData!J56*ScoringModel!$B$6+RawData!K56*ScoringModel!$B$7+RawData!L56*ScoringModel!$B$8+RawData!M56*ScoringModel!$B$9+RawData!N56*ScoringModel!$B$10)*0.01,"")</f>
        <v/>
      </c>
      <c r="O56" t="str">
        <f>IF(A56&lt;&gt;"",(RawData!O56*ScoringModel!$B$14+RawData!P56*ScoringModel!$B$15+RawData!Q56*ScoringModel!$B$16+RawData!R56*ScoringModel!$B$17+RawData!S56*ScoringModel!$B$18+RawData!T56*ScoringModel!$B$19+RawData!U56*ScoringModel!$B$20)*0.01,"")</f>
        <v/>
      </c>
      <c r="P56" t="str">
        <f>IF(A56&lt;&gt;"",(RawData!V56*ScoringModel!$B$24+RawData!W56*ScoringModel!$B$25+RawData!X56*ScoringModel!$B$26+RawData!Y56*ScoringModel!$B$27+RawData!Z56*ScoringModel!$B$28+RawData!AA56*ScoringModel!$B$29+RawData!AB56*ScoringModel!$B$30)*0.01,"")</f>
        <v/>
      </c>
      <c r="Q56" s="19"/>
      <c r="R56" s="19"/>
      <c r="S56" s="19"/>
      <c r="T56" s="19"/>
      <c r="U56" s="19"/>
      <c r="V56" s="19"/>
    </row>
    <row r="57" spans="1:22" x14ac:dyDescent="0.25">
      <c r="A57" t="str">
        <f>IF(RawData!A57&lt;&gt;"",RawData!A57,"")</f>
        <v/>
      </c>
      <c r="B57" t="str">
        <f>IF(RawData!B57&lt;&gt;"",CONCATENATE(RawData!B57,", ",RawData!C57),"")</f>
        <v/>
      </c>
      <c r="C57" t="str">
        <f>IF(RawData!D57&lt;&gt;"",RawData!D57,"")</f>
        <v/>
      </c>
      <c r="D57" s="28" t="str">
        <f>IF(RawData!E57&lt;&gt;"",RawData!E57,"")</f>
        <v/>
      </c>
      <c r="E57" t="str">
        <f>IF(RawData!F57&lt;&gt;"",CONCATENATE(RawData!F57,", ",LEFT(RawData!G57,1)),"")</f>
        <v/>
      </c>
      <c r="G57" s="30" t="str">
        <f t="shared" si="0"/>
        <v/>
      </c>
      <c r="H57" t="str">
        <f>IF(A57&lt;&gt;"",VLOOKUP(G57,ScoreRanges!$C$4:$E$8,3),"")</f>
        <v/>
      </c>
      <c r="J57" s="30" t="str">
        <f>IF(AND(ConversionTable!$F$2&lt;&gt;"",A57&lt;&gt;""),VLOOKUP(G57,ConversionTable!B$2:D$402,3),"")</f>
        <v/>
      </c>
      <c r="K57" t="str">
        <f>IF(AND(ConversionTable!$F$2&lt;&gt;"",A57&lt;&gt;""),VLOOKUP(J57,ConversionTable!I$4:K$7,3),"")</f>
        <v/>
      </c>
      <c r="M57" t="str">
        <f>IF(A57&lt;&gt;"",(RawData!AC57*ScoringModel!$B$11+RawData!AD57*ScoringModel!$B$21+RawData!AE57*ScoringModel!$B$31)*0.01,"")</f>
        <v/>
      </c>
      <c r="N57" t="str">
        <f>IF(A57&lt;&gt;"",(RawData!H57*ScoringModel!$B$4+RawData!I57*ScoringModel!$B$5+RawData!J57*ScoringModel!$B$6+RawData!K57*ScoringModel!$B$7+RawData!L57*ScoringModel!$B$8+RawData!M57*ScoringModel!$B$9+RawData!N57*ScoringModel!$B$10)*0.01,"")</f>
        <v/>
      </c>
      <c r="O57" t="str">
        <f>IF(A57&lt;&gt;"",(RawData!O57*ScoringModel!$B$14+RawData!P57*ScoringModel!$B$15+RawData!Q57*ScoringModel!$B$16+RawData!R57*ScoringModel!$B$17+RawData!S57*ScoringModel!$B$18+RawData!T57*ScoringModel!$B$19+RawData!U57*ScoringModel!$B$20)*0.01,"")</f>
        <v/>
      </c>
      <c r="P57" t="str">
        <f>IF(A57&lt;&gt;"",(RawData!V57*ScoringModel!$B$24+RawData!W57*ScoringModel!$B$25+RawData!X57*ScoringModel!$B$26+RawData!Y57*ScoringModel!$B$27+RawData!Z57*ScoringModel!$B$28+RawData!AA57*ScoringModel!$B$29+RawData!AB57*ScoringModel!$B$30)*0.01,"")</f>
        <v/>
      </c>
      <c r="Q57" s="19"/>
      <c r="R57" s="19"/>
      <c r="S57" s="19"/>
      <c r="T57" s="19"/>
      <c r="U57" s="19"/>
      <c r="V57" s="19"/>
    </row>
    <row r="58" spans="1:22" x14ac:dyDescent="0.25">
      <c r="A58" t="str">
        <f>IF(RawData!A58&lt;&gt;"",RawData!A58,"")</f>
        <v/>
      </c>
      <c r="B58" t="str">
        <f>IF(RawData!B58&lt;&gt;"",CONCATENATE(RawData!B58,", ",RawData!C58),"")</f>
        <v/>
      </c>
      <c r="C58" t="str">
        <f>IF(RawData!D58&lt;&gt;"",RawData!D58,"")</f>
        <v/>
      </c>
      <c r="D58" s="28" t="str">
        <f>IF(RawData!E58&lt;&gt;"",RawData!E58,"")</f>
        <v/>
      </c>
      <c r="E58" t="str">
        <f>IF(RawData!F58&lt;&gt;"",CONCATENATE(RawData!F58,", ",LEFT(RawData!G58,1)),"")</f>
        <v/>
      </c>
      <c r="G58" s="30" t="str">
        <f t="shared" si="0"/>
        <v/>
      </c>
      <c r="H58" t="str">
        <f>IF(A58&lt;&gt;"",VLOOKUP(G58,ScoreRanges!$C$4:$E$8,3),"")</f>
        <v/>
      </c>
      <c r="J58" s="30" t="str">
        <f>IF(AND(ConversionTable!$F$2&lt;&gt;"",A58&lt;&gt;""),VLOOKUP(G58,ConversionTable!B$2:D$402,3),"")</f>
        <v/>
      </c>
      <c r="K58" t="str">
        <f>IF(AND(ConversionTable!$F$2&lt;&gt;"",A58&lt;&gt;""),VLOOKUP(J58,ConversionTable!I$4:K$7,3),"")</f>
        <v/>
      </c>
      <c r="M58" t="str">
        <f>IF(A58&lt;&gt;"",(RawData!AC58*ScoringModel!$B$11+RawData!AD58*ScoringModel!$B$21+RawData!AE58*ScoringModel!$B$31)*0.01,"")</f>
        <v/>
      </c>
      <c r="N58" t="str">
        <f>IF(A58&lt;&gt;"",(RawData!H58*ScoringModel!$B$4+RawData!I58*ScoringModel!$B$5+RawData!J58*ScoringModel!$B$6+RawData!K58*ScoringModel!$B$7+RawData!L58*ScoringModel!$B$8+RawData!M58*ScoringModel!$B$9+RawData!N58*ScoringModel!$B$10)*0.01,"")</f>
        <v/>
      </c>
      <c r="O58" t="str">
        <f>IF(A58&lt;&gt;"",(RawData!O58*ScoringModel!$B$14+RawData!P58*ScoringModel!$B$15+RawData!Q58*ScoringModel!$B$16+RawData!R58*ScoringModel!$B$17+RawData!S58*ScoringModel!$B$18+RawData!T58*ScoringModel!$B$19+RawData!U58*ScoringModel!$B$20)*0.01,"")</f>
        <v/>
      </c>
      <c r="P58" t="str">
        <f>IF(A58&lt;&gt;"",(RawData!V58*ScoringModel!$B$24+RawData!W58*ScoringModel!$B$25+RawData!X58*ScoringModel!$B$26+RawData!Y58*ScoringModel!$B$27+RawData!Z58*ScoringModel!$B$28+RawData!AA58*ScoringModel!$B$29+RawData!AB58*ScoringModel!$B$30)*0.01,"")</f>
        <v/>
      </c>
      <c r="Q58" s="19"/>
      <c r="R58" s="19"/>
      <c r="S58" s="19"/>
      <c r="T58" s="19"/>
      <c r="U58" s="19"/>
      <c r="V58" s="19"/>
    </row>
    <row r="59" spans="1:22" x14ac:dyDescent="0.25">
      <c r="A59" t="str">
        <f>IF(RawData!A59&lt;&gt;"",RawData!A59,"")</f>
        <v/>
      </c>
      <c r="B59" t="str">
        <f>IF(RawData!B59&lt;&gt;"",CONCATENATE(RawData!B59,", ",RawData!C59),"")</f>
        <v/>
      </c>
      <c r="C59" t="str">
        <f>IF(RawData!D59&lt;&gt;"",RawData!D59,"")</f>
        <v/>
      </c>
      <c r="D59" s="28" t="str">
        <f>IF(RawData!E59&lt;&gt;"",RawData!E59,"")</f>
        <v/>
      </c>
      <c r="E59" t="str">
        <f>IF(RawData!F59&lt;&gt;"",CONCATENATE(RawData!F59,", ",LEFT(RawData!G59,1)),"")</f>
        <v/>
      </c>
      <c r="G59" s="30" t="str">
        <f t="shared" si="0"/>
        <v/>
      </c>
      <c r="H59" t="str">
        <f>IF(A59&lt;&gt;"",VLOOKUP(G59,ScoreRanges!$C$4:$E$8,3),"")</f>
        <v/>
      </c>
      <c r="J59" s="30" t="str">
        <f>IF(AND(ConversionTable!$F$2&lt;&gt;"",A59&lt;&gt;""),VLOOKUP(G59,ConversionTable!B$2:D$402,3),"")</f>
        <v/>
      </c>
      <c r="K59" t="str">
        <f>IF(AND(ConversionTable!$F$2&lt;&gt;"",A59&lt;&gt;""),VLOOKUP(J59,ConversionTable!I$4:K$7,3),"")</f>
        <v/>
      </c>
      <c r="M59" t="str">
        <f>IF(A59&lt;&gt;"",(RawData!AC59*ScoringModel!$B$11+RawData!AD59*ScoringModel!$B$21+RawData!AE59*ScoringModel!$B$31)*0.01,"")</f>
        <v/>
      </c>
      <c r="N59" t="str">
        <f>IF(A59&lt;&gt;"",(RawData!H59*ScoringModel!$B$4+RawData!I59*ScoringModel!$B$5+RawData!J59*ScoringModel!$B$6+RawData!K59*ScoringModel!$B$7+RawData!L59*ScoringModel!$B$8+RawData!M59*ScoringModel!$B$9+RawData!N59*ScoringModel!$B$10)*0.01,"")</f>
        <v/>
      </c>
      <c r="O59" t="str">
        <f>IF(A59&lt;&gt;"",(RawData!O59*ScoringModel!$B$14+RawData!P59*ScoringModel!$B$15+RawData!Q59*ScoringModel!$B$16+RawData!R59*ScoringModel!$B$17+RawData!S59*ScoringModel!$B$18+RawData!T59*ScoringModel!$B$19+RawData!U59*ScoringModel!$B$20)*0.01,"")</f>
        <v/>
      </c>
      <c r="P59" t="str">
        <f>IF(A59&lt;&gt;"",(RawData!V59*ScoringModel!$B$24+RawData!W59*ScoringModel!$B$25+RawData!X59*ScoringModel!$B$26+RawData!Y59*ScoringModel!$B$27+RawData!Z59*ScoringModel!$B$28+RawData!AA59*ScoringModel!$B$29+RawData!AB59*ScoringModel!$B$30)*0.01,"")</f>
        <v/>
      </c>
      <c r="Q59" s="19"/>
      <c r="R59" s="19"/>
      <c r="S59" s="19"/>
      <c r="T59" s="19"/>
      <c r="U59" s="19"/>
      <c r="V59" s="19"/>
    </row>
    <row r="60" spans="1:22" x14ac:dyDescent="0.25">
      <c r="A60" t="str">
        <f>IF(RawData!A60&lt;&gt;"",RawData!A60,"")</f>
        <v/>
      </c>
      <c r="B60" t="str">
        <f>IF(RawData!B60&lt;&gt;"",CONCATENATE(RawData!B60,", ",RawData!C60),"")</f>
        <v/>
      </c>
      <c r="C60" t="str">
        <f>IF(RawData!D60&lt;&gt;"",RawData!D60,"")</f>
        <v/>
      </c>
      <c r="D60" s="28" t="str">
        <f>IF(RawData!E60&lt;&gt;"",RawData!E60,"")</f>
        <v/>
      </c>
      <c r="E60" t="str">
        <f>IF(RawData!F60&lt;&gt;"",CONCATENATE(RawData!F60,", ",LEFT(RawData!G60,1)),"")</f>
        <v/>
      </c>
      <c r="G60" s="30" t="str">
        <f t="shared" si="0"/>
        <v/>
      </c>
      <c r="H60" t="str">
        <f>IF(A60&lt;&gt;"",VLOOKUP(G60,ScoreRanges!$C$4:$E$8,3),"")</f>
        <v/>
      </c>
      <c r="J60" s="30" t="str">
        <f>IF(AND(ConversionTable!$F$2&lt;&gt;"",A60&lt;&gt;""),VLOOKUP(G60,ConversionTable!B$2:D$402,3),"")</f>
        <v/>
      </c>
      <c r="K60" t="str">
        <f>IF(AND(ConversionTable!$F$2&lt;&gt;"",A60&lt;&gt;""),VLOOKUP(J60,ConversionTable!I$4:K$7,3),"")</f>
        <v/>
      </c>
      <c r="M60" t="str">
        <f>IF(A60&lt;&gt;"",(RawData!AC60*ScoringModel!$B$11+RawData!AD60*ScoringModel!$B$21+RawData!AE60*ScoringModel!$B$31)*0.01,"")</f>
        <v/>
      </c>
      <c r="N60" t="str">
        <f>IF(A60&lt;&gt;"",(RawData!H60*ScoringModel!$B$4+RawData!I60*ScoringModel!$B$5+RawData!J60*ScoringModel!$B$6+RawData!K60*ScoringModel!$B$7+RawData!L60*ScoringModel!$B$8+RawData!M60*ScoringModel!$B$9+RawData!N60*ScoringModel!$B$10)*0.01,"")</f>
        <v/>
      </c>
      <c r="O60" t="str">
        <f>IF(A60&lt;&gt;"",(RawData!O60*ScoringModel!$B$14+RawData!P60*ScoringModel!$B$15+RawData!Q60*ScoringModel!$B$16+RawData!R60*ScoringModel!$B$17+RawData!S60*ScoringModel!$B$18+RawData!T60*ScoringModel!$B$19+RawData!U60*ScoringModel!$B$20)*0.01,"")</f>
        <v/>
      </c>
      <c r="P60" t="str">
        <f>IF(A60&lt;&gt;"",(RawData!V60*ScoringModel!$B$24+RawData!W60*ScoringModel!$B$25+RawData!X60*ScoringModel!$B$26+RawData!Y60*ScoringModel!$B$27+RawData!Z60*ScoringModel!$B$28+RawData!AA60*ScoringModel!$B$29+RawData!AB60*ScoringModel!$B$30)*0.01,"")</f>
        <v/>
      </c>
      <c r="Q60" s="19"/>
      <c r="R60" s="19"/>
      <c r="S60" s="19"/>
      <c r="T60" s="19"/>
      <c r="U60" s="19"/>
      <c r="V60" s="19"/>
    </row>
    <row r="61" spans="1:22" x14ac:dyDescent="0.25">
      <c r="A61" t="str">
        <f>IF(RawData!A61&lt;&gt;"",RawData!A61,"")</f>
        <v/>
      </c>
      <c r="B61" t="str">
        <f>IF(RawData!B61&lt;&gt;"",CONCATENATE(RawData!B61,", ",RawData!C61),"")</f>
        <v/>
      </c>
      <c r="C61" t="str">
        <f>IF(RawData!D61&lt;&gt;"",RawData!D61,"")</f>
        <v/>
      </c>
      <c r="D61" s="28" t="str">
        <f>IF(RawData!E61&lt;&gt;"",RawData!E61,"")</f>
        <v/>
      </c>
      <c r="E61" t="str">
        <f>IF(RawData!F61&lt;&gt;"",CONCATENATE(RawData!F61,", ",LEFT(RawData!G61,1)),"")</f>
        <v/>
      </c>
      <c r="G61" s="30" t="str">
        <f t="shared" si="0"/>
        <v/>
      </c>
      <c r="H61" t="str">
        <f>IF(A61&lt;&gt;"",VLOOKUP(G61,ScoreRanges!$C$4:$E$8,3),"")</f>
        <v/>
      </c>
      <c r="J61" s="30" t="str">
        <f>IF(AND(ConversionTable!$F$2&lt;&gt;"",A61&lt;&gt;""),VLOOKUP(G61,ConversionTable!B$2:D$402,3),"")</f>
        <v/>
      </c>
      <c r="K61" t="str">
        <f>IF(AND(ConversionTable!$F$2&lt;&gt;"",A61&lt;&gt;""),VLOOKUP(J61,ConversionTable!I$4:K$7,3),"")</f>
        <v/>
      </c>
      <c r="M61" t="str">
        <f>IF(A61&lt;&gt;"",(RawData!AC61*ScoringModel!$B$11+RawData!AD61*ScoringModel!$B$21+RawData!AE61*ScoringModel!$B$31)*0.01,"")</f>
        <v/>
      </c>
      <c r="N61" t="str">
        <f>IF(A61&lt;&gt;"",(RawData!H61*ScoringModel!$B$4+RawData!I61*ScoringModel!$B$5+RawData!J61*ScoringModel!$B$6+RawData!K61*ScoringModel!$B$7+RawData!L61*ScoringModel!$B$8+RawData!M61*ScoringModel!$B$9+RawData!N61*ScoringModel!$B$10)*0.01,"")</f>
        <v/>
      </c>
      <c r="O61" t="str">
        <f>IF(A61&lt;&gt;"",(RawData!O61*ScoringModel!$B$14+RawData!P61*ScoringModel!$B$15+RawData!Q61*ScoringModel!$B$16+RawData!R61*ScoringModel!$B$17+RawData!S61*ScoringModel!$B$18+RawData!T61*ScoringModel!$B$19+RawData!U61*ScoringModel!$B$20)*0.01,"")</f>
        <v/>
      </c>
      <c r="P61" t="str">
        <f>IF(A61&lt;&gt;"",(RawData!V61*ScoringModel!$B$24+RawData!W61*ScoringModel!$B$25+RawData!X61*ScoringModel!$B$26+RawData!Y61*ScoringModel!$B$27+RawData!Z61*ScoringModel!$B$28+RawData!AA61*ScoringModel!$B$29+RawData!AB61*ScoringModel!$B$30)*0.01,"")</f>
        <v/>
      </c>
      <c r="Q61" s="19"/>
      <c r="R61" s="19"/>
      <c r="S61" s="19"/>
      <c r="T61" s="19"/>
      <c r="U61" s="19"/>
      <c r="V61" s="19"/>
    </row>
    <row r="62" spans="1:22" x14ac:dyDescent="0.25">
      <c r="A62" t="str">
        <f>IF(RawData!A62&lt;&gt;"",RawData!A62,"")</f>
        <v/>
      </c>
      <c r="B62" t="str">
        <f>IF(RawData!B62&lt;&gt;"",CONCATENATE(RawData!B62,", ",RawData!C62),"")</f>
        <v/>
      </c>
      <c r="C62" t="str">
        <f>IF(RawData!D62&lt;&gt;"",RawData!D62,"")</f>
        <v/>
      </c>
      <c r="D62" s="28" t="str">
        <f>IF(RawData!E62&lt;&gt;"",RawData!E62,"")</f>
        <v/>
      </c>
      <c r="E62" t="str">
        <f>IF(RawData!F62&lt;&gt;"",CONCATENATE(RawData!F62,", ",LEFT(RawData!G62,1)),"")</f>
        <v/>
      </c>
      <c r="G62" s="30" t="str">
        <f t="shared" si="0"/>
        <v/>
      </c>
      <c r="H62" t="str">
        <f>IF(A62&lt;&gt;"",VLOOKUP(G62,ScoreRanges!$C$4:$E$8,3),"")</f>
        <v/>
      </c>
      <c r="J62" s="30" t="str">
        <f>IF(AND(ConversionTable!$F$2&lt;&gt;"",A62&lt;&gt;""),VLOOKUP(G62,ConversionTable!B$2:D$402,3),"")</f>
        <v/>
      </c>
      <c r="K62" t="str">
        <f>IF(AND(ConversionTable!$F$2&lt;&gt;"",A62&lt;&gt;""),VLOOKUP(J62,ConversionTable!I$4:K$7,3),"")</f>
        <v/>
      </c>
      <c r="M62" t="str">
        <f>IF(A62&lt;&gt;"",(RawData!AC62*ScoringModel!$B$11+RawData!AD62*ScoringModel!$B$21+RawData!AE62*ScoringModel!$B$31)*0.01,"")</f>
        <v/>
      </c>
      <c r="N62" t="str">
        <f>IF(A62&lt;&gt;"",(RawData!H62*ScoringModel!$B$4+RawData!I62*ScoringModel!$B$5+RawData!J62*ScoringModel!$B$6+RawData!K62*ScoringModel!$B$7+RawData!L62*ScoringModel!$B$8+RawData!M62*ScoringModel!$B$9+RawData!N62*ScoringModel!$B$10)*0.01,"")</f>
        <v/>
      </c>
      <c r="O62" t="str">
        <f>IF(A62&lt;&gt;"",(RawData!O62*ScoringModel!$B$14+RawData!P62*ScoringModel!$B$15+RawData!Q62*ScoringModel!$B$16+RawData!R62*ScoringModel!$B$17+RawData!S62*ScoringModel!$B$18+RawData!T62*ScoringModel!$B$19+RawData!U62*ScoringModel!$B$20)*0.01,"")</f>
        <v/>
      </c>
      <c r="P62" t="str">
        <f>IF(A62&lt;&gt;"",(RawData!V62*ScoringModel!$B$24+RawData!W62*ScoringModel!$B$25+RawData!X62*ScoringModel!$B$26+RawData!Y62*ScoringModel!$B$27+RawData!Z62*ScoringModel!$B$28+RawData!AA62*ScoringModel!$B$29+RawData!AB62*ScoringModel!$B$30)*0.01,"")</f>
        <v/>
      </c>
      <c r="Q62" s="19"/>
      <c r="R62" s="19"/>
      <c r="S62" s="19"/>
      <c r="T62" s="19"/>
      <c r="U62" s="19"/>
      <c r="V62" s="19"/>
    </row>
    <row r="63" spans="1:22" x14ac:dyDescent="0.25">
      <c r="A63" t="str">
        <f>IF(RawData!A63&lt;&gt;"",RawData!A63,"")</f>
        <v/>
      </c>
      <c r="B63" t="str">
        <f>IF(RawData!B63&lt;&gt;"",CONCATENATE(RawData!B63,", ",RawData!C63),"")</f>
        <v/>
      </c>
      <c r="C63" t="str">
        <f>IF(RawData!D63&lt;&gt;"",RawData!D63,"")</f>
        <v/>
      </c>
      <c r="D63" s="28" t="str">
        <f>IF(RawData!E63&lt;&gt;"",RawData!E63,"")</f>
        <v/>
      </c>
      <c r="E63" t="str">
        <f>IF(RawData!F63&lt;&gt;"",CONCATENATE(RawData!F63,", ",LEFT(RawData!G63,1)),"")</f>
        <v/>
      </c>
      <c r="G63" s="30" t="str">
        <f t="shared" si="0"/>
        <v/>
      </c>
      <c r="H63" t="str">
        <f>IF(A63&lt;&gt;"",VLOOKUP(G63,ScoreRanges!$C$4:$E$8,3),"")</f>
        <v/>
      </c>
      <c r="J63" s="30" t="str">
        <f>IF(AND(ConversionTable!$F$2&lt;&gt;"",A63&lt;&gt;""),VLOOKUP(G63,ConversionTable!B$2:D$402,3),"")</f>
        <v/>
      </c>
      <c r="K63" t="str">
        <f>IF(AND(ConversionTable!$F$2&lt;&gt;"",A63&lt;&gt;""),VLOOKUP(J63,ConversionTable!I$4:K$7,3),"")</f>
        <v/>
      </c>
      <c r="M63" t="str">
        <f>IF(A63&lt;&gt;"",(RawData!AC63*ScoringModel!$B$11+RawData!AD63*ScoringModel!$B$21+RawData!AE63*ScoringModel!$B$31)*0.01,"")</f>
        <v/>
      </c>
      <c r="N63" t="str">
        <f>IF(A63&lt;&gt;"",(RawData!H63*ScoringModel!$B$4+RawData!I63*ScoringModel!$B$5+RawData!J63*ScoringModel!$B$6+RawData!K63*ScoringModel!$B$7+RawData!L63*ScoringModel!$B$8+RawData!M63*ScoringModel!$B$9+RawData!N63*ScoringModel!$B$10)*0.01,"")</f>
        <v/>
      </c>
      <c r="O63" t="str">
        <f>IF(A63&lt;&gt;"",(RawData!O63*ScoringModel!$B$14+RawData!P63*ScoringModel!$B$15+RawData!Q63*ScoringModel!$B$16+RawData!R63*ScoringModel!$B$17+RawData!S63*ScoringModel!$B$18+RawData!T63*ScoringModel!$B$19+RawData!U63*ScoringModel!$B$20)*0.01,"")</f>
        <v/>
      </c>
      <c r="P63" t="str">
        <f>IF(A63&lt;&gt;"",(RawData!V63*ScoringModel!$B$24+RawData!W63*ScoringModel!$B$25+RawData!X63*ScoringModel!$B$26+RawData!Y63*ScoringModel!$B$27+RawData!Z63*ScoringModel!$B$28+RawData!AA63*ScoringModel!$B$29+RawData!AB63*ScoringModel!$B$30)*0.01,"")</f>
        <v/>
      </c>
      <c r="Q63" s="19"/>
      <c r="R63" s="19"/>
      <c r="S63" s="19"/>
      <c r="T63" s="19"/>
      <c r="U63" s="19"/>
      <c r="V63" s="19"/>
    </row>
    <row r="64" spans="1:22" x14ac:dyDescent="0.25">
      <c r="A64" t="str">
        <f>IF(RawData!A64&lt;&gt;"",RawData!A64,"")</f>
        <v/>
      </c>
      <c r="B64" t="str">
        <f>IF(RawData!B64&lt;&gt;"",CONCATENATE(RawData!B64,", ",RawData!C64),"")</f>
        <v/>
      </c>
      <c r="C64" t="str">
        <f>IF(RawData!D64&lt;&gt;"",RawData!D64,"")</f>
        <v/>
      </c>
      <c r="D64" s="28" t="str">
        <f>IF(RawData!E64&lt;&gt;"",RawData!E64,"")</f>
        <v/>
      </c>
      <c r="E64" t="str">
        <f>IF(RawData!F64&lt;&gt;"",CONCATENATE(RawData!F64,", ",LEFT(RawData!G64,1)),"")</f>
        <v/>
      </c>
      <c r="G64" s="30" t="str">
        <f t="shared" si="0"/>
        <v/>
      </c>
      <c r="H64" t="str">
        <f>IF(A64&lt;&gt;"",VLOOKUP(G64,ScoreRanges!$C$4:$E$8,3),"")</f>
        <v/>
      </c>
      <c r="J64" s="30" t="str">
        <f>IF(AND(ConversionTable!$F$2&lt;&gt;"",A64&lt;&gt;""),VLOOKUP(G64,ConversionTable!B$2:D$402,3),"")</f>
        <v/>
      </c>
      <c r="K64" t="str">
        <f>IF(AND(ConversionTable!$F$2&lt;&gt;"",A64&lt;&gt;""),VLOOKUP(J64,ConversionTable!I$4:K$7,3),"")</f>
        <v/>
      </c>
      <c r="M64" t="str">
        <f>IF(A64&lt;&gt;"",(RawData!AC64*ScoringModel!$B$11+RawData!AD64*ScoringModel!$B$21+RawData!AE64*ScoringModel!$B$31)*0.01,"")</f>
        <v/>
      </c>
      <c r="N64" t="str">
        <f>IF(A64&lt;&gt;"",(RawData!H64*ScoringModel!$B$4+RawData!I64*ScoringModel!$B$5+RawData!J64*ScoringModel!$B$6+RawData!K64*ScoringModel!$B$7+RawData!L64*ScoringModel!$B$8+RawData!M64*ScoringModel!$B$9+RawData!N64*ScoringModel!$B$10)*0.01,"")</f>
        <v/>
      </c>
      <c r="O64" t="str">
        <f>IF(A64&lt;&gt;"",(RawData!O64*ScoringModel!$B$14+RawData!P64*ScoringModel!$B$15+RawData!Q64*ScoringModel!$B$16+RawData!R64*ScoringModel!$B$17+RawData!S64*ScoringModel!$B$18+RawData!T64*ScoringModel!$B$19+RawData!U64*ScoringModel!$B$20)*0.01,"")</f>
        <v/>
      </c>
      <c r="P64" t="str">
        <f>IF(A64&lt;&gt;"",(RawData!V64*ScoringModel!$B$24+RawData!W64*ScoringModel!$B$25+RawData!X64*ScoringModel!$B$26+RawData!Y64*ScoringModel!$B$27+RawData!Z64*ScoringModel!$B$28+RawData!AA64*ScoringModel!$B$29+RawData!AB64*ScoringModel!$B$30)*0.01,"")</f>
        <v/>
      </c>
      <c r="Q64" s="19"/>
      <c r="R64" s="19"/>
      <c r="S64" s="19"/>
      <c r="T64" s="19"/>
      <c r="U64" s="19"/>
      <c r="V64" s="19"/>
    </row>
    <row r="65" spans="1:22" x14ac:dyDescent="0.25">
      <c r="A65" t="str">
        <f>IF(RawData!A65&lt;&gt;"",RawData!A65,"")</f>
        <v/>
      </c>
      <c r="B65" t="str">
        <f>IF(RawData!B65&lt;&gt;"",CONCATENATE(RawData!B65,", ",RawData!C65),"")</f>
        <v/>
      </c>
      <c r="C65" t="str">
        <f>IF(RawData!D65&lt;&gt;"",RawData!D65,"")</f>
        <v/>
      </c>
      <c r="D65" s="28" t="str">
        <f>IF(RawData!E65&lt;&gt;"",RawData!E65,"")</f>
        <v/>
      </c>
      <c r="E65" t="str">
        <f>IF(RawData!F65&lt;&gt;"",CONCATENATE(RawData!F65,", ",LEFT(RawData!G65,1)),"")</f>
        <v/>
      </c>
      <c r="G65" s="30" t="str">
        <f t="shared" si="0"/>
        <v/>
      </c>
      <c r="H65" t="str">
        <f>IF(A65&lt;&gt;"",VLOOKUP(G65,ScoreRanges!$C$4:$E$8,3),"")</f>
        <v/>
      </c>
      <c r="J65" s="30" t="str">
        <f>IF(AND(ConversionTable!$F$2&lt;&gt;"",A65&lt;&gt;""),VLOOKUP(G65,ConversionTable!B$2:D$402,3),"")</f>
        <v/>
      </c>
      <c r="K65" t="str">
        <f>IF(AND(ConversionTable!$F$2&lt;&gt;"",A65&lt;&gt;""),VLOOKUP(J65,ConversionTable!I$4:K$7,3),"")</f>
        <v/>
      </c>
      <c r="M65" t="str">
        <f>IF(A65&lt;&gt;"",(RawData!AC65*ScoringModel!$B$11+RawData!AD65*ScoringModel!$B$21+RawData!AE65*ScoringModel!$B$31)*0.01,"")</f>
        <v/>
      </c>
      <c r="N65" t="str">
        <f>IF(A65&lt;&gt;"",(RawData!H65*ScoringModel!$B$4+RawData!I65*ScoringModel!$B$5+RawData!J65*ScoringModel!$B$6+RawData!K65*ScoringModel!$B$7+RawData!L65*ScoringModel!$B$8+RawData!M65*ScoringModel!$B$9+RawData!N65*ScoringModel!$B$10)*0.01,"")</f>
        <v/>
      </c>
      <c r="O65" t="str">
        <f>IF(A65&lt;&gt;"",(RawData!O65*ScoringModel!$B$14+RawData!P65*ScoringModel!$B$15+RawData!Q65*ScoringModel!$B$16+RawData!R65*ScoringModel!$B$17+RawData!S65*ScoringModel!$B$18+RawData!T65*ScoringModel!$B$19+RawData!U65*ScoringModel!$B$20)*0.01,"")</f>
        <v/>
      </c>
      <c r="P65" t="str">
        <f>IF(A65&lt;&gt;"",(RawData!V65*ScoringModel!$B$24+RawData!W65*ScoringModel!$B$25+RawData!X65*ScoringModel!$B$26+RawData!Y65*ScoringModel!$B$27+RawData!Z65*ScoringModel!$B$28+RawData!AA65*ScoringModel!$B$29+RawData!AB65*ScoringModel!$B$30)*0.01,"")</f>
        <v/>
      </c>
      <c r="Q65" s="19"/>
      <c r="R65" s="19"/>
      <c r="S65" s="19"/>
      <c r="T65" s="19"/>
      <c r="U65" s="19"/>
      <c r="V65" s="19"/>
    </row>
    <row r="66" spans="1:22" x14ac:dyDescent="0.25">
      <c r="A66" t="str">
        <f>IF(RawData!A66&lt;&gt;"",RawData!A66,"")</f>
        <v/>
      </c>
      <c r="B66" t="str">
        <f>IF(RawData!B66&lt;&gt;"",CONCATENATE(RawData!B66,", ",RawData!C66),"")</f>
        <v/>
      </c>
      <c r="C66" t="str">
        <f>IF(RawData!D66&lt;&gt;"",RawData!D66,"")</f>
        <v/>
      </c>
      <c r="D66" s="28" t="str">
        <f>IF(RawData!E66&lt;&gt;"",RawData!E66,"")</f>
        <v/>
      </c>
      <c r="E66" t="str">
        <f>IF(RawData!F66&lt;&gt;"",CONCATENATE(RawData!F66,", ",LEFT(RawData!G66,1)),"")</f>
        <v/>
      </c>
      <c r="G66" s="30" t="str">
        <f t="shared" si="0"/>
        <v/>
      </c>
      <c r="H66" t="str">
        <f>IF(A66&lt;&gt;"",VLOOKUP(G66,ScoreRanges!$C$4:$E$8,3),"")</f>
        <v/>
      </c>
      <c r="J66" s="30" t="str">
        <f>IF(AND(ConversionTable!$F$2&lt;&gt;"",A66&lt;&gt;""),VLOOKUP(G66,ConversionTable!B$2:D$402,3),"")</f>
        <v/>
      </c>
      <c r="K66" t="str">
        <f>IF(AND(ConversionTable!$F$2&lt;&gt;"",A66&lt;&gt;""),VLOOKUP(J66,ConversionTable!I$4:K$7,3),"")</f>
        <v/>
      </c>
      <c r="M66" t="str">
        <f>IF(A66&lt;&gt;"",(RawData!AC66*ScoringModel!$B$11+RawData!AD66*ScoringModel!$B$21+RawData!AE66*ScoringModel!$B$31)*0.01,"")</f>
        <v/>
      </c>
      <c r="N66" t="str">
        <f>IF(A66&lt;&gt;"",(RawData!H66*ScoringModel!$B$4+RawData!I66*ScoringModel!$B$5+RawData!J66*ScoringModel!$B$6+RawData!K66*ScoringModel!$B$7+RawData!L66*ScoringModel!$B$8+RawData!M66*ScoringModel!$B$9+RawData!N66*ScoringModel!$B$10)*0.01,"")</f>
        <v/>
      </c>
      <c r="O66" t="str">
        <f>IF(A66&lt;&gt;"",(RawData!O66*ScoringModel!$B$14+RawData!P66*ScoringModel!$B$15+RawData!Q66*ScoringModel!$B$16+RawData!R66*ScoringModel!$B$17+RawData!S66*ScoringModel!$B$18+RawData!T66*ScoringModel!$B$19+RawData!U66*ScoringModel!$B$20)*0.01,"")</f>
        <v/>
      </c>
      <c r="P66" t="str">
        <f>IF(A66&lt;&gt;"",(RawData!V66*ScoringModel!$B$24+RawData!W66*ScoringModel!$B$25+RawData!X66*ScoringModel!$B$26+RawData!Y66*ScoringModel!$B$27+RawData!Z66*ScoringModel!$B$28+RawData!AA66*ScoringModel!$B$29+RawData!AB66*ScoringModel!$B$30)*0.01,"")</f>
        <v/>
      </c>
      <c r="Q66" s="19"/>
      <c r="R66" s="19"/>
      <c r="S66" s="19"/>
      <c r="T66" s="19"/>
      <c r="U66" s="19"/>
      <c r="V66" s="19"/>
    </row>
    <row r="67" spans="1:22" x14ac:dyDescent="0.25">
      <c r="A67" t="str">
        <f>IF(RawData!A67&lt;&gt;"",RawData!A67,"")</f>
        <v/>
      </c>
      <c r="B67" t="str">
        <f>IF(RawData!B67&lt;&gt;"",CONCATENATE(RawData!B67,", ",RawData!C67),"")</f>
        <v/>
      </c>
      <c r="C67" t="str">
        <f>IF(RawData!D67&lt;&gt;"",RawData!D67,"")</f>
        <v/>
      </c>
      <c r="D67" s="28" t="str">
        <f>IF(RawData!E67&lt;&gt;"",RawData!E67,"")</f>
        <v/>
      </c>
      <c r="E67" t="str">
        <f>IF(RawData!F67&lt;&gt;"",CONCATENATE(RawData!F67,", ",LEFT(RawData!G67,1)),"")</f>
        <v/>
      </c>
      <c r="G67" s="30" t="str">
        <f t="shared" ref="G67:G130" si="1">IF(A67&lt;&gt;"",SUM(M67:P67),"")</f>
        <v/>
      </c>
      <c r="H67" t="str">
        <f>IF(A67&lt;&gt;"",VLOOKUP(G67,ScoreRanges!$C$4:$E$8,3),"")</f>
        <v/>
      </c>
      <c r="J67" s="30" t="str">
        <f>IF(AND(ConversionTable!$F$2&lt;&gt;"",A67&lt;&gt;""),VLOOKUP(G67,ConversionTable!B$2:D$402,3),"")</f>
        <v/>
      </c>
      <c r="K67" t="str">
        <f>IF(AND(ConversionTable!$F$2&lt;&gt;"",A67&lt;&gt;""),VLOOKUP(J67,ConversionTable!I$4:K$7,3),"")</f>
        <v/>
      </c>
      <c r="M67" t="str">
        <f>IF(A67&lt;&gt;"",(RawData!AC67*ScoringModel!$B$11+RawData!AD67*ScoringModel!$B$21+RawData!AE67*ScoringModel!$B$31)*0.01,"")</f>
        <v/>
      </c>
      <c r="N67" t="str">
        <f>IF(A67&lt;&gt;"",(RawData!H67*ScoringModel!$B$4+RawData!I67*ScoringModel!$B$5+RawData!J67*ScoringModel!$B$6+RawData!K67*ScoringModel!$B$7+RawData!L67*ScoringModel!$B$8+RawData!M67*ScoringModel!$B$9+RawData!N67*ScoringModel!$B$10)*0.01,"")</f>
        <v/>
      </c>
      <c r="O67" t="str">
        <f>IF(A67&lt;&gt;"",(RawData!O67*ScoringModel!$B$14+RawData!P67*ScoringModel!$B$15+RawData!Q67*ScoringModel!$B$16+RawData!R67*ScoringModel!$B$17+RawData!S67*ScoringModel!$B$18+RawData!T67*ScoringModel!$B$19+RawData!U67*ScoringModel!$B$20)*0.01,"")</f>
        <v/>
      </c>
      <c r="P67" t="str">
        <f>IF(A67&lt;&gt;"",(RawData!V67*ScoringModel!$B$24+RawData!W67*ScoringModel!$B$25+RawData!X67*ScoringModel!$B$26+RawData!Y67*ScoringModel!$B$27+RawData!Z67*ScoringModel!$B$28+RawData!AA67*ScoringModel!$B$29+RawData!AB67*ScoringModel!$B$30)*0.01,"")</f>
        <v/>
      </c>
      <c r="Q67" s="19"/>
      <c r="R67" s="19"/>
      <c r="S67" s="19"/>
      <c r="T67" s="19"/>
      <c r="U67" s="19"/>
      <c r="V67" s="19"/>
    </row>
    <row r="68" spans="1:22" x14ac:dyDescent="0.25">
      <c r="A68" t="str">
        <f>IF(RawData!A68&lt;&gt;"",RawData!A68,"")</f>
        <v/>
      </c>
      <c r="B68" t="str">
        <f>IF(RawData!B68&lt;&gt;"",CONCATENATE(RawData!B68,", ",RawData!C68),"")</f>
        <v/>
      </c>
      <c r="C68" t="str">
        <f>IF(RawData!D68&lt;&gt;"",RawData!D68,"")</f>
        <v/>
      </c>
      <c r="D68" s="28" t="str">
        <f>IF(RawData!E68&lt;&gt;"",RawData!E68,"")</f>
        <v/>
      </c>
      <c r="E68" t="str">
        <f>IF(RawData!F68&lt;&gt;"",CONCATENATE(RawData!F68,", ",LEFT(RawData!G68,1)),"")</f>
        <v/>
      </c>
      <c r="G68" s="30" t="str">
        <f t="shared" si="1"/>
        <v/>
      </c>
      <c r="H68" t="str">
        <f>IF(A68&lt;&gt;"",VLOOKUP(G68,ScoreRanges!$C$4:$E$8,3),"")</f>
        <v/>
      </c>
      <c r="J68" s="30" t="str">
        <f>IF(AND(ConversionTable!$F$2&lt;&gt;"",A68&lt;&gt;""),VLOOKUP(G68,ConversionTable!B$2:D$402,3),"")</f>
        <v/>
      </c>
      <c r="K68" t="str">
        <f>IF(AND(ConversionTable!$F$2&lt;&gt;"",A68&lt;&gt;""),VLOOKUP(J68,ConversionTable!I$4:K$7,3),"")</f>
        <v/>
      </c>
      <c r="M68" t="str">
        <f>IF(A68&lt;&gt;"",(RawData!AC68*ScoringModel!$B$11+RawData!AD68*ScoringModel!$B$21+RawData!AE68*ScoringModel!$B$31)*0.01,"")</f>
        <v/>
      </c>
      <c r="N68" t="str">
        <f>IF(A68&lt;&gt;"",(RawData!H68*ScoringModel!$B$4+RawData!I68*ScoringModel!$B$5+RawData!J68*ScoringModel!$B$6+RawData!K68*ScoringModel!$B$7+RawData!L68*ScoringModel!$B$8+RawData!M68*ScoringModel!$B$9+RawData!N68*ScoringModel!$B$10)*0.01,"")</f>
        <v/>
      </c>
      <c r="O68" t="str">
        <f>IF(A68&lt;&gt;"",(RawData!O68*ScoringModel!$B$14+RawData!P68*ScoringModel!$B$15+RawData!Q68*ScoringModel!$B$16+RawData!R68*ScoringModel!$B$17+RawData!S68*ScoringModel!$B$18+RawData!T68*ScoringModel!$B$19+RawData!U68*ScoringModel!$B$20)*0.01,"")</f>
        <v/>
      </c>
      <c r="P68" t="str">
        <f>IF(A68&lt;&gt;"",(RawData!V68*ScoringModel!$B$24+RawData!W68*ScoringModel!$B$25+RawData!X68*ScoringModel!$B$26+RawData!Y68*ScoringModel!$B$27+RawData!Z68*ScoringModel!$B$28+RawData!AA68*ScoringModel!$B$29+RawData!AB68*ScoringModel!$B$30)*0.01,"")</f>
        <v/>
      </c>
      <c r="Q68" s="19"/>
      <c r="R68" s="19"/>
      <c r="S68" s="19"/>
      <c r="T68" s="19"/>
      <c r="U68" s="19"/>
      <c r="V68" s="19"/>
    </row>
    <row r="69" spans="1:22" x14ac:dyDescent="0.25">
      <c r="A69" t="str">
        <f>IF(RawData!A69&lt;&gt;"",RawData!A69,"")</f>
        <v/>
      </c>
      <c r="B69" t="str">
        <f>IF(RawData!B69&lt;&gt;"",CONCATENATE(RawData!B69,", ",RawData!C69),"")</f>
        <v/>
      </c>
      <c r="C69" t="str">
        <f>IF(RawData!D69&lt;&gt;"",RawData!D69,"")</f>
        <v/>
      </c>
      <c r="D69" s="28" t="str">
        <f>IF(RawData!E69&lt;&gt;"",RawData!E69,"")</f>
        <v/>
      </c>
      <c r="E69" t="str">
        <f>IF(RawData!F69&lt;&gt;"",CONCATENATE(RawData!F69,", ",LEFT(RawData!G69,1)),"")</f>
        <v/>
      </c>
      <c r="G69" s="30" t="str">
        <f t="shared" si="1"/>
        <v/>
      </c>
      <c r="H69" t="str">
        <f>IF(A69&lt;&gt;"",VLOOKUP(G69,ScoreRanges!$C$4:$E$8,3),"")</f>
        <v/>
      </c>
      <c r="J69" s="30" t="str">
        <f>IF(AND(ConversionTable!$F$2&lt;&gt;"",A69&lt;&gt;""),VLOOKUP(G69,ConversionTable!B$2:D$402,3),"")</f>
        <v/>
      </c>
      <c r="K69" t="str">
        <f>IF(AND(ConversionTable!$F$2&lt;&gt;"",A69&lt;&gt;""),VLOOKUP(J69,ConversionTable!I$4:K$7,3),"")</f>
        <v/>
      </c>
      <c r="M69" t="str">
        <f>IF(A69&lt;&gt;"",(RawData!AC69*ScoringModel!$B$11+RawData!AD69*ScoringModel!$B$21+RawData!AE69*ScoringModel!$B$31)*0.01,"")</f>
        <v/>
      </c>
      <c r="N69" t="str">
        <f>IF(A69&lt;&gt;"",(RawData!H69*ScoringModel!$B$4+RawData!I69*ScoringModel!$B$5+RawData!J69*ScoringModel!$B$6+RawData!K69*ScoringModel!$B$7+RawData!L69*ScoringModel!$B$8+RawData!M69*ScoringModel!$B$9+RawData!N69*ScoringModel!$B$10)*0.01,"")</f>
        <v/>
      </c>
      <c r="O69" t="str">
        <f>IF(A69&lt;&gt;"",(RawData!O69*ScoringModel!$B$14+RawData!P69*ScoringModel!$B$15+RawData!Q69*ScoringModel!$B$16+RawData!R69*ScoringModel!$B$17+RawData!S69*ScoringModel!$B$18+RawData!T69*ScoringModel!$B$19+RawData!U69*ScoringModel!$B$20)*0.01,"")</f>
        <v/>
      </c>
      <c r="P69" t="str">
        <f>IF(A69&lt;&gt;"",(RawData!V69*ScoringModel!$B$24+RawData!W69*ScoringModel!$B$25+RawData!X69*ScoringModel!$B$26+RawData!Y69*ScoringModel!$B$27+RawData!Z69*ScoringModel!$B$28+RawData!AA69*ScoringModel!$B$29+RawData!AB69*ScoringModel!$B$30)*0.01,"")</f>
        <v/>
      </c>
      <c r="Q69" s="19"/>
      <c r="R69" s="19"/>
      <c r="S69" s="19"/>
      <c r="T69" s="19"/>
      <c r="U69" s="19"/>
      <c r="V69" s="19"/>
    </row>
    <row r="70" spans="1:22" x14ac:dyDescent="0.25">
      <c r="A70" t="str">
        <f>IF(RawData!A70&lt;&gt;"",RawData!A70,"")</f>
        <v/>
      </c>
      <c r="B70" t="str">
        <f>IF(RawData!B70&lt;&gt;"",CONCATENATE(RawData!B70,", ",RawData!C70),"")</f>
        <v/>
      </c>
      <c r="C70" t="str">
        <f>IF(RawData!D70&lt;&gt;"",RawData!D70,"")</f>
        <v/>
      </c>
      <c r="D70" s="28" t="str">
        <f>IF(RawData!E70&lt;&gt;"",RawData!E70,"")</f>
        <v/>
      </c>
      <c r="E70" t="str">
        <f>IF(RawData!F70&lt;&gt;"",CONCATENATE(RawData!F70,", ",LEFT(RawData!G70,1)),"")</f>
        <v/>
      </c>
      <c r="G70" s="30" t="str">
        <f t="shared" si="1"/>
        <v/>
      </c>
      <c r="H70" t="str">
        <f>IF(A70&lt;&gt;"",VLOOKUP(G70,ScoreRanges!$C$4:$E$8,3),"")</f>
        <v/>
      </c>
      <c r="J70" s="30" t="str">
        <f>IF(AND(ConversionTable!$F$2&lt;&gt;"",A70&lt;&gt;""),VLOOKUP(G70,ConversionTable!B$2:D$402,3),"")</f>
        <v/>
      </c>
      <c r="K70" t="str">
        <f>IF(AND(ConversionTable!$F$2&lt;&gt;"",A70&lt;&gt;""),VLOOKUP(J70,ConversionTable!I$4:K$7,3),"")</f>
        <v/>
      </c>
      <c r="M70" t="str">
        <f>IF(A70&lt;&gt;"",(RawData!AC70*ScoringModel!$B$11+RawData!AD70*ScoringModel!$B$21+RawData!AE70*ScoringModel!$B$31)*0.01,"")</f>
        <v/>
      </c>
      <c r="N70" t="str">
        <f>IF(A70&lt;&gt;"",(RawData!H70*ScoringModel!$B$4+RawData!I70*ScoringModel!$B$5+RawData!J70*ScoringModel!$B$6+RawData!K70*ScoringModel!$B$7+RawData!L70*ScoringModel!$B$8+RawData!M70*ScoringModel!$B$9+RawData!N70*ScoringModel!$B$10)*0.01,"")</f>
        <v/>
      </c>
      <c r="O70" t="str">
        <f>IF(A70&lt;&gt;"",(RawData!O70*ScoringModel!$B$14+RawData!P70*ScoringModel!$B$15+RawData!Q70*ScoringModel!$B$16+RawData!R70*ScoringModel!$B$17+RawData!S70*ScoringModel!$B$18+RawData!T70*ScoringModel!$B$19+RawData!U70*ScoringModel!$B$20)*0.01,"")</f>
        <v/>
      </c>
      <c r="P70" t="str">
        <f>IF(A70&lt;&gt;"",(RawData!V70*ScoringModel!$B$24+RawData!W70*ScoringModel!$B$25+RawData!X70*ScoringModel!$B$26+RawData!Y70*ScoringModel!$B$27+RawData!Z70*ScoringModel!$B$28+RawData!AA70*ScoringModel!$B$29+RawData!AB70*ScoringModel!$B$30)*0.01,"")</f>
        <v/>
      </c>
      <c r="Q70" s="19"/>
      <c r="R70" s="19"/>
      <c r="S70" s="19"/>
      <c r="T70" s="19"/>
      <c r="U70" s="19"/>
      <c r="V70" s="19"/>
    </row>
    <row r="71" spans="1:22" x14ac:dyDescent="0.25">
      <c r="A71" t="str">
        <f>IF(RawData!A71&lt;&gt;"",RawData!A71,"")</f>
        <v/>
      </c>
      <c r="B71" t="str">
        <f>IF(RawData!B71&lt;&gt;"",CONCATENATE(RawData!B71,", ",RawData!C71),"")</f>
        <v/>
      </c>
      <c r="C71" t="str">
        <f>IF(RawData!D71&lt;&gt;"",RawData!D71,"")</f>
        <v/>
      </c>
      <c r="D71" s="28" t="str">
        <f>IF(RawData!E71&lt;&gt;"",RawData!E71,"")</f>
        <v/>
      </c>
      <c r="E71" t="str">
        <f>IF(RawData!F71&lt;&gt;"",CONCATENATE(RawData!F71,", ",LEFT(RawData!G71,1)),"")</f>
        <v/>
      </c>
      <c r="G71" s="30" t="str">
        <f t="shared" si="1"/>
        <v/>
      </c>
      <c r="H71" t="str">
        <f>IF(A71&lt;&gt;"",VLOOKUP(G71,ScoreRanges!$C$4:$E$8,3),"")</f>
        <v/>
      </c>
      <c r="J71" s="30" t="str">
        <f>IF(AND(ConversionTable!$F$2&lt;&gt;"",A71&lt;&gt;""),VLOOKUP(G71,ConversionTable!B$2:D$402,3),"")</f>
        <v/>
      </c>
      <c r="K71" t="str">
        <f>IF(AND(ConversionTable!$F$2&lt;&gt;"",A71&lt;&gt;""),VLOOKUP(J71,ConversionTable!I$4:K$7,3),"")</f>
        <v/>
      </c>
      <c r="M71" t="str">
        <f>IF(A71&lt;&gt;"",(RawData!AC71*ScoringModel!$B$11+RawData!AD71*ScoringModel!$B$21+RawData!AE71*ScoringModel!$B$31)*0.01,"")</f>
        <v/>
      </c>
      <c r="N71" t="str">
        <f>IF(A71&lt;&gt;"",(RawData!H71*ScoringModel!$B$4+RawData!I71*ScoringModel!$B$5+RawData!J71*ScoringModel!$B$6+RawData!K71*ScoringModel!$B$7+RawData!L71*ScoringModel!$B$8+RawData!M71*ScoringModel!$B$9+RawData!N71*ScoringModel!$B$10)*0.01,"")</f>
        <v/>
      </c>
      <c r="O71" t="str">
        <f>IF(A71&lt;&gt;"",(RawData!O71*ScoringModel!$B$14+RawData!P71*ScoringModel!$B$15+RawData!Q71*ScoringModel!$B$16+RawData!R71*ScoringModel!$B$17+RawData!S71*ScoringModel!$B$18+RawData!T71*ScoringModel!$B$19+RawData!U71*ScoringModel!$B$20)*0.01,"")</f>
        <v/>
      </c>
      <c r="P71" t="str">
        <f>IF(A71&lt;&gt;"",(RawData!V71*ScoringModel!$B$24+RawData!W71*ScoringModel!$B$25+RawData!X71*ScoringModel!$B$26+RawData!Y71*ScoringModel!$B$27+RawData!Z71*ScoringModel!$B$28+RawData!AA71*ScoringModel!$B$29+RawData!AB71*ScoringModel!$B$30)*0.01,"")</f>
        <v/>
      </c>
      <c r="Q71" s="19"/>
      <c r="R71" s="19"/>
      <c r="S71" s="19"/>
      <c r="T71" s="19"/>
      <c r="U71" s="19"/>
      <c r="V71" s="19"/>
    </row>
    <row r="72" spans="1:22" x14ac:dyDescent="0.25">
      <c r="A72" t="str">
        <f>IF(RawData!A72&lt;&gt;"",RawData!A72,"")</f>
        <v/>
      </c>
      <c r="B72" t="str">
        <f>IF(RawData!B72&lt;&gt;"",CONCATENATE(RawData!B72,", ",RawData!C72),"")</f>
        <v/>
      </c>
      <c r="C72" t="str">
        <f>IF(RawData!D72&lt;&gt;"",RawData!D72,"")</f>
        <v/>
      </c>
      <c r="D72" s="28" t="str">
        <f>IF(RawData!E72&lt;&gt;"",RawData!E72,"")</f>
        <v/>
      </c>
      <c r="E72" t="str">
        <f>IF(RawData!F72&lt;&gt;"",CONCATENATE(RawData!F72,", ",LEFT(RawData!G72,1)),"")</f>
        <v/>
      </c>
      <c r="G72" s="30" t="str">
        <f t="shared" si="1"/>
        <v/>
      </c>
      <c r="H72" t="str">
        <f>IF(A72&lt;&gt;"",VLOOKUP(G72,ScoreRanges!$C$4:$E$8,3),"")</f>
        <v/>
      </c>
      <c r="J72" s="30" t="str">
        <f>IF(AND(ConversionTable!$F$2&lt;&gt;"",A72&lt;&gt;""),VLOOKUP(G72,ConversionTable!B$2:D$402,3),"")</f>
        <v/>
      </c>
      <c r="K72" t="str">
        <f>IF(AND(ConversionTable!$F$2&lt;&gt;"",A72&lt;&gt;""),VLOOKUP(J72,ConversionTable!I$4:K$7,3),"")</f>
        <v/>
      </c>
      <c r="M72" t="str">
        <f>IF(A72&lt;&gt;"",(RawData!AC72*ScoringModel!$B$11+RawData!AD72*ScoringModel!$B$21+RawData!AE72*ScoringModel!$B$31)*0.01,"")</f>
        <v/>
      </c>
      <c r="N72" t="str">
        <f>IF(A72&lt;&gt;"",(RawData!H72*ScoringModel!$B$4+RawData!I72*ScoringModel!$B$5+RawData!J72*ScoringModel!$B$6+RawData!K72*ScoringModel!$B$7+RawData!L72*ScoringModel!$B$8+RawData!M72*ScoringModel!$B$9+RawData!N72*ScoringModel!$B$10)*0.01,"")</f>
        <v/>
      </c>
      <c r="O72" t="str">
        <f>IF(A72&lt;&gt;"",(RawData!O72*ScoringModel!$B$14+RawData!P72*ScoringModel!$B$15+RawData!Q72*ScoringModel!$B$16+RawData!R72*ScoringModel!$B$17+RawData!S72*ScoringModel!$B$18+RawData!T72*ScoringModel!$B$19+RawData!U72*ScoringModel!$B$20)*0.01,"")</f>
        <v/>
      </c>
      <c r="P72" t="str">
        <f>IF(A72&lt;&gt;"",(RawData!V72*ScoringModel!$B$24+RawData!W72*ScoringModel!$B$25+RawData!X72*ScoringModel!$B$26+RawData!Y72*ScoringModel!$B$27+RawData!Z72*ScoringModel!$B$28+RawData!AA72*ScoringModel!$B$29+RawData!AB72*ScoringModel!$B$30)*0.01,"")</f>
        <v/>
      </c>
      <c r="Q72" s="19"/>
      <c r="R72" s="19"/>
      <c r="S72" s="19"/>
      <c r="T72" s="19"/>
      <c r="U72" s="19"/>
      <c r="V72" s="19"/>
    </row>
    <row r="73" spans="1:22" x14ac:dyDescent="0.25">
      <c r="A73" t="str">
        <f>IF(RawData!A73&lt;&gt;"",RawData!A73,"")</f>
        <v/>
      </c>
      <c r="B73" t="str">
        <f>IF(RawData!B73&lt;&gt;"",CONCATENATE(RawData!B73,", ",RawData!C73),"")</f>
        <v/>
      </c>
      <c r="C73" t="str">
        <f>IF(RawData!D73&lt;&gt;"",RawData!D73,"")</f>
        <v/>
      </c>
      <c r="D73" s="28" t="str">
        <f>IF(RawData!E73&lt;&gt;"",RawData!E73,"")</f>
        <v/>
      </c>
      <c r="E73" t="str">
        <f>IF(RawData!F73&lt;&gt;"",CONCATENATE(RawData!F73,", ",LEFT(RawData!G73,1)),"")</f>
        <v/>
      </c>
      <c r="G73" s="30" t="str">
        <f t="shared" si="1"/>
        <v/>
      </c>
      <c r="H73" t="str">
        <f>IF(A73&lt;&gt;"",VLOOKUP(G73,ScoreRanges!$C$4:$E$8,3),"")</f>
        <v/>
      </c>
      <c r="J73" s="30" t="str">
        <f>IF(AND(ConversionTable!$F$2&lt;&gt;"",A73&lt;&gt;""),VLOOKUP(G73,ConversionTable!B$2:D$402,3),"")</f>
        <v/>
      </c>
      <c r="K73" t="str">
        <f>IF(AND(ConversionTable!$F$2&lt;&gt;"",A73&lt;&gt;""),VLOOKUP(J73,ConversionTable!I$4:K$7,3),"")</f>
        <v/>
      </c>
      <c r="M73" t="str">
        <f>IF(A73&lt;&gt;"",(RawData!AC73*ScoringModel!$B$11+RawData!AD73*ScoringModel!$B$21+RawData!AE73*ScoringModel!$B$31)*0.01,"")</f>
        <v/>
      </c>
      <c r="N73" t="str">
        <f>IF(A73&lt;&gt;"",(RawData!H73*ScoringModel!$B$4+RawData!I73*ScoringModel!$B$5+RawData!J73*ScoringModel!$B$6+RawData!K73*ScoringModel!$B$7+RawData!L73*ScoringModel!$B$8+RawData!M73*ScoringModel!$B$9+RawData!N73*ScoringModel!$B$10)*0.01,"")</f>
        <v/>
      </c>
      <c r="O73" t="str">
        <f>IF(A73&lt;&gt;"",(RawData!O73*ScoringModel!$B$14+RawData!P73*ScoringModel!$B$15+RawData!Q73*ScoringModel!$B$16+RawData!R73*ScoringModel!$B$17+RawData!S73*ScoringModel!$B$18+RawData!T73*ScoringModel!$B$19+RawData!U73*ScoringModel!$B$20)*0.01,"")</f>
        <v/>
      </c>
      <c r="P73" t="str">
        <f>IF(A73&lt;&gt;"",(RawData!V73*ScoringModel!$B$24+RawData!W73*ScoringModel!$B$25+RawData!X73*ScoringModel!$B$26+RawData!Y73*ScoringModel!$B$27+RawData!Z73*ScoringModel!$B$28+RawData!AA73*ScoringModel!$B$29+RawData!AB73*ScoringModel!$B$30)*0.01,"")</f>
        <v/>
      </c>
      <c r="Q73" s="19"/>
      <c r="R73" s="19"/>
      <c r="S73" s="19"/>
      <c r="T73" s="19"/>
      <c r="U73" s="19"/>
      <c r="V73" s="19"/>
    </row>
    <row r="74" spans="1:22" x14ac:dyDescent="0.25">
      <c r="A74" t="str">
        <f>IF(RawData!A74&lt;&gt;"",RawData!A74,"")</f>
        <v/>
      </c>
      <c r="B74" t="str">
        <f>IF(RawData!B74&lt;&gt;"",CONCATENATE(RawData!B74,", ",RawData!C74),"")</f>
        <v/>
      </c>
      <c r="C74" t="str">
        <f>IF(RawData!D74&lt;&gt;"",RawData!D74,"")</f>
        <v/>
      </c>
      <c r="D74" s="28" t="str">
        <f>IF(RawData!E74&lt;&gt;"",RawData!E74,"")</f>
        <v/>
      </c>
      <c r="E74" t="str">
        <f>IF(RawData!F74&lt;&gt;"",CONCATENATE(RawData!F74,", ",LEFT(RawData!G74,1)),"")</f>
        <v/>
      </c>
      <c r="G74" s="30" t="str">
        <f t="shared" si="1"/>
        <v/>
      </c>
      <c r="H74" t="str">
        <f>IF(A74&lt;&gt;"",VLOOKUP(G74,ScoreRanges!$C$4:$E$8,3),"")</f>
        <v/>
      </c>
      <c r="J74" s="30" t="str">
        <f>IF(AND(ConversionTable!$F$2&lt;&gt;"",A74&lt;&gt;""),VLOOKUP(G74,ConversionTable!B$2:D$402,3),"")</f>
        <v/>
      </c>
      <c r="K74" t="str">
        <f>IF(AND(ConversionTable!$F$2&lt;&gt;"",A74&lt;&gt;""),VLOOKUP(J74,ConversionTable!I$4:K$7,3),"")</f>
        <v/>
      </c>
      <c r="M74" t="str">
        <f>IF(A74&lt;&gt;"",(RawData!AC74*ScoringModel!$B$11+RawData!AD74*ScoringModel!$B$21+RawData!AE74*ScoringModel!$B$31)*0.01,"")</f>
        <v/>
      </c>
      <c r="N74" t="str">
        <f>IF(A74&lt;&gt;"",(RawData!H74*ScoringModel!$B$4+RawData!I74*ScoringModel!$B$5+RawData!J74*ScoringModel!$B$6+RawData!K74*ScoringModel!$B$7+RawData!L74*ScoringModel!$B$8+RawData!M74*ScoringModel!$B$9+RawData!N74*ScoringModel!$B$10)*0.01,"")</f>
        <v/>
      </c>
      <c r="O74" t="str">
        <f>IF(A74&lt;&gt;"",(RawData!O74*ScoringModel!$B$14+RawData!P74*ScoringModel!$B$15+RawData!Q74*ScoringModel!$B$16+RawData!R74*ScoringModel!$B$17+RawData!S74*ScoringModel!$B$18+RawData!T74*ScoringModel!$B$19+RawData!U74*ScoringModel!$B$20)*0.01,"")</f>
        <v/>
      </c>
      <c r="P74" t="str">
        <f>IF(A74&lt;&gt;"",(RawData!V74*ScoringModel!$B$24+RawData!W74*ScoringModel!$B$25+RawData!X74*ScoringModel!$B$26+RawData!Y74*ScoringModel!$B$27+RawData!Z74*ScoringModel!$B$28+RawData!AA74*ScoringModel!$B$29+RawData!AB74*ScoringModel!$B$30)*0.01,"")</f>
        <v/>
      </c>
      <c r="Q74" s="19"/>
      <c r="R74" s="19"/>
      <c r="S74" s="19"/>
      <c r="T74" s="19"/>
      <c r="U74" s="19"/>
      <c r="V74" s="19"/>
    </row>
    <row r="75" spans="1:22" x14ac:dyDescent="0.25">
      <c r="A75" t="str">
        <f>IF(RawData!A75&lt;&gt;"",RawData!A75,"")</f>
        <v/>
      </c>
      <c r="B75" t="str">
        <f>IF(RawData!B75&lt;&gt;"",CONCATENATE(RawData!B75,", ",RawData!C75),"")</f>
        <v/>
      </c>
      <c r="C75" t="str">
        <f>IF(RawData!D75&lt;&gt;"",RawData!D75,"")</f>
        <v/>
      </c>
      <c r="D75" s="28" t="str">
        <f>IF(RawData!E75&lt;&gt;"",RawData!E75,"")</f>
        <v/>
      </c>
      <c r="E75" t="str">
        <f>IF(RawData!F75&lt;&gt;"",CONCATENATE(RawData!F75,", ",LEFT(RawData!G75,1)),"")</f>
        <v/>
      </c>
      <c r="G75" s="30" t="str">
        <f t="shared" si="1"/>
        <v/>
      </c>
      <c r="H75" t="str">
        <f>IF(A75&lt;&gt;"",VLOOKUP(G75,ScoreRanges!$C$4:$E$8,3),"")</f>
        <v/>
      </c>
      <c r="J75" s="30" t="str">
        <f>IF(AND(ConversionTable!$F$2&lt;&gt;"",A75&lt;&gt;""),VLOOKUP(G75,ConversionTable!B$2:D$402,3),"")</f>
        <v/>
      </c>
      <c r="K75" t="str">
        <f>IF(AND(ConversionTable!$F$2&lt;&gt;"",A75&lt;&gt;""),VLOOKUP(J75,ConversionTable!I$4:K$7,3),"")</f>
        <v/>
      </c>
      <c r="M75" t="str">
        <f>IF(A75&lt;&gt;"",(RawData!AC75*ScoringModel!$B$11+RawData!AD75*ScoringModel!$B$21+RawData!AE75*ScoringModel!$B$31)*0.01,"")</f>
        <v/>
      </c>
      <c r="N75" t="str">
        <f>IF(A75&lt;&gt;"",(RawData!H75*ScoringModel!$B$4+RawData!I75*ScoringModel!$B$5+RawData!J75*ScoringModel!$B$6+RawData!K75*ScoringModel!$B$7+RawData!L75*ScoringModel!$B$8+RawData!M75*ScoringModel!$B$9+RawData!N75*ScoringModel!$B$10)*0.01,"")</f>
        <v/>
      </c>
      <c r="O75" t="str">
        <f>IF(A75&lt;&gt;"",(RawData!O75*ScoringModel!$B$14+RawData!P75*ScoringModel!$B$15+RawData!Q75*ScoringModel!$B$16+RawData!R75*ScoringModel!$B$17+RawData!S75*ScoringModel!$B$18+RawData!T75*ScoringModel!$B$19+RawData!U75*ScoringModel!$B$20)*0.01,"")</f>
        <v/>
      </c>
      <c r="P75" t="str">
        <f>IF(A75&lt;&gt;"",(RawData!V75*ScoringModel!$B$24+RawData!W75*ScoringModel!$B$25+RawData!X75*ScoringModel!$B$26+RawData!Y75*ScoringModel!$B$27+RawData!Z75*ScoringModel!$B$28+RawData!AA75*ScoringModel!$B$29+RawData!AB75*ScoringModel!$B$30)*0.01,"")</f>
        <v/>
      </c>
      <c r="Q75" s="19"/>
      <c r="R75" s="19"/>
      <c r="S75" s="19"/>
      <c r="T75" s="19"/>
      <c r="U75" s="19"/>
      <c r="V75" s="19"/>
    </row>
    <row r="76" spans="1:22" x14ac:dyDescent="0.25">
      <c r="A76" t="str">
        <f>IF(RawData!A76&lt;&gt;"",RawData!A76,"")</f>
        <v/>
      </c>
      <c r="B76" t="str">
        <f>IF(RawData!B76&lt;&gt;"",CONCATENATE(RawData!B76,", ",RawData!C76),"")</f>
        <v/>
      </c>
      <c r="C76" t="str">
        <f>IF(RawData!D76&lt;&gt;"",RawData!D76,"")</f>
        <v/>
      </c>
      <c r="D76" s="28" t="str">
        <f>IF(RawData!E76&lt;&gt;"",RawData!E76,"")</f>
        <v/>
      </c>
      <c r="E76" t="str">
        <f>IF(RawData!F76&lt;&gt;"",CONCATENATE(RawData!F76,", ",LEFT(RawData!G76,1)),"")</f>
        <v/>
      </c>
      <c r="G76" s="30" t="str">
        <f t="shared" si="1"/>
        <v/>
      </c>
      <c r="H76" t="str">
        <f>IF(A76&lt;&gt;"",VLOOKUP(G76,ScoreRanges!$C$4:$E$8,3),"")</f>
        <v/>
      </c>
      <c r="J76" s="30" t="str">
        <f>IF(AND(ConversionTable!$F$2&lt;&gt;"",A76&lt;&gt;""),VLOOKUP(G76,ConversionTable!B$2:D$402,3),"")</f>
        <v/>
      </c>
      <c r="K76" t="str">
        <f>IF(AND(ConversionTable!$F$2&lt;&gt;"",A76&lt;&gt;""),VLOOKUP(J76,ConversionTable!I$4:K$7,3),"")</f>
        <v/>
      </c>
      <c r="M76" t="str">
        <f>IF(A76&lt;&gt;"",(RawData!AC76*ScoringModel!$B$11+RawData!AD76*ScoringModel!$B$21+RawData!AE76*ScoringModel!$B$31)*0.01,"")</f>
        <v/>
      </c>
      <c r="N76" t="str">
        <f>IF(A76&lt;&gt;"",(RawData!H76*ScoringModel!$B$4+RawData!I76*ScoringModel!$B$5+RawData!J76*ScoringModel!$B$6+RawData!K76*ScoringModel!$B$7+RawData!L76*ScoringModel!$B$8+RawData!M76*ScoringModel!$B$9+RawData!N76*ScoringModel!$B$10)*0.01,"")</f>
        <v/>
      </c>
      <c r="O76" t="str">
        <f>IF(A76&lt;&gt;"",(RawData!O76*ScoringModel!$B$14+RawData!P76*ScoringModel!$B$15+RawData!Q76*ScoringModel!$B$16+RawData!R76*ScoringModel!$B$17+RawData!S76*ScoringModel!$B$18+RawData!T76*ScoringModel!$B$19+RawData!U76*ScoringModel!$B$20)*0.01,"")</f>
        <v/>
      </c>
      <c r="P76" t="str">
        <f>IF(A76&lt;&gt;"",(RawData!V76*ScoringModel!$B$24+RawData!W76*ScoringModel!$B$25+RawData!X76*ScoringModel!$B$26+RawData!Y76*ScoringModel!$B$27+RawData!Z76*ScoringModel!$B$28+RawData!AA76*ScoringModel!$B$29+RawData!AB76*ScoringModel!$B$30)*0.01,"")</f>
        <v/>
      </c>
      <c r="Q76" s="19"/>
      <c r="R76" s="19"/>
      <c r="S76" s="19"/>
      <c r="T76" s="19"/>
      <c r="U76" s="19"/>
      <c r="V76" s="19"/>
    </row>
    <row r="77" spans="1:22" x14ac:dyDescent="0.25">
      <c r="A77" t="str">
        <f>IF(RawData!A77&lt;&gt;"",RawData!A77,"")</f>
        <v/>
      </c>
      <c r="B77" t="str">
        <f>IF(RawData!B77&lt;&gt;"",CONCATENATE(RawData!B77,", ",RawData!C77),"")</f>
        <v/>
      </c>
      <c r="C77" t="str">
        <f>IF(RawData!D77&lt;&gt;"",RawData!D77,"")</f>
        <v/>
      </c>
      <c r="D77" s="28" t="str">
        <f>IF(RawData!E77&lt;&gt;"",RawData!E77,"")</f>
        <v/>
      </c>
      <c r="E77" t="str">
        <f>IF(RawData!F77&lt;&gt;"",CONCATENATE(RawData!F77,", ",LEFT(RawData!G77,1)),"")</f>
        <v/>
      </c>
      <c r="G77" s="30" t="str">
        <f t="shared" si="1"/>
        <v/>
      </c>
      <c r="H77" t="str">
        <f>IF(A77&lt;&gt;"",VLOOKUP(G77,ScoreRanges!$C$4:$E$8,3),"")</f>
        <v/>
      </c>
      <c r="J77" s="30" t="str">
        <f>IF(AND(ConversionTable!$F$2&lt;&gt;"",A77&lt;&gt;""),VLOOKUP(G77,ConversionTable!B$2:D$402,3),"")</f>
        <v/>
      </c>
      <c r="K77" t="str">
        <f>IF(AND(ConversionTable!$F$2&lt;&gt;"",A77&lt;&gt;""),VLOOKUP(J77,ConversionTable!I$4:K$7,3),"")</f>
        <v/>
      </c>
      <c r="M77" t="str">
        <f>IF(A77&lt;&gt;"",(RawData!AC77*ScoringModel!$B$11+RawData!AD77*ScoringModel!$B$21+RawData!AE77*ScoringModel!$B$31)*0.01,"")</f>
        <v/>
      </c>
      <c r="N77" t="str">
        <f>IF(A77&lt;&gt;"",(RawData!H77*ScoringModel!$B$4+RawData!I77*ScoringModel!$B$5+RawData!J77*ScoringModel!$B$6+RawData!K77*ScoringModel!$B$7+RawData!L77*ScoringModel!$B$8+RawData!M77*ScoringModel!$B$9+RawData!N77*ScoringModel!$B$10)*0.01,"")</f>
        <v/>
      </c>
      <c r="O77" t="str">
        <f>IF(A77&lt;&gt;"",(RawData!O77*ScoringModel!$B$14+RawData!P77*ScoringModel!$B$15+RawData!Q77*ScoringModel!$B$16+RawData!R77*ScoringModel!$B$17+RawData!S77*ScoringModel!$B$18+RawData!T77*ScoringModel!$B$19+RawData!U77*ScoringModel!$B$20)*0.01,"")</f>
        <v/>
      </c>
      <c r="P77" t="str">
        <f>IF(A77&lt;&gt;"",(RawData!V77*ScoringModel!$B$24+RawData!W77*ScoringModel!$B$25+RawData!X77*ScoringModel!$B$26+RawData!Y77*ScoringModel!$B$27+RawData!Z77*ScoringModel!$B$28+RawData!AA77*ScoringModel!$B$29+RawData!AB77*ScoringModel!$B$30)*0.01,"")</f>
        <v/>
      </c>
      <c r="Q77" s="19"/>
      <c r="R77" s="19"/>
      <c r="S77" s="19"/>
      <c r="T77" s="19"/>
      <c r="U77" s="19"/>
      <c r="V77" s="19"/>
    </row>
    <row r="78" spans="1:22" x14ac:dyDescent="0.25">
      <c r="A78" t="str">
        <f>IF(RawData!A78&lt;&gt;"",RawData!A78,"")</f>
        <v/>
      </c>
      <c r="B78" t="str">
        <f>IF(RawData!B78&lt;&gt;"",CONCATENATE(RawData!B78,", ",RawData!C78),"")</f>
        <v/>
      </c>
      <c r="C78" t="str">
        <f>IF(RawData!D78&lt;&gt;"",RawData!D78,"")</f>
        <v/>
      </c>
      <c r="D78" s="28" t="str">
        <f>IF(RawData!E78&lt;&gt;"",RawData!E78,"")</f>
        <v/>
      </c>
      <c r="E78" t="str">
        <f>IF(RawData!F78&lt;&gt;"",CONCATENATE(RawData!F78,", ",LEFT(RawData!G78,1)),"")</f>
        <v/>
      </c>
      <c r="G78" s="30" t="str">
        <f t="shared" si="1"/>
        <v/>
      </c>
      <c r="H78" t="str">
        <f>IF(A78&lt;&gt;"",VLOOKUP(G78,ScoreRanges!$C$4:$E$8,3),"")</f>
        <v/>
      </c>
      <c r="J78" s="30" t="str">
        <f>IF(AND(ConversionTable!$F$2&lt;&gt;"",A78&lt;&gt;""),VLOOKUP(G78,ConversionTable!B$2:D$402,3),"")</f>
        <v/>
      </c>
      <c r="K78" t="str">
        <f>IF(AND(ConversionTable!$F$2&lt;&gt;"",A78&lt;&gt;""),VLOOKUP(J78,ConversionTable!I$4:K$7,3),"")</f>
        <v/>
      </c>
      <c r="M78" t="str">
        <f>IF(A78&lt;&gt;"",(RawData!AC78*ScoringModel!$B$11+RawData!AD78*ScoringModel!$B$21+RawData!AE78*ScoringModel!$B$31)*0.01,"")</f>
        <v/>
      </c>
      <c r="N78" t="str">
        <f>IF(A78&lt;&gt;"",(RawData!H78*ScoringModel!$B$4+RawData!I78*ScoringModel!$B$5+RawData!J78*ScoringModel!$B$6+RawData!K78*ScoringModel!$B$7+RawData!L78*ScoringModel!$B$8+RawData!M78*ScoringModel!$B$9+RawData!N78*ScoringModel!$B$10)*0.01,"")</f>
        <v/>
      </c>
      <c r="O78" t="str">
        <f>IF(A78&lt;&gt;"",(RawData!O78*ScoringModel!$B$14+RawData!P78*ScoringModel!$B$15+RawData!Q78*ScoringModel!$B$16+RawData!R78*ScoringModel!$B$17+RawData!S78*ScoringModel!$B$18+RawData!T78*ScoringModel!$B$19+RawData!U78*ScoringModel!$B$20)*0.01,"")</f>
        <v/>
      </c>
      <c r="P78" t="str">
        <f>IF(A78&lt;&gt;"",(RawData!V78*ScoringModel!$B$24+RawData!W78*ScoringModel!$B$25+RawData!X78*ScoringModel!$B$26+RawData!Y78*ScoringModel!$B$27+RawData!Z78*ScoringModel!$B$28+RawData!AA78*ScoringModel!$B$29+RawData!AB78*ScoringModel!$B$30)*0.01,"")</f>
        <v/>
      </c>
      <c r="Q78" s="19"/>
      <c r="R78" s="19"/>
      <c r="S78" s="19"/>
      <c r="T78" s="19"/>
      <c r="U78" s="19"/>
      <c r="V78" s="19"/>
    </row>
    <row r="79" spans="1:22" x14ac:dyDescent="0.25">
      <c r="A79" t="str">
        <f>IF(RawData!A79&lt;&gt;"",RawData!A79,"")</f>
        <v/>
      </c>
      <c r="B79" t="str">
        <f>IF(RawData!B79&lt;&gt;"",CONCATENATE(RawData!B79,", ",RawData!C79),"")</f>
        <v/>
      </c>
      <c r="C79" t="str">
        <f>IF(RawData!D79&lt;&gt;"",RawData!D79,"")</f>
        <v/>
      </c>
      <c r="D79" s="28" t="str">
        <f>IF(RawData!E79&lt;&gt;"",RawData!E79,"")</f>
        <v/>
      </c>
      <c r="E79" t="str">
        <f>IF(RawData!F79&lt;&gt;"",CONCATENATE(RawData!F79,", ",LEFT(RawData!G79,1)),"")</f>
        <v/>
      </c>
      <c r="G79" s="30" t="str">
        <f t="shared" si="1"/>
        <v/>
      </c>
      <c r="H79" t="str">
        <f>IF(A79&lt;&gt;"",VLOOKUP(G79,ScoreRanges!$C$4:$E$8,3),"")</f>
        <v/>
      </c>
      <c r="J79" s="30" t="str">
        <f>IF(AND(ConversionTable!$F$2&lt;&gt;"",A79&lt;&gt;""),VLOOKUP(G79,ConversionTable!B$2:D$402,3),"")</f>
        <v/>
      </c>
      <c r="K79" t="str">
        <f>IF(AND(ConversionTable!$F$2&lt;&gt;"",A79&lt;&gt;""),VLOOKUP(J79,ConversionTable!I$4:K$7,3),"")</f>
        <v/>
      </c>
      <c r="M79" t="str">
        <f>IF(A79&lt;&gt;"",(RawData!AC79*ScoringModel!$B$11+RawData!AD79*ScoringModel!$B$21+RawData!AE79*ScoringModel!$B$31)*0.01,"")</f>
        <v/>
      </c>
      <c r="N79" t="str">
        <f>IF(A79&lt;&gt;"",(RawData!H79*ScoringModel!$B$4+RawData!I79*ScoringModel!$B$5+RawData!J79*ScoringModel!$B$6+RawData!K79*ScoringModel!$B$7+RawData!L79*ScoringModel!$B$8+RawData!M79*ScoringModel!$B$9+RawData!N79*ScoringModel!$B$10)*0.01,"")</f>
        <v/>
      </c>
      <c r="O79" t="str">
        <f>IF(A79&lt;&gt;"",(RawData!O79*ScoringModel!$B$14+RawData!P79*ScoringModel!$B$15+RawData!Q79*ScoringModel!$B$16+RawData!R79*ScoringModel!$B$17+RawData!S79*ScoringModel!$B$18+RawData!T79*ScoringModel!$B$19+RawData!U79*ScoringModel!$B$20)*0.01,"")</f>
        <v/>
      </c>
      <c r="P79" t="str">
        <f>IF(A79&lt;&gt;"",(RawData!V79*ScoringModel!$B$24+RawData!W79*ScoringModel!$B$25+RawData!X79*ScoringModel!$B$26+RawData!Y79*ScoringModel!$B$27+RawData!Z79*ScoringModel!$B$28+RawData!AA79*ScoringModel!$B$29+RawData!AB79*ScoringModel!$B$30)*0.01,"")</f>
        <v/>
      </c>
      <c r="Q79" s="19"/>
      <c r="R79" s="19"/>
      <c r="S79" s="19"/>
      <c r="T79" s="19"/>
      <c r="U79" s="19"/>
      <c r="V79" s="19"/>
    </row>
    <row r="80" spans="1:22" x14ac:dyDescent="0.25">
      <c r="A80" t="str">
        <f>IF(RawData!A80&lt;&gt;"",RawData!A80,"")</f>
        <v/>
      </c>
      <c r="B80" t="str">
        <f>IF(RawData!B80&lt;&gt;"",CONCATENATE(RawData!B80,", ",RawData!C80),"")</f>
        <v/>
      </c>
      <c r="C80" t="str">
        <f>IF(RawData!D80&lt;&gt;"",RawData!D80,"")</f>
        <v/>
      </c>
      <c r="D80" s="28" t="str">
        <f>IF(RawData!E80&lt;&gt;"",RawData!E80,"")</f>
        <v/>
      </c>
      <c r="E80" t="str">
        <f>IF(RawData!F80&lt;&gt;"",CONCATENATE(RawData!F80,", ",LEFT(RawData!G80,1)),"")</f>
        <v/>
      </c>
      <c r="G80" s="30" t="str">
        <f t="shared" si="1"/>
        <v/>
      </c>
      <c r="H80" t="str">
        <f>IF(A80&lt;&gt;"",VLOOKUP(G80,ScoreRanges!$C$4:$E$8,3),"")</f>
        <v/>
      </c>
      <c r="J80" s="30" t="str">
        <f>IF(AND(ConversionTable!$F$2&lt;&gt;"",A80&lt;&gt;""),VLOOKUP(G80,ConversionTable!B$2:D$402,3),"")</f>
        <v/>
      </c>
      <c r="K80" t="str">
        <f>IF(AND(ConversionTable!$F$2&lt;&gt;"",A80&lt;&gt;""),VLOOKUP(J80,ConversionTable!I$4:K$7,3),"")</f>
        <v/>
      </c>
      <c r="M80" t="str">
        <f>IF(A80&lt;&gt;"",(RawData!AC80*ScoringModel!$B$11+RawData!AD80*ScoringModel!$B$21+RawData!AE80*ScoringModel!$B$31)*0.01,"")</f>
        <v/>
      </c>
      <c r="N80" t="str">
        <f>IF(A80&lt;&gt;"",(RawData!H80*ScoringModel!$B$4+RawData!I80*ScoringModel!$B$5+RawData!J80*ScoringModel!$B$6+RawData!K80*ScoringModel!$B$7+RawData!L80*ScoringModel!$B$8+RawData!M80*ScoringModel!$B$9+RawData!N80*ScoringModel!$B$10)*0.01,"")</f>
        <v/>
      </c>
      <c r="O80" t="str">
        <f>IF(A80&lt;&gt;"",(RawData!O80*ScoringModel!$B$14+RawData!P80*ScoringModel!$B$15+RawData!Q80*ScoringModel!$B$16+RawData!R80*ScoringModel!$B$17+RawData!S80*ScoringModel!$B$18+RawData!T80*ScoringModel!$B$19+RawData!U80*ScoringModel!$B$20)*0.01,"")</f>
        <v/>
      </c>
      <c r="P80" t="str">
        <f>IF(A80&lt;&gt;"",(RawData!V80*ScoringModel!$B$24+RawData!W80*ScoringModel!$B$25+RawData!X80*ScoringModel!$B$26+RawData!Y80*ScoringModel!$B$27+RawData!Z80*ScoringModel!$B$28+RawData!AA80*ScoringModel!$B$29+RawData!AB80*ScoringModel!$B$30)*0.01,"")</f>
        <v/>
      </c>
      <c r="Q80" s="19"/>
      <c r="R80" s="19"/>
      <c r="S80" s="19"/>
      <c r="T80" s="19"/>
      <c r="U80" s="19"/>
      <c r="V80" s="19"/>
    </row>
    <row r="81" spans="1:22" x14ac:dyDescent="0.25">
      <c r="A81" t="str">
        <f>IF(RawData!A81&lt;&gt;"",RawData!A81,"")</f>
        <v/>
      </c>
      <c r="B81" t="str">
        <f>IF(RawData!B81&lt;&gt;"",CONCATENATE(RawData!B81,", ",RawData!C81),"")</f>
        <v/>
      </c>
      <c r="C81" t="str">
        <f>IF(RawData!D81&lt;&gt;"",RawData!D81,"")</f>
        <v/>
      </c>
      <c r="D81" s="28" t="str">
        <f>IF(RawData!E81&lt;&gt;"",RawData!E81,"")</f>
        <v/>
      </c>
      <c r="E81" t="str">
        <f>IF(RawData!F81&lt;&gt;"",CONCATENATE(RawData!F81,", ",LEFT(RawData!G81,1)),"")</f>
        <v/>
      </c>
      <c r="G81" s="30" t="str">
        <f t="shared" si="1"/>
        <v/>
      </c>
      <c r="H81" t="str">
        <f>IF(A81&lt;&gt;"",VLOOKUP(G81,ScoreRanges!$C$4:$E$8,3),"")</f>
        <v/>
      </c>
      <c r="J81" s="30" t="str">
        <f>IF(AND(ConversionTable!$F$2&lt;&gt;"",A81&lt;&gt;""),VLOOKUP(G81,ConversionTable!B$2:D$402,3),"")</f>
        <v/>
      </c>
      <c r="K81" t="str">
        <f>IF(AND(ConversionTable!$F$2&lt;&gt;"",A81&lt;&gt;""),VLOOKUP(J81,ConversionTable!I$4:K$7,3),"")</f>
        <v/>
      </c>
      <c r="M81" t="str">
        <f>IF(A81&lt;&gt;"",(RawData!AC81*ScoringModel!$B$11+RawData!AD81*ScoringModel!$B$21+RawData!AE81*ScoringModel!$B$31)*0.01,"")</f>
        <v/>
      </c>
      <c r="N81" t="str">
        <f>IF(A81&lt;&gt;"",(RawData!H81*ScoringModel!$B$4+RawData!I81*ScoringModel!$B$5+RawData!J81*ScoringModel!$B$6+RawData!K81*ScoringModel!$B$7+RawData!L81*ScoringModel!$B$8+RawData!M81*ScoringModel!$B$9+RawData!N81*ScoringModel!$B$10)*0.01,"")</f>
        <v/>
      </c>
      <c r="O81" t="str">
        <f>IF(A81&lt;&gt;"",(RawData!O81*ScoringModel!$B$14+RawData!P81*ScoringModel!$B$15+RawData!Q81*ScoringModel!$B$16+RawData!R81*ScoringModel!$B$17+RawData!S81*ScoringModel!$B$18+RawData!T81*ScoringModel!$B$19+RawData!U81*ScoringModel!$B$20)*0.01,"")</f>
        <v/>
      </c>
      <c r="P81" t="str">
        <f>IF(A81&lt;&gt;"",(RawData!V81*ScoringModel!$B$24+RawData!W81*ScoringModel!$B$25+RawData!X81*ScoringModel!$B$26+RawData!Y81*ScoringModel!$B$27+RawData!Z81*ScoringModel!$B$28+RawData!AA81*ScoringModel!$B$29+RawData!AB81*ScoringModel!$B$30)*0.01,"")</f>
        <v/>
      </c>
      <c r="Q81" s="19"/>
      <c r="R81" s="19"/>
      <c r="S81" s="19"/>
      <c r="T81" s="19"/>
      <c r="U81" s="19"/>
      <c r="V81" s="19"/>
    </row>
    <row r="82" spans="1:22" x14ac:dyDescent="0.25">
      <c r="A82" t="str">
        <f>IF(RawData!A82&lt;&gt;"",RawData!A82,"")</f>
        <v/>
      </c>
      <c r="B82" t="str">
        <f>IF(RawData!B82&lt;&gt;"",CONCATENATE(RawData!B82,", ",RawData!C82),"")</f>
        <v/>
      </c>
      <c r="C82" t="str">
        <f>IF(RawData!D82&lt;&gt;"",RawData!D82,"")</f>
        <v/>
      </c>
      <c r="D82" s="28" t="str">
        <f>IF(RawData!E82&lt;&gt;"",RawData!E82,"")</f>
        <v/>
      </c>
      <c r="E82" t="str">
        <f>IF(RawData!F82&lt;&gt;"",CONCATENATE(RawData!F82,", ",LEFT(RawData!G82,1)),"")</f>
        <v/>
      </c>
      <c r="G82" s="30" t="str">
        <f t="shared" si="1"/>
        <v/>
      </c>
      <c r="H82" t="str">
        <f>IF(A82&lt;&gt;"",VLOOKUP(G82,ScoreRanges!$C$4:$E$8,3),"")</f>
        <v/>
      </c>
      <c r="J82" s="30" t="str">
        <f>IF(AND(ConversionTable!$F$2&lt;&gt;"",A82&lt;&gt;""),VLOOKUP(G82,ConversionTable!B$2:D$402,3),"")</f>
        <v/>
      </c>
      <c r="K82" t="str">
        <f>IF(AND(ConversionTable!$F$2&lt;&gt;"",A82&lt;&gt;""),VLOOKUP(J82,ConversionTable!I$4:K$7,3),"")</f>
        <v/>
      </c>
      <c r="M82" t="str">
        <f>IF(A82&lt;&gt;"",(RawData!AC82*ScoringModel!$B$11+RawData!AD82*ScoringModel!$B$21+RawData!AE82*ScoringModel!$B$31)*0.01,"")</f>
        <v/>
      </c>
      <c r="N82" t="str">
        <f>IF(A82&lt;&gt;"",(RawData!H82*ScoringModel!$B$4+RawData!I82*ScoringModel!$B$5+RawData!J82*ScoringModel!$B$6+RawData!K82*ScoringModel!$B$7+RawData!L82*ScoringModel!$B$8+RawData!M82*ScoringModel!$B$9+RawData!N82*ScoringModel!$B$10)*0.01,"")</f>
        <v/>
      </c>
      <c r="O82" t="str">
        <f>IF(A82&lt;&gt;"",(RawData!O82*ScoringModel!$B$14+RawData!P82*ScoringModel!$B$15+RawData!Q82*ScoringModel!$B$16+RawData!R82*ScoringModel!$B$17+RawData!S82*ScoringModel!$B$18+RawData!T82*ScoringModel!$B$19+RawData!U82*ScoringModel!$B$20)*0.01,"")</f>
        <v/>
      </c>
      <c r="P82" t="str">
        <f>IF(A82&lt;&gt;"",(RawData!V82*ScoringModel!$B$24+RawData!W82*ScoringModel!$B$25+RawData!X82*ScoringModel!$B$26+RawData!Y82*ScoringModel!$B$27+RawData!Z82*ScoringModel!$B$28+RawData!AA82*ScoringModel!$B$29+RawData!AB82*ScoringModel!$B$30)*0.01,"")</f>
        <v/>
      </c>
      <c r="Q82" s="19"/>
      <c r="R82" s="19"/>
      <c r="S82" s="19"/>
      <c r="T82" s="19"/>
      <c r="U82" s="19"/>
      <c r="V82" s="19"/>
    </row>
    <row r="83" spans="1:22" x14ac:dyDescent="0.25">
      <c r="A83" t="str">
        <f>IF(RawData!A83&lt;&gt;"",RawData!A83,"")</f>
        <v/>
      </c>
      <c r="B83" t="str">
        <f>IF(RawData!B83&lt;&gt;"",CONCATENATE(RawData!B83,", ",RawData!C83),"")</f>
        <v/>
      </c>
      <c r="C83" t="str">
        <f>IF(RawData!D83&lt;&gt;"",RawData!D83,"")</f>
        <v/>
      </c>
      <c r="D83" s="28" t="str">
        <f>IF(RawData!E83&lt;&gt;"",RawData!E83,"")</f>
        <v/>
      </c>
      <c r="E83" t="str">
        <f>IF(RawData!F83&lt;&gt;"",CONCATENATE(RawData!F83,", ",LEFT(RawData!G83,1)),"")</f>
        <v/>
      </c>
      <c r="G83" s="30" t="str">
        <f t="shared" si="1"/>
        <v/>
      </c>
      <c r="H83" t="str">
        <f>IF(A83&lt;&gt;"",VLOOKUP(G83,ScoreRanges!$C$4:$E$8,3),"")</f>
        <v/>
      </c>
      <c r="J83" s="30" t="str">
        <f>IF(AND(ConversionTable!$F$2&lt;&gt;"",A83&lt;&gt;""),VLOOKUP(G83,ConversionTable!B$2:D$402,3),"")</f>
        <v/>
      </c>
      <c r="K83" t="str">
        <f>IF(AND(ConversionTable!$F$2&lt;&gt;"",A83&lt;&gt;""),VLOOKUP(J83,ConversionTable!I$4:K$7,3),"")</f>
        <v/>
      </c>
      <c r="M83" t="str">
        <f>IF(A83&lt;&gt;"",(RawData!AC83*ScoringModel!$B$11+RawData!AD83*ScoringModel!$B$21+RawData!AE83*ScoringModel!$B$31)*0.01,"")</f>
        <v/>
      </c>
      <c r="N83" t="str">
        <f>IF(A83&lt;&gt;"",(RawData!H83*ScoringModel!$B$4+RawData!I83*ScoringModel!$B$5+RawData!J83*ScoringModel!$B$6+RawData!K83*ScoringModel!$B$7+RawData!L83*ScoringModel!$B$8+RawData!M83*ScoringModel!$B$9+RawData!N83*ScoringModel!$B$10)*0.01,"")</f>
        <v/>
      </c>
      <c r="O83" t="str">
        <f>IF(A83&lt;&gt;"",(RawData!O83*ScoringModel!$B$14+RawData!P83*ScoringModel!$B$15+RawData!Q83*ScoringModel!$B$16+RawData!R83*ScoringModel!$B$17+RawData!S83*ScoringModel!$B$18+RawData!T83*ScoringModel!$B$19+RawData!U83*ScoringModel!$B$20)*0.01,"")</f>
        <v/>
      </c>
      <c r="P83" t="str">
        <f>IF(A83&lt;&gt;"",(RawData!V83*ScoringModel!$B$24+RawData!W83*ScoringModel!$B$25+RawData!X83*ScoringModel!$B$26+RawData!Y83*ScoringModel!$B$27+RawData!Z83*ScoringModel!$B$28+RawData!AA83*ScoringModel!$B$29+RawData!AB83*ScoringModel!$B$30)*0.01,"")</f>
        <v/>
      </c>
      <c r="Q83" s="19"/>
      <c r="R83" s="19"/>
      <c r="S83" s="19"/>
      <c r="T83" s="19"/>
      <c r="U83" s="19"/>
      <c r="V83" s="19"/>
    </row>
    <row r="84" spans="1:22" x14ac:dyDescent="0.25">
      <c r="A84" t="str">
        <f>IF(RawData!A84&lt;&gt;"",RawData!A84,"")</f>
        <v/>
      </c>
      <c r="B84" t="str">
        <f>IF(RawData!B84&lt;&gt;"",CONCATENATE(RawData!B84,", ",RawData!C84),"")</f>
        <v/>
      </c>
      <c r="C84" t="str">
        <f>IF(RawData!D84&lt;&gt;"",RawData!D84,"")</f>
        <v/>
      </c>
      <c r="D84" s="28" t="str">
        <f>IF(RawData!E84&lt;&gt;"",RawData!E84,"")</f>
        <v/>
      </c>
      <c r="E84" t="str">
        <f>IF(RawData!F84&lt;&gt;"",CONCATENATE(RawData!F84,", ",LEFT(RawData!G84,1)),"")</f>
        <v/>
      </c>
      <c r="G84" s="30" t="str">
        <f t="shared" si="1"/>
        <v/>
      </c>
      <c r="H84" t="str">
        <f>IF(A84&lt;&gt;"",VLOOKUP(G84,ScoreRanges!$C$4:$E$8,3),"")</f>
        <v/>
      </c>
      <c r="J84" s="30" t="str">
        <f>IF(AND(ConversionTable!$F$2&lt;&gt;"",A84&lt;&gt;""),VLOOKUP(G84,ConversionTable!B$2:D$402,3),"")</f>
        <v/>
      </c>
      <c r="K84" t="str">
        <f>IF(AND(ConversionTable!$F$2&lt;&gt;"",A84&lt;&gt;""),VLOOKUP(J84,ConversionTable!I$4:K$7,3),"")</f>
        <v/>
      </c>
      <c r="M84" t="str">
        <f>IF(A84&lt;&gt;"",(RawData!AC84*ScoringModel!$B$11+RawData!AD84*ScoringModel!$B$21+RawData!AE84*ScoringModel!$B$31)*0.01,"")</f>
        <v/>
      </c>
      <c r="N84" t="str">
        <f>IF(A84&lt;&gt;"",(RawData!H84*ScoringModel!$B$4+RawData!I84*ScoringModel!$B$5+RawData!J84*ScoringModel!$B$6+RawData!K84*ScoringModel!$B$7+RawData!L84*ScoringModel!$B$8+RawData!M84*ScoringModel!$B$9+RawData!N84*ScoringModel!$B$10)*0.01,"")</f>
        <v/>
      </c>
      <c r="O84" t="str">
        <f>IF(A84&lt;&gt;"",(RawData!O84*ScoringModel!$B$14+RawData!P84*ScoringModel!$B$15+RawData!Q84*ScoringModel!$B$16+RawData!R84*ScoringModel!$B$17+RawData!S84*ScoringModel!$B$18+RawData!T84*ScoringModel!$B$19+RawData!U84*ScoringModel!$B$20)*0.01,"")</f>
        <v/>
      </c>
      <c r="P84" t="str">
        <f>IF(A84&lt;&gt;"",(RawData!V84*ScoringModel!$B$24+RawData!W84*ScoringModel!$B$25+RawData!X84*ScoringModel!$B$26+RawData!Y84*ScoringModel!$B$27+RawData!Z84*ScoringModel!$B$28+RawData!AA84*ScoringModel!$B$29+RawData!AB84*ScoringModel!$B$30)*0.01,"")</f>
        <v/>
      </c>
      <c r="Q84" s="19"/>
      <c r="R84" s="19"/>
      <c r="S84" s="19"/>
      <c r="T84" s="19"/>
      <c r="U84" s="19"/>
      <c r="V84" s="19"/>
    </row>
    <row r="85" spans="1:22" x14ac:dyDescent="0.25">
      <c r="A85" t="str">
        <f>IF(RawData!A85&lt;&gt;"",RawData!A85,"")</f>
        <v/>
      </c>
      <c r="B85" t="str">
        <f>IF(RawData!B85&lt;&gt;"",CONCATENATE(RawData!B85,", ",RawData!C85),"")</f>
        <v/>
      </c>
      <c r="C85" t="str">
        <f>IF(RawData!D85&lt;&gt;"",RawData!D85,"")</f>
        <v/>
      </c>
      <c r="D85" s="28" t="str">
        <f>IF(RawData!E85&lt;&gt;"",RawData!E85,"")</f>
        <v/>
      </c>
      <c r="E85" t="str">
        <f>IF(RawData!F85&lt;&gt;"",CONCATENATE(RawData!F85,", ",LEFT(RawData!G85,1)),"")</f>
        <v/>
      </c>
      <c r="G85" s="30" t="str">
        <f t="shared" si="1"/>
        <v/>
      </c>
      <c r="H85" t="str">
        <f>IF(A85&lt;&gt;"",VLOOKUP(G85,ScoreRanges!$C$4:$E$8,3),"")</f>
        <v/>
      </c>
      <c r="J85" s="30" t="str">
        <f>IF(AND(ConversionTable!$F$2&lt;&gt;"",A85&lt;&gt;""),VLOOKUP(G85,ConversionTable!B$2:D$402,3),"")</f>
        <v/>
      </c>
      <c r="K85" t="str">
        <f>IF(AND(ConversionTable!$F$2&lt;&gt;"",A85&lt;&gt;""),VLOOKUP(J85,ConversionTable!I$4:K$7,3),"")</f>
        <v/>
      </c>
      <c r="M85" t="str">
        <f>IF(A85&lt;&gt;"",(RawData!AC85*ScoringModel!$B$11+RawData!AD85*ScoringModel!$B$21+RawData!AE85*ScoringModel!$B$31)*0.01,"")</f>
        <v/>
      </c>
      <c r="N85" t="str">
        <f>IF(A85&lt;&gt;"",(RawData!H85*ScoringModel!$B$4+RawData!I85*ScoringModel!$B$5+RawData!J85*ScoringModel!$B$6+RawData!K85*ScoringModel!$B$7+RawData!L85*ScoringModel!$B$8+RawData!M85*ScoringModel!$B$9+RawData!N85*ScoringModel!$B$10)*0.01,"")</f>
        <v/>
      </c>
      <c r="O85" t="str">
        <f>IF(A85&lt;&gt;"",(RawData!O85*ScoringModel!$B$14+RawData!P85*ScoringModel!$B$15+RawData!Q85*ScoringModel!$B$16+RawData!R85*ScoringModel!$B$17+RawData!S85*ScoringModel!$B$18+RawData!T85*ScoringModel!$B$19+RawData!U85*ScoringModel!$B$20)*0.01,"")</f>
        <v/>
      </c>
      <c r="P85" t="str">
        <f>IF(A85&lt;&gt;"",(RawData!V85*ScoringModel!$B$24+RawData!W85*ScoringModel!$B$25+RawData!X85*ScoringModel!$B$26+RawData!Y85*ScoringModel!$B$27+RawData!Z85*ScoringModel!$B$28+RawData!AA85*ScoringModel!$B$29+RawData!AB85*ScoringModel!$B$30)*0.01,"")</f>
        <v/>
      </c>
      <c r="Q85" s="19"/>
      <c r="R85" s="19"/>
      <c r="S85" s="19"/>
      <c r="T85" s="19"/>
      <c r="U85" s="19"/>
      <c r="V85" s="19"/>
    </row>
    <row r="86" spans="1:22" x14ac:dyDescent="0.25">
      <c r="A86" t="str">
        <f>IF(RawData!A86&lt;&gt;"",RawData!A86,"")</f>
        <v/>
      </c>
      <c r="B86" t="str">
        <f>IF(RawData!B86&lt;&gt;"",CONCATENATE(RawData!B86,", ",RawData!C86),"")</f>
        <v/>
      </c>
      <c r="C86" t="str">
        <f>IF(RawData!D86&lt;&gt;"",RawData!D86,"")</f>
        <v/>
      </c>
      <c r="D86" s="28" t="str">
        <f>IF(RawData!E86&lt;&gt;"",RawData!E86,"")</f>
        <v/>
      </c>
      <c r="E86" t="str">
        <f>IF(RawData!F86&lt;&gt;"",CONCATENATE(RawData!F86,", ",LEFT(RawData!G86,1)),"")</f>
        <v/>
      </c>
      <c r="G86" s="30" t="str">
        <f t="shared" si="1"/>
        <v/>
      </c>
      <c r="H86" t="str">
        <f>IF(A86&lt;&gt;"",VLOOKUP(G86,ScoreRanges!$C$4:$E$8,3),"")</f>
        <v/>
      </c>
      <c r="J86" s="30" t="str">
        <f>IF(AND(ConversionTable!$F$2&lt;&gt;"",A86&lt;&gt;""),VLOOKUP(G86,ConversionTable!B$2:D$402,3),"")</f>
        <v/>
      </c>
      <c r="K86" t="str">
        <f>IF(AND(ConversionTable!$F$2&lt;&gt;"",A86&lt;&gt;""),VLOOKUP(J86,ConversionTable!I$4:K$7,3),"")</f>
        <v/>
      </c>
      <c r="M86" t="str">
        <f>IF(A86&lt;&gt;"",(RawData!AC86*ScoringModel!$B$11+RawData!AD86*ScoringModel!$B$21+RawData!AE86*ScoringModel!$B$31)*0.01,"")</f>
        <v/>
      </c>
      <c r="N86" t="str">
        <f>IF(A86&lt;&gt;"",(RawData!H86*ScoringModel!$B$4+RawData!I86*ScoringModel!$B$5+RawData!J86*ScoringModel!$B$6+RawData!K86*ScoringModel!$B$7+RawData!L86*ScoringModel!$B$8+RawData!M86*ScoringModel!$B$9+RawData!N86*ScoringModel!$B$10)*0.01,"")</f>
        <v/>
      </c>
      <c r="O86" t="str">
        <f>IF(A86&lt;&gt;"",(RawData!O86*ScoringModel!$B$14+RawData!P86*ScoringModel!$B$15+RawData!Q86*ScoringModel!$B$16+RawData!R86*ScoringModel!$B$17+RawData!S86*ScoringModel!$B$18+RawData!T86*ScoringModel!$B$19+RawData!U86*ScoringModel!$B$20)*0.01,"")</f>
        <v/>
      </c>
      <c r="P86" t="str">
        <f>IF(A86&lt;&gt;"",(RawData!V86*ScoringModel!$B$24+RawData!W86*ScoringModel!$B$25+RawData!X86*ScoringModel!$B$26+RawData!Y86*ScoringModel!$B$27+RawData!Z86*ScoringModel!$B$28+RawData!AA86*ScoringModel!$B$29+RawData!AB86*ScoringModel!$B$30)*0.01,"")</f>
        <v/>
      </c>
      <c r="Q86" s="19"/>
      <c r="R86" s="19"/>
      <c r="S86" s="19"/>
      <c r="T86" s="19"/>
      <c r="U86" s="19"/>
      <c r="V86" s="19"/>
    </row>
    <row r="87" spans="1:22" x14ac:dyDescent="0.25">
      <c r="A87" t="str">
        <f>IF(RawData!A87&lt;&gt;"",RawData!A87,"")</f>
        <v/>
      </c>
      <c r="B87" t="str">
        <f>IF(RawData!B87&lt;&gt;"",CONCATENATE(RawData!B87,", ",RawData!C87),"")</f>
        <v/>
      </c>
      <c r="C87" t="str">
        <f>IF(RawData!D87&lt;&gt;"",RawData!D87,"")</f>
        <v/>
      </c>
      <c r="D87" s="28" t="str">
        <f>IF(RawData!E87&lt;&gt;"",RawData!E87,"")</f>
        <v/>
      </c>
      <c r="E87" t="str">
        <f>IF(RawData!F87&lt;&gt;"",CONCATENATE(RawData!F87,", ",LEFT(RawData!G87,1)),"")</f>
        <v/>
      </c>
      <c r="G87" s="30" t="str">
        <f t="shared" si="1"/>
        <v/>
      </c>
      <c r="H87" t="str">
        <f>IF(A87&lt;&gt;"",VLOOKUP(G87,ScoreRanges!$C$4:$E$8,3),"")</f>
        <v/>
      </c>
      <c r="J87" s="30" t="str">
        <f>IF(AND(ConversionTable!$F$2&lt;&gt;"",A87&lt;&gt;""),VLOOKUP(G87,ConversionTable!B$2:D$402,3),"")</f>
        <v/>
      </c>
      <c r="K87" t="str">
        <f>IF(AND(ConversionTable!$F$2&lt;&gt;"",A87&lt;&gt;""),VLOOKUP(J87,ConversionTable!I$4:K$7,3),"")</f>
        <v/>
      </c>
      <c r="M87" t="str">
        <f>IF(A87&lt;&gt;"",(RawData!AC87*ScoringModel!$B$11+RawData!AD87*ScoringModel!$B$21+RawData!AE87*ScoringModel!$B$31)*0.01,"")</f>
        <v/>
      </c>
      <c r="N87" t="str">
        <f>IF(A87&lt;&gt;"",(RawData!H87*ScoringModel!$B$4+RawData!I87*ScoringModel!$B$5+RawData!J87*ScoringModel!$B$6+RawData!K87*ScoringModel!$B$7+RawData!L87*ScoringModel!$B$8+RawData!M87*ScoringModel!$B$9+RawData!N87*ScoringModel!$B$10)*0.01,"")</f>
        <v/>
      </c>
      <c r="O87" t="str">
        <f>IF(A87&lt;&gt;"",(RawData!O87*ScoringModel!$B$14+RawData!P87*ScoringModel!$B$15+RawData!Q87*ScoringModel!$B$16+RawData!R87*ScoringModel!$B$17+RawData!S87*ScoringModel!$B$18+RawData!T87*ScoringModel!$B$19+RawData!U87*ScoringModel!$B$20)*0.01,"")</f>
        <v/>
      </c>
      <c r="P87" t="str">
        <f>IF(A87&lt;&gt;"",(RawData!V87*ScoringModel!$B$24+RawData!W87*ScoringModel!$B$25+RawData!X87*ScoringModel!$B$26+RawData!Y87*ScoringModel!$B$27+RawData!Z87*ScoringModel!$B$28+RawData!AA87*ScoringModel!$B$29+RawData!AB87*ScoringModel!$B$30)*0.01,"")</f>
        <v/>
      </c>
      <c r="Q87" s="19"/>
      <c r="R87" s="19"/>
      <c r="S87" s="19"/>
      <c r="T87" s="19"/>
      <c r="U87" s="19"/>
      <c r="V87" s="19"/>
    </row>
    <row r="88" spans="1:22" x14ac:dyDescent="0.25">
      <c r="A88" t="str">
        <f>IF(RawData!A88&lt;&gt;"",RawData!A88,"")</f>
        <v/>
      </c>
      <c r="B88" t="str">
        <f>IF(RawData!B88&lt;&gt;"",CONCATENATE(RawData!B88,", ",RawData!C88),"")</f>
        <v/>
      </c>
      <c r="C88" t="str">
        <f>IF(RawData!D88&lt;&gt;"",RawData!D88,"")</f>
        <v/>
      </c>
      <c r="D88" s="28" t="str">
        <f>IF(RawData!E88&lt;&gt;"",RawData!E88,"")</f>
        <v/>
      </c>
      <c r="E88" t="str">
        <f>IF(RawData!F88&lt;&gt;"",CONCATENATE(RawData!F88,", ",LEFT(RawData!G88,1)),"")</f>
        <v/>
      </c>
      <c r="G88" s="30" t="str">
        <f t="shared" si="1"/>
        <v/>
      </c>
      <c r="H88" t="str">
        <f>IF(A88&lt;&gt;"",VLOOKUP(G88,ScoreRanges!$C$4:$E$8,3),"")</f>
        <v/>
      </c>
      <c r="J88" s="30" t="str">
        <f>IF(AND(ConversionTable!$F$2&lt;&gt;"",A88&lt;&gt;""),VLOOKUP(G88,ConversionTable!B$2:D$402,3),"")</f>
        <v/>
      </c>
      <c r="K88" t="str">
        <f>IF(AND(ConversionTable!$F$2&lt;&gt;"",A88&lt;&gt;""),VLOOKUP(J88,ConversionTable!I$4:K$7,3),"")</f>
        <v/>
      </c>
      <c r="M88" t="str">
        <f>IF(A88&lt;&gt;"",(RawData!AC88*ScoringModel!$B$11+RawData!AD88*ScoringModel!$B$21+RawData!AE88*ScoringModel!$B$31)*0.01,"")</f>
        <v/>
      </c>
      <c r="N88" t="str">
        <f>IF(A88&lt;&gt;"",(RawData!H88*ScoringModel!$B$4+RawData!I88*ScoringModel!$B$5+RawData!J88*ScoringModel!$B$6+RawData!K88*ScoringModel!$B$7+RawData!L88*ScoringModel!$B$8+RawData!M88*ScoringModel!$B$9+RawData!N88*ScoringModel!$B$10)*0.01,"")</f>
        <v/>
      </c>
      <c r="O88" t="str">
        <f>IF(A88&lt;&gt;"",(RawData!O88*ScoringModel!$B$14+RawData!P88*ScoringModel!$B$15+RawData!Q88*ScoringModel!$B$16+RawData!R88*ScoringModel!$B$17+RawData!S88*ScoringModel!$B$18+RawData!T88*ScoringModel!$B$19+RawData!U88*ScoringModel!$B$20)*0.01,"")</f>
        <v/>
      </c>
      <c r="P88" t="str">
        <f>IF(A88&lt;&gt;"",(RawData!V88*ScoringModel!$B$24+RawData!W88*ScoringModel!$B$25+RawData!X88*ScoringModel!$B$26+RawData!Y88*ScoringModel!$B$27+RawData!Z88*ScoringModel!$B$28+RawData!AA88*ScoringModel!$B$29+RawData!AB88*ScoringModel!$B$30)*0.01,"")</f>
        <v/>
      </c>
      <c r="Q88" s="19"/>
      <c r="R88" s="19"/>
      <c r="S88" s="19"/>
      <c r="T88" s="19"/>
      <c r="U88" s="19"/>
      <c r="V88" s="19"/>
    </row>
    <row r="89" spans="1:22" x14ac:dyDescent="0.25">
      <c r="A89" t="str">
        <f>IF(RawData!A89&lt;&gt;"",RawData!A89,"")</f>
        <v/>
      </c>
      <c r="B89" t="str">
        <f>IF(RawData!B89&lt;&gt;"",CONCATENATE(RawData!B89,", ",RawData!C89),"")</f>
        <v/>
      </c>
      <c r="C89" t="str">
        <f>IF(RawData!D89&lt;&gt;"",RawData!D89,"")</f>
        <v/>
      </c>
      <c r="D89" s="28" t="str">
        <f>IF(RawData!E89&lt;&gt;"",RawData!E89,"")</f>
        <v/>
      </c>
      <c r="E89" t="str">
        <f>IF(RawData!F89&lt;&gt;"",CONCATENATE(RawData!F89,", ",LEFT(RawData!G89,1)),"")</f>
        <v/>
      </c>
      <c r="G89" s="30" t="str">
        <f t="shared" si="1"/>
        <v/>
      </c>
      <c r="H89" t="str">
        <f>IF(A89&lt;&gt;"",VLOOKUP(G89,ScoreRanges!$C$4:$E$8,3),"")</f>
        <v/>
      </c>
      <c r="J89" s="30" t="str">
        <f>IF(AND(ConversionTable!$F$2&lt;&gt;"",A89&lt;&gt;""),VLOOKUP(G89,ConversionTable!B$2:D$402,3),"")</f>
        <v/>
      </c>
      <c r="K89" t="str">
        <f>IF(AND(ConversionTable!$F$2&lt;&gt;"",A89&lt;&gt;""),VLOOKUP(J89,ConversionTable!I$4:K$7,3),"")</f>
        <v/>
      </c>
      <c r="M89" t="str">
        <f>IF(A89&lt;&gt;"",(RawData!AC89*ScoringModel!$B$11+RawData!AD89*ScoringModel!$B$21+RawData!AE89*ScoringModel!$B$31)*0.01,"")</f>
        <v/>
      </c>
      <c r="N89" t="str">
        <f>IF(A89&lt;&gt;"",(RawData!H89*ScoringModel!$B$4+RawData!I89*ScoringModel!$B$5+RawData!J89*ScoringModel!$B$6+RawData!K89*ScoringModel!$B$7+RawData!L89*ScoringModel!$B$8+RawData!M89*ScoringModel!$B$9+RawData!N89*ScoringModel!$B$10)*0.01,"")</f>
        <v/>
      </c>
      <c r="O89" t="str">
        <f>IF(A89&lt;&gt;"",(RawData!O89*ScoringModel!$B$14+RawData!P89*ScoringModel!$B$15+RawData!Q89*ScoringModel!$B$16+RawData!R89*ScoringModel!$B$17+RawData!S89*ScoringModel!$B$18+RawData!T89*ScoringModel!$B$19+RawData!U89*ScoringModel!$B$20)*0.01,"")</f>
        <v/>
      </c>
      <c r="P89" t="str">
        <f>IF(A89&lt;&gt;"",(RawData!V89*ScoringModel!$B$24+RawData!W89*ScoringModel!$B$25+RawData!X89*ScoringModel!$B$26+RawData!Y89*ScoringModel!$B$27+RawData!Z89*ScoringModel!$B$28+RawData!AA89*ScoringModel!$B$29+RawData!AB89*ScoringModel!$B$30)*0.01,"")</f>
        <v/>
      </c>
      <c r="Q89" s="19"/>
      <c r="R89" s="19"/>
      <c r="S89" s="19"/>
      <c r="T89" s="19"/>
      <c r="U89" s="19"/>
      <c r="V89" s="19"/>
    </row>
    <row r="90" spans="1:22" x14ac:dyDescent="0.25">
      <c r="A90" t="str">
        <f>IF(RawData!A90&lt;&gt;"",RawData!A90,"")</f>
        <v/>
      </c>
      <c r="B90" t="str">
        <f>IF(RawData!B90&lt;&gt;"",CONCATENATE(RawData!B90,", ",RawData!C90),"")</f>
        <v/>
      </c>
      <c r="C90" t="str">
        <f>IF(RawData!D90&lt;&gt;"",RawData!D90,"")</f>
        <v/>
      </c>
      <c r="D90" s="28" t="str">
        <f>IF(RawData!E90&lt;&gt;"",RawData!E90,"")</f>
        <v/>
      </c>
      <c r="E90" t="str">
        <f>IF(RawData!F90&lt;&gt;"",CONCATENATE(RawData!F90,", ",LEFT(RawData!G90,1)),"")</f>
        <v/>
      </c>
      <c r="G90" s="30" t="str">
        <f t="shared" si="1"/>
        <v/>
      </c>
      <c r="H90" t="str">
        <f>IF(A90&lt;&gt;"",VLOOKUP(G90,ScoreRanges!$C$4:$E$8,3),"")</f>
        <v/>
      </c>
      <c r="J90" s="30" t="str">
        <f>IF(AND(ConversionTable!$F$2&lt;&gt;"",A90&lt;&gt;""),VLOOKUP(G90,ConversionTable!B$2:D$402,3),"")</f>
        <v/>
      </c>
      <c r="K90" t="str">
        <f>IF(AND(ConversionTable!$F$2&lt;&gt;"",A90&lt;&gt;""),VLOOKUP(J90,ConversionTable!I$4:K$7,3),"")</f>
        <v/>
      </c>
      <c r="M90" t="str">
        <f>IF(A90&lt;&gt;"",(RawData!AC90*ScoringModel!$B$11+RawData!AD90*ScoringModel!$B$21+RawData!AE90*ScoringModel!$B$31)*0.01,"")</f>
        <v/>
      </c>
      <c r="N90" t="str">
        <f>IF(A90&lt;&gt;"",(RawData!H90*ScoringModel!$B$4+RawData!I90*ScoringModel!$B$5+RawData!J90*ScoringModel!$B$6+RawData!K90*ScoringModel!$B$7+RawData!L90*ScoringModel!$B$8+RawData!M90*ScoringModel!$B$9+RawData!N90*ScoringModel!$B$10)*0.01,"")</f>
        <v/>
      </c>
      <c r="O90" t="str">
        <f>IF(A90&lt;&gt;"",(RawData!O90*ScoringModel!$B$14+RawData!P90*ScoringModel!$B$15+RawData!Q90*ScoringModel!$B$16+RawData!R90*ScoringModel!$B$17+RawData!S90*ScoringModel!$B$18+RawData!T90*ScoringModel!$B$19+RawData!U90*ScoringModel!$B$20)*0.01,"")</f>
        <v/>
      </c>
      <c r="P90" t="str">
        <f>IF(A90&lt;&gt;"",(RawData!V90*ScoringModel!$B$24+RawData!W90*ScoringModel!$B$25+RawData!X90*ScoringModel!$B$26+RawData!Y90*ScoringModel!$B$27+RawData!Z90*ScoringModel!$B$28+RawData!AA90*ScoringModel!$B$29+RawData!AB90*ScoringModel!$B$30)*0.01,"")</f>
        <v/>
      </c>
      <c r="Q90" s="19"/>
      <c r="R90" s="19"/>
      <c r="S90" s="19"/>
      <c r="T90" s="19"/>
      <c r="U90" s="19"/>
      <c r="V90" s="19"/>
    </row>
    <row r="91" spans="1:22" x14ac:dyDescent="0.25">
      <c r="A91" t="str">
        <f>IF(RawData!A91&lt;&gt;"",RawData!A91,"")</f>
        <v/>
      </c>
      <c r="B91" t="str">
        <f>IF(RawData!B91&lt;&gt;"",CONCATENATE(RawData!B91,", ",RawData!C91),"")</f>
        <v/>
      </c>
      <c r="C91" t="str">
        <f>IF(RawData!D91&lt;&gt;"",RawData!D91,"")</f>
        <v/>
      </c>
      <c r="D91" s="28" t="str">
        <f>IF(RawData!E91&lt;&gt;"",RawData!E91,"")</f>
        <v/>
      </c>
      <c r="E91" t="str">
        <f>IF(RawData!F91&lt;&gt;"",CONCATENATE(RawData!F91,", ",LEFT(RawData!G91,1)),"")</f>
        <v/>
      </c>
      <c r="G91" s="30" t="str">
        <f t="shared" si="1"/>
        <v/>
      </c>
      <c r="H91" t="str">
        <f>IF(A91&lt;&gt;"",VLOOKUP(G91,ScoreRanges!$C$4:$E$8,3),"")</f>
        <v/>
      </c>
      <c r="J91" s="30" t="str">
        <f>IF(AND(ConversionTable!$F$2&lt;&gt;"",A91&lt;&gt;""),VLOOKUP(G91,ConversionTable!B$2:D$402,3),"")</f>
        <v/>
      </c>
      <c r="K91" t="str">
        <f>IF(AND(ConversionTable!$F$2&lt;&gt;"",A91&lt;&gt;""),VLOOKUP(J91,ConversionTable!I$4:K$7,3),"")</f>
        <v/>
      </c>
      <c r="M91" t="str">
        <f>IF(A91&lt;&gt;"",(RawData!AC91*ScoringModel!$B$11+RawData!AD91*ScoringModel!$B$21+RawData!AE91*ScoringModel!$B$31)*0.01,"")</f>
        <v/>
      </c>
      <c r="N91" t="str">
        <f>IF(A91&lt;&gt;"",(RawData!H91*ScoringModel!$B$4+RawData!I91*ScoringModel!$B$5+RawData!J91*ScoringModel!$B$6+RawData!K91*ScoringModel!$B$7+RawData!L91*ScoringModel!$B$8+RawData!M91*ScoringModel!$B$9+RawData!N91*ScoringModel!$B$10)*0.01,"")</f>
        <v/>
      </c>
      <c r="O91" t="str">
        <f>IF(A91&lt;&gt;"",(RawData!O91*ScoringModel!$B$14+RawData!P91*ScoringModel!$B$15+RawData!Q91*ScoringModel!$B$16+RawData!R91*ScoringModel!$B$17+RawData!S91*ScoringModel!$B$18+RawData!T91*ScoringModel!$B$19+RawData!U91*ScoringModel!$B$20)*0.01,"")</f>
        <v/>
      </c>
      <c r="P91" t="str">
        <f>IF(A91&lt;&gt;"",(RawData!V91*ScoringModel!$B$24+RawData!W91*ScoringModel!$B$25+RawData!X91*ScoringModel!$B$26+RawData!Y91*ScoringModel!$B$27+RawData!Z91*ScoringModel!$B$28+RawData!AA91*ScoringModel!$B$29+RawData!AB91*ScoringModel!$B$30)*0.01,"")</f>
        <v/>
      </c>
      <c r="Q91" s="19"/>
      <c r="R91" s="19"/>
      <c r="S91" s="19"/>
      <c r="T91" s="19"/>
      <c r="U91" s="19"/>
      <c r="V91" s="19"/>
    </row>
    <row r="92" spans="1:22" x14ac:dyDescent="0.25">
      <c r="A92" t="str">
        <f>IF(RawData!A92&lt;&gt;"",RawData!A92,"")</f>
        <v/>
      </c>
      <c r="B92" t="str">
        <f>IF(RawData!B92&lt;&gt;"",CONCATENATE(RawData!B92,", ",RawData!C92),"")</f>
        <v/>
      </c>
      <c r="C92" t="str">
        <f>IF(RawData!D92&lt;&gt;"",RawData!D92,"")</f>
        <v/>
      </c>
      <c r="D92" s="28" t="str">
        <f>IF(RawData!E92&lt;&gt;"",RawData!E92,"")</f>
        <v/>
      </c>
      <c r="E92" t="str">
        <f>IF(RawData!F92&lt;&gt;"",CONCATENATE(RawData!F92,", ",LEFT(RawData!G92,1)),"")</f>
        <v/>
      </c>
      <c r="G92" s="30" t="str">
        <f t="shared" si="1"/>
        <v/>
      </c>
      <c r="H92" t="str">
        <f>IF(A92&lt;&gt;"",VLOOKUP(G92,ScoreRanges!$C$4:$E$8,3),"")</f>
        <v/>
      </c>
      <c r="J92" s="30" t="str">
        <f>IF(AND(ConversionTable!$F$2&lt;&gt;"",A92&lt;&gt;""),VLOOKUP(G92,ConversionTable!B$2:D$402,3),"")</f>
        <v/>
      </c>
      <c r="K92" t="str">
        <f>IF(AND(ConversionTable!$F$2&lt;&gt;"",A92&lt;&gt;""),VLOOKUP(J92,ConversionTable!I$4:K$7,3),"")</f>
        <v/>
      </c>
      <c r="M92" t="str">
        <f>IF(A92&lt;&gt;"",(RawData!AC92*ScoringModel!$B$11+RawData!AD92*ScoringModel!$B$21+RawData!AE92*ScoringModel!$B$31)*0.01,"")</f>
        <v/>
      </c>
      <c r="N92" t="str">
        <f>IF(A92&lt;&gt;"",(RawData!H92*ScoringModel!$B$4+RawData!I92*ScoringModel!$B$5+RawData!J92*ScoringModel!$B$6+RawData!K92*ScoringModel!$B$7+RawData!L92*ScoringModel!$B$8+RawData!M92*ScoringModel!$B$9+RawData!N92*ScoringModel!$B$10)*0.01,"")</f>
        <v/>
      </c>
      <c r="O92" t="str">
        <f>IF(A92&lt;&gt;"",(RawData!O92*ScoringModel!$B$14+RawData!P92*ScoringModel!$B$15+RawData!Q92*ScoringModel!$B$16+RawData!R92*ScoringModel!$B$17+RawData!S92*ScoringModel!$B$18+RawData!T92*ScoringModel!$B$19+RawData!U92*ScoringModel!$B$20)*0.01,"")</f>
        <v/>
      </c>
      <c r="P92" t="str">
        <f>IF(A92&lt;&gt;"",(RawData!V92*ScoringModel!$B$24+RawData!W92*ScoringModel!$B$25+RawData!X92*ScoringModel!$B$26+RawData!Y92*ScoringModel!$B$27+RawData!Z92*ScoringModel!$B$28+RawData!AA92*ScoringModel!$B$29+RawData!AB92*ScoringModel!$B$30)*0.01,"")</f>
        <v/>
      </c>
      <c r="Q92" s="19"/>
      <c r="R92" s="19"/>
      <c r="S92" s="19"/>
      <c r="T92" s="19"/>
      <c r="U92" s="19"/>
      <c r="V92" s="19"/>
    </row>
    <row r="93" spans="1:22" x14ac:dyDescent="0.25">
      <c r="A93" t="str">
        <f>IF(RawData!A93&lt;&gt;"",RawData!A93,"")</f>
        <v/>
      </c>
      <c r="B93" t="str">
        <f>IF(RawData!B93&lt;&gt;"",CONCATENATE(RawData!B93,", ",RawData!C93),"")</f>
        <v/>
      </c>
      <c r="C93" t="str">
        <f>IF(RawData!D93&lt;&gt;"",RawData!D93,"")</f>
        <v/>
      </c>
      <c r="D93" s="28" t="str">
        <f>IF(RawData!E93&lt;&gt;"",RawData!E93,"")</f>
        <v/>
      </c>
      <c r="E93" t="str">
        <f>IF(RawData!F93&lt;&gt;"",CONCATENATE(RawData!F93,", ",LEFT(RawData!G93,1)),"")</f>
        <v/>
      </c>
      <c r="G93" s="30" t="str">
        <f t="shared" si="1"/>
        <v/>
      </c>
      <c r="H93" t="str">
        <f>IF(A93&lt;&gt;"",VLOOKUP(G93,ScoreRanges!$C$4:$E$8,3),"")</f>
        <v/>
      </c>
      <c r="J93" s="30" t="str">
        <f>IF(AND(ConversionTable!$F$2&lt;&gt;"",A93&lt;&gt;""),VLOOKUP(G93,ConversionTable!B$2:D$402,3),"")</f>
        <v/>
      </c>
      <c r="K93" t="str">
        <f>IF(AND(ConversionTable!$F$2&lt;&gt;"",A93&lt;&gt;""),VLOOKUP(J93,ConversionTable!I$4:K$7,3),"")</f>
        <v/>
      </c>
      <c r="M93" t="str">
        <f>IF(A93&lt;&gt;"",(RawData!AC93*ScoringModel!$B$11+RawData!AD93*ScoringModel!$B$21+RawData!AE93*ScoringModel!$B$31)*0.01,"")</f>
        <v/>
      </c>
      <c r="N93" t="str">
        <f>IF(A93&lt;&gt;"",(RawData!H93*ScoringModel!$B$4+RawData!I93*ScoringModel!$B$5+RawData!J93*ScoringModel!$B$6+RawData!K93*ScoringModel!$B$7+RawData!L93*ScoringModel!$B$8+RawData!M93*ScoringModel!$B$9+RawData!N93*ScoringModel!$B$10)*0.01,"")</f>
        <v/>
      </c>
      <c r="O93" t="str">
        <f>IF(A93&lt;&gt;"",(RawData!O93*ScoringModel!$B$14+RawData!P93*ScoringModel!$B$15+RawData!Q93*ScoringModel!$B$16+RawData!R93*ScoringModel!$B$17+RawData!S93*ScoringModel!$B$18+RawData!T93*ScoringModel!$B$19+RawData!U93*ScoringModel!$B$20)*0.01,"")</f>
        <v/>
      </c>
      <c r="P93" t="str">
        <f>IF(A93&lt;&gt;"",(RawData!V93*ScoringModel!$B$24+RawData!W93*ScoringModel!$B$25+RawData!X93*ScoringModel!$B$26+RawData!Y93*ScoringModel!$B$27+RawData!Z93*ScoringModel!$B$28+RawData!AA93*ScoringModel!$B$29+RawData!AB93*ScoringModel!$B$30)*0.01,"")</f>
        <v/>
      </c>
      <c r="Q93" s="19"/>
      <c r="R93" s="19"/>
      <c r="S93" s="19"/>
      <c r="T93" s="19"/>
      <c r="U93" s="19"/>
      <c r="V93" s="19"/>
    </row>
    <row r="94" spans="1:22" x14ac:dyDescent="0.25">
      <c r="A94" t="str">
        <f>IF(RawData!A94&lt;&gt;"",RawData!A94,"")</f>
        <v/>
      </c>
      <c r="B94" t="str">
        <f>IF(RawData!B94&lt;&gt;"",CONCATENATE(RawData!B94,", ",RawData!C94),"")</f>
        <v/>
      </c>
      <c r="C94" t="str">
        <f>IF(RawData!D94&lt;&gt;"",RawData!D94,"")</f>
        <v/>
      </c>
      <c r="D94" s="28" t="str">
        <f>IF(RawData!E94&lt;&gt;"",RawData!E94,"")</f>
        <v/>
      </c>
      <c r="E94" t="str">
        <f>IF(RawData!F94&lt;&gt;"",CONCATENATE(RawData!F94,", ",LEFT(RawData!G94,1)),"")</f>
        <v/>
      </c>
      <c r="G94" s="30" t="str">
        <f t="shared" si="1"/>
        <v/>
      </c>
      <c r="H94" t="str">
        <f>IF(A94&lt;&gt;"",VLOOKUP(G94,ScoreRanges!$C$4:$E$8,3),"")</f>
        <v/>
      </c>
      <c r="J94" s="30" t="str">
        <f>IF(AND(ConversionTable!$F$2&lt;&gt;"",A94&lt;&gt;""),VLOOKUP(G94,ConversionTable!B$2:D$402,3),"")</f>
        <v/>
      </c>
      <c r="K94" t="str">
        <f>IF(AND(ConversionTable!$F$2&lt;&gt;"",A94&lt;&gt;""),VLOOKUP(J94,ConversionTable!I$4:K$7,3),"")</f>
        <v/>
      </c>
      <c r="M94" t="str">
        <f>IF(A94&lt;&gt;"",(RawData!AC94*ScoringModel!$B$11+RawData!AD94*ScoringModel!$B$21+RawData!AE94*ScoringModel!$B$31)*0.01,"")</f>
        <v/>
      </c>
      <c r="N94" t="str">
        <f>IF(A94&lt;&gt;"",(RawData!H94*ScoringModel!$B$4+RawData!I94*ScoringModel!$B$5+RawData!J94*ScoringModel!$B$6+RawData!K94*ScoringModel!$B$7+RawData!L94*ScoringModel!$B$8+RawData!M94*ScoringModel!$B$9+RawData!N94*ScoringModel!$B$10)*0.01,"")</f>
        <v/>
      </c>
      <c r="O94" t="str">
        <f>IF(A94&lt;&gt;"",(RawData!O94*ScoringModel!$B$14+RawData!P94*ScoringModel!$B$15+RawData!Q94*ScoringModel!$B$16+RawData!R94*ScoringModel!$B$17+RawData!S94*ScoringModel!$B$18+RawData!T94*ScoringModel!$B$19+RawData!U94*ScoringModel!$B$20)*0.01,"")</f>
        <v/>
      </c>
      <c r="P94" t="str">
        <f>IF(A94&lt;&gt;"",(RawData!V94*ScoringModel!$B$24+RawData!W94*ScoringModel!$B$25+RawData!X94*ScoringModel!$B$26+RawData!Y94*ScoringModel!$B$27+RawData!Z94*ScoringModel!$B$28+RawData!AA94*ScoringModel!$B$29+RawData!AB94*ScoringModel!$B$30)*0.01,"")</f>
        <v/>
      </c>
      <c r="Q94" s="19"/>
      <c r="R94" s="19"/>
      <c r="S94" s="19"/>
      <c r="T94" s="19"/>
      <c r="U94" s="19"/>
      <c r="V94" s="19"/>
    </row>
    <row r="95" spans="1:22" x14ac:dyDescent="0.25">
      <c r="A95" t="str">
        <f>IF(RawData!A95&lt;&gt;"",RawData!A95,"")</f>
        <v/>
      </c>
      <c r="B95" t="str">
        <f>IF(RawData!B95&lt;&gt;"",CONCATENATE(RawData!B95,", ",RawData!C95),"")</f>
        <v/>
      </c>
      <c r="C95" t="str">
        <f>IF(RawData!D95&lt;&gt;"",RawData!D95,"")</f>
        <v/>
      </c>
      <c r="D95" s="28" t="str">
        <f>IF(RawData!E95&lt;&gt;"",RawData!E95,"")</f>
        <v/>
      </c>
      <c r="E95" t="str">
        <f>IF(RawData!F95&lt;&gt;"",CONCATENATE(RawData!F95,", ",LEFT(RawData!G95,1)),"")</f>
        <v/>
      </c>
      <c r="G95" s="30" t="str">
        <f t="shared" si="1"/>
        <v/>
      </c>
      <c r="H95" t="str">
        <f>IF(A95&lt;&gt;"",VLOOKUP(G95,ScoreRanges!$C$4:$E$8,3),"")</f>
        <v/>
      </c>
      <c r="J95" s="30" t="str">
        <f>IF(AND(ConversionTable!$F$2&lt;&gt;"",A95&lt;&gt;""),VLOOKUP(G95,ConversionTable!B$2:D$402,3),"")</f>
        <v/>
      </c>
      <c r="K95" t="str">
        <f>IF(AND(ConversionTable!$F$2&lt;&gt;"",A95&lt;&gt;""),VLOOKUP(J95,ConversionTable!I$4:K$7,3),"")</f>
        <v/>
      </c>
      <c r="M95" t="str">
        <f>IF(A95&lt;&gt;"",(RawData!AC95*ScoringModel!$B$11+RawData!AD95*ScoringModel!$B$21+RawData!AE95*ScoringModel!$B$31)*0.01,"")</f>
        <v/>
      </c>
      <c r="N95" t="str">
        <f>IF(A95&lt;&gt;"",(RawData!H95*ScoringModel!$B$4+RawData!I95*ScoringModel!$B$5+RawData!J95*ScoringModel!$B$6+RawData!K95*ScoringModel!$B$7+RawData!L95*ScoringModel!$B$8+RawData!M95*ScoringModel!$B$9+RawData!N95*ScoringModel!$B$10)*0.01,"")</f>
        <v/>
      </c>
      <c r="O95" t="str">
        <f>IF(A95&lt;&gt;"",(RawData!O95*ScoringModel!$B$14+RawData!P95*ScoringModel!$B$15+RawData!Q95*ScoringModel!$B$16+RawData!R95*ScoringModel!$B$17+RawData!S95*ScoringModel!$B$18+RawData!T95*ScoringModel!$B$19+RawData!U95*ScoringModel!$B$20)*0.01,"")</f>
        <v/>
      </c>
      <c r="P95" t="str">
        <f>IF(A95&lt;&gt;"",(RawData!V95*ScoringModel!$B$24+RawData!W95*ScoringModel!$B$25+RawData!X95*ScoringModel!$B$26+RawData!Y95*ScoringModel!$B$27+RawData!Z95*ScoringModel!$B$28+RawData!AA95*ScoringModel!$B$29+RawData!AB95*ScoringModel!$B$30)*0.01,"")</f>
        <v/>
      </c>
      <c r="Q95" s="19"/>
      <c r="R95" s="19"/>
      <c r="S95" s="19"/>
      <c r="T95" s="19"/>
      <c r="U95" s="19"/>
      <c r="V95" s="19"/>
    </row>
    <row r="96" spans="1:22" x14ac:dyDescent="0.25">
      <c r="A96" t="str">
        <f>IF(RawData!A96&lt;&gt;"",RawData!A96,"")</f>
        <v/>
      </c>
      <c r="B96" t="str">
        <f>IF(RawData!B96&lt;&gt;"",CONCATENATE(RawData!B96,", ",RawData!C96),"")</f>
        <v/>
      </c>
      <c r="C96" t="str">
        <f>IF(RawData!D96&lt;&gt;"",RawData!D96,"")</f>
        <v/>
      </c>
      <c r="D96" s="28" t="str">
        <f>IF(RawData!E96&lt;&gt;"",RawData!E96,"")</f>
        <v/>
      </c>
      <c r="E96" t="str">
        <f>IF(RawData!F96&lt;&gt;"",CONCATENATE(RawData!F96,", ",LEFT(RawData!G96,1)),"")</f>
        <v/>
      </c>
      <c r="G96" s="30" t="str">
        <f t="shared" si="1"/>
        <v/>
      </c>
      <c r="H96" t="str">
        <f>IF(A96&lt;&gt;"",VLOOKUP(G96,ScoreRanges!$C$4:$E$8,3),"")</f>
        <v/>
      </c>
      <c r="J96" s="30" t="str">
        <f>IF(AND(ConversionTable!$F$2&lt;&gt;"",A96&lt;&gt;""),VLOOKUP(G96,ConversionTable!B$2:D$402,3),"")</f>
        <v/>
      </c>
      <c r="K96" t="str">
        <f>IF(AND(ConversionTable!$F$2&lt;&gt;"",A96&lt;&gt;""),VLOOKUP(J96,ConversionTable!I$4:K$7,3),"")</f>
        <v/>
      </c>
      <c r="M96" t="str">
        <f>IF(A96&lt;&gt;"",(RawData!AC96*ScoringModel!$B$11+RawData!AD96*ScoringModel!$B$21+RawData!AE96*ScoringModel!$B$31)*0.01,"")</f>
        <v/>
      </c>
      <c r="N96" t="str">
        <f>IF(A96&lt;&gt;"",(RawData!H96*ScoringModel!$B$4+RawData!I96*ScoringModel!$B$5+RawData!J96*ScoringModel!$B$6+RawData!K96*ScoringModel!$B$7+RawData!L96*ScoringModel!$B$8+RawData!M96*ScoringModel!$B$9+RawData!N96*ScoringModel!$B$10)*0.01,"")</f>
        <v/>
      </c>
      <c r="O96" t="str">
        <f>IF(A96&lt;&gt;"",(RawData!O96*ScoringModel!$B$14+RawData!P96*ScoringModel!$B$15+RawData!Q96*ScoringModel!$B$16+RawData!R96*ScoringModel!$B$17+RawData!S96*ScoringModel!$B$18+RawData!T96*ScoringModel!$B$19+RawData!U96*ScoringModel!$B$20)*0.01,"")</f>
        <v/>
      </c>
      <c r="P96" t="str">
        <f>IF(A96&lt;&gt;"",(RawData!V96*ScoringModel!$B$24+RawData!W96*ScoringModel!$B$25+RawData!X96*ScoringModel!$B$26+RawData!Y96*ScoringModel!$B$27+RawData!Z96*ScoringModel!$B$28+RawData!AA96*ScoringModel!$B$29+RawData!AB96*ScoringModel!$B$30)*0.01,"")</f>
        <v/>
      </c>
      <c r="Q96" s="19"/>
      <c r="R96" s="19"/>
      <c r="S96" s="19"/>
      <c r="T96" s="19"/>
      <c r="U96" s="19"/>
      <c r="V96" s="19"/>
    </row>
    <row r="97" spans="1:22" x14ac:dyDescent="0.25">
      <c r="A97" t="str">
        <f>IF(RawData!A97&lt;&gt;"",RawData!A97,"")</f>
        <v/>
      </c>
      <c r="B97" t="str">
        <f>IF(RawData!B97&lt;&gt;"",CONCATENATE(RawData!B97,", ",RawData!C97),"")</f>
        <v/>
      </c>
      <c r="C97" t="str">
        <f>IF(RawData!D97&lt;&gt;"",RawData!D97,"")</f>
        <v/>
      </c>
      <c r="D97" s="28" t="str">
        <f>IF(RawData!E97&lt;&gt;"",RawData!E97,"")</f>
        <v/>
      </c>
      <c r="E97" t="str">
        <f>IF(RawData!F97&lt;&gt;"",CONCATENATE(RawData!F97,", ",LEFT(RawData!G97,1)),"")</f>
        <v/>
      </c>
      <c r="G97" s="30" t="str">
        <f t="shared" si="1"/>
        <v/>
      </c>
      <c r="H97" t="str">
        <f>IF(A97&lt;&gt;"",VLOOKUP(G97,ScoreRanges!$C$4:$E$8,3),"")</f>
        <v/>
      </c>
      <c r="J97" s="30" t="str">
        <f>IF(AND(ConversionTable!$F$2&lt;&gt;"",A97&lt;&gt;""),VLOOKUP(G97,ConversionTable!B$2:D$402,3),"")</f>
        <v/>
      </c>
      <c r="K97" t="str">
        <f>IF(AND(ConversionTable!$F$2&lt;&gt;"",A97&lt;&gt;""),VLOOKUP(J97,ConversionTable!I$4:K$7,3),"")</f>
        <v/>
      </c>
      <c r="M97" t="str">
        <f>IF(A97&lt;&gt;"",(RawData!AC97*ScoringModel!$B$11+RawData!AD97*ScoringModel!$B$21+RawData!AE97*ScoringModel!$B$31)*0.01,"")</f>
        <v/>
      </c>
      <c r="N97" t="str">
        <f>IF(A97&lt;&gt;"",(RawData!H97*ScoringModel!$B$4+RawData!I97*ScoringModel!$B$5+RawData!J97*ScoringModel!$B$6+RawData!K97*ScoringModel!$B$7+RawData!L97*ScoringModel!$B$8+RawData!M97*ScoringModel!$B$9+RawData!N97*ScoringModel!$B$10)*0.01,"")</f>
        <v/>
      </c>
      <c r="O97" t="str">
        <f>IF(A97&lt;&gt;"",(RawData!O97*ScoringModel!$B$14+RawData!P97*ScoringModel!$B$15+RawData!Q97*ScoringModel!$B$16+RawData!R97*ScoringModel!$B$17+RawData!S97*ScoringModel!$B$18+RawData!T97*ScoringModel!$B$19+RawData!U97*ScoringModel!$B$20)*0.01,"")</f>
        <v/>
      </c>
      <c r="P97" t="str">
        <f>IF(A97&lt;&gt;"",(RawData!V97*ScoringModel!$B$24+RawData!W97*ScoringModel!$B$25+RawData!X97*ScoringModel!$B$26+RawData!Y97*ScoringModel!$B$27+RawData!Z97*ScoringModel!$B$28+RawData!AA97*ScoringModel!$B$29+RawData!AB97*ScoringModel!$B$30)*0.01,"")</f>
        <v/>
      </c>
      <c r="Q97" s="19"/>
      <c r="R97" s="19"/>
      <c r="S97" s="19"/>
      <c r="T97" s="19"/>
      <c r="U97" s="19"/>
      <c r="V97" s="19"/>
    </row>
    <row r="98" spans="1:22" x14ac:dyDescent="0.25">
      <c r="A98" t="str">
        <f>IF(RawData!A98&lt;&gt;"",RawData!A98,"")</f>
        <v/>
      </c>
      <c r="B98" t="str">
        <f>IF(RawData!B98&lt;&gt;"",CONCATENATE(RawData!B98,", ",RawData!C98),"")</f>
        <v/>
      </c>
      <c r="C98" t="str">
        <f>IF(RawData!D98&lt;&gt;"",RawData!D98,"")</f>
        <v/>
      </c>
      <c r="D98" s="28" t="str">
        <f>IF(RawData!E98&lt;&gt;"",RawData!E98,"")</f>
        <v/>
      </c>
      <c r="E98" t="str">
        <f>IF(RawData!F98&lt;&gt;"",CONCATENATE(RawData!F98,", ",LEFT(RawData!G98,1)),"")</f>
        <v/>
      </c>
      <c r="G98" s="30" t="str">
        <f t="shared" si="1"/>
        <v/>
      </c>
      <c r="H98" t="str">
        <f>IF(A98&lt;&gt;"",VLOOKUP(G98,ScoreRanges!$C$4:$E$8,3),"")</f>
        <v/>
      </c>
      <c r="J98" s="30" t="str">
        <f>IF(AND(ConversionTable!$F$2&lt;&gt;"",A98&lt;&gt;""),VLOOKUP(G98,ConversionTable!B$2:D$402,3),"")</f>
        <v/>
      </c>
      <c r="K98" t="str">
        <f>IF(AND(ConversionTable!$F$2&lt;&gt;"",A98&lt;&gt;""),VLOOKUP(J98,ConversionTable!I$4:K$7,3),"")</f>
        <v/>
      </c>
      <c r="M98" t="str">
        <f>IF(A98&lt;&gt;"",(RawData!AC98*ScoringModel!$B$11+RawData!AD98*ScoringModel!$B$21+RawData!AE98*ScoringModel!$B$31)*0.01,"")</f>
        <v/>
      </c>
      <c r="N98" t="str">
        <f>IF(A98&lt;&gt;"",(RawData!H98*ScoringModel!$B$4+RawData!I98*ScoringModel!$B$5+RawData!J98*ScoringModel!$B$6+RawData!K98*ScoringModel!$B$7+RawData!L98*ScoringModel!$B$8+RawData!M98*ScoringModel!$B$9+RawData!N98*ScoringModel!$B$10)*0.01,"")</f>
        <v/>
      </c>
      <c r="O98" t="str">
        <f>IF(A98&lt;&gt;"",(RawData!O98*ScoringModel!$B$14+RawData!P98*ScoringModel!$B$15+RawData!Q98*ScoringModel!$B$16+RawData!R98*ScoringModel!$B$17+RawData!S98*ScoringModel!$B$18+RawData!T98*ScoringModel!$B$19+RawData!U98*ScoringModel!$B$20)*0.01,"")</f>
        <v/>
      </c>
      <c r="P98" t="str">
        <f>IF(A98&lt;&gt;"",(RawData!V98*ScoringModel!$B$24+RawData!W98*ScoringModel!$B$25+RawData!X98*ScoringModel!$B$26+RawData!Y98*ScoringModel!$B$27+RawData!Z98*ScoringModel!$B$28+RawData!AA98*ScoringModel!$B$29+RawData!AB98*ScoringModel!$B$30)*0.01,"")</f>
        <v/>
      </c>
      <c r="Q98" s="19"/>
      <c r="R98" s="19"/>
      <c r="S98" s="19"/>
      <c r="T98" s="19"/>
      <c r="U98" s="19"/>
      <c r="V98" s="19"/>
    </row>
    <row r="99" spans="1:22" x14ac:dyDescent="0.25">
      <c r="A99" t="str">
        <f>IF(RawData!A99&lt;&gt;"",RawData!A99,"")</f>
        <v/>
      </c>
      <c r="B99" t="str">
        <f>IF(RawData!B99&lt;&gt;"",CONCATENATE(RawData!B99,", ",RawData!C99),"")</f>
        <v/>
      </c>
      <c r="C99" t="str">
        <f>IF(RawData!D99&lt;&gt;"",RawData!D99,"")</f>
        <v/>
      </c>
      <c r="D99" s="28" t="str">
        <f>IF(RawData!E99&lt;&gt;"",RawData!E99,"")</f>
        <v/>
      </c>
      <c r="E99" t="str">
        <f>IF(RawData!F99&lt;&gt;"",CONCATENATE(RawData!F99,", ",LEFT(RawData!G99,1)),"")</f>
        <v/>
      </c>
      <c r="G99" s="30" t="str">
        <f t="shared" si="1"/>
        <v/>
      </c>
      <c r="H99" t="str">
        <f>IF(A99&lt;&gt;"",VLOOKUP(G99,ScoreRanges!$C$4:$E$8,3),"")</f>
        <v/>
      </c>
      <c r="J99" s="30" t="str">
        <f>IF(AND(ConversionTable!$F$2&lt;&gt;"",A99&lt;&gt;""),VLOOKUP(G99,ConversionTable!B$2:D$402,3),"")</f>
        <v/>
      </c>
      <c r="K99" t="str">
        <f>IF(AND(ConversionTable!$F$2&lt;&gt;"",A99&lt;&gt;""),VLOOKUP(J99,ConversionTable!I$4:K$7,3),"")</f>
        <v/>
      </c>
      <c r="M99" t="str">
        <f>IF(A99&lt;&gt;"",(RawData!AC99*ScoringModel!$B$11+RawData!AD99*ScoringModel!$B$21+RawData!AE99*ScoringModel!$B$31)*0.01,"")</f>
        <v/>
      </c>
      <c r="N99" t="str">
        <f>IF(A99&lt;&gt;"",(RawData!H99*ScoringModel!$B$4+RawData!I99*ScoringModel!$B$5+RawData!J99*ScoringModel!$B$6+RawData!K99*ScoringModel!$B$7+RawData!L99*ScoringModel!$B$8+RawData!M99*ScoringModel!$B$9+RawData!N99*ScoringModel!$B$10)*0.01,"")</f>
        <v/>
      </c>
      <c r="O99" t="str">
        <f>IF(A99&lt;&gt;"",(RawData!O99*ScoringModel!$B$14+RawData!P99*ScoringModel!$B$15+RawData!Q99*ScoringModel!$B$16+RawData!R99*ScoringModel!$B$17+RawData!S99*ScoringModel!$B$18+RawData!T99*ScoringModel!$B$19+RawData!U99*ScoringModel!$B$20)*0.01,"")</f>
        <v/>
      </c>
      <c r="P99" t="str">
        <f>IF(A99&lt;&gt;"",(RawData!V99*ScoringModel!$B$24+RawData!W99*ScoringModel!$B$25+RawData!X99*ScoringModel!$B$26+RawData!Y99*ScoringModel!$B$27+RawData!Z99*ScoringModel!$B$28+RawData!AA99*ScoringModel!$B$29+RawData!AB99*ScoringModel!$B$30)*0.01,"")</f>
        <v/>
      </c>
      <c r="Q99" s="19"/>
      <c r="R99" s="19"/>
      <c r="S99" s="19"/>
      <c r="T99" s="19"/>
      <c r="U99" s="19"/>
      <c r="V99" s="19"/>
    </row>
    <row r="100" spans="1:22" x14ac:dyDescent="0.25">
      <c r="A100" t="str">
        <f>IF(RawData!A100&lt;&gt;"",RawData!A100,"")</f>
        <v/>
      </c>
      <c r="B100" t="str">
        <f>IF(RawData!B100&lt;&gt;"",CONCATENATE(RawData!B100,", ",RawData!C100),"")</f>
        <v/>
      </c>
      <c r="C100" t="str">
        <f>IF(RawData!D100&lt;&gt;"",RawData!D100,"")</f>
        <v/>
      </c>
      <c r="D100" s="28" t="str">
        <f>IF(RawData!E100&lt;&gt;"",RawData!E100,"")</f>
        <v/>
      </c>
      <c r="E100" t="str">
        <f>IF(RawData!F100&lt;&gt;"",CONCATENATE(RawData!F100,", ",LEFT(RawData!G100,1)),"")</f>
        <v/>
      </c>
      <c r="G100" s="30" t="str">
        <f t="shared" si="1"/>
        <v/>
      </c>
      <c r="H100" t="str">
        <f>IF(A100&lt;&gt;"",VLOOKUP(G100,ScoreRanges!$C$4:$E$8,3),"")</f>
        <v/>
      </c>
      <c r="J100" s="30" t="str">
        <f>IF(AND(ConversionTable!$F$2&lt;&gt;"",A100&lt;&gt;""),VLOOKUP(G100,ConversionTable!B$2:D$402,3),"")</f>
        <v/>
      </c>
      <c r="K100" t="str">
        <f>IF(AND(ConversionTable!$F$2&lt;&gt;"",A100&lt;&gt;""),VLOOKUP(J100,ConversionTable!I$4:K$7,3),"")</f>
        <v/>
      </c>
      <c r="M100" t="str">
        <f>IF(A100&lt;&gt;"",(RawData!AC100*ScoringModel!$B$11+RawData!AD100*ScoringModel!$B$21+RawData!AE100*ScoringModel!$B$31)*0.01,"")</f>
        <v/>
      </c>
      <c r="N100" t="str">
        <f>IF(A100&lt;&gt;"",(RawData!H100*ScoringModel!$B$4+RawData!I100*ScoringModel!$B$5+RawData!J100*ScoringModel!$B$6+RawData!K100*ScoringModel!$B$7+RawData!L100*ScoringModel!$B$8+RawData!M100*ScoringModel!$B$9+RawData!N100*ScoringModel!$B$10)*0.01,"")</f>
        <v/>
      </c>
      <c r="O100" t="str">
        <f>IF(A100&lt;&gt;"",(RawData!O100*ScoringModel!$B$14+RawData!P100*ScoringModel!$B$15+RawData!Q100*ScoringModel!$B$16+RawData!R100*ScoringModel!$B$17+RawData!S100*ScoringModel!$B$18+RawData!T100*ScoringModel!$B$19+RawData!U100*ScoringModel!$B$20)*0.01,"")</f>
        <v/>
      </c>
      <c r="P100" t="str">
        <f>IF(A100&lt;&gt;"",(RawData!V100*ScoringModel!$B$24+RawData!W100*ScoringModel!$B$25+RawData!X100*ScoringModel!$B$26+RawData!Y100*ScoringModel!$B$27+RawData!Z100*ScoringModel!$B$28+RawData!AA100*ScoringModel!$B$29+RawData!AB100*ScoringModel!$B$30)*0.01,"")</f>
        <v/>
      </c>
      <c r="Q100" s="19"/>
      <c r="R100" s="19"/>
      <c r="S100" s="19"/>
      <c r="T100" s="19"/>
      <c r="U100" s="19"/>
      <c r="V100" s="19"/>
    </row>
    <row r="101" spans="1:22" x14ac:dyDescent="0.25">
      <c r="A101" t="str">
        <f>IF(RawData!A101&lt;&gt;"",RawData!A101,"")</f>
        <v/>
      </c>
      <c r="B101" t="str">
        <f>IF(RawData!B101&lt;&gt;"",CONCATENATE(RawData!B101,", ",RawData!C101),"")</f>
        <v/>
      </c>
      <c r="C101" t="str">
        <f>IF(RawData!D101&lt;&gt;"",RawData!D101,"")</f>
        <v/>
      </c>
      <c r="D101" s="28" t="str">
        <f>IF(RawData!E101&lt;&gt;"",RawData!E101,"")</f>
        <v/>
      </c>
      <c r="E101" t="str">
        <f>IF(RawData!F101&lt;&gt;"",CONCATENATE(RawData!F101,", ",LEFT(RawData!G101,1)),"")</f>
        <v/>
      </c>
      <c r="G101" s="30" t="str">
        <f t="shared" si="1"/>
        <v/>
      </c>
      <c r="H101" t="str">
        <f>IF(A101&lt;&gt;"",VLOOKUP(G101,ScoreRanges!$C$4:$E$8,3),"")</f>
        <v/>
      </c>
      <c r="J101" s="30" t="str">
        <f>IF(AND(ConversionTable!$F$2&lt;&gt;"",A101&lt;&gt;""),VLOOKUP(G101,ConversionTable!B$2:D$402,3),"")</f>
        <v/>
      </c>
      <c r="K101" t="str">
        <f>IF(AND(ConversionTable!$F$2&lt;&gt;"",A101&lt;&gt;""),VLOOKUP(J101,ConversionTable!I$4:K$7,3),"")</f>
        <v/>
      </c>
      <c r="M101" t="str">
        <f>IF(A101&lt;&gt;"",(RawData!AC101*ScoringModel!$B$11+RawData!AD101*ScoringModel!$B$21+RawData!AE101*ScoringModel!$B$31)*0.01,"")</f>
        <v/>
      </c>
      <c r="N101" t="str">
        <f>IF(A101&lt;&gt;"",(RawData!H101*ScoringModel!$B$4+RawData!I101*ScoringModel!$B$5+RawData!J101*ScoringModel!$B$6+RawData!K101*ScoringModel!$B$7+RawData!L101*ScoringModel!$B$8+RawData!M101*ScoringModel!$B$9+RawData!N101*ScoringModel!$B$10)*0.01,"")</f>
        <v/>
      </c>
      <c r="O101" t="str">
        <f>IF(A101&lt;&gt;"",(RawData!O101*ScoringModel!$B$14+RawData!P101*ScoringModel!$B$15+RawData!Q101*ScoringModel!$B$16+RawData!R101*ScoringModel!$B$17+RawData!S101*ScoringModel!$B$18+RawData!T101*ScoringModel!$B$19+RawData!U101*ScoringModel!$B$20)*0.01,"")</f>
        <v/>
      </c>
      <c r="P101" t="str">
        <f>IF(A101&lt;&gt;"",(RawData!V101*ScoringModel!$B$24+RawData!W101*ScoringModel!$B$25+RawData!X101*ScoringModel!$B$26+RawData!Y101*ScoringModel!$B$27+RawData!Z101*ScoringModel!$B$28+RawData!AA101*ScoringModel!$B$29+RawData!AB101*ScoringModel!$B$30)*0.01,"")</f>
        <v/>
      </c>
      <c r="Q101" s="19"/>
      <c r="R101" s="19"/>
      <c r="S101" s="19"/>
      <c r="T101" s="19"/>
      <c r="U101" s="19"/>
      <c r="V101" s="19"/>
    </row>
    <row r="102" spans="1:22" x14ac:dyDescent="0.25">
      <c r="A102" t="str">
        <f>IF(RawData!A102&lt;&gt;"",RawData!A102,"")</f>
        <v/>
      </c>
      <c r="B102" t="str">
        <f>IF(RawData!B102&lt;&gt;"",CONCATENATE(RawData!B102,", ",RawData!C102),"")</f>
        <v/>
      </c>
      <c r="C102" t="str">
        <f>IF(RawData!D102&lt;&gt;"",RawData!D102,"")</f>
        <v/>
      </c>
      <c r="D102" s="28" t="str">
        <f>IF(RawData!E102&lt;&gt;"",RawData!E102,"")</f>
        <v/>
      </c>
      <c r="E102" t="str">
        <f>IF(RawData!F102&lt;&gt;"",CONCATENATE(RawData!F102,", ",LEFT(RawData!G102,1)),"")</f>
        <v/>
      </c>
      <c r="G102" s="30" t="str">
        <f t="shared" si="1"/>
        <v/>
      </c>
      <c r="H102" t="str">
        <f>IF(A102&lt;&gt;"",VLOOKUP(G102,ScoreRanges!$C$4:$E$8,3),"")</f>
        <v/>
      </c>
      <c r="J102" s="30" t="str">
        <f>IF(AND(ConversionTable!$F$2&lt;&gt;"",A102&lt;&gt;""),VLOOKUP(G102,ConversionTable!B$2:D$402,3),"")</f>
        <v/>
      </c>
      <c r="K102" t="str">
        <f>IF(AND(ConversionTable!$F$2&lt;&gt;"",A102&lt;&gt;""),VLOOKUP(J102,ConversionTable!I$4:K$7,3),"")</f>
        <v/>
      </c>
      <c r="M102" t="str">
        <f>IF(A102&lt;&gt;"",(RawData!AC102*ScoringModel!$B$11+RawData!AD102*ScoringModel!$B$21+RawData!AE102*ScoringModel!$B$31)*0.01,"")</f>
        <v/>
      </c>
      <c r="N102" t="str">
        <f>IF(A102&lt;&gt;"",(RawData!H102*ScoringModel!$B$4+RawData!I102*ScoringModel!$B$5+RawData!J102*ScoringModel!$B$6+RawData!K102*ScoringModel!$B$7+RawData!L102*ScoringModel!$B$8+RawData!M102*ScoringModel!$B$9+RawData!N102*ScoringModel!$B$10)*0.01,"")</f>
        <v/>
      </c>
      <c r="O102" t="str">
        <f>IF(A102&lt;&gt;"",(RawData!O102*ScoringModel!$B$14+RawData!P102*ScoringModel!$B$15+RawData!Q102*ScoringModel!$B$16+RawData!R102*ScoringModel!$B$17+RawData!S102*ScoringModel!$B$18+RawData!T102*ScoringModel!$B$19+RawData!U102*ScoringModel!$B$20)*0.01,"")</f>
        <v/>
      </c>
      <c r="P102" t="str">
        <f>IF(A102&lt;&gt;"",(RawData!V102*ScoringModel!$B$24+RawData!W102*ScoringModel!$B$25+RawData!X102*ScoringModel!$B$26+RawData!Y102*ScoringModel!$B$27+RawData!Z102*ScoringModel!$B$28+RawData!AA102*ScoringModel!$B$29+RawData!AB102*ScoringModel!$B$30)*0.01,"")</f>
        <v/>
      </c>
      <c r="Q102" s="19"/>
      <c r="R102" s="19"/>
      <c r="S102" s="19"/>
      <c r="T102" s="19"/>
      <c r="U102" s="19"/>
      <c r="V102" s="19"/>
    </row>
    <row r="103" spans="1:22" x14ac:dyDescent="0.25">
      <c r="A103" t="str">
        <f>IF(RawData!A103&lt;&gt;"",RawData!A103,"")</f>
        <v/>
      </c>
      <c r="B103" t="str">
        <f>IF(RawData!B103&lt;&gt;"",CONCATENATE(RawData!B103,", ",RawData!C103),"")</f>
        <v/>
      </c>
      <c r="C103" t="str">
        <f>IF(RawData!D103&lt;&gt;"",RawData!D103,"")</f>
        <v/>
      </c>
      <c r="D103" s="28" t="str">
        <f>IF(RawData!E103&lt;&gt;"",RawData!E103,"")</f>
        <v/>
      </c>
      <c r="E103" t="str">
        <f>IF(RawData!F103&lt;&gt;"",CONCATENATE(RawData!F103,", ",LEFT(RawData!G103,1)),"")</f>
        <v/>
      </c>
      <c r="G103" s="30" t="str">
        <f t="shared" si="1"/>
        <v/>
      </c>
      <c r="H103" t="str">
        <f>IF(A103&lt;&gt;"",VLOOKUP(G103,ScoreRanges!$C$4:$E$8,3),"")</f>
        <v/>
      </c>
      <c r="J103" s="30" t="str">
        <f>IF(AND(ConversionTable!$F$2&lt;&gt;"",A103&lt;&gt;""),VLOOKUP(G103,ConversionTable!B$2:D$402,3),"")</f>
        <v/>
      </c>
      <c r="K103" t="str">
        <f>IF(AND(ConversionTable!$F$2&lt;&gt;"",A103&lt;&gt;""),VLOOKUP(J103,ConversionTable!I$4:K$7,3),"")</f>
        <v/>
      </c>
      <c r="M103" t="str">
        <f>IF(A103&lt;&gt;"",(RawData!AC103*ScoringModel!$B$11+RawData!AD103*ScoringModel!$B$21+RawData!AE103*ScoringModel!$B$31)*0.01,"")</f>
        <v/>
      </c>
      <c r="N103" t="str">
        <f>IF(A103&lt;&gt;"",(RawData!H103*ScoringModel!$B$4+RawData!I103*ScoringModel!$B$5+RawData!J103*ScoringModel!$B$6+RawData!K103*ScoringModel!$B$7+RawData!L103*ScoringModel!$B$8+RawData!M103*ScoringModel!$B$9+RawData!N103*ScoringModel!$B$10)*0.01,"")</f>
        <v/>
      </c>
      <c r="O103" t="str">
        <f>IF(A103&lt;&gt;"",(RawData!O103*ScoringModel!$B$14+RawData!P103*ScoringModel!$B$15+RawData!Q103*ScoringModel!$B$16+RawData!R103*ScoringModel!$B$17+RawData!S103*ScoringModel!$B$18+RawData!T103*ScoringModel!$B$19+RawData!U103*ScoringModel!$B$20)*0.01,"")</f>
        <v/>
      </c>
      <c r="P103" t="str">
        <f>IF(A103&lt;&gt;"",(RawData!V103*ScoringModel!$B$24+RawData!W103*ScoringModel!$B$25+RawData!X103*ScoringModel!$B$26+RawData!Y103*ScoringModel!$B$27+RawData!Z103*ScoringModel!$B$28+RawData!AA103*ScoringModel!$B$29+RawData!AB103*ScoringModel!$B$30)*0.01,"")</f>
        <v/>
      </c>
      <c r="Q103" s="19"/>
      <c r="R103" s="19"/>
      <c r="S103" s="19"/>
      <c r="T103" s="19"/>
      <c r="U103" s="19"/>
      <c r="V103" s="19"/>
    </row>
    <row r="104" spans="1:22" x14ac:dyDescent="0.25">
      <c r="A104" t="str">
        <f>IF(RawData!A104&lt;&gt;"",RawData!A104,"")</f>
        <v/>
      </c>
      <c r="B104" t="str">
        <f>IF(RawData!B104&lt;&gt;"",CONCATENATE(RawData!B104,", ",RawData!C104),"")</f>
        <v/>
      </c>
      <c r="C104" t="str">
        <f>IF(RawData!D104&lt;&gt;"",RawData!D104,"")</f>
        <v/>
      </c>
      <c r="D104" s="28" t="str">
        <f>IF(RawData!E104&lt;&gt;"",RawData!E104,"")</f>
        <v/>
      </c>
      <c r="E104" t="str">
        <f>IF(RawData!F104&lt;&gt;"",CONCATENATE(RawData!F104,", ",LEFT(RawData!G104,1)),"")</f>
        <v/>
      </c>
      <c r="G104" s="30" t="str">
        <f t="shared" si="1"/>
        <v/>
      </c>
      <c r="H104" t="str">
        <f>IF(A104&lt;&gt;"",VLOOKUP(G104,ScoreRanges!$C$4:$E$8,3),"")</f>
        <v/>
      </c>
      <c r="J104" s="30" t="str">
        <f>IF(AND(ConversionTable!$F$2&lt;&gt;"",A104&lt;&gt;""),VLOOKUP(G104,ConversionTable!B$2:D$402,3),"")</f>
        <v/>
      </c>
      <c r="K104" t="str">
        <f>IF(AND(ConversionTable!$F$2&lt;&gt;"",A104&lt;&gt;""),VLOOKUP(J104,ConversionTable!I$4:K$7,3),"")</f>
        <v/>
      </c>
      <c r="M104" t="str">
        <f>IF(A104&lt;&gt;"",(RawData!AC104*ScoringModel!$B$11+RawData!AD104*ScoringModel!$B$21+RawData!AE104*ScoringModel!$B$31)*0.01,"")</f>
        <v/>
      </c>
      <c r="N104" t="str">
        <f>IF(A104&lt;&gt;"",(RawData!H104*ScoringModel!$B$4+RawData!I104*ScoringModel!$B$5+RawData!J104*ScoringModel!$B$6+RawData!K104*ScoringModel!$B$7+RawData!L104*ScoringModel!$B$8+RawData!M104*ScoringModel!$B$9+RawData!N104*ScoringModel!$B$10)*0.01,"")</f>
        <v/>
      </c>
      <c r="O104" t="str">
        <f>IF(A104&lt;&gt;"",(RawData!O104*ScoringModel!$B$14+RawData!P104*ScoringModel!$B$15+RawData!Q104*ScoringModel!$B$16+RawData!R104*ScoringModel!$B$17+RawData!S104*ScoringModel!$B$18+RawData!T104*ScoringModel!$B$19+RawData!U104*ScoringModel!$B$20)*0.01,"")</f>
        <v/>
      </c>
      <c r="P104" t="str">
        <f>IF(A104&lt;&gt;"",(RawData!V104*ScoringModel!$B$24+RawData!W104*ScoringModel!$B$25+RawData!X104*ScoringModel!$B$26+RawData!Y104*ScoringModel!$B$27+RawData!Z104*ScoringModel!$B$28+RawData!AA104*ScoringModel!$B$29+RawData!AB104*ScoringModel!$B$30)*0.01,"")</f>
        <v/>
      </c>
      <c r="Q104" s="19"/>
      <c r="R104" s="19"/>
      <c r="S104" s="19"/>
      <c r="T104" s="19"/>
      <c r="U104" s="19"/>
      <c r="V104" s="19"/>
    </row>
    <row r="105" spans="1:22" x14ac:dyDescent="0.25">
      <c r="A105" t="str">
        <f>IF(RawData!A105&lt;&gt;"",RawData!A105,"")</f>
        <v/>
      </c>
      <c r="B105" t="str">
        <f>IF(RawData!B105&lt;&gt;"",CONCATENATE(RawData!B105,", ",RawData!C105),"")</f>
        <v/>
      </c>
      <c r="C105" t="str">
        <f>IF(RawData!D105&lt;&gt;"",RawData!D105,"")</f>
        <v/>
      </c>
      <c r="D105" s="28" t="str">
        <f>IF(RawData!E105&lt;&gt;"",RawData!E105,"")</f>
        <v/>
      </c>
      <c r="E105" t="str">
        <f>IF(RawData!F105&lt;&gt;"",CONCATENATE(RawData!F105,", ",LEFT(RawData!G105,1)),"")</f>
        <v/>
      </c>
      <c r="G105" s="30" t="str">
        <f t="shared" si="1"/>
        <v/>
      </c>
      <c r="H105" t="str">
        <f>IF(A105&lt;&gt;"",VLOOKUP(G105,ScoreRanges!$C$4:$E$8,3),"")</f>
        <v/>
      </c>
      <c r="J105" s="30" t="str">
        <f>IF(AND(ConversionTable!$F$2&lt;&gt;"",A105&lt;&gt;""),VLOOKUP(G105,ConversionTable!B$2:D$402,3),"")</f>
        <v/>
      </c>
      <c r="K105" t="str">
        <f>IF(AND(ConversionTable!$F$2&lt;&gt;"",A105&lt;&gt;""),VLOOKUP(J105,ConversionTable!I$4:K$7,3),"")</f>
        <v/>
      </c>
      <c r="M105" t="str">
        <f>IF(A105&lt;&gt;"",(RawData!AC105*ScoringModel!$B$11+RawData!AD105*ScoringModel!$B$21+RawData!AE105*ScoringModel!$B$31)*0.01,"")</f>
        <v/>
      </c>
      <c r="N105" t="str">
        <f>IF(A105&lt;&gt;"",(RawData!H105*ScoringModel!$B$4+RawData!I105*ScoringModel!$B$5+RawData!J105*ScoringModel!$B$6+RawData!K105*ScoringModel!$B$7+RawData!L105*ScoringModel!$B$8+RawData!M105*ScoringModel!$B$9+RawData!N105*ScoringModel!$B$10)*0.01,"")</f>
        <v/>
      </c>
      <c r="O105" t="str">
        <f>IF(A105&lt;&gt;"",(RawData!O105*ScoringModel!$B$14+RawData!P105*ScoringModel!$B$15+RawData!Q105*ScoringModel!$B$16+RawData!R105*ScoringModel!$B$17+RawData!S105*ScoringModel!$B$18+RawData!T105*ScoringModel!$B$19+RawData!U105*ScoringModel!$B$20)*0.01,"")</f>
        <v/>
      </c>
      <c r="P105" t="str">
        <f>IF(A105&lt;&gt;"",(RawData!V105*ScoringModel!$B$24+RawData!W105*ScoringModel!$B$25+RawData!X105*ScoringModel!$B$26+RawData!Y105*ScoringModel!$B$27+RawData!Z105*ScoringModel!$B$28+RawData!AA105*ScoringModel!$B$29+RawData!AB105*ScoringModel!$B$30)*0.01,"")</f>
        <v/>
      </c>
      <c r="Q105" s="19"/>
      <c r="R105" s="19"/>
      <c r="S105" s="19"/>
      <c r="T105" s="19"/>
      <c r="U105" s="19"/>
      <c r="V105" s="19"/>
    </row>
    <row r="106" spans="1:22" x14ac:dyDescent="0.25">
      <c r="A106" t="str">
        <f>IF(RawData!A106&lt;&gt;"",RawData!A106,"")</f>
        <v/>
      </c>
      <c r="B106" t="str">
        <f>IF(RawData!B106&lt;&gt;"",CONCATENATE(RawData!B106,", ",RawData!C106),"")</f>
        <v/>
      </c>
      <c r="C106" t="str">
        <f>IF(RawData!D106&lt;&gt;"",RawData!D106,"")</f>
        <v/>
      </c>
      <c r="D106" s="28" t="str">
        <f>IF(RawData!E106&lt;&gt;"",RawData!E106,"")</f>
        <v/>
      </c>
      <c r="E106" t="str">
        <f>IF(RawData!F106&lt;&gt;"",CONCATENATE(RawData!F106,", ",LEFT(RawData!G106,1)),"")</f>
        <v/>
      </c>
      <c r="G106" s="30" t="str">
        <f t="shared" si="1"/>
        <v/>
      </c>
      <c r="H106" t="str">
        <f>IF(A106&lt;&gt;"",VLOOKUP(G106,ScoreRanges!$C$4:$E$8,3),"")</f>
        <v/>
      </c>
      <c r="J106" s="30" t="str">
        <f>IF(AND(ConversionTable!$F$2&lt;&gt;"",A106&lt;&gt;""),VLOOKUP(G106,ConversionTable!B$2:D$402,3),"")</f>
        <v/>
      </c>
      <c r="K106" t="str">
        <f>IF(AND(ConversionTable!$F$2&lt;&gt;"",A106&lt;&gt;""),VLOOKUP(J106,ConversionTable!I$4:K$7,3),"")</f>
        <v/>
      </c>
      <c r="M106" t="str">
        <f>IF(A106&lt;&gt;"",(RawData!AC106*ScoringModel!$B$11+RawData!AD106*ScoringModel!$B$21+RawData!AE106*ScoringModel!$B$31)*0.01,"")</f>
        <v/>
      </c>
      <c r="N106" t="str">
        <f>IF(A106&lt;&gt;"",(RawData!H106*ScoringModel!$B$4+RawData!I106*ScoringModel!$B$5+RawData!J106*ScoringModel!$B$6+RawData!K106*ScoringModel!$B$7+RawData!L106*ScoringModel!$B$8+RawData!M106*ScoringModel!$B$9+RawData!N106*ScoringModel!$B$10)*0.01,"")</f>
        <v/>
      </c>
      <c r="O106" t="str">
        <f>IF(A106&lt;&gt;"",(RawData!O106*ScoringModel!$B$14+RawData!P106*ScoringModel!$B$15+RawData!Q106*ScoringModel!$B$16+RawData!R106*ScoringModel!$B$17+RawData!S106*ScoringModel!$B$18+RawData!T106*ScoringModel!$B$19+RawData!U106*ScoringModel!$B$20)*0.01,"")</f>
        <v/>
      </c>
      <c r="P106" t="str">
        <f>IF(A106&lt;&gt;"",(RawData!V106*ScoringModel!$B$24+RawData!W106*ScoringModel!$B$25+RawData!X106*ScoringModel!$B$26+RawData!Y106*ScoringModel!$B$27+RawData!Z106*ScoringModel!$B$28+RawData!AA106*ScoringModel!$B$29+RawData!AB106*ScoringModel!$B$30)*0.01,"")</f>
        <v/>
      </c>
      <c r="Q106" s="19"/>
      <c r="R106" s="19"/>
      <c r="S106" s="19"/>
      <c r="T106" s="19"/>
      <c r="U106" s="19"/>
      <c r="V106" s="19"/>
    </row>
    <row r="107" spans="1:22" x14ac:dyDescent="0.25">
      <c r="A107" t="str">
        <f>IF(RawData!A107&lt;&gt;"",RawData!A107,"")</f>
        <v/>
      </c>
      <c r="B107" t="str">
        <f>IF(RawData!B107&lt;&gt;"",CONCATENATE(RawData!B107,", ",RawData!C107),"")</f>
        <v/>
      </c>
      <c r="C107" t="str">
        <f>IF(RawData!D107&lt;&gt;"",RawData!D107,"")</f>
        <v/>
      </c>
      <c r="D107" s="28" t="str">
        <f>IF(RawData!E107&lt;&gt;"",RawData!E107,"")</f>
        <v/>
      </c>
      <c r="E107" t="str">
        <f>IF(RawData!F107&lt;&gt;"",CONCATENATE(RawData!F107,", ",LEFT(RawData!G107,1)),"")</f>
        <v/>
      </c>
      <c r="G107" s="30" t="str">
        <f t="shared" si="1"/>
        <v/>
      </c>
      <c r="H107" t="str">
        <f>IF(A107&lt;&gt;"",VLOOKUP(G107,ScoreRanges!$C$4:$E$8,3),"")</f>
        <v/>
      </c>
      <c r="J107" s="30" t="str">
        <f>IF(AND(ConversionTable!$F$2&lt;&gt;"",A107&lt;&gt;""),VLOOKUP(G107,ConversionTable!B$2:D$402,3),"")</f>
        <v/>
      </c>
      <c r="K107" t="str">
        <f>IF(AND(ConversionTable!$F$2&lt;&gt;"",A107&lt;&gt;""),VLOOKUP(J107,ConversionTable!I$4:K$7,3),"")</f>
        <v/>
      </c>
      <c r="M107" t="str">
        <f>IF(A107&lt;&gt;"",(RawData!AC107*ScoringModel!$B$11+RawData!AD107*ScoringModel!$B$21+RawData!AE107*ScoringModel!$B$31)*0.01,"")</f>
        <v/>
      </c>
      <c r="N107" t="str">
        <f>IF(A107&lt;&gt;"",(RawData!H107*ScoringModel!$B$4+RawData!I107*ScoringModel!$B$5+RawData!J107*ScoringModel!$B$6+RawData!K107*ScoringModel!$B$7+RawData!L107*ScoringModel!$B$8+RawData!M107*ScoringModel!$B$9+RawData!N107*ScoringModel!$B$10)*0.01,"")</f>
        <v/>
      </c>
      <c r="O107" t="str">
        <f>IF(A107&lt;&gt;"",(RawData!O107*ScoringModel!$B$14+RawData!P107*ScoringModel!$B$15+RawData!Q107*ScoringModel!$B$16+RawData!R107*ScoringModel!$B$17+RawData!S107*ScoringModel!$B$18+RawData!T107*ScoringModel!$B$19+RawData!U107*ScoringModel!$B$20)*0.01,"")</f>
        <v/>
      </c>
      <c r="P107" t="str">
        <f>IF(A107&lt;&gt;"",(RawData!V107*ScoringModel!$B$24+RawData!W107*ScoringModel!$B$25+RawData!X107*ScoringModel!$B$26+RawData!Y107*ScoringModel!$B$27+RawData!Z107*ScoringModel!$B$28+RawData!AA107*ScoringModel!$B$29+RawData!AB107*ScoringModel!$B$30)*0.01,"")</f>
        <v/>
      </c>
      <c r="Q107" s="19"/>
      <c r="R107" s="19"/>
      <c r="S107" s="19"/>
      <c r="T107" s="19"/>
      <c r="U107" s="19"/>
      <c r="V107" s="19"/>
    </row>
    <row r="108" spans="1:22" x14ac:dyDescent="0.25">
      <c r="A108" t="str">
        <f>IF(RawData!A108&lt;&gt;"",RawData!A108,"")</f>
        <v/>
      </c>
      <c r="B108" t="str">
        <f>IF(RawData!B108&lt;&gt;"",CONCATENATE(RawData!B108,", ",RawData!C108),"")</f>
        <v/>
      </c>
      <c r="C108" t="str">
        <f>IF(RawData!D108&lt;&gt;"",RawData!D108,"")</f>
        <v/>
      </c>
      <c r="D108" s="28" t="str">
        <f>IF(RawData!E108&lt;&gt;"",RawData!E108,"")</f>
        <v/>
      </c>
      <c r="E108" t="str">
        <f>IF(RawData!F108&lt;&gt;"",CONCATENATE(RawData!F108,", ",LEFT(RawData!G108,1)),"")</f>
        <v/>
      </c>
      <c r="G108" s="30" t="str">
        <f t="shared" si="1"/>
        <v/>
      </c>
      <c r="H108" t="str">
        <f>IF(A108&lt;&gt;"",VLOOKUP(G108,ScoreRanges!$C$4:$E$8,3),"")</f>
        <v/>
      </c>
      <c r="J108" s="30" t="str">
        <f>IF(AND(ConversionTable!$F$2&lt;&gt;"",A108&lt;&gt;""),VLOOKUP(G108,ConversionTable!B$2:D$402,3),"")</f>
        <v/>
      </c>
      <c r="K108" t="str">
        <f>IF(AND(ConversionTable!$F$2&lt;&gt;"",A108&lt;&gt;""),VLOOKUP(J108,ConversionTable!I$4:K$7,3),"")</f>
        <v/>
      </c>
      <c r="M108" t="str">
        <f>IF(A108&lt;&gt;"",(RawData!AC108*ScoringModel!$B$11+RawData!AD108*ScoringModel!$B$21+RawData!AE108*ScoringModel!$B$31)*0.01,"")</f>
        <v/>
      </c>
      <c r="N108" t="str">
        <f>IF(A108&lt;&gt;"",(RawData!H108*ScoringModel!$B$4+RawData!I108*ScoringModel!$B$5+RawData!J108*ScoringModel!$B$6+RawData!K108*ScoringModel!$B$7+RawData!L108*ScoringModel!$B$8+RawData!M108*ScoringModel!$B$9+RawData!N108*ScoringModel!$B$10)*0.01,"")</f>
        <v/>
      </c>
      <c r="O108" t="str">
        <f>IF(A108&lt;&gt;"",(RawData!O108*ScoringModel!$B$14+RawData!P108*ScoringModel!$B$15+RawData!Q108*ScoringModel!$B$16+RawData!R108*ScoringModel!$B$17+RawData!S108*ScoringModel!$B$18+RawData!T108*ScoringModel!$B$19+RawData!U108*ScoringModel!$B$20)*0.01,"")</f>
        <v/>
      </c>
      <c r="P108" t="str">
        <f>IF(A108&lt;&gt;"",(RawData!V108*ScoringModel!$B$24+RawData!W108*ScoringModel!$B$25+RawData!X108*ScoringModel!$B$26+RawData!Y108*ScoringModel!$B$27+RawData!Z108*ScoringModel!$B$28+RawData!AA108*ScoringModel!$B$29+RawData!AB108*ScoringModel!$B$30)*0.01,"")</f>
        <v/>
      </c>
      <c r="Q108" s="19"/>
      <c r="R108" s="19"/>
      <c r="S108" s="19"/>
      <c r="T108" s="19"/>
      <c r="U108" s="19"/>
      <c r="V108" s="19"/>
    </row>
    <row r="109" spans="1:22" x14ac:dyDescent="0.25">
      <c r="A109" t="str">
        <f>IF(RawData!A109&lt;&gt;"",RawData!A109,"")</f>
        <v/>
      </c>
      <c r="B109" t="str">
        <f>IF(RawData!B109&lt;&gt;"",CONCATENATE(RawData!B109,", ",RawData!C109),"")</f>
        <v/>
      </c>
      <c r="C109" t="str">
        <f>IF(RawData!D109&lt;&gt;"",RawData!D109,"")</f>
        <v/>
      </c>
      <c r="D109" s="28" t="str">
        <f>IF(RawData!E109&lt;&gt;"",RawData!E109,"")</f>
        <v/>
      </c>
      <c r="E109" t="str">
        <f>IF(RawData!F109&lt;&gt;"",CONCATENATE(RawData!F109,", ",LEFT(RawData!G109,1)),"")</f>
        <v/>
      </c>
      <c r="G109" s="30" t="str">
        <f t="shared" si="1"/>
        <v/>
      </c>
      <c r="H109" t="str">
        <f>IF(A109&lt;&gt;"",VLOOKUP(G109,ScoreRanges!$C$4:$E$8,3),"")</f>
        <v/>
      </c>
      <c r="J109" s="30" t="str">
        <f>IF(AND(ConversionTable!$F$2&lt;&gt;"",A109&lt;&gt;""),VLOOKUP(G109,ConversionTable!B$2:D$402,3),"")</f>
        <v/>
      </c>
      <c r="K109" t="str">
        <f>IF(AND(ConversionTable!$F$2&lt;&gt;"",A109&lt;&gt;""),VLOOKUP(J109,ConversionTable!I$4:K$7,3),"")</f>
        <v/>
      </c>
      <c r="M109" t="str">
        <f>IF(A109&lt;&gt;"",(RawData!AC109*ScoringModel!$B$11+RawData!AD109*ScoringModel!$B$21+RawData!AE109*ScoringModel!$B$31)*0.01,"")</f>
        <v/>
      </c>
      <c r="N109" t="str">
        <f>IF(A109&lt;&gt;"",(RawData!H109*ScoringModel!$B$4+RawData!I109*ScoringModel!$B$5+RawData!J109*ScoringModel!$B$6+RawData!K109*ScoringModel!$B$7+RawData!L109*ScoringModel!$B$8+RawData!M109*ScoringModel!$B$9+RawData!N109*ScoringModel!$B$10)*0.01,"")</f>
        <v/>
      </c>
      <c r="O109" t="str">
        <f>IF(A109&lt;&gt;"",(RawData!O109*ScoringModel!$B$14+RawData!P109*ScoringModel!$B$15+RawData!Q109*ScoringModel!$B$16+RawData!R109*ScoringModel!$B$17+RawData!S109*ScoringModel!$B$18+RawData!T109*ScoringModel!$B$19+RawData!U109*ScoringModel!$B$20)*0.01,"")</f>
        <v/>
      </c>
      <c r="P109" t="str">
        <f>IF(A109&lt;&gt;"",(RawData!V109*ScoringModel!$B$24+RawData!W109*ScoringModel!$B$25+RawData!X109*ScoringModel!$B$26+RawData!Y109*ScoringModel!$B$27+RawData!Z109*ScoringModel!$B$28+RawData!AA109*ScoringModel!$B$29+RawData!AB109*ScoringModel!$B$30)*0.01,"")</f>
        <v/>
      </c>
      <c r="Q109" s="19"/>
      <c r="R109" s="19"/>
      <c r="S109" s="19"/>
      <c r="T109" s="19"/>
      <c r="U109" s="19"/>
      <c r="V109" s="19"/>
    </row>
    <row r="110" spans="1:22" x14ac:dyDescent="0.25">
      <c r="A110" t="str">
        <f>IF(RawData!A110&lt;&gt;"",RawData!A110,"")</f>
        <v/>
      </c>
      <c r="B110" t="str">
        <f>IF(RawData!B110&lt;&gt;"",CONCATENATE(RawData!B110,", ",RawData!C110),"")</f>
        <v/>
      </c>
      <c r="C110" t="str">
        <f>IF(RawData!D110&lt;&gt;"",RawData!D110,"")</f>
        <v/>
      </c>
      <c r="D110" s="28" t="str">
        <f>IF(RawData!E110&lt;&gt;"",RawData!E110,"")</f>
        <v/>
      </c>
      <c r="E110" t="str">
        <f>IF(RawData!F110&lt;&gt;"",CONCATENATE(RawData!F110,", ",LEFT(RawData!G110,1)),"")</f>
        <v/>
      </c>
      <c r="G110" s="30" t="str">
        <f t="shared" si="1"/>
        <v/>
      </c>
      <c r="H110" t="str">
        <f>IF(A110&lt;&gt;"",VLOOKUP(G110,ScoreRanges!$C$4:$E$8,3),"")</f>
        <v/>
      </c>
      <c r="J110" s="30" t="str">
        <f>IF(AND(ConversionTable!$F$2&lt;&gt;"",A110&lt;&gt;""),VLOOKUP(G110,ConversionTable!B$2:D$402,3),"")</f>
        <v/>
      </c>
      <c r="K110" t="str">
        <f>IF(AND(ConversionTable!$F$2&lt;&gt;"",A110&lt;&gt;""),VLOOKUP(J110,ConversionTable!I$4:K$7,3),"")</f>
        <v/>
      </c>
      <c r="M110" t="str">
        <f>IF(A110&lt;&gt;"",(RawData!AC110*ScoringModel!$B$11+RawData!AD110*ScoringModel!$B$21+RawData!AE110*ScoringModel!$B$31)*0.01,"")</f>
        <v/>
      </c>
      <c r="N110" t="str">
        <f>IF(A110&lt;&gt;"",(RawData!H110*ScoringModel!$B$4+RawData!I110*ScoringModel!$B$5+RawData!J110*ScoringModel!$B$6+RawData!K110*ScoringModel!$B$7+RawData!L110*ScoringModel!$B$8+RawData!M110*ScoringModel!$B$9+RawData!N110*ScoringModel!$B$10)*0.01,"")</f>
        <v/>
      </c>
      <c r="O110" t="str">
        <f>IF(A110&lt;&gt;"",(RawData!O110*ScoringModel!$B$14+RawData!P110*ScoringModel!$B$15+RawData!Q110*ScoringModel!$B$16+RawData!R110*ScoringModel!$B$17+RawData!S110*ScoringModel!$B$18+RawData!T110*ScoringModel!$B$19+RawData!U110*ScoringModel!$B$20)*0.01,"")</f>
        <v/>
      </c>
      <c r="P110" t="str">
        <f>IF(A110&lt;&gt;"",(RawData!V110*ScoringModel!$B$24+RawData!W110*ScoringModel!$B$25+RawData!X110*ScoringModel!$B$26+RawData!Y110*ScoringModel!$B$27+RawData!Z110*ScoringModel!$B$28+RawData!AA110*ScoringModel!$B$29+RawData!AB110*ScoringModel!$B$30)*0.01,"")</f>
        <v/>
      </c>
      <c r="Q110" s="19"/>
      <c r="R110" s="19"/>
      <c r="S110" s="19"/>
      <c r="T110" s="19"/>
      <c r="U110" s="19"/>
      <c r="V110" s="19"/>
    </row>
    <row r="111" spans="1:22" x14ac:dyDescent="0.25">
      <c r="A111" t="str">
        <f>IF(RawData!A111&lt;&gt;"",RawData!A111,"")</f>
        <v/>
      </c>
      <c r="B111" t="str">
        <f>IF(RawData!B111&lt;&gt;"",CONCATENATE(RawData!B111,", ",RawData!C111),"")</f>
        <v/>
      </c>
      <c r="C111" t="str">
        <f>IF(RawData!D111&lt;&gt;"",RawData!D111,"")</f>
        <v/>
      </c>
      <c r="D111" s="28" t="str">
        <f>IF(RawData!E111&lt;&gt;"",RawData!E111,"")</f>
        <v/>
      </c>
      <c r="E111" t="str">
        <f>IF(RawData!F111&lt;&gt;"",CONCATENATE(RawData!F111,", ",LEFT(RawData!G111,1)),"")</f>
        <v/>
      </c>
      <c r="G111" s="30" t="str">
        <f t="shared" si="1"/>
        <v/>
      </c>
      <c r="H111" t="str">
        <f>IF(A111&lt;&gt;"",VLOOKUP(G111,ScoreRanges!$C$4:$E$8,3),"")</f>
        <v/>
      </c>
      <c r="J111" s="30" t="str">
        <f>IF(AND(ConversionTable!$F$2&lt;&gt;"",A111&lt;&gt;""),VLOOKUP(G111,ConversionTable!B$2:D$402,3),"")</f>
        <v/>
      </c>
      <c r="K111" t="str">
        <f>IF(AND(ConversionTable!$F$2&lt;&gt;"",A111&lt;&gt;""),VLOOKUP(J111,ConversionTable!I$4:K$7,3),"")</f>
        <v/>
      </c>
      <c r="M111" t="str">
        <f>IF(A111&lt;&gt;"",(RawData!AC111*ScoringModel!$B$11+RawData!AD111*ScoringModel!$B$21+RawData!AE111*ScoringModel!$B$31)*0.01,"")</f>
        <v/>
      </c>
      <c r="N111" t="str">
        <f>IF(A111&lt;&gt;"",(RawData!H111*ScoringModel!$B$4+RawData!I111*ScoringModel!$B$5+RawData!J111*ScoringModel!$B$6+RawData!K111*ScoringModel!$B$7+RawData!L111*ScoringModel!$B$8+RawData!M111*ScoringModel!$B$9+RawData!N111*ScoringModel!$B$10)*0.01,"")</f>
        <v/>
      </c>
      <c r="O111" t="str">
        <f>IF(A111&lt;&gt;"",(RawData!O111*ScoringModel!$B$14+RawData!P111*ScoringModel!$B$15+RawData!Q111*ScoringModel!$B$16+RawData!R111*ScoringModel!$B$17+RawData!S111*ScoringModel!$B$18+RawData!T111*ScoringModel!$B$19+RawData!U111*ScoringModel!$B$20)*0.01,"")</f>
        <v/>
      </c>
      <c r="P111" t="str">
        <f>IF(A111&lt;&gt;"",(RawData!V111*ScoringModel!$B$24+RawData!W111*ScoringModel!$B$25+RawData!X111*ScoringModel!$B$26+RawData!Y111*ScoringModel!$B$27+RawData!Z111*ScoringModel!$B$28+RawData!AA111*ScoringModel!$B$29+RawData!AB111*ScoringModel!$B$30)*0.01,"")</f>
        <v/>
      </c>
      <c r="Q111" s="19"/>
      <c r="R111" s="19"/>
      <c r="S111" s="19"/>
      <c r="T111" s="19"/>
      <c r="U111" s="19"/>
      <c r="V111" s="19"/>
    </row>
    <row r="112" spans="1:22" x14ac:dyDescent="0.25">
      <c r="A112" t="str">
        <f>IF(RawData!A112&lt;&gt;"",RawData!A112,"")</f>
        <v/>
      </c>
      <c r="B112" t="str">
        <f>IF(RawData!B112&lt;&gt;"",CONCATENATE(RawData!B112,", ",RawData!C112),"")</f>
        <v/>
      </c>
      <c r="C112" t="str">
        <f>IF(RawData!D112&lt;&gt;"",RawData!D112,"")</f>
        <v/>
      </c>
      <c r="D112" s="28" t="str">
        <f>IF(RawData!E112&lt;&gt;"",RawData!E112,"")</f>
        <v/>
      </c>
      <c r="E112" t="str">
        <f>IF(RawData!F112&lt;&gt;"",CONCATENATE(RawData!F112,", ",LEFT(RawData!G112,1)),"")</f>
        <v/>
      </c>
      <c r="G112" s="30" t="str">
        <f t="shared" si="1"/>
        <v/>
      </c>
      <c r="H112" t="str">
        <f>IF(A112&lt;&gt;"",VLOOKUP(G112,ScoreRanges!$C$4:$E$8,3),"")</f>
        <v/>
      </c>
      <c r="J112" s="30" t="str">
        <f>IF(AND(ConversionTable!$F$2&lt;&gt;"",A112&lt;&gt;""),VLOOKUP(G112,ConversionTable!B$2:D$402,3),"")</f>
        <v/>
      </c>
      <c r="K112" t="str">
        <f>IF(AND(ConversionTable!$F$2&lt;&gt;"",A112&lt;&gt;""),VLOOKUP(J112,ConversionTable!I$4:K$7,3),"")</f>
        <v/>
      </c>
      <c r="M112" t="str">
        <f>IF(A112&lt;&gt;"",(RawData!AC112*ScoringModel!$B$11+RawData!AD112*ScoringModel!$B$21+RawData!AE112*ScoringModel!$B$31)*0.01,"")</f>
        <v/>
      </c>
      <c r="N112" t="str">
        <f>IF(A112&lt;&gt;"",(RawData!H112*ScoringModel!$B$4+RawData!I112*ScoringModel!$B$5+RawData!J112*ScoringModel!$B$6+RawData!K112*ScoringModel!$B$7+RawData!L112*ScoringModel!$B$8+RawData!M112*ScoringModel!$B$9+RawData!N112*ScoringModel!$B$10)*0.01,"")</f>
        <v/>
      </c>
      <c r="O112" t="str">
        <f>IF(A112&lt;&gt;"",(RawData!O112*ScoringModel!$B$14+RawData!P112*ScoringModel!$B$15+RawData!Q112*ScoringModel!$B$16+RawData!R112*ScoringModel!$B$17+RawData!S112*ScoringModel!$B$18+RawData!T112*ScoringModel!$B$19+RawData!U112*ScoringModel!$B$20)*0.01,"")</f>
        <v/>
      </c>
      <c r="P112" t="str">
        <f>IF(A112&lt;&gt;"",(RawData!V112*ScoringModel!$B$24+RawData!W112*ScoringModel!$B$25+RawData!X112*ScoringModel!$B$26+RawData!Y112*ScoringModel!$B$27+RawData!Z112*ScoringModel!$B$28+RawData!AA112*ScoringModel!$B$29+RawData!AB112*ScoringModel!$B$30)*0.01,"")</f>
        <v/>
      </c>
      <c r="Q112" s="19"/>
      <c r="R112" s="19"/>
      <c r="S112" s="19"/>
      <c r="T112" s="19"/>
      <c r="U112" s="19"/>
      <c r="V112" s="19"/>
    </row>
    <row r="113" spans="1:22" x14ac:dyDescent="0.25">
      <c r="A113" t="str">
        <f>IF(RawData!A113&lt;&gt;"",RawData!A113,"")</f>
        <v/>
      </c>
      <c r="B113" t="str">
        <f>IF(RawData!B113&lt;&gt;"",CONCATENATE(RawData!B113,", ",RawData!C113),"")</f>
        <v/>
      </c>
      <c r="C113" t="str">
        <f>IF(RawData!D113&lt;&gt;"",RawData!D113,"")</f>
        <v/>
      </c>
      <c r="D113" s="28" t="str">
        <f>IF(RawData!E113&lt;&gt;"",RawData!E113,"")</f>
        <v/>
      </c>
      <c r="E113" t="str">
        <f>IF(RawData!F113&lt;&gt;"",CONCATENATE(RawData!F113,", ",LEFT(RawData!G113,1)),"")</f>
        <v/>
      </c>
      <c r="G113" s="30" t="str">
        <f t="shared" si="1"/>
        <v/>
      </c>
      <c r="H113" t="str">
        <f>IF(A113&lt;&gt;"",VLOOKUP(G113,ScoreRanges!$C$4:$E$8,3),"")</f>
        <v/>
      </c>
      <c r="J113" s="30" t="str">
        <f>IF(AND(ConversionTable!$F$2&lt;&gt;"",A113&lt;&gt;""),VLOOKUP(G113,ConversionTable!B$2:D$402,3),"")</f>
        <v/>
      </c>
      <c r="K113" t="str">
        <f>IF(AND(ConversionTable!$F$2&lt;&gt;"",A113&lt;&gt;""),VLOOKUP(J113,ConversionTable!I$4:K$7,3),"")</f>
        <v/>
      </c>
      <c r="M113" t="str">
        <f>IF(A113&lt;&gt;"",(RawData!AC113*ScoringModel!$B$11+RawData!AD113*ScoringModel!$B$21+RawData!AE113*ScoringModel!$B$31)*0.01,"")</f>
        <v/>
      </c>
      <c r="N113" t="str">
        <f>IF(A113&lt;&gt;"",(RawData!H113*ScoringModel!$B$4+RawData!I113*ScoringModel!$B$5+RawData!J113*ScoringModel!$B$6+RawData!K113*ScoringModel!$B$7+RawData!L113*ScoringModel!$B$8+RawData!M113*ScoringModel!$B$9+RawData!N113*ScoringModel!$B$10)*0.01,"")</f>
        <v/>
      </c>
      <c r="O113" t="str">
        <f>IF(A113&lt;&gt;"",(RawData!O113*ScoringModel!$B$14+RawData!P113*ScoringModel!$B$15+RawData!Q113*ScoringModel!$B$16+RawData!R113*ScoringModel!$B$17+RawData!S113*ScoringModel!$B$18+RawData!T113*ScoringModel!$B$19+RawData!U113*ScoringModel!$B$20)*0.01,"")</f>
        <v/>
      </c>
      <c r="P113" t="str">
        <f>IF(A113&lt;&gt;"",(RawData!V113*ScoringModel!$B$24+RawData!W113*ScoringModel!$B$25+RawData!X113*ScoringModel!$B$26+RawData!Y113*ScoringModel!$B$27+RawData!Z113*ScoringModel!$B$28+RawData!AA113*ScoringModel!$B$29+RawData!AB113*ScoringModel!$B$30)*0.01,"")</f>
        <v/>
      </c>
      <c r="Q113" s="19"/>
      <c r="R113" s="19"/>
      <c r="S113" s="19"/>
      <c r="T113" s="19"/>
      <c r="U113" s="19"/>
      <c r="V113" s="19"/>
    </row>
    <row r="114" spans="1:22" x14ac:dyDescent="0.25">
      <c r="A114" t="str">
        <f>IF(RawData!A114&lt;&gt;"",RawData!A114,"")</f>
        <v/>
      </c>
      <c r="B114" t="str">
        <f>IF(RawData!B114&lt;&gt;"",CONCATENATE(RawData!B114,", ",RawData!C114),"")</f>
        <v/>
      </c>
      <c r="C114" t="str">
        <f>IF(RawData!D114&lt;&gt;"",RawData!D114,"")</f>
        <v/>
      </c>
      <c r="D114" s="28" t="str">
        <f>IF(RawData!E114&lt;&gt;"",RawData!E114,"")</f>
        <v/>
      </c>
      <c r="E114" t="str">
        <f>IF(RawData!F114&lt;&gt;"",CONCATENATE(RawData!F114,", ",LEFT(RawData!G114,1)),"")</f>
        <v/>
      </c>
      <c r="G114" s="30" t="str">
        <f t="shared" si="1"/>
        <v/>
      </c>
      <c r="H114" t="str">
        <f>IF(A114&lt;&gt;"",VLOOKUP(G114,ScoreRanges!$C$4:$E$8,3),"")</f>
        <v/>
      </c>
      <c r="J114" s="30" t="str">
        <f>IF(AND(ConversionTable!$F$2&lt;&gt;"",A114&lt;&gt;""),VLOOKUP(G114,ConversionTable!B$2:D$402,3),"")</f>
        <v/>
      </c>
      <c r="K114" t="str">
        <f>IF(AND(ConversionTable!$F$2&lt;&gt;"",A114&lt;&gt;""),VLOOKUP(J114,ConversionTable!I$4:K$7,3),"")</f>
        <v/>
      </c>
      <c r="M114" t="str">
        <f>IF(A114&lt;&gt;"",(RawData!AC114*ScoringModel!$B$11+RawData!AD114*ScoringModel!$B$21+RawData!AE114*ScoringModel!$B$31)*0.01,"")</f>
        <v/>
      </c>
      <c r="N114" t="str">
        <f>IF(A114&lt;&gt;"",(RawData!H114*ScoringModel!$B$4+RawData!I114*ScoringModel!$B$5+RawData!J114*ScoringModel!$B$6+RawData!K114*ScoringModel!$B$7+RawData!L114*ScoringModel!$B$8+RawData!M114*ScoringModel!$B$9+RawData!N114*ScoringModel!$B$10)*0.01,"")</f>
        <v/>
      </c>
      <c r="O114" t="str">
        <f>IF(A114&lt;&gt;"",(RawData!O114*ScoringModel!$B$14+RawData!P114*ScoringModel!$B$15+RawData!Q114*ScoringModel!$B$16+RawData!R114*ScoringModel!$B$17+RawData!S114*ScoringModel!$B$18+RawData!T114*ScoringModel!$B$19+RawData!U114*ScoringModel!$B$20)*0.01,"")</f>
        <v/>
      </c>
      <c r="P114" t="str">
        <f>IF(A114&lt;&gt;"",(RawData!V114*ScoringModel!$B$24+RawData!W114*ScoringModel!$B$25+RawData!X114*ScoringModel!$B$26+RawData!Y114*ScoringModel!$B$27+RawData!Z114*ScoringModel!$B$28+RawData!AA114*ScoringModel!$B$29+RawData!AB114*ScoringModel!$B$30)*0.01,"")</f>
        <v/>
      </c>
      <c r="Q114" s="19"/>
      <c r="R114" s="19"/>
      <c r="S114" s="19"/>
      <c r="T114" s="19"/>
      <c r="U114" s="19"/>
      <c r="V114" s="19"/>
    </row>
    <row r="115" spans="1:22" x14ac:dyDescent="0.25">
      <c r="A115" t="str">
        <f>IF(RawData!A115&lt;&gt;"",RawData!A115,"")</f>
        <v/>
      </c>
      <c r="B115" t="str">
        <f>IF(RawData!B115&lt;&gt;"",CONCATENATE(RawData!B115,", ",RawData!C115),"")</f>
        <v/>
      </c>
      <c r="C115" t="str">
        <f>IF(RawData!D115&lt;&gt;"",RawData!D115,"")</f>
        <v/>
      </c>
      <c r="D115" s="28" t="str">
        <f>IF(RawData!E115&lt;&gt;"",RawData!E115,"")</f>
        <v/>
      </c>
      <c r="E115" t="str">
        <f>IF(RawData!F115&lt;&gt;"",CONCATENATE(RawData!F115,", ",LEFT(RawData!G115,1)),"")</f>
        <v/>
      </c>
      <c r="G115" s="30" t="str">
        <f t="shared" si="1"/>
        <v/>
      </c>
      <c r="H115" t="str">
        <f>IF(A115&lt;&gt;"",VLOOKUP(G115,ScoreRanges!$C$4:$E$8,3),"")</f>
        <v/>
      </c>
      <c r="J115" s="30" t="str">
        <f>IF(AND(ConversionTable!$F$2&lt;&gt;"",A115&lt;&gt;""),VLOOKUP(G115,ConversionTable!B$2:D$402,3),"")</f>
        <v/>
      </c>
      <c r="K115" t="str">
        <f>IF(AND(ConversionTable!$F$2&lt;&gt;"",A115&lt;&gt;""),VLOOKUP(J115,ConversionTable!I$4:K$7,3),"")</f>
        <v/>
      </c>
      <c r="M115" t="str">
        <f>IF(A115&lt;&gt;"",(RawData!AC115*ScoringModel!$B$11+RawData!AD115*ScoringModel!$B$21+RawData!AE115*ScoringModel!$B$31)*0.01,"")</f>
        <v/>
      </c>
      <c r="N115" t="str">
        <f>IF(A115&lt;&gt;"",(RawData!H115*ScoringModel!$B$4+RawData!I115*ScoringModel!$B$5+RawData!J115*ScoringModel!$B$6+RawData!K115*ScoringModel!$B$7+RawData!L115*ScoringModel!$B$8+RawData!M115*ScoringModel!$B$9+RawData!N115*ScoringModel!$B$10)*0.01,"")</f>
        <v/>
      </c>
      <c r="O115" t="str">
        <f>IF(A115&lt;&gt;"",(RawData!O115*ScoringModel!$B$14+RawData!P115*ScoringModel!$B$15+RawData!Q115*ScoringModel!$B$16+RawData!R115*ScoringModel!$B$17+RawData!S115*ScoringModel!$B$18+RawData!T115*ScoringModel!$B$19+RawData!U115*ScoringModel!$B$20)*0.01,"")</f>
        <v/>
      </c>
      <c r="P115" t="str">
        <f>IF(A115&lt;&gt;"",(RawData!V115*ScoringModel!$B$24+RawData!W115*ScoringModel!$B$25+RawData!X115*ScoringModel!$B$26+RawData!Y115*ScoringModel!$B$27+RawData!Z115*ScoringModel!$B$28+RawData!AA115*ScoringModel!$B$29+RawData!AB115*ScoringModel!$B$30)*0.01,"")</f>
        <v/>
      </c>
      <c r="Q115" s="19"/>
      <c r="R115" s="19"/>
      <c r="S115" s="19"/>
      <c r="T115" s="19"/>
      <c r="U115" s="19"/>
      <c r="V115" s="19"/>
    </row>
    <row r="116" spans="1:22" x14ac:dyDescent="0.25">
      <c r="A116" t="str">
        <f>IF(RawData!A116&lt;&gt;"",RawData!A116,"")</f>
        <v/>
      </c>
      <c r="B116" t="str">
        <f>IF(RawData!B116&lt;&gt;"",CONCATENATE(RawData!B116,", ",RawData!C116),"")</f>
        <v/>
      </c>
      <c r="C116" t="str">
        <f>IF(RawData!D116&lt;&gt;"",RawData!D116,"")</f>
        <v/>
      </c>
      <c r="D116" s="28" t="str">
        <f>IF(RawData!E116&lt;&gt;"",RawData!E116,"")</f>
        <v/>
      </c>
      <c r="E116" t="str">
        <f>IF(RawData!F116&lt;&gt;"",CONCATENATE(RawData!F116,", ",LEFT(RawData!G116,1)),"")</f>
        <v/>
      </c>
      <c r="G116" s="30" t="str">
        <f t="shared" si="1"/>
        <v/>
      </c>
      <c r="H116" t="str">
        <f>IF(A116&lt;&gt;"",VLOOKUP(G116,ScoreRanges!$C$4:$E$8,3),"")</f>
        <v/>
      </c>
      <c r="J116" s="30" t="str">
        <f>IF(AND(ConversionTable!$F$2&lt;&gt;"",A116&lt;&gt;""),VLOOKUP(G116,ConversionTable!B$2:D$402,3),"")</f>
        <v/>
      </c>
      <c r="K116" t="str">
        <f>IF(AND(ConversionTable!$F$2&lt;&gt;"",A116&lt;&gt;""),VLOOKUP(J116,ConversionTable!I$4:K$7,3),"")</f>
        <v/>
      </c>
      <c r="M116" t="str">
        <f>IF(A116&lt;&gt;"",(RawData!AC116*ScoringModel!$B$11+RawData!AD116*ScoringModel!$B$21+RawData!AE116*ScoringModel!$B$31)*0.01,"")</f>
        <v/>
      </c>
      <c r="N116" t="str">
        <f>IF(A116&lt;&gt;"",(RawData!H116*ScoringModel!$B$4+RawData!I116*ScoringModel!$B$5+RawData!J116*ScoringModel!$B$6+RawData!K116*ScoringModel!$B$7+RawData!L116*ScoringModel!$B$8+RawData!M116*ScoringModel!$B$9+RawData!N116*ScoringModel!$B$10)*0.01,"")</f>
        <v/>
      </c>
      <c r="O116" t="str">
        <f>IF(A116&lt;&gt;"",(RawData!O116*ScoringModel!$B$14+RawData!P116*ScoringModel!$B$15+RawData!Q116*ScoringModel!$B$16+RawData!R116*ScoringModel!$B$17+RawData!S116*ScoringModel!$B$18+RawData!T116*ScoringModel!$B$19+RawData!U116*ScoringModel!$B$20)*0.01,"")</f>
        <v/>
      </c>
      <c r="P116" t="str">
        <f>IF(A116&lt;&gt;"",(RawData!V116*ScoringModel!$B$24+RawData!W116*ScoringModel!$B$25+RawData!X116*ScoringModel!$B$26+RawData!Y116*ScoringModel!$B$27+RawData!Z116*ScoringModel!$B$28+RawData!AA116*ScoringModel!$B$29+RawData!AB116*ScoringModel!$B$30)*0.01,"")</f>
        <v/>
      </c>
      <c r="Q116" s="19"/>
      <c r="R116" s="19"/>
      <c r="S116" s="19"/>
      <c r="T116" s="19"/>
      <c r="U116" s="19"/>
      <c r="V116" s="19"/>
    </row>
    <row r="117" spans="1:22" x14ac:dyDescent="0.25">
      <c r="A117" t="str">
        <f>IF(RawData!A117&lt;&gt;"",RawData!A117,"")</f>
        <v/>
      </c>
      <c r="B117" t="str">
        <f>IF(RawData!B117&lt;&gt;"",CONCATENATE(RawData!B117,", ",RawData!C117),"")</f>
        <v/>
      </c>
      <c r="C117" t="str">
        <f>IF(RawData!D117&lt;&gt;"",RawData!D117,"")</f>
        <v/>
      </c>
      <c r="D117" s="28" t="str">
        <f>IF(RawData!E117&lt;&gt;"",RawData!E117,"")</f>
        <v/>
      </c>
      <c r="E117" t="str">
        <f>IF(RawData!F117&lt;&gt;"",CONCATENATE(RawData!F117,", ",LEFT(RawData!G117,1)),"")</f>
        <v/>
      </c>
      <c r="G117" s="30" t="str">
        <f t="shared" si="1"/>
        <v/>
      </c>
      <c r="H117" t="str">
        <f>IF(A117&lt;&gt;"",VLOOKUP(G117,ScoreRanges!$C$4:$E$8,3),"")</f>
        <v/>
      </c>
      <c r="J117" s="30" t="str">
        <f>IF(AND(ConversionTable!$F$2&lt;&gt;"",A117&lt;&gt;""),VLOOKUP(G117,ConversionTable!B$2:D$402,3),"")</f>
        <v/>
      </c>
      <c r="K117" t="str">
        <f>IF(AND(ConversionTable!$F$2&lt;&gt;"",A117&lt;&gt;""),VLOOKUP(J117,ConversionTable!I$4:K$7,3),"")</f>
        <v/>
      </c>
      <c r="M117" t="str">
        <f>IF(A117&lt;&gt;"",(RawData!AC117*ScoringModel!$B$11+RawData!AD117*ScoringModel!$B$21+RawData!AE117*ScoringModel!$B$31)*0.01,"")</f>
        <v/>
      </c>
      <c r="N117" t="str">
        <f>IF(A117&lt;&gt;"",(RawData!H117*ScoringModel!$B$4+RawData!I117*ScoringModel!$B$5+RawData!J117*ScoringModel!$B$6+RawData!K117*ScoringModel!$B$7+RawData!L117*ScoringModel!$B$8+RawData!M117*ScoringModel!$B$9+RawData!N117*ScoringModel!$B$10)*0.01,"")</f>
        <v/>
      </c>
      <c r="O117" t="str">
        <f>IF(A117&lt;&gt;"",(RawData!O117*ScoringModel!$B$14+RawData!P117*ScoringModel!$B$15+RawData!Q117*ScoringModel!$B$16+RawData!R117*ScoringModel!$B$17+RawData!S117*ScoringModel!$B$18+RawData!T117*ScoringModel!$B$19+RawData!U117*ScoringModel!$B$20)*0.01,"")</f>
        <v/>
      </c>
      <c r="P117" t="str">
        <f>IF(A117&lt;&gt;"",(RawData!V117*ScoringModel!$B$24+RawData!W117*ScoringModel!$B$25+RawData!X117*ScoringModel!$B$26+RawData!Y117*ScoringModel!$B$27+RawData!Z117*ScoringModel!$B$28+RawData!AA117*ScoringModel!$B$29+RawData!AB117*ScoringModel!$B$30)*0.01,"")</f>
        <v/>
      </c>
      <c r="Q117" s="19"/>
      <c r="R117" s="19"/>
      <c r="S117" s="19"/>
      <c r="T117" s="19"/>
      <c r="U117" s="19"/>
      <c r="V117" s="19"/>
    </row>
    <row r="118" spans="1:22" x14ac:dyDescent="0.25">
      <c r="A118" t="str">
        <f>IF(RawData!A118&lt;&gt;"",RawData!A118,"")</f>
        <v/>
      </c>
      <c r="B118" t="str">
        <f>IF(RawData!B118&lt;&gt;"",CONCATENATE(RawData!B118,", ",RawData!C118),"")</f>
        <v/>
      </c>
      <c r="C118" t="str">
        <f>IF(RawData!D118&lt;&gt;"",RawData!D118,"")</f>
        <v/>
      </c>
      <c r="D118" s="28" t="str">
        <f>IF(RawData!E118&lt;&gt;"",RawData!E118,"")</f>
        <v/>
      </c>
      <c r="E118" t="str">
        <f>IF(RawData!F118&lt;&gt;"",CONCATENATE(RawData!F118,", ",LEFT(RawData!G118,1)),"")</f>
        <v/>
      </c>
      <c r="G118" s="30" t="str">
        <f t="shared" si="1"/>
        <v/>
      </c>
      <c r="H118" t="str">
        <f>IF(A118&lt;&gt;"",VLOOKUP(G118,ScoreRanges!$C$4:$E$8,3),"")</f>
        <v/>
      </c>
      <c r="J118" s="30" t="str">
        <f>IF(AND(ConversionTable!$F$2&lt;&gt;"",A118&lt;&gt;""),VLOOKUP(G118,ConversionTable!B$2:D$402,3),"")</f>
        <v/>
      </c>
      <c r="K118" t="str">
        <f>IF(AND(ConversionTable!$F$2&lt;&gt;"",A118&lt;&gt;""),VLOOKUP(J118,ConversionTable!I$4:K$7,3),"")</f>
        <v/>
      </c>
      <c r="M118" t="str">
        <f>IF(A118&lt;&gt;"",(RawData!AC118*ScoringModel!$B$11+RawData!AD118*ScoringModel!$B$21+RawData!AE118*ScoringModel!$B$31)*0.01,"")</f>
        <v/>
      </c>
      <c r="N118" t="str">
        <f>IF(A118&lt;&gt;"",(RawData!H118*ScoringModel!$B$4+RawData!I118*ScoringModel!$B$5+RawData!J118*ScoringModel!$B$6+RawData!K118*ScoringModel!$B$7+RawData!L118*ScoringModel!$B$8+RawData!M118*ScoringModel!$B$9+RawData!N118*ScoringModel!$B$10)*0.01,"")</f>
        <v/>
      </c>
      <c r="O118" t="str">
        <f>IF(A118&lt;&gt;"",(RawData!O118*ScoringModel!$B$14+RawData!P118*ScoringModel!$B$15+RawData!Q118*ScoringModel!$B$16+RawData!R118*ScoringModel!$B$17+RawData!S118*ScoringModel!$B$18+RawData!T118*ScoringModel!$B$19+RawData!U118*ScoringModel!$B$20)*0.01,"")</f>
        <v/>
      </c>
      <c r="P118" t="str">
        <f>IF(A118&lt;&gt;"",(RawData!V118*ScoringModel!$B$24+RawData!W118*ScoringModel!$B$25+RawData!X118*ScoringModel!$B$26+RawData!Y118*ScoringModel!$B$27+RawData!Z118*ScoringModel!$B$28+RawData!AA118*ScoringModel!$B$29+RawData!AB118*ScoringModel!$B$30)*0.01,"")</f>
        <v/>
      </c>
      <c r="Q118" s="19"/>
      <c r="R118" s="19"/>
      <c r="S118" s="19"/>
      <c r="T118" s="19"/>
      <c r="U118" s="19"/>
      <c r="V118" s="19"/>
    </row>
    <row r="119" spans="1:22" x14ac:dyDescent="0.25">
      <c r="A119" t="str">
        <f>IF(RawData!A119&lt;&gt;"",RawData!A119,"")</f>
        <v/>
      </c>
      <c r="B119" t="str">
        <f>IF(RawData!B119&lt;&gt;"",CONCATENATE(RawData!B119,", ",RawData!C119),"")</f>
        <v/>
      </c>
      <c r="C119" t="str">
        <f>IF(RawData!D119&lt;&gt;"",RawData!D119,"")</f>
        <v/>
      </c>
      <c r="D119" s="28" t="str">
        <f>IF(RawData!E119&lt;&gt;"",RawData!E119,"")</f>
        <v/>
      </c>
      <c r="E119" t="str">
        <f>IF(RawData!F119&lt;&gt;"",CONCATENATE(RawData!F119,", ",LEFT(RawData!G119,1)),"")</f>
        <v/>
      </c>
      <c r="G119" s="30" t="str">
        <f t="shared" si="1"/>
        <v/>
      </c>
      <c r="H119" t="str">
        <f>IF(A119&lt;&gt;"",VLOOKUP(G119,ScoreRanges!$C$4:$E$8,3),"")</f>
        <v/>
      </c>
      <c r="J119" s="30" t="str">
        <f>IF(AND(ConversionTable!$F$2&lt;&gt;"",A119&lt;&gt;""),VLOOKUP(G119,ConversionTable!B$2:D$402,3),"")</f>
        <v/>
      </c>
      <c r="K119" t="str">
        <f>IF(AND(ConversionTable!$F$2&lt;&gt;"",A119&lt;&gt;""),VLOOKUP(J119,ConversionTable!I$4:K$7,3),"")</f>
        <v/>
      </c>
      <c r="M119" t="str">
        <f>IF(A119&lt;&gt;"",(RawData!AC119*ScoringModel!$B$11+RawData!AD119*ScoringModel!$B$21+RawData!AE119*ScoringModel!$B$31)*0.01,"")</f>
        <v/>
      </c>
      <c r="N119" t="str">
        <f>IF(A119&lt;&gt;"",(RawData!H119*ScoringModel!$B$4+RawData!I119*ScoringModel!$B$5+RawData!J119*ScoringModel!$B$6+RawData!K119*ScoringModel!$B$7+RawData!L119*ScoringModel!$B$8+RawData!M119*ScoringModel!$B$9+RawData!N119*ScoringModel!$B$10)*0.01,"")</f>
        <v/>
      </c>
      <c r="O119" t="str">
        <f>IF(A119&lt;&gt;"",(RawData!O119*ScoringModel!$B$14+RawData!P119*ScoringModel!$B$15+RawData!Q119*ScoringModel!$B$16+RawData!R119*ScoringModel!$B$17+RawData!S119*ScoringModel!$B$18+RawData!T119*ScoringModel!$B$19+RawData!U119*ScoringModel!$B$20)*0.01,"")</f>
        <v/>
      </c>
      <c r="P119" t="str">
        <f>IF(A119&lt;&gt;"",(RawData!V119*ScoringModel!$B$24+RawData!W119*ScoringModel!$B$25+RawData!X119*ScoringModel!$B$26+RawData!Y119*ScoringModel!$B$27+RawData!Z119*ScoringModel!$B$28+RawData!AA119*ScoringModel!$B$29+RawData!AB119*ScoringModel!$B$30)*0.01,"")</f>
        <v/>
      </c>
      <c r="Q119" s="19"/>
      <c r="R119" s="19"/>
      <c r="S119" s="19"/>
      <c r="T119" s="19"/>
      <c r="U119" s="19"/>
      <c r="V119" s="19"/>
    </row>
    <row r="120" spans="1:22" x14ac:dyDescent="0.25">
      <c r="A120" t="str">
        <f>IF(RawData!A120&lt;&gt;"",RawData!A120,"")</f>
        <v/>
      </c>
      <c r="B120" t="str">
        <f>IF(RawData!B120&lt;&gt;"",CONCATENATE(RawData!B120,", ",RawData!C120),"")</f>
        <v/>
      </c>
      <c r="C120" t="str">
        <f>IF(RawData!D120&lt;&gt;"",RawData!D120,"")</f>
        <v/>
      </c>
      <c r="D120" s="28" t="str">
        <f>IF(RawData!E120&lt;&gt;"",RawData!E120,"")</f>
        <v/>
      </c>
      <c r="E120" t="str">
        <f>IF(RawData!F120&lt;&gt;"",CONCATENATE(RawData!F120,", ",LEFT(RawData!G120,1)),"")</f>
        <v/>
      </c>
      <c r="G120" s="30" t="str">
        <f t="shared" si="1"/>
        <v/>
      </c>
      <c r="H120" t="str">
        <f>IF(A120&lt;&gt;"",VLOOKUP(G120,ScoreRanges!$C$4:$E$8,3),"")</f>
        <v/>
      </c>
      <c r="J120" s="30" t="str">
        <f>IF(AND(ConversionTable!$F$2&lt;&gt;"",A120&lt;&gt;""),VLOOKUP(G120,ConversionTable!B$2:D$402,3),"")</f>
        <v/>
      </c>
      <c r="K120" t="str">
        <f>IF(AND(ConversionTable!$F$2&lt;&gt;"",A120&lt;&gt;""),VLOOKUP(J120,ConversionTable!I$4:K$7,3),"")</f>
        <v/>
      </c>
      <c r="M120" t="str">
        <f>IF(A120&lt;&gt;"",(RawData!AC120*ScoringModel!$B$11+RawData!AD120*ScoringModel!$B$21+RawData!AE120*ScoringModel!$B$31)*0.01,"")</f>
        <v/>
      </c>
      <c r="N120" t="str">
        <f>IF(A120&lt;&gt;"",(RawData!H120*ScoringModel!$B$4+RawData!I120*ScoringModel!$B$5+RawData!J120*ScoringModel!$B$6+RawData!K120*ScoringModel!$B$7+RawData!L120*ScoringModel!$B$8+RawData!M120*ScoringModel!$B$9+RawData!N120*ScoringModel!$B$10)*0.01,"")</f>
        <v/>
      </c>
      <c r="O120" t="str">
        <f>IF(A120&lt;&gt;"",(RawData!O120*ScoringModel!$B$14+RawData!P120*ScoringModel!$B$15+RawData!Q120*ScoringModel!$B$16+RawData!R120*ScoringModel!$B$17+RawData!S120*ScoringModel!$B$18+RawData!T120*ScoringModel!$B$19+RawData!U120*ScoringModel!$B$20)*0.01,"")</f>
        <v/>
      </c>
      <c r="P120" t="str">
        <f>IF(A120&lt;&gt;"",(RawData!V120*ScoringModel!$B$24+RawData!W120*ScoringModel!$B$25+RawData!X120*ScoringModel!$B$26+RawData!Y120*ScoringModel!$B$27+RawData!Z120*ScoringModel!$B$28+RawData!AA120*ScoringModel!$B$29+RawData!AB120*ScoringModel!$B$30)*0.01,"")</f>
        <v/>
      </c>
      <c r="Q120" s="19"/>
      <c r="R120" s="19"/>
      <c r="S120" s="19"/>
      <c r="T120" s="19"/>
      <c r="U120" s="19"/>
      <c r="V120" s="19"/>
    </row>
    <row r="121" spans="1:22" x14ac:dyDescent="0.25">
      <c r="A121" t="str">
        <f>IF(RawData!A121&lt;&gt;"",RawData!A121,"")</f>
        <v/>
      </c>
      <c r="B121" t="str">
        <f>IF(RawData!B121&lt;&gt;"",CONCATENATE(RawData!B121,", ",RawData!C121),"")</f>
        <v/>
      </c>
      <c r="C121" t="str">
        <f>IF(RawData!D121&lt;&gt;"",RawData!D121,"")</f>
        <v/>
      </c>
      <c r="D121" s="28" t="str">
        <f>IF(RawData!E121&lt;&gt;"",RawData!E121,"")</f>
        <v/>
      </c>
      <c r="E121" t="str">
        <f>IF(RawData!F121&lt;&gt;"",CONCATENATE(RawData!F121,", ",LEFT(RawData!G121,1)),"")</f>
        <v/>
      </c>
      <c r="G121" s="30" t="str">
        <f t="shared" si="1"/>
        <v/>
      </c>
      <c r="H121" t="str">
        <f>IF(A121&lt;&gt;"",VLOOKUP(G121,ScoreRanges!$C$4:$E$8,3),"")</f>
        <v/>
      </c>
      <c r="J121" s="30" t="str">
        <f>IF(AND(ConversionTable!$F$2&lt;&gt;"",A121&lt;&gt;""),VLOOKUP(G121,ConversionTable!B$2:D$402,3),"")</f>
        <v/>
      </c>
      <c r="K121" t="str">
        <f>IF(AND(ConversionTable!$F$2&lt;&gt;"",A121&lt;&gt;""),VLOOKUP(J121,ConversionTable!I$4:K$7,3),"")</f>
        <v/>
      </c>
      <c r="M121" t="str">
        <f>IF(A121&lt;&gt;"",(RawData!AC121*ScoringModel!$B$11+RawData!AD121*ScoringModel!$B$21+RawData!AE121*ScoringModel!$B$31)*0.01,"")</f>
        <v/>
      </c>
      <c r="N121" t="str">
        <f>IF(A121&lt;&gt;"",(RawData!H121*ScoringModel!$B$4+RawData!I121*ScoringModel!$B$5+RawData!J121*ScoringModel!$B$6+RawData!K121*ScoringModel!$B$7+RawData!L121*ScoringModel!$B$8+RawData!M121*ScoringModel!$B$9+RawData!N121*ScoringModel!$B$10)*0.01,"")</f>
        <v/>
      </c>
      <c r="O121" t="str">
        <f>IF(A121&lt;&gt;"",(RawData!O121*ScoringModel!$B$14+RawData!P121*ScoringModel!$B$15+RawData!Q121*ScoringModel!$B$16+RawData!R121*ScoringModel!$B$17+RawData!S121*ScoringModel!$B$18+RawData!T121*ScoringModel!$B$19+RawData!U121*ScoringModel!$B$20)*0.01,"")</f>
        <v/>
      </c>
      <c r="P121" t="str">
        <f>IF(A121&lt;&gt;"",(RawData!V121*ScoringModel!$B$24+RawData!W121*ScoringModel!$B$25+RawData!X121*ScoringModel!$B$26+RawData!Y121*ScoringModel!$B$27+RawData!Z121*ScoringModel!$B$28+RawData!AA121*ScoringModel!$B$29+RawData!AB121*ScoringModel!$B$30)*0.01,"")</f>
        <v/>
      </c>
      <c r="Q121" s="19"/>
      <c r="R121" s="19"/>
      <c r="S121" s="19"/>
      <c r="T121" s="19"/>
      <c r="U121" s="19"/>
      <c r="V121" s="19"/>
    </row>
    <row r="122" spans="1:22" x14ac:dyDescent="0.25">
      <c r="A122" t="str">
        <f>IF(RawData!A122&lt;&gt;"",RawData!A122,"")</f>
        <v/>
      </c>
      <c r="B122" t="str">
        <f>IF(RawData!B122&lt;&gt;"",CONCATENATE(RawData!B122,", ",RawData!C122),"")</f>
        <v/>
      </c>
      <c r="C122" t="str">
        <f>IF(RawData!D122&lt;&gt;"",RawData!D122,"")</f>
        <v/>
      </c>
      <c r="D122" s="28" t="str">
        <f>IF(RawData!E122&lt;&gt;"",RawData!E122,"")</f>
        <v/>
      </c>
      <c r="E122" t="str">
        <f>IF(RawData!F122&lt;&gt;"",CONCATENATE(RawData!F122,", ",LEFT(RawData!G122,1)),"")</f>
        <v/>
      </c>
      <c r="G122" s="30" t="str">
        <f t="shared" si="1"/>
        <v/>
      </c>
      <c r="H122" t="str">
        <f>IF(A122&lt;&gt;"",VLOOKUP(G122,ScoreRanges!$C$4:$E$8,3),"")</f>
        <v/>
      </c>
      <c r="J122" s="30" t="str">
        <f>IF(AND(ConversionTable!$F$2&lt;&gt;"",A122&lt;&gt;""),VLOOKUP(G122,ConversionTable!B$2:D$402,3),"")</f>
        <v/>
      </c>
      <c r="K122" t="str">
        <f>IF(AND(ConversionTable!$F$2&lt;&gt;"",A122&lt;&gt;""),VLOOKUP(J122,ConversionTable!I$4:K$7,3),"")</f>
        <v/>
      </c>
      <c r="M122" t="str">
        <f>IF(A122&lt;&gt;"",(RawData!AC122*ScoringModel!$B$11+RawData!AD122*ScoringModel!$B$21+RawData!AE122*ScoringModel!$B$31)*0.01,"")</f>
        <v/>
      </c>
      <c r="N122" t="str">
        <f>IF(A122&lt;&gt;"",(RawData!H122*ScoringModel!$B$4+RawData!I122*ScoringModel!$B$5+RawData!J122*ScoringModel!$B$6+RawData!K122*ScoringModel!$B$7+RawData!L122*ScoringModel!$B$8+RawData!M122*ScoringModel!$B$9+RawData!N122*ScoringModel!$B$10)*0.01,"")</f>
        <v/>
      </c>
      <c r="O122" t="str">
        <f>IF(A122&lt;&gt;"",(RawData!O122*ScoringModel!$B$14+RawData!P122*ScoringModel!$B$15+RawData!Q122*ScoringModel!$B$16+RawData!R122*ScoringModel!$B$17+RawData!S122*ScoringModel!$B$18+RawData!T122*ScoringModel!$B$19+RawData!U122*ScoringModel!$B$20)*0.01,"")</f>
        <v/>
      </c>
      <c r="P122" t="str">
        <f>IF(A122&lt;&gt;"",(RawData!V122*ScoringModel!$B$24+RawData!W122*ScoringModel!$B$25+RawData!X122*ScoringModel!$B$26+RawData!Y122*ScoringModel!$B$27+RawData!Z122*ScoringModel!$B$28+RawData!AA122*ScoringModel!$B$29+RawData!AB122*ScoringModel!$B$30)*0.01,"")</f>
        <v/>
      </c>
      <c r="Q122" s="19"/>
      <c r="R122" s="19"/>
      <c r="S122" s="19"/>
      <c r="T122" s="19"/>
      <c r="U122" s="19"/>
      <c r="V122" s="19"/>
    </row>
    <row r="123" spans="1:22" x14ac:dyDescent="0.25">
      <c r="A123" t="str">
        <f>IF(RawData!A123&lt;&gt;"",RawData!A123,"")</f>
        <v/>
      </c>
      <c r="B123" t="str">
        <f>IF(RawData!B123&lt;&gt;"",CONCATENATE(RawData!B123,", ",RawData!C123),"")</f>
        <v/>
      </c>
      <c r="C123" t="str">
        <f>IF(RawData!D123&lt;&gt;"",RawData!D123,"")</f>
        <v/>
      </c>
      <c r="D123" s="28" t="str">
        <f>IF(RawData!E123&lt;&gt;"",RawData!E123,"")</f>
        <v/>
      </c>
      <c r="E123" t="str">
        <f>IF(RawData!F123&lt;&gt;"",CONCATENATE(RawData!F123,", ",LEFT(RawData!G123,1)),"")</f>
        <v/>
      </c>
      <c r="G123" s="30" t="str">
        <f t="shared" si="1"/>
        <v/>
      </c>
      <c r="H123" t="str">
        <f>IF(A123&lt;&gt;"",VLOOKUP(G123,ScoreRanges!$C$4:$E$8,3),"")</f>
        <v/>
      </c>
      <c r="J123" s="30" t="str">
        <f>IF(AND(ConversionTable!$F$2&lt;&gt;"",A123&lt;&gt;""),VLOOKUP(G123,ConversionTable!B$2:D$402,3),"")</f>
        <v/>
      </c>
      <c r="K123" t="str">
        <f>IF(AND(ConversionTable!$F$2&lt;&gt;"",A123&lt;&gt;""),VLOOKUP(J123,ConversionTable!I$4:K$7,3),"")</f>
        <v/>
      </c>
      <c r="M123" t="str">
        <f>IF(A123&lt;&gt;"",(RawData!AC123*ScoringModel!$B$11+RawData!AD123*ScoringModel!$B$21+RawData!AE123*ScoringModel!$B$31)*0.01,"")</f>
        <v/>
      </c>
      <c r="N123" t="str">
        <f>IF(A123&lt;&gt;"",(RawData!H123*ScoringModel!$B$4+RawData!I123*ScoringModel!$B$5+RawData!J123*ScoringModel!$B$6+RawData!K123*ScoringModel!$B$7+RawData!L123*ScoringModel!$B$8+RawData!M123*ScoringModel!$B$9+RawData!N123*ScoringModel!$B$10)*0.01,"")</f>
        <v/>
      </c>
      <c r="O123" t="str">
        <f>IF(A123&lt;&gt;"",(RawData!O123*ScoringModel!$B$14+RawData!P123*ScoringModel!$B$15+RawData!Q123*ScoringModel!$B$16+RawData!R123*ScoringModel!$B$17+RawData!S123*ScoringModel!$B$18+RawData!T123*ScoringModel!$B$19+RawData!U123*ScoringModel!$B$20)*0.01,"")</f>
        <v/>
      </c>
      <c r="P123" t="str">
        <f>IF(A123&lt;&gt;"",(RawData!V123*ScoringModel!$B$24+RawData!W123*ScoringModel!$B$25+RawData!X123*ScoringModel!$B$26+RawData!Y123*ScoringModel!$B$27+RawData!Z123*ScoringModel!$B$28+RawData!AA123*ScoringModel!$B$29+RawData!AB123*ScoringModel!$B$30)*0.01,"")</f>
        <v/>
      </c>
      <c r="Q123" s="19"/>
      <c r="R123" s="19"/>
      <c r="S123" s="19"/>
      <c r="T123" s="19"/>
      <c r="U123" s="19"/>
      <c r="V123" s="19"/>
    </row>
    <row r="124" spans="1:22" x14ac:dyDescent="0.25">
      <c r="A124" t="str">
        <f>IF(RawData!A124&lt;&gt;"",RawData!A124,"")</f>
        <v/>
      </c>
      <c r="B124" t="str">
        <f>IF(RawData!B124&lt;&gt;"",CONCATENATE(RawData!B124,", ",RawData!C124),"")</f>
        <v/>
      </c>
      <c r="C124" t="str">
        <f>IF(RawData!D124&lt;&gt;"",RawData!D124,"")</f>
        <v/>
      </c>
      <c r="D124" s="28" t="str">
        <f>IF(RawData!E124&lt;&gt;"",RawData!E124,"")</f>
        <v/>
      </c>
      <c r="E124" t="str">
        <f>IF(RawData!F124&lt;&gt;"",CONCATENATE(RawData!F124,", ",LEFT(RawData!G124,1)),"")</f>
        <v/>
      </c>
      <c r="G124" s="30" t="str">
        <f t="shared" si="1"/>
        <v/>
      </c>
      <c r="H124" t="str">
        <f>IF(A124&lt;&gt;"",VLOOKUP(G124,ScoreRanges!$C$4:$E$8,3),"")</f>
        <v/>
      </c>
      <c r="J124" s="30" t="str">
        <f>IF(AND(ConversionTable!$F$2&lt;&gt;"",A124&lt;&gt;""),VLOOKUP(G124,ConversionTable!B$2:D$402,3),"")</f>
        <v/>
      </c>
      <c r="K124" t="str">
        <f>IF(AND(ConversionTable!$F$2&lt;&gt;"",A124&lt;&gt;""),VLOOKUP(J124,ConversionTable!I$4:K$7,3),"")</f>
        <v/>
      </c>
      <c r="M124" t="str">
        <f>IF(A124&lt;&gt;"",(RawData!AC124*ScoringModel!$B$11+RawData!AD124*ScoringModel!$B$21+RawData!AE124*ScoringModel!$B$31)*0.01,"")</f>
        <v/>
      </c>
      <c r="N124" t="str">
        <f>IF(A124&lt;&gt;"",(RawData!H124*ScoringModel!$B$4+RawData!I124*ScoringModel!$B$5+RawData!J124*ScoringModel!$B$6+RawData!K124*ScoringModel!$B$7+RawData!L124*ScoringModel!$B$8+RawData!M124*ScoringModel!$B$9+RawData!N124*ScoringModel!$B$10)*0.01,"")</f>
        <v/>
      </c>
      <c r="O124" t="str">
        <f>IF(A124&lt;&gt;"",(RawData!O124*ScoringModel!$B$14+RawData!P124*ScoringModel!$B$15+RawData!Q124*ScoringModel!$B$16+RawData!R124*ScoringModel!$B$17+RawData!S124*ScoringModel!$B$18+RawData!T124*ScoringModel!$B$19+RawData!U124*ScoringModel!$B$20)*0.01,"")</f>
        <v/>
      </c>
      <c r="P124" t="str">
        <f>IF(A124&lt;&gt;"",(RawData!V124*ScoringModel!$B$24+RawData!W124*ScoringModel!$B$25+RawData!X124*ScoringModel!$B$26+RawData!Y124*ScoringModel!$B$27+RawData!Z124*ScoringModel!$B$28+RawData!AA124*ScoringModel!$B$29+RawData!AB124*ScoringModel!$B$30)*0.01,"")</f>
        <v/>
      </c>
      <c r="Q124" s="19"/>
      <c r="R124" s="19"/>
      <c r="S124" s="19"/>
      <c r="T124" s="19"/>
      <c r="U124" s="19"/>
      <c r="V124" s="19"/>
    </row>
    <row r="125" spans="1:22" x14ac:dyDescent="0.25">
      <c r="A125" t="str">
        <f>IF(RawData!A125&lt;&gt;"",RawData!A125,"")</f>
        <v/>
      </c>
      <c r="B125" t="str">
        <f>IF(RawData!B125&lt;&gt;"",CONCATENATE(RawData!B125,", ",RawData!C125),"")</f>
        <v/>
      </c>
      <c r="C125" t="str">
        <f>IF(RawData!D125&lt;&gt;"",RawData!D125,"")</f>
        <v/>
      </c>
      <c r="D125" s="28" t="str">
        <f>IF(RawData!E125&lt;&gt;"",RawData!E125,"")</f>
        <v/>
      </c>
      <c r="E125" t="str">
        <f>IF(RawData!F125&lt;&gt;"",CONCATENATE(RawData!F125,", ",LEFT(RawData!G125,1)),"")</f>
        <v/>
      </c>
      <c r="G125" s="30" t="str">
        <f t="shared" si="1"/>
        <v/>
      </c>
      <c r="H125" t="str">
        <f>IF(A125&lt;&gt;"",VLOOKUP(G125,ScoreRanges!$C$4:$E$8,3),"")</f>
        <v/>
      </c>
      <c r="J125" s="30" t="str">
        <f>IF(AND(ConversionTable!$F$2&lt;&gt;"",A125&lt;&gt;""),VLOOKUP(G125,ConversionTable!B$2:D$402,3),"")</f>
        <v/>
      </c>
      <c r="K125" t="str">
        <f>IF(AND(ConversionTable!$F$2&lt;&gt;"",A125&lt;&gt;""),VLOOKUP(J125,ConversionTable!I$4:K$7,3),"")</f>
        <v/>
      </c>
      <c r="M125" t="str">
        <f>IF(A125&lt;&gt;"",(RawData!AC125*ScoringModel!$B$11+RawData!AD125*ScoringModel!$B$21+RawData!AE125*ScoringModel!$B$31)*0.01,"")</f>
        <v/>
      </c>
      <c r="N125" t="str">
        <f>IF(A125&lt;&gt;"",(RawData!H125*ScoringModel!$B$4+RawData!I125*ScoringModel!$B$5+RawData!J125*ScoringModel!$B$6+RawData!K125*ScoringModel!$B$7+RawData!L125*ScoringModel!$B$8+RawData!M125*ScoringModel!$B$9+RawData!N125*ScoringModel!$B$10)*0.01,"")</f>
        <v/>
      </c>
      <c r="O125" t="str">
        <f>IF(A125&lt;&gt;"",(RawData!O125*ScoringModel!$B$14+RawData!P125*ScoringModel!$B$15+RawData!Q125*ScoringModel!$B$16+RawData!R125*ScoringModel!$B$17+RawData!S125*ScoringModel!$B$18+RawData!T125*ScoringModel!$B$19+RawData!U125*ScoringModel!$B$20)*0.01,"")</f>
        <v/>
      </c>
      <c r="P125" t="str">
        <f>IF(A125&lt;&gt;"",(RawData!V125*ScoringModel!$B$24+RawData!W125*ScoringModel!$B$25+RawData!X125*ScoringModel!$B$26+RawData!Y125*ScoringModel!$B$27+RawData!Z125*ScoringModel!$B$28+RawData!AA125*ScoringModel!$B$29+RawData!AB125*ScoringModel!$B$30)*0.01,"")</f>
        <v/>
      </c>
      <c r="Q125" s="19"/>
      <c r="R125" s="19"/>
      <c r="S125" s="19"/>
      <c r="T125" s="19"/>
      <c r="U125" s="19"/>
      <c r="V125" s="19"/>
    </row>
    <row r="126" spans="1:22" x14ac:dyDescent="0.25">
      <c r="A126" t="str">
        <f>IF(RawData!A126&lt;&gt;"",RawData!A126,"")</f>
        <v/>
      </c>
      <c r="B126" t="str">
        <f>IF(RawData!B126&lt;&gt;"",CONCATENATE(RawData!B126,", ",RawData!C126),"")</f>
        <v/>
      </c>
      <c r="C126" t="str">
        <f>IF(RawData!D126&lt;&gt;"",RawData!D126,"")</f>
        <v/>
      </c>
      <c r="D126" s="28" t="str">
        <f>IF(RawData!E126&lt;&gt;"",RawData!E126,"")</f>
        <v/>
      </c>
      <c r="E126" t="str">
        <f>IF(RawData!F126&lt;&gt;"",CONCATENATE(RawData!F126,", ",LEFT(RawData!G126,1)),"")</f>
        <v/>
      </c>
      <c r="G126" s="30" t="str">
        <f t="shared" si="1"/>
        <v/>
      </c>
      <c r="H126" t="str">
        <f>IF(A126&lt;&gt;"",VLOOKUP(G126,ScoreRanges!$C$4:$E$8,3),"")</f>
        <v/>
      </c>
      <c r="J126" s="30" t="str">
        <f>IF(AND(ConversionTable!$F$2&lt;&gt;"",A126&lt;&gt;""),VLOOKUP(G126,ConversionTable!B$2:D$402,3),"")</f>
        <v/>
      </c>
      <c r="K126" t="str">
        <f>IF(AND(ConversionTable!$F$2&lt;&gt;"",A126&lt;&gt;""),VLOOKUP(J126,ConversionTable!I$4:K$7,3),"")</f>
        <v/>
      </c>
      <c r="M126" t="str">
        <f>IF(A126&lt;&gt;"",(RawData!AC126*ScoringModel!$B$11+RawData!AD126*ScoringModel!$B$21+RawData!AE126*ScoringModel!$B$31)*0.01,"")</f>
        <v/>
      </c>
      <c r="N126" t="str">
        <f>IF(A126&lt;&gt;"",(RawData!H126*ScoringModel!$B$4+RawData!I126*ScoringModel!$B$5+RawData!J126*ScoringModel!$B$6+RawData!K126*ScoringModel!$B$7+RawData!L126*ScoringModel!$B$8+RawData!M126*ScoringModel!$B$9+RawData!N126*ScoringModel!$B$10)*0.01,"")</f>
        <v/>
      </c>
      <c r="O126" t="str">
        <f>IF(A126&lt;&gt;"",(RawData!O126*ScoringModel!$B$14+RawData!P126*ScoringModel!$B$15+RawData!Q126*ScoringModel!$B$16+RawData!R126*ScoringModel!$B$17+RawData!S126*ScoringModel!$B$18+RawData!T126*ScoringModel!$B$19+RawData!U126*ScoringModel!$B$20)*0.01,"")</f>
        <v/>
      </c>
      <c r="P126" t="str">
        <f>IF(A126&lt;&gt;"",(RawData!V126*ScoringModel!$B$24+RawData!W126*ScoringModel!$B$25+RawData!X126*ScoringModel!$B$26+RawData!Y126*ScoringModel!$B$27+RawData!Z126*ScoringModel!$B$28+RawData!AA126*ScoringModel!$B$29+RawData!AB126*ScoringModel!$B$30)*0.01,"")</f>
        <v/>
      </c>
      <c r="Q126" s="19"/>
      <c r="R126" s="19"/>
      <c r="S126" s="19"/>
      <c r="T126" s="19"/>
      <c r="U126" s="19"/>
      <c r="V126" s="19"/>
    </row>
    <row r="127" spans="1:22" x14ac:dyDescent="0.25">
      <c r="A127" t="str">
        <f>IF(RawData!A127&lt;&gt;"",RawData!A127,"")</f>
        <v/>
      </c>
      <c r="B127" t="str">
        <f>IF(RawData!B127&lt;&gt;"",CONCATENATE(RawData!B127,", ",RawData!C127),"")</f>
        <v/>
      </c>
      <c r="C127" t="str">
        <f>IF(RawData!D127&lt;&gt;"",RawData!D127,"")</f>
        <v/>
      </c>
      <c r="D127" s="28" t="str">
        <f>IF(RawData!E127&lt;&gt;"",RawData!E127,"")</f>
        <v/>
      </c>
      <c r="E127" t="str">
        <f>IF(RawData!F127&lt;&gt;"",CONCATENATE(RawData!F127,", ",LEFT(RawData!G127,1)),"")</f>
        <v/>
      </c>
      <c r="G127" s="30" t="str">
        <f t="shared" si="1"/>
        <v/>
      </c>
      <c r="H127" t="str">
        <f>IF(A127&lt;&gt;"",VLOOKUP(G127,ScoreRanges!$C$4:$E$8,3),"")</f>
        <v/>
      </c>
      <c r="J127" s="30" t="str">
        <f>IF(AND(ConversionTable!$F$2&lt;&gt;"",A127&lt;&gt;""),VLOOKUP(G127,ConversionTable!B$2:D$402,3),"")</f>
        <v/>
      </c>
      <c r="K127" t="str">
        <f>IF(AND(ConversionTable!$F$2&lt;&gt;"",A127&lt;&gt;""),VLOOKUP(J127,ConversionTable!I$4:K$7,3),"")</f>
        <v/>
      </c>
      <c r="M127" t="str">
        <f>IF(A127&lt;&gt;"",(RawData!AC127*ScoringModel!$B$11+RawData!AD127*ScoringModel!$B$21+RawData!AE127*ScoringModel!$B$31)*0.01,"")</f>
        <v/>
      </c>
      <c r="N127" t="str">
        <f>IF(A127&lt;&gt;"",(RawData!H127*ScoringModel!$B$4+RawData!I127*ScoringModel!$B$5+RawData!J127*ScoringModel!$B$6+RawData!K127*ScoringModel!$B$7+RawData!L127*ScoringModel!$B$8+RawData!M127*ScoringModel!$B$9+RawData!N127*ScoringModel!$B$10)*0.01,"")</f>
        <v/>
      </c>
      <c r="O127" t="str">
        <f>IF(A127&lt;&gt;"",(RawData!O127*ScoringModel!$B$14+RawData!P127*ScoringModel!$B$15+RawData!Q127*ScoringModel!$B$16+RawData!R127*ScoringModel!$B$17+RawData!S127*ScoringModel!$B$18+RawData!T127*ScoringModel!$B$19+RawData!U127*ScoringModel!$B$20)*0.01,"")</f>
        <v/>
      </c>
      <c r="P127" t="str">
        <f>IF(A127&lt;&gt;"",(RawData!V127*ScoringModel!$B$24+RawData!W127*ScoringModel!$B$25+RawData!X127*ScoringModel!$B$26+RawData!Y127*ScoringModel!$B$27+RawData!Z127*ScoringModel!$B$28+RawData!AA127*ScoringModel!$B$29+RawData!AB127*ScoringModel!$B$30)*0.01,"")</f>
        <v/>
      </c>
      <c r="Q127" s="19"/>
      <c r="R127" s="19"/>
      <c r="S127" s="19"/>
      <c r="T127" s="19"/>
      <c r="U127" s="19"/>
      <c r="V127" s="19"/>
    </row>
    <row r="128" spans="1:22" x14ac:dyDescent="0.25">
      <c r="A128" t="str">
        <f>IF(RawData!A128&lt;&gt;"",RawData!A128,"")</f>
        <v/>
      </c>
      <c r="B128" t="str">
        <f>IF(RawData!B128&lt;&gt;"",CONCATENATE(RawData!B128,", ",RawData!C128),"")</f>
        <v/>
      </c>
      <c r="C128" t="str">
        <f>IF(RawData!D128&lt;&gt;"",RawData!D128,"")</f>
        <v/>
      </c>
      <c r="D128" s="28" t="str">
        <f>IF(RawData!E128&lt;&gt;"",RawData!E128,"")</f>
        <v/>
      </c>
      <c r="E128" t="str">
        <f>IF(RawData!F128&lt;&gt;"",CONCATENATE(RawData!F128,", ",LEFT(RawData!G128,1)),"")</f>
        <v/>
      </c>
      <c r="G128" s="30" t="str">
        <f t="shared" si="1"/>
        <v/>
      </c>
      <c r="H128" t="str">
        <f>IF(A128&lt;&gt;"",VLOOKUP(G128,ScoreRanges!$C$4:$E$8,3),"")</f>
        <v/>
      </c>
      <c r="J128" s="30" t="str">
        <f>IF(AND(ConversionTable!$F$2&lt;&gt;"",A128&lt;&gt;""),VLOOKUP(G128,ConversionTable!B$2:D$402,3),"")</f>
        <v/>
      </c>
      <c r="K128" t="str">
        <f>IF(AND(ConversionTable!$F$2&lt;&gt;"",A128&lt;&gt;""),VLOOKUP(J128,ConversionTable!I$4:K$7,3),"")</f>
        <v/>
      </c>
      <c r="M128" t="str">
        <f>IF(A128&lt;&gt;"",(RawData!AC128*ScoringModel!$B$11+RawData!AD128*ScoringModel!$B$21+RawData!AE128*ScoringModel!$B$31)*0.01,"")</f>
        <v/>
      </c>
      <c r="N128" t="str">
        <f>IF(A128&lt;&gt;"",(RawData!H128*ScoringModel!$B$4+RawData!I128*ScoringModel!$B$5+RawData!J128*ScoringModel!$B$6+RawData!K128*ScoringModel!$B$7+RawData!L128*ScoringModel!$B$8+RawData!M128*ScoringModel!$B$9+RawData!N128*ScoringModel!$B$10)*0.01,"")</f>
        <v/>
      </c>
      <c r="O128" t="str">
        <f>IF(A128&lt;&gt;"",(RawData!O128*ScoringModel!$B$14+RawData!P128*ScoringModel!$B$15+RawData!Q128*ScoringModel!$B$16+RawData!R128*ScoringModel!$B$17+RawData!S128*ScoringModel!$B$18+RawData!T128*ScoringModel!$B$19+RawData!U128*ScoringModel!$B$20)*0.01,"")</f>
        <v/>
      </c>
      <c r="P128" t="str">
        <f>IF(A128&lt;&gt;"",(RawData!V128*ScoringModel!$B$24+RawData!W128*ScoringModel!$B$25+RawData!X128*ScoringModel!$B$26+RawData!Y128*ScoringModel!$B$27+RawData!Z128*ScoringModel!$B$28+RawData!AA128*ScoringModel!$B$29+RawData!AB128*ScoringModel!$B$30)*0.01,"")</f>
        <v/>
      </c>
      <c r="Q128" s="19"/>
      <c r="R128" s="19"/>
      <c r="S128" s="19"/>
      <c r="T128" s="19"/>
      <c r="U128" s="19"/>
      <c r="V128" s="19"/>
    </row>
    <row r="129" spans="1:22" x14ac:dyDescent="0.25">
      <c r="A129" t="str">
        <f>IF(RawData!A129&lt;&gt;"",RawData!A129,"")</f>
        <v/>
      </c>
      <c r="B129" t="str">
        <f>IF(RawData!B129&lt;&gt;"",CONCATENATE(RawData!B129,", ",RawData!C129),"")</f>
        <v/>
      </c>
      <c r="C129" t="str">
        <f>IF(RawData!D129&lt;&gt;"",RawData!D129,"")</f>
        <v/>
      </c>
      <c r="D129" s="28" t="str">
        <f>IF(RawData!E129&lt;&gt;"",RawData!E129,"")</f>
        <v/>
      </c>
      <c r="E129" t="str">
        <f>IF(RawData!F129&lt;&gt;"",CONCATENATE(RawData!F129,", ",LEFT(RawData!G129,1)),"")</f>
        <v/>
      </c>
      <c r="G129" s="30" t="str">
        <f t="shared" si="1"/>
        <v/>
      </c>
      <c r="H129" t="str">
        <f>IF(A129&lt;&gt;"",VLOOKUP(G129,ScoreRanges!$C$4:$E$8,3),"")</f>
        <v/>
      </c>
      <c r="J129" s="30" t="str">
        <f>IF(AND(ConversionTable!$F$2&lt;&gt;"",A129&lt;&gt;""),VLOOKUP(G129,ConversionTable!B$2:D$402,3),"")</f>
        <v/>
      </c>
      <c r="K129" t="str">
        <f>IF(AND(ConversionTable!$F$2&lt;&gt;"",A129&lt;&gt;""),VLOOKUP(J129,ConversionTable!I$4:K$7,3),"")</f>
        <v/>
      </c>
      <c r="M129" t="str">
        <f>IF(A129&lt;&gt;"",(RawData!AC129*ScoringModel!$B$11+RawData!AD129*ScoringModel!$B$21+RawData!AE129*ScoringModel!$B$31)*0.01,"")</f>
        <v/>
      </c>
      <c r="N129" t="str">
        <f>IF(A129&lt;&gt;"",(RawData!H129*ScoringModel!$B$4+RawData!I129*ScoringModel!$B$5+RawData!J129*ScoringModel!$B$6+RawData!K129*ScoringModel!$B$7+RawData!L129*ScoringModel!$B$8+RawData!M129*ScoringModel!$B$9+RawData!N129*ScoringModel!$B$10)*0.01,"")</f>
        <v/>
      </c>
      <c r="O129" t="str">
        <f>IF(A129&lt;&gt;"",(RawData!O129*ScoringModel!$B$14+RawData!P129*ScoringModel!$B$15+RawData!Q129*ScoringModel!$B$16+RawData!R129*ScoringModel!$B$17+RawData!S129*ScoringModel!$B$18+RawData!T129*ScoringModel!$B$19+RawData!U129*ScoringModel!$B$20)*0.01,"")</f>
        <v/>
      </c>
      <c r="P129" t="str">
        <f>IF(A129&lt;&gt;"",(RawData!V129*ScoringModel!$B$24+RawData!W129*ScoringModel!$B$25+RawData!X129*ScoringModel!$B$26+RawData!Y129*ScoringModel!$B$27+RawData!Z129*ScoringModel!$B$28+RawData!AA129*ScoringModel!$B$29+RawData!AB129*ScoringModel!$B$30)*0.01,"")</f>
        <v/>
      </c>
      <c r="Q129" s="19"/>
      <c r="R129" s="19"/>
      <c r="S129" s="19"/>
      <c r="T129" s="19"/>
      <c r="U129" s="19"/>
      <c r="V129" s="19"/>
    </row>
    <row r="130" spans="1:22" x14ac:dyDescent="0.25">
      <c r="A130" t="str">
        <f>IF(RawData!A130&lt;&gt;"",RawData!A130,"")</f>
        <v/>
      </c>
      <c r="B130" t="str">
        <f>IF(RawData!B130&lt;&gt;"",CONCATENATE(RawData!B130,", ",RawData!C130),"")</f>
        <v/>
      </c>
      <c r="C130" t="str">
        <f>IF(RawData!D130&lt;&gt;"",RawData!D130,"")</f>
        <v/>
      </c>
      <c r="D130" s="28" t="str">
        <f>IF(RawData!E130&lt;&gt;"",RawData!E130,"")</f>
        <v/>
      </c>
      <c r="E130" t="str">
        <f>IF(RawData!F130&lt;&gt;"",CONCATENATE(RawData!F130,", ",LEFT(RawData!G130,1)),"")</f>
        <v/>
      </c>
      <c r="G130" s="30" t="str">
        <f t="shared" si="1"/>
        <v/>
      </c>
      <c r="H130" t="str">
        <f>IF(A130&lt;&gt;"",VLOOKUP(G130,ScoreRanges!$C$4:$E$8,3),"")</f>
        <v/>
      </c>
      <c r="J130" s="30" t="str">
        <f>IF(AND(ConversionTable!$F$2&lt;&gt;"",A130&lt;&gt;""),VLOOKUP(G130,ConversionTable!B$2:D$402,3),"")</f>
        <v/>
      </c>
      <c r="K130" t="str">
        <f>IF(AND(ConversionTable!$F$2&lt;&gt;"",A130&lt;&gt;""),VLOOKUP(J130,ConversionTable!I$4:K$7,3),"")</f>
        <v/>
      </c>
      <c r="M130" t="str">
        <f>IF(A130&lt;&gt;"",(RawData!AC130*ScoringModel!$B$11+RawData!AD130*ScoringModel!$B$21+RawData!AE130*ScoringModel!$B$31)*0.01,"")</f>
        <v/>
      </c>
      <c r="N130" t="str">
        <f>IF(A130&lt;&gt;"",(RawData!H130*ScoringModel!$B$4+RawData!I130*ScoringModel!$B$5+RawData!J130*ScoringModel!$B$6+RawData!K130*ScoringModel!$B$7+RawData!L130*ScoringModel!$B$8+RawData!M130*ScoringModel!$B$9+RawData!N130*ScoringModel!$B$10)*0.01,"")</f>
        <v/>
      </c>
      <c r="O130" t="str">
        <f>IF(A130&lt;&gt;"",(RawData!O130*ScoringModel!$B$14+RawData!P130*ScoringModel!$B$15+RawData!Q130*ScoringModel!$B$16+RawData!R130*ScoringModel!$B$17+RawData!S130*ScoringModel!$B$18+RawData!T130*ScoringModel!$B$19+RawData!U130*ScoringModel!$B$20)*0.01,"")</f>
        <v/>
      </c>
      <c r="P130" t="str">
        <f>IF(A130&lt;&gt;"",(RawData!V130*ScoringModel!$B$24+RawData!W130*ScoringModel!$B$25+RawData!X130*ScoringModel!$B$26+RawData!Y130*ScoringModel!$B$27+RawData!Z130*ScoringModel!$B$28+RawData!AA130*ScoringModel!$B$29+RawData!AB130*ScoringModel!$B$30)*0.01,"")</f>
        <v/>
      </c>
      <c r="Q130" s="19"/>
      <c r="R130" s="19"/>
      <c r="S130" s="19"/>
      <c r="T130" s="19"/>
      <c r="U130" s="19"/>
      <c r="V130" s="19"/>
    </row>
    <row r="131" spans="1:22" x14ac:dyDescent="0.25">
      <c r="A131" t="str">
        <f>IF(RawData!A131&lt;&gt;"",RawData!A131,"")</f>
        <v/>
      </c>
      <c r="B131" t="str">
        <f>IF(RawData!B131&lt;&gt;"",CONCATENATE(RawData!B131,", ",RawData!C131),"")</f>
        <v/>
      </c>
      <c r="C131" t="str">
        <f>IF(RawData!D131&lt;&gt;"",RawData!D131,"")</f>
        <v/>
      </c>
      <c r="D131" s="28" t="str">
        <f>IF(RawData!E131&lt;&gt;"",RawData!E131,"")</f>
        <v/>
      </c>
      <c r="E131" t="str">
        <f>IF(RawData!F131&lt;&gt;"",CONCATENATE(RawData!F131,", ",LEFT(RawData!G131,1)),"")</f>
        <v/>
      </c>
      <c r="G131" s="30" t="str">
        <f t="shared" ref="G131:G194" si="2">IF(A131&lt;&gt;"",SUM(M131:P131),"")</f>
        <v/>
      </c>
      <c r="H131" t="str">
        <f>IF(A131&lt;&gt;"",VLOOKUP(G131,ScoreRanges!$C$4:$E$8,3),"")</f>
        <v/>
      </c>
      <c r="J131" s="30" t="str">
        <f>IF(AND(ConversionTable!$F$2&lt;&gt;"",A131&lt;&gt;""),VLOOKUP(G131,ConversionTable!B$2:D$402,3),"")</f>
        <v/>
      </c>
      <c r="K131" t="str">
        <f>IF(AND(ConversionTable!$F$2&lt;&gt;"",A131&lt;&gt;""),VLOOKUP(J131,ConversionTable!I$4:K$7,3),"")</f>
        <v/>
      </c>
      <c r="M131" t="str">
        <f>IF(A131&lt;&gt;"",(RawData!AC131*ScoringModel!$B$11+RawData!AD131*ScoringModel!$B$21+RawData!AE131*ScoringModel!$B$31)*0.01,"")</f>
        <v/>
      </c>
      <c r="N131" t="str">
        <f>IF(A131&lt;&gt;"",(RawData!H131*ScoringModel!$B$4+RawData!I131*ScoringModel!$B$5+RawData!J131*ScoringModel!$B$6+RawData!K131*ScoringModel!$B$7+RawData!L131*ScoringModel!$B$8+RawData!M131*ScoringModel!$B$9+RawData!N131*ScoringModel!$B$10)*0.01,"")</f>
        <v/>
      </c>
      <c r="O131" t="str">
        <f>IF(A131&lt;&gt;"",(RawData!O131*ScoringModel!$B$14+RawData!P131*ScoringModel!$B$15+RawData!Q131*ScoringModel!$B$16+RawData!R131*ScoringModel!$B$17+RawData!S131*ScoringModel!$B$18+RawData!T131*ScoringModel!$B$19+RawData!U131*ScoringModel!$B$20)*0.01,"")</f>
        <v/>
      </c>
      <c r="P131" t="str">
        <f>IF(A131&lt;&gt;"",(RawData!V131*ScoringModel!$B$24+RawData!W131*ScoringModel!$B$25+RawData!X131*ScoringModel!$B$26+RawData!Y131*ScoringModel!$B$27+RawData!Z131*ScoringModel!$B$28+RawData!AA131*ScoringModel!$B$29+RawData!AB131*ScoringModel!$B$30)*0.01,"")</f>
        <v/>
      </c>
      <c r="Q131" s="19"/>
      <c r="R131" s="19"/>
      <c r="S131" s="19"/>
      <c r="T131" s="19"/>
      <c r="U131" s="19"/>
      <c r="V131" s="19"/>
    </row>
    <row r="132" spans="1:22" x14ac:dyDescent="0.25">
      <c r="A132" t="str">
        <f>IF(RawData!A132&lt;&gt;"",RawData!A132,"")</f>
        <v/>
      </c>
      <c r="B132" t="str">
        <f>IF(RawData!B132&lt;&gt;"",CONCATENATE(RawData!B132,", ",RawData!C132),"")</f>
        <v/>
      </c>
      <c r="C132" t="str">
        <f>IF(RawData!D132&lt;&gt;"",RawData!D132,"")</f>
        <v/>
      </c>
      <c r="D132" s="28" t="str">
        <f>IF(RawData!E132&lt;&gt;"",RawData!E132,"")</f>
        <v/>
      </c>
      <c r="E132" t="str">
        <f>IF(RawData!F132&lt;&gt;"",CONCATENATE(RawData!F132,", ",LEFT(RawData!G132,1)),"")</f>
        <v/>
      </c>
      <c r="G132" s="30" t="str">
        <f t="shared" si="2"/>
        <v/>
      </c>
      <c r="H132" t="str">
        <f>IF(A132&lt;&gt;"",VLOOKUP(G132,ScoreRanges!$C$4:$E$8,3),"")</f>
        <v/>
      </c>
      <c r="J132" s="30" t="str">
        <f>IF(AND(ConversionTable!$F$2&lt;&gt;"",A132&lt;&gt;""),VLOOKUP(G132,ConversionTable!B$2:D$402,3),"")</f>
        <v/>
      </c>
      <c r="K132" t="str">
        <f>IF(AND(ConversionTable!$F$2&lt;&gt;"",A132&lt;&gt;""),VLOOKUP(J132,ConversionTable!I$4:K$7,3),"")</f>
        <v/>
      </c>
      <c r="M132" t="str">
        <f>IF(A132&lt;&gt;"",(RawData!AC132*ScoringModel!$B$11+RawData!AD132*ScoringModel!$B$21+RawData!AE132*ScoringModel!$B$31)*0.01,"")</f>
        <v/>
      </c>
      <c r="N132" t="str">
        <f>IF(A132&lt;&gt;"",(RawData!H132*ScoringModel!$B$4+RawData!I132*ScoringModel!$B$5+RawData!J132*ScoringModel!$B$6+RawData!K132*ScoringModel!$B$7+RawData!L132*ScoringModel!$B$8+RawData!M132*ScoringModel!$B$9+RawData!N132*ScoringModel!$B$10)*0.01,"")</f>
        <v/>
      </c>
      <c r="O132" t="str">
        <f>IF(A132&lt;&gt;"",(RawData!O132*ScoringModel!$B$14+RawData!P132*ScoringModel!$B$15+RawData!Q132*ScoringModel!$B$16+RawData!R132*ScoringModel!$B$17+RawData!S132*ScoringModel!$B$18+RawData!T132*ScoringModel!$B$19+RawData!U132*ScoringModel!$B$20)*0.01,"")</f>
        <v/>
      </c>
      <c r="P132" t="str">
        <f>IF(A132&lt;&gt;"",(RawData!V132*ScoringModel!$B$24+RawData!W132*ScoringModel!$B$25+RawData!X132*ScoringModel!$B$26+RawData!Y132*ScoringModel!$B$27+RawData!Z132*ScoringModel!$B$28+RawData!AA132*ScoringModel!$B$29+RawData!AB132*ScoringModel!$B$30)*0.01,"")</f>
        <v/>
      </c>
      <c r="Q132" s="19"/>
      <c r="R132" s="19"/>
      <c r="S132" s="19"/>
      <c r="T132" s="19"/>
      <c r="U132" s="19"/>
      <c r="V132" s="19"/>
    </row>
    <row r="133" spans="1:22" x14ac:dyDescent="0.25">
      <c r="A133" t="str">
        <f>IF(RawData!A133&lt;&gt;"",RawData!A133,"")</f>
        <v/>
      </c>
      <c r="B133" t="str">
        <f>IF(RawData!B133&lt;&gt;"",CONCATENATE(RawData!B133,", ",RawData!C133),"")</f>
        <v/>
      </c>
      <c r="C133" t="str">
        <f>IF(RawData!D133&lt;&gt;"",RawData!D133,"")</f>
        <v/>
      </c>
      <c r="D133" s="28" t="str">
        <f>IF(RawData!E133&lt;&gt;"",RawData!E133,"")</f>
        <v/>
      </c>
      <c r="E133" t="str">
        <f>IF(RawData!F133&lt;&gt;"",CONCATENATE(RawData!F133,", ",LEFT(RawData!G133,1)),"")</f>
        <v/>
      </c>
      <c r="G133" s="30" t="str">
        <f t="shared" si="2"/>
        <v/>
      </c>
      <c r="H133" t="str">
        <f>IF(A133&lt;&gt;"",VLOOKUP(G133,ScoreRanges!$C$4:$E$8,3),"")</f>
        <v/>
      </c>
      <c r="J133" s="30" t="str">
        <f>IF(AND(ConversionTable!$F$2&lt;&gt;"",A133&lt;&gt;""),VLOOKUP(G133,ConversionTable!B$2:D$402,3),"")</f>
        <v/>
      </c>
      <c r="K133" t="str">
        <f>IF(AND(ConversionTable!$F$2&lt;&gt;"",A133&lt;&gt;""),VLOOKUP(J133,ConversionTable!I$4:K$7,3),"")</f>
        <v/>
      </c>
      <c r="M133" t="str">
        <f>IF(A133&lt;&gt;"",(RawData!AC133*ScoringModel!$B$11+RawData!AD133*ScoringModel!$B$21+RawData!AE133*ScoringModel!$B$31)*0.01,"")</f>
        <v/>
      </c>
      <c r="N133" t="str">
        <f>IF(A133&lt;&gt;"",(RawData!H133*ScoringModel!$B$4+RawData!I133*ScoringModel!$B$5+RawData!J133*ScoringModel!$B$6+RawData!K133*ScoringModel!$B$7+RawData!L133*ScoringModel!$B$8+RawData!M133*ScoringModel!$B$9+RawData!N133*ScoringModel!$B$10)*0.01,"")</f>
        <v/>
      </c>
      <c r="O133" t="str">
        <f>IF(A133&lt;&gt;"",(RawData!O133*ScoringModel!$B$14+RawData!P133*ScoringModel!$B$15+RawData!Q133*ScoringModel!$B$16+RawData!R133*ScoringModel!$B$17+RawData!S133*ScoringModel!$B$18+RawData!T133*ScoringModel!$B$19+RawData!U133*ScoringModel!$B$20)*0.01,"")</f>
        <v/>
      </c>
      <c r="P133" t="str">
        <f>IF(A133&lt;&gt;"",(RawData!V133*ScoringModel!$B$24+RawData!W133*ScoringModel!$B$25+RawData!X133*ScoringModel!$B$26+RawData!Y133*ScoringModel!$B$27+RawData!Z133*ScoringModel!$B$28+RawData!AA133*ScoringModel!$B$29+RawData!AB133*ScoringModel!$B$30)*0.01,"")</f>
        <v/>
      </c>
      <c r="Q133" s="19"/>
      <c r="R133" s="19"/>
      <c r="S133" s="19"/>
      <c r="T133" s="19"/>
      <c r="U133" s="19"/>
      <c r="V133" s="19"/>
    </row>
    <row r="134" spans="1:22" x14ac:dyDescent="0.25">
      <c r="A134" t="str">
        <f>IF(RawData!A134&lt;&gt;"",RawData!A134,"")</f>
        <v/>
      </c>
      <c r="B134" t="str">
        <f>IF(RawData!B134&lt;&gt;"",CONCATENATE(RawData!B134,", ",RawData!C134),"")</f>
        <v/>
      </c>
      <c r="C134" t="str">
        <f>IF(RawData!D134&lt;&gt;"",RawData!D134,"")</f>
        <v/>
      </c>
      <c r="D134" s="28" t="str">
        <f>IF(RawData!E134&lt;&gt;"",RawData!E134,"")</f>
        <v/>
      </c>
      <c r="E134" t="str">
        <f>IF(RawData!F134&lt;&gt;"",CONCATENATE(RawData!F134,", ",LEFT(RawData!G134,1)),"")</f>
        <v/>
      </c>
      <c r="G134" s="30" t="str">
        <f t="shared" si="2"/>
        <v/>
      </c>
      <c r="H134" t="str">
        <f>IF(A134&lt;&gt;"",VLOOKUP(G134,ScoreRanges!$C$4:$E$8,3),"")</f>
        <v/>
      </c>
      <c r="J134" s="30" t="str">
        <f>IF(AND(ConversionTable!$F$2&lt;&gt;"",A134&lt;&gt;""),VLOOKUP(G134,ConversionTable!B$2:D$402,3),"")</f>
        <v/>
      </c>
      <c r="K134" t="str">
        <f>IF(AND(ConversionTable!$F$2&lt;&gt;"",A134&lt;&gt;""),VLOOKUP(J134,ConversionTable!I$4:K$7,3),"")</f>
        <v/>
      </c>
      <c r="M134" t="str">
        <f>IF(A134&lt;&gt;"",(RawData!AC134*ScoringModel!$B$11+RawData!AD134*ScoringModel!$B$21+RawData!AE134*ScoringModel!$B$31)*0.01,"")</f>
        <v/>
      </c>
      <c r="N134" t="str">
        <f>IF(A134&lt;&gt;"",(RawData!H134*ScoringModel!$B$4+RawData!I134*ScoringModel!$B$5+RawData!J134*ScoringModel!$B$6+RawData!K134*ScoringModel!$B$7+RawData!L134*ScoringModel!$B$8+RawData!M134*ScoringModel!$B$9+RawData!N134*ScoringModel!$B$10)*0.01,"")</f>
        <v/>
      </c>
      <c r="O134" t="str">
        <f>IF(A134&lt;&gt;"",(RawData!O134*ScoringModel!$B$14+RawData!P134*ScoringModel!$B$15+RawData!Q134*ScoringModel!$B$16+RawData!R134*ScoringModel!$B$17+RawData!S134*ScoringModel!$B$18+RawData!T134*ScoringModel!$B$19+RawData!U134*ScoringModel!$B$20)*0.01,"")</f>
        <v/>
      </c>
      <c r="P134" t="str">
        <f>IF(A134&lt;&gt;"",(RawData!V134*ScoringModel!$B$24+RawData!W134*ScoringModel!$B$25+RawData!X134*ScoringModel!$B$26+RawData!Y134*ScoringModel!$B$27+RawData!Z134*ScoringModel!$B$28+RawData!AA134*ScoringModel!$B$29+RawData!AB134*ScoringModel!$B$30)*0.01,"")</f>
        <v/>
      </c>
      <c r="Q134" s="19"/>
      <c r="R134" s="19"/>
      <c r="S134" s="19"/>
      <c r="T134" s="19"/>
      <c r="U134" s="19"/>
      <c r="V134" s="19"/>
    </row>
    <row r="135" spans="1:22" x14ac:dyDescent="0.25">
      <c r="A135" t="str">
        <f>IF(RawData!A135&lt;&gt;"",RawData!A135,"")</f>
        <v/>
      </c>
      <c r="B135" t="str">
        <f>IF(RawData!B135&lt;&gt;"",CONCATENATE(RawData!B135,", ",RawData!C135),"")</f>
        <v/>
      </c>
      <c r="C135" t="str">
        <f>IF(RawData!D135&lt;&gt;"",RawData!D135,"")</f>
        <v/>
      </c>
      <c r="D135" s="28" t="str">
        <f>IF(RawData!E135&lt;&gt;"",RawData!E135,"")</f>
        <v/>
      </c>
      <c r="E135" t="str">
        <f>IF(RawData!F135&lt;&gt;"",CONCATENATE(RawData!F135,", ",LEFT(RawData!G135,1)),"")</f>
        <v/>
      </c>
      <c r="G135" s="30" t="str">
        <f t="shared" si="2"/>
        <v/>
      </c>
      <c r="H135" t="str">
        <f>IF(A135&lt;&gt;"",VLOOKUP(G135,ScoreRanges!$C$4:$E$8,3),"")</f>
        <v/>
      </c>
      <c r="J135" s="30" t="str">
        <f>IF(AND(ConversionTable!$F$2&lt;&gt;"",A135&lt;&gt;""),VLOOKUP(G135,ConversionTable!B$2:D$402,3),"")</f>
        <v/>
      </c>
      <c r="K135" t="str">
        <f>IF(AND(ConversionTable!$F$2&lt;&gt;"",A135&lt;&gt;""),VLOOKUP(J135,ConversionTable!I$4:K$7,3),"")</f>
        <v/>
      </c>
      <c r="M135" t="str">
        <f>IF(A135&lt;&gt;"",(RawData!AC135*ScoringModel!$B$11+RawData!AD135*ScoringModel!$B$21+RawData!AE135*ScoringModel!$B$31)*0.01,"")</f>
        <v/>
      </c>
      <c r="N135" t="str">
        <f>IF(A135&lt;&gt;"",(RawData!H135*ScoringModel!$B$4+RawData!I135*ScoringModel!$B$5+RawData!J135*ScoringModel!$B$6+RawData!K135*ScoringModel!$B$7+RawData!L135*ScoringModel!$B$8+RawData!M135*ScoringModel!$B$9+RawData!N135*ScoringModel!$B$10)*0.01,"")</f>
        <v/>
      </c>
      <c r="O135" t="str">
        <f>IF(A135&lt;&gt;"",(RawData!O135*ScoringModel!$B$14+RawData!P135*ScoringModel!$B$15+RawData!Q135*ScoringModel!$B$16+RawData!R135*ScoringModel!$B$17+RawData!S135*ScoringModel!$B$18+RawData!T135*ScoringModel!$B$19+RawData!U135*ScoringModel!$B$20)*0.01,"")</f>
        <v/>
      </c>
      <c r="P135" t="str">
        <f>IF(A135&lt;&gt;"",(RawData!V135*ScoringModel!$B$24+RawData!W135*ScoringModel!$B$25+RawData!X135*ScoringModel!$B$26+RawData!Y135*ScoringModel!$B$27+RawData!Z135*ScoringModel!$B$28+RawData!AA135*ScoringModel!$B$29+RawData!AB135*ScoringModel!$B$30)*0.01,"")</f>
        <v/>
      </c>
      <c r="Q135" s="19"/>
      <c r="R135" s="19"/>
      <c r="S135" s="19"/>
      <c r="T135" s="19"/>
      <c r="U135" s="19"/>
      <c r="V135" s="19"/>
    </row>
    <row r="136" spans="1:22" x14ac:dyDescent="0.25">
      <c r="A136" t="str">
        <f>IF(RawData!A136&lt;&gt;"",RawData!A136,"")</f>
        <v/>
      </c>
      <c r="B136" t="str">
        <f>IF(RawData!B136&lt;&gt;"",CONCATENATE(RawData!B136,", ",RawData!C136),"")</f>
        <v/>
      </c>
      <c r="C136" t="str">
        <f>IF(RawData!D136&lt;&gt;"",RawData!D136,"")</f>
        <v/>
      </c>
      <c r="D136" s="28" t="str">
        <f>IF(RawData!E136&lt;&gt;"",RawData!E136,"")</f>
        <v/>
      </c>
      <c r="E136" t="str">
        <f>IF(RawData!F136&lt;&gt;"",CONCATENATE(RawData!F136,", ",LEFT(RawData!G136,1)),"")</f>
        <v/>
      </c>
      <c r="G136" s="30" t="str">
        <f t="shared" si="2"/>
        <v/>
      </c>
      <c r="H136" t="str">
        <f>IF(A136&lt;&gt;"",VLOOKUP(G136,ScoreRanges!$C$4:$E$8,3),"")</f>
        <v/>
      </c>
      <c r="J136" s="30" t="str">
        <f>IF(AND(ConversionTable!$F$2&lt;&gt;"",A136&lt;&gt;""),VLOOKUP(G136,ConversionTable!B$2:D$402,3),"")</f>
        <v/>
      </c>
      <c r="K136" t="str">
        <f>IF(AND(ConversionTable!$F$2&lt;&gt;"",A136&lt;&gt;""),VLOOKUP(J136,ConversionTable!I$4:K$7,3),"")</f>
        <v/>
      </c>
      <c r="M136" t="str">
        <f>IF(A136&lt;&gt;"",(RawData!AC136*ScoringModel!$B$11+RawData!AD136*ScoringModel!$B$21+RawData!AE136*ScoringModel!$B$31)*0.01,"")</f>
        <v/>
      </c>
      <c r="N136" t="str">
        <f>IF(A136&lt;&gt;"",(RawData!H136*ScoringModel!$B$4+RawData!I136*ScoringModel!$B$5+RawData!J136*ScoringModel!$B$6+RawData!K136*ScoringModel!$B$7+RawData!L136*ScoringModel!$B$8+RawData!M136*ScoringModel!$B$9+RawData!N136*ScoringModel!$B$10)*0.01,"")</f>
        <v/>
      </c>
      <c r="O136" t="str">
        <f>IF(A136&lt;&gt;"",(RawData!O136*ScoringModel!$B$14+RawData!P136*ScoringModel!$B$15+RawData!Q136*ScoringModel!$B$16+RawData!R136*ScoringModel!$B$17+RawData!S136*ScoringModel!$B$18+RawData!T136*ScoringModel!$B$19+RawData!U136*ScoringModel!$B$20)*0.01,"")</f>
        <v/>
      </c>
      <c r="P136" t="str">
        <f>IF(A136&lt;&gt;"",(RawData!V136*ScoringModel!$B$24+RawData!W136*ScoringModel!$B$25+RawData!X136*ScoringModel!$B$26+RawData!Y136*ScoringModel!$B$27+RawData!Z136*ScoringModel!$B$28+RawData!AA136*ScoringModel!$B$29+RawData!AB136*ScoringModel!$B$30)*0.01,"")</f>
        <v/>
      </c>
      <c r="Q136" s="19"/>
      <c r="R136" s="19"/>
      <c r="S136" s="19"/>
      <c r="T136" s="19"/>
      <c r="U136" s="19"/>
      <c r="V136" s="19"/>
    </row>
    <row r="137" spans="1:22" x14ac:dyDescent="0.25">
      <c r="A137" t="str">
        <f>IF(RawData!A137&lt;&gt;"",RawData!A137,"")</f>
        <v/>
      </c>
      <c r="B137" t="str">
        <f>IF(RawData!B137&lt;&gt;"",CONCATENATE(RawData!B137,", ",RawData!C137),"")</f>
        <v/>
      </c>
      <c r="C137" t="str">
        <f>IF(RawData!D137&lt;&gt;"",RawData!D137,"")</f>
        <v/>
      </c>
      <c r="D137" s="28" t="str">
        <f>IF(RawData!E137&lt;&gt;"",RawData!E137,"")</f>
        <v/>
      </c>
      <c r="E137" t="str">
        <f>IF(RawData!F137&lt;&gt;"",CONCATENATE(RawData!F137,", ",LEFT(RawData!G137,1)),"")</f>
        <v/>
      </c>
      <c r="G137" s="30" t="str">
        <f t="shared" si="2"/>
        <v/>
      </c>
      <c r="H137" t="str">
        <f>IF(A137&lt;&gt;"",VLOOKUP(G137,ScoreRanges!$C$4:$E$8,3),"")</f>
        <v/>
      </c>
      <c r="J137" s="30" t="str">
        <f>IF(AND(ConversionTable!$F$2&lt;&gt;"",A137&lt;&gt;""),VLOOKUP(G137,ConversionTable!B$2:D$402,3),"")</f>
        <v/>
      </c>
      <c r="K137" t="str">
        <f>IF(AND(ConversionTable!$F$2&lt;&gt;"",A137&lt;&gt;""),VLOOKUP(J137,ConversionTable!I$4:K$7,3),"")</f>
        <v/>
      </c>
      <c r="M137" t="str">
        <f>IF(A137&lt;&gt;"",(RawData!AC137*ScoringModel!$B$11+RawData!AD137*ScoringModel!$B$21+RawData!AE137*ScoringModel!$B$31)*0.01,"")</f>
        <v/>
      </c>
      <c r="N137" t="str">
        <f>IF(A137&lt;&gt;"",(RawData!H137*ScoringModel!$B$4+RawData!I137*ScoringModel!$B$5+RawData!J137*ScoringModel!$B$6+RawData!K137*ScoringModel!$B$7+RawData!L137*ScoringModel!$B$8+RawData!M137*ScoringModel!$B$9+RawData!N137*ScoringModel!$B$10)*0.01,"")</f>
        <v/>
      </c>
      <c r="O137" t="str">
        <f>IF(A137&lt;&gt;"",(RawData!O137*ScoringModel!$B$14+RawData!P137*ScoringModel!$B$15+RawData!Q137*ScoringModel!$B$16+RawData!R137*ScoringModel!$B$17+RawData!S137*ScoringModel!$B$18+RawData!T137*ScoringModel!$B$19+RawData!U137*ScoringModel!$B$20)*0.01,"")</f>
        <v/>
      </c>
      <c r="P137" t="str">
        <f>IF(A137&lt;&gt;"",(RawData!V137*ScoringModel!$B$24+RawData!W137*ScoringModel!$B$25+RawData!X137*ScoringModel!$B$26+RawData!Y137*ScoringModel!$B$27+RawData!Z137*ScoringModel!$B$28+RawData!AA137*ScoringModel!$B$29+RawData!AB137*ScoringModel!$B$30)*0.01,"")</f>
        <v/>
      </c>
      <c r="Q137" s="19"/>
      <c r="R137" s="19"/>
      <c r="S137" s="19"/>
      <c r="T137" s="19"/>
      <c r="U137" s="19"/>
      <c r="V137" s="19"/>
    </row>
    <row r="138" spans="1:22" x14ac:dyDescent="0.25">
      <c r="A138" t="str">
        <f>IF(RawData!A138&lt;&gt;"",RawData!A138,"")</f>
        <v/>
      </c>
      <c r="B138" t="str">
        <f>IF(RawData!B138&lt;&gt;"",CONCATENATE(RawData!B138,", ",RawData!C138),"")</f>
        <v/>
      </c>
      <c r="C138" t="str">
        <f>IF(RawData!D138&lt;&gt;"",RawData!D138,"")</f>
        <v/>
      </c>
      <c r="D138" s="28" t="str">
        <f>IF(RawData!E138&lt;&gt;"",RawData!E138,"")</f>
        <v/>
      </c>
      <c r="E138" t="str">
        <f>IF(RawData!F138&lt;&gt;"",CONCATENATE(RawData!F138,", ",LEFT(RawData!G138,1)),"")</f>
        <v/>
      </c>
      <c r="G138" s="30" t="str">
        <f t="shared" si="2"/>
        <v/>
      </c>
      <c r="H138" t="str">
        <f>IF(A138&lt;&gt;"",VLOOKUP(G138,ScoreRanges!$C$4:$E$8,3),"")</f>
        <v/>
      </c>
      <c r="J138" s="30" t="str">
        <f>IF(AND(ConversionTable!$F$2&lt;&gt;"",A138&lt;&gt;""),VLOOKUP(G138,ConversionTable!B$2:D$402,3),"")</f>
        <v/>
      </c>
      <c r="K138" t="str">
        <f>IF(AND(ConversionTable!$F$2&lt;&gt;"",A138&lt;&gt;""),VLOOKUP(J138,ConversionTable!I$4:K$7,3),"")</f>
        <v/>
      </c>
      <c r="M138" t="str">
        <f>IF(A138&lt;&gt;"",(RawData!AC138*ScoringModel!$B$11+RawData!AD138*ScoringModel!$B$21+RawData!AE138*ScoringModel!$B$31)*0.01,"")</f>
        <v/>
      </c>
      <c r="N138" t="str">
        <f>IF(A138&lt;&gt;"",(RawData!H138*ScoringModel!$B$4+RawData!I138*ScoringModel!$B$5+RawData!J138*ScoringModel!$B$6+RawData!K138*ScoringModel!$B$7+RawData!L138*ScoringModel!$B$8+RawData!M138*ScoringModel!$B$9+RawData!N138*ScoringModel!$B$10)*0.01,"")</f>
        <v/>
      </c>
      <c r="O138" t="str">
        <f>IF(A138&lt;&gt;"",(RawData!O138*ScoringModel!$B$14+RawData!P138*ScoringModel!$B$15+RawData!Q138*ScoringModel!$B$16+RawData!R138*ScoringModel!$B$17+RawData!S138*ScoringModel!$B$18+RawData!T138*ScoringModel!$B$19+RawData!U138*ScoringModel!$B$20)*0.01,"")</f>
        <v/>
      </c>
      <c r="P138" t="str">
        <f>IF(A138&lt;&gt;"",(RawData!V138*ScoringModel!$B$24+RawData!W138*ScoringModel!$B$25+RawData!X138*ScoringModel!$B$26+RawData!Y138*ScoringModel!$B$27+RawData!Z138*ScoringModel!$B$28+RawData!AA138*ScoringModel!$B$29+RawData!AB138*ScoringModel!$B$30)*0.01,"")</f>
        <v/>
      </c>
      <c r="Q138" s="19"/>
      <c r="R138" s="19"/>
      <c r="S138" s="19"/>
      <c r="T138" s="19"/>
      <c r="U138" s="19"/>
      <c r="V138" s="19"/>
    </row>
    <row r="139" spans="1:22" x14ac:dyDescent="0.25">
      <c r="A139" t="str">
        <f>IF(RawData!A139&lt;&gt;"",RawData!A139,"")</f>
        <v/>
      </c>
      <c r="B139" t="str">
        <f>IF(RawData!B139&lt;&gt;"",CONCATENATE(RawData!B139,", ",RawData!C139),"")</f>
        <v/>
      </c>
      <c r="C139" t="str">
        <f>IF(RawData!D139&lt;&gt;"",RawData!D139,"")</f>
        <v/>
      </c>
      <c r="D139" s="28" t="str">
        <f>IF(RawData!E139&lt;&gt;"",RawData!E139,"")</f>
        <v/>
      </c>
      <c r="E139" t="str">
        <f>IF(RawData!F139&lt;&gt;"",CONCATENATE(RawData!F139,", ",LEFT(RawData!G139,1)),"")</f>
        <v/>
      </c>
      <c r="G139" s="30" t="str">
        <f t="shared" si="2"/>
        <v/>
      </c>
      <c r="H139" t="str">
        <f>IF(A139&lt;&gt;"",VLOOKUP(G139,ScoreRanges!$C$4:$E$8,3),"")</f>
        <v/>
      </c>
      <c r="J139" s="30" t="str">
        <f>IF(AND(ConversionTable!$F$2&lt;&gt;"",A139&lt;&gt;""),VLOOKUP(G139,ConversionTable!B$2:D$402,3),"")</f>
        <v/>
      </c>
      <c r="K139" t="str">
        <f>IF(AND(ConversionTable!$F$2&lt;&gt;"",A139&lt;&gt;""),VLOOKUP(J139,ConversionTable!I$4:K$7,3),"")</f>
        <v/>
      </c>
      <c r="M139" t="str">
        <f>IF(A139&lt;&gt;"",(RawData!AC139*ScoringModel!$B$11+RawData!AD139*ScoringModel!$B$21+RawData!AE139*ScoringModel!$B$31)*0.01,"")</f>
        <v/>
      </c>
      <c r="N139" t="str">
        <f>IF(A139&lt;&gt;"",(RawData!H139*ScoringModel!$B$4+RawData!I139*ScoringModel!$B$5+RawData!J139*ScoringModel!$B$6+RawData!K139*ScoringModel!$B$7+RawData!L139*ScoringModel!$B$8+RawData!M139*ScoringModel!$B$9+RawData!N139*ScoringModel!$B$10)*0.01,"")</f>
        <v/>
      </c>
      <c r="O139" t="str">
        <f>IF(A139&lt;&gt;"",(RawData!O139*ScoringModel!$B$14+RawData!P139*ScoringModel!$B$15+RawData!Q139*ScoringModel!$B$16+RawData!R139*ScoringModel!$B$17+RawData!S139*ScoringModel!$B$18+RawData!T139*ScoringModel!$B$19+RawData!U139*ScoringModel!$B$20)*0.01,"")</f>
        <v/>
      </c>
      <c r="P139" t="str">
        <f>IF(A139&lt;&gt;"",(RawData!V139*ScoringModel!$B$24+RawData!W139*ScoringModel!$B$25+RawData!X139*ScoringModel!$B$26+RawData!Y139*ScoringModel!$B$27+RawData!Z139*ScoringModel!$B$28+RawData!AA139*ScoringModel!$B$29+RawData!AB139*ScoringModel!$B$30)*0.01,"")</f>
        <v/>
      </c>
      <c r="Q139" s="19"/>
      <c r="R139" s="19"/>
      <c r="S139" s="19"/>
      <c r="T139" s="19"/>
      <c r="U139" s="19"/>
      <c r="V139" s="19"/>
    </row>
    <row r="140" spans="1:22" x14ac:dyDescent="0.25">
      <c r="A140" t="str">
        <f>IF(RawData!A140&lt;&gt;"",RawData!A140,"")</f>
        <v/>
      </c>
      <c r="B140" t="str">
        <f>IF(RawData!B140&lt;&gt;"",CONCATENATE(RawData!B140,", ",RawData!C140),"")</f>
        <v/>
      </c>
      <c r="C140" t="str">
        <f>IF(RawData!D140&lt;&gt;"",RawData!D140,"")</f>
        <v/>
      </c>
      <c r="D140" s="28" t="str">
        <f>IF(RawData!E140&lt;&gt;"",RawData!E140,"")</f>
        <v/>
      </c>
      <c r="E140" t="str">
        <f>IF(RawData!F140&lt;&gt;"",CONCATENATE(RawData!F140,", ",LEFT(RawData!G140,1)),"")</f>
        <v/>
      </c>
      <c r="G140" s="30" t="str">
        <f t="shared" si="2"/>
        <v/>
      </c>
      <c r="H140" t="str">
        <f>IF(A140&lt;&gt;"",VLOOKUP(G140,ScoreRanges!$C$4:$E$8,3),"")</f>
        <v/>
      </c>
      <c r="J140" s="30" t="str">
        <f>IF(AND(ConversionTable!$F$2&lt;&gt;"",A140&lt;&gt;""),VLOOKUP(G140,ConversionTable!B$2:D$402,3),"")</f>
        <v/>
      </c>
      <c r="K140" t="str">
        <f>IF(AND(ConversionTable!$F$2&lt;&gt;"",A140&lt;&gt;""),VLOOKUP(J140,ConversionTable!I$4:K$7,3),"")</f>
        <v/>
      </c>
      <c r="M140" t="str">
        <f>IF(A140&lt;&gt;"",(RawData!AC140*ScoringModel!$B$11+RawData!AD140*ScoringModel!$B$21+RawData!AE140*ScoringModel!$B$31)*0.01,"")</f>
        <v/>
      </c>
      <c r="N140" t="str">
        <f>IF(A140&lt;&gt;"",(RawData!H140*ScoringModel!$B$4+RawData!I140*ScoringModel!$B$5+RawData!J140*ScoringModel!$B$6+RawData!K140*ScoringModel!$B$7+RawData!L140*ScoringModel!$B$8+RawData!M140*ScoringModel!$B$9+RawData!N140*ScoringModel!$B$10)*0.01,"")</f>
        <v/>
      </c>
      <c r="O140" t="str">
        <f>IF(A140&lt;&gt;"",(RawData!O140*ScoringModel!$B$14+RawData!P140*ScoringModel!$B$15+RawData!Q140*ScoringModel!$B$16+RawData!R140*ScoringModel!$B$17+RawData!S140*ScoringModel!$B$18+RawData!T140*ScoringModel!$B$19+RawData!U140*ScoringModel!$B$20)*0.01,"")</f>
        <v/>
      </c>
      <c r="P140" t="str">
        <f>IF(A140&lt;&gt;"",(RawData!V140*ScoringModel!$B$24+RawData!W140*ScoringModel!$B$25+RawData!X140*ScoringModel!$B$26+RawData!Y140*ScoringModel!$B$27+RawData!Z140*ScoringModel!$B$28+RawData!AA140*ScoringModel!$B$29+RawData!AB140*ScoringModel!$B$30)*0.01,"")</f>
        <v/>
      </c>
      <c r="Q140" s="19"/>
      <c r="R140" s="19"/>
      <c r="S140" s="19"/>
      <c r="T140" s="19"/>
      <c r="U140" s="19"/>
      <c r="V140" s="19"/>
    </row>
    <row r="141" spans="1:22" x14ac:dyDescent="0.25">
      <c r="A141" t="str">
        <f>IF(RawData!A141&lt;&gt;"",RawData!A141,"")</f>
        <v/>
      </c>
      <c r="B141" t="str">
        <f>IF(RawData!B141&lt;&gt;"",CONCATENATE(RawData!B141,", ",RawData!C141),"")</f>
        <v/>
      </c>
      <c r="C141" t="str">
        <f>IF(RawData!D141&lt;&gt;"",RawData!D141,"")</f>
        <v/>
      </c>
      <c r="D141" s="28" t="str">
        <f>IF(RawData!E141&lt;&gt;"",RawData!E141,"")</f>
        <v/>
      </c>
      <c r="E141" t="str">
        <f>IF(RawData!F141&lt;&gt;"",CONCATENATE(RawData!F141,", ",LEFT(RawData!G141,1)),"")</f>
        <v/>
      </c>
      <c r="G141" s="30" t="str">
        <f t="shared" si="2"/>
        <v/>
      </c>
      <c r="H141" t="str">
        <f>IF(A141&lt;&gt;"",VLOOKUP(G141,ScoreRanges!$C$4:$E$8,3),"")</f>
        <v/>
      </c>
      <c r="J141" s="30" t="str">
        <f>IF(AND(ConversionTable!$F$2&lt;&gt;"",A141&lt;&gt;""),VLOOKUP(G141,ConversionTable!B$2:D$402,3),"")</f>
        <v/>
      </c>
      <c r="K141" t="str">
        <f>IF(AND(ConversionTable!$F$2&lt;&gt;"",A141&lt;&gt;""),VLOOKUP(J141,ConversionTable!I$4:K$7,3),"")</f>
        <v/>
      </c>
      <c r="M141" t="str">
        <f>IF(A141&lt;&gt;"",(RawData!AC141*ScoringModel!$B$11+RawData!AD141*ScoringModel!$B$21+RawData!AE141*ScoringModel!$B$31)*0.01,"")</f>
        <v/>
      </c>
      <c r="N141" t="str">
        <f>IF(A141&lt;&gt;"",(RawData!H141*ScoringModel!$B$4+RawData!I141*ScoringModel!$B$5+RawData!J141*ScoringModel!$B$6+RawData!K141*ScoringModel!$B$7+RawData!L141*ScoringModel!$B$8+RawData!M141*ScoringModel!$B$9+RawData!N141*ScoringModel!$B$10)*0.01,"")</f>
        <v/>
      </c>
      <c r="O141" t="str">
        <f>IF(A141&lt;&gt;"",(RawData!O141*ScoringModel!$B$14+RawData!P141*ScoringModel!$B$15+RawData!Q141*ScoringModel!$B$16+RawData!R141*ScoringModel!$B$17+RawData!S141*ScoringModel!$B$18+RawData!T141*ScoringModel!$B$19+RawData!U141*ScoringModel!$B$20)*0.01,"")</f>
        <v/>
      </c>
      <c r="P141" t="str">
        <f>IF(A141&lt;&gt;"",(RawData!V141*ScoringModel!$B$24+RawData!W141*ScoringModel!$B$25+RawData!X141*ScoringModel!$B$26+RawData!Y141*ScoringModel!$B$27+RawData!Z141*ScoringModel!$B$28+RawData!AA141*ScoringModel!$B$29+RawData!AB141*ScoringModel!$B$30)*0.01,"")</f>
        <v/>
      </c>
      <c r="Q141" s="19"/>
      <c r="R141" s="19"/>
      <c r="S141" s="19"/>
      <c r="T141" s="19"/>
      <c r="U141" s="19"/>
      <c r="V141" s="19"/>
    </row>
    <row r="142" spans="1:22" x14ac:dyDescent="0.25">
      <c r="A142" t="str">
        <f>IF(RawData!A142&lt;&gt;"",RawData!A142,"")</f>
        <v/>
      </c>
      <c r="B142" t="str">
        <f>IF(RawData!B142&lt;&gt;"",CONCATENATE(RawData!B142,", ",RawData!C142),"")</f>
        <v/>
      </c>
      <c r="C142" t="str">
        <f>IF(RawData!D142&lt;&gt;"",RawData!D142,"")</f>
        <v/>
      </c>
      <c r="D142" s="28" t="str">
        <f>IF(RawData!E142&lt;&gt;"",RawData!E142,"")</f>
        <v/>
      </c>
      <c r="E142" t="str">
        <f>IF(RawData!F142&lt;&gt;"",CONCATENATE(RawData!F142,", ",LEFT(RawData!G142,1)),"")</f>
        <v/>
      </c>
      <c r="G142" s="30" t="str">
        <f t="shared" si="2"/>
        <v/>
      </c>
      <c r="H142" t="str">
        <f>IF(A142&lt;&gt;"",VLOOKUP(G142,ScoreRanges!$C$4:$E$8,3),"")</f>
        <v/>
      </c>
      <c r="J142" s="30" t="str">
        <f>IF(AND(ConversionTable!$F$2&lt;&gt;"",A142&lt;&gt;""),VLOOKUP(G142,ConversionTable!B$2:D$402,3),"")</f>
        <v/>
      </c>
      <c r="K142" t="str">
        <f>IF(AND(ConversionTable!$F$2&lt;&gt;"",A142&lt;&gt;""),VLOOKUP(J142,ConversionTable!I$4:K$7,3),"")</f>
        <v/>
      </c>
      <c r="M142" t="str">
        <f>IF(A142&lt;&gt;"",(RawData!AC142*ScoringModel!$B$11+RawData!AD142*ScoringModel!$B$21+RawData!AE142*ScoringModel!$B$31)*0.01,"")</f>
        <v/>
      </c>
      <c r="N142" t="str">
        <f>IF(A142&lt;&gt;"",(RawData!H142*ScoringModel!$B$4+RawData!I142*ScoringModel!$B$5+RawData!J142*ScoringModel!$B$6+RawData!K142*ScoringModel!$B$7+RawData!L142*ScoringModel!$B$8+RawData!M142*ScoringModel!$B$9+RawData!N142*ScoringModel!$B$10)*0.01,"")</f>
        <v/>
      </c>
      <c r="O142" t="str">
        <f>IF(A142&lt;&gt;"",(RawData!O142*ScoringModel!$B$14+RawData!P142*ScoringModel!$B$15+RawData!Q142*ScoringModel!$B$16+RawData!R142*ScoringModel!$B$17+RawData!S142*ScoringModel!$B$18+RawData!T142*ScoringModel!$B$19+RawData!U142*ScoringModel!$B$20)*0.01,"")</f>
        <v/>
      </c>
      <c r="P142" t="str">
        <f>IF(A142&lt;&gt;"",(RawData!V142*ScoringModel!$B$24+RawData!W142*ScoringModel!$B$25+RawData!X142*ScoringModel!$B$26+RawData!Y142*ScoringModel!$B$27+RawData!Z142*ScoringModel!$B$28+RawData!AA142*ScoringModel!$B$29+RawData!AB142*ScoringModel!$B$30)*0.01,"")</f>
        <v/>
      </c>
      <c r="Q142" s="19"/>
      <c r="R142" s="19"/>
      <c r="S142" s="19"/>
      <c r="T142" s="19"/>
      <c r="U142" s="19"/>
      <c r="V142" s="19"/>
    </row>
    <row r="143" spans="1:22" x14ac:dyDescent="0.25">
      <c r="A143" t="str">
        <f>IF(RawData!A143&lt;&gt;"",RawData!A143,"")</f>
        <v/>
      </c>
      <c r="B143" t="str">
        <f>IF(RawData!B143&lt;&gt;"",CONCATENATE(RawData!B143,", ",RawData!C143),"")</f>
        <v/>
      </c>
      <c r="C143" t="str">
        <f>IF(RawData!D143&lt;&gt;"",RawData!D143,"")</f>
        <v/>
      </c>
      <c r="D143" s="28" t="str">
        <f>IF(RawData!E143&lt;&gt;"",RawData!E143,"")</f>
        <v/>
      </c>
      <c r="E143" t="str">
        <f>IF(RawData!F143&lt;&gt;"",CONCATENATE(RawData!F143,", ",LEFT(RawData!G143,1)),"")</f>
        <v/>
      </c>
      <c r="G143" s="30" t="str">
        <f t="shared" si="2"/>
        <v/>
      </c>
      <c r="H143" t="str">
        <f>IF(A143&lt;&gt;"",VLOOKUP(G143,ScoreRanges!$C$4:$E$8,3),"")</f>
        <v/>
      </c>
      <c r="J143" s="30" t="str">
        <f>IF(AND(ConversionTable!$F$2&lt;&gt;"",A143&lt;&gt;""),VLOOKUP(G143,ConversionTable!B$2:D$402,3),"")</f>
        <v/>
      </c>
      <c r="K143" t="str">
        <f>IF(AND(ConversionTable!$F$2&lt;&gt;"",A143&lt;&gt;""),VLOOKUP(J143,ConversionTable!I$4:K$7,3),"")</f>
        <v/>
      </c>
      <c r="M143" t="str">
        <f>IF(A143&lt;&gt;"",(RawData!AC143*ScoringModel!$B$11+RawData!AD143*ScoringModel!$B$21+RawData!AE143*ScoringModel!$B$31)*0.01,"")</f>
        <v/>
      </c>
      <c r="N143" t="str">
        <f>IF(A143&lt;&gt;"",(RawData!H143*ScoringModel!$B$4+RawData!I143*ScoringModel!$B$5+RawData!J143*ScoringModel!$B$6+RawData!K143*ScoringModel!$B$7+RawData!L143*ScoringModel!$B$8+RawData!M143*ScoringModel!$B$9+RawData!N143*ScoringModel!$B$10)*0.01,"")</f>
        <v/>
      </c>
      <c r="O143" t="str">
        <f>IF(A143&lt;&gt;"",(RawData!O143*ScoringModel!$B$14+RawData!P143*ScoringModel!$B$15+RawData!Q143*ScoringModel!$B$16+RawData!R143*ScoringModel!$B$17+RawData!S143*ScoringModel!$B$18+RawData!T143*ScoringModel!$B$19+RawData!U143*ScoringModel!$B$20)*0.01,"")</f>
        <v/>
      </c>
      <c r="P143" t="str">
        <f>IF(A143&lt;&gt;"",(RawData!V143*ScoringModel!$B$24+RawData!W143*ScoringModel!$B$25+RawData!X143*ScoringModel!$B$26+RawData!Y143*ScoringModel!$B$27+RawData!Z143*ScoringModel!$B$28+RawData!AA143*ScoringModel!$B$29+RawData!AB143*ScoringModel!$B$30)*0.01,"")</f>
        <v/>
      </c>
      <c r="Q143" s="19"/>
      <c r="R143" s="19"/>
      <c r="S143" s="19"/>
      <c r="T143" s="19"/>
      <c r="U143" s="19"/>
      <c r="V143" s="19"/>
    </row>
    <row r="144" spans="1:22" x14ac:dyDescent="0.25">
      <c r="A144" t="str">
        <f>IF(RawData!A144&lt;&gt;"",RawData!A144,"")</f>
        <v/>
      </c>
      <c r="B144" t="str">
        <f>IF(RawData!B144&lt;&gt;"",CONCATENATE(RawData!B144,", ",RawData!C144),"")</f>
        <v/>
      </c>
      <c r="C144" t="str">
        <f>IF(RawData!D144&lt;&gt;"",RawData!D144,"")</f>
        <v/>
      </c>
      <c r="D144" s="28" t="str">
        <f>IF(RawData!E144&lt;&gt;"",RawData!E144,"")</f>
        <v/>
      </c>
      <c r="E144" t="str">
        <f>IF(RawData!F144&lt;&gt;"",CONCATENATE(RawData!F144,", ",LEFT(RawData!G144,1)),"")</f>
        <v/>
      </c>
      <c r="G144" s="30" t="str">
        <f t="shared" si="2"/>
        <v/>
      </c>
      <c r="H144" t="str">
        <f>IF(A144&lt;&gt;"",VLOOKUP(G144,ScoreRanges!$C$4:$E$8,3),"")</f>
        <v/>
      </c>
      <c r="J144" s="30" t="str">
        <f>IF(AND(ConversionTable!$F$2&lt;&gt;"",A144&lt;&gt;""),VLOOKUP(G144,ConversionTable!B$2:D$402,3),"")</f>
        <v/>
      </c>
      <c r="K144" t="str">
        <f>IF(AND(ConversionTable!$F$2&lt;&gt;"",A144&lt;&gt;""),VLOOKUP(J144,ConversionTable!I$4:K$7,3),"")</f>
        <v/>
      </c>
      <c r="M144" t="str">
        <f>IF(A144&lt;&gt;"",(RawData!AC144*ScoringModel!$B$11+RawData!AD144*ScoringModel!$B$21+RawData!AE144*ScoringModel!$B$31)*0.01,"")</f>
        <v/>
      </c>
      <c r="N144" t="str">
        <f>IF(A144&lt;&gt;"",(RawData!H144*ScoringModel!$B$4+RawData!I144*ScoringModel!$B$5+RawData!J144*ScoringModel!$B$6+RawData!K144*ScoringModel!$B$7+RawData!L144*ScoringModel!$B$8+RawData!M144*ScoringModel!$B$9+RawData!N144*ScoringModel!$B$10)*0.01,"")</f>
        <v/>
      </c>
      <c r="O144" t="str">
        <f>IF(A144&lt;&gt;"",(RawData!O144*ScoringModel!$B$14+RawData!P144*ScoringModel!$B$15+RawData!Q144*ScoringModel!$B$16+RawData!R144*ScoringModel!$B$17+RawData!S144*ScoringModel!$B$18+RawData!T144*ScoringModel!$B$19+RawData!U144*ScoringModel!$B$20)*0.01,"")</f>
        <v/>
      </c>
      <c r="P144" t="str">
        <f>IF(A144&lt;&gt;"",(RawData!V144*ScoringModel!$B$24+RawData!W144*ScoringModel!$B$25+RawData!X144*ScoringModel!$B$26+RawData!Y144*ScoringModel!$B$27+RawData!Z144*ScoringModel!$B$28+RawData!AA144*ScoringModel!$B$29+RawData!AB144*ScoringModel!$B$30)*0.01,"")</f>
        <v/>
      </c>
      <c r="Q144" s="19"/>
      <c r="R144" s="19"/>
      <c r="S144" s="19"/>
      <c r="T144" s="19"/>
      <c r="U144" s="19"/>
      <c r="V144" s="19"/>
    </row>
    <row r="145" spans="1:22" x14ac:dyDescent="0.25">
      <c r="A145" t="str">
        <f>IF(RawData!A145&lt;&gt;"",RawData!A145,"")</f>
        <v/>
      </c>
      <c r="B145" t="str">
        <f>IF(RawData!B145&lt;&gt;"",CONCATENATE(RawData!B145,", ",RawData!C145),"")</f>
        <v/>
      </c>
      <c r="C145" t="str">
        <f>IF(RawData!D145&lt;&gt;"",RawData!D145,"")</f>
        <v/>
      </c>
      <c r="D145" s="28" t="str">
        <f>IF(RawData!E145&lt;&gt;"",RawData!E145,"")</f>
        <v/>
      </c>
      <c r="E145" t="str">
        <f>IF(RawData!F145&lt;&gt;"",CONCATENATE(RawData!F145,", ",LEFT(RawData!G145,1)),"")</f>
        <v/>
      </c>
      <c r="G145" s="30" t="str">
        <f t="shared" si="2"/>
        <v/>
      </c>
      <c r="H145" t="str">
        <f>IF(A145&lt;&gt;"",VLOOKUP(G145,ScoreRanges!$C$4:$E$8,3),"")</f>
        <v/>
      </c>
      <c r="J145" s="30" t="str">
        <f>IF(AND(ConversionTable!$F$2&lt;&gt;"",A145&lt;&gt;""),VLOOKUP(G145,ConversionTable!B$2:D$402,3),"")</f>
        <v/>
      </c>
      <c r="K145" t="str">
        <f>IF(AND(ConversionTable!$F$2&lt;&gt;"",A145&lt;&gt;""),VLOOKUP(J145,ConversionTable!I$4:K$7,3),"")</f>
        <v/>
      </c>
      <c r="M145" t="str">
        <f>IF(A145&lt;&gt;"",(RawData!AC145*ScoringModel!$B$11+RawData!AD145*ScoringModel!$B$21+RawData!AE145*ScoringModel!$B$31)*0.01,"")</f>
        <v/>
      </c>
      <c r="N145" t="str">
        <f>IF(A145&lt;&gt;"",(RawData!H145*ScoringModel!$B$4+RawData!I145*ScoringModel!$B$5+RawData!J145*ScoringModel!$B$6+RawData!K145*ScoringModel!$B$7+RawData!L145*ScoringModel!$B$8+RawData!M145*ScoringModel!$B$9+RawData!N145*ScoringModel!$B$10)*0.01,"")</f>
        <v/>
      </c>
      <c r="O145" t="str">
        <f>IF(A145&lt;&gt;"",(RawData!O145*ScoringModel!$B$14+RawData!P145*ScoringModel!$B$15+RawData!Q145*ScoringModel!$B$16+RawData!R145*ScoringModel!$B$17+RawData!S145*ScoringModel!$B$18+RawData!T145*ScoringModel!$B$19+RawData!U145*ScoringModel!$B$20)*0.01,"")</f>
        <v/>
      </c>
      <c r="P145" t="str">
        <f>IF(A145&lt;&gt;"",(RawData!V145*ScoringModel!$B$24+RawData!W145*ScoringModel!$B$25+RawData!X145*ScoringModel!$B$26+RawData!Y145*ScoringModel!$B$27+RawData!Z145*ScoringModel!$B$28+RawData!AA145*ScoringModel!$B$29+RawData!AB145*ScoringModel!$B$30)*0.01,"")</f>
        <v/>
      </c>
      <c r="Q145" s="19"/>
      <c r="R145" s="19"/>
      <c r="S145" s="19"/>
      <c r="T145" s="19"/>
      <c r="U145" s="19"/>
      <c r="V145" s="19"/>
    </row>
    <row r="146" spans="1:22" x14ac:dyDescent="0.25">
      <c r="A146" t="str">
        <f>IF(RawData!A146&lt;&gt;"",RawData!A146,"")</f>
        <v/>
      </c>
      <c r="B146" t="str">
        <f>IF(RawData!B146&lt;&gt;"",CONCATENATE(RawData!B146,", ",RawData!C146),"")</f>
        <v/>
      </c>
      <c r="C146" t="str">
        <f>IF(RawData!D146&lt;&gt;"",RawData!D146,"")</f>
        <v/>
      </c>
      <c r="D146" s="28" t="str">
        <f>IF(RawData!E146&lt;&gt;"",RawData!E146,"")</f>
        <v/>
      </c>
      <c r="E146" t="str">
        <f>IF(RawData!F146&lt;&gt;"",CONCATENATE(RawData!F146,", ",LEFT(RawData!G146,1)),"")</f>
        <v/>
      </c>
      <c r="G146" s="30" t="str">
        <f t="shared" si="2"/>
        <v/>
      </c>
      <c r="H146" t="str">
        <f>IF(A146&lt;&gt;"",VLOOKUP(G146,ScoreRanges!$C$4:$E$8,3),"")</f>
        <v/>
      </c>
      <c r="J146" s="30" t="str">
        <f>IF(AND(ConversionTable!$F$2&lt;&gt;"",A146&lt;&gt;""),VLOOKUP(G146,ConversionTable!B$2:D$402,3),"")</f>
        <v/>
      </c>
      <c r="K146" t="str">
        <f>IF(AND(ConversionTable!$F$2&lt;&gt;"",A146&lt;&gt;""),VLOOKUP(J146,ConversionTable!I$4:K$7,3),"")</f>
        <v/>
      </c>
      <c r="M146" t="str">
        <f>IF(A146&lt;&gt;"",(RawData!AC146*ScoringModel!$B$11+RawData!AD146*ScoringModel!$B$21+RawData!AE146*ScoringModel!$B$31)*0.01,"")</f>
        <v/>
      </c>
      <c r="N146" t="str">
        <f>IF(A146&lt;&gt;"",(RawData!H146*ScoringModel!$B$4+RawData!I146*ScoringModel!$B$5+RawData!J146*ScoringModel!$B$6+RawData!K146*ScoringModel!$B$7+RawData!L146*ScoringModel!$B$8+RawData!M146*ScoringModel!$B$9+RawData!N146*ScoringModel!$B$10)*0.01,"")</f>
        <v/>
      </c>
      <c r="O146" t="str">
        <f>IF(A146&lt;&gt;"",(RawData!O146*ScoringModel!$B$14+RawData!P146*ScoringModel!$B$15+RawData!Q146*ScoringModel!$B$16+RawData!R146*ScoringModel!$B$17+RawData!S146*ScoringModel!$B$18+RawData!T146*ScoringModel!$B$19+RawData!U146*ScoringModel!$B$20)*0.01,"")</f>
        <v/>
      </c>
      <c r="P146" t="str">
        <f>IF(A146&lt;&gt;"",(RawData!V146*ScoringModel!$B$24+RawData!W146*ScoringModel!$B$25+RawData!X146*ScoringModel!$B$26+RawData!Y146*ScoringModel!$B$27+RawData!Z146*ScoringModel!$B$28+RawData!AA146*ScoringModel!$B$29+RawData!AB146*ScoringModel!$B$30)*0.01,"")</f>
        <v/>
      </c>
      <c r="Q146" s="19"/>
      <c r="R146" s="19"/>
      <c r="S146" s="19"/>
      <c r="T146" s="19"/>
      <c r="U146" s="19"/>
      <c r="V146" s="19"/>
    </row>
    <row r="147" spans="1:22" x14ac:dyDescent="0.25">
      <c r="A147" t="str">
        <f>IF(RawData!A147&lt;&gt;"",RawData!A147,"")</f>
        <v/>
      </c>
      <c r="B147" t="str">
        <f>IF(RawData!B147&lt;&gt;"",CONCATENATE(RawData!B147,", ",RawData!C147),"")</f>
        <v/>
      </c>
      <c r="C147" t="str">
        <f>IF(RawData!D147&lt;&gt;"",RawData!D147,"")</f>
        <v/>
      </c>
      <c r="D147" s="28" t="str">
        <f>IF(RawData!E147&lt;&gt;"",RawData!E147,"")</f>
        <v/>
      </c>
      <c r="E147" t="str">
        <f>IF(RawData!F147&lt;&gt;"",CONCATENATE(RawData!F147,", ",LEFT(RawData!G147,1)),"")</f>
        <v/>
      </c>
      <c r="G147" s="30" t="str">
        <f t="shared" si="2"/>
        <v/>
      </c>
      <c r="H147" t="str">
        <f>IF(A147&lt;&gt;"",VLOOKUP(G147,ScoreRanges!$C$4:$E$8,3),"")</f>
        <v/>
      </c>
      <c r="J147" s="30" t="str">
        <f>IF(AND(ConversionTable!$F$2&lt;&gt;"",A147&lt;&gt;""),VLOOKUP(G147,ConversionTable!B$2:D$402,3),"")</f>
        <v/>
      </c>
      <c r="K147" t="str">
        <f>IF(AND(ConversionTable!$F$2&lt;&gt;"",A147&lt;&gt;""),VLOOKUP(J147,ConversionTable!I$4:K$7,3),"")</f>
        <v/>
      </c>
      <c r="M147" t="str">
        <f>IF(A147&lt;&gt;"",(RawData!AC147*ScoringModel!$B$11+RawData!AD147*ScoringModel!$B$21+RawData!AE147*ScoringModel!$B$31)*0.01,"")</f>
        <v/>
      </c>
      <c r="N147" t="str">
        <f>IF(A147&lt;&gt;"",(RawData!H147*ScoringModel!$B$4+RawData!I147*ScoringModel!$B$5+RawData!J147*ScoringModel!$B$6+RawData!K147*ScoringModel!$B$7+RawData!L147*ScoringModel!$B$8+RawData!M147*ScoringModel!$B$9+RawData!N147*ScoringModel!$B$10)*0.01,"")</f>
        <v/>
      </c>
      <c r="O147" t="str">
        <f>IF(A147&lt;&gt;"",(RawData!O147*ScoringModel!$B$14+RawData!P147*ScoringModel!$B$15+RawData!Q147*ScoringModel!$B$16+RawData!R147*ScoringModel!$B$17+RawData!S147*ScoringModel!$B$18+RawData!T147*ScoringModel!$B$19+RawData!U147*ScoringModel!$B$20)*0.01,"")</f>
        <v/>
      </c>
      <c r="P147" t="str">
        <f>IF(A147&lt;&gt;"",(RawData!V147*ScoringModel!$B$24+RawData!W147*ScoringModel!$B$25+RawData!X147*ScoringModel!$B$26+RawData!Y147*ScoringModel!$B$27+RawData!Z147*ScoringModel!$B$28+RawData!AA147*ScoringModel!$B$29+RawData!AB147*ScoringModel!$B$30)*0.01,"")</f>
        <v/>
      </c>
      <c r="Q147" s="19"/>
      <c r="R147" s="19"/>
      <c r="S147" s="19"/>
      <c r="T147" s="19"/>
      <c r="U147" s="19"/>
      <c r="V147" s="19"/>
    </row>
    <row r="148" spans="1:22" x14ac:dyDescent="0.25">
      <c r="A148" t="str">
        <f>IF(RawData!A148&lt;&gt;"",RawData!A148,"")</f>
        <v/>
      </c>
      <c r="B148" t="str">
        <f>IF(RawData!B148&lt;&gt;"",CONCATENATE(RawData!B148,", ",RawData!C148),"")</f>
        <v/>
      </c>
      <c r="C148" t="str">
        <f>IF(RawData!D148&lt;&gt;"",RawData!D148,"")</f>
        <v/>
      </c>
      <c r="D148" s="28" t="str">
        <f>IF(RawData!E148&lt;&gt;"",RawData!E148,"")</f>
        <v/>
      </c>
      <c r="E148" t="str">
        <f>IF(RawData!F148&lt;&gt;"",CONCATENATE(RawData!F148,", ",LEFT(RawData!G148,1)),"")</f>
        <v/>
      </c>
      <c r="G148" s="30" t="str">
        <f t="shared" si="2"/>
        <v/>
      </c>
      <c r="H148" t="str">
        <f>IF(A148&lt;&gt;"",VLOOKUP(G148,ScoreRanges!$C$4:$E$8,3),"")</f>
        <v/>
      </c>
      <c r="J148" s="30" t="str">
        <f>IF(AND(ConversionTable!$F$2&lt;&gt;"",A148&lt;&gt;""),VLOOKUP(G148,ConversionTable!B$2:D$402,3),"")</f>
        <v/>
      </c>
      <c r="K148" t="str">
        <f>IF(AND(ConversionTable!$F$2&lt;&gt;"",A148&lt;&gt;""),VLOOKUP(J148,ConversionTable!I$4:K$7,3),"")</f>
        <v/>
      </c>
      <c r="M148" t="str">
        <f>IF(A148&lt;&gt;"",(RawData!AC148*ScoringModel!$B$11+RawData!AD148*ScoringModel!$B$21+RawData!AE148*ScoringModel!$B$31)*0.01,"")</f>
        <v/>
      </c>
      <c r="N148" t="str">
        <f>IF(A148&lt;&gt;"",(RawData!H148*ScoringModel!$B$4+RawData!I148*ScoringModel!$B$5+RawData!J148*ScoringModel!$B$6+RawData!K148*ScoringModel!$B$7+RawData!L148*ScoringModel!$B$8+RawData!M148*ScoringModel!$B$9+RawData!N148*ScoringModel!$B$10)*0.01,"")</f>
        <v/>
      </c>
      <c r="O148" t="str">
        <f>IF(A148&lt;&gt;"",(RawData!O148*ScoringModel!$B$14+RawData!P148*ScoringModel!$B$15+RawData!Q148*ScoringModel!$B$16+RawData!R148*ScoringModel!$B$17+RawData!S148*ScoringModel!$B$18+RawData!T148*ScoringModel!$B$19+RawData!U148*ScoringModel!$B$20)*0.01,"")</f>
        <v/>
      </c>
      <c r="P148" t="str">
        <f>IF(A148&lt;&gt;"",(RawData!V148*ScoringModel!$B$24+RawData!W148*ScoringModel!$B$25+RawData!X148*ScoringModel!$B$26+RawData!Y148*ScoringModel!$B$27+RawData!Z148*ScoringModel!$B$28+RawData!AA148*ScoringModel!$B$29+RawData!AB148*ScoringModel!$B$30)*0.01,"")</f>
        <v/>
      </c>
      <c r="Q148" s="19"/>
      <c r="R148" s="19"/>
      <c r="S148" s="19"/>
      <c r="T148" s="19"/>
      <c r="U148" s="19"/>
      <c r="V148" s="19"/>
    </row>
    <row r="149" spans="1:22" x14ac:dyDescent="0.25">
      <c r="A149" t="str">
        <f>IF(RawData!A149&lt;&gt;"",RawData!A149,"")</f>
        <v/>
      </c>
      <c r="B149" t="str">
        <f>IF(RawData!B149&lt;&gt;"",CONCATENATE(RawData!B149,", ",RawData!C149),"")</f>
        <v/>
      </c>
      <c r="C149" t="str">
        <f>IF(RawData!D149&lt;&gt;"",RawData!D149,"")</f>
        <v/>
      </c>
      <c r="D149" s="28" t="str">
        <f>IF(RawData!E149&lt;&gt;"",RawData!E149,"")</f>
        <v/>
      </c>
      <c r="E149" t="str">
        <f>IF(RawData!F149&lt;&gt;"",CONCATENATE(RawData!F149,", ",LEFT(RawData!G149,1)),"")</f>
        <v/>
      </c>
      <c r="G149" s="30" t="str">
        <f t="shared" si="2"/>
        <v/>
      </c>
      <c r="H149" t="str">
        <f>IF(A149&lt;&gt;"",VLOOKUP(G149,ScoreRanges!$C$4:$E$8,3),"")</f>
        <v/>
      </c>
      <c r="J149" s="30" t="str">
        <f>IF(AND(ConversionTable!$F$2&lt;&gt;"",A149&lt;&gt;""),VLOOKUP(G149,ConversionTable!B$2:D$402,3),"")</f>
        <v/>
      </c>
      <c r="K149" t="str">
        <f>IF(AND(ConversionTable!$F$2&lt;&gt;"",A149&lt;&gt;""),VLOOKUP(J149,ConversionTable!I$4:K$7,3),"")</f>
        <v/>
      </c>
      <c r="M149" t="str">
        <f>IF(A149&lt;&gt;"",(RawData!AC149*ScoringModel!$B$11+RawData!AD149*ScoringModel!$B$21+RawData!AE149*ScoringModel!$B$31)*0.01,"")</f>
        <v/>
      </c>
      <c r="N149" t="str">
        <f>IF(A149&lt;&gt;"",(RawData!H149*ScoringModel!$B$4+RawData!I149*ScoringModel!$B$5+RawData!J149*ScoringModel!$B$6+RawData!K149*ScoringModel!$B$7+RawData!L149*ScoringModel!$B$8+RawData!M149*ScoringModel!$B$9+RawData!N149*ScoringModel!$B$10)*0.01,"")</f>
        <v/>
      </c>
      <c r="O149" t="str">
        <f>IF(A149&lt;&gt;"",(RawData!O149*ScoringModel!$B$14+RawData!P149*ScoringModel!$B$15+RawData!Q149*ScoringModel!$B$16+RawData!R149*ScoringModel!$B$17+RawData!S149*ScoringModel!$B$18+RawData!T149*ScoringModel!$B$19+RawData!U149*ScoringModel!$B$20)*0.01,"")</f>
        <v/>
      </c>
      <c r="P149" t="str">
        <f>IF(A149&lt;&gt;"",(RawData!V149*ScoringModel!$B$24+RawData!W149*ScoringModel!$B$25+RawData!X149*ScoringModel!$B$26+RawData!Y149*ScoringModel!$B$27+RawData!Z149*ScoringModel!$B$28+RawData!AA149*ScoringModel!$B$29+RawData!AB149*ScoringModel!$B$30)*0.01,"")</f>
        <v/>
      </c>
      <c r="Q149" s="19"/>
      <c r="R149" s="19"/>
      <c r="S149" s="19"/>
      <c r="T149" s="19"/>
      <c r="U149" s="19"/>
      <c r="V149" s="19"/>
    </row>
    <row r="150" spans="1:22" x14ac:dyDescent="0.25">
      <c r="A150" t="str">
        <f>IF(RawData!A150&lt;&gt;"",RawData!A150,"")</f>
        <v/>
      </c>
      <c r="B150" t="str">
        <f>IF(RawData!B150&lt;&gt;"",CONCATENATE(RawData!B150,", ",RawData!C150),"")</f>
        <v/>
      </c>
      <c r="C150" t="str">
        <f>IF(RawData!D150&lt;&gt;"",RawData!D150,"")</f>
        <v/>
      </c>
      <c r="D150" s="28" t="str">
        <f>IF(RawData!E150&lt;&gt;"",RawData!E150,"")</f>
        <v/>
      </c>
      <c r="E150" t="str">
        <f>IF(RawData!F150&lt;&gt;"",CONCATENATE(RawData!F150,", ",LEFT(RawData!G150,1)),"")</f>
        <v/>
      </c>
      <c r="G150" s="30" t="str">
        <f t="shared" si="2"/>
        <v/>
      </c>
      <c r="H150" t="str">
        <f>IF(A150&lt;&gt;"",VLOOKUP(G150,ScoreRanges!$C$4:$E$8,3),"")</f>
        <v/>
      </c>
      <c r="J150" s="30" t="str">
        <f>IF(AND(ConversionTable!$F$2&lt;&gt;"",A150&lt;&gt;""),VLOOKUP(G150,ConversionTable!B$2:D$402,3),"")</f>
        <v/>
      </c>
      <c r="K150" t="str">
        <f>IF(AND(ConversionTable!$F$2&lt;&gt;"",A150&lt;&gt;""),VLOOKUP(J150,ConversionTable!I$4:K$7,3),"")</f>
        <v/>
      </c>
      <c r="M150" t="str">
        <f>IF(A150&lt;&gt;"",(RawData!AC150*ScoringModel!$B$11+RawData!AD150*ScoringModel!$B$21+RawData!AE150*ScoringModel!$B$31)*0.01,"")</f>
        <v/>
      </c>
      <c r="N150" t="str">
        <f>IF(A150&lt;&gt;"",(RawData!H150*ScoringModel!$B$4+RawData!I150*ScoringModel!$B$5+RawData!J150*ScoringModel!$B$6+RawData!K150*ScoringModel!$B$7+RawData!L150*ScoringModel!$B$8+RawData!M150*ScoringModel!$B$9+RawData!N150*ScoringModel!$B$10)*0.01,"")</f>
        <v/>
      </c>
      <c r="O150" t="str">
        <f>IF(A150&lt;&gt;"",(RawData!O150*ScoringModel!$B$14+RawData!P150*ScoringModel!$B$15+RawData!Q150*ScoringModel!$B$16+RawData!R150*ScoringModel!$B$17+RawData!S150*ScoringModel!$B$18+RawData!T150*ScoringModel!$B$19+RawData!U150*ScoringModel!$B$20)*0.01,"")</f>
        <v/>
      </c>
      <c r="P150" t="str">
        <f>IF(A150&lt;&gt;"",(RawData!V150*ScoringModel!$B$24+RawData!W150*ScoringModel!$B$25+RawData!X150*ScoringModel!$B$26+RawData!Y150*ScoringModel!$B$27+RawData!Z150*ScoringModel!$B$28+RawData!AA150*ScoringModel!$B$29+RawData!AB150*ScoringModel!$B$30)*0.01,"")</f>
        <v/>
      </c>
      <c r="Q150" s="19"/>
      <c r="R150" s="19"/>
      <c r="S150" s="19"/>
      <c r="T150" s="19"/>
      <c r="U150" s="19"/>
      <c r="V150" s="19"/>
    </row>
    <row r="151" spans="1:22" x14ac:dyDescent="0.25">
      <c r="A151" t="str">
        <f>IF(RawData!A151&lt;&gt;"",RawData!A151,"")</f>
        <v/>
      </c>
      <c r="B151" t="str">
        <f>IF(RawData!B151&lt;&gt;"",CONCATENATE(RawData!B151,", ",RawData!C151),"")</f>
        <v/>
      </c>
      <c r="C151" t="str">
        <f>IF(RawData!D151&lt;&gt;"",RawData!D151,"")</f>
        <v/>
      </c>
      <c r="D151" s="28" t="str">
        <f>IF(RawData!E151&lt;&gt;"",RawData!E151,"")</f>
        <v/>
      </c>
      <c r="E151" t="str">
        <f>IF(RawData!F151&lt;&gt;"",CONCATENATE(RawData!F151,", ",LEFT(RawData!G151,1)),"")</f>
        <v/>
      </c>
      <c r="G151" s="30" t="str">
        <f t="shared" si="2"/>
        <v/>
      </c>
      <c r="H151" t="str">
        <f>IF(A151&lt;&gt;"",VLOOKUP(G151,ScoreRanges!$C$4:$E$8,3),"")</f>
        <v/>
      </c>
      <c r="J151" s="30" t="str">
        <f>IF(AND(ConversionTable!$F$2&lt;&gt;"",A151&lt;&gt;""),VLOOKUP(G151,ConversionTable!B$2:D$402,3),"")</f>
        <v/>
      </c>
      <c r="K151" t="str">
        <f>IF(AND(ConversionTable!$F$2&lt;&gt;"",A151&lt;&gt;""),VLOOKUP(J151,ConversionTable!I$4:K$7,3),"")</f>
        <v/>
      </c>
      <c r="M151" t="str">
        <f>IF(A151&lt;&gt;"",(RawData!AC151*ScoringModel!$B$11+RawData!AD151*ScoringModel!$B$21+RawData!AE151*ScoringModel!$B$31)*0.01,"")</f>
        <v/>
      </c>
      <c r="N151" t="str">
        <f>IF(A151&lt;&gt;"",(RawData!H151*ScoringModel!$B$4+RawData!I151*ScoringModel!$B$5+RawData!J151*ScoringModel!$B$6+RawData!K151*ScoringModel!$B$7+RawData!L151*ScoringModel!$B$8+RawData!M151*ScoringModel!$B$9+RawData!N151*ScoringModel!$B$10)*0.01,"")</f>
        <v/>
      </c>
      <c r="O151" t="str">
        <f>IF(A151&lt;&gt;"",(RawData!O151*ScoringModel!$B$14+RawData!P151*ScoringModel!$B$15+RawData!Q151*ScoringModel!$B$16+RawData!R151*ScoringModel!$B$17+RawData!S151*ScoringModel!$B$18+RawData!T151*ScoringModel!$B$19+RawData!U151*ScoringModel!$B$20)*0.01,"")</f>
        <v/>
      </c>
      <c r="P151" t="str">
        <f>IF(A151&lt;&gt;"",(RawData!V151*ScoringModel!$B$24+RawData!W151*ScoringModel!$B$25+RawData!X151*ScoringModel!$B$26+RawData!Y151*ScoringModel!$B$27+RawData!Z151*ScoringModel!$B$28+RawData!AA151*ScoringModel!$B$29+RawData!AB151*ScoringModel!$B$30)*0.01,"")</f>
        <v/>
      </c>
      <c r="Q151" s="19"/>
      <c r="R151" s="19"/>
      <c r="S151" s="19"/>
      <c r="T151" s="19"/>
      <c r="U151" s="19"/>
      <c r="V151" s="19"/>
    </row>
    <row r="152" spans="1:22" x14ac:dyDescent="0.25">
      <c r="A152" t="str">
        <f>IF(RawData!A152&lt;&gt;"",RawData!A152,"")</f>
        <v/>
      </c>
      <c r="B152" t="str">
        <f>IF(RawData!B152&lt;&gt;"",CONCATENATE(RawData!B152,", ",RawData!C152),"")</f>
        <v/>
      </c>
      <c r="C152" t="str">
        <f>IF(RawData!D152&lt;&gt;"",RawData!D152,"")</f>
        <v/>
      </c>
      <c r="D152" s="28" t="str">
        <f>IF(RawData!E152&lt;&gt;"",RawData!E152,"")</f>
        <v/>
      </c>
      <c r="E152" t="str">
        <f>IF(RawData!F152&lt;&gt;"",CONCATENATE(RawData!F152,", ",LEFT(RawData!G152,1)),"")</f>
        <v/>
      </c>
      <c r="G152" s="30" t="str">
        <f t="shared" si="2"/>
        <v/>
      </c>
      <c r="H152" t="str">
        <f>IF(A152&lt;&gt;"",VLOOKUP(G152,ScoreRanges!$C$4:$E$8,3),"")</f>
        <v/>
      </c>
      <c r="J152" s="30" t="str">
        <f>IF(AND(ConversionTable!$F$2&lt;&gt;"",A152&lt;&gt;""),VLOOKUP(G152,ConversionTable!B$2:D$402,3),"")</f>
        <v/>
      </c>
      <c r="K152" t="str">
        <f>IF(AND(ConversionTable!$F$2&lt;&gt;"",A152&lt;&gt;""),VLOOKUP(J152,ConversionTable!I$4:K$7,3),"")</f>
        <v/>
      </c>
      <c r="M152" t="str">
        <f>IF(A152&lt;&gt;"",(RawData!AC152*ScoringModel!$B$11+RawData!AD152*ScoringModel!$B$21+RawData!AE152*ScoringModel!$B$31)*0.01,"")</f>
        <v/>
      </c>
      <c r="N152" t="str">
        <f>IF(A152&lt;&gt;"",(RawData!H152*ScoringModel!$B$4+RawData!I152*ScoringModel!$B$5+RawData!J152*ScoringModel!$B$6+RawData!K152*ScoringModel!$B$7+RawData!L152*ScoringModel!$B$8+RawData!M152*ScoringModel!$B$9+RawData!N152*ScoringModel!$B$10)*0.01,"")</f>
        <v/>
      </c>
      <c r="O152" t="str">
        <f>IF(A152&lt;&gt;"",(RawData!O152*ScoringModel!$B$14+RawData!P152*ScoringModel!$B$15+RawData!Q152*ScoringModel!$B$16+RawData!R152*ScoringModel!$B$17+RawData!S152*ScoringModel!$B$18+RawData!T152*ScoringModel!$B$19+RawData!U152*ScoringModel!$B$20)*0.01,"")</f>
        <v/>
      </c>
      <c r="P152" t="str">
        <f>IF(A152&lt;&gt;"",(RawData!V152*ScoringModel!$B$24+RawData!W152*ScoringModel!$B$25+RawData!X152*ScoringModel!$B$26+RawData!Y152*ScoringModel!$B$27+RawData!Z152*ScoringModel!$B$28+RawData!AA152*ScoringModel!$B$29+RawData!AB152*ScoringModel!$B$30)*0.01,"")</f>
        <v/>
      </c>
      <c r="Q152" s="19"/>
      <c r="R152" s="19"/>
      <c r="S152" s="19"/>
      <c r="T152" s="19"/>
      <c r="U152" s="19"/>
      <c r="V152" s="19"/>
    </row>
    <row r="153" spans="1:22" x14ac:dyDescent="0.25">
      <c r="A153" t="str">
        <f>IF(RawData!A153&lt;&gt;"",RawData!A153,"")</f>
        <v/>
      </c>
      <c r="B153" t="str">
        <f>IF(RawData!B153&lt;&gt;"",CONCATENATE(RawData!B153,", ",RawData!C153),"")</f>
        <v/>
      </c>
      <c r="C153" t="str">
        <f>IF(RawData!D153&lt;&gt;"",RawData!D153,"")</f>
        <v/>
      </c>
      <c r="D153" s="28" t="str">
        <f>IF(RawData!E153&lt;&gt;"",RawData!E153,"")</f>
        <v/>
      </c>
      <c r="E153" t="str">
        <f>IF(RawData!F153&lt;&gt;"",CONCATENATE(RawData!F153,", ",LEFT(RawData!G153,1)),"")</f>
        <v/>
      </c>
      <c r="G153" s="30" t="str">
        <f t="shared" si="2"/>
        <v/>
      </c>
      <c r="H153" t="str">
        <f>IF(A153&lt;&gt;"",VLOOKUP(G153,ScoreRanges!$C$4:$E$8,3),"")</f>
        <v/>
      </c>
      <c r="J153" s="30" t="str">
        <f>IF(AND(ConversionTable!$F$2&lt;&gt;"",A153&lt;&gt;""),VLOOKUP(G153,ConversionTable!B$2:D$402,3),"")</f>
        <v/>
      </c>
      <c r="K153" t="str">
        <f>IF(AND(ConversionTable!$F$2&lt;&gt;"",A153&lt;&gt;""),VLOOKUP(J153,ConversionTable!I$4:K$7,3),"")</f>
        <v/>
      </c>
      <c r="M153" t="str">
        <f>IF(A153&lt;&gt;"",(RawData!AC153*ScoringModel!$B$11+RawData!AD153*ScoringModel!$B$21+RawData!AE153*ScoringModel!$B$31)*0.01,"")</f>
        <v/>
      </c>
      <c r="N153" t="str">
        <f>IF(A153&lt;&gt;"",(RawData!H153*ScoringModel!$B$4+RawData!I153*ScoringModel!$B$5+RawData!J153*ScoringModel!$B$6+RawData!K153*ScoringModel!$B$7+RawData!L153*ScoringModel!$B$8+RawData!M153*ScoringModel!$B$9+RawData!N153*ScoringModel!$B$10)*0.01,"")</f>
        <v/>
      </c>
      <c r="O153" t="str">
        <f>IF(A153&lt;&gt;"",(RawData!O153*ScoringModel!$B$14+RawData!P153*ScoringModel!$B$15+RawData!Q153*ScoringModel!$B$16+RawData!R153*ScoringModel!$B$17+RawData!S153*ScoringModel!$B$18+RawData!T153*ScoringModel!$B$19+RawData!U153*ScoringModel!$B$20)*0.01,"")</f>
        <v/>
      </c>
      <c r="P153" t="str">
        <f>IF(A153&lt;&gt;"",(RawData!V153*ScoringModel!$B$24+RawData!W153*ScoringModel!$B$25+RawData!X153*ScoringModel!$B$26+RawData!Y153*ScoringModel!$B$27+RawData!Z153*ScoringModel!$B$28+RawData!AA153*ScoringModel!$B$29+RawData!AB153*ScoringModel!$B$30)*0.01,"")</f>
        <v/>
      </c>
      <c r="Q153" s="19"/>
      <c r="R153" s="19"/>
      <c r="S153" s="19"/>
      <c r="T153" s="19"/>
      <c r="U153" s="19"/>
      <c r="V153" s="19"/>
    </row>
    <row r="154" spans="1:22" x14ac:dyDescent="0.25">
      <c r="A154" t="str">
        <f>IF(RawData!A154&lt;&gt;"",RawData!A154,"")</f>
        <v/>
      </c>
      <c r="B154" t="str">
        <f>IF(RawData!B154&lt;&gt;"",CONCATENATE(RawData!B154,", ",RawData!C154),"")</f>
        <v/>
      </c>
      <c r="C154" t="str">
        <f>IF(RawData!D154&lt;&gt;"",RawData!D154,"")</f>
        <v/>
      </c>
      <c r="D154" s="28" t="str">
        <f>IF(RawData!E154&lt;&gt;"",RawData!E154,"")</f>
        <v/>
      </c>
      <c r="E154" t="str">
        <f>IF(RawData!F154&lt;&gt;"",CONCATENATE(RawData!F154,", ",LEFT(RawData!G154,1)),"")</f>
        <v/>
      </c>
      <c r="G154" s="30" t="str">
        <f t="shared" si="2"/>
        <v/>
      </c>
      <c r="H154" t="str">
        <f>IF(A154&lt;&gt;"",VLOOKUP(G154,ScoreRanges!$C$4:$E$8,3),"")</f>
        <v/>
      </c>
      <c r="J154" s="30" t="str">
        <f>IF(AND(ConversionTable!$F$2&lt;&gt;"",A154&lt;&gt;""),VLOOKUP(G154,ConversionTable!B$2:D$402,3),"")</f>
        <v/>
      </c>
      <c r="K154" t="str">
        <f>IF(AND(ConversionTable!$F$2&lt;&gt;"",A154&lt;&gt;""),VLOOKUP(J154,ConversionTable!I$4:K$7,3),"")</f>
        <v/>
      </c>
      <c r="M154" t="str">
        <f>IF(A154&lt;&gt;"",(RawData!AC154*ScoringModel!$B$11+RawData!AD154*ScoringModel!$B$21+RawData!AE154*ScoringModel!$B$31)*0.01,"")</f>
        <v/>
      </c>
      <c r="N154" t="str">
        <f>IF(A154&lt;&gt;"",(RawData!H154*ScoringModel!$B$4+RawData!I154*ScoringModel!$B$5+RawData!J154*ScoringModel!$B$6+RawData!K154*ScoringModel!$B$7+RawData!L154*ScoringModel!$B$8+RawData!M154*ScoringModel!$B$9+RawData!N154*ScoringModel!$B$10)*0.01,"")</f>
        <v/>
      </c>
      <c r="O154" t="str">
        <f>IF(A154&lt;&gt;"",(RawData!O154*ScoringModel!$B$14+RawData!P154*ScoringModel!$B$15+RawData!Q154*ScoringModel!$B$16+RawData!R154*ScoringModel!$B$17+RawData!S154*ScoringModel!$B$18+RawData!T154*ScoringModel!$B$19+RawData!U154*ScoringModel!$B$20)*0.01,"")</f>
        <v/>
      </c>
      <c r="P154" t="str">
        <f>IF(A154&lt;&gt;"",(RawData!V154*ScoringModel!$B$24+RawData!W154*ScoringModel!$B$25+RawData!X154*ScoringModel!$B$26+RawData!Y154*ScoringModel!$B$27+RawData!Z154*ScoringModel!$B$28+RawData!AA154*ScoringModel!$B$29+RawData!AB154*ScoringModel!$B$30)*0.01,"")</f>
        <v/>
      </c>
      <c r="Q154" s="19"/>
      <c r="R154" s="19"/>
      <c r="S154" s="19"/>
      <c r="T154" s="19"/>
      <c r="U154" s="19"/>
      <c r="V154" s="19"/>
    </row>
    <row r="155" spans="1:22" x14ac:dyDescent="0.25">
      <c r="A155" t="str">
        <f>IF(RawData!A155&lt;&gt;"",RawData!A155,"")</f>
        <v/>
      </c>
      <c r="B155" t="str">
        <f>IF(RawData!B155&lt;&gt;"",CONCATENATE(RawData!B155,", ",RawData!C155),"")</f>
        <v/>
      </c>
      <c r="C155" t="str">
        <f>IF(RawData!D155&lt;&gt;"",RawData!D155,"")</f>
        <v/>
      </c>
      <c r="D155" s="28" t="str">
        <f>IF(RawData!E155&lt;&gt;"",RawData!E155,"")</f>
        <v/>
      </c>
      <c r="E155" t="str">
        <f>IF(RawData!F155&lt;&gt;"",CONCATENATE(RawData!F155,", ",LEFT(RawData!G155,1)),"")</f>
        <v/>
      </c>
      <c r="G155" s="30" t="str">
        <f t="shared" si="2"/>
        <v/>
      </c>
      <c r="H155" t="str">
        <f>IF(A155&lt;&gt;"",VLOOKUP(G155,ScoreRanges!$C$4:$E$8,3),"")</f>
        <v/>
      </c>
      <c r="J155" s="30" t="str">
        <f>IF(AND(ConversionTable!$F$2&lt;&gt;"",A155&lt;&gt;""),VLOOKUP(G155,ConversionTable!B$2:D$402,3),"")</f>
        <v/>
      </c>
      <c r="K155" t="str">
        <f>IF(AND(ConversionTable!$F$2&lt;&gt;"",A155&lt;&gt;""),VLOOKUP(J155,ConversionTable!I$4:K$7,3),"")</f>
        <v/>
      </c>
      <c r="M155" t="str">
        <f>IF(A155&lt;&gt;"",(RawData!AC155*ScoringModel!$B$11+RawData!AD155*ScoringModel!$B$21+RawData!AE155*ScoringModel!$B$31)*0.01,"")</f>
        <v/>
      </c>
      <c r="N155" t="str">
        <f>IF(A155&lt;&gt;"",(RawData!H155*ScoringModel!$B$4+RawData!I155*ScoringModel!$B$5+RawData!J155*ScoringModel!$B$6+RawData!K155*ScoringModel!$B$7+RawData!L155*ScoringModel!$B$8+RawData!M155*ScoringModel!$B$9+RawData!N155*ScoringModel!$B$10)*0.01,"")</f>
        <v/>
      </c>
      <c r="O155" t="str">
        <f>IF(A155&lt;&gt;"",(RawData!O155*ScoringModel!$B$14+RawData!P155*ScoringModel!$B$15+RawData!Q155*ScoringModel!$B$16+RawData!R155*ScoringModel!$B$17+RawData!S155*ScoringModel!$B$18+RawData!T155*ScoringModel!$B$19+RawData!U155*ScoringModel!$B$20)*0.01,"")</f>
        <v/>
      </c>
      <c r="P155" t="str">
        <f>IF(A155&lt;&gt;"",(RawData!V155*ScoringModel!$B$24+RawData!W155*ScoringModel!$B$25+RawData!X155*ScoringModel!$B$26+RawData!Y155*ScoringModel!$B$27+RawData!Z155*ScoringModel!$B$28+RawData!AA155*ScoringModel!$B$29+RawData!AB155*ScoringModel!$B$30)*0.01,"")</f>
        <v/>
      </c>
      <c r="Q155" s="19"/>
      <c r="R155" s="19"/>
      <c r="S155" s="19"/>
      <c r="T155" s="19"/>
      <c r="U155" s="19"/>
      <c r="V155" s="19"/>
    </row>
    <row r="156" spans="1:22" x14ac:dyDescent="0.25">
      <c r="A156" t="str">
        <f>IF(RawData!A156&lt;&gt;"",RawData!A156,"")</f>
        <v/>
      </c>
      <c r="B156" t="str">
        <f>IF(RawData!B156&lt;&gt;"",CONCATENATE(RawData!B156,", ",RawData!C156),"")</f>
        <v/>
      </c>
      <c r="C156" t="str">
        <f>IF(RawData!D156&lt;&gt;"",RawData!D156,"")</f>
        <v/>
      </c>
      <c r="D156" s="28" t="str">
        <f>IF(RawData!E156&lt;&gt;"",RawData!E156,"")</f>
        <v/>
      </c>
      <c r="E156" t="str">
        <f>IF(RawData!F156&lt;&gt;"",CONCATENATE(RawData!F156,", ",LEFT(RawData!G156,1)),"")</f>
        <v/>
      </c>
      <c r="G156" s="30" t="str">
        <f t="shared" si="2"/>
        <v/>
      </c>
      <c r="H156" t="str">
        <f>IF(A156&lt;&gt;"",VLOOKUP(G156,ScoreRanges!$C$4:$E$8,3),"")</f>
        <v/>
      </c>
      <c r="J156" s="30" t="str">
        <f>IF(AND(ConversionTable!$F$2&lt;&gt;"",A156&lt;&gt;""),VLOOKUP(G156,ConversionTable!B$2:D$402,3),"")</f>
        <v/>
      </c>
      <c r="K156" t="str">
        <f>IF(AND(ConversionTable!$F$2&lt;&gt;"",A156&lt;&gt;""),VLOOKUP(J156,ConversionTable!I$4:K$7,3),"")</f>
        <v/>
      </c>
      <c r="M156" t="str">
        <f>IF(A156&lt;&gt;"",(RawData!AC156*ScoringModel!$B$11+RawData!AD156*ScoringModel!$B$21+RawData!AE156*ScoringModel!$B$31)*0.01,"")</f>
        <v/>
      </c>
      <c r="N156" t="str">
        <f>IF(A156&lt;&gt;"",(RawData!H156*ScoringModel!$B$4+RawData!I156*ScoringModel!$B$5+RawData!J156*ScoringModel!$B$6+RawData!K156*ScoringModel!$B$7+RawData!L156*ScoringModel!$B$8+RawData!M156*ScoringModel!$B$9+RawData!N156*ScoringModel!$B$10)*0.01,"")</f>
        <v/>
      </c>
      <c r="O156" t="str">
        <f>IF(A156&lt;&gt;"",(RawData!O156*ScoringModel!$B$14+RawData!P156*ScoringModel!$B$15+RawData!Q156*ScoringModel!$B$16+RawData!R156*ScoringModel!$B$17+RawData!S156*ScoringModel!$B$18+RawData!T156*ScoringModel!$B$19+RawData!U156*ScoringModel!$B$20)*0.01,"")</f>
        <v/>
      </c>
      <c r="P156" t="str">
        <f>IF(A156&lt;&gt;"",(RawData!V156*ScoringModel!$B$24+RawData!W156*ScoringModel!$B$25+RawData!X156*ScoringModel!$B$26+RawData!Y156*ScoringModel!$B$27+RawData!Z156*ScoringModel!$B$28+RawData!AA156*ScoringModel!$B$29+RawData!AB156*ScoringModel!$B$30)*0.01,"")</f>
        <v/>
      </c>
      <c r="Q156" s="19"/>
      <c r="R156" s="19"/>
      <c r="S156" s="19"/>
      <c r="T156" s="19"/>
      <c r="U156" s="19"/>
      <c r="V156" s="19"/>
    </row>
    <row r="157" spans="1:22" x14ac:dyDescent="0.25">
      <c r="A157" t="str">
        <f>IF(RawData!A157&lt;&gt;"",RawData!A157,"")</f>
        <v/>
      </c>
      <c r="B157" t="str">
        <f>IF(RawData!B157&lt;&gt;"",CONCATENATE(RawData!B157,", ",RawData!C157),"")</f>
        <v/>
      </c>
      <c r="C157" t="str">
        <f>IF(RawData!D157&lt;&gt;"",RawData!D157,"")</f>
        <v/>
      </c>
      <c r="D157" s="28" t="str">
        <f>IF(RawData!E157&lt;&gt;"",RawData!E157,"")</f>
        <v/>
      </c>
      <c r="E157" t="str">
        <f>IF(RawData!F157&lt;&gt;"",CONCATENATE(RawData!F157,", ",LEFT(RawData!G157,1)),"")</f>
        <v/>
      </c>
      <c r="G157" s="30" t="str">
        <f t="shared" si="2"/>
        <v/>
      </c>
      <c r="H157" t="str">
        <f>IF(A157&lt;&gt;"",VLOOKUP(G157,ScoreRanges!$C$4:$E$8,3),"")</f>
        <v/>
      </c>
      <c r="J157" s="30" t="str">
        <f>IF(AND(ConversionTable!$F$2&lt;&gt;"",A157&lt;&gt;""),VLOOKUP(G157,ConversionTable!B$2:D$402,3),"")</f>
        <v/>
      </c>
      <c r="K157" t="str">
        <f>IF(AND(ConversionTable!$F$2&lt;&gt;"",A157&lt;&gt;""),VLOOKUP(J157,ConversionTable!I$4:K$7,3),"")</f>
        <v/>
      </c>
      <c r="M157" t="str">
        <f>IF(A157&lt;&gt;"",(RawData!AC157*ScoringModel!$B$11+RawData!AD157*ScoringModel!$B$21+RawData!AE157*ScoringModel!$B$31)*0.01,"")</f>
        <v/>
      </c>
      <c r="N157" t="str">
        <f>IF(A157&lt;&gt;"",(RawData!H157*ScoringModel!$B$4+RawData!I157*ScoringModel!$B$5+RawData!J157*ScoringModel!$B$6+RawData!K157*ScoringModel!$B$7+RawData!L157*ScoringModel!$B$8+RawData!M157*ScoringModel!$B$9+RawData!N157*ScoringModel!$B$10)*0.01,"")</f>
        <v/>
      </c>
      <c r="O157" t="str">
        <f>IF(A157&lt;&gt;"",(RawData!O157*ScoringModel!$B$14+RawData!P157*ScoringModel!$B$15+RawData!Q157*ScoringModel!$B$16+RawData!R157*ScoringModel!$B$17+RawData!S157*ScoringModel!$B$18+RawData!T157*ScoringModel!$B$19+RawData!U157*ScoringModel!$B$20)*0.01,"")</f>
        <v/>
      </c>
      <c r="P157" t="str">
        <f>IF(A157&lt;&gt;"",(RawData!V157*ScoringModel!$B$24+RawData!W157*ScoringModel!$B$25+RawData!X157*ScoringModel!$B$26+RawData!Y157*ScoringModel!$B$27+RawData!Z157*ScoringModel!$B$28+RawData!AA157*ScoringModel!$B$29+RawData!AB157*ScoringModel!$B$30)*0.01,"")</f>
        <v/>
      </c>
      <c r="Q157" s="19"/>
      <c r="R157" s="19"/>
      <c r="S157" s="19"/>
      <c r="T157" s="19"/>
      <c r="U157" s="19"/>
      <c r="V157" s="19"/>
    </row>
    <row r="158" spans="1:22" x14ac:dyDescent="0.25">
      <c r="A158" t="str">
        <f>IF(RawData!A158&lt;&gt;"",RawData!A158,"")</f>
        <v/>
      </c>
      <c r="B158" t="str">
        <f>IF(RawData!B158&lt;&gt;"",CONCATENATE(RawData!B158,", ",RawData!C158),"")</f>
        <v/>
      </c>
      <c r="C158" t="str">
        <f>IF(RawData!D158&lt;&gt;"",RawData!D158,"")</f>
        <v/>
      </c>
      <c r="D158" s="28" t="str">
        <f>IF(RawData!E158&lt;&gt;"",RawData!E158,"")</f>
        <v/>
      </c>
      <c r="E158" t="str">
        <f>IF(RawData!F158&lt;&gt;"",CONCATENATE(RawData!F158,", ",LEFT(RawData!G158,1)),"")</f>
        <v/>
      </c>
      <c r="G158" s="30" t="str">
        <f t="shared" si="2"/>
        <v/>
      </c>
      <c r="H158" t="str">
        <f>IF(A158&lt;&gt;"",VLOOKUP(G158,ScoreRanges!$C$4:$E$8,3),"")</f>
        <v/>
      </c>
      <c r="J158" s="30" t="str">
        <f>IF(AND(ConversionTable!$F$2&lt;&gt;"",A158&lt;&gt;""),VLOOKUP(G158,ConversionTable!B$2:D$402,3),"")</f>
        <v/>
      </c>
      <c r="K158" t="str">
        <f>IF(AND(ConversionTable!$F$2&lt;&gt;"",A158&lt;&gt;""),VLOOKUP(J158,ConversionTable!I$4:K$7,3),"")</f>
        <v/>
      </c>
      <c r="M158" t="str">
        <f>IF(A158&lt;&gt;"",(RawData!AC158*ScoringModel!$B$11+RawData!AD158*ScoringModel!$B$21+RawData!AE158*ScoringModel!$B$31)*0.01,"")</f>
        <v/>
      </c>
      <c r="N158" t="str">
        <f>IF(A158&lt;&gt;"",(RawData!H158*ScoringModel!$B$4+RawData!I158*ScoringModel!$B$5+RawData!J158*ScoringModel!$B$6+RawData!K158*ScoringModel!$B$7+RawData!L158*ScoringModel!$B$8+RawData!M158*ScoringModel!$B$9+RawData!N158*ScoringModel!$B$10)*0.01,"")</f>
        <v/>
      </c>
      <c r="O158" t="str">
        <f>IF(A158&lt;&gt;"",(RawData!O158*ScoringModel!$B$14+RawData!P158*ScoringModel!$B$15+RawData!Q158*ScoringModel!$B$16+RawData!R158*ScoringModel!$B$17+RawData!S158*ScoringModel!$B$18+RawData!T158*ScoringModel!$B$19+RawData!U158*ScoringModel!$B$20)*0.01,"")</f>
        <v/>
      </c>
      <c r="P158" t="str">
        <f>IF(A158&lt;&gt;"",(RawData!V158*ScoringModel!$B$24+RawData!W158*ScoringModel!$B$25+RawData!X158*ScoringModel!$B$26+RawData!Y158*ScoringModel!$B$27+RawData!Z158*ScoringModel!$B$28+RawData!AA158*ScoringModel!$B$29+RawData!AB158*ScoringModel!$B$30)*0.01,"")</f>
        <v/>
      </c>
      <c r="Q158" s="19"/>
      <c r="R158" s="19"/>
      <c r="S158" s="19"/>
      <c r="T158" s="19"/>
      <c r="U158" s="19"/>
      <c r="V158" s="19"/>
    </row>
    <row r="159" spans="1:22" x14ac:dyDescent="0.25">
      <c r="A159" t="str">
        <f>IF(RawData!A159&lt;&gt;"",RawData!A159,"")</f>
        <v/>
      </c>
      <c r="B159" t="str">
        <f>IF(RawData!B159&lt;&gt;"",CONCATENATE(RawData!B159,", ",RawData!C159),"")</f>
        <v/>
      </c>
      <c r="C159" t="str">
        <f>IF(RawData!D159&lt;&gt;"",RawData!D159,"")</f>
        <v/>
      </c>
      <c r="D159" s="28" t="str">
        <f>IF(RawData!E159&lt;&gt;"",RawData!E159,"")</f>
        <v/>
      </c>
      <c r="E159" t="str">
        <f>IF(RawData!F159&lt;&gt;"",CONCATENATE(RawData!F159,", ",LEFT(RawData!G159,1)),"")</f>
        <v/>
      </c>
      <c r="G159" s="30" t="str">
        <f t="shared" si="2"/>
        <v/>
      </c>
      <c r="H159" t="str">
        <f>IF(A159&lt;&gt;"",VLOOKUP(G159,ScoreRanges!$C$4:$E$8,3),"")</f>
        <v/>
      </c>
      <c r="J159" s="30" t="str">
        <f>IF(AND(ConversionTable!$F$2&lt;&gt;"",A159&lt;&gt;""),VLOOKUP(G159,ConversionTable!B$2:D$402,3),"")</f>
        <v/>
      </c>
      <c r="K159" t="str">
        <f>IF(AND(ConversionTable!$F$2&lt;&gt;"",A159&lt;&gt;""),VLOOKUP(J159,ConversionTable!I$4:K$7,3),"")</f>
        <v/>
      </c>
      <c r="M159" t="str">
        <f>IF(A159&lt;&gt;"",(RawData!AC159*ScoringModel!$B$11+RawData!AD159*ScoringModel!$B$21+RawData!AE159*ScoringModel!$B$31)*0.01,"")</f>
        <v/>
      </c>
      <c r="N159" t="str">
        <f>IF(A159&lt;&gt;"",(RawData!H159*ScoringModel!$B$4+RawData!I159*ScoringModel!$B$5+RawData!J159*ScoringModel!$B$6+RawData!K159*ScoringModel!$B$7+RawData!L159*ScoringModel!$B$8+RawData!M159*ScoringModel!$B$9+RawData!N159*ScoringModel!$B$10)*0.01,"")</f>
        <v/>
      </c>
      <c r="O159" t="str">
        <f>IF(A159&lt;&gt;"",(RawData!O159*ScoringModel!$B$14+RawData!P159*ScoringModel!$B$15+RawData!Q159*ScoringModel!$B$16+RawData!R159*ScoringModel!$B$17+RawData!S159*ScoringModel!$B$18+RawData!T159*ScoringModel!$B$19+RawData!U159*ScoringModel!$B$20)*0.01,"")</f>
        <v/>
      </c>
      <c r="P159" t="str">
        <f>IF(A159&lt;&gt;"",(RawData!V159*ScoringModel!$B$24+RawData!W159*ScoringModel!$B$25+RawData!X159*ScoringModel!$B$26+RawData!Y159*ScoringModel!$B$27+RawData!Z159*ScoringModel!$B$28+RawData!AA159*ScoringModel!$B$29+RawData!AB159*ScoringModel!$B$30)*0.01,"")</f>
        <v/>
      </c>
      <c r="Q159" s="19"/>
      <c r="R159" s="19"/>
      <c r="S159" s="19"/>
      <c r="T159" s="19"/>
      <c r="U159" s="19"/>
      <c r="V159" s="19"/>
    </row>
    <row r="160" spans="1:22" x14ac:dyDescent="0.25">
      <c r="A160" t="str">
        <f>IF(RawData!A160&lt;&gt;"",RawData!A160,"")</f>
        <v/>
      </c>
      <c r="B160" t="str">
        <f>IF(RawData!B160&lt;&gt;"",CONCATENATE(RawData!B160,", ",RawData!C160),"")</f>
        <v/>
      </c>
      <c r="C160" t="str">
        <f>IF(RawData!D160&lt;&gt;"",RawData!D160,"")</f>
        <v/>
      </c>
      <c r="D160" s="28" t="str">
        <f>IF(RawData!E160&lt;&gt;"",RawData!E160,"")</f>
        <v/>
      </c>
      <c r="E160" t="str">
        <f>IF(RawData!F160&lt;&gt;"",CONCATENATE(RawData!F160,", ",LEFT(RawData!G160,1)),"")</f>
        <v/>
      </c>
      <c r="G160" s="30" t="str">
        <f t="shared" si="2"/>
        <v/>
      </c>
      <c r="H160" t="str">
        <f>IF(A160&lt;&gt;"",VLOOKUP(G160,ScoreRanges!$C$4:$E$8,3),"")</f>
        <v/>
      </c>
      <c r="J160" s="30" t="str">
        <f>IF(AND(ConversionTable!$F$2&lt;&gt;"",A160&lt;&gt;""),VLOOKUP(G160,ConversionTable!B$2:D$402,3),"")</f>
        <v/>
      </c>
      <c r="K160" t="str">
        <f>IF(AND(ConversionTable!$F$2&lt;&gt;"",A160&lt;&gt;""),VLOOKUP(J160,ConversionTable!I$4:K$7,3),"")</f>
        <v/>
      </c>
      <c r="M160" t="str">
        <f>IF(A160&lt;&gt;"",(RawData!AC160*ScoringModel!$B$11+RawData!AD160*ScoringModel!$B$21+RawData!AE160*ScoringModel!$B$31)*0.01,"")</f>
        <v/>
      </c>
      <c r="N160" t="str">
        <f>IF(A160&lt;&gt;"",(RawData!H160*ScoringModel!$B$4+RawData!I160*ScoringModel!$B$5+RawData!J160*ScoringModel!$B$6+RawData!K160*ScoringModel!$B$7+RawData!L160*ScoringModel!$B$8+RawData!M160*ScoringModel!$B$9+RawData!N160*ScoringModel!$B$10)*0.01,"")</f>
        <v/>
      </c>
      <c r="O160" t="str">
        <f>IF(A160&lt;&gt;"",(RawData!O160*ScoringModel!$B$14+RawData!P160*ScoringModel!$B$15+RawData!Q160*ScoringModel!$B$16+RawData!R160*ScoringModel!$B$17+RawData!S160*ScoringModel!$B$18+RawData!T160*ScoringModel!$B$19+RawData!U160*ScoringModel!$B$20)*0.01,"")</f>
        <v/>
      </c>
      <c r="P160" t="str">
        <f>IF(A160&lt;&gt;"",(RawData!V160*ScoringModel!$B$24+RawData!W160*ScoringModel!$B$25+RawData!X160*ScoringModel!$B$26+RawData!Y160*ScoringModel!$B$27+RawData!Z160*ScoringModel!$B$28+RawData!AA160*ScoringModel!$B$29+RawData!AB160*ScoringModel!$B$30)*0.01,"")</f>
        <v/>
      </c>
      <c r="Q160" s="19"/>
      <c r="R160" s="19"/>
      <c r="S160" s="19"/>
      <c r="T160" s="19"/>
      <c r="U160" s="19"/>
      <c r="V160" s="19"/>
    </row>
    <row r="161" spans="1:22" x14ac:dyDescent="0.25">
      <c r="A161" t="str">
        <f>IF(RawData!A161&lt;&gt;"",RawData!A161,"")</f>
        <v/>
      </c>
      <c r="B161" t="str">
        <f>IF(RawData!B161&lt;&gt;"",CONCATENATE(RawData!B161,", ",RawData!C161),"")</f>
        <v/>
      </c>
      <c r="C161" t="str">
        <f>IF(RawData!D161&lt;&gt;"",RawData!D161,"")</f>
        <v/>
      </c>
      <c r="D161" s="28" t="str">
        <f>IF(RawData!E161&lt;&gt;"",RawData!E161,"")</f>
        <v/>
      </c>
      <c r="E161" t="str">
        <f>IF(RawData!F161&lt;&gt;"",CONCATENATE(RawData!F161,", ",LEFT(RawData!G161,1)),"")</f>
        <v/>
      </c>
      <c r="G161" s="30" t="str">
        <f t="shared" si="2"/>
        <v/>
      </c>
      <c r="H161" t="str">
        <f>IF(A161&lt;&gt;"",VLOOKUP(G161,ScoreRanges!$C$4:$E$8,3),"")</f>
        <v/>
      </c>
      <c r="J161" s="30" t="str">
        <f>IF(AND(ConversionTable!$F$2&lt;&gt;"",A161&lt;&gt;""),VLOOKUP(G161,ConversionTable!B$2:D$402,3),"")</f>
        <v/>
      </c>
      <c r="K161" t="str">
        <f>IF(AND(ConversionTable!$F$2&lt;&gt;"",A161&lt;&gt;""),VLOOKUP(J161,ConversionTable!I$4:K$7,3),"")</f>
        <v/>
      </c>
      <c r="M161" t="str">
        <f>IF(A161&lt;&gt;"",(RawData!AC161*ScoringModel!$B$11+RawData!AD161*ScoringModel!$B$21+RawData!AE161*ScoringModel!$B$31)*0.01,"")</f>
        <v/>
      </c>
      <c r="N161" t="str">
        <f>IF(A161&lt;&gt;"",(RawData!H161*ScoringModel!$B$4+RawData!I161*ScoringModel!$B$5+RawData!J161*ScoringModel!$B$6+RawData!K161*ScoringModel!$B$7+RawData!L161*ScoringModel!$B$8+RawData!M161*ScoringModel!$B$9+RawData!N161*ScoringModel!$B$10)*0.01,"")</f>
        <v/>
      </c>
      <c r="O161" t="str">
        <f>IF(A161&lt;&gt;"",(RawData!O161*ScoringModel!$B$14+RawData!P161*ScoringModel!$B$15+RawData!Q161*ScoringModel!$B$16+RawData!R161*ScoringModel!$B$17+RawData!S161*ScoringModel!$B$18+RawData!T161*ScoringModel!$B$19+RawData!U161*ScoringModel!$B$20)*0.01,"")</f>
        <v/>
      </c>
      <c r="P161" t="str">
        <f>IF(A161&lt;&gt;"",(RawData!V161*ScoringModel!$B$24+RawData!W161*ScoringModel!$B$25+RawData!X161*ScoringModel!$B$26+RawData!Y161*ScoringModel!$B$27+RawData!Z161*ScoringModel!$B$28+RawData!AA161*ScoringModel!$B$29+RawData!AB161*ScoringModel!$B$30)*0.01,"")</f>
        <v/>
      </c>
      <c r="Q161" s="19"/>
      <c r="R161" s="19"/>
      <c r="S161" s="19"/>
      <c r="T161" s="19"/>
      <c r="U161" s="19"/>
      <c r="V161" s="19"/>
    </row>
    <row r="162" spans="1:22" x14ac:dyDescent="0.25">
      <c r="A162" t="str">
        <f>IF(RawData!A162&lt;&gt;"",RawData!A162,"")</f>
        <v/>
      </c>
      <c r="B162" t="str">
        <f>IF(RawData!B162&lt;&gt;"",CONCATENATE(RawData!B162,", ",RawData!C162),"")</f>
        <v/>
      </c>
      <c r="C162" t="str">
        <f>IF(RawData!D162&lt;&gt;"",RawData!D162,"")</f>
        <v/>
      </c>
      <c r="D162" s="28" t="str">
        <f>IF(RawData!E162&lt;&gt;"",RawData!E162,"")</f>
        <v/>
      </c>
      <c r="E162" t="str">
        <f>IF(RawData!F162&lt;&gt;"",CONCATENATE(RawData!F162,", ",LEFT(RawData!G162,1)),"")</f>
        <v/>
      </c>
      <c r="G162" s="30" t="str">
        <f t="shared" si="2"/>
        <v/>
      </c>
      <c r="H162" t="str">
        <f>IF(A162&lt;&gt;"",VLOOKUP(G162,ScoreRanges!$C$4:$E$8,3),"")</f>
        <v/>
      </c>
      <c r="J162" s="30" t="str">
        <f>IF(AND(ConversionTable!$F$2&lt;&gt;"",A162&lt;&gt;""),VLOOKUP(G162,ConversionTable!B$2:D$402,3),"")</f>
        <v/>
      </c>
      <c r="K162" t="str">
        <f>IF(AND(ConversionTable!$F$2&lt;&gt;"",A162&lt;&gt;""),VLOOKUP(J162,ConversionTable!I$4:K$7,3),"")</f>
        <v/>
      </c>
      <c r="M162" t="str">
        <f>IF(A162&lt;&gt;"",(RawData!AC162*ScoringModel!$B$11+RawData!AD162*ScoringModel!$B$21+RawData!AE162*ScoringModel!$B$31)*0.01,"")</f>
        <v/>
      </c>
      <c r="N162" t="str">
        <f>IF(A162&lt;&gt;"",(RawData!H162*ScoringModel!$B$4+RawData!I162*ScoringModel!$B$5+RawData!J162*ScoringModel!$B$6+RawData!K162*ScoringModel!$B$7+RawData!L162*ScoringModel!$B$8+RawData!M162*ScoringModel!$B$9+RawData!N162*ScoringModel!$B$10)*0.01,"")</f>
        <v/>
      </c>
      <c r="O162" t="str">
        <f>IF(A162&lt;&gt;"",(RawData!O162*ScoringModel!$B$14+RawData!P162*ScoringModel!$B$15+RawData!Q162*ScoringModel!$B$16+RawData!R162*ScoringModel!$B$17+RawData!S162*ScoringModel!$B$18+RawData!T162*ScoringModel!$B$19+RawData!U162*ScoringModel!$B$20)*0.01,"")</f>
        <v/>
      </c>
      <c r="P162" t="str">
        <f>IF(A162&lt;&gt;"",(RawData!V162*ScoringModel!$B$24+RawData!W162*ScoringModel!$B$25+RawData!X162*ScoringModel!$B$26+RawData!Y162*ScoringModel!$B$27+RawData!Z162*ScoringModel!$B$28+RawData!AA162*ScoringModel!$B$29+RawData!AB162*ScoringModel!$B$30)*0.01,"")</f>
        <v/>
      </c>
      <c r="Q162" s="19"/>
      <c r="R162" s="19"/>
      <c r="S162" s="19"/>
      <c r="T162" s="19"/>
      <c r="U162" s="19"/>
      <c r="V162" s="19"/>
    </row>
    <row r="163" spans="1:22" x14ac:dyDescent="0.25">
      <c r="A163" t="str">
        <f>IF(RawData!A163&lt;&gt;"",RawData!A163,"")</f>
        <v/>
      </c>
      <c r="B163" t="str">
        <f>IF(RawData!B163&lt;&gt;"",CONCATENATE(RawData!B163,", ",RawData!C163),"")</f>
        <v/>
      </c>
      <c r="C163" t="str">
        <f>IF(RawData!D163&lt;&gt;"",RawData!D163,"")</f>
        <v/>
      </c>
      <c r="D163" s="28" t="str">
        <f>IF(RawData!E163&lt;&gt;"",RawData!E163,"")</f>
        <v/>
      </c>
      <c r="E163" t="str">
        <f>IF(RawData!F163&lt;&gt;"",CONCATENATE(RawData!F163,", ",LEFT(RawData!G163,1)),"")</f>
        <v/>
      </c>
      <c r="G163" s="30" t="str">
        <f t="shared" si="2"/>
        <v/>
      </c>
      <c r="H163" t="str">
        <f>IF(A163&lt;&gt;"",VLOOKUP(G163,ScoreRanges!$C$4:$E$8,3),"")</f>
        <v/>
      </c>
      <c r="J163" s="30" t="str">
        <f>IF(AND(ConversionTable!$F$2&lt;&gt;"",A163&lt;&gt;""),VLOOKUP(G163,ConversionTable!B$2:D$402,3),"")</f>
        <v/>
      </c>
      <c r="K163" t="str">
        <f>IF(AND(ConversionTable!$F$2&lt;&gt;"",A163&lt;&gt;""),VLOOKUP(J163,ConversionTable!I$4:K$7,3),"")</f>
        <v/>
      </c>
      <c r="M163" t="str">
        <f>IF(A163&lt;&gt;"",(RawData!AC163*ScoringModel!$B$11+RawData!AD163*ScoringModel!$B$21+RawData!AE163*ScoringModel!$B$31)*0.01,"")</f>
        <v/>
      </c>
      <c r="N163" t="str">
        <f>IF(A163&lt;&gt;"",(RawData!H163*ScoringModel!$B$4+RawData!I163*ScoringModel!$B$5+RawData!J163*ScoringModel!$B$6+RawData!K163*ScoringModel!$B$7+RawData!L163*ScoringModel!$B$8+RawData!M163*ScoringModel!$B$9+RawData!N163*ScoringModel!$B$10)*0.01,"")</f>
        <v/>
      </c>
      <c r="O163" t="str">
        <f>IF(A163&lt;&gt;"",(RawData!O163*ScoringModel!$B$14+RawData!P163*ScoringModel!$B$15+RawData!Q163*ScoringModel!$B$16+RawData!R163*ScoringModel!$B$17+RawData!S163*ScoringModel!$B$18+RawData!T163*ScoringModel!$B$19+RawData!U163*ScoringModel!$B$20)*0.01,"")</f>
        <v/>
      </c>
      <c r="P163" t="str">
        <f>IF(A163&lt;&gt;"",(RawData!V163*ScoringModel!$B$24+RawData!W163*ScoringModel!$B$25+RawData!X163*ScoringModel!$B$26+RawData!Y163*ScoringModel!$B$27+RawData!Z163*ScoringModel!$B$28+RawData!AA163*ScoringModel!$B$29+RawData!AB163*ScoringModel!$B$30)*0.01,"")</f>
        <v/>
      </c>
      <c r="Q163" s="19"/>
      <c r="R163" s="19"/>
      <c r="S163" s="19"/>
      <c r="T163" s="19"/>
      <c r="U163" s="19"/>
      <c r="V163" s="19"/>
    </row>
    <row r="164" spans="1:22" x14ac:dyDescent="0.25">
      <c r="A164" t="str">
        <f>IF(RawData!A164&lt;&gt;"",RawData!A164,"")</f>
        <v/>
      </c>
      <c r="B164" t="str">
        <f>IF(RawData!B164&lt;&gt;"",CONCATENATE(RawData!B164,", ",RawData!C164),"")</f>
        <v/>
      </c>
      <c r="C164" t="str">
        <f>IF(RawData!D164&lt;&gt;"",RawData!D164,"")</f>
        <v/>
      </c>
      <c r="D164" s="28" t="str">
        <f>IF(RawData!E164&lt;&gt;"",RawData!E164,"")</f>
        <v/>
      </c>
      <c r="E164" t="str">
        <f>IF(RawData!F164&lt;&gt;"",CONCATENATE(RawData!F164,", ",LEFT(RawData!G164,1)),"")</f>
        <v/>
      </c>
      <c r="G164" s="30" t="str">
        <f t="shared" si="2"/>
        <v/>
      </c>
      <c r="H164" t="str">
        <f>IF(A164&lt;&gt;"",VLOOKUP(G164,ScoreRanges!$C$4:$E$8,3),"")</f>
        <v/>
      </c>
      <c r="J164" s="30" t="str">
        <f>IF(AND(ConversionTable!$F$2&lt;&gt;"",A164&lt;&gt;""),VLOOKUP(G164,ConversionTable!B$2:D$402,3),"")</f>
        <v/>
      </c>
      <c r="K164" t="str">
        <f>IF(AND(ConversionTable!$F$2&lt;&gt;"",A164&lt;&gt;""),VLOOKUP(J164,ConversionTable!I$4:K$7,3),"")</f>
        <v/>
      </c>
      <c r="M164" t="str">
        <f>IF(A164&lt;&gt;"",(RawData!AC164*ScoringModel!$B$11+RawData!AD164*ScoringModel!$B$21+RawData!AE164*ScoringModel!$B$31)*0.01,"")</f>
        <v/>
      </c>
      <c r="N164" t="str">
        <f>IF(A164&lt;&gt;"",(RawData!H164*ScoringModel!$B$4+RawData!I164*ScoringModel!$B$5+RawData!J164*ScoringModel!$B$6+RawData!K164*ScoringModel!$B$7+RawData!L164*ScoringModel!$B$8+RawData!M164*ScoringModel!$B$9+RawData!N164*ScoringModel!$B$10)*0.01,"")</f>
        <v/>
      </c>
      <c r="O164" t="str">
        <f>IF(A164&lt;&gt;"",(RawData!O164*ScoringModel!$B$14+RawData!P164*ScoringModel!$B$15+RawData!Q164*ScoringModel!$B$16+RawData!R164*ScoringModel!$B$17+RawData!S164*ScoringModel!$B$18+RawData!T164*ScoringModel!$B$19+RawData!U164*ScoringModel!$B$20)*0.01,"")</f>
        <v/>
      </c>
      <c r="P164" t="str">
        <f>IF(A164&lt;&gt;"",(RawData!V164*ScoringModel!$B$24+RawData!W164*ScoringModel!$B$25+RawData!X164*ScoringModel!$B$26+RawData!Y164*ScoringModel!$B$27+RawData!Z164*ScoringModel!$B$28+RawData!AA164*ScoringModel!$B$29+RawData!AB164*ScoringModel!$B$30)*0.01,"")</f>
        <v/>
      </c>
      <c r="Q164" s="19"/>
      <c r="R164" s="19"/>
      <c r="S164" s="19"/>
      <c r="T164" s="19"/>
      <c r="U164" s="19"/>
      <c r="V164" s="19"/>
    </row>
    <row r="165" spans="1:22" x14ac:dyDescent="0.25">
      <c r="A165" t="str">
        <f>IF(RawData!A165&lt;&gt;"",RawData!A165,"")</f>
        <v/>
      </c>
      <c r="B165" t="str">
        <f>IF(RawData!B165&lt;&gt;"",CONCATENATE(RawData!B165,", ",RawData!C165),"")</f>
        <v/>
      </c>
      <c r="C165" t="str">
        <f>IF(RawData!D165&lt;&gt;"",RawData!D165,"")</f>
        <v/>
      </c>
      <c r="D165" s="28" t="str">
        <f>IF(RawData!E165&lt;&gt;"",RawData!E165,"")</f>
        <v/>
      </c>
      <c r="E165" t="str">
        <f>IF(RawData!F165&lt;&gt;"",CONCATENATE(RawData!F165,", ",LEFT(RawData!G165,1)),"")</f>
        <v/>
      </c>
      <c r="G165" s="30" t="str">
        <f t="shared" si="2"/>
        <v/>
      </c>
      <c r="H165" t="str">
        <f>IF(A165&lt;&gt;"",VLOOKUP(G165,ScoreRanges!$C$4:$E$8,3),"")</f>
        <v/>
      </c>
      <c r="J165" s="30" t="str">
        <f>IF(AND(ConversionTable!$F$2&lt;&gt;"",A165&lt;&gt;""),VLOOKUP(G165,ConversionTable!B$2:D$402,3),"")</f>
        <v/>
      </c>
      <c r="K165" t="str">
        <f>IF(AND(ConversionTable!$F$2&lt;&gt;"",A165&lt;&gt;""),VLOOKUP(J165,ConversionTable!I$4:K$7,3),"")</f>
        <v/>
      </c>
      <c r="M165" t="str">
        <f>IF(A165&lt;&gt;"",(RawData!AC165*ScoringModel!$B$11+RawData!AD165*ScoringModel!$B$21+RawData!AE165*ScoringModel!$B$31)*0.01,"")</f>
        <v/>
      </c>
      <c r="N165" t="str">
        <f>IF(A165&lt;&gt;"",(RawData!H165*ScoringModel!$B$4+RawData!I165*ScoringModel!$B$5+RawData!J165*ScoringModel!$B$6+RawData!K165*ScoringModel!$B$7+RawData!L165*ScoringModel!$B$8+RawData!M165*ScoringModel!$B$9+RawData!N165*ScoringModel!$B$10)*0.01,"")</f>
        <v/>
      </c>
      <c r="O165" t="str">
        <f>IF(A165&lt;&gt;"",(RawData!O165*ScoringModel!$B$14+RawData!P165*ScoringModel!$B$15+RawData!Q165*ScoringModel!$B$16+RawData!R165*ScoringModel!$B$17+RawData!S165*ScoringModel!$B$18+RawData!T165*ScoringModel!$B$19+RawData!U165*ScoringModel!$B$20)*0.01,"")</f>
        <v/>
      </c>
      <c r="P165" t="str">
        <f>IF(A165&lt;&gt;"",(RawData!V165*ScoringModel!$B$24+RawData!W165*ScoringModel!$B$25+RawData!X165*ScoringModel!$B$26+RawData!Y165*ScoringModel!$B$27+RawData!Z165*ScoringModel!$B$28+RawData!AA165*ScoringModel!$B$29+RawData!AB165*ScoringModel!$B$30)*0.01,"")</f>
        <v/>
      </c>
      <c r="Q165" s="19"/>
      <c r="R165" s="19"/>
      <c r="S165" s="19"/>
      <c r="T165" s="19"/>
      <c r="U165" s="19"/>
      <c r="V165" s="19"/>
    </row>
    <row r="166" spans="1:22" x14ac:dyDescent="0.25">
      <c r="A166" t="str">
        <f>IF(RawData!A166&lt;&gt;"",RawData!A166,"")</f>
        <v/>
      </c>
      <c r="B166" t="str">
        <f>IF(RawData!B166&lt;&gt;"",CONCATENATE(RawData!B166,", ",RawData!C166),"")</f>
        <v/>
      </c>
      <c r="C166" t="str">
        <f>IF(RawData!D166&lt;&gt;"",RawData!D166,"")</f>
        <v/>
      </c>
      <c r="D166" s="28" t="str">
        <f>IF(RawData!E166&lt;&gt;"",RawData!E166,"")</f>
        <v/>
      </c>
      <c r="E166" t="str">
        <f>IF(RawData!F166&lt;&gt;"",CONCATENATE(RawData!F166,", ",LEFT(RawData!G166,1)),"")</f>
        <v/>
      </c>
      <c r="G166" s="30" t="str">
        <f t="shared" si="2"/>
        <v/>
      </c>
      <c r="H166" t="str">
        <f>IF(A166&lt;&gt;"",VLOOKUP(G166,ScoreRanges!$C$4:$E$8,3),"")</f>
        <v/>
      </c>
      <c r="J166" s="30" t="str">
        <f>IF(AND(ConversionTable!$F$2&lt;&gt;"",A166&lt;&gt;""),VLOOKUP(G166,ConversionTable!B$2:D$402,3),"")</f>
        <v/>
      </c>
      <c r="K166" t="str">
        <f>IF(AND(ConversionTable!$F$2&lt;&gt;"",A166&lt;&gt;""),VLOOKUP(J166,ConversionTable!I$4:K$7,3),"")</f>
        <v/>
      </c>
      <c r="M166" t="str">
        <f>IF(A166&lt;&gt;"",(RawData!AC166*ScoringModel!$B$11+RawData!AD166*ScoringModel!$B$21+RawData!AE166*ScoringModel!$B$31)*0.01,"")</f>
        <v/>
      </c>
      <c r="N166" t="str">
        <f>IF(A166&lt;&gt;"",(RawData!H166*ScoringModel!$B$4+RawData!I166*ScoringModel!$B$5+RawData!J166*ScoringModel!$B$6+RawData!K166*ScoringModel!$B$7+RawData!L166*ScoringModel!$B$8+RawData!M166*ScoringModel!$B$9+RawData!N166*ScoringModel!$B$10)*0.01,"")</f>
        <v/>
      </c>
      <c r="O166" t="str">
        <f>IF(A166&lt;&gt;"",(RawData!O166*ScoringModel!$B$14+RawData!P166*ScoringModel!$B$15+RawData!Q166*ScoringModel!$B$16+RawData!R166*ScoringModel!$B$17+RawData!S166*ScoringModel!$B$18+RawData!T166*ScoringModel!$B$19+RawData!U166*ScoringModel!$B$20)*0.01,"")</f>
        <v/>
      </c>
      <c r="P166" t="str">
        <f>IF(A166&lt;&gt;"",(RawData!V166*ScoringModel!$B$24+RawData!W166*ScoringModel!$B$25+RawData!X166*ScoringModel!$B$26+RawData!Y166*ScoringModel!$B$27+RawData!Z166*ScoringModel!$B$28+RawData!AA166*ScoringModel!$B$29+RawData!AB166*ScoringModel!$B$30)*0.01,"")</f>
        <v/>
      </c>
      <c r="Q166" s="19"/>
      <c r="R166" s="19"/>
      <c r="S166" s="19"/>
      <c r="T166" s="19"/>
      <c r="U166" s="19"/>
      <c r="V166" s="19"/>
    </row>
    <row r="167" spans="1:22" x14ac:dyDescent="0.25">
      <c r="A167" t="str">
        <f>IF(RawData!A167&lt;&gt;"",RawData!A167,"")</f>
        <v/>
      </c>
      <c r="B167" t="str">
        <f>IF(RawData!B167&lt;&gt;"",CONCATENATE(RawData!B167,", ",RawData!C167),"")</f>
        <v/>
      </c>
      <c r="C167" t="str">
        <f>IF(RawData!D167&lt;&gt;"",RawData!D167,"")</f>
        <v/>
      </c>
      <c r="D167" s="28" t="str">
        <f>IF(RawData!E167&lt;&gt;"",RawData!E167,"")</f>
        <v/>
      </c>
      <c r="E167" t="str">
        <f>IF(RawData!F167&lt;&gt;"",CONCATENATE(RawData!F167,", ",LEFT(RawData!G167,1)),"")</f>
        <v/>
      </c>
      <c r="G167" s="30" t="str">
        <f t="shared" si="2"/>
        <v/>
      </c>
      <c r="H167" t="str">
        <f>IF(A167&lt;&gt;"",VLOOKUP(G167,ScoreRanges!$C$4:$E$8,3),"")</f>
        <v/>
      </c>
      <c r="J167" s="30" t="str">
        <f>IF(AND(ConversionTable!$F$2&lt;&gt;"",A167&lt;&gt;""),VLOOKUP(G167,ConversionTable!B$2:D$402,3),"")</f>
        <v/>
      </c>
      <c r="K167" t="str">
        <f>IF(AND(ConversionTable!$F$2&lt;&gt;"",A167&lt;&gt;""),VLOOKUP(J167,ConversionTable!I$4:K$7,3),"")</f>
        <v/>
      </c>
      <c r="M167" t="str">
        <f>IF(A167&lt;&gt;"",(RawData!AC167*ScoringModel!$B$11+RawData!AD167*ScoringModel!$B$21+RawData!AE167*ScoringModel!$B$31)*0.01,"")</f>
        <v/>
      </c>
      <c r="N167" t="str">
        <f>IF(A167&lt;&gt;"",(RawData!H167*ScoringModel!$B$4+RawData!I167*ScoringModel!$B$5+RawData!J167*ScoringModel!$B$6+RawData!K167*ScoringModel!$B$7+RawData!L167*ScoringModel!$B$8+RawData!M167*ScoringModel!$B$9+RawData!N167*ScoringModel!$B$10)*0.01,"")</f>
        <v/>
      </c>
      <c r="O167" t="str">
        <f>IF(A167&lt;&gt;"",(RawData!O167*ScoringModel!$B$14+RawData!P167*ScoringModel!$B$15+RawData!Q167*ScoringModel!$B$16+RawData!R167*ScoringModel!$B$17+RawData!S167*ScoringModel!$B$18+RawData!T167*ScoringModel!$B$19+RawData!U167*ScoringModel!$B$20)*0.01,"")</f>
        <v/>
      </c>
      <c r="P167" t="str">
        <f>IF(A167&lt;&gt;"",(RawData!V167*ScoringModel!$B$24+RawData!W167*ScoringModel!$B$25+RawData!X167*ScoringModel!$B$26+RawData!Y167*ScoringModel!$B$27+RawData!Z167*ScoringModel!$B$28+RawData!AA167*ScoringModel!$B$29+RawData!AB167*ScoringModel!$B$30)*0.01,"")</f>
        <v/>
      </c>
      <c r="Q167" s="19"/>
      <c r="R167" s="19"/>
      <c r="S167" s="19"/>
      <c r="T167" s="19"/>
      <c r="U167" s="19"/>
      <c r="V167" s="19"/>
    </row>
    <row r="168" spans="1:22" x14ac:dyDescent="0.25">
      <c r="A168" t="str">
        <f>IF(RawData!A168&lt;&gt;"",RawData!A168,"")</f>
        <v/>
      </c>
      <c r="B168" t="str">
        <f>IF(RawData!B168&lt;&gt;"",CONCATENATE(RawData!B168,", ",RawData!C168),"")</f>
        <v/>
      </c>
      <c r="C168" t="str">
        <f>IF(RawData!D168&lt;&gt;"",RawData!D168,"")</f>
        <v/>
      </c>
      <c r="D168" s="28" t="str">
        <f>IF(RawData!E168&lt;&gt;"",RawData!E168,"")</f>
        <v/>
      </c>
      <c r="E168" t="str">
        <f>IF(RawData!F168&lt;&gt;"",CONCATENATE(RawData!F168,", ",LEFT(RawData!G168,1)),"")</f>
        <v/>
      </c>
      <c r="G168" s="30" t="str">
        <f t="shared" si="2"/>
        <v/>
      </c>
      <c r="H168" t="str">
        <f>IF(A168&lt;&gt;"",VLOOKUP(G168,ScoreRanges!$C$4:$E$8,3),"")</f>
        <v/>
      </c>
      <c r="J168" s="30" t="str">
        <f>IF(AND(ConversionTable!$F$2&lt;&gt;"",A168&lt;&gt;""),VLOOKUP(G168,ConversionTable!B$2:D$402,3),"")</f>
        <v/>
      </c>
      <c r="K168" t="str">
        <f>IF(AND(ConversionTable!$F$2&lt;&gt;"",A168&lt;&gt;""),VLOOKUP(J168,ConversionTable!I$4:K$7,3),"")</f>
        <v/>
      </c>
      <c r="M168" t="str">
        <f>IF(A168&lt;&gt;"",(RawData!AC168*ScoringModel!$B$11+RawData!AD168*ScoringModel!$B$21+RawData!AE168*ScoringModel!$B$31)*0.01,"")</f>
        <v/>
      </c>
      <c r="N168" t="str">
        <f>IF(A168&lt;&gt;"",(RawData!H168*ScoringModel!$B$4+RawData!I168*ScoringModel!$B$5+RawData!J168*ScoringModel!$B$6+RawData!K168*ScoringModel!$B$7+RawData!L168*ScoringModel!$B$8+RawData!M168*ScoringModel!$B$9+RawData!N168*ScoringModel!$B$10)*0.01,"")</f>
        <v/>
      </c>
      <c r="O168" t="str">
        <f>IF(A168&lt;&gt;"",(RawData!O168*ScoringModel!$B$14+RawData!P168*ScoringModel!$B$15+RawData!Q168*ScoringModel!$B$16+RawData!R168*ScoringModel!$B$17+RawData!S168*ScoringModel!$B$18+RawData!T168*ScoringModel!$B$19+RawData!U168*ScoringModel!$B$20)*0.01,"")</f>
        <v/>
      </c>
      <c r="P168" t="str">
        <f>IF(A168&lt;&gt;"",(RawData!V168*ScoringModel!$B$24+RawData!W168*ScoringModel!$B$25+RawData!X168*ScoringModel!$B$26+RawData!Y168*ScoringModel!$B$27+RawData!Z168*ScoringModel!$B$28+RawData!AA168*ScoringModel!$B$29+RawData!AB168*ScoringModel!$B$30)*0.01,"")</f>
        <v/>
      </c>
      <c r="Q168" s="19"/>
      <c r="R168" s="19"/>
      <c r="S168" s="19"/>
      <c r="T168" s="19"/>
      <c r="U168" s="19"/>
      <c r="V168" s="19"/>
    </row>
    <row r="169" spans="1:22" x14ac:dyDescent="0.25">
      <c r="A169" t="str">
        <f>IF(RawData!A169&lt;&gt;"",RawData!A169,"")</f>
        <v/>
      </c>
      <c r="B169" t="str">
        <f>IF(RawData!B169&lt;&gt;"",CONCATENATE(RawData!B169,", ",RawData!C169),"")</f>
        <v/>
      </c>
      <c r="C169" t="str">
        <f>IF(RawData!D169&lt;&gt;"",RawData!D169,"")</f>
        <v/>
      </c>
      <c r="D169" s="28" t="str">
        <f>IF(RawData!E169&lt;&gt;"",RawData!E169,"")</f>
        <v/>
      </c>
      <c r="E169" t="str">
        <f>IF(RawData!F169&lt;&gt;"",CONCATENATE(RawData!F169,", ",LEFT(RawData!G169,1)),"")</f>
        <v/>
      </c>
      <c r="G169" s="30" t="str">
        <f t="shared" si="2"/>
        <v/>
      </c>
      <c r="H169" t="str">
        <f>IF(A169&lt;&gt;"",VLOOKUP(G169,ScoreRanges!$C$4:$E$8,3),"")</f>
        <v/>
      </c>
      <c r="J169" s="30" t="str">
        <f>IF(AND(ConversionTable!$F$2&lt;&gt;"",A169&lt;&gt;""),VLOOKUP(G169,ConversionTable!B$2:D$402,3),"")</f>
        <v/>
      </c>
      <c r="K169" t="str">
        <f>IF(AND(ConversionTable!$F$2&lt;&gt;"",A169&lt;&gt;""),VLOOKUP(J169,ConversionTable!I$4:K$7,3),"")</f>
        <v/>
      </c>
      <c r="M169" t="str">
        <f>IF(A169&lt;&gt;"",(RawData!AC169*ScoringModel!$B$11+RawData!AD169*ScoringModel!$B$21+RawData!AE169*ScoringModel!$B$31)*0.01,"")</f>
        <v/>
      </c>
      <c r="N169" t="str">
        <f>IF(A169&lt;&gt;"",(RawData!H169*ScoringModel!$B$4+RawData!I169*ScoringModel!$B$5+RawData!J169*ScoringModel!$B$6+RawData!K169*ScoringModel!$B$7+RawData!L169*ScoringModel!$B$8+RawData!M169*ScoringModel!$B$9+RawData!N169*ScoringModel!$B$10)*0.01,"")</f>
        <v/>
      </c>
      <c r="O169" t="str">
        <f>IF(A169&lt;&gt;"",(RawData!O169*ScoringModel!$B$14+RawData!P169*ScoringModel!$B$15+RawData!Q169*ScoringModel!$B$16+RawData!R169*ScoringModel!$B$17+RawData!S169*ScoringModel!$B$18+RawData!T169*ScoringModel!$B$19+RawData!U169*ScoringModel!$B$20)*0.01,"")</f>
        <v/>
      </c>
      <c r="P169" t="str">
        <f>IF(A169&lt;&gt;"",(RawData!V169*ScoringModel!$B$24+RawData!W169*ScoringModel!$B$25+RawData!X169*ScoringModel!$B$26+RawData!Y169*ScoringModel!$B$27+RawData!Z169*ScoringModel!$B$28+RawData!AA169*ScoringModel!$B$29+RawData!AB169*ScoringModel!$B$30)*0.01,"")</f>
        <v/>
      </c>
      <c r="Q169" s="19"/>
      <c r="R169" s="19"/>
      <c r="S169" s="19"/>
      <c r="T169" s="19"/>
      <c r="U169" s="19"/>
      <c r="V169" s="19"/>
    </row>
    <row r="170" spans="1:22" x14ac:dyDescent="0.25">
      <c r="A170" t="str">
        <f>IF(RawData!A170&lt;&gt;"",RawData!A170,"")</f>
        <v/>
      </c>
      <c r="B170" t="str">
        <f>IF(RawData!B170&lt;&gt;"",CONCATENATE(RawData!B170,", ",RawData!C170),"")</f>
        <v/>
      </c>
      <c r="C170" t="str">
        <f>IF(RawData!D170&lt;&gt;"",RawData!D170,"")</f>
        <v/>
      </c>
      <c r="D170" s="28" t="str">
        <f>IF(RawData!E170&lt;&gt;"",RawData!E170,"")</f>
        <v/>
      </c>
      <c r="E170" t="str">
        <f>IF(RawData!F170&lt;&gt;"",CONCATENATE(RawData!F170,", ",LEFT(RawData!G170,1)),"")</f>
        <v/>
      </c>
      <c r="G170" s="30" t="str">
        <f t="shared" si="2"/>
        <v/>
      </c>
      <c r="H170" t="str">
        <f>IF(A170&lt;&gt;"",VLOOKUP(G170,ScoreRanges!$C$4:$E$8,3),"")</f>
        <v/>
      </c>
      <c r="J170" s="30" t="str">
        <f>IF(AND(ConversionTable!$F$2&lt;&gt;"",A170&lt;&gt;""),VLOOKUP(G170,ConversionTable!B$2:D$402,3),"")</f>
        <v/>
      </c>
      <c r="K170" t="str">
        <f>IF(AND(ConversionTable!$F$2&lt;&gt;"",A170&lt;&gt;""),VLOOKUP(J170,ConversionTable!I$4:K$7,3),"")</f>
        <v/>
      </c>
      <c r="M170" t="str">
        <f>IF(A170&lt;&gt;"",(RawData!AC170*ScoringModel!$B$11+RawData!AD170*ScoringModel!$B$21+RawData!AE170*ScoringModel!$B$31)*0.01,"")</f>
        <v/>
      </c>
      <c r="N170" t="str">
        <f>IF(A170&lt;&gt;"",(RawData!H170*ScoringModel!$B$4+RawData!I170*ScoringModel!$B$5+RawData!J170*ScoringModel!$B$6+RawData!K170*ScoringModel!$B$7+RawData!L170*ScoringModel!$B$8+RawData!M170*ScoringModel!$B$9+RawData!N170*ScoringModel!$B$10)*0.01,"")</f>
        <v/>
      </c>
      <c r="O170" t="str">
        <f>IF(A170&lt;&gt;"",(RawData!O170*ScoringModel!$B$14+RawData!P170*ScoringModel!$B$15+RawData!Q170*ScoringModel!$B$16+RawData!R170*ScoringModel!$B$17+RawData!S170*ScoringModel!$B$18+RawData!T170*ScoringModel!$B$19+RawData!U170*ScoringModel!$B$20)*0.01,"")</f>
        <v/>
      </c>
      <c r="P170" t="str">
        <f>IF(A170&lt;&gt;"",(RawData!V170*ScoringModel!$B$24+RawData!W170*ScoringModel!$B$25+RawData!X170*ScoringModel!$B$26+RawData!Y170*ScoringModel!$B$27+RawData!Z170*ScoringModel!$B$28+RawData!AA170*ScoringModel!$B$29+RawData!AB170*ScoringModel!$B$30)*0.01,"")</f>
        <v/>
      </c>
      <c r="Q170" s="19"/>
      <c r="R170" s="19"/>
      <c r="S170" s="19"/>
      <c r="T170" s="19"/>
      <c r="U170" s="19"/>
      <c r="V170" s="19"/>
    </row>
    <row r="171" spans="1:22" x14ac:dyDescent="0.25">
      <c r="A171" t="str">
        <f>IF(RawData!A171&lt;&gt;"",RawData!A171,"")</f>
        <v/>
      </c>
      <c r="B171" t="str">
        <f>IF(RawData!B171&lt;&gt;"",CONCATENATE(RawData!B171,", ",RawData!C171),"")</f>
        <v/>
      </c>
      <c r="C171" t="str">
        <f>IF(RawData!D171&lt;&gt;"",RawData!D171,"")</f>
        <v/>
      </c>
      <c r="D171" s="28" t="str">
        <f>IF(RawData!E171&lt;&gt;"",RawData!E171,"")</f>
        <v/>
      </c>
      <c r="E171" t="str">
        <f>IF(RawData!F171&lt;&gt;"",CONCATENATE(RawData!F171,", ",LEFT(RawData!G171,1)),"")</f>
        <v/>
      </c>
      <c r="G171" s="30" t="str">
        <f t="shared" si="2"/>
        <v/>
      </c>
      <c r="H171" t="str">
        <f>IF(A171&lt;&gt;"",VLOOKUP(G171,ScoreRanges!$C$4:$E$8,3),"")</f>
        <v/>
      </c>
      <c r="J171" s="30" t="str">
        <f>IF(AND(ConversionTable!$F$2&lt;&gt;"",A171&lt;&gt;""),VLOOKUP(G171,ConversionTable!B$2:D$402,3),"")</f>
        <v/>
      </c>
      <c r="K171" t="str">
        <f>IF(AND(ConversionTable!$F$2&lt;&gt;"",A171&lt;&gt;""),VLOOKUP(J171,ConversionTable!I$4:K$7,3),"")</f>
        <v/>
      </c>
      <c r="M171" t="str">
        <f>IF(A171&lt;&gt;"",(RawData!AC171*ScoringModel!$B$11+RawData!AD171*ScoringModel!$B$21+RawData!AE171*ScoringModel!$B$31)*0.01,"")</f>
        <v/>
      </c>
      <c r="N171" t="str">
        <f>IF(A171&lt;&gt;"",(RawData!H171*ScoringModel!$B$4+RawData!I171*ScoringModel!$B$5+RawData!J171*ScoringModel!$B$6+RawData!K171*ScoringModel!$B$7+RawData!L171*ScoringModel!$B$8+RawData!M171*ScoringModel!$B$9+RawData!N171*ScoringModel!$B$10)*0.01,"")</f>
        <v/>
      </c>
      <c r="O171" t="str">
        <f>IF(A171&lt;&gt;"",(RawData!O171*ScoringModel!$B$14+RawData!P171*ScoringModel!$B$15+RawData!Q171*ScoringModel!$B$16+RawData!R171*ScoringModel!$B$17+RawData!S171*ScoringModel!$B$18+RawData!T171*ScoringModel!$B$19+RawData!U171*ScoringModel!$B$20)*0.01,"")</f>
        <v/>
      </c>
      <c r="P171" t="str">
        <f>IF(A171&lt;&gt;"",(RawData!V171*ScoringModel!$B$24+RawData!W171*ScoringModel!$B$25+RawData!X171*ScoringModel!$B$26+RawData!Y171*ScoringModel!$B$27+RawData!Z171*ScoringModel!$B$28+RawData!AA171*ScoringModel!$B$29+RawData!AB171*ScoringModel!$B$30)*0.01,"")</f>
        <v/>
      </c>
      <c r="Q171" s="19"/>
      <c r="R171" s="19"/>
      <c r="S171" s="19"/>
      <c r="T171" s="19"/>
      <c r="U171" s="19"/>
      <c r="V171" s="19"/>
    </row>
    <row r="172" spans="1:22" x14ac:dyDescent="0.25">
      <c r="A172" t="str">
        <f>IF(RawData!A172&lt;&gt;"",RawData!A172,"")</f>
        <v/>
      </c>
      <c r="B172" t="str">
        <f>IF(RawData!B172&lt;&gt;"",CONCATENATE(RawData!B172,", ",RawData!C172),"")</f>
        <v/>
      </c>
      <c r="C172" t="str">
        <f>IF(RawData!D172&lt;&gt;"",RawData!D172,"")</f>
        <v/>
      </c>
      <c r="D172" s="28" t="str">
        <f>IF(RawData!E172&lt;&gt;"",RawData!E172,"")</f>
        <v/>
      </c>
      <c r="E172" t="str">
        <f>IF(RawData!F172&lt;&gt;"",CONCATENATE(RawData!F172,", ",LEFT(RawData!G172,1)),"")</f>
        <v/>
      </c>
      <c r="G172" s="30" t="str">
        <f t="shared" si="2"/>
        <v/>
      </c>
      <c r="H172" t="str">
        <f>IF(A172&lt;&gt;"",VLOOKUP(G172,ScoreRanges!$C$4:$E$8,3),"")</f>
        <v/>
      </c>
      <c r="J172" s="30" t="str">
        <f>IF(AND(ConversionTable!$F$2&lt;&gt;"",A172&lt;&gt;""),VLOOKUP(G172,ConversionTable!B$2:D$402,3),"")</f>
        <v/>
      </c>
      <c r="K172" t="str">
        <f>IF(AND(ConversionTable!$F$2&lt;&gt;"",A172&lt;&gt;""),VLOOKUP(J172,ConversionTable!I$4:K$7,3),"")</f>
        <v/>
      </c>
      <c r="M172" t="str">
        <f>IF(A172&lt;&gt;"",(RawData!AC172*ScoringModel!$B$11+RawData!AD172*ScoringModel!$B$21+RawData!AE172*ScoringModel!$B$31)*0.01,"")</f>
        <v/>
      </c>
      <c r="N172" t="str">
        <f>IF(A172&lt;&gt;"",(RawData!H172*ScoringModel!$B$4+RawData!I172*ScoringModel!$B$5+RawData!J172*ScoringModel!$B$6+RawData!K172*ScoringModel!$B$7+RawData!L172*ScoringModel!$B$8+RawData!M172*ScoringModel!$B$9+RawData!N172*ScoringModel!$B$10)*0.01,"")</f>
        <v/>
      </c>
      <c r="O172" t="str">
        <f>IF(A172&lt;&gt;"",(RawData!O172*ScoringModel!$B$14+RawData!P172*ScoringModel!$B$15+RawData!Q172*ScoringModel!$B$16+RawData!R172*ScoringModel!$B$17+RawData!S172*ScoringModel!$B$18+RawData!T172*ScoringModel!$B$19+RawData!U172*ScoringModel!$B$20)*0.01,"")</f>
        <v/>
      </c>
      <c r="P172" t="str">
        <f>IF(A172&lt;&gt;"",(RawData!V172*ScoringModel!$B$24+RawData!W172*ScoringModel!$B$25+RawData!X172*ScoringModel!$B$26+RawData!Y172*ScoringModel!$B$27+RawData!Z172*ScoringModel!$B$28+RawData!AA172*ScoringModel!$B$29+RawData!AB172*ScoringModel!$B$30)*0.01,"")</f>
        <v/>
      </c>
      <c r="Q172" s="19"/>
      <c r="R172" s="19"/>
      <c r="S172" s="19"/>
      <c r="T172" s="19"/>
      <c r="U172" s="19"/>
      <c r="V172" s="19"/>
    </row>
    <row r="173" spans="1:22" x14ac:dyDescent="0.25">
      <c r="A173" t="str">
        <f>IF(RawData!A173&lt;&gt;"",RawData!A173,"")</f>
        <v/>
      </c>
      <c r="B173" t="str">
        <f>IF(RawData!B173&lt;&gt;"",CONCATENATE(RawData!B173,", ",RawData!C173),"")</f>
        <v/>
      </c>
      <c r="C173" t="str">
        <f>IF(RawData!D173&lt;&gt;"",RawData!D173,"")</f>
        <v/>
      </c>
      <c r="D173" s="28" t="str">
        <f>IF(RawData!E173&lt;&gt;"",RawData!E173,"")</f>
        <v/>
      </c>
      <c r="E173" t="str">
        <f>IF(RawData!F173&lt;&gt;"",CONCATENATE(RawData!F173,", ",LEFT(RawData!G173,1)),"")</f>
        <v/>
      </c>
      <c r="G173" s="30" t="str">
        <f t="shared" si="2"/>
        <v/>
      </c>
      <c r="H173" t="str">
        <f>IF(A173&lt;&gt;"",VLOOKUP(G173,ScoreRanges!$C$4:$E$8,3),"")</f>
        <v/>
      </c>
      <c r="J173" s="30" t="str">
        <f>IF(AND(ConversionTable!$F$2&lt;&gt;"",A173&lt;&gt;""),VLOOKUP(G173,ConversionTable!B$2:D$402,3),"")</f>
        <v/>
      </c>
      <c r="K173" t="str">
        <f>IF(AND(ConversionTable!$F$2&lt;&gt;"",A173&lt;&gt;""),VLOOKUP(J173,ConversionTable!I$4:K$7,3),"")</f>
        <v/>
      </c>
      <c r="M173" t="str">
        <f>IF(A173&lt;&gt;"",(RawData!AC173*ScoringModel!$B$11+RawData!AD173*ScoringModel!$B$21+RawData!AE173*ScoringModel!$B$31)*0.01,"")</f>
        <v/>
      </c>
      <c r="N173" t="str">
        <f>IF(A173&lt;&gt;"",(RawData!H173*ScoringModel!$B$4+RawData!I173*ScoringModel!$B$5+RawData!J173*ScoringModel!$B$6+RawData!K173*ScoringModel!$B$7+RawData!L173*ScoringModel!$B$8+RawData!M173*ScoringModel!$B$9+RawData!N173*ScoringModel!$B$10)*0.01,"")</f>
        <v/>
      </c>
      <c r="O173" t="str">
        <f>IF(A173&lt;&gt;"",(RawData!O173*ScoringModel!$B$14+RawData!P173*ScoringModel!$B$15+RawData!Q173*ScoringModel!$B$16+RawData!R173*ScoringModel!$B$17+RawData!S173*ScoringModel!$B$18+RawData!T173*ScoringModel!$B$19+RawData!U173*ScoringModel!$B$20)*0.01,"")</f>
        <v/>
      </c>
      <c r="P173" t="str">
        <f>IF(A173&lt;&gt;"",(RawData!V173*ScoringModel!$B$24+RawData!W173*ScoringModel!$B$25+RawData!X173*ScoringModel!$B$26+RawData!Y173*ScoringModel!$B$27+RawData!Z173*ScoringModel!$B$28+RawData!AA173*ScoringModel!$B$29+RawData!AB173*ScoringModel!$B$30)*0.01,"")</f>
        <v/>
      </c>
      <c r="Q173" s="19"/>
      <c r="R173" s="19"/>
      <c r="S173" s="19"/>
      <c r="T173" s="19"/>
      <c r="U173" s="19"/>
      <c r="V173" s="19"/>
    </row>
    <row r="174" spans="1:22" x14ac:dyDescent="0.25">
      <c r="A174" t="str">
        <f>IF(RawData!A174&lt;&gt;"",RawData!A174,"")</f>
        <v/>
      </c>
      <c r="B174" t="str">
        <f>IF(RawData!B174&lt;&gt;"",CONCATENATE(RawData!B174,", ",RawData!C174),"")</f>
        <v/>
      </c>
      <c r="C174" t="str">
        <f>IF(RawData!D174&lt;&gt;"",RawData!D174,"")</f>
        <v/>
      </c>
      <c r="D174" s="28" t="str">
        <f>IF(RawData!E174&lt;&gt;"",RawData!E174,"")</f>
        <v/>
      </c>
      <c r="E174" t="str">
        <f>IF(RawData!F174&lt;&gt;"",CONCATENATE(RawData!F174,", ",LEFT(RawData!G174,1)),"")</f>
        <v/>
      </c>
      <c r="G174" s="30" t="str">
        <f t="shared" si="2"/>
        <v/>
      </c>
      <c r="H174" t="str">
        <f>IF(A174&lt;&gt;"",VLOOKUP(G174,ScoreRanges!$C$4:$E$8,3),"")</f>
        <v/>
      </c>
      <c r="J174" s="30" t="str">
        <f>IF(AND(ConversionTable!$F$2&lt;&gt;"",A174&lt;&gt;""),VLOOKUP(G174,ConversionTable!B$2:D$402,3),"")</f>
        <v/>
      </c>
      <c r="K174" t="str">
        <f>IF(AND(ConversionTable!$F$2&lt;&gt;"",A174&lt;&gt;""),VLOOKUP(J174,ConversionTable!I$4:K$7,3),"")</f>
        <v/>
      </c>
      <c r="M174" t="str">
        <f>IF(A174&lt;&gt;"",(RawData!AC174*ScoringModel!$B$11+RawData!AD174*ScoringModel!$B$21+RawData!AE174*ScoringModel!$B$31)*0.01,"")</f>
        <v/>
      </c>
      <c r="N174" t="str">
        <f>IF(A174&lt;&gt;"",(RawData!H174*ScoringModel!$B$4+RawData!I174*ScoringModel!$B$5+RawData!J174*ScoringModel!$B$6+RawData!K174*ScoringModel!$B$7+RawData!L174*ScoringModel!$B$8+RawData!M174*ScoringModel!$B$9+RawData!N174*ScoringModel!$B$10)*0.01,"")</f>
        <v/>
      </c>
      <c r="O174" t="str">
        <f>IF(A174&lt;&gt;"",(RawData!O174*ScoringModel!$B$14+RawData!P174*ScoringModel!$B$15+RawData!Q174*ScoringModel!$B$16+RawData!R174*ScoringModel!$B$17+RawData!S174*ScoringModel!$B$18+RawData!T174*ScoringModel!$B$19+RawData!U174*ScoringModel!$B$20)*0.01,"")</f>
        <v/>
      </c>
      <c r="P174" t="str">
        <f>IF(A174&lt;&gt;"",(RawData!V174*ScoringModel!$B$24+RawData!W174*ScoringModel!$B$25+RawData!X174*ScoringModel!$B$26+RawData!Y174*ScoringModel!$B$27+RawData!Z174*ScoringModel!$B$28+RawData!AA174*ScoringModel!$B$29+RawData!AB174*ScoringModel!$B$30)*0.01,"")</f>
        <v/>
      </c>
      <c r="Q174" s="19"/>
      <c r="R174" s="19"/>
      <c r="S174" s="19"/>
      <c r="T174" s="19"/>
      <c r="U174" s="19"/>
      <c r="V174" s="19"/>
    </row>
    <row r="175" spans="1:22" x14ac:dyDescent="0.25">
      <c r="A175" t="str">
        <f>IF(RawData!A175&lt;&gt;"",RawData!A175,"")</f>
        <v/>
      </c>
      <c r="B175" t="str">
        <f>IF(RawData!B175&lt;&gt;"",CONCATENATE(RawData!B175,", ",RawData!C175),"")</f>
        <v/>
      </c>
      <c r="C175" t="str">
        <f>IF(RawData!D175&lt;&gt;"",RawData!D175,"")</f>
        <v/>
      </c>
      <c r="D175" s="28" t="str">
        <f>IF(RawData!E175&lt;&gt;"",RawData!E175,"")</f>
        <v/>
      </c>
      <c r="E175" t="str">
        <f>IF(RawData!F175&lt;&gt;"",CONCATENATE(RawData!F175,", ",LEFT(RawData!G175,1)),"")</f>
        <v/>
      </c>
      <c r="G175" s="30" t="str">
        <f t="shared" si="2"/>
        <v/>
      </c>
      <c r="H175" t="str">
        <f>IF(A175&lt;&gt;"",VLOOKUP(G175,ScoreRanges!$C$4:$E$8,3),"")</f>
        <v/>
      </c>
      <c r="J175" s="30" t="str">
        <f>IF(AND(ConversionTable!$F$2&lt;&gt;"",A175&lt;&gt;""),VLOOKUP(G175,ConversionTable!B$2:D$402,3),"")</f>
        <v/>
      </c>
      <c r="K175" t="str">
        <f>IF(AND(ConversionTable!$F$2&lt;&gt;"",A175&lt;&gt;""),VLOOKUP(J175,ConversionTable!I$4:K$7,3),"")</f>
        <v/>
      </c>
      <c r="M175" t="str">
        <f>IF(A175&lt;&gt;"",(RawData!AC175*ScoringModel!$B$11+RawData!AD175*ScoringModel!$B$21+RawData!AE175*ScoringModel!$B$31)*0.01,"")</f>
        <v/>
      </c>
      <c r="N175" t="str">
        <f>IF(A175&lt;&gt;"",(RawData!H175*ScoringModel!$B$4+RawData!I175*ScoringModel!$B$5+RawData!J175*ScoringModel!$B$6+RawData!K175*ScoringModel!$B$7+RawData!L175*ScoringModel!$B$8+RawData!M175*ScoringModel!$B$9+RawData!N175*ScoringModel!$B$10)*0.01,"")</f>
        <v/>
      </c>
      <c r="O175" t="str">
        <f>IF(A175&lt;&gt;"",(RawData!O175*ScoringModel!$B$14+RawData!P175*ScoringModel!$B$15+RawData!Q175*ScoringModel!$B$16+RawData!R175*ScoringModel!$B$17+RawData!S175*ScoringModel!$B$18+RawData!T175*ScoringModel!$B$19+RawData!U175*ScoringModel!$B$20)*0.01,"")</f>
        <v/>
      </c>
      <c r="P175" t="str">
        <f>IF(A175&lt;&gt;"",(RawData!V175*ScoringModel!$B$24+RawData!W175*ScoringModel!$B$25+RawData!X175*ScoringModel!$B$26+RawData!Y175*ScoringModel!$B$27+RawData!Z175*ScoringModel!$B$28+RawData!AA175*ScoringModel!$B$29+RawData!AB175*ScoringModel!$B$30)*0.01,"")</f>
        <v/>
      </c>
      <c r="Q175" s="19"/>
      <c r="R175" s="19"/>
      <c r="S175" s="19"/>
      <c r="T175" s="19"/>
      <c r="U175" s="19"/>
      <c r="V175" s="19"/>
    </row>
    <row r="176" spans="1:22" x14ac:dyDescent="0.25">
      <c r="A176" t="str">
        <f>IF(RawData!A176&lt;&gt;"",RawData!A176,"")</f>
        <v/>
      </c>
      <c r="B176" t="str">
        <f>IF(RawData!B176&lt;&gt;"",CONCATENATE(RawData!B176,", ",RawData!C176),"")</f>
        <v/>
      </c>
      <c r="C176" t="str">
        <f>IF(RawData!D176&lt;&gt;"",RawData!D176,"")</f>
        <v/>
      </c>
      <c r="D176" s="28" t="str">
        <f>IF(RawData!E176&lt;&gt;"",RawData!E176,"")</f>
        <v/>
      </c>
      <c r="E176" t="str">
        <f>IF(RawData!F176&lt;&gt;"",CONCATENATE(RawData!F176,", ",LEFT(RawData!G176,1)),"")</f>
        <v/>
      </c>
      <c r="G176" s="30" t="str">
        <f t="shared" si="2"/>
        <v/>
      </c>
      <c r="H176" t="str">
        <f>IF(A176&lt;&gt;"",VLOOKUP(G176,ScoreRanges!$C$4:$E$8,3),"")</f>
        <v/>
      </c>
      <c r="J176" s="30" t="str">
        <f>IF(AND(ConversionTable!$F$2&lt;&gt;"",A176&lt;&gt;""),VLOOKUP(G176,ConversionTable!B$2:D$402,3),"")</f>
        <v/>
      </c>
      <c r="K176" t="str">
        <f>IF(AND(ConversionTable!$F$2&lt;&gt;"",A176&lt;&gt;""),VLOOKUP(J176,ConversionTable!I$4:K$7,3),"")</f>
        <v/>
      </c>
      <c r="M176" t="str">
        <f>IF(A176&lt;&gt;"",(RawData!AC176*ScoringModel!$B$11+RawData!AD176*ScoringModel!$B$21+RawData!AE176*ScoringModel!$B$31)*0.01,"")</f>
        <v/>
      </c>
      <c r="N176" t="str">
        <f>IF(A176&lt;&gt;"",(RawData!H176*ScoringModel!$B$4+RawData!I176*ScoringModel!$B$5+RawData!J176*ScoringModel!$B$6+RawData!K176*ScoringModel!$B$7+RawData!L176*ScoringModel!$B$8+RawData!M176*ScoringModel!$B$9+RawData!N176*ScoringModel!$B$10)*0.01,"")</f>
        <v/>
      </c>
      <c r="O176" t="str">
        <f>IF(A176&lt;&gt;"",(RawData!O176*ScoringModel!$B$14+RawData!P176*ScoringModel!$B$15+RawData!Q176*ScoringModel!$B$16+RawData!R176*ScoringModel!$B$17+RawData!S176*ScoringModel!$B$18+RawData!T176*ScoringModel!$B$19+RawData!U176*ScoringModel!$B$20)*0.01,"")</f>
        <v/>
      </c>
      <c r="P176" t="str">
        <f>IF(A176&lt;&gt;"",(RawData!V176*ScoringModel!$B$24+RawData!W176*ScoringModel!$B$25+RawData!X176*ScoringModel!$B$26+RawData!Y176*ScoringModel!$B$27+RawData!Z176*ScoringModel!$B$28+RawData!AA176*ScoringModel!$B$29+RawData!AB176*ScoringModel!$B$30)*0.01,"")</f>
        <v/>
      </c>
      <c r="Q176" s="19"/>
      <c r="R176" s="19"/>
      <c r="S176" s="19"/>
      <c r="T176" s="19"/>
      <c r="U176" s="19"/>
      <c r="V176" s="19"/>
    </row>
    <row r="177" spans="1:22" x14ac:dyDescent="0.25">
      <c r="A177" t="str">
        <f>IF(RawData!A177&lt;&gt;"",RawData!A177,"")</f>
        <v/>
      </c>
      <c r="B177" t="str">
        <f>IF(RawData!B177&lt;&gt;"",CONCATENATE(RawData!B177,", ",RawData!C177),"")</f>
        <v/>
      </c>
      <c r="C177" t="str">
        <f>IF(RawData!D177&lt;&gt;"",RawData!D177,"")</f>
        <v/>
      </c>
      <c r="D177" s="28" t="str">
        <f>IF(RawData!E177&lt;&gt;"",RawData!E177,"")</f>
        <v/>
      </c>
      <c r="E177" t="str">
        <f>IF(RawData!F177&lt;&gt;"",CONCATENATE(RawData!F177,", ",LEFT(RawData!G177,1)),"")</f>
        <v/>
      </c>
      <c r="G177" s="30" t="str">
        <f t="shared" si="2"/>
        <v/>
      </c>
      <c r="H177" t="str">
        <f>IF(A177&lt;&gt;"",VLOOKUP(G177,ScoreRanges!$C$4:$E$8,3),"")</f>
        <v/>
      </c>
      <c r="J177" s="30" t="str">
        <f>IF(AND(ConversionTable!$F$2&lt;&gt;"",A177&lt;&gt;""),VLOOKUP(G177,ConversionTable!B$2:D$402,3),"")</f>
        <v/>
      </c>
      <c r="K177" t="str">
        <f>IF(AND(ConversionTable!$F$2&lt;&gt;"",A177&lt;&gt;""),VLOOKUP(J177,ConversionTable!I$4:K$7,3),"")</f>
        <v/>
      </c>
      <c r="M177" t="str">
        <f>IF(A177&lt;&gt;"",(RawData!AC177*ScoringModel!$B$11+RawData!AD177*ScoringModel!$B$21+RawData!AE177*ScoringModel!$B$31)*0.01,"")</f>
        <v/>
      </c>
      <c r="N177" t="str">
        <f>IF(A177&lt;&gt;"",(RawData!H177*ScoringModel!$B$4+RawData!I177*ScoringModel!$B$5+RawData!J177*ScoringModel!$B$6+RawData!K177*ScoringModel!$B$7+RawData!L177*ScoringModel!$B$8+RawData!M177*ScoringModel!$B$9+RawData!N177*ScoringModel!$B$10)*0.01,"")</f>
        <v/>
      </c>
      <c r="O177" t="str">
        <f>IF(A177&lt;&gt;"",(RawData!O177*ScoringModel!$B$14+RawData!P177*ScoringModel!$B$15+RawData!Q177*ScoringModel!$B$16+RawData!R177*ScoringModel!$B$17+RawData!S177*ScoringModel!$B$18+RawData!T177*ScoringModel!$B$19+RawData!U177*ScoringModel!$B$20)*0.01,"")</f>
        <v/>
      </c>
      <c r="P177" t="str">
        <f>IF(A177&lt;&gt;"",(RawData!V177*ScoringModel!$B$24+RawData!W177*ScoringModel!$B$25+RawData!X177*ScoringModel!$B$26+RawData!Y177*ScoringModel!$B$27+RawData!Z177*ScoringModel!$B$28+RawData!AA177*ScoringModel!$B$29+RawData!AB177*ScoringModel!$B$30)*0.01,"")</f>
        <v/>
      </c>
      <c r="Q177" s="19"/>
      <c r="R177" s="19"/>
      <c r="S177" s="19"/>
      <c r="T177" s="19"/>
      <c r="U177" s="19"/>
      <c r="V177" s="19"/>
    </row>
    <row r="178" spans="1:22" x14ac:dyDescent="0.25">
      <c r="A178" t="str">
        <f>IF(RawData!A178&lt;&gt;"",RawData!A178,"")</f>
        <v/>
      </c>
      <c r="B178" t="str">
        <f>IF(RawData!B178&lt;&gt;"",CONCATENATE(RawData!B178,", ",RawData!C178),"")</f>
        <v/>
      </c>
      <c r="C178" t="str">
        <f>IF(RawData!D178&lt;&gt;"",RawData!D178,"")</f>
        <v/>
      </c>
      <c r="D178" s="28" t="str">
        <f>IF(RawData!E178&lt;&gt;"",RawData!E178,"")</f>
        <v/>
      </c>
      <c r="E178" t="str">
        <f>IF(RawData!F178&lt;&gt;"",CONCATENATE(RawData!F178,", ",LEFT(RawData!G178,1)),"")</f>
        <v/>
      </c>
      <c r="G178" s="30" t="str">
        <f t="shared" si="2"/>
        <v/>
      </c>
      <c r="H178" t="str">
        <f>IF(A178&lt;&gt;"",VLOOKUP(G178,ScoreRanges!$C$4:$E$8,3),"")</f>
        <v/>
      </c>
      <c r="J178" s="30" t="str">
        <f>IF(AND(ConversionTable!$F$2&lt;&gt;"",A178&lt;&gt;""),VLOOKUP(G178,ConversionTable!B$2:D$402,3),"")</f>
        <v/>
      </c>
      <c r="K178" t="str">
        <f>IF(AND(ConversionTable!$F$2&lt;&gt;"",A178&lt;&gt;""),VLOOKUP(J178,ConversionTable!I$4:K$7,3),"")</f>
        <v/>
      </c>
      <c r="M178" t="str">
        <f>IF(A178&lt;&gt;"",(RawData!AC178*ScoringModel!$B$11+RawData!AD178*ScoringModel!$B$21+RawData!AE178*ScoringModel!$B$31)*0.01,"")</f>
        <v/>
      </c>
      <c r="N178" t="str">
        <f>IF(A178&lt;&gt;"",(RawData!H178*ScoringModel!$B$4+RawData!I178*ScoringModel!$B$5+RawData!J178*ScoringModel!$B$6+RawData!K178*ScoringModel!$B$7+RawData!L178*ScoringModel!$B$8+RawData!M178*ScoringModel!$B$9+RawData!N178*ScoringModel!$B$10)*0.01,"")</f>
        <v/>
      </c>
      <c r="O178" t="str">
        <f>IF(A178&lt;&gt;"",(RawData!O178*ScoringModel!$B$14+RawData!P178*ScoringModel!$B$15+RawData!Q178*ScoringModel!$B$16+RawData!R178*ScoringModel!$B$17+RawData!S178*ScoringModel!$B$18+RawData!T178*ScoringModel!$B$19+RawData!U178*ScoringModel!$B$20)*0.01,"")</f>
        <v/>
      </c>
      <c r="P178" t="str">
        <f>IF(A178&lt;&gt;"",(RawData!V178*ScoringModel!$B$24+RawData!W178*ScoringModel!$B$25+RawData!X178*ScoringModel!$B$26+RawData!Y178*ScoringModel!$B$27+RawData!Z178*ScoringModel!$B$28+RawData!AA178*ScoringModel!$B$29+RawData!AB178*ScoringModel!$B$30)*0.01,"")</f>
        <v/>
      </c>
      <c r="Q178" s="19"/>
      <c r="R178" s="19"/>
      <c r="S178" s="19"/>
      <c r="T178" s="19"/>
      <c r="U178" s="19"/>
      <c r="V178" s="19"/>
    </row>
    <row r="179" spans="1:22" x14ac:dyDescent="0.25">
      <c r="A179" t="str">
        <f>IF(RawData!A179&lt;&gt;"",RawData!A179,"")</f>
        <v/>
      </c>
      <c r="B179" t="str">
        <f>IF(RawData!B179&lt;&gt;"",CONCATENATE(RawData!B179,", ",RawData!C179),"")</f>
        <v/>
      </c>
      <c r="C179" t="str">
        <f>IF(RawData!D179&lt;&gt;"",RawData!D179,"")</f>
        <v/>
      </c>
      <c r="D179" s="28" t="str">
        <f>IF(RawData!E179&lt;&gt;"",RawData!E179,"")</f>
        <v/>
      </c>
      <c r="E179" t="str">
        <f>IF(RawData!F179&lt;&gt;"",CONCATENATE(RawData!F179,", ",LEFT(RawData!G179,1)),"")</f>
        <v/>
      </c>
      <c r="G179" s="30" t="str">
        <f t="shared" si="2"/>
        <v/>
      </c>
      <c r="H179" t="str">
        <f>IF(A179&lt;&gt;"",VLOOKUP(G179,ScoreRanges!$C$4:$E$8,3),"")</f>
        <v/>
      </c>
      <c r="J179" s="30" t="str">
        <f>IF(AND(ConversionTable!$F$2&lt;&gt;"",A179&lt;&gt;""),VLOOKUP(G179,ConversionTable!B$2:D$402,3),"")</f>
        <v/>
      </c>
      <c r="K179" t="str">
        <f>IF(AND(ConversionTable!$F$2&lt;&gt;"",A179&lt;&gt;""),VLOOKUP(J179,ConversionTable!I$4:K$7,3),"")</f>
        <v/>
      </c>
      <c r="M179" t="str">
        <f>IF(A179&lt;&gt;"",(RawData!AC179*ScoringModel!$B$11+RawData!AD179*ScoringModel!$B$21+RawData!AE179*ScoringModel!$B$31)*0.01,"")</f>
        <v/>
      </c>
      <c r="N179" t="str">
        <f>IF(A179&lt;&gt;"",(RawData!H179*ScoringModel!$B$4+RawData!I179*ScoringModel!$B$5+RawData!J179*ScoringModel!$B$6+RawData!K179*ScoringModel!$B$7+RawData!L179*ScoringModel!$B$8+RawData!M179*ScoringModel!$B$9+RawData!N179*ScoringModel!$B$10)*0.01,"")</f>
        <v/>
      </c>
      <c r="O179" t="str">
        <f>IF(A179&lt;&gt;"",(RawData!O179*ScoringModel!$B$14+RawData!P179*ScoringModel!$B$15+RawData!Q179*ScoringModel!$B$16+RawData!R179*ScoringModel!$B$17+RawData!S179*ScoringModel!$B$18+RawData!T179*ScoringModel!$B$19+RawData!U179*ScoringModel!$B$20)*0.01,"")</f>
        <v/>
      </c>
      <c r="P179" t="str">
        <f>IF(A179&lt;&gt;"",(RawData!V179*ScoringModel!$B$24+RawData!W179*ScoringModel!$B$25+RawData!X179*ScoringModel!$B$26+RawData!Y179*ScoringModel!$B$27+RawData!Z179*ScoringModel!$B$28+RawData!AA179*ScoringModel!$B$29+RawData!AB179*ScoringModel!$B$30)*0.01,"")</f>
        <v/>
      </c>
      <c r="Q179" s="19"/>
      <c r="R179" s="19"/>
      <c r="S179" s="19"/>
      <c r="T179" s="19"/>
      <c r="U179" s="19"/>
      <c r="V179" s="19"/>
    </row>
    <row r="180" spans="1:22" x14ac:dyDescent="0.25">
      <c r="A180" t="str">
        <f>IF(RawData!A180&lt;&gt;"",RawData!A180,"")</f>
        <v/>
      </c>
      <c r="B180" t="str">
        <f>IF(RawData!B180&lt;&gt;"",CONCATENATE(RawData!B180,", ",RawData!C180),"")</f>
        <v/>
      </c>
      <c r="C180" t="str">
        <f>IF(RawData!D180&lt;&gt;"",RawData!D180,"")</f>
        <v/>
      </c>
      <c r="D180" s="28" t="str">
        <f>IF(RawData!E180&lt;&gt;"",RawData!E180,"")</f>
        <v/>
      </c>
      <c r="E180" t="str">
        <f>IF(RawData!F180&lt;&gt;"",CONCATENATE(RawData!F180,", ",LEFT(RawData!G180,1)),"")</f>
        <v/>
      </c>
      <c r="G180" s="30" t="str">
        <f t="shared" si="2"/>
        <v/>
      </c>
      <c r="H180" t="str">
        <f>IF(A180&lt;&gt;"",VLOOKUP(G180,ScoreRanges!$C$4:$E$8,3),"")</f>
        <v/>
      </c>
      <c r="J180" s="30" t="str">
        <f>IF(AND(ConversionTable!$F$2&lt;&gt;"",A180&lt;&gt;""),VLOOKUP(G180,ConversionTable!B$2:D$402,3),"")</f>
        <v/>
      </c>
      <c r="K180" t="str">
        <f>IF(AND(ConversionTable!$F$2&lt;&gt;"",A180&lt;&gt;""),VLOOKUP(J180,ConversionTable!I$4:K$7,3),"")</f>
        <v/>
      </c>
      <c r="M180" t="str">
        <f>IF(A180&lt;&gt;"",(RawData!AC180*ScoringModel!$B$11+RawData!AD180*ScoringModel!$B$21+RawData!AE180*ScoringModel!$B$31)*0.01,"")</f>
        <v/>
      </c>
      <c r="N180" t="str">
        <f>IF(A180&lt;&gt;"",(RawData!H180*ScoringModel!$B$4+RawData!I180*ScoringModel!$B$5+RawData!J180*ScoringModel!$B$6+RawData!K180*ScoringModel!$B$7+RawData!L180*ScoringModel!$B$8+RawData!M180*ScoringModel!$B$9+RawData!N180*ScoringModel!$B$10)*0.01,"")</f>
        <v/>
      </c>
      <c r="O180" t="str">
        <f>IF(A180&lt;&gt;"",(RawData!O180*ScoringModel!$B$14+RawData!P180*ScoringModel!$B$15+RawData!Q180*ScoringModel!$B$16+RawData!R180*ScoringModel!$B$17+RawData!S180*ScoringModel!$B$18+RawData!T180*ScoringModel!$B$19+RawData!U180*ScoringModel!$B$20)*0.01,"")</f>
        <v/>
      </c>
      <c r="P180" t="str">
        <f>IF(A180&lt;&gt;"",(RawData!V180*ScoringModel!$B$24+RawData!W180*ScoringModel!$B$25+RawData!X180*ScoringModel!$B$26+RawData!Y180*ScoringModel!$B$27+RawData!Z180*ScoringModel!$B$28+RawData!AA180*ScoringModel!$B$29+RawData!AB180*ScoringModel!$B$30)*0.01,"")</f>
        <v/>
      </c>
      <c r="Q180" s="19"/>
      <c r="R180" s="19"/>
      <c r="S180" s="19"/>
      <c r="T180" s="19"/>
      <c r="U180" s="19"/>
      <c r="V180" s="19"/>
    </row>
    <row r="181" spans="1:22" x14ac:dyDescent="0.25">
      <c r="A181" t="str">
        <f>IF(RawData!A181&lt;&gt;"",RawData!A181,"")</f>
        <v/>
      </c>
      <c r="B181" t="str">
        <f>IF(RawData!B181&lt;&gt;"",CONCATENATE(RawData!B181,", ",RawData!C181),"")</f>
        <v/>
      </c>
      <c r="C181" t="str">
        <f>IF(RawData!D181&lt;&gt;"",RawData!D181,"")</f>
        <v/>
      </c>
      <c r="D181" s="28" t="str">
        <f>IF(RawData!E181&lt;&gt;"",RawData!E181,"")</f>
        <v/>
      </c>
      <c r="E181" t="str">
        <f>IF(RawData!F181&lt;&gt;"",CONCATENATE(RawData!F181,", ",LEFT(RawData!G181,1)),"")</f>
        <v/>
      </c>
      <c r="G181" s="30" t="str">
        <f t="shared" si="2"/>
        <v/>
      </c>
      <c r="H181" t="str">
        <f>IF(A181&lt;&gt;"",VLOOKUP(G181,ScoreRanges!$C$4:$E$8,3),"")</f>
        <v/>
      </c>
      <c r="J181" s="30" t="str">
        <f>IF(AND(ConversionTable!$F$2&lt;&gt;"",A181&lt;&gt;""),VLOOKUP(G181,ConversionTable!B$2:D$402,3),"")</f>
        <v/>
      </c>
      <c r="K181" t="str">
        <f>IF(AND(ConversionTable!$F$2&lt;&gt;"",A181&lt;&gt;""),VLOOKUP(J181,ConversionTable!I$4:K$7,3),"")</f>
        <v/>
      </c>
      <c r="M181" t="str">
        <f>IF(A181&lt;&gt;"",(RawData!AC181*ScoringModel!$B$11+RawData!AD181*ScoringModel!$B$21+RawData!AE181*ScoringModel!$B$31)*0.01,"")</f>
        <v/>
      </c>
      <c r="N181" t="str">
        <f>IF(A181&lt;&gt;"",(RawData!H181*ScoringModel!$B$4+RawData!I181*ScoringModel!$B$5+RawData!J181*ScoringModel!$B$6+RawData!K181*ScoringModel!$B$7+RawData!L181*ScoringModel!$B$8+RawData!M181*ScoringModel!$B$9+RawData!N181*ScoringModel!$B$10)*0.01,"")</f>
        <v/>
      </c>
      <c r="O181" t="str">
        <f>IF(A181&lt;&gt;"",(RawData!O181*ScoringModel!$B$14+RawData!P181*ScoringModel!$B$15+RawData!Q181*ScoringModel!$B$16+RawData!R181*ScoringModel!$B$17+RawData!S181*ScoringModel!$B$18+RawData!T181*ScoringModel!$B$19+RawData!U181*ScoringModel!$B$20)*0.01,"")</f>
        <v/>
      </c>
      <c r="P181" t="str">
        <f>IF(A181&lt;&gt;"",(RawData!V181*ScoringModel!$B$24+RawData!W181*ScoringModel!$B$25+RawData!X181*ScoringModel!$B$26+RawData!Y181*ScoringModel!$B$27+RawData!Z181*ScoringModel!$B$28+RawData!AA181*ScoringModel!$B$29+RawData!AB181*ScoringModel!$B$30)*0.01,"")</f>
        <v/>
      </c>
      <c r="Q181" s="19"/>
      <c r="R181" s="19"/>
      <c r="S181" s="19"/>
      <c r="T181" s="19"/>
      <c r="U181" s="19"/>
      <c r="V181" s="19"/>
    </row>
    <row r="182" spans="1:22" x14ac:dyDescent="0.25">
      <c r="A182" t="str">
        <f>IF(RawData!A182&lt;&gt;"",RawData!A182,"")</f>
        <v/>
      </c>
      <c r="B182" t="str">
        <f>IF(RawData!B182&lt;&gt;"",CONCATENATE(RawData!B182,", ",RawData!C182),"")</f>
        <v/>
      </c>
      <c r="C182" t="str">
        <f>IF(RawData!D182&lt;&gt;"",RawData!D182,"")</f>
        <v/>
      </c>
      <c r="D182" s="28" t="str">
        <f>IF(RawData!E182&lt;&gt;"",RawData!E182,"")</f>
        <v/>
      </c>
      <c r="E182" t="str">
        <f>IF(RawData!F182&lt;&gt;"",CONCATENATE(RawData!F182,", ",LEFT(RawData!G182,1)),"")</f>
        <v/>
      </c>
      <c r="G182" s="30" t="str">
        <f t="shared" si="2"/>
        <v/>
      </c>
      <c r="H182" t="str">
        <f>IF(A182&lt;&gt;"",VLOOKUP(G182,ScoreRanges!$C$4:$E$8,3),"")</f>
        <v/>
      </c>
      <c r="J182" s="30" t="str">
        <f>IF(AND(ConversionTable!$F$2&lt;&gt;"",A182&lt;&gt;""),VLOOKUP(G182,ConversionTable!B$2:D$402,3),"")</f>
        <v/>
      </c>
      <c r="K182" t="str">
        <f>IF(AND(ConversionTable!$F$2&lt;&gt;"",A182&lt;&gt;""),VLOOKUP(J182,ConversionTable!I$4:K$7,3),"")</f>
        <v/>
      </c>
      <c r="M182" t="str">
        <f>IF(A182&lt;&gt;"",(RawData!AC182*ScoringModel!$B$11+RawData!AD182*ScoringModel!$B$21+RawData!AE182*ScoringModel!$B$31)*0.01,"")</f>
        <v/>
      </c>
      <c r="N182" t="str">
        <f>IF(A182&lt;&gt;"",(RawData!H182*ScoringModel!$B$4+RawData!I182*ScoringModel!$B$5+RawData!J182*ScoringModel!$B$6+RawData!K182*ScoringModel!$B$7+RawData!L182*ScoringModel!$B$8+RawData!M182*ScoringModel!$B$9+RawData!N182*ScoringModel!$B$10)*0.01,"")</f>
        <v/>
      </c>
      <c r="O182" t="str">
        <f>IF(A182&lt;&gt;"",(RawData!O182*ScoringModel!$B$14+RawData!P182*ScoringModel!$B$15+RawData!Q182*ScoringModel!$B$16+RawData!R182*ScoringModel!$B$17+RawData!S182*ScoringModel!$B$18+RawData!T182*ScoringModel!$B$19+RawData!U182*ScoringModel!$B$20)*0.01,"")</f>
        <v/>
      </c>
      <c r="P182" t="str">
        <f>IF(A182&lt;&gt;"",(RawData!V182*ScoringModel!$B$24+RawData!W182*ScoringModel!$B$25+RawData!X182*ScoringModel!$B$26+RawData!Y182*ScoringModel!$B$27+RawData!Z182*ScoringModel!$B$28+RawData!AA182*ScoringModel!$B$29+RawData!AB182*ScoringModel!$B$30)*0.01,"")</f>
        <v/>
      </c>
      <c r="Q182" s="19"/>
      <c r="R182" s="19"/>
      <c r="S182" s="19"/>
      <c r="T182" s="19"/>
      <c r="U182" s="19"/>
      <c r="V182" s="19"/>
    </row>
    <row r="183" spans="1:22" x14ac:dyDescent="0.25">
      <c r="A183" t="str">
        <f>IF(RawData!A183&lt;&gt;"",RawData!A183,"")</f>
        <v/>
      </c>
      <c r="B183" t="str">
        <f>IF(RawData!B183&lt;&gt;"",CONCATENATE(RawData!B183,", ",RawData!C183),"")</f>
        <v/>
      </c>
      <c r="C183" t="str">
        <f>IF(RawData!D183&lt;&gt;"",RawData!D183,"")</f>
        <v/>
      </c>
      <c r="D183" s="28" t="str">
        <f>IF(RawData!E183&lt;&gt;"",RawData!E183,"")</f>
        <v/>
      </c>
      <c r="E183" t="str">
        <f>IF(RawData!F183&lt;&gt;"",CONCATENATE(RawData!F183,", ",LEFT(RawData!G183,1)),"")</f>
        <v/>
      </c>
      <c r="G183" s="30" t="str">
        <f t="shared" si="2"/>
        <v/>
      </c>
      <c r="H183" t="str">
        <f>IF(A183&lt;&gt;"",VLOOKUP(G183,ScoreRanges!$C$4:$E$8,3),"")</f>
        <v/>
      </c>
      <c r="J183" s="30" t="str">
        <f>IF(AND(ConversionTable!$F$2&lt;&gt;"",A183&lt;&gt;""),VLOOKUP(G183,ConversionTable!B$2:D$402,3),"")</f>
        <v/>
      </c>
      <c r="K183" t="str">
        <f>IF(AND(ConversionTable!$F$2&lt;&gt;"",A183&lt;&gt;""),VLOOKUP(J183,ConversionTable!I$4:K$7,3),"")</f>
        <v/>
      </c>
      <c r="M183" t="str">
        <f>IF(A183&lt;&gt;"",(RawData!AC183*ScoringModel!$B$11+RawData!AD183*ScoringModel!$B$21+RawData!AE183*ScoringModel!$B$31)*0.01,"")</f>
        <v/>
      </c>
      <c r="N183" t="str">
        <f>IF(A183&lt;&gt;"",(RawData!H183*ScoringModel!$B$4+RawData!I183*ScoringModel!$B$5+RawData!J183*ScoringModel!$B$6+RawData!K183*ScoringModel!$B$7+RawData!L183*ScoringModel!$B$8+RawData!M183*ScoringModel!$B$9+RawData!N183*ScoringModel!$B$10)*0.01,"")</f>
        <v/>
      </c>
      <c r="O183" t="str">
        <f>IF(A183&lt;&gt;"",(RawData!O183*ScoringModel!$B$14+RawData!P183*ScoringModel!$B$15+RawData!Q183*ScoringModel!$B$16+RawData!R183*ScoringModel!$B$17+RawData!S183*ScoringModel!$B$18+RawData!T183*ScoringModel!$B$19+RawData!U183*ScoringModel!$B$20)*0.01,"")</f>
        <v/>
      </c>
      <c r="P183" t="str">
        <f>IF(A183&lt;&gt;"",(RawData!V183*ScoringModel!$B$24+RawData!W183*ScoringModel!$B$25+RawData!X183*ScoringModel!$B$26+RawData!Y183*ScoringModel!$B$27+RawData!Z183*ScoringModel!$B$28+RawData!AA183*ScoringModel!$B$29+RawData!AB183*ScoringModel!$B$30)*0.01,"")</f>
        <v/>
      </c>
      <c r="Q183" s="19"/>
      <c r="R183" s="19"/>
      <c r="S183" s="19"/>
      <c r="T183" s="19"/>
      <c r="U183" s="19"/>
      <c r="V183" s="19"/>
    </row>
    <row r="184" spans="1:22" x14ac:dyDescent="0.25">
      <c r="A184" t="str">
        <f>IF(RawData!A184&lt;&gt;"",RawData!A184,"")</f>
        <v/>
      </c>
      <c r="B184" t="str">
        <f>IF(RawData!B184&lt;&gt;"",CONCATENATE(RawData!B184,", ",RawData!C184),"")</f>
        <v/>
      </c>
      <c r="C184" t="str">
        <f>IF(RawData!D184&lt;&gt;"",RawData!D184,"")</f>
        <v/>
      </c>
      <c r="D184" s="28" t="str">
        <f>IF(RawData!E184&lt;&gt;"",RawData!E184,"")</f>
        <v/>
      </c>
      <c r="E184" t="str">
        <f>IF(RawData!F184&lt;&gt;"",CONCATENATE(RawData!F184,", ",LEFT(RawData!G184,1)),"")</f>
        <v/>
      </c>
      <c r="G184" s="30" t="str">
        <f t="shared" si="2"/>
        <v/>
      </c>
      <c r="H184" t="str">
        <f>IF(A184&lt;&gt;"",VLOOKUP(G184,ScoreRanges!$C$4:$E$8,3),"")</f>
        <v/>
      </c>
      <c r="J184" s="30" t="str">
        <f>IF(AND(ConversionTable!$F$2&lt;&gt;"",A184&lt;&gt;""),VLOOKUP(G184,ConversionTable!B$2:D$402,3),"")</f>
        <v/>
      </c>
      <c r="K184" t="str">
        <f>IF(AND(ConversionTable!$F$2&lt;&gt;"",A184&lt;&gt;""),VLOOKUP(J184,ConversionTable!I$4:K$7,3),"")</f>
        <v/>
      </c>
      <c r="M184" t="str">
        <f>IF(A184&lt;&gt;"",(RawData!AC184*ScoringModel!$B$11+RawData!AD184*ScoringModel!$B$21+RawData!AE184*ScoringModel!$B$31)*0.01,"")</f>
        <v/>
      </c>
      <c r="N184" t="str">
        <f>IF(A184&lt;&gt;"",(RawData!H184*ScoringModel!$B$4+RawData!I184*ScoringModel!$B$5+RawData!J184*ScoringModel!$B$6+RawData!K184*ScoringModel!$B$7+RawData!L184*ScoringModel!$B$8+RawData!M184*ScoringModel!$B$9+RawData!N184*ScoringModel!$B$10)*0.01,"")</f>
        <v/>
      </c>
      <c r="O184" t="str">
        <f>IF(A184&lt;&gt;"",(RawData!O184*ScoringModel!$B$14+RawData!P184*ScoringModel!$B$15+RawData!Q184*ScoringModel!$B$16+RawData!R184*ScoringModel!$B$17+RawData!S184*ScoringModel!$B$18+RawData!T184*ScoringModel!$B$19+RawData!U184*ScoringModel!$B$20)*0.01,"")</f>
        <v/>
      </c>
      <c r="P184" t="str">
        <f>IF(A184&lt;&gt;"",(RawData!V184*ScoringModel!$B$24+RawData!W184*ScoringModel!$B$25+RawData!X184*ScoringModel!$B$26+RawData!Y184*ScoringModel!$B$27+RawData!Z184*ScoringModel!$B$28+RawData!AA184*ScoringModel!$B$29+RawData!AB184*ScoringModel!$B$30)*0.01,"")</f>
        <v/>
      </c>
      <c r="Q184" s="19"/>
      <c r="R184" s="19"/>
      <c r="S184" s="19"/>
      <c r="T184" s="19"/>
      <c r="U184" s="19"/>
      <c r="V184" s="19"/>
    </row>
    <row r="185" spans="1:22" x14ac:dyDescent="0.25">
      <c r="A185" t="str">
        <f>IF(RawData!A185&lt;&gt;"",RawData!A185,"")</f>
        <v/>
      </c>
      <c r="B185" t="str">
        <f>IF(RawData!B185&lt;&gt;"",CONCATENATE(RawData!B185,", ",RawData!C185),"")</f>
        <v/>
      </c>
      <c r="C185" t="str">
        <f>IF(RawData!D185&lt;&gt;"",RawData!D185,"")</f>
        <v/>
      </c>
      <c r="D185" s="28" t="str">
        <f>IF(RawData!E185&lt;&gt;"",RawData!E185,"")</f>
        <v/>
      </c>
      <c r="E185" t="str">
        <f>IF(RawData!F185&lt;&gt;"",CONCATENATE(RawData!F185,", ",LEFT(RawData!G185,1)),"")</f>
        <v/>
      </c>
      <c r="G185" s="30" t="str">
        <f t="shared" si="2"/>
        <v/>
      </c>
      <c r="H185" t="str">
        <f>IF(A185&lt;&gt;"",VLOOKUP(G185,ScoreRanges!$C$4:$E$8,3),"")</f>
        <v/>
      </c>
      <c r="J185" s="30" t="str">
        <f>IF(AND(ConversionTable!$F$2&lt;&gt;"",A185&lt;&gt;""),VLOOKUP(G185,ConversionTable!B$2:D$402,3),"")</f>
        <v/>
      </c>
      <c r="K185" t="str">
        <f>IF(AND(ConversionTable!$F$2&lt;&gt;"",A185&lt;&gt;""),VLOOKUP(J185,ConversionTable!I$4:K$7,3),"")</f>
        <v/>
      </c>
      <c r="M185" t="str">
        <f>IF(A185&lt;&gt;"",(RawData!AC185*ScoringModel!$B$11+RawData!AD185*ScoringModel!$B$21+RawData!AE185*ScoringModel!$B$31)*0.01,"")</f>
        <v/>
      </c>
      <c r="N185" t="str">
        <f>IF(A185&lt;&gt;"",(RawData!H185*ScoringModel!$B$4+RawData!I185*ScoringModel!$B$5+RawData!J185*ScoringModel!$B$6+RawData!K185*ScoringModel!$B$7+RawData!L185*ScoringModel!$B$8+RawData!M185*ScoringModel!$B$9+RawData!N185*ScoringModel!$B$10)*0.01,"")</f>
        <v/>
      </c>
      <c r="O185" t="str">
        <f>IF(A185&lt;&gt;"",(RawData!O185*ScoringModel!$B$14+RawData!P185*ScoringModel!$B$15+RawData!Q185*ScoringModel!$B$16+RawData!R185*ScoringModel!$B$17+RawData!S185*ScoringModel!$B$18+RawData!T185*ScoringModel!$B$19+RawData!U185*ScoringModel!$B$20)*0.01,"")</f>
        <v/>
      </c>
      <c r="P185" t="str">
        <f>IF(A185&lt;&gt;"",(RawData!V185*ScoringModel!$B$24+RawData!W185*ScoringModel!$B$25+RawData!X185*ScoringModel!$B$26+RawData!Y185*ScoringModel!$B$27+RawData!Z185*ScoringModel!$B$28+RawData!AA185*ScoringModel!$B$29+RawData!AB185*ScoringModel!$B$30)*0.01,"")</f>
        <v/>
      </c>
      <c r="Q185" s="19"/>
      <c r="R185" s="19"/>
      <c r="S185" s="19"/>
      <c r="T185" s="19"/>
      <c r="U185" s="19"/>
      <c r="V185" s="19"/>
    </row>
    <row r="186" spans="1:22" x14ac:dyDescent="0.25">
      <c r="A186" t="str">
        <f>IF(RawData!A186&lt;&gt;"",RawData!A186,"")</f>
        <v/>
      </c>
      <c r="B186" t="str">
        <f>IF(RawData!B186&lt;&gt;"",CONCATENATE(RawData!B186,", ",RawData!C186),"")</f>
        <v/>
      </c>
      <c r="C186" t="str">
        <f>IF(RawData!D186&lt;&gt;"",RawData!D186,"")</f>
        <v/>
      </c>
      <c r="D186" s="28" t="str">
        <f>IF(RawData!E186&lt;&gt;"",RawData!E186,"")</f>
        <v/>
      </c>
      <c r="E186" t="str">
        <f>IF(RawData!F186&lt;&gt;"",CONCATENATE(RawData!F186,", ",LEFT(RawData!G186,1)),"")</f>
        <v/>
      </c>
      <c r="G186" s="30" t="str">
        <f t="shared" si="2"/>
        <v/>
      </c>
      <c r="H186" t="str">
        <f>IF(A186&lt;&gt;"",VLOOKUP(G186,ScoreRanges!$C$4:$E$8,3),"")</f>
        <v/>
      </c>
      <c r="J186" s="30" t="str">
        <f>IF(AND(ConversionTable!$F$2&lt;&gt;"",A186&lt;&gt;""),VLOOKUP(G186,ConversionTable!B$2:D$402,3),"")</f>
        <v/>
      </c>
      <c r="K186" t="str">
        <f>IF(AND(ConversionTable!$F$2&lt;&gt;"",A186&lt;&gt;""),VLOOKUP(J186,ConversionTable!I$4:K$7,3),"")</f>
        <v/>
      </c>
      <c r="M186" t="str">
        <f>IF(A186&lt;&gt;"",(RawData!AC186*ScoringModel!$B$11+RawData!AD186*ScoringModel!$B$21+RawData!AE186*ScoringModel!$B$31)*0.01,"")</f>
        <v/>
      </c>
      <c r="N186" t="str">
        <f>IF(A186&lt;&gt;"",(RawData!H186*ScoringModel!$B$4+RawData!I186*ScoringModel!$B$5+RawData!J186*ScoringModel!$B$6+RawData!K186*ScoringModel!$B$7+RawData!L186*ScoringModel!$B$8+RawData!M186*ScoringModel!$B$9+RawData!N186*ScoringModel!$B$10)*0.01,"")</f>
        <v/>
      </c>
      <c r="O186" t="str">
        <f>IF(A186&lt;&gt;"",(RawData!O186*ScoringModel!$B$14+RawData!P186*ScoringModel!$B$15+RawData!Q186*ScoringModel!$B$16+RawData!R186*ScoringModel!$B$17+RawData!S186*ScoringModel!$B$18+RawData!T186*ScoringModel!$B$19+RawData!U186*ScoringModel!$B$20)*0.01,"")</f>
        <v/>
      </c>
      <c r="P186" t="str">
        <f>IF(A186&lt;&gt;"",(RawData!V186*ScoringModel!$B$24+RawData!W186*ScoringModel!$B$25+RawData!X186*ScoringModel!$B$26+RawData!Y186*ScoringModel!$B$27+RawData!Z186*ScoringModel!$B$28+RawData!AA186*ScoringModel!$B$29+RawData!AB186*ScoringModel!$B$30)*0.01,"")</f>
        <v/>
      </c>
      <c r="Q186" s="19"/>
      <c r="R186" s="19"/>
      <c r="S186" s="19"/>
      <c r="T186" s="19"/>
      <c r="U186" s="19"/>
      <c r="V186" s="19"/>
    </row>
    <row r="187" spans="1:22" x14ac:dyDescent="0.25">
      <c r="A187" t="str">
        <f>IF(RawData!A187&lt;&gt;"",RawData!A187,"")</f>
        <v/>
      </c>
      <c r="B187" t="str">
        <f>IF(RawData!B187&lt;&gt;"",CONCATENATE(RawData!B187,", ",RawData!C187),"")</f>
        <v/>
      </c>
      <c r="C187" t="str">
        <f>IF(RawData!D187&lt;&gt;"",RawData!D187,"")</f>
        <v/>
      </c>
      <c r="D187" s="28" t="str">
        <f>IF(RawData!E187&lt;&gt;"",RawData!E187,"")</f>
        <v/>
      </c>
      <c r="E187" t="str">
        <f>IF(RawData!F187&lt;&gt;"",CONCATENATE(RawData!F187,", ",LEFT(RawData!G187,1)),"")</f>
        <v/>
      </c>
      <c r="G187" s="30" t="str">
        <f t="shared" si="2"/>
        <v/>
      </c>
      <c r="H187" t="str">
        <f>IF(A187&lt;&gt;"",VLOOKUP(G187,ScoreRanges!$C$4:$E$8,3),"")</f>
        <v/>
      </c>
      <c r="J187" s="30" t="str">
        <f>IF(AND(ConversionTable!$F$2&lt;&gt;"",A187&lt;&gt;""),VLOOKUP(G187,ConversionTable!B$2:D$402,3),"")</f>
        <v/>
      </c>
      <c r="K187" t="str">
        <f>IF(AND(ConversionTable!$F$2&lt;&gt;"",A187&lt;&gt;""),VLOOKUP(J187,ConversionTable!I$4:K$7,3),"")</f>
        <v/>
      </c>
      <c r="M187" t="str">
        <f>IF(A187&lt;&gt;"",(RawData!AC187*ScoringModel!$B$11+RawData!AD187*ScoringModel!$B$21+RawData!AE187*ScoringModel!$B$31)*0.01,"")</f>
        <v/>
      </c>
      <c r="N187" t="str">
        <f>IF(A187&lt;&gt;"",(RawData!H187*ScoringModel!$B$4+RawData!I187*ScoringModel!$B$5+RawData!J187*ScoringModel!$B$6+RawData!K187*ScoringModel!$B$7+RawData!L187*ScoringModel!$B$8+RawData!M187*ScoringModel!$B$9+RawData!N187*ScoringModel!$B$10)*0.01,"")</f>
        <v/>
      </c>
      <c r="O187" t="str">
        <f>IF(A187&lt;&gt;"",(RawData!O187*ScoringModel!$B$14+RawData!P187*ScoringModel!$B$15+RawData!Q187*ScoringModel!$B$16+RawData!R187*ScoringModel!$B$17+RawData!S187*ScoringModel!$B$18+RawData!T187*ScoringModel!$B$19+RawData!U187*ScoringModel!$B$20)*0.01,"")</f>
        <v/>
      </c>
      <c r="P187" t="str">
        <f>IF(A187&lt;&gt;"",(RawData!V187*ScoringModel!$B$24+RawData!W187*ScoringModel!$B$25+RawData!X187*ScoringModel!$B$26+RawData!Y187*ScoringModel!$B$27+RawData!Z187*ScoringModel!$B$28+RawData!AA187*ScoringModel!$B$29+RawData!AB187*ScoringModel!$B$30)*0.01,"")</f>
        <v/>
      </c>
      <c r="Q187" s="19"/>
      <c r="R187" s="19"/>
      <c r="S187" s="19"/>
      <c r="T187" s="19"/>
      <c r="U187" s="19"/>
      <c r="V187" s="19"/>
    </row>
    <row r="188" spans="1:22" x14ac:dyDescent="0.25">
      <c r="A188" t="str">
        <f>IF(RawData!A188&lt;&gt;"",RawData!A188,"")</f>
        <v/>
      </c>
      <c r="B188" t="str">
        <f>IF(RawData!B188&lt;&gt;"",CONCATENATE(RawData!B188,", ",RawData!C188),"")</f>
        <v/>
      </c>
      <c r="C188" t="str">
        <f>IF(RawData!D188&lt;&gt;"",RawData!D188,"")</f>
        <v/>
      </c>
      <c r="D188" s="28" t="str">
        <f>IF(RawData!E188&lt;&gt;"",RawData!E188,"")</f>
        <v/>
      </c>
      <c r="E188" t="str">
        <f>IF(RawData!F188&lt;&gt;"",CONCATENATE(RawData!F188,", ",LEFT(RawData!G188,1)),"")</f>
        <v/>
      </c>
      <c r="G188" s="30" t="str">
        <f t="shared" si="2"/>
        <v/>
      </c>
      <c r="H188" t="str">
        <f>IF(A188&lt;&gt;"",VLOOKUP(G188,ScoreRanges!$C$4:$E$8,3),"")</f>
        <v/>
      </c>
      <c r="J188" s="30" t="str">
        <f>IF(AND(ConversionTable!$F$2&lt;&gt;"",A188&lt;&gt;""),VLOOKUP(G188,ConversionTable!B$2:D$402,3),"")</f>
        <v/>
      </c>
      <c r="K188" t="str">
        <f>IF(AND(ConversionTable!$F$2&lt;&gt;"",A188&lt;&gt;""),VLOOKUP(J188,ConversionTable!I$4:K$7,3),"")</f>
        <v/>
      </c>
      <c r="M188" t="str">
        <f>IF(A188&lt;&gt;"",(RawData!AC188*ScoringModel!$B$11+RawData!AD188*ScoringModel!$B$21+RawData!AE188*ScoringModel!$B$31)*0.01,"")</f>
        <v/>
      </c>
      <c r="N188" t="str">
        <f>IF(A188&lt;&gt;"",(RawData!H188*ScoringModel!$B$4+RawData!I188*ScoringModel!$B$5+RawData!J188*ScoringModel!$B$6+RawData!K188*ScoringModel!$B$7+RawData!L188*ScoringModel!$B$8+RawData!M188*ScoringModel!$B$9+RawData!N188*ScoringModel!$B$10)*0.01,"")</f>
        <v/>
      </c>
      <c r="O188" t="str">
        <f>IF(A188&lt;&gt;"",(RawData!O188*ScoringModel!$B$14+RawData!P188*ScoringModel!$B$15+RawData!Q188*ScoringModel!$B$16+RawData!R188*ScoringModel!$B$17+RawData!S188*ScoringModel!$B$18+RawData!T188*ScoringModel!$B$19+RawData!U188*ScoringModel!$B$20)*0.01,"")</f>
        <v/>
      </c>
      <c r="P188" t="str">
        <f>IF(A188&lt;&gt;"",(RawData!V188*ScoringModel!$B$24+RawData!W188*ScoringModel!$B$25+RawData!X188*ScoringModel!$B$26+RawData!Y188*ScoringModel!$B$27+RawData!Z188*ScoringModel!$B$28+RawData!AA188*ScoringModel!$B$29+RawData!AB188*ScoringModel!$B$30)*0.01,"")</f>
        <v/>
      </c>
      <c r="Q188" s="19"/>
      <c r="R188" s="19"/>
      <c r="S188" s="19"/>
      <c r="T188" s="19"/>
      <c r="U188" s="19"/>
      <c r="V188" s="19"/>
    </row>
    <row r="189" spans="1:22" x14ac:dyDescent="0.25">
      <c r="A189" t="str">
        <f>IF(RawData!A189&lt;&gt;"",RawData!A189,"")</f>
        <v/>
      </c>
      <c r="B189" t="str">
        <f>IF(RawData!B189&lt;&gt;"",CONCATENATE(RawData!B189,", ",RawData!C189),"")</f>
        <v/>
      </c>
      <c r="C189" t="str">
        <f>IF(RawData!D189&lt;&gt;"",RawData!D189,"")</f>
        <v/>
      </c>
      <c r="D189" s="28" t="str">
        <f>IF(RawData!E189&lt;&gt;"",RawData!E189,"")</f>
        <v/>
      </c>
      <c r="E189" t="str">
        <f>IF(RawData!F189&lt;&gt;"",CONCATENATE(RawData!F189,", ",LEFT(RawData!G189,1)),"")</f>
        <v/>
      </c>
      <c r="G189" s="30" t="str">
        <f t="shared" si="2"/>
        <v/>
      </c>
      <c r="H189" t="str">
        <f>IF(A189&lt;&gt;"",VLOOKUP(G189,ScoreRanges!$C$4:$E$8,3),"")</f>
        <v/>
      </c>
      <c r="J189" s="30" t="str">
        <f>IF(AND(ConversionTable!$F$2&lt;&gt;"",A189&lt;&gt;""),VLOOKUP(G189,ConversionTable!B$2:D$402,3),"")</f>
        <v/>
      </c>
      <c r="K189" t="str">
        <f>IF(AND(ConversionTable!$F$2&lt;&gt;"",A189&lt;&gt;""),VLOOKUP(J189,ConversionTable!I$4:K$7,3),"")</f>
        <v/>
      </c>
      <c r="M189" t="str">
        <f>IF(A189&lt;&gt;"",(RawData!AC189*ScoringModel!$B$11+RawData!AD189*ScoringModel!$B$21+RawData!AE189*ScoringModel!$B$31)*0.01,"")</f>
        <v/>
      </c>
      <c r="N189" t="str">
        <f>IF(A189&lt;&gt;"",(RawData!H189*ScoringModel!$B$4+RawData!I189*ScoringModel!$B$5+RawData!J189*ScoringModel!$B$6+RawData!K189*ScoringModel!$B$7+RawData!L189*ScoringModel!$B$8+RawData!M189*ScoringModel!$B$9+RawData!N189*ScoringModel!$B$10)*0.01,"")</f>
        <v/>
      </c>
      <c r="O189" t="str">
        <f>IF(A189&lt;&gt;"",(RawData!O189*ScoringModel!$B$14+RawData!P189*ScoringModel!$B$15+RawData!Q189*ScoringModel!$B$16+RawData!R189*ScoringModel!$B$17+RawData!S189*ScoringModel!$B$18+RawData!T189*ScoringModel!$B$19+RawData!U189*ScoringModel!$B$20)*0.01,"")</f>
        <v/>
      </c>
      <c r="P189" t="str">
        <f>IF(A189&lt;&gt;"",(RawData!V189*ScoringModel!$B$24+RawData!W189*ScoringModel!$B$25+RawData!X189*ScoringModel!$B$26+RawData!Y189*ScoringModel!$B$27+RawData!Z189*ScoringModel!$B$28+RawData!AA189*ScoringModel!$B$29+RawData!AB189*ScoringModel!$B$30)*0.01,"")</f>
        <v/>
      </c>
      <c r="Q189" s="19"/>
      <c r="R189" s="19"/>
      <c r="S189" s="19"/>
      <c r="T189" s="19"/>
      <c r="U189" s="19"/>
      <c r="V189" s="19"/>
    </row>
    <row r="190" spans="1:22" x14ac:dyDescent="0.25">
      <c r="A190" t="str">
        <f>IF(RawData!A190&lt;&gt;"",RawData!A190,"")</f>
        <v/>
      </c>
      <c r="B190" t="str">
        <f>IF(RawData!B190&lt;&gt;"",CONCATENATE(RawData!B190,", ",RawData!C190),"")</f>
        <v/>
      </c>
      <c r="C190" t="str">
        <f>IF(RawData!D190&lt;&gt;"",RawData!D190,"")</f>
        <v/>
      </c>
      <c r="D190" s="28" t="str">
        <f>IF(RawData!E190&lt;&gt;"",RawData!E190,"")</f>
        <v/>
      </c>
      <c r="E190" t="str">
        <f>IF(RawData!F190&lt;&gt;"",CONCATENATE(RawData!F190,", ",LEFT(RawData!G190,1)),"")</f>
        <v/>
      </c>
      <c r="G190" s="30" t="str">
        <f t="shared" si="2"/>
        <v/>
      </c>
      <c r="H190" t="str">
        <f>IF(A190&lt;&gt;"",VLOOKUP(G190,ScoreRanges!$C$4:$E$8,3),"")</f>
        <v/>
      </c>
      <c r="J190" s="30" t="str">
        <f>IF(AND(ConversionTable!$F$2&lt;&gt;"",A190&lt;&gt;""),VLOOKUP(G190,ConversionTable!B$2:D$402,3),"")</f>
        <v/>
      </c>
      <c r="K190" t="str">
        <f>IF(AND(ConversionTable!$F$2&lt;&gt;"",A190&lt;&gt;""),VLOOKUP(J190,ConversionTable!I$4:K$7,3),"")</f>
        <v/>
      </c>
      <c r="M190" t="str">
        <f>IF(A190&lt;&gt;"",(RawData!AC190*ScoringModel!$B$11+RawData!AD190*ScoringModel!$B$21+RawData!AE190*ScoringModel!$B$31)*0.01,"")</f>
        <v/>
      </c>
      <c r="N190" t="str">
        <f>IF(A190&lt;&gt;"",(RawData!H190*ScoringModel!$B$4+RawData!I190*ScoringModel!$B$5+RawData!J190*ScoringModel!$B$6+RawData!K190*ScoringModel!$B$7+RawData!L190*ScoringModel!$B$8+RawData!M190*ScoringModel!$B$9+RawData!N190*ScoringModel!$B$10)*0.01,"")</f>
        <v/>
      </c>
      <c r="O190" t="str">
        <f>IF(A190&lt;&gt;"",(RawData!O190*ScoringModel!$B$14+RawData!P190*ScoringModel!$B$15+RawData!Q190*ScoringModel!$B$16+RawData!R190*ScoringModel!$B$17+RawData!S190*ScoringModel!$B$18+RawData!T190*ScoringModel!$B$19+RawData!U190*ScoringModel!$B$20)*0.01,"")</f>
        <v/>
      </c>
      <c r="P190" t="str">
        <f>IF(A190&lt;&gt;"",(RawData!V190*ScoringModel!$B$24+RawData!W190*ScoringModel!$B$25+RawData!X190*ScoringModel!$B$26+RawData!Y190*ScoringModel!$B$27+RawData!Z190*ScoringModel!$B$28+RawData!AA190*ScoringModel!$B$29+RawData!AB190*ScoringModel!$B$30)*0.01,"")</f>
        <v/>
      </c>
      <c r="Q190" s="19"/>
      <c r="R190" s="19"/>
      <c r="S190" s="19"/>
      <c r="T190" s="19"/>
      <c r="U190" s="19"/>
      <c r="V190" s="19"/>
    </row>
    <row r="191" spans="1:22" x14ac:dyDescent="0.25">
      <c r="A191" t="str">
        <f>IF(RawData!A191&lt;&gt;"",RawData!A191,"")</f>
        <v/>
      </c>
      <c r="B191" t="str">
        <f>IF(RawData!B191&lt;&gt;"",CONCATENATE(RawData!B191,", ",RawData!C191),"")</f>
        <v/>
      </c>
      <c r="C191" t="str">
        <f>IF(RawData!D191&lt;&gt;"",RawData!D191,"")</f>
        <v/>
      </c>
      <c r="D191" s="28" t="str">
        <f>IF(RawData!E191&lt;&gt;"",RawData!E191,"")</f>
        <v/>
      </c>
      <c r="E191" t="str">
        <f>IF(RawData!F191&lt;&gt;"",CONCATENATE(RawData!F191,", ",LEFT(RawData!G191,1)),"")</f>
        <v/>
      </c>
      <c r="G191" s="30" t="str">
        <f t="shared" si="2"/>
        <v/>
      </c>
      <c r="H191" t="str">
        <f>IF(A191&lt;&gt;"",VLOOKUP(G191,ScoreRanges!$C$4:$E$8,3),"")</f>
        <v/>
      </c>
      <c r="J191" s="30" t="str">
        <f>IF(AND(ConversionTable!$F$2&lt;&gt;"",A191&lt;&gt;""),VLOOKUP(G191,ConversionTable!B$2:D$402,3),"")</f>
        <v/>
      </c>
      <c r="K191" t="str">
        <f>IF(AND(ConversionTable!$F$2&lt;&gt;"",A191&lt;&gt;""),VLOOKUP(J191,ConversionTable!I$4:K$7,3),"")</f>
        <v/>
      </c>
      <c r="M191" t="str">
        <f>IF(A191&lt;&gt;"",(RawData!AC191*ScoringModel!$B$11+RawData!AD191*ScoringModel!$B$21+RawData!AE191*ScoringModel!$B$31)*0.01,"")</f>
        <v/>
      </c>
      <c r="N191" t="str">
        <f>IF(A191&lt;&gt;"",(RawData!H191*ScoringModel!$B$4+RawData!I191*ScoringModel!$B$5+RawData!J191*ScoringModel!$B$6+RawData!K191*ScoringModel!$B$7+RawData!L191*ScoringModel!$B$8+RawData!M191*ScoringModel!$B$9+RawData!N191*ScoringModel!$B$10)*0.01,"")</f>
        <v/>
      </c>
      <c r="O191" t="str">
        <f>IF(A191&lt;&gt;"",(RawData!O191*ScoringModel!$B$14+RawData!P191*ScoringModel!$B$15+RawData!Q191*ScoringModel!$B$16+RawData!R191*ScoringModel!$B$17+RawData!S191*ScoringModel!$B$18+RawData!T191*ScoringModel!$B$19+RawData!U191*ScoringModel!$B$20)*0.01,"")</f>
        <v/>
      </c>
      <c r="P191" t="str">
        <f>IF(A191&lt;&gt;"",(RawData!V191*ScoringModel!$B$24+RawData!W191*ScoringModel!$B$25+RawData!X191*ScoringModel!$B$26+RawData!Y191*ScoringModel!$B$27+RawData!Z191*ScoringModel!$B$28+RawData!AA191*ScoringModel!$B$29+RawData!AB191*ScoringModel!$B$30)*0.01,"")</f>
        <v/>
      </c>
      <c r="Q191" s="19"/>
      <c r="R191" s="19"/>
      <c r="S191" s="19"/>
      <c r="T191" s="19"/>
      <c r="U191" s="19"/>
      <c r="V191" s="19"/>
    </row>
    <row r="192" spans="1:22" x14ac:dyDescent="0.25">
      <c r="A192" t="str">
        <f>IF(RawData!A192&lt;&gt;"",RawData!A192,"")</f>
        <v/>
      </c>
      <c r="B192" t="str">
        <f>IF(RawData!B192&lt;&gt;"",CONCATENATE(RawData!B192,", ",RawData!C192),"")</f>
        <v/>
      </c>
      <c r="C192" t="str">
        <f>IF(RawData!D192&lt;&gt;"",RawData!D192,"")</f>
        <v/>
      </c>
      <c r="D192" s="28" t="str">
        <f>IF(RawData!E192&lt;&gt;"",RawData!E192,"")</f>
        <v/>
      </c>
      <c r="E192" t="str">
        <f>IF(RawData!F192&lt;&gt;"",CONCATENATE(RawData!F192,", ",LEFT(RawData!G192,1)),"")</f>
        <v/>
      </c>
      <c r="G192" s="30" t="str">
        <f t="shared" si="2"/>
        <v/>
      </c>
      <c r="H192" t="str">
        <f>IF(A192&lt;&gt;"",VLOOKUP(G192,ScoreRanges!$C$4:$E$8,3),"")</f>
        <v/>
      </c>
      <c r="J192" s="30" t="str">
        <f>IF(AND(ConversionTable!$F$2&lt;&gt;"",A192&lt;&gt;""),VLOOKUP(G192,ConversionTable!B$2:D$402,3),"")</f>
        <v/>
      </c>
      <c r="K192" t="str">
        <f>IF(AND(ConversionTable!$F$2&lt;&gt;"",A192&lt;&gt;""),VLOOKUP(J192,ConversionTable!I$4:K$7,3),"")</f>
        <v/>
      </c>
      <c r="M192" t="str">
        <f>IF(A192&lt;&gt;"",(RawData!AC192*ScoringModel!$B$11+RawData!AD192*ScoringModel!$B$21+RawData!AE192*ScoringModel!$B$31)*0.01,"")</f>
        <v/>
      </c>
      <c r="N192" t="str">
        <f>IF(A192&lt;&gt;"",(RawData!H192*ScoringModel!$B$4+RawData!I192*ScoringModel!$B$5+RawData!J192*ScoringModel!$B$6+RawData!K192*ScoringModel!$B$7+RawData!L192*ScoringModel!$B$8+RawData!M192*ScoringModel!$B$9+RawData!N192*ScoringModel!$B$10)*0.01,"")</f>
        <v/>
      </c>
      <c r="O192" t="str">
        <f>IF(A192&lt;&gt;"",(RawData!O192*ScoringModel!$B$14+RawData!P192*ScoringModel!$B$15+RawData!Q192*ScoringModel!$B$16+RawData!R192*ScoringModel!$B$17+RawData!S192*ScoringModel!$B$18+RawData!T192*ScoringModel!$B$19+RawData!U192*ScoringModel!$B$20)*0.01,"")</f>
        <v/>
      </c>
      <c r="P192" t="str">
        <f>IF(A192&lt;&gt;"",(RawData!V192*ScoringModel!$B$24+RawData!W192*ScoringModel!$B$25+RawData!X192*ScoringModel!$B$26+RawData!Y192*ScoringModel!$B$27+RawData!Z192*ScoringModel!$B$28+RawData!AA192*ScoringModel!$B$29+RawData!AB192*ScoringModel!$B$30)*0.01,"")</f>
        <v/>
      </c>
      <c r="Q192" s="19"/>
      <c r="R192" s="19"/>
      <c r="S192" s="19"/>
      <c r="T192" s="19"/>
      <c r="U192" s="19"/>
      <c r="V192" s="19"/>
    </row>
    <row r="193" spans="1:22" x14ac:dyDescent="0.25">
      <c r="A193" t="str">
        <f>IF(RawData!A193&lt;&gt;"",RawData!A193,"")</f>
        <v/>
      </c>
      <c r="B193" t="str">
        <f>IF(RawData!B193&lt;&gt;"",CONCATENATE(RawData!B193,", ",RawData!C193),"")</f>
        <v/>
      </c>
      <c r="C193" t="str">
        <f>IF(RawData!D193&lt;&gt;"",RawData!D193,"")</f>
        <v/>
      </c>
      <c r="D193" s="28" t="str">
        <f>IF(RawData!E193&lt;&gt;"",RawData!E193,"")</f>
        <v/>
      </c>
      <c r="E193" t="str">
        <f>IF(RawData!F193&lt;&gt;"",CONCATENATE(RawData!F193,", ",LEFT(RawData!G193,1)),"")</f>
        <v/>
      </c>
      <c r="G193" s="30" t="str">
        <f t="shared" si="2"/>
        <v/>
      </c>
      <c r="H193" t="str">
        <f>IF(A193&lt;&gt;"",VLOOKUP(G193,ScoreRanges!$C$4:$E$8,3),"")</f>
        <v/>
      </c>
      <c r="J193" s="30" t="str">
        <f>IF(AND(ConversionTable!$F$2&lt;&gt;"",A193&lt;&gt;""),VLOOKUP(G193,ConversionTable!B$2:D$402,3),"")</f>
        <v/>
      </c>
      <c r="K193" t="str">
        <f>IF(AND(ConversionTable!$F$2&lt;&gt;"",A193&lt;&gt;""),VLOOKUP(J193,ConversionTable!I$4:K$7,3),"")</f>
        <v/>
      </c>
      <c r="M193" t="str">
        <f>IF(A193&lt;&gt;"",(RawData!AC193*ScoringModel!$B$11+RawData!AD193*ScoringModel!$B$21+RawData!AE193*ScoringModel!$B$31)*0.01,"")</f>
        <v/>
      </c>
      <c r="N193" t="str">
        <f>IF(A193&lt;&gt;"",(RawData!H193*ScoringModel!$B$4+RawData!I193*ScoringModel!$B$5+RawData!J193*ScoringModel!$B$6+RawData!K193*ScoringModel!$B$7+RawData!L193*ScoringModel!$B$8+RawData!M193*ScoringModel!$B$9+RawData!N193*ScoringModel!$B$10)*0.01,"")</f>
        <v/>
      </c>
      <c r="O193" t="str">
        <f>IF(A193&lt;&gt;"",(RawData!O193*ScoringModel!$B$14+RawData!P193*ScoringModel!$B$15+RawData!Q193*ScoringModel!$B$16+RawData!R193*ScoringModel!$B$17+RawData!S193*ScoringModel!$B$18+RawData!T193*ScoringModel!$B$19+RawData!U193*ScoringModel!$B$20)*0.01,"")</f>
        <v/>
      </c>
      <c r="P193" t="str">
        <f>IF(A193&lt;&gt;"",(RawData!V193*ScoringModel!$B$24+RawData!W193*ScoringModel!$B$25+RawData!X193*ScoringModel!$B$26+RawData!Y193*ScoringModel!$B$27+RawData!Z193*ScoringModel!$B$28+RawData!AA193*ScoringModel!$B$29+RawData!AB193*ScoringModel!$B$30)*0.01,"")</f>
        <v/>
      </c>
      <c r="Q193" s="19"/>
      <c r="R193" s="19"/>
      <c r="S193" s="19"/>
      <c r="T193" s="19"/>
      <c r="U193" s="19"/>
      <c r="V193" s="19"/>
    </row>
    <row r="194" spans="1:22" x14ac:dyDescent="0.25">
      <c r="A194" t="str">
        <f>IF(RawData!A194&lt;&gt;"",RawData!A194,"")</f>
        <v/>
      </c>
      <c r="B194" t="str">
        <f>IF(RawData!B194&lt;&gt;"",CONCATENATE(RawData!B194,", ",RawData!C194),"")</f>
        <v/>
      </c>
      <c r="C194" t="str">
        <f>IF(RawData!D194&lt;&gt;"",RawData!D194,"")</f>
        <v/>
      </c>
      <c r="D194" s="28" t="str">
        <f>IF(RawData!E194&lt;&gt;"",RawData!E194,"")</f>
        <v/>
      </c>
      <c r="E194" t="str">
        <f>IF(RawData!F194&lt;&gt;"",CONCATENATE(RawData!F194,", ",LEFT(RawData!G194,1)),"")</f>
        <v/>
      </c>
      <c r="G194" s="30" t="str">
        <f t="shared" si="2"/>
        <v/>
      </c>
      <c r="H194" t="str">
        <f>IF(A194&lt;&gt;"",VLOOKUP(G194,ScoreRanges!$C$4:$E$8,3),"")</f>
        <v/>
      </c>
      <c r="J194" s="30" t="str">
        <f>IF(AND(ConversionTable!$F$2&lt;&gt;"",A194&lt;&gt;""),VLOOKUP(G194,ConversionTable!B$2:D$402,3),"")</f>
        <v/>
      </c>
      <c r="K194" t="str">
        <f>IF(AND(ConversionTable!$F$2&lt;&gt;"",A194&lt;&gt;""),VLOOKUP(J194,ConversionTable!I$4:K$7,3),"")</f>
        <v/>
      </c>
      <c r="M194" t="str">
        <f>IF(A194&lt;&gt;"",(RawData!AC194*ScoringModel!$B$11+RawData!AD194*ScoringModel!$B$21+RawData!AE194*ScoringModel!$B$31)*0.01,"")</f>
        <v/>
      </c>
      <c r="N194" t="str">
        <f>IF(A194&lt;&gt;"",(RawData!H194*ScoringModel!$B$4+RawData!I194*ScoringModel!$B$5+RawData!J194*ScoringModel!$B$6+RawData!K194*ScoringModel!$B$7+RawData!L194*ScoringModel!$B$8+RawData!M194*ScoringModel!$B$9+RawData!N194*ScoringModel!$B$10)*0.01,"")</f>
        <v/>
      </c>
      <c r="O194" t="str">
        <f>IF(A194&lt;&gt;"",(RawData!O194*ScoringModel!$B$14+RawData!P194*ScoringModel!$B$15+RawData!Q194*ScoringModel!$B$16+RawData!R194*ScoringModel!$B$17+RawData!S194*ScoringModel!$B$18+RawData!T194*ScoringModel!$B$19+RawData!U194*ScoringModel!$B$20)*0.01,"")</f>
        <v/>
      </c>
      <c r="P194" t="str">
        <f>IF(A194&lt;&gt;"",(RawData!V194*ScoringModel!$B$24+RawData!W194*ScoringModel!$B$25+RawData!X194*ScoringModel!$B$26+RawData!Y194*ScoringModel!$B$27+RawData!Z194*ScoringModel!$B$28+RawData!AA194*ScoringModel!$B$29+RawData!AB194*ScoringModel!$B$30)*0.01,"")</f>
        <v/>
      </c>
      <c r="Q194" s="19"/>
      <c r="R194" s="19"/>
      <c r="S194" s="19"/>
      <c r="T194" s="19"/>
      <c r="U194" s="19"/>
      <c r="V194" s="19"/>
    </row>
    <row r="195" spans="1:22" x14ac:dyDescent="0.25">
      <c r="A195" t="str">
        <f>IF(RawData!A195&lt;&gt;"",RawData!A195,"")</f>
        <v/>
      </c>
      <c r="B195" t="str">
        <f>IF(RawData!B195&lt;&gt;"",CONCATENATE(RawData!B195,", ",RawData!C195),"")</f>
        <v/>
      </c>
      <c r="C195" t="str">
        <f>IF(RawData!D195&lt;&gt;"",RawData!D195,"")</f>
        <v/>
      </c>
      <c r="D195" s="28" t="str">
        <f>IF(RawData!E195&lt;&gt;"",RawData!E195,"")</f>
        <v/>
      </c>
      <c r="E195" t="str">
        <f>IF(RawData!F195&lt;&gt;"",CONCATENATE(RawData!F195,", ",LEFT(RawData!G195,1)),"")</f>
        <v/>
      </c>
      <c r="G195" s="30" t="str">
        <f t="shared" ref="G195:G258" si="3">IF(A195&lt;&gt;"",SUM(M195:P195),"")</f>
        <v/>
      </c>
      <c r="H195" t="str">
        <f>IF(A195&lt;&gt;"",VLOOKUP(G195,ScoreRanges!$C$4:$E$8,3),"")</f>
        <v/>
      </c>
      <c r="J195" s="30" t="str">
        <f>IF(AND(ConversionTable!$F$2&lt;&gt;"",A195&lt;&gt;""),VLOOKUP(G195,ConversionTable!B$2:D$402,3),"")</f>
        <v/>
      </c>
      <c r="K195" t="str">
        <f>IF(AND(ConversionTable!$F$2&lt;&gt;"",A195&lt;&gt;""),VLOOKUP(J195,ConversionTable!I$4:K$7,3),"")</f>
        <v/>
      </c>
      <c r="M195" t="str">
        <f>IF(A195&lt;&gt;"",(RawData!AC195*ScoringModel!$B$11+RawData!AD195*ScoringModel!$B$21+RawData!AE195*ScoringModel!$B$31)*0.01,"")</f>
        <v/>
      </c>
      <c r="N195" t="str">
        <f>IF(A195&lt;&gt;"",(RawData!H195*ScoringModel!$B$4+RawData!I195*ScoringModel!$B$5+RawData!J195*ScoringModel!$B$6+RawData!K195*ScoringModel!$B$7+RawData!L195*ScoringModel!$B$8+RawData!M195*ScoringModel!$B$9+RawData!N195*ScoringModel!$B$10)*0.01,"")</f>
        <v/>
      </c>
      <c r="O195" t="str">
        <f>IF(A195&lt;&gt;"",(RawData!O195*ScoringModel!$B$14+RawData!P195*ScoringModel!$B$15+RawData!Q195*ScoringModel!$B$16+RawData!R195*ScoringModel!$B$17+RawData!S195*ScoringModel!$B$18+RawData!T195*ScoringModel!$B$19+RawData!U195*ScoringModel!$B$20)*0.01,"")</f>
        <v/>
      </c>
      <c r="P195" t="str">
        <f>IF(A195&lt;&gt;"",(RawData!V195*ScoringModel!$B$24+RawData!W195*ScoringModel!$B$25+RawData!X195*ScoringModel!$B$26+RawData!Y195*ScoringModel!$B$27+RawData!Z195*ScoringModel!$B$28+RawData!AA195*ScoringModel!$B$29+RawData!AB195*ScoringModel!$B$30)*0.01,"")</f>
        <v/>
      </c>
      <c r="Q195" s="19"/>
      <c r="R195" s="19"/>
      <c r="S195" s="19"/>
      <c r="T195" s="19"/>
      <c r="U195" s="19"/>
      <c r="V195" s="19"/>
    </row>
    <row r="196" spans="1:22" x14ac:dyDescent="0.25">
      <c r="A196" t="str">
        <f>IF(RawData!A196&lt;&gt;"",RawData!A196,"")</f>
        <v/>
      </c>
      <c r="B196" t="str">
        <f>IF(RawData!B196&lt;&gt;"",CONCATENATE(RawData!B196,", ",RawData!C196),"")</f>
        <v/>
      </c>
      <c r="C196" t="str">
        <f>IF(RawData!D196&lt;&gt;"",RawData!D196,"")</f>
        <v/>
      </c>
      <c r="D196" s="28" t="str">
        <f>IF(RawData!E196&lt;&gt;"",RawData!E196,"")</f>
        <v/>
      </c>
      <c r="E196" t="str">
        <f>IF(RawData!F196&lt;&gt;"",CONCATENATE(RawData!F196,", ",LEFT(RawData!G196,1)),"")</f>
        <v/>
      </c>
      <c r="G196" s="30" t="str">
        <f t="shared" si="3"/>
        <v/>
      </c>
      <c r="H196" t="str">
        <f>IF(A196&lt;&gt;"",VLOOKUP(G196,ScoreRanges!$C$4:$E$8,3),"")</f>
        <v/>
      </c>
      <c r="J196" s="30" t="str">
        <f>IF(AND(ConversionTable!$F$2&lt;&gt;"",A196&lt;&gt;""),VLOOKUP(G196,ConversionTable!B$2:D$402,3),"")</f>
        <v/>
      </c>
      <c r="K196" t="str">
        <f>IF(AND(ConversionTable!$F$2&lt;&gt;"",A196&lt;&gt;""),VLOOKUP(J196,ConversionTable!I$4:K$7,3),"")</f>
        <v/>
      </c>
      <c r="M196" t="str">
        <f>IF(A196&lt;&gt;"",(RawData!AC196*ScoringModel!$B$11+RawData!AD196*ScoringModel!$B$21+RawData!AE196*ScoringModel!$B$31)*0.01,"")</f>
        <v/>
      </c>
      <c r="N196" t="str">
        <f>IF(A196&lt;&gt;"",(RawData!H196*ScoringModel!$B$4+RawData!I196*ScoringModel!$B$5+RawData!J196*ScoringModel!$B$6+RawData!K196*ScoringModel!$B$7+RawData!L196*ScoringModel!$B$8+RawData!M196*ScoringModel!$B$9+RawData!N196*ScoringModel!$B$10)*0.01,"")</f>
        <v/>
      </c>
      <c r="O196" t="str">
        <f>IF(A196&lt;&gt;"",(RawData!O196*ScoringModel!$B$14+RawData!P196*ScoringModel!$B$15+RawData!Q196*ScoringModel!$B$16+RawData!R196*ScoringModel!$B$17+RawData!S196*ScoringModel!$B$18+RawData!T196*ScoringModel!$B$19+RawData!U196*ScoringModel!$B$20)*0.01,"")</f>
        <v/>
      </c>
      <c r="P196" t="str">
        <f>IF(A196&lt;&gt;"",(RawData!V196*ScoringModel!$B$24+RawData!W196*ScoringModel!$B$25+RawData!X196*ScoringModel!$B$26+RawData!Y196*ScoringModel!$B$27+RawData!Z196*ScoringModel!$B$28+RawData!AA196*ScoringModel!$B$29+RawData!AB196*ScoringModel!$B$30)*0.01,"")</f>
        <v/>
      </c>
      <c r="Q196" s="19"/>
      <c r="R196" s="19"/>
      <c r="S196" s="19"/>
      <c r="T196" s="19"/>
      <c r="U196" s="19"/>
      <c r="V196" s="19"/>
    </row>
    <row r="197" spans="1:22" x14ac:dyDescent="0.25">
      <c r="A197" t="str">
        <f>IF(RawData!A197&lt;&gt;"",RawData!A197,"")</f>
        <v/>
      </c>
      <c r="B197" t="str">
        <f>IF(RawData!B197&lt;&gt;"",CONCATENATE(RawData!B197,", ",RawData!C197),"")</f>
        <v/>
      </c>
      <c r="C197" t="str">
        <f>IF(RawData!D197&lt;&gt;"",RawData!D197,"")</f>
        <v/>
      </c>
      <c r="D197" s="28" t="str">
        <f>IF(RawData!E197&lt;&gt;"",RawData!E197,"")</f>
        <v/>
      </c>
      <c r="E197" t="str">
        <f>IF(RawData!F197&lt;&gt;"",CONCATENATE(RawData!F197,", ",LEFT(RawData!G197,1)),"")</f>
        <v/>
      </c>
      <c r="G197" s="30" t="str">
        <f t="shared" si="3"/>
        <v/>
      </c>
      <c r="H197" t="str">
        <f>IF(A197&lt;&gt;"",VLOOKUP(G197,ScoreRanges!$C$4:$E$8,3),"")</f>
        <v/>
      </c>
      <c r="J197" s="30" t="str">
        <f>IF(AND(ConversionTable!$F$2&lt;&gt;"",A197&lt;&gt;""),VLOOKUP(G197,ConversionTable!B$2:D$402,3),"")</f>
        <v/>
      </c>
      <c r="K197" t="str">
        <f>IF(AND(ConversionTable!$F$2&lt;&gt;"",A197&lt;&gt;""),VLOOKUP(J197,ConversionTable!I$4:K$7,3),"")</f>
        <v/>
      </c>
      <c r="M197" t="str">
        <f>IF(A197&lt;&gt;"",(RawData!AC197*ScoringModel!$B$11+RawData!AD197*ScoringModel!$B$21+RawData!AE197*ScoringModel!$B$31)*0.01,"")</f>
        <v/>
      </c>
      <c r="N197" t="str">
        <f>IF(A197&lt;&gt;"",(RawData!H197*ScoringModel!$B$4+RawData!I197*ScoringModel!$B$5+RawData!J197*ScoringModel!$B$6+RawData!K197*ScoringModel!$B$7+RawData!L197*ScoringModel!$B$8+RawData!M197*ScoringModel!$B$9+RawData!N197*ScoringModel!$B$10)*0.01,"")</f>
        <v/>
      </c>
      <c r="O197" t="str">
        <f>IF(A197&lt;&gt;"",(RawData!O197*ScoringModel!$B$14+RawData!P197*ScoringModel!$B$15+RawData!Q197*ScoringModel!$B$16+RawData!R197*ScoringModel!$B$17+RawData!S197*ScoringModel!$B$18+RawData!T197*ScoringModel!$B$19+RawData!U197*ScoringModel!$B$20)*0.01,"")</f>
        <v/>
      </c>
      <c r="P197" t="str">
        <f>IF(A197&lt;&gt;"",(RawData!V197*ScoringModel!$B$24+RawData!W197*ScoringModel!$B$25+RawData!X197*ScoringModel!$B$26+RawData!Y197*ScoringModel!$B$27+RawData!Z197*ScoringModel!$B$28+RawData!AA197*ScoringModel!$B$29+RawData!AB197*ScoringModel!$B$30)*0.01,"")</f>
        <v/>
      </c>
      <c r="Q197" s="19"/>
      <c r="R197" s="19"/>
      <c r="S197" s="19"/>
      <c r="T197" s="19"/>
      <c r="U197" s="19"/>
      <c r="V197" s="19"/>
    </row>
    <row r="198" spans="1:22" x14ac:dyDescent="0.25">
      <c r="A198" t="str">
        <f>IF(RawData!A198&lt;&gt;"",RawData!A198,"")</f>
        <v/>
      </c>
      <c r="B198" t="str">
        <f>IF(RawData!B198&lt;&gt;"",CONCATENATE(RawData!B198,", ",RawData!C198),"")</f>
        <v/>
      </c>
      <c r="C198" t="str">
        <f>IF(RawData!D198&lt;&gt;"",RawData!D198,"")</f>
        <v/>
      </c>
      <c r="D198" s="28" t="str">
        <f>IF(RawData!E198&lt;&gt;"",RawData!E198,"")</f>
        <v/>
      </c>
      <c r="E198" t="str">
        <f>IF(RawData!F198&lt;&gt;"",CONCATENATE(RawData!F198,", ",LEFT(RawData!G198,1)),"")</f>
        <v/>
      </c>
      <c r="G198" s="30" t="str">
        <f t="shared" si="3"/>
        <v/>
      </c>
      <c r="H198" t="str">
        <f>IF(A198&lt;&gt;"",VLOOKUP(G198,ScoreRanges!$C$4:$E$8,3),"")</f>
        <v/>
      </c>
      <c r="J198" s="30" t="str">
        <f>IF(AND(ConversionTable!$F$2&lt;&gt;"",A198&lt;&gt;""),VLOOKUP(G198,ConversionTable!B$2:D$402,3),"")</f>
        <v/>
      </c>
      <c r="K198" t="str">
        <f>IF(AND(ConversionTable!$F$2&lt;&gt;"",A198&lt;&gt;""),VLOOKUP(J198,ConversionTable!I$4:K$7,3),"")</f>
        <v/>
      </c>
      <c r="M198" t="str">
        <f>IF(A198&lt;&gt;"",(RawData!AC198*ScoringModel!$B$11+RawData!AD198*ScoringModel!$B$21+RawData!AE198*ScoringModel!$B$31)*0.01,"")</f>
        <v/>
      </c>
      <c r="N198" t="str">
        <f>IF(A198&lt;&gt;"",(RawData!H198*ScoringModel!$B$4+RawData!I198*ScoringModel!$B$5+RawData!J198*ScoringModel!$B$6+RawData!K198*ScoringModel!$B$7+RawData!L198*ScoringModel!$B$8+RawData!M198*ScoringModel!$B$9+RawData!N198*ScoringModel!$B$10)*0.01,"")</f>
        <v/>
      </c>
      <c r="O198" t="str">
        <f>IF(A198&lt;&gt;"",(RawData!O198*ScoringModel!$B$14+RawData!P198*ScoringModel!$B$15+RawData!Q198*ScoringModel!$B$16+RawData!R198*ScoringModel!$B$17+RawData!S198*ScoringModel!$B$18+RawData!T198*ScoringModel!$B$19+RawData!U198*ScoringModel!$B$20)*0.01,"")</f>
        <v/>
      </c>
      <c r="P198" t="str">
        <f>IF(A198&lt;&gt;"",(RawData!V198*ScoringModel!$B$24+RawData!W198*ScoringModel!$B$25+RawData!X198*ScoringModel!$B$26+RawData!Y198*ScoringModel!$B$27+RawData!Z198*ScoringModel!$B$28+RawData!AA198*ScoringModel!$B$29+RawData!AB198*ScoringModel!$B$30)*0.01,"")</f>
        <v/>
      </c>
      <c r="Q198" s="19"/>
      <c r="R198" s="19"/>
      <c r="S198" s="19"/>
      <c r="T198" s="19"/>
      <c r="U198" s="19"/>
      <c r="V198" s="19"/>
    </row>
    <row r="199" spans="1:22" x14ac:dyDescent="0.25">
      <c r="A199" t="str">
        <f>IF(RawData!A199&lt;&gt;"",RawData!A199,"")</f>
        <v/>
      </c>
      <c r="B199" t="str">
        <f>IF(RawData!B199&lt;&gt;"",CONCATENATE(RawData!B199,", ",RawData!C199),"")</f>
        <v/>
      </c>
      <c r="C199" t="str">
        <f>IF(RawData!D199&lt;&gt;"",RawData!D199,"")</f>
        <v/>
      </c>
      <c r="D199" s="28" t="str">
        <f>IF(RawData!E199&lt;&gt;"",RawData!E199,"")</f>
        <v/>
      </c>
      <c r="E199" t="str">
        <f>IF(RawData!F199&lt;&gt;"",CONCATENATE(RawData!F199,", ",LEFT(RawData!G199,1)),"")</f>
        <v/>
      </c>
      <c r="G199" s="30" t="str">
        <f t="shared" si="3"/>
        <v/>
      </c>
      <c r="H199" t="str">
        <f>IF(A199&lt;&gt;"",VLOOKUP(G199,ScoreRanges!$C$4:$E$8,3),"")</f>
        <v/>
      </c>
      <c r="J199" s="30" t="str">
        <f>IF(AND(ConversionTable!$F$2&lt;&gt;"",A199&lt;&gt;""),VLOOKUP(G199,ConversionTable!B$2:D$402,3),"")</f>
        <v/>
      </c>
      <c r="K199" t="str">
        <f>IF(AND(ConversionTable!$F$2&lt;&gt;"",A199&lt;&gt;""),VLOOKUP(J199,ConversionTable!I$4:K$7,3),"")</f>
        <v/>
      </c>
      <c r="M199" t="str">
        <f>IF(A199&lt;&gt;"",(RawData!AC199*ScoringModel!$B$11+RawData!AD199*ScoringModel!$B$21+RawData!AE199*ScoringModel!$B$31)*0.01,"")</f>
        <v/>
      </c>
      <c r="N199" t="str">
        <f>IF(A199&lt;&gt;"",(RawData!H199*ScoringModel!$B$4+RawData!I199*ScoringModel!$B$5+RawData!J199*ScoringModel!$B$6+RawData!K199*ScoringModel!$B$7+RawData!L199*ScoringModel!$B$8+RawData!M199*ScoringModel!$B$9+RawData!N199*ScoringModel!$B$10)*0.01,"")</f>
        <v/>
      </c>
      <c r="O199" t="str">
        <f>IF(A199&lt;&gt;"",(RawData!O199*ScoringModel!$B$14+RawData!P199*ScoringModel!$B$15+RawData!Q199*ScoringModel!$B$16+RawData!R199*ScoringModel!$B$17+RawData!S199*ScoringModel!$B$18+RawData!T199*ScoringModel!$B$19+RawData!U199*ScoringModel!$B$20)*0.01,"")</f>
        <v/>
      </c>
      <c r="P199" t="str">
        <f>IF(A199&lt;&gt;"",(RawData!V199*ScoringModel!$B$24+RawData!W199*ScoringModel!$B$25+RawData!X199*ScoringModel!$B$26+RawData!Y199*ScoringModel!$B$27+RawData!Z199*ScoringModel!$B$28+RawData!AA199*ScoringModel!$B$29+RawData!AB199*ScoringModel!$B$30)*0.01,"")</f>
        <v/>
      </c>
      <c r="Q199" s="19"/>
      <c r="R199" s="19"/>
      <c r="S199" s="19"/>
      <c r="T199" s="19"/>
      <c r="U199" s="19"/>
      <c r="V199" s="19"/>
    </row>
    <row r="200" spans="1:22" x14ac:dyDescent="0.25">
      <c r="A200" t="str">
        <f>IF(RawData!A200&lt;&gt;"",RawData!A200,"")</f>
        <v/>
      </c>
      <c r="B200" t="str">
        <f>IF(RawData!B200&lt;&gt;"",CONCATENATE(RawData!B200,", ",RawData!C200),"")</f>
        <v/>
      </c>
      <c r="C200" t="str">
        <f>IF(RawData!D200&lt;&gt;"",RawData!D200,"")</f>
        <v/>
      </c>
      <c r="D200" s="28" t="str">
        <f>IF(RawData!E200&lt;&gt;"",RawData!E200,"")</f>
        <v/>
      </c>
      <c r="E200" t="str">
        <f>IF(RawData!F200&lt;&gt;"",CONCATENATE(RawData!F200,", ",LEFT(RawData!G200,1)),"")</f>
        <v/>
      </c>
      <c r="G200" s="30" t="str">
        <f t="shared" si="3"/>
        <v/>
      </c>
      <c r="H200" t="str">
        <f>IF(A200&lt;&gt;"",VLOOKUP(G200,ScoreRanges!$C$4:$E$8,3),"")</f>
        <v/>
      </c>
      <c r="J200" s="30" t="str">
        <f>IF(AND(ConversionTable!$F$2&lt;&gt;"",A200&lt;&gt;""),VLOOKUP(G200,ConversionTable!B$2:D$402,3),"")</f>
        <v/>
      </c>
      <c r="K200" t="str">
        <f>IF(AND(ConversionTable!$F$2&lt;&gt;"",A200&lt;&gt;""),VLOOKUP(J200,ConversionTable!I$4:K$7,3),"")</f>
        <v/>
      </c>
      <c r="M200" t="str">
        <f>IF(A200&lt;&gt;"",(RawData!AC200*ScoringModel!$B$11+RawData!AD200*ScoringModel!$B$21+RawData!AE200*ScoringModel!$B$31)*0.01,"")</f>
        <v/>
      </c>
      <c r="N200" t="str">
        <f>IF(A200&lt;&gt;"",(RawData!H200*ScoringModel!$B$4+RawData!I200*ScoringModel!$B$5+RawData!J200*ScoringModel!$B$6+RawData!K200*ScoringModel!$B$7+RawData!L200*ScoringModel!$B$8+RawData!M200*ScoringModel!$B$9+RawData!N200*ScoringModel!$B$10)*0.01,"")</f>
        <v/>
      </c>
      <c r="O200" t="str">
        <f>IF(A200&lt;&gt;"",(RawData!O200*ScoringModel!$B$14+RawData!P200*ScoringModel!$B$15+RawData!Q200*ScoringModel!$B$16+RawData!R200*ScoringModel!$B$17+RawData!S200*ScoringModel!$B$18+RawData!T200*ScoringModel!$B$19+RawData!U200*ScoringModel!$B$20)*0.01,"")</f>
        <v/>
      </c>
      <c r="P200" t="str">
        <f>IF(A200&lt;&gt;"",(RawData!V200*ScoringModel!$B$24+RawData!W200*ScoringModel!$B$25+RawData!X200*ScoringModel!$B$26+RawData!Y200*ScoringModel!$B$27+RawData!Z200*ScoringModel!$B$28+RawData!AA200*ScoringModel!$B$29+RawData!AB200*ScoringModel!$B$30)*0.01,"")</f>
        <v/>
      </c>
      <c r="Q200" s="19"/>
      <c r="R200" s="19"/>
      <c r="S200" s="19"/>
      <c r="T200" s="19"/>
      <c r="U200" s="19"/>
      <c r="V200" s="19"/>
    </row>
    <row r="201" spans="1:22" x14ac:dyDescent="0.25">
      <c r="A201" t="str">
        <f>IF(RawData!A201&lt;&gt;"",RawData!A201,"")</f>
        <v/>
      </c>
      <c r="B201" t="str">
        <f>IF(RawData!B201&lt;&gt;"",CONCATENATE(RawData!B201,", ",RawData!C201),"")</f>
        <v/>
      </c>
      <c r="C201" t="str">
        <f>IF(RawData!D201&lt;&gt;"",RawData!D201,"")</f>
        <v/>
      </c>
      <c r="D201" s="28" t="str">
        <f>IF(RawData!E201&lt;&gt;"",RawData!E201,"")</f>
        <v/>
      </c>
      <c r="E201" t="str">
        <f>IF(RawData!F201&lt;&gt;"",CONCATENATE(RawData!F201,", ",LEFT(RawData!G201,1)),"")</f>
        <v/>
      </c>
      <c r="G201" s="30" t="str">
        <f t="shared" si="3"/>
        <v/>
      </c>
      <c r="H201" t="str">
        <f>IF(A201&lt;&gt;"",VLOOKUP(G201,ScoreRanges!$C$4:$E$8,3),"")</f>
        <v/>
      </c>
      <c r="J201" s="30" t="str">
        <f>IF(AND(ConversionTable!$F$2&lt;&gt;"",A201&lt;&gt;""),VLOOKUP(G201,ConversionTable!B$2:D$402,3),"")</f>
        <v/>
      </c>
      <c r="K201" t="str">
        <f>IF(AND(ConversionTable!$F$2&lt;&gt;"",A201&lt;&gt;""),VLOOKUP(J201,ConversionTable!I$4:K$7,3),"")</f>
        <v/>
      </c>
      <c r="M201" t="str">
        <f>IF(A201&lt;&gt;"",(RawData!AC201*ScoringModel!$B$11+RawData!AD201*ScoringModel!$B$21+RawData!AE201*ScoringModel!$B$31)*0.01,"")</f>
        <v/>
      </c>
      <c r="N201" t="str">
        <f>IF(A201&lt;&gt;"",(RawData!H201*ScoringModel!$B$4+RawData!I201*ScoringModel!$B$5+RawData!J201*ScoringModel!$B$6+RawData!K201*ScoringModel!$B$7+RawData!L201*ScoringModel!$B$8+RawData!M201*ScoringModel!$B$9+RawData!N201*ScoringModel!$B$10)*0.01,"")</f>
        <v/>
      </c>
      <c r="O201" t="str">
        <f>IF(A201&lt;&gt;"",(RawData!O201*ScoringModel!$B$14+RawData!P201*ScoringModel!$B$15+RawData!Q201*ScoringModel!$B$16+RawData!R201*ScoringModel!$B$17+RawData!S201*ScoringModel!$B$18+RawData!T201*ScoringModel!$B$19+RawData!U201*ScoringModel!$B$20)*0.01,"")</f>
        <v/>
      </c>
      <c r="P201" t="str">
        <f>IF(A201&lt;&gt;"",(RawData!V201*ScoringModel!$B$24+RawData!W201*ScoringModel!$B$25+RawData!X201*ScoringModel!$B$26+RawData!Y201*ScoringModel!$B$27+RawData!Z201*ScoringModel!$B$28+RawData!AA201*ScoringModel!$B$29+RawData!AB201*ScoringModel!$B$30)*0.01,"")</f>
        <v/>
      </c>
      <c r="Q201" s="19"/>
      <c r="R201" s="19"/>
      <c r="S201" s="19"/>
      <c r="T201" s="19"/>
      <c r="U201" s="19"/>
      <c r="V201" s="19"/>
    </row>
    <row r="202" spans="1:22" x14ac:dyDescent="0.25">
      <c r="A202" t="str">
        <f>IF(RawData!A202&lt;&gt;"",RawData!A202,"")</f>
        <v/>
      </c>
      <c r="B202" t="str">
        <f>IF(RawData!B202&lt;&gt;"",CONCATENATE(RawData!B202,", ",RawData!C202),"")</f>
        <v/>
      </c>
      <c r="C202" t="str">
        <f>IF(RawData!D202&lt;&gt;"",RawData!D202,"")</f>
        <v/>
      </c>
      <c r="D202" s="28" t="str">
        <f>IF(RawData!E202&lt;&gt;"",RawData!E202,"")</f>
        <v/>
      </c>
      <c r="E202" t="str">
        <f>IF(RawData!F202&lt;&gt;"",CONCATENATE(RawData!F202,", ",LEFT(RawData!G202,1)),"")</f>
        <v/>
      </c>
      <c r="G202" s="30" t="str">
        <f t="shared" si="3"/>
        <v/>
      </c>
      <c r="H202" t="str">
        <f>IF(A202&lt;&gt;"",VLOOKUP(G202,ScoreRanges!$C$4:$E$8,3),"")</f>
        <v/>
      </c>
      <c r="J202" s="30" t="str">
        <f>IF(AND(ConversionTable!$F$2&lt;&gt;"",A202&lt;&gt;""),VLOOKUP(G202,ConversionTable!B$2:D$402,3),"")</f>
        <v/>
      </c>
      <c r="K202" t="str">
        <f>IF(AND(ConversionTable!$F$2&lt;&gt;"",A202&lt;&gt;""),VLOOKUP(J202,ConversionTable!I$4:K$7,3),"")</f>
        <v/>
      </c>
      <c r="M202" t="str">
        <f>IF(A202&lt;&gt;"",(RawData!AC202*ScoringModel!$B$11+RawData!AD202*ScoringModel!$B$21+RawData!AE202*ScoringModel!$B$31)*0.01,"")</f>
        <v/>
      </c>
      <c r="N202" t="str">
        <f>IF(A202&lt;&gt;"",(RawData!H202*ScoringModel!$B$4+RawData!I202*ScoringModel!$B$5+RawData!J202*ScoringModel!$B$6+RawData!K202*ScoringModel!$B$7+RawData!L202*ScoringModel!$B$8+RawData!M202*ScoringModel!$B$9+RawData!N202*ScoringModel!$B$10)*0.01,"")</f>
        <v/>
      </c>
      <c r="O202" t="str">
        <f>IF(A202&lt;&gt;"",(RawData!O202*ScoringModel!$B$14+RawData!P202*ScoringModel!$B$15+RawData!Q202*ScoringModel!$B$16+RawData!R202*ScoringModel!$B$17+RawData!S202*ScoringModel!$B$18+RawData!T202*ScoringModel!$B$19+RawData!U202*ScoringModel!$B$20)*0.01,"")</f>
        <v/>
      </c>
      <c r="P202" t="str">
        <f>IF(A202&lt;&gt;"",(RawData!V202*ScoringModel!$B$24+RawData!W202*ScoringModel!$B$25+RawData!X202*ScoringModel!$B$26+RawData!Y202*ScoringModel!$B$27+RawData!Z202*ScoringModel!$B$28+RawData!AA202*ScoringModel!$B$29+RawData!AB202*ScoringModel!$B$30)*0.01,"")</f>
        <v/>
      </c>
      <c r="Q202" s="19"/>
      <c r="R202" s="19"/>
      <c r="S202" s="19"/>
      <c r="T202" s="19"/>
      <c r="U202" s="19"/>
      <c r="V202" s="19"/>
    </row>
    <row r="203" spans="1:22" x14ac:dyDescent="0.25">
      <c r="A203" t="str">
        <f>IF(RawData!A203&lt;&gt;"",RawData!A203,"")</f>
        <v/>
      </c>
      <c r="B203" t="str">
        <f>IF(RawData!B203&lt;&gt;"",CONCATENATE(RawData!B203,", ",RawData!C203),"")</f>
        <v/>
      </c>
      <c r="C203" t="str">
        <f>IF(RawData!D203&lt;&gt;"",RawData!D203,"")</f>
        <v/>
      </c>
      <c r="D203" s="28" t="str">
        <f>IF(RawData!E203&lt;&gt;"",RawData!E203,"")</f>
        <v/>
      </c>
      <c r="E203" t="str">
        <f>IF(RawData!F203&lt;&gt;"",CONCATENATE(RawData!F203,", ",LEFT(RawData!G203,1)),"")</f>
        <v/>
      </c>
      <c r="G203" s="30" t="str">
        <f t="shared" si="3"/>
        <v/>
      </c>
      <c r="H203" t="str">
        <f>IF(A203&lt;&gt;"",VLOOKUP(G203,ScoreRanges!$C$4:$E$8,3),"")</f>
        <v/>
      </c>
      <c r="J203" s="30" t="str">
        <f>IF(AND(ConversionTable!$F$2&lt;&gt;"",A203&lt;&gt;""),VLOOKUP(G203,ConversionTable!B$2:D$402,3),"")</f>
        <v/>
      </c>
      <c r="K203" t="str">
        <f>IF(AND(ConversionTable!$F$2&lt;&gt;"",A203&lt;&gt;""),VLOOKUP(J203,ConversionTable!I$4:K$7,3),"")</f>
        <v/>
      </c>
      <c r="M203" t="str">
        <f>IF(A203&lt;&gt;"",(RawData!AC203*ScoringModel!$B$11+RawData!AD203*ScoringModel!$B$21+RawData!AE203*ScoringModel!$B$31)*0.01,"")</f>
        <v/>
      </c>
      <c r="N203" t="str">
        <f>IF(A203&lt;&gt;"",(RawData!H203*ScoringModel!$B$4+RawData!I203*ScoringModel!$B$5+RawData!J203*ScoringModel!$B$6+RawData!K203*ScoringModel!$B$7+RawData!L203*ScoringModel!$B$8+RawData!M203*ScoringModel!$B$9+RawData!N203*ScoringModel!$B$10)*0.01,"")</f>
        <v/>
      </c>
      <c r="O203" t="str">
        <f>IF(A203&lt;&gt;"",(RawData!O203*ScoringModel!$B$14+RawData!P203*ScoringModel!$B$15+RawData!Q203*ScoringModel!$B$16+RawData!R203*ScoringModel!$B$17+RawData!S203*ScoringModel!$B$18+RawData!T203*ScoringModel!$B$19+RawData!U203*ScoringModel!$B$20)*0.01,"")</f>
        <v/>
      </c>
      <c r="P203" t="str">
        <f>IF(A203&lt;&gt;"",(RawData!V203*ScoringModel!$B$24+RawData!W203*ScoringModel!$B$25+RawData!X203*ScoringModel!$B$26+RawData!Y203*ScoringModel!$B$27+RawData!Z203*ScoringModel!$B$28+RawData!AA203*ScoringModel!$B$29+RawData!AB203*ScoringModel!$B$30)*0.01,"")</f>
        <v/>
      </c>
      <c r="Q203" s="19"/>
      <c r="R203" s="19"/>
      <c r="S203" s="19"/>
      <c r="T203" s="19"/>
      <c r="U203" s="19"/>
      <c r="V203" s="19"/>
    </row>
    <row r="204" spans="1:22" x14ac:dyDescent="0.25">
      <c r="A204" t="str">
        <f>IF(RawData!A204&lt;&gt;"",RawData!A204,"")</f>
        <v/>
      </c>
      <c r="B204" t="str">
        <f>IF(RawData!B204&lt;&gt;"",CONCATENATE(RawData!B204,", ",RawData!C204),"")</f>
        <v/>
      </c>
      <c r="C204" t="str">
        <f>IF(RawData!D204&lt;&gt;"",RawData!D204,"")</f>
        <v/>
      </c>
      <c r="D204" s="28" t="str">
        <f>IF(RawData!E204&lt;&gt;"",RawData!E204,"")</f>
        <v/>
      </c>
      <c r="E204" t="str">
        <f>IF(RawData!F204&lt;&gt;"",CONCATENATE(RawData!F204,", ",LEFT(RawData!G204,1)),"")</f>
        <v/>
      </c>
      <c r="G204" s="30" t="str">
        <f t="shared" si="3"/>
        <v/>
      </c>
      <c r="H204" t="str">
        <f>IF(A204&lt;&gt;"",VLOOKUP(G204,ScoreRanges!$C$4:$E$8,3),"")</f>
        <v/>
      </c>
      <c r="J204" s="30" t="str">
        <f>IF(AND(ConversionTable!$F$2&lt;&gt;"",A204&lt;&gt;""),VLOOKUP(G204,ConversionTable!B$2:D$402,3),"")</f>
        <v/>
      </c>
      <c r="K204" t="str">
        <f>IF(AND(ConversionTable!$F$2&lt;&gt;"",A204&lt;&gt;""),VLOOKUP(J204,ConversionTable!I$4:K$7,3),"")</f>
        <v/>
      </c>
      <c r="M204" t="str">
        <f>IF(A204&lt;&gt;"",(RawData!AC204*ScoringModel!$B$11+RawData!AD204*ScoringModel!$B$21+RawData!AE204*ScoringModel!$B$31)*0.01,"")</f>
        <v/>
      </c>
      <c r="N204" t="str">
        <f>IF(A204&lt;&gt;"",(RawData!H204*ScoringModel!$B$4+RawData!I204*ScoringModel!$B$5+RawData!J204*ScoringModel!$B$6+RawData!K204*ScoringModel!$B$7+RawData!L204*ScoringModel!$B$8+RawData!M204*ScoringModel!$B$9+RawData!N204*ScoringModel!$B$10)*0.01,"")</f>
        <v/>
      </c>
      <c r="O204" t="str">
        <f>IF(A204&lt;&gt;"",(RawData!O204*ScoringModel!$B$14+RawData!P204*ScoringModel!$B$15+RawData!Q204*ScoringModel!$B$16+RawData!R204*ScoringModel!$B$17+RawData!S204*ScoringModel!$B$18+RawData!T204*ScoringModel!$B$19+RawData!U204*ScoringModel!$B$20)*0.01,"")</f>
        <v/>
      </c>
      <c r="P204" t="str">
        <f>IF(A204&lt;&gt;"",(RawData!V204*ScoringModel!$B$24+RawData!W204*ScoringModel!$B$25+RawData!X204*ScoringModel!$B$26+RawData!Y204*ScoringModel!$B$27+RawData!Z204*ScoringModel!$B$28+RawData!AA204*ScoringModel!$B$29+RawData!AB204*ScoringModel!$B$30)*0.01,"")</f>
        <v/>
      </c>
      <c r="Q204" s="19"/>
      <c r="R204" s="19"/>
      <c r="S204" s="19"/>
      <c r="T204" s="19"/>
      <c r="U204" s="19"/>
      <c r="V204" s="19"/>
    </row>
    <row r="205" spans="1:22" x14ac:dyDescent="0.25">
      <c r="A205" t="str">
        <f>IF(RawData!A205&lt;&gt;"",RawData!A205,"")</f>
        <v/>
      </c>
      <c r="B205" t="str">
        <f>IF(RawData!B205&lt;&gt;"",CONCATENATE(RawData!B205,", ",RawData!C205),"")</f>
        <v/>
      </c>
      <c r="C205" t="str">
        <f>IF(RawData!D205&lt;&gt;"",RawData!D205,"")</f>
        <v/>
      </c>
      <c r="D205" s="28" t="str">
        <f>IF(RawData!E205&lt;&gt;"",RawData!E205,"")</f>
        <v/>
      </c>
      <c r="E205" t="str">
        <f>IF(RawData!F205&lt;&gt;"",CONCATENATE(RawData!F205,", ",LEFT(RawData!G205,1)),"")</f>
        <v/>
      </c>
      <c r="G205" s="30" t="str">
        <f t="shared" si="3"/>
        <v/>
      </c>
      <c r="H205" t="str">
        <f>IF(A205&lt;&gt;"",VLOOKUP(G205,ScoreRanges!$C$4:$E$8,3),"")</f>
        <v/>
      </c>
      <c r="J205" s="30" t="str">
        <f>IF(AND(ConversionTable!$F$2&lt;&gt;"",A205&lt;&gt;""),VLOOKUP(G205,ConversionTable!B$2:D$402,3),"")</f>
        <v/>
      </c>
      <c r="K205" t="str">
        <f>IF(AND(ConversionTable!$F$2&lt;&gt;"",A205&lt;&gt;""),VLOOKUP(J205,ConversionTable!I$4:K$7,3),"")</f>
        <v/>
      </c>
      <c r="M205" t="str">
        <f>IF(A205&lt;&gt;"",(RawData!AC205*ScoringModel!$B$11+RawData!AD205*ScoringModel!$B$21+RawData!AE205*ScoringModel!$B$31)*0.01,"")</f>
        <v/>
      </c>
      <c r="N205" t="str">
        <f>IF(A205&lt;&gt;"",(RawData!H205*ScoringModel!$B$4+RawData!I205*ScoringModel!$B$5+RawData!J205*ScoringModel!$B$6+RawData!K205*ScoringModel!$B$7+RawData!L205*ScoringModel!$B$8+RawData!M205*ScoringModel!$B$9+RawData!N205*ScoringModel!$B$10)*0.01,"")</f>
        <v/>
      </c>
      <c r="O205" t="str">
        <f>IF(A205&lt;&gt;"",(RawData!O205*ScoringModel!$B$14+RawData!P205*ScoringModel!$B$15+RawData!Q205*ScoringModel!$B$16+RawData!R205*ScoringModel!$B$17+RawData!S205*ScoringModel!$B$18+RawData!T205*ScoringModel!$B$19+RawData!U205*ScoringModel!$B$20)*0.01,"")</f>
        <v/>
      </c>
      <c r="P205" t="str">
        <f>IF(A205&lt;&gt;"",(RawData!V205*ScoringModel!$B$24+RawData!W205*ScoringModel!$B$25+RawData!X205*ScoringModel!$B$26+RawData!Y205*ScoringModel!$B$27+RawData!Z205*ScoringModel!$B$28+RawData!AA205*ScoringModel!$B$29+RawData!AB205*ScoringModel!$B$30)*0.01,"")</f>
        <v/>
      </c>
      <c r="Q205" s="19"/>
      <c r="R205" s="19"/>
      <c r="S205" s="19"/>
      <c r="T205" s="19"/>
      <c r="U205" s="19"/>
      <c r="V205" s="19"/>
    </row>
    <row r="206" spans="1:22" x14ac:dyDescent="0.25">
      <c r="A206" t="str">
        <f>IF(RawData!A206&lt;&gt;"",RawData!A206,"")</f>
        <v/>
      </c>
      <c r="B206" t="str">
        <f>IF(RawData!B206&lt;&gt;"",CONCATENATE(RawData!B206,", ",RawData!C206),"")</f>
        <v/>
      </c>
      <c r="C206" t="str">
        <f>IF(RawData!D206&lt;&gt;"",RawData!D206,"")</f>
        <v/>
      </c>
      <c r="D206" s="28" t="str">
        <f>IF(RawData!E206&lt;&gt;"",RawData!E206,"")</f>
        <v/>
      </c>
      <c r="E206" t="str">
        <f>IF(RawData!F206&lt;&gt;"",CONCATENATE(RawData!F206,", ",LEFT(RawData!G206,1)),"")</f>
        <v/>
      </c>
      <c r="G206" s="30" t="str">
        <f t="shared" si="3"/>
        <v/>
      </c>
      <c r="H206" t="str">
        <f>IF(A206&lt;&gt;"",VLOOKUP(G206,ScoreRanges!$C$4:$E$8,3),"")</f>
        <v/>
      </c>
      <c r="J206" s="30" t="str">
        <f>IF(AND(ConversionTable!$F$2&lt;&gt;"",A206&lt;&gt;""),VLOOKUP(G206,ConversionTable!B$2:D$402,3),"")</f>
        <v/>
      </c>
      <c r="K206" t="str">
        <f>IF(AND(ConversionTable!$F$2&lt;&gt;"",A206&lt;&gt;""),VLOOKUP(J206,ConversionTable!I$4:K$7,3),"")</f>
        <v/>
      </c>
      <c r="M206" t="str">
        <f>IF(A206&lt;&gt;"",(RawData!AC206*ScoringModel!$B$11+RawData!AD206*ScoringModel!$B$21+RawData!AE206*ScoringModel!$B$31)*0.01,"")</f>
        <v/>
      </c>
      <c r="N206" t="str">
        <f>IF(A206&lt;&gt;"",(RawData!H206*ScoringModel!$B$4+RawData!I206*ScoringModel!$B$5+RawData!J206*ScoringModel!$B$6+RawData!K206*ScoringModel!$B$7+RawData!L206*ScoringModel!$B$8+RawData!M206*ScoringModel!$B$9+RawData!N206*ScoringModel!$B$10)*0.01,"")</f>
        <v/>
      </c>
      <c r="O206" t="str">
        <f>IF(A206&lt;&gt;"",(RawData!O206*ScoringModel!$B$14+RawData!P206*ScoringModel!$B$15+RawData!Q206*ScoringModel!$B$16+RawData!R206*ScoringModel!$B$17+RawData!S206*ScoringModel!$B$18+RawData!T206*ScoringModel!$B$19+RawData!U206*ScoringModel!$B$20)*0.01,"")</f>
        <v/>
      </c>
      <c r="P206" t="str">
        <f>IF(A206&lt;&gt;"",(RawData!V206*ScoringModel!$B$24+RawData!W206*ScoringModel!$B$25+RawData!X206*ScoringModel!$B$26+RawData!Y206*ScoringModel!$B$27+RawData!Z206*ScoringModel!$B$28+RawData!AA206*ScoringModel!$B$29+RawData!AB206*ScoringModel!$B$30)*0.01,"")</f>
        <v/>
      </c>
      <c r="Q206" s="19"/>
      <c r="R206" s="19"/>
      <c r="S206" s="19"/>
      <c r="T206" s="19"/>
      <c r="U206" s="19"/>
      <c r="V206" s="19"/>
    </row>
    <row r="207" spans="1:22" x14ac:dyDescent="0.25">
      <c r="A207" t="str">
        <f>IF(RawData!A207&lt;&gt;"",RawData!A207,"")</f>
        <v/>
      </c>
      <c r="B207" t="str">
        <f>IF(RawData!B207&lt;&gt;"",CONCATENATE(RawData!B207,", ",RawData!C207),"")</f>
        <v/>
      </c>
      <c r="C207" t="str">
        <f>IF(RawData!D207&lt;&gt;"",RawData!D207,"")</f>
        <v/>
      </c>
      <c r="D207" s="28" t="str">
        <f>IF(RawData!E207&lt;&gt;"",RawData!E207,"")</f>
        <v/>
      </c>
      <c r="E207" t="str">
        <f>IF(RawData!F207&lt;&gt;"",CONCATENATE(RawData!F207,", ",LEFT(RawData!G207,1)),"")</f>
        <v/>
      </c>
      <c r="G207" s="30" t="str">
        <f t="shared" si="3"/>
        <v/>
      </c>
      <c r="H207" t="str">
        <f>IF(A207&lt;&gt;"",VLOOKUP(G207,ScoreRanges!$C$4:$E$8,3),"")</f>
        <v/>
      </c>
      <c r="J207" s="30" t="str">
        <f>IF(AND(ConversionTable!$F$2&lt;&gt;"",A207&lt;&gt;""),VLOOKUP(G207,ConversionTable!B$2:D$402,3),"")</f>
        <v/>
      </c>
      <c r="K207" t="str">
        <f>IF(AND(ConversionTable!$F$2&lt;&gt;"",A207&lt;&gt;""),VLOOKUP(J207,ConversionTable!I$4:K$7,3),"")</f>
        <v/>
      </c>
      <c r="M207" t="str">
        <f>IF(A207&lt;&gt;"",(RawData!AC207*ScoringModel!$B$11+RawData!AD207*ScoringModel!$B$21+RawData!AE207*ScoringModel!$B$31)*0.01,"")</f>
        <v/>
      </c>
      <c r="N207" t="str">
        <f>IF(A207&lt;&gt;"",(RawData!H207*ScoringModel!$B$4+RawData!I207*ScoringModel!$B$5+RawData!J207*ScoringModel!$B$6+RawData!K207*ScoringModel!$B$7+RawData!L207*ScoringModel!$B$8+RawData!M207*ScoringModel!$B$9+RawData!N207*ScoringModel!$B$10)*0.01,"")</f>
        <v/>
      </c>
      <c r="O207" t="str">
        <f>IF(A207&lt;&gt;"",(RawData!O207*ScoringModel!$B$14+RawData!P207*ScoringModel!$B$15+RawData!Q207*ScoringModel!$B$16+RawData!R207*ScoringModel!$B$17+RawData!S207*ScoringModel!$B$18+RawData!T207*ScoringModel!$B$19+RawData!U207*ScoringModel!$B$20)*0.01,"")</f>
        <v/>
      </c>
      <c r="P207" t="str">
        <f>IF(A207&lt;&gt;"",(RawData!V207*ScoringModel!$B$24+RawData!W207*ScoringModel!$B$25+RawData!X207*ScoringModel!$B$26+RawData!Y207*ScoringModel!$B$27+RawData!Z207*ScoringModel!$B$28+RawData!AA207*ScoringModel!$B$29+RawData!AB207*ScoringModel!$B$30)*0.01,"")</f>
        <v/>
      </c>
      <c r="Q207" s="19"/>
      <c r="R207" s="19"/>
      <c r="S207" s="19"/>
      <c r="T207" s="19"/>
      <c r="U207" s="19"/>
      <c r="V207" s="19"/>
    </row>
    <row r="208" spans="1:22" x14ac:dyDescent="0.25">
      <c r="A208" t="str">
        <f>IF(RawData!A208&lt;&gt;"",RawData!A208,"")</f>
        <v/>
      </c>
      <c r="B208" t="str">
        <f>IF(RawData!B208&lt;&gt;"",CONCATENATE(RawData!B208,", ",RawData!C208),"")</f>
        <v/>
      </c>
      <c r="C208" t="str">
        <f>IF(RawData!D208&lt;&gt;"",RawData!D208,"")</f>
        <v/>
      </c>
      <c r="D208" s="28" t="str">
        <f>IF(RawData!E208&lt;&gt;"",RawData!E208,"")</f>
        <v/>
      </c>
      <c r="E208" t="str">
        <f>IF(RawData!F208&lt;&gt;"",CONCATENATE(RawData!F208,", ",LEFT(RawData!G208,1)),"")</f>
        <v/>
      </c>
      <c r="G208" s="30" t="str">
        <f t="shared" si="3"/>
        <v/>
      </c>
      <c r="H208" t="str">
        <f>IF(A208&lt;&gt;"",VLOOKUP(G208,ScoreRanges!$C$4:$E$8,3),"")</f>
        <v/>
      </c>
      <c r="J208" s="30" t="str">
        <f>IF(AND(ConversionTable!$F$2&lt;&gt;"",A208&lt;&gt;""),VLOOKUP(G208,ConversionTable!B$2:D$402,3),"")</f>
        <v/>
      </c>
      <c r="K208" t="str">
        <f>IF(AND(ConversionTable!$F$2&lt;&gt;"",A208&lt;&gt;""),VLOOKUP(J208,ConversionTable!I$4:K$7,3),"")</f>
        <v/>
      </c>
      <c r="M208" t="str">
        <f>IF(A208&lt;&gt;"",(RawData!AC208*ScoringModel!$B$11+RawData!AD208*ScoringModel!$B$21+RawData!AE208*ScoringModel!$B$31)*0.01,"")</f>
        <v/>
      </c>
      <c r="N208" t="str">
        <f>IF(A208&lt;&gt;"",(RawData!H208*ScoringModel!$B$4+RawData!I208*ScoringModel!$B$5+RawData!J208*ScoringModel!$B$6+RawData!K208*ScoringModel!$B$7+RawData!L208*ScoringModel!$B$8+RawData!M208*ScoringModel!$B$9+RawData!N208*ScoringModel!$B$10)*0.01,"")</f>
        <v/>
      </c>
      <c r="O208" t="str">
        <f>IF(A208&lt;&gt;"",(RawData!O208*ScoringModel!$B$14+RawData!P208*ScoringModel!$B$15+RawData!Q208*ScoringModel!$B$16+RawData!R208*ScoringModel!$B$17+RawData!S208*ScoringModel!$B$18+RawData!T208*ScoringModel!$B$19+RawData!U208*ScoringModel!$B$20)*0.01,"")</f>
        <v/>
      </c>
      <c r="P208" t="str">
        <f>IF(A208&lt;&gt;"",(RawData!V208*ScoringModel!$B$24+RawData!W208*ScoringModel!$B$25+RawData!X208*ScoringModel!$B$26+RawData!Y208*ScoringModel!$B$27+RawData!Z208*ScoringModel!$B$28+RawData!AA208*ScoringModel!$B$29+RawData!AB208*ScoringModel!$B$30)*0.01,"")</f>
        <v/>
      </c>
      <c r="Q208" s="19"/>
      <c r="R208" s="19"/>
      <c r="S208" s="19"/>
      <c r="T208" s="19"/>
      <c r="U208" s="19"/>
      <c r="V208" s="19"/>
    </row>
    <row r="209" spans="1:22" x14ac:dyDescent="0.25">
      <c r="A209" t="str">
        <f>IF(RawData!A209&lt;&gt;"",RawData!A209,"")</f>
        <v/>
      </c>
      <c r="B209" t="str">
        <f>IF(RawData!B209&lt;&gt;"",CONCATENATE(RawData!B209,", ",RawData!C209),"")</f>
        <v/>
      </c>
      <c r="C209" t="str">
        <f>IF(RawData!D209&lt;&gt;"",RawData!D209,"")</f>
        <v/>
      </c>
      <c r="D209" s="28" t="str">
        <f>IF(RawData!E209&lt;&gt;"",RawData!E209,"")</f>
        <v/>
      </c>
      <c r="E209" t="str">
        <f>IF(RawData!F209&lt;&gt;"",CONCATENATE(RawData!F209,", ",LEFT(RawData!G209,1)),"")</f>
        <v/>
      </c>
      <c r="G209" s="30" t="str">
        <f t="shared" si="3"/>
        <v/>
      </c>
      <c r="H209" t="str">
        <f>IF(A209&lt;&gt;"",VLOOKUP(G209,ScoreRanges!$C$4:$E$8,3),"")</f>
        <v/>
      </c>
      <c r="J209" s="30" t="str">
        <f>IF(AND(ConversionTable!$F$2&lt;&gt;"",A209&lt;&gt;""),VLOOKUP(G209,ConversionTable!B$2:D$402,3),"")</f>
        <v/>
      </c>
      <c r="K209" t="str">
        <f>IF(AND(ConversionTable!$F$2&lt;&gt;"",A209&lt;&gt;""),VLOOKUP(J209,ConversionTable!I$4:K$7,3),"")</f>
        <v/>
      </c>
      <c r="M209" t="str">
        <f>IF(A209&lt;&gt;"",(RawData!AC209*ScoringModel!$B$11+RawData!AD209*ScoringModel!$B$21+RawData!AE209*ScoringModel!$B$31)*0.01,"")</f>
        <v/>
      </c>
      <c r="N209" t="str">
        <f>IF(A209&lt;&gt;"",(RawData!H209*ScoringModel!$B$4+RawData!I209*ScoringModel!$B$5+RawData!J209*ScoringModel!$B$6+RawData!K209*ScoringModel!$B$7+RawData!L209*ScoringModel!$B$8+RawData!M209*ScoringModel!$B$9+RawData!N209*ScoringModel!$B$10)*0.01,"")</f>
        <v/>
      </c>
      <c r="O209" t="str">
        <f>IF(A209&lt;&gt;"",(RawData!O209*ScoringModel!$B$14+RawData!P209*ScoringModel!$B$15+RawData!Q209*ScoringModel!$B$16+RawData!R209*ScoringModel!$B$17+RawData!S209*ScoringModel!$B$18+RawData!T209*ScoringModel!$B$19+RawData!U209*ScoringModel!$B$20)*0.01,"")</f>
        <v/>
      </c>
      <c r="P209" t="str">
        <f>IF(A209&lt;&gt;"",(RawData!V209*ScoringModel!$B$24+RawData!W209*ScoringModel!$B$25+RawData!X209*ScoringModel!$B$26+RawData!Y209*ScoringModel!$B$27+RawData!Z209*ScoringModel!$B$28+RawData!AA209*ScoringModel!$B$29+RawData!AB209*ScoringModel!$B$30)*0.01,"")</f>
        <v/>
      </c>
      <c r="Q209" s="19"/>
      <c r="R209" s="19"/>
      <c r="S209" s="19"/>
      <c r="T209" s="19"/>
      <c r="U209" s="19"/>
      <c r="V209" s="19"/>
    </row>
    <row r="210" spans="1:22" x14ac:dyDescent="0.25">
      <c r="A210" t="str">
        <f>IF(RawData!A210&lt;&gt;"",RawData!A210,"")</f>
        <v/>
      </c>
      <c r="B210" t="str">
        <f>IF(RawData!B210&lt;&gt;"",CONCATENATE(RawData!B210,", ",RawData!C210),"")</f>
        <v/>
      </c>
      <c r="C210" t="str">
        <f>IF(RawData!D210&lt;&gt;"",RawData!D210,"")</f>
        <v/>
      </c>
      <c r="D210" s="28" t="str">
        <f>IF(RawData!E210&lt;&gt;"",RawData!E210,"")</f>
        <v/>
      </c>
      <c r="E210" t="str">
        <f>IF(RawData!F210&lt;&gt;"",CONCATENATE(RawData!F210,", ",LEFT(RawData!G210,1)),"")</f>
        <v/>
      </c>
      <c r="G210" s="30" t="str">
        <f t="shared" si="3"/>
        <v/>
      </c>
      <c r="H210" t="str">
        <f>IF(A210&lt;&gt;"",VLOOKUP(G210,ScoreRanges!$C$4:$E$8,3),"")</f>
        <v/>
      </c>
      <c r="J210" s="30" t="str">
        <f>IF(AND(ConversionTable!$F$2&lt;&gt;"",A210&lt;&gt;""),VLOOKUP(G210,ConversionTable!B$2:D$402,3),"")</f>
        <v/>
      </c>
      <c r="K210" t="str">
        <f>IF(AND(ConversionTable!$F$2&lt;&gt;"",A210&lt;&gt;""),VLOOKUP(J210,ConversionTable!I$4:K$7,3),"")</f>
        <v/>
      </c>
      <c r="M210" t="str">
        <f>IF(A210&lt;&gt;"",(RawData!AC210*ScoringModel!$B$11+RawData!AD210*ScoringModel!$B$21+RawData!AE210*ScoringModel!$B$31)*0.01,"")</f>
        <v/>
      </c>
      <c r="N210" t="str">
        <f>IF(A210&lt;&gt;"",(RawData!H210*ScoringModel!$B$4+RawData!I210*ScoringModel!$B$5+RawData!J210*ScoringModel!$B$6+RawData!K210*ScoringModel!$B$7+RawData!L210*ScoringModel!$B$8+RawData!M210*ScoringModel!$B$9+RawData!N210*ScoringModel!$B$10)*0.01,"")</f>
        <v/>
      </c>
      <c r="O210" t="str">
        <f>IF(A210&lt;&gt;"",(RawData!O210*ScoringModel!$B$14+RawData!P210*ScoringModel!$B$15+RawData!Q210*ScoringModel!$B$16+RawData!R210*ScoringModel!$B$17+RawData!S210*ScoringModel!$B$18+RawData!T210*ScoringModel!$B$19+RawData!U210*ScoringModel!$B$20)*0.01,"")</f>
        <v/>
      </c>
      <c r="P210" t="str">
        <f>IF(A210&lt;&gt;"",(RawData!V210*ScoringModel!$B$24+RawData!W210*ScoringModel!$B$25+RawData!X210*ScoringModel!$B$26+RawData!Y210*ScoringModel!$B$27+RawData!Z210*ScoringModel!$B$28+RawData!AA210*ScoringModel!$B$29+RawData!AB210*ScoringModel!$B$30)*0.01,"")</f>
        <v/>
      </c>
      <c r="Q210" s="19"/>
      <c r="R210" s="19"/>
      <c r="S210" s="19"/>
      <c r="T210" s="19"/>
      <c r="U210" s="19"/>
      <c r="V210" s="19"/>
    </row>
    <row r="211" spans="1:22" x14ac:dyDescent="0.25">
      <c r="A211" t="str">
        <f>IF(RawData!A211&lt;&gt;"",RawData!A211,"")</f>
        <v/>
      </c>
      <c r="B211" t="str">
        <f>IF(RawData!B211&lt;&gt;"",CONCATENATE(RawData!B211,", ",RawData!C211),"")</f>
        <v/>
      </c>
      <c r="C211" t="str">
        <f>IF(RawData!D211&lt;&gt;"",RawData!D211,"")</f>
        <v/>
      </c>
      <c r="D211" s="28" t="str">
        <f>IF(RawData!E211&lt;&gt;"",RawData!E211,"")</f>
        <v/>
      </c>
      <c r="E211" t="str">
        <f>IF(RawData!F211&lt;&gt;"",CONCATENATE(RawData!F211,", ",LEFT(RawData!G211,1)),"")</f>
        <v/>
      </c>
      <c r="G211" s="30" t="str">
        <f t="shared" si="3"/>
        <v/>
      </c>
      <c r="H211" t="str">
        <f>IF(A211&lt;&gt;"",VLOOKUP(G211,ScoreRanges!$C$4:$E$8,3),"")</f>
        <v/>
      </c>
      <c r="J211" s="30" t="str">
        <f>IF(AND(ConversionTable!$F$2&lt;&gt;"",A211&lt;&gt;""),VLOOKUP(G211,ConversionTable!B$2:D$402,3),"")</f>
        <v/>
      </c>
      <c r="K211" t="str">
        <f>IF(AND(ConversionTable!$F$2&lt;&gt;"",A211&lt;&gt;""),VLOOKUP(J211,ConversionTable!I$4:K$7,3),"")</f>
        <v/>
      </c>
      <c r="M211" t="str">
        <f>IF(A211&lt;&gt;"",(RawData!AC211*ScoringModel!$B$11+RawData!AD211*ScoringModel!$B$21+RawData!AE211*ScoringModel!$B$31)*0.01,"")</f>
        <v/>
      </c>
      <c r="N211" t="str">
        <f>IF(A211&lt;&gt;"",(RawData!H211*ScoringModel!$B$4+RawData!I211*ScoringModel!$B$5+RawData!J211*ScoringModel!$B$6+RawData!K211*ScoringModel!$B$7+RawData!L211*ScoringModel!$B$8+RawData!M211*ScoringModel!$B$9+RawData!N211*ScoringModel!$B$10)*0.01,"")</f>
        <v/>
      </c>
      <c r="O211" t="str">
        <f>IF(A211&lt;&gt;"",(RawData!O211*ScoringModel!$B$14+RawData!P211*ScoringModel!$B$15+RawData!Q211*ScoringModel!$B$16+RawData!R211*ScoringModel!$B$17+RawData!S211*ScoringModel!$B$18+RawData!T211*ScoringModel!$B$19+RawData!U211*ScoringModel!$B$20)*0.01,"")</f>
        <v/>
      </c>
      <c r="P211" t="str">
        <f>IF(A211&lt;&gt;"",(RawData!V211*ScoringModel!$B$24+RawData!W211*ScoringModel!$B$25+RawData!X211*ScoringModel!$B$26+RawData!Y211*ScoringModel!$B$27+RawData!Z211*ScoringModel!$B$28+RawData!AA211*ScoringModel!$B$29+RawData!AB211*ScoringModel!$B$30)*0.01,"")</f>
        <v/>
      </c>
      <c r="Q211" s="19"/>
      <c r="R211" s="19"/>
      <c r="S211" s="19"/>
      <c r="T211" s="19"/>
      <c r="U211" s="19"/>
      <c r="V211" s="19"/>
    </row>
    <row r="212" spans="1:22" x14ac:dyDescent="0.25">
      <c r="A212" t="str">
        <f>IF(RawData!A212&lt;&gt;"",RawData!A212,"")</f>
        <v/>
      </c>
      <c r="B212" t="str">
        <f>IF(RawData!B212&lt;&gt;"",CONCATENATE(RawData!B212,", ",RawData!C212),"")</f>
        <v/>
      </c>
      <c r="C212" t="str">
        <f>IF(RawData!D212&lt;&gt;"",RawData!D212,"")</f>
        <v/>
      </c>
      <c r="D212" s="28" t="str">
        <f>IF(RawData!E212&lt;&gt;"",RawData!E212,"")</f>
        <v/>
      </c>
      <c r="E212" t="str">
        <f>IF(RawData!F212&lt;&gt;"",CONCATENATE(RawData!F212,", ",LEFT(RawData!G212,1)),"")</f>
        <v/>
      </c>
      <c r="G212" s="30" t="str">
        <f t="shared" si="3"/>
        <v/>
      </c>
      <c r="H212" t="str">
        <f>IF(A212&lt;&gt;"",VLOOKUP(G212,ScoreRanges!$C$4:$E$8,3),"")</f>
        <v/>
      </c>
      <c r="J212" s="30" t="str">
        <f>IF(AND(ConversionTable!$F$2&lt;&gt;"",A212&lt;&gt;""),VLOOKUP(G212,ConversionTable!B$2:D$402,3),"")</f>
        <v/>
      </c>
      <c r="K212" t="str">
        <f>IF(AND(ConversionTable!$F$2&lt;&gt;"",A212&lt;&gt;""),VLOOKUP(J212,ConversionTable!I$4:K$7,3),"")</f>
        <v/>
      </c>
      <c r="M212" t="str">
        <f>IF(A212&lt;&gt;"",(RawData!AC212*ScoringModel!$B$11+RawData!AD212*ScoringModel!$B$21+RawData!AE212*ScoringModel!$B$31)*0.01,"")</f>
        <v/>
      </c>
      <c r="N212" t="str">
        <f>IF(A212&lt;&gt;"",(RawData!H212*ScoringModel!$B$4+RawData!I212*ScoringModel!$B$5+RawData!J212*ScoringModel!$B$6+RawData!K212*ScoringModel!$B$7+RawData!L212*ScoringModel!$B$8+RawData!M212*ScoringModel!$B$9+RawData!N212*ScoringModel!$B$10)*0.01,"")</f>
        <v/>
      </c>
      <c r="O212" t="str">
        <f>IF(A212&lt;&gt;"",(RawData!O212*ScoringModel!$B$14+RawData!P212*ScoringModel!$B$15+RawData!Q212*ScoringModel!$B$16+RawData!R212*ScoringModel!$B$17+RawData!S212*ScoringModel!$B$18+RawData!T212*ScoringModel!$B$19+RawData!U212*ScoringModel!$B$20)*0.01,"")</f>
        <v/>
      </c>
      <c r="P212" t="str">
        <f>IF(A212&lt;&gt;"",(RawData!V212*ScoringModel!$B$24+RawData!W212*ScoringModel!$B$25+RawData!X212*ScoringModel!$B$26+RawData!Y212*ScoringModel!$B$27+RawData!Z212*ScoringModel!$B$28+RawData!AA212*ScoringModel!$B$29+RawData!AB212*ScoringModel!$B$30)*0.01,"")</f>
        <v/>
      </c>
      <c r="Q212" s="19"/>
      <c r="R212" s="19"/>
      <c r="S212" s="19"/>
      <c r="T212" s="19"/>
      <c r="U212" s="19"/>
      <c r="V212" s="19"/>
    </row>
    <row r="213" spans="1:22" x14ac:dyDescent="0.25">
      <c r="A213" t="str">
        <f>IF(RawData!A213&lt;&gt;"",RawData!A213,"")</f>
        <v/>
      </c>
      <c r="B213" t="str">
        <f>IF(RawData!B213&lt;&gt;"",CONCATENATE(RawData!B213,", ",RawData!C213),"")</f>
        <v/>
      </c>
      <c r="C213" t="str">
        <f>IF(RawData!D213&lt;&gt;"",RawData!D213,"")</f>
        <v/>
      </c>
      <c r="D213" s="28" t="str">
        <f>IF(RawData!E213&lt;&gt;"",RawData!E213,"")</f>
        <v/>
      </c>
      <c r="E213" t="str">
        <f>IF(RawData!F213&lt;&gt;"",CONCATENATE(RawData!F213,", ",LEFT(RawData!G213,1)),"")</f>
        <v/>
      </c>
      <c r="G213" s="30" t="str">
        <f t="shared" si="3"/>
        <v/>
      </c>
      <c r="H213" t="str">
        <f>IF(A213&lt;&gt;"",VLOOKUP(G213,ScoreRanges!$C$4:$E$8,3),"")</f>
        <v/>
      </c>
      <c r="J213" s="30" t="str">
        <f>IF(AND(ConversionTable!$F$2&lt;&gt;"",A213&lt;&gt;""),VLOOKUP(G213,ConversionTable!B$2:D$402,3),"")</f>
        <v/>
      </c>
      <c r="K213" t="str">
        <f>IF(AND(ConversionTable!$F$2&lt;&gt;"",A213&lt;&gt;""),VLOOKUP(J213,ConversionTable!I$4:K$7,3),"")</f>
        <v/>
      </c>
      <c r="M213" t="str">
        <f>IF(A213&lt;&gt;"",(RawData!AC213*ScoringModel!$B$11+RawData!AD213*ScoringModel!$B$21+RawData!AE213*ScoringModel!$B$31)*0.01,"")</f>
        <v/>
      </c>
      <c r="N213" t="str">
        <f>IF(A213&lt;&gt;"",(RawData!H213*ScoringModel!$B$4+RawData!I213*ScoringModel!$B$5+RawData!J213*ScoringModel!$B$6+RawData!K213*ScoringModel!$B$7+RawData!L213*ScoringModel!$B$8+RawData!M213*ScoringModel!$B$9+RawData!N213*ScoringModel!$B$10)*0.01,"")</f>
        <v/>
      </c>
      <c r="O213" t="str">
        <f>IF(A213&lt;&gt;"",(RawData!O213*ScoringModel!$B$14+RawData!P213*ScoringModel!$B$15+RawData!Q213*ScoringModel!$B$16+RawData!R213*ScoringModel!$B$17+RawData!S213*ScoringModel!$B$18+RawData!T213*ScoringModel!$B$19+RawData!U213*ScoringModel!$B$20)*0.01,"")</f>
        <v/>
      </c>
      <c r="P213" t="str">
        <f>IF(A213&lt;&gt;"",(RawData!V213*ScoringModel!$B$24+RawData!W213*ScoringModel!$B$25+RawData!X213*ScoringModel!$B$26+RawData!Y213*ScoringModel!$B$27+RawData!Z213*ScoringModel!$B$28+RawData!AA213*ScoringModel!$B$29+RawData!AB213*ScoringModel!$B$30)*0.01,"")</f>
        <v/>
      </c>
      <c r="Q213" s="19"/>
      <c r="R213" s="19"/>
      <c r="S213" s="19"/>
      <c r="T213" s="19"/>
      <c r="U213" s="19"/>
      <c r="V213" s="19"/>
    </row>
    <row r="214" spans="1:22" x14ac:dyDescent="0.25">
      <c r="A214" t="str">
        <f>IF(RawData!A214&lt;&gt;"",RawData!A214,"")</f>
        <v/>
      </c>
      <c r="B214" t="str">
        <f>IF(RawData!B214&lt;&gt;"",CONCATENATE(RawData!B214,", ",RawData!C214),"")</f>
        <v/>
      </c>
      <c r="C214" t="str">
        <f>IF(RawData!D214&lt;&gt;"",RawData!D214,"")</f>
        <v/>
      </c>
      <c r="D214" s="28" t="str">
        <f>IF(RawData!E214&lt;&gt;"",RawData!E214,"")</f>
        <v/>
      </c>
      <c r="E214" t="str">
        <f>IF(RawData!F214&lt;&gt;"",CONCATENATE(RawData!F214,", ",LEFT(RawData!G214,1)),"")</f>
        <v/>
      </c>
      <c r="G214" s="30" t="str">
        <f t="shared" si="3"/>
        <v/>
      </c>
      <c r="H214" t="str">
        <f>IF(A214&lt;&gt;"",VLOOKUP(G214,ScoreRanges!$C$4:$E$8,3),"")</f>
        <v/>
      </c>
      <c r="J214" s="30" t="str">
        <f>IF(AND(ConversionTable!$F$2&lt;&gt;"",A214&lt;&gt;""),VLOOKUP(G214,ConversionTable!B$2:D$402,3),"")</f>
        <v/>
      </c>
      <c r="K214" t="str">
        <f>IF(AND(ConversionTable!$F$2&lt;&gt;"",A214&lt;&gt;""),VLOOKUP(J214,ConversionTable!I$4:K$7,3),"")</f>
        <v/>
      </c>
      <c r="M214" t="str">
        <f>IF(A214&lt;&gt;"",(RawData!AC214*ScoringModel!$B$11+RawData!AD214*ScoringModel!$B$21+RawData!AE214*ScoringModel!$B$31)*0.01,"")</f>
        <v/>
      </c>
      <c r="N214" t="str">
        <f>IF(A214&lt;&gt;"",(RawData!H214*ScoringModel!$B$4+RawData!I214*ScoringModel!$B$5+RawData!J214*ScoringModel!$B$6+RawData!K214*ScoringModel!$B$7+RawData!L214*ScoringModel!$B$8+RawData!M214*ScoringModel!$B$9+RawData!N214*ScoringModel!$B$10)*0.01,"")</f>
        <v/>
      </c>
      <c r="O214" t="str">
        <f>IF(A214&lt;&gt;"",(RawData!O214*ScoringModel!$B$14+RawData!P214*ScoringModel!$B$15+RawData!Q214*ScoringModel!$B$16+RawData!R214*ScoringModel!$B$17+RawData!S214*ScoringModel!$B$18+RawData!T214*ScoringModel!$B$19+RawData!U214*ScoringModel!$B$20)*0.01,"")</f>
        <v/>
      </c>
      <c r="P214" t="str">
        <f>IF(A214&lt;&gt;"",(RawData!V214*ScoringModel!$B$24+RawData!W214*ScoringModel!$B$25+RawData!X214*ScoringModel!$B$26+RawData!Y214*ScoringModel!$B$27+RawData!Z214*ScoringModel!$B$28+RawData!AA214*ScoringModel!$B$29+RawData!AB214*ScoringModel!$B$30)*0.01,"")</f>
        <v/>
      </c>
      <c r="Q214" s="19"/>
      <c r="R214" s="19"/>
      <c r="S214" s="19"/>
      <c r="T214" s="19"/>
      <c r="U214" s="19"/>
      <c r="V214" s="19"/>
    </row>
    <row r="215" spans="1:22" x14ac:dyDescent="0.25">
      <c r="A215" t="str">
        <f>IF(RawData!A215&lt;&gt;"",RawData!A215,"")</f>
        <v/>
      </c>
      <c r="B215" t="str">
        <f>IF(RawData!B215&lt;&gt;"",CONCATENATE(RawData!B215,", ",RawData!C215),"")</f>
        <v/>
      </c>
      <c r="C215" t="str">
        <f>IF(RawData!D215&lt;&gt;"",RawData!D215,"")</f>
        <v/>
      </c>
      <c r="D215" s="28" t="str">
        <f>IF(RawData!E215&lt;&gt;"",RawData!E215,"")</f>
        <v/>
      </c>
      <c r="E215" t="str">
        <f>IF(RawData!F215&lt;&gt;"",CONCATENATE(RawData!F215,", ",LEFT(RawData!G215,1)),"")</f>
        <v/>
      </c>
      <c r="G215" s="30" t="str">
        <f t="shared" si="3"/>
        <v/>
      </c>
      <c r="H215" t="str">
        <f>IF(A215&lt;&gt;"",VLOOKUP(G215,ScoreRanges!$C$4:$E$8,3),"")</f>
        <v/>
      </c>
      <c r="J215" s="30" t="str">
        <f>IF(AND(ConversionTable!$F$2&lt;&gt;"",A215&lt;&gt;""),VLOOKUP(G215,ConversionTable!B$2:D$402,3),"")</f>
        <v/>
      </c>
      <c r="K215" t="str">
        <f>IF(AND(ConversionTable!$F$2&lt;&gt;"",A215&lt;&gt;""),VLOOKUP(J215,ConversionTable!I$4:K$7,3),"")</f>
        <v/>
      </c>
      <c r="M215" t="str">
        <f>IF(A215&lt;&gt;"",(RawData!AC215*ScoringModel!$B$11+RawData!AD215*ScoringModel!$B$21+RawData!AE215*ScoringModel!$B$31)*0.01,"")</f>
        <v/>
      </c>
      <c r="N215" t="str">
        <f>IF(A215&lt;&gt;"",(RawData!H215*ScoringModel!$B$4+RawData!I215*ScoringModel!$B$5+RawData!J215*ScoringModel!$B$6+RawData!K215*ScoringModel!$B$7+RawData!L215*ScoringModel!$B$8+RawData!M215*ScoringModel!$B$9+RawData!N215*ScoringModel!$B$10)*0.01,"")</f>
        <v/>
      </c>
      <c r="O215" t="str">
        <f>IF(A215&lt;&gt;"",(RawData!O215*ScoringModel!$B$14+RawData!P215*ScoringModel!$B$15+RawData!Q215*ScoringModel!$B$16+RawData!R215*ScoringModel!$B$17+RawData!S215*ScoringModel!$B$18+RawData!T215*ScoringModel!$B$19+RawData!U215*ScoringModel!$B$20)*0.01,"")</f>
        <v/>
      </c>
      <c r="P215" t="str">
        <f>IF(A215&lt;&gt;"",(RawData!V215*ScoringModel!$B$24+RawData!W215*ScoringModel!$B$25+RawData!X215*ScoringModel!$B$26+RawData!Y215*ScoringModel!$B$27+RawData!Z215*ScoringModel!$B$28+RawData!AA215*ScoringModel!$B$29+RawData!AB215*ScoringModel!$B$30)*0.01,"")</f>
        <v/>
      </c>
      <c r="Q215" s="19"/>
      <c r="R215" s="19"/>
      <c r="S215" s="19"/>
      <c r="T215" s="19"/>
      <c r="U215" s="19"/>
      <c r="V215" s="19"/>
    </row>
    <row r="216" spans="1:22" x14ac:dyDescent="0.25">
      <c r="A216" t="str">
        <f>IF(RawData!A216&lt;&gt;"",RawData!A216,"")</f>
        <v/>
      </c>
      <c r="B216" t="str">
        <f>IF(RawData!B216&lt;&gt;"",CONCATENATE(RawData!B216,", ",RawData!C216),"")</f>
        <v/>
      </c>
      <c r="C216" t="str">
        <f>IF(RawData!D216&lt;&gt;"",RawData!D216,"")</f>
        <v/>
      </c>
      <c r="D216" s="28" t="str">
        <f>IF(RawData!E216&lt;&gt;"",RawData!E216,"")</f>
        <v/>
      </c>
      <c r="E216" t="str">
        <f>IF(RawData!F216&lt;&gt;"",CONCATENATE(RawData!F216,", ",LEFT(RawData!G216,1)),"")</f>
        <v/>
      </c>
      <c r="G216" s="30" t="str">
        <f t="shared" si="3"/>
        <v/>
      </c>
      <c r="H216" t="str">
        <f>IF(A216&lt;&gt;"",VLOOKUP(G216,ScoreRanges!$C$4:$E$8,3),"")</f>
        <v/>
      </c>
      <c r="J216" s="30" t="str">
        <f>IF(AND(ConversionTable!$F$2&lt;&gt;"",A216&lt;&gt;""),VLOOKUP(G216,ConversionTable!B$2:D$402,3),"")</f>
        <v/>
      </c>
      <c r="K216" t="str">
        <f>IF(AND(ConversionTable!$F$2&lt;&gt;"",A216&lt;&gt;""),VLOOKUP(J216,ConversionTable!I$4:K$7,3),"")</f>
        <v/>
      </c>
      <c r="M216" t="str">
        <f>IF(A216&lt;&gt;"",(RawData!AC216*ScoringModel!$B$11+RawData!AD216*ScoringModel!$B$21+RawData!AE216*ScoringModel!$B$31)*0.01,"")</f>
        <v/>
      </c>
      <c r="N216" t="str">
        <f>IF(A216&lt;&gt;"",(RawData!H216*ScoringModel!$B$4+RawData!I216*ScoringModel!$B$5+RawData!J216*ScoringModel!$B$6+RawData!K216*ScoringModel!$B$7+RawData!L216*ScoringModel!$B$8+RawData!M216*ScoringModel!$B$9+RawData!N216*ScoringModel!$B$10)*0.01,"")</f>
        <v/>
      </c>
      <c r="O216" t="str">
        <f>IF(A216&lt;&gt;"",(RawData!O216*ScoringModel!$B$14+RawData!P216*ScoringModel!$B$15+RawData!Q216*ScoringModel!$B$16+RawData!R216*ScoringModel!$B$17+RawData!S216*ScoringModel!$B$18+RawData!T216*ScoringModel!$B$19+RawData!U216*ScoringModel!$B$20)*0.01,"")</f>
        <v/>
      </c>
      <c r="P216" t="str">
        <f>IF(A216&lt;&gt;"",(RawData!V216*ScoringModel!$B$24+RawData!W216*ScoringModel!$B$25+RawData!X216*ScoringModel!$B$26+RawData!Y216*ScoringModel!$B$27+RawData!Z216*ScoringModel!$B$28+RawData!AA216*ScoringModel!$B$29+RawData!AB216*ScoringModel!$B$30)*0.01,"")</f>
        <v/>
      </c>
      <c r="Q216" s="19"/>
      <c r="R216" s="19"/>
      <c r="S216" s="19"/>
      <c r="T216" s="19"/>
      <c r="U216" s="19"/>
      <c r="V216" s="19"/>
    </row>
    <row r="217" spans="1:22" x14ac:dyDescent="0.25">
      <c r="A217" t="str">
        <f>IF(RawData!A217&lt;&gt;"",RawData!A217,"")</f>
        <v/>
      </c>
      <c r="B217" t="str">
        <f>IF(RawData!B217&lt;&gt;"",CONCATENATE(RawData!B217,", ",RawData!C217),"")</f>
        <v/>
      </c>
      <c r="C217" t="str">
        <f>IF(RawData!D217&lt;&gt;"",RawData!D217,"")</f>
        <v/>
      </c>
      <c r="D217" s="28" t="str">
        <f>IF(RawData!E217&lt;&gt;"",RawData!E217,"")</f>
        <v/>
      </c>
      <c r="E217" t="str">
        <f>IF(RawData!F217&lt;&gt;"",CONCATENATE(RawData!F217,", ",LEFT(RawData!G217,1)),"")</f>
        <v/>
      </c>
      <c r="G217" s="30" t="str">
        <f t="shared" si="3"/>
        <v/>
      </c>
      <c r="H217" t="str">
        <f>IF(A217&lt;&gt;"",VLOOKUP(G217,ScoreRanges!$C$4:$E$8,3),"")</f>
        <v/>
      </c>
      <c r="J217" s="30" t="str">
        <f>IF(AND(ConversionTable!$F$2&lt;&gt;"",A217&lt;&gt;""),VLOOKUP(G217,ConversionTable!B$2:D$402,3),"")</f>
        <v/>
      </c>
      <c r="K217" t="str">
        <f>IF(AND(ConversionTable!$F$2&lt;&gt;"",A217&lt;&gt;""),VLOOKUP(J217,ConversionTable!I$4:K$7,3),"")</f>
        <v/>
      </c>
      <c r="M217" t="str">
        <f>IF(A217&lt;&gt;"",(RawData!AC217*ScoringModel!$B$11+RawData!AD217*ScoringModel!$B$21+RawData!AE217*ScoringModel!$B$31)*0.01,"")</f>
        <v/>
      </c>
      <c r="N217" t="str">
        <f>IF(A217&lt;&gt;"",(RawData!H217*ScoringModel!$B$4+RawData!I217*ScoringModel!$B$5+RawData!J217*ScoringModel!$B$6+RawData!K217*ScoringModel!$B$7+RawData!L217*ScoringModel!$B$8+RawData!M217*ScoringModel!$B$9+RawData!N217*ScoringModel!$B$10)*0.01,"")</f>
        <v/>
      </c>
      <c r="O217" t="str">
        <f>IF(A217&lt;&gt;"",(RawData!O217*ScoringModel!$B$14+RawData!P217*ScoringModel!$B$15+RawData!Q217*ScoringModel!$B$16+RawData!R217*ScoringModel!$B$17+RawData!S217*ScoringModel!$B$18+RawData!T217*ScoringModel!$B$19+RawData!U217*ScoringModel!$B$20)*0.01,"")</f>
        <v/>
      </c>
      <c r="P217" t="str">
        <f>IF(A217&lt;&gt;"",(RawData!V217*ScoringModel!$B$24+RawData!W217*ScoringModel!$B$25+RawData!X217*ScoringModel!$B$26+RawData!Y217*ScoringModel!$B$27+RawData!Z217*ScoringModel!$B$28+RawData!AA217*ScoringModel!$B$29+RawData!AB217*ScoringModel!$B$30)*0.01,"")</f>
        <v/>
      </c>
      <c r="Q217" s="19"/>
      <c r="R217" s="19"/>
      <c r="S217" s="19"/>
      <c r="T217" s="19"/>
      <c r="U217" s="19"/>
      <c r="V217" s="19"/>
    </row>
    <row r="218" spans="1:22" x14ac:dyDescent="0.25">
      <c r="A218" t="str">
        <f>IF(RawData!A218&lt;&gt;"",RawData!A218,"")</f>
        <v/>
      </c>
      <c r="B218" t="str">
        <f>IF(RawData!B218&lt;&gt;"",CONCATENATE(RawData!B218,", ",RawData!C218),"")</f>
        <v/>
      </c>
      <c r="C218" t="str">
        <f>IF(RawData!D218&lt;&gt;"",RawData!D218,"")</f>
        <v/>
      </c>
      <c r="D218" s="28" t="str">
        <f>IF(RawData!E218&lt;&gt;"",RawData!E218,"")</f>
        <v/>
      </c>
      <c r="E218" t="str">
        <f>IF(RawData!F218&lt;&gt;"",CONCATENATE(RawData!F218,", ",LEFT(RawData!G218,1)),"")</f>
        <v/>
      </c>
      <c r="G218" s="30" t="str">
        <f t="shared" si="3"/>
        <v/>
      </c>
      <c r="H218" t="str">
        <f>IF(A218&lt;&gt;"",VLOOKUP(G218,ScoreRanges!$C$4:$E$8,3),"")</f>
        <v/>
      </c>
      <c r="J218" s="30" t="str">
        <f>IF(AND(ConversionTable!$F$2&lt;&gt;"",A218&lt;&gt;""),VLOOKUP(G218,ConversionTable!B$2:D$402,3),"")</f>
        <v/>
      </c>
      <c r="K218" t="str">
        <f>IF(AND(ConversionTable!$F$2&lt;&gt;"",A218&lt;&gt;""),VLOOKUP(J218,ConversionTable!I$4:K$7,3),"")</f>
        <v/>
      </c>
      <c r="M218" t="str">
        <f>IF(A218&lt;&gt;"",(RawData!AC218*ScoringModel!$B$11+RawData!AD218*ScoringModel!$B$21+RawData!AE218*ScoringModel!$B$31)*0.01,"")</f>
        <v/>
      </c>
      <c r="N218" t="str">
        <f>IF(A218&lt;&gt;"",(RawData!H218*ScoringModel!$B$4+RawData!I218*ScoringModel!$B$5+RawData!J218*ScoringModel!$B$6+RawData!K218*ScoringModel!$B$7+RawData!L218*ScoringModel!$B$8+RawData!M218*ScoringModel!$B$9+RawData!N218*ScoringModel!$B$10)*0.01,"")</f>
        <v/>
      </c>
      <c r="O218" t="str">
        <f>IF(A218&lt;&gt;"",(RawData!O218*ScoringModel!$B$14+RawData!P218*ScoringModel!$B$15+RawData!Q218*ScoringModel!$B$16+RawData!R218*ScoringModel!$B$17+RawData!S218*ScoringModel!$B$18+RawData!T218*ScoringModel!$B$19+RawData!U218*ScoringModel!$B$20)*0.01,"")</f>
        <v/>
      </c>
      <c r="P218" t="str">
        <f>IF(A218&lt;&gt;"",(RawData!V218*ScoringModel!$B$24+RawData!W218*ScoringModel!$B$25+RawData!X218*ScoringModel!$B$26+RawData!Y218*ScoringModel!$B$27+RawData!Z218*ScoringModel!$B$28+RawData!AA218*ScoringModel!$B$29+RawData!AB218*ScoringModel!$B$30)*0.01,"")</f>
        <v/>
      </c>
      <c r="Q218" s="19"/>
      <c r="R218" s="19"/>
      <c r="S218" s="19"/>
      <c r="T218" s="19"/>
      <c r="U218" s="19"/>
      <c r="V218" s="19"/>
    </row>
    <row r="219" spans="1:22" x14ac:dyDescent="0.25">
      <c r="A219" t="str">
        <f>IF(RawData!A219&lt;&gt;"",RawData!A219,"")</f>
        <v/>
      </c>
      <c r="B219" t="str">
        <f>IF(RawData!B219&lt;&gt;"",CONCATENATE(RawData!B219,", ",RawData!C219),"")</f>
        <v/>
      </c>
      <c r="C219" t="str">
        <f>IF(RawData!D219&lt;&gt;"",RawData!D219,"")</f>
        <v/>
      </c>
      <c r="D219" s="28" t="str">
        <f>IF(RawData!E219&lt;&gt;"",RawData!E219,"")</f>
        <v/>
      </c>
      <c r="E219" t="str">
        <f>IF(RawData!F219&lt;&gt;"",CONCATENATE(RawData!F219,", ",LEFT(RawData!G219,1)),"")</f>
        <v/>
      </c>
      <c r="G219" s="30" t="str">
        <f t="shared" si="3"/>
        <v/>
      </c>
      <c r="H219" t="str">
        <f>IF(A219&lt;&gt;"",VLOOKUP(G219,ScoreRanges!$C$4:$E$8,3),"")</f>
        <v/>
      </c>
      <c r="J219" s="30" t="str">
        <f>IF(AND(ConversionTable!$F$2&lt;&gt;"",A219&lt;&gt;""),VLOOKUP(G219,ConversionTable!B$2:D$402,3),"")</f>
        <v/>
      </c>
      <c r="K219" t="str">
        <f>IF(AND(ConversionTable!$F$2&lt;&gt;"",A219&lt;&gt;""),VLOOKUP(J219,ConversionTable!I$4:K$7,3),"")</f>
        <v/>
      </c>
      <c r="M219" t="str">
        <f>IF(A219&lt;&gt;"",(RawData!AC219*ScoringModel!$B$11+RawData!AD219*ScoringModel!$B$21+RawData!AE219*ScoringModel!$B$31)*0.01,"")</f>
        <v/>
      </c>
      <c r="N219" t="str">
        <f>IF(A219&lt;&gt;"",(RawData!H219*ScoringModel!$B$4+RawData!I219*ScoringModel!$B$5+RawData!J219*ScoringModel!$B$6+RawData!K219*ScoringModel!$B$7+RawData!L219*ScoringModel!$B$8+RawData!M219*ScoringModel!$B$9+RawData!N219*ScoringModel!$B$10)*0.01,"")</f>
        <v/>
      </c>
      <c r="O219" t="str">
        <f>IF(A219&lt;&gt;"",(RawData!O219*ScoringModel!$B$14+RawData!P219*ScoringModel!$B$15+RawData!Q219*ScoringModel!$B$16+RawData!R219*ScoringModel!$B$17+RawData!S219*ScoringModel!$B$18+RawData!T219*ScoringModel!$B$19+RawData!U219*ScoringModel!$B$20)*0.01,"")</f>
        <v/>
      </c>
      <c r="P219" t="str">
        <f>IF(A219&lt;&gt;"",(RawData!V219*ScoringModel!$B$24+RawData!W219*ScoringModel!$B$25+RawData!X219*ScoringModel!$B$26+RawData!Y219*ScoringModel!$B$27+RawData!Z219*ScoringModel!$B$28+RawData!AA219*ScoringModel!$B$29+RawData!AB219*ScoringModel!$B$30)*0.01,"")</f>
        <v/>
      </c>
      <c r="Q219" s="19"/>
      <c r="R219" s="19"/>
      <c r="S219" s="19"/>
      <c r="T219" s="19"/>
      <c r="U219" s="19"/>
      <c r="V219" s="19"/>
    </row>
    <row r="220" spans="1:22" x14ac:dyDescent="0.25">
      <c r="A220" t="str">
        <f>IF(RawData!A220&lt;&gt;"",RawData!A220,"")</f>
        <v/>
      </c>
      <c r="B220" t="str">
        <f>IF(RawData!B220&lt;&gt;"",CONCATENATE(RawData!B220,", ",RawData!C220),"")</f>
        <v/>
      </c>
      <c r="C220" t="str">
        <f>IF(RawData!D220&lt;&gt;"",RawData!D220,"")</f>
        <v/>
      </c>
      <c r="D220" s="28" t="str">
        <f>IF(RawData!E220&lt;&gt;"",RawData!E220,"")</f>
        <v/>
      </c>
      <c r="E220" t="str">
        <f>IF(RawData!F220&lt;&gt;"",CONCATENATE(RawData!F220,", ",LEFT(RawData!G220,1)),"")</f>
        <v/>
      </c>
      <c r="G220" s="30" t="str">
        <f t="shared" si="3"/>
        <v/>
      </c>
      <c r="H220" t="str">
        <f>IF(A220&lt;&gt;"",VLOOKUP(G220,ScoreRanges!$C$4:$E$8,3),"")</f>
        <v/>
      </c>
      <c r="J220" s="30" t="str">
        <f>IF(AND(ConversionTable!$F$2&lt;&gt;"",A220&lt;&gt;""),VLOOKUP(G220,ConversionTable!B$2:D$402,3),"")</f>
        <v/>
      </c>
      <c r="K220" t="str">
        <f>IF(AND(ConversionTable!$F$2&lt;&gt;"",A220&lt;&gt;""),VLOOKUP(J220,ConversionTable!I$4:K$7,3),"")</f>
        <v/>
      </c>
      <c r="M220" t="str">
        <f>IF(A220&lt;&gt;"",(RawData!AC220*ScoringModel!$B$11+RawData!AD220*ScoringModel!$B$21+RawData!AE220*ScoringModel!$B$31)*0.01,"")</f>
        <v/>
      </c>
      <c r="N220" t="str">
        <f>IF(A220&lt;&gt;"",(RawData!H220*ScoringModel!$B$4+RawData!I220*ScoringModel!$B$5+RawData!J220*ScoringModel!$B$6+RawData!K220*ScoringModel!$B$7+RawData!L220*ScoringModel!$B$8+RawData!M220*ScoringModel!$B$9+RawData!N220*ScoringModel!$B$10)*0.01,"")</f>
        <v/>
      </c>
      <c r="O220" t="str">
        <f>IF(A220&lt;&gt;"",(RawData!O220*ScoringModel!$B$14+RawData!P220*ScoringModel!$B$15+RawData!Q220*ScoringModel!$B$16+RawData!R220*ScoringModel!$B$17+RawData!S220*ScoringModel!$B$18+RawData!T220*ScoringModel!$B$19+RawData!U220*ScoringModel!$B$20)*0.01,"")</f>
        <v/>
      </c>
      <c r="P220" t="str">
        <f>IF(A220&lt;&gt;"",(RawData!V220*ScoringModel!$B$24+RawData!W220*ScoringModel!$B$25+RawData!X220*ScoringModel!$B$26+RawData!Y220*ScoringModel!$B$27+RawData!Z220*ScoringModel!$B$28+RawData!AA220*ScoringModel!$B$29+RawData!AB220*ScoringModel!$B$30)*0.01,"")</f>
        <v/>
      </c>
      <c r="Q220" s="19"/>
      <c r="R220" s="19"/>
      <c r="S220" s="19"/>
      <c r="T220" s="19"/>
      <c r="U220" s="19"/>
      <c r="V220" s="19"/>
    </row>
    <row r="221" spans="1:22" x14ac:dyDescent="0.25">
      <c r="A221" t="str">
        <f>IF(RawData!A221&lt;&gt;"",RawData!A221,"")</f>
        <v/>
      </c>
      <c r="B221" t="str">
        <f>IF(RawData!B221&lt;&gt;"",CONCATENATE(RawData!B221,", ",RawData!C221),"")</f>
        <v/>
      </c>
      <c r="C221" t="str">
        <f>IF(RawData!D221&lt;&gt;"",RawData!D221,"")</f>
        <v/>
      </c>
      <c r="D221" s="28" t="str">
        <f>IF(RawData!E221&lt;&gt;"",RawData!E221,"")</f>
        <v/>
      </c>
      <c r="E221" t="str">
        <f>IF(RawData!F221&lt;&gt;"",CONCATENATE(RawData!F221,", ",LEFT(RawData!G221,1)),"")</f>
        <v/>
      </c>
      <c r="G221" s="30" t="str">
        <f t="shared" si="3"/>
        <v/>
      </c>
      <c r="H221" t="str">
        <f>IF(A221&lt;&gt;"",VLOOKUP(G221,ScoreRanges!$C$4:$E$8,3),"")</f>
        <v/>
      </c>
      <c r="J221" s="30" t="str">
        <f>IF(AND(ConversionTable!$F$2&lt;&gt;"",A221&lt;&gt;""),VLOOKUP(G221,ConversionTable!B$2:D$402,3),"")</f>
        <v/>
      </c>
      <c r="K221" t="str">
        <f>IF(AND(ConversionTable!$F$2&lt;&gt;"",A221&lt;&gt;""),VLOOKUP(J221,ConversionTable!I$4:K$7,3),"")</f>
        <v/>
      </c>
      <c r="M221" t="str">
        <f>IF(A221&lt;&gt;"",(RawData!AC221*ScoringModel!$B$11+RawData!AD221*ScoringModel!$B$21+RawData!AE221*ScoringModel!$B$31)*0.01,"")</f>
        <v/>
      </c>
      <c r="N221" t="str">
        <f>IF(A221&lt;&gt;"",(RawData!H221*ScoringModel!$B$4+RawData!I221*ScoringModel!$B$5+RawData!J221*ScoringModel!$B$6+RawData!K221*ScoringModel!$B$7+RawData!L221*ScoringModel!$B$8+RawData!M221*ScoringModel!$B$9+RawData!N221*ScoringModel!$B$10)*0.01,"")</f>
        <v/>
      </c>
      <c r="O221" t="str">
        <f>IF(A221&lt;&gt;"",(RawData!O221*ScoringModel!$B$14+RawData!P221*ScoringModel!$B$15+RawData!Q221*ScoringModel!$B$16+RawData!R221*ScoringModel!$B$17+RawData!S221*ScoringModel!$B$18+RawData!T221*ScoringModel!$B$19+RawData!U221*ScoringModel!$B$20)*0.01,"")</f>
        <v/>
      </c>
      <c r="P221" t="str">
        <f>IF(A221&lt;&gt;"",(RawData!V221*ScoringModel!$B$24+RawData!W221*ScoringModel!$B$25+RawData!X221*ScoringModel!$B$26+RawData!Y221*ScoringModel!$B$27+RawData!Z221*ScoringModel!$B$28+RawData!AA221*ScoringModel!$B$29+RawData!AB221*ScoringModel!$B$30)*0.01,"")</f>
        <v/>
      </c>
      <c r="Q221" s="19"/>
      <c r="R221" s="19"/>
      <c r="S221" s="19"/>
      <c r="T221" s="19"/>
      <c r="U221" s="19"/>
      <c r="V221" s="19"/>
    </row>
    <row r="222" spans="1:22" x14ac:dyDescent="0.25">
      <c r="A222" t="str">
        <f>IF(RawData!A222&lt;&gt;"",RawData!A222,"")</f>
        <v/>
      </c>
      <c r="B222" t="str">
        <f>IF(RawData!B222&lt;&gt;"",CONCATENATE(RawData!B222,", ",RawData!C222),"")</f>
        <v/>
      </c>
      <c r="C222" t="str">
        <f>IF(RawData!D222&lt;&gt;"",RawData!D222,"")</f>
        <v/>
      </c>
      <c r="D222" s="28" t="str">
        <f>IF(RawData!E222&lt;&gt;"",RawData!E222,"")</f>
        <v/>
      </c>
      <c r="E222" t="str">
        <f>IF(RawData!F222&lt;&gt;"",CONCATENATE(RawData!F222,", ",LEFT(RawData!G222,1)),"")</f>
        <v/>
      </c>
      <c r="G222" s="30" t="str">
        <f t="shared" si="3"/>
        <v/>
      </c>
      <c r="H222" t="str">
        <f>IF(A222&lt;&gt;"",VLOOKUP(G222,ScoreRanges!$C$4:$E$8,3),"")</f>
        <v/>
      </c>
      <c r="J222" s="30" t="str">
        <f>IF(AND(ConversionTable!$F$2&lt;&gt;"",A222&lt;&gt;""),VLOOKUP(G222,ConversionTable!B$2:D$402,3),"")</f>
        <v/>
      </c>
      <c r="K222" t="str">
        <f>IF(AND(ConversionTable!$F$2&lt;&gt;"",A222&lt;&gt;""),VLOOKUP(J222,ConversionTable!I$4:K$7,3),"")</f>
        <v/>
      </c>
      <c r="M222" t="str">
        <f>IF(A222&lt;&gt;"",(RawData!AC222*ScoringModel!$B$11+RawData!AD222*ScoringModel!$B$21+RawData!AE222*ScoringModel!$B$31)*0.01,"")</f>
        <v/>
      </c>
      <c r="N222" t="str">
        <f>IF(A222&lt;&gt;"",(RawData!H222*ScoringModel!$B$4+RawData!I222*ScoringModel!$B$5+RawData!J222*ScoringModel!$B$6+RawData!K222*ScoringModel!$B$7+RawData!L222*ScoringModel!$B$8+RawData!M222*ScoringModel!$B$9+RawData!N222*ScoringModel!$B$10)*0.01,"")</f>
        <v/>
      </c>
      <c r="O222" t="str">
        <f>IF(A222&lt;&gt;"",(RawData!O222*ScoringModel!$B$14+RawData!P222*ScoringModel!$B$15+RawData!Q222*ScoringModel!$B$16+RawData!R222*ScoringModel!$B$17+RawData!S222*ScoringModel!$B$18+RawData!T222*ScoringModel!$B$19+RawData!U222*ScoringModel!$B$20)*0.01,"")</f>
        <v/>
      </c>
      <c r="P222" t="str">
        <f>IF(A222&lt;&gt;"",(RawData!V222*ScoringModel!$B$24+RawData!W222*ScoringModel!$B$25+RawData!X222*ScoringModel!$B$26+RawData!Y222*ScoringModel!$B$27+RawData!Z222*ScoringModel!$B$28+RawData!AA222*ScoringModel!$B$29+RawData!AB222*ScoringModel!$B$30)*0.01,"")</f>
        <v/>
      </c>
      <c r="Q222" s="19"/>
      <c r="R222" s="19"/>
      <c r="S222" s="19"/>
      <c r="T222" s="19"/>
      <c r="U222" s="19"/>
      <c r="V222" s="19"/>
    </row>
    <row r="223" spans="1:22" x14ac:dyDescent="0.25">
      <c r="A223" t="str">
        <f>IF(RawData!A223&lt;&gt;"",RawData!A223,"")</f>
        <v/>
      </c>
      <c r="B223" t="str">
        <f>IF(RawData!B223&lt;&gt;"",CONCATENATE(RawData!B223,", ",RawData!C223),"")</f>
        <v/>
      </c>
      <c r="C223" t="str">
        <f>IF(RawData!D223&lt;&gt;"",RawData!D223,"")</f>
        <v/>
      </c>
      <c r="D223" s="28" t="str">
        <f>IF(RawData!E223&lt;&gt;"",RawData!E223,"")</f>
        <v/>
      </c>
      <c r="E223" t="str">
        <f>IF(RawData!F223&lt;&gt;"",CONCATENATE(RawData!F223,", ",LEFT(RawData!G223,1)),"")</f>
        <v/>
      </c>
      <c r="G223" s="30" t="str">
        <f t="shared" si="3"/>
        <v/>
      </c>
      <c r="H223" t="str">
        <f>IF(A223&lt;&gt;"",VLOOKUP(G223,ScoreRanges!$C$4:$E$8,3),"")</f>
        <v/>
      </c>
      <c r="J223" s="30" t="str">
        <f>IF(AND(ConversionTable!$F$2&lt;&gt;"",A223&lt;&gt;""),VLOOKUP(G223,ConversionTable!B$2:D$402,3),"")</f>
        <v/>
      </c>
      <c r="K223" t="str">
        <f>IF(AND(ConversionTable!$F$2&lt;&gt;"",A223&lt;&gt;""),VLOOKUP(J223,ConversionTable!I$4:K$7,3),"")</f>
        <v/>
      </c>
      <c r="M223" t="str">
        <f>IF(A223&lt;&gt;"",(RawData!AC223*ScoringModel!$B$11+RawData!AD223*ScoringModel!$B$21+RawData!AE223*ScoringModel!$B$31)*0.01,"")</f>
        <v/>
      </c>
      <c r="N223" t="str">
        <f>IF(A223&lt;&gt;"",(RawData!H223*ScoringModel!$B$4+RawData!I223*ScoringModel!$B$5+RawData!J223*ScoringModel!$B$6+RawData!K223*ScoringModel!$B$7+RawData!L223*ScoringModel!$B$8+RawData!M223*ScoringModel!$B$9+RawData!N223*ScoringModel!$B$10)*0.01,"")</f>
        <v/>
      </c>
      <c r="O223" t="str">
        <f>IF(A223&lt;&gt;"",(RawData!O223*ScoringModel!$B$14+RawData!P223*ScoringModel!$B$15+RawData!Q223*ScoringModel!$B$16+RawData!R223*ScoringModel!$B$17+RawData!S223*ScoringModel!$B$18+RawData!T223*ScoringModel!$B$19+RawData!U223*ScoringModel!$B$20)*0.01,"")</f>
        <v/>
      </c>
      <c r="P223" t="str">
        <f>IF(A223&lt;&gt;"",(RawData!V223*ScoringModel!$B$24+RawData!W223*ScoringModel!$B$25+RawData!X223*ScoringModel!$B$26+RawData!Y223*ScoringModel!$B$27+RawData!Z223*ScoringModel!$B$28+RawData!AA223*ScoringModel!$B$29+RawData!AB223*ScoringModel!$B$30)*0.01,"")</f>
        <v/>
      </c>
      <c r="Q223" s="19"/>
      <c r="R223" s="19"/>
      <c r="S223" s="19"/>
      <c r="T223" s="19"/>
      <c r="U223" s="19"/>
      <c r="V223" s="19"/>
    </row>
    <row r="224" spans="1:22" x14ac:dyDescent="0.25">
      <c r="A224" t="str">
        <f>IF(RawData!A224&lt;&gt;"",RawData!A224,"")</f>
        <v/>
      </c>
      <c r="B224" t="str">
        <f>IF(RawData!B224&lt;&gt;"",CONCATENATE(RawData!B224,", ",RawData!C224),"")</f>
        <v/>
      </c>
      <c r="C224" t="str">
        <f>IF(RawData!D224&lt;&gt;"",RawData!D224,"")</f>
        <v/>
      </c>
      <c r="D224" s="28" t="str">
        <f>IF(RawData!E224&lt;&gt;"",RawData!E224,"")</f>
        <v/>
      </c>
      <c r="E224" t="str">
        <f>IF(RawData!F224&lt;&gt;"",CONCATENATE(RawData!F224,", ",LEFT(RawData!G224,1)),"")</f>
        <v/>
      </c>
      <c r="G224" s="30" t="str">
        <f t="shared" si="3"/>
        <v/>
      </c>
      <c r="H224" t="str">
        <f>IF(A224&lt;&gt;"",VLOOKUP(G224,ScoreRanges!$C$4:$E$8,3),"")</f>
        <v/>
      </c>
      <c r="J224" s="30" t="str">
        <f>IF(AND(ConversionTable!$F$2&lt;&gt;"",A224&lt;&gt;""),VLOOKUP(G224,ConversionTable!B$2:D$402,3),"")</f>
        <v/>
      </c>
      <c r="K224" t="str">
        <f>IF(AND(ConversionTable!$F$2&lt;&gt;"",A224&lt;&gt;""),VLOOKUP(J224,ConversionTable!I$4:K$7,3),"")</f>
        <v/>
      </c>
      <c r="M224" t="str">
        <f>IF(A224&lt;&gt;"",(RawData!AC224*ScoringModel!$B$11+RawData!AD224*ScoringModel!$B$21+RawData!AE224*ScoringModel!$B$31)*0.01,"")</f>
        <v/>
      </c>
      <c r="N224" t="str">
        <f>IF(A224&lt;&gt;"",(RawData!H224*ScoringModel!$B$4+RawData!I224*ScoringModel!$B$5+RawData!J224*ScoringModel!$B$6+RawData!K224*ScoringModel!$B$7+RawData!L224*ScoringModel!$B$8+RawData!M224*ScoringModel!$B$9+RawData!N224*ScoringModel!$B$10)*0.01,"")</f>
        <v/>
      </c>
      <c r="O224" t="str">
        <f>IF(A224&lt;&gt;"",(RawData!O224*ScoringModel!$B$14+RawData!P224*ScoringModel!$B$15+RawData!Q224*ScoringModel!$B$16+RawData!R224*ScoringModel!$B$17+RawData!S224*ScoringModel!$B$18+RawData!T224*ScoringModel!$B$19+RawData!U224*ScoringModel!$B$20)*0.01,"")</f>
        <v/>
      </c>
      <c r="P224" t="str">
        <f>IF(A224&lt;&gt;"",(RawData!V224*ScoringModel!$B$24+RawData!W224*ScoringModel!$B$25+RawData!X224*ScoringModel!$B$26+RawData!Y224*ScoringModel!$B$27+RawData!Z224*ScoringModel!$B$28+RawData!AA224*ScoringModel!$B$29+RawData!AB224*ScoringModel!$B$30)*0.01,"")</f>
        <v/>
      </c>
      <c r="Q224" s="19"/>
      <c r="R224" s="19"/>
      <c r="S224" s="19"/>
      <c r="T224" s="19"/>
      <c r="U224" s="19"/>
      <c r="V224" s="19"/>
    </row>
    <row r="225" spans="1:22" x14ac:dyDescent="0.25">
      <c r="A225" t="str">
        <f>IF(RawData!A225&lt;&gt;"",RawData!A225,"")</f>
        <v/>
      </c>
      <c r="B225" t="str">
        <f>IF(RawData!B225&lt;&gt;"",CONCATENATE(RawData!B225,", ",RawData!C225),"")</f>
        <v/>
      </c>
      <c r="C225" t="str">
        <f>IF(RawData!D225&lt;&gt;"",RawData!D225,"")</f>
        <v/>
      </c>
      <c r="D225" s="28" t="str">
        <f>IF(RawData!E225&lt;&gt;"",RawData!E225,"")</f>
        <v/>
      </c>
      <c r="E225" t="str">
        <f>IF(RawData!F225&lt;&gt;"",CONCATENATE(RawData!F225,", ",LEFT(RawData!G225,1)),"")</f>
        <v/>
      </c>
      <c r="G225" s="30" t="str">
        <f t="shared" si="3"/>
        <v/>
      </c>
      <c r="H225" t="str">
        <f>IF(A225&lt;&gt;"",VLOOKUP(G225,ScoreRanges!$C$4:$E$8,3),"")</f>
        <v/>
      </c>
      <c r="J225" s="30" t="str">
        <f>IF(AND(ConversionTable!$F$2&lt;&gt;"",A225&lt;&gt;""),VLOOKUP(G225,ConversionTable!B$2:D$402,3),"")</f>
        <v/>
      </c>
      <c r="K225" t="str">
        <f>IF(AND(ConversionTable!$F$2&lt;&gt;"",A225&lt;&gt;""),VLOOKUP(J225,ConversionTable!I$4:K$7,3),"")</f>
        <v/>
      </c>
      <c r="M225" t="str">
        <f>IF(A225&lt;&gt;"",(RawData!AC225*ScoringModel!$B$11+RawData!AD225*ScoringModel!$B$21+RawData!AE225*ScoringModel!$B$31)*0.01,"")</f>
        <v/>
      </c>
      <c r="N225" t="str">
        <f>IF(A225&lt;&gt;"",(RawData!H225*ScoringModel!$B$4+RawData!I225*ScoringModel!$B$5+RawData!J225*ScoringModel!$B$6+RawData!K225*ScoringModel!$B$7+RawData!L225*ScoringModel!$B$8+RawData!M225*ScoringModel!$B$9+RawData!N225*ScoringModel!$B$10)*0.01,"")</f>
        <v/>
      </c>
      <c r="O225" t="str">
        <f>IF(A225&lt;&gt;"",(RawData!O225*ScoringModel!$B$14+RawData!P225*ScoringModel!$B$15+RawData!Q225*ScoringModel!$B$16+RawData!R225*ScoringModel!$B$17+RawData!S225*ScoringModel!$B$18+RawData!T225*ScoringModel!$B$19+RawData!U225*ScoringModel!$B$20)*0.01,"")</f>
        <v/>
      </c>
      <c r="P225" t="str">
        <f>IF(A225&lt;&gt;"",(RawData!V225*ScoringModel!$B$24+RawData!W225*ScoringModel!$B$25+RawData!X225*ScoringModel!$B$26+RawData!Y225*ScoringModel!$B$27+RawData!Z225*ScoringModel!$B$28+RawData!AA225*ScoringModel!$B$29+RawData!AB225*ScoringModel!$B$30)*0.01,"")</f>
        <v/>
      </c>
      <c r="Q225" s="19"/>
      <c r="R225" s="19"/>
      <c r="S225" s="19"/>
      <c r="T225" s="19"/>
      <c r="U225" s="19"/>
      <c r="V225" s="19"/>
    </row>
    <row r="226" spans="1:22" x14ac:dyDescent="0.25">
      <c r="A226" t="str">
        <f>IF(RawData!A226&lt;&gt;"",RawData!A226,"")</f>
        <v/>
      </c>
      <c r="B226" t="str">
        <f>IF(RawData!B226&lt;&gt;"",CONCATENATE(RawData!B226,", ",RawData!C226),"")</f>
        <v/>
      </c>
      <c r="C226" t="str">
        <f>IF(RawData!D226&lt;&gt;"",RawData!D226,"")</f>
        <v/>
      </c>
      <c r="D226" s="28" t="str">
        <f>IF(RawData!E226&lt;&gt;"",RawData!E226,"")</f>
        <v/>
      </c>
      <c r="E226" t="str">
        <f>IF(RawData!F226&lt;&gt;"",CONCATENATE(RawData!F226,", ",LEFT(RawData!G226,1)),"")</f>
        <v/>
      </c>
      <c r="G226" s="30" t="str">
        <f t="shared" si="3"/>
        <v/>
      </c>
      <c r="H226" t="str">
        <f>IF(A226&lt;&gt;"",VLOOKUP(G226,ScoreRanges!$C$4:$E$8,3),"")</f>
        <v/>
      </c>
      <c r="J226" s="30" t="str">
        <f>IF(AND(ConversionTable!$F$2&lt;&gt;"",A226&lt;&gt;""),VLOOKUP(G226,ConversionTable!B$2:D$402,3),"")</f>
        <v/>
      </c>
      <c r="K226" t="str">
        <f>IF(AND(ConversionTable!$F$2&lt;&gt;"",A226&lt;&gt;""),VLOOKUP(J226,ConversionTable!I$4:K$7,3),"")</f>
        <v/>
      </c>
      <c r="M226" t="str">
        <f>IF(A226&lt;&gt;"",(RawData!AC226*ScoringModel!$B$11+RawData!AD226*ScoringModel!$B$21+RawData!AE226*ScoringModel!$B$31)*0.01,"")</f>
        <v/>
      </c>
      <c r="N226" t="str">
        <f>IF(A226&lt;&gt;"",(RawData!H226*ScoringModel!$B$4+RawData!I226*ScoringModel!$B$5+RawData!J226*ScoringModel!$B$6+RawData!K226*ScoringModel!$B$7+RawData!L226*ScoringModel!$B$8+RawData!M226*ScoringModel!$B$9+RawData!N226*ScoringModel!$B$10)*0.01,"")</f>
        <v/>
      </c>
      <c r="O226" t="str">
        <f>IF(A226&lt;&gt;"",(RawData!O226*ScoringModel!$B$14+RawData!P226*ScoringModel!$B$15+RawData!Q226*ScoringModel!$B$16+RawData!R226*ScoringModel!$B$17+RawData!S226*ScoringModel!$B$18+RawData!T226*ScoringModel!$B$19+RawData!U226*ScoringModel!$B$20)*0.01,"")</f>
        <v/>
      </c>
      <c r="P226" t="str">
        <f>IF(A226&lt;&gt;"",(RawData!V226*ScoringModel!$B$24+RawData!W226*ScoringModel!$B$25+RawData!X226*ScoringModel!$B$26+RawData!Y226*ScoringModel!$B$27+RawData!Z226*ScoringModel!$B$28+RawData!AA226*ScoringModel!$B$29+RawData!AB226*ScoringModel!$B$30)*0.01,"")</f>
        <v/>
      </c>
      <c r="Q226" s="19"/>
      <c r="R226" s="19"/>
      <c r="S226" s="19"/>
      <c r="T226" s="19"/>
      <c r="U226" s="19"/>
      <c r="V226" s="19"/>
    </row>
    <row r="227" spans="1:22" x14ac:dyDescent="0.25">
      <c r="A227" t="str">
        <f>IF(RawData!A227&lt;&gt;"",RawData!A227,"")</f>
        <v/>
      </c>
      <c r="B227" t="str">
        <f>IF(RawData!B227&lt;&gt;"",CONCATENATE(RawData!B227,", ",RawData!C227),"")</f>
        <v/>
      </c>
      <c r="C227" t="str">
        <f>IF(RawData!D227&lt;&gt;"",RawData!D227,"")</f>
        <v/>
      </c>
      <c r="D227" s="28" t="str">
        <f>IF(RawData!E227&lt;&gt;"",RawData!E227,"")</f>
        <v/>
      </c>
      <c r="E227" t="str">
        <f>IF(RawData!F227&lt;&gt;"",CONCATENATE(RawData!F227,", ",LEFT(RawData!G227,1)),"")</f>
        <v/>
      </c>
      <c r="G227" s="30" t="str">
        <f t="shared" si="3"/>
        <v/>
      </c>
      <c r="H227" t="str">
        <f>IF(A227&lt;&gt;"",VLOOKUP(G227,ScoreRanges!$C$4:$E$8,3),"")</f>
        <v/>
      </c>
      <c r="J227" s="30" t="str">
        <f>IF(AND(ConversionTable!$F$2&lt;&gt;"",A227&lt;&gt;""),VLOOKUP(G227,ConversionTable!B$2:D$402,3),"")</f>
        <v/>
      </c>
      <c r="K227" t="str">
        <f>IF(AND(ConversionTable!$F$2&lt;&gt;"",A227&lt;&gt;""),VLOOKUP(J227,ConversionTable!I$4:K$7,3),"")</f>
        <v/>
      </c>
      <c r="M227" t="str">
        <f>IF(A227&lt;&gt;"",(RawData!AC227*ScoringModel!$B$11+RawData!AD227*ScoringModel!$B$21+RawData!AE227*ScoringModel!$B$31)*0.01,"")</f>
        <v/>
      </c>
      <c r="N227" t="str">
        <f>IF(A227&lt;&gt;"",(RawData!H227*ScoringModel!$B$4+RawData!I227*ScoringModel!$B$5+RawData!J227*ScoringModel!$B$6+RawData!K227*ScoringModel!$B$7+RawData!L227*ScoringModel!$B$8+RawData!M227*ScoringModel!$B$9+RawData!N227*ScoringModel!$B$10)*0.01,"")</f>
        <v/>
      </c>
      <c r="O227" t="str">
        <f>IF(A227&lt;&gt;"",(RawData!O227*ScoringModel!$B$14+RawData!P227*ScoringModel!$B$15+RawData!Q227*ScoringModel!$B$16+RawData!R227*ScoringModel!$B$17+RawData!S227*ScoringModel!$B$18+RawData!T227*ScoringModel!$B$19+RawData!U227*ScoringModel!$B$20)*0.01,"")</f>
        <v/>
      </c>
      <c r="P227" t="str">
        <f>IF(A227&lt;&gt;"",(RawData!V227*ScoringModel!$B$24+RawData!W227*ScoringModel!$B$25+RawData!X227*ScoringModel!$B$26+RawData!Y227*ScoringModel!$B$27+RawData!Z227*ScoringModel!$B$28+RawData!AA227*ScoringModel!$B$29+RawData!AB227*ScoringModel!$B$30)*0.01,"")</f>
        <v/>
      </c>
      <c r="Q227" s="19"/>
      <c r="R227" s="19"/>
      <c r="S227" s="19"/>
      <c r="T227" s="19"/>
      <c r="U227" s="19"/>
      <c r="V227" s="19"/>
    </row>
    <row r="228" spans="1:22" x14ac:dyDescent="0.25">
      <c r="A228" t="str">
        <f>IF(RawData!A228&lt;&gt;"",RawData!A228,"")</f>
        <v/>
      </c>
      <c r="B228" t="str">
        <f>IF(RawData!B228&lt;&gt;"",CONCATENATE(RawData!B228,", ",RawData!C228),"")</f>
        <v/>
      </c>
      <c r="C228" t="str">
        <f>IF(RawData!D228&lt;&gt;"",RawData!D228,"")</f>
        <v/>
      </c>
      <c r="D228" s="28" t="str">
        <f>IF(RawData!E228&lt;&gt;"",RawData!E228,"")</f>
        <v/>
      </c>
      <c r="E228" t="str">
        <f>IF(RawData!F228&lt;&gt;"",CONCATENATE(RawData!F228,", ",LEFT(RawData!G228,1)),"")</f>
        <v/>
      </c>
      <c r="G228" s="30" t="str">
        <f t="shared" si="3"/>
        <v/>
      </c>
      <c r="H228" t="str">
        <f>IF(A228&lt;&gt;"",VLOOKUP(G228,ScoreRanges!$C$4:$E$8,3),"")</f>
        <v/>
      </c>
      <c r="J228" s="30" t="str">
        <f>IF(AND(ConversionTable!$F$2&lt;&gt;"",A228&lt;&gt;""),VLOOKUP(G228,ConversionTable!B$2:D$402,3),"")</f>
        <v/>
      </c>
      <c r="K228" t="str">
        <f>IF(AND(ConversionTable!$F$2&lt;&gt;"",A228&lt;&gt;""),VLOOKUP(J228,ConversionTable!I$4:K$7,3),"")</f>
        <v/>
      </c>
      <c r="M228" t="str">
        <f>IF(A228&lt;&gt;"",(RawData!AC228*ScoringModel!$B$11+RawData!AD228*ScoringModel!$B$21+RawData!AE228*ScoringModel!$B$31)*0.01,"")</f>
        <v/>
      </c>
      <c r="N228" t="str">
        <f>IF(A228&lt;&gt;"",(RawData!H228*ScoringModel!$B$4+RawData!I228*ScoringModel!$B$5+RawData!J228*ScoringModel!$B$6+RawData!K228*ScoringModel!$B$7+RawData!L228*ScoringModel!$B$8+RawData!M228*ScoringModel!$B$9+RawData!N228*ScoringModel!$B$10)*0.01,"")</f>
        <v/>
      </c>
      <c r="O228" t="str">
        <f>IF(A228&lt;&gt;"",(RawData!O228*ScoringModel!$B$14+RawData!P228*ScoringModel!$B$15+RawData!Q228*ScoringModel!$B$16+RawData!R228*ScoringModel!$B$17+RawData!S228*ScoringModel!$B$18+RawData!T228*ScoringModel!$B$19+RawData!U228*ScoringModel!$B$20)*0.01,"")</f>
        <v/>
      </c>
      <c r="P228" t="str">
        <f>IF(A228&lt;&gt;"",(RawData!V228*ScoringModel!$B$24+RawData!W228*ScoringModel!$B$25+RawData!X228*ScoringModel!$B$26+RawData!Y228*ScoringModel!$B$27+RawData!Z228*ScoringModel!$B$28+RawData!AA228*ScoringModel!$B$29+RawData!AB228*ScoringModel!$B$30)*0.01,"")</f>
        <v/>
      </c>
      <c r="Q228" s="19"/>
      <c r="R228" s="19"/>
      <c r="S228" s="19"/>
      <c r="T228" s="19"/>
      <c r="U228" s="19"/>
      <c r="V228" s="19"/>
    </row>
    <row r="229" spans="1:22" x14ac:dyDescent="0.25">
      <c r="A229" t="str">
        <f>IF(RawData!A229&lt;&gt;"",RawData!A229,"")</f>
        <v/>
      </c>
      <c r="B229" t="str">
        <f>IF(RawData!B229&lt;&gt;"",CONCATENATE(RawData!B229,", ",RawData!C229),"")</f>
        <v/>
      </c>
      <c r="C229" t="str">
        <f>IF(RawData!D229&lt;&gt;"",RawData!D229,"")</f>
        <v/>
      </c>
      <c r="D229" s="28" t="str">
        <f>IF(RawData!E229&lt;&gt;"",RawData!E229,"")</f>
        <v/>
      </c>
      <c r="E229" t="str">
        <f>IF(RawData!F229&lt;&gt;"",CONCATENATE(RawData!F229,", ",LEFT(RawData!G229,1)),"")</f>
        <v/>
      </c>
      <c r="G229" s="30" t="str">
        <f t="shared" si="3"/>
        <v/>
      </c>
      <c r="H229" t="str">
        <f>IF(A229&lt;&gt;"",VLOOKUP(G229,ScoreRanges!$C$4:$E$8,3),"")</f>
        <v/>
      </c>
      <c r="J229" s="30" t="str">
        <f>IF(AND(ConversionTable!$F$2&lt;&gt;"",A229&lt;&gt;""),VLOOKUP(G229,ConversionTable!B$2:D$402,3),"")</f>
        <v/>
      </c>
      <c r="K229" t="str">
        <f>IF(AND(ConversionTable!$F$2&lt;&gt;"",A229&lt;&gt;""),VLOOKUP(J229,ConversionTable!I$4:K$7,3),"")</f>
        <v/>
      </c>
      <c r="M229" t="str">
        <f>IF(A229&lt;&gt;"",(RawData!AC229*ScoringModel!$B$11+RawData!AD229*ScoringModel!$B$21+RawData!AE229*ScoringModel!$B$31)*0.01,"")</f>
        <v/>
      </c>
      <c r="N229" t="str">
        <f>IF(A229&lt;&gt;"",(RawData!H229*ScoringModel!$B$4+RawData!I229*ScoringModel!$B$5+RawData!J229*ScoringModel!$B$6+RawData!K229*ScoringModel!$B$7+RawData!L229*ScoringModel!$B$8+RawData!M229*ScoringModel!$B$9+RawData!N229*ScoringModel!$B$10)*0.01,"")</f>
        <v/>
      </c>
      <c r="O229" t="str">
        <f>IF(A229&lt;&gt;"",(RawData!O229*ScoringModel!$B$14+RawData!P229*ScoringModel!$B$15+RawData!Q229*ScoringModel!$B$16+RawData!R229*ScoringModel!$B$17+RawData!S229*ScoringModel!$B$18+RawData!T229*ScoringModel!$B$19+RawData!U229*ScoringModel!$B$20)*0.01,"")</f>
        <v/>
      </c>
      <c r="P229" t="str">
        <f>IF(A229&lt;&gt;"",(RawData!V229*ScoringModel!$B$24+RawData!W229*ScoringModel!$B$25+RawData!X229*ScoringModel!$B$26+RawData!Y229*ScoringModel!$B$27+RawData!Z229*ScoringModel!$B$28+RawData!AA229*ScoringModel!$B$29+RawData!AB229*ScoringModel!$B$30)*0.01,"")</f>
        <v/>
      </c>
      <c r="Q229" s="19"/>
      <c r="R229" s="19"/>
      <c r="S229" s="19"/>
      <c r="T229" s="19"/>
      <c r="U229" s="19"/>
      <c r="V229" s="19"/>
    </row>
    <row r="230" spans="1:22" x14ac:dyDescent="0.25">
      <c r="A230" t="str">
        <f>IF(RawData!A230&lt;&gt;"",RawData!A230,"")</f>
        <v/>
      </c>
      <c r="B230" t="str">
        <f>IF(RawData!B230&lt;&gt;"",CONCATENATE(RawData!B230,", ",RawData!C230),"")</f>
        <v/>
      </c>
      <c r="C230" t="str">
        <f>IF(RawData!D230&lt;&gt;"",RawData!D230,"")</f>
        <v/>
      </c>
      <c r="D230" s="28" t="str">
        <f>IF(RawData!E230&lt;&gt;"",RawData!E230,"")</f>
        <v/>
      </c>
      <c r="E230" t="str">
        <f>IF(RawData!F230&lt;&gt;"",CONCATENATE(RawData!F230,", ",LEFT(RawData!G230,1)),"")</f>
        <v/>
      </c>
      <c r="G230" s="30" t="str">
        <f t="shared" si="3"/>
        <v/>
      </c>
      <c r="H230" t="str">
        <f>IF(A230&lt;&gt;"",VLOOKUP(G230,ScoreRanges!$C$4:$E$8,3),"")</f>
        <v/>
      </c>
      <c r="J230" s="30" t="str">
        <f>IF(AND(ConversionTable!$F$2&lt;&gt;"",A230&lt;&gt;""),VLOOKUP(G230,ConversionTable!B$2:D$402,3),"")</f>
        <v/>
      </c>
      <c r="K230" t="str">
        <f>IF(AND(ConversionTable!$F$2&lt;&gt;"",A230&lt;&gt;""),VLOOKUP(J230,ConversionTable!I$4:K$7,3),"")</f>
        <v/>
      </c>
      <c r="M230" t="str">
        <f>IF(A230&lt;&gt;"",(RawData!AC230*ScoringModel!$B$11+RawData!AD230*ScoringModel!$B$21+RawData!AE230*ScoringModel!$B$31)*0.01,"")</f>
        <v/>
      </c>
      <c r="N230" t="str">
        <f>IF(A230&lt;&gt;"",(RawData!H230*ScoringModel!$B$4+RawData!I230*ScoringModel!$B$5+RawData!J230*ScoringModel!$B$6+RawData!K230*ScoringModel!$B$7+RawData!L230*ScoringModel!$B$8+RawData!M230*ScoringModel!$B$9+RawData!N230*ScoringModel!$B$10)*0.01,"")</f>
        <v/>
      </c>
      <c r="O230" t="str">
        <f>IF(A230&lt;&gt;"",(RawData!O230*ScoringModel!$B$14+RawData!P230*ScoringModel!$B$15+RawData!Q230*ScoringModel!$B$16+RawData!R230*ScoringModel!$B$17+RawData!S230*ScoringModel!$B$18+RawData!T230*ScoringModel!$B$19+RawData!U230*ScoringModel!$B$20)*0.01,"")</f>
        <v/>
      </c>
      <c r="P230" t="str">
        <f>IF(A230&lt;&gt;"",(RawData!V230*ScoringModel!$B$24+RawData!W230*ScoringModel!$B$25+RawData!X230*ScoringModel!$B$26+RawData!Y230*ScoringModel!$B$27+RawData!Z230*ScoringModel!$B$28+RawData!AA230*ScoringModel!$B$29+RawData!AB230*ScoringModel!$B$30)*0.01,"")</f>
        <v/>
      </c>
      <c r="Q230" s="19"/>
      <c r="R230" s="19"/>
      <c r="S230" s="19"/>
      <c r="T230" s="19"/>
      <c r="U230" s="19"/>
      <c r="V230" s="19"/>
    </row>
    <row r="231" spans="1:22" x14ac:dyDescent="0.25">
      <c r="A231" t="str">
        <f>IF(RawData!A231&lt;&gt;"",RawData!A231,"")</f>
        <v/>
      </c>
      <c r="B231" t="str">
        <f>IF(RawData!B231&lt;&gt;"",CONCATENATE(RawData!B231,", ",RawData!C231),"")</f>
        <v/>
      </c>
      <c r="C231" t="str">
        <f>IF(RawData!D231&lt;&gt;"",RawData!D231,"")</f>
        <v/>
      </c>
      <c r="D231" s="28" t="str">
        <f>IF(RawData!E231&lt;&gt;"",RawData!E231,"")</f>
        <v/>
      </c>
      <c r="E231" t="str">
        <f>IF(RawData!F231&lt;&gt;"",CONCATENATE(RawData!F231,", ",LEFT(RawData!G231,1)),"")</f>
        <v/>
      </c>
      <c r="G231" s="30" t="str">
        <f t="shared" si="3"/>
        <v/>
      </c>
      <c r="H231" t="str">
        <f>IF(A231&lt;&gt;"",VLOOKUP(G231,ScoreRanges!$C$4:$E$8,3),"")</f>
        <v/>
      </c>
      <c r="J231" s="30" t="str">
        <f>IF(AND(ConversionTable!$F$2&lt;&gt;"",A231&lt;&gt;""),VLOOKUP(G231,ConversionTable!B$2:D$402,3),"")</f>
        <v/>
      </c>
      <c r="K231" t="str">
        <f>IF(AND(ConversionTable!$F$2&lt;&gt;"",A231&lt;&gt;""),VLOOKUP(J231,ConversionTable!I$4:K$7,3),"")</f>
        <v/>
      </c>
      <c r="M231" t="str">
        <f>IF(A231&lt;&gt;"",(RawData!AC231*ScoringModel!$B$11+RawData!AD231*ScoringModel!$B$21+RawData!AE231*ScoringModel!$B$31)*0.01,"")</f>
        <v/>
      </c>
      <c r="N231" t="str">
        <f>IF(A231&lt;&gt;"",(RawData!H231*ScoringModel!$B$4+RawData!I231*ScoringModel!$B$5+RawData!J231*ScoringModel!$B$6+RawData!K231*ScoringModel!$B$7+RawData!L231*ScoringModel!$B$8+RawData!M231*ScoringModel!$B$9+RawData!N231*ScoringModel!$B$10)*0.01,"")</f>
        <v/>
      </c>
      <c r="O231" t="str">
        <f>IF(A231&lt;&gt;"",(RawData!O231*ScoringModel!$B$14+RawData!P231*ScoringModel!$B$15+RawData!Q231*ScoringModel!$B$16+RawData!R231*ScoringModel!$B$17+RawData!S231*ScoringModel!$B$18+RawData!T231*ScoringModel!$B$19+RawData!U231*ScoringModel!$B$20)*0.01,"")</f>
        <v/>
      </c>
      <c r="P231" t="str">
        <f>IF(A231&lt;&gt;"",(RawData!V231*ScoringModel!$B$24+RawData!W231*ScoringModel!$B$25+RawData!X231*ScoringModel!$B$26+RawData!Y231*ScoringModel!$B$27+RawData!Z231*ScoringModel!$B$28+RawData!AA231*ScoringModel!$B$29+RawData!AB231*ScoringModel!$B$30)*0.01,"")</f>
        <v/>
      </c>
      <c r="Q231" s="19"/>
      <c r="R231" s="19"/>
      <c r="S231" s="19"/>
      <c r="T231" s="19"/>
      <c r="U231" s="19"/>
      <c r="V231" s="19"/>
    </row>
    <row r="232" spans="1:22" x14ac:dyDescent="0.25">
      <c r="A232" t="str">
        <f>IF(RawData!A232&lt;&gt;"",RawData!A232,"")</f>
        <v/>
      </c>
      <c r="B232" t="str">
        <f>IF(RawData!B232&lt;&gt;"",CONCATENATE(RawData!B232,", ",RawData!C232),"")</f>
        <v/>
      </c>
      <c r="C232" t="str">
        <f>IF(RawData!D232&lt;&gt;"",RawData!D232,"")</f>
        <v/>
      </c>
      <c r="D232" s="28" t="str">
        <f>IF(RawData!E232&lt;&gt;"",RawData!E232,"")</f>
        <v/>
      </c>
      <c r="E232" t="str">
        <f>IF(RawData!F232&lt;&gt;"",CONCATENATE(RawData!F232,", ",LEFT(RawData!G232,1)),"")</f>
        <v/>
      </c>
      <c r="G232" s="30" t="str">
        <f t="shared" si="3"/>
        <v/>
      </c>
      <c r="H232" t="str">
        <f>IF(A232&lt;&gt;"",VLOOKUP(G232,ScoreRanges!$C$4:$E$8,3),"")</f>
        <v/>
      </c>
      <c r="J232" s="30" t="str">
        <f>IF(AND(ConversionTable!$F$2&lt;&gt;"",A232&lt;&gt;""),VLOOKUP(G232,ConversionTable!B$2:D$402,3),"")</f>
        <v/>
      </c>
      <c r="K232" t="str">
        <f>IF(AND(ConversionTable!$F$2&lt;&gt;"",A232&lt;&gt;""),VLOOKUP(J232,ConversionTable!I$4:K$7,3),"")</f>
        <v/>
      </c>
      <c r="M232" t="str">
        <f>IF(A232&lt;&gt;"",(RawData!AC232*ScoringModel!$B$11+RawData!AD232*ScoringModel!$B$21+RawData!AE232*ScoringModel!$B$31)*0.01,"")</f>
        <v/>
      </c>
      <c r="N232" t="str">
        <f>IF(A232&lt;&gt;"",(RawData!H232*ScoringModel!$B$4+RawData!I232*ScoringModel!$B$5+RawData!J232*ScoringModel!$B$6+RawData!K232*ScoringModel!$B$7+RawData!L232*ScoringModel!$B$8+RawData!M232*ScoringModel!$B$9+RawData!N232*ScoringModel!$B$10)*0.01,"")</f>
        <v/>
      </c>
      <c r="O232" t="str">
        <f>IF(A232&lt;&gt;"",(RawData!O232*ScoringModel!$B$14+RawData!P232*ScoringModel!$B$15+RawData!Q232*ScoringModel!$B$16+RawData!R232*ScoringModel!$B$17+RawData!S232*ScoringModel!$B$18+RawData!T232*ScoringModel!$B$19+RawData!U232*ScoringModel!$B$20)*0.01,"")</f>
        <v/>
      </c>
      <c r="P232" t="str">
        <f>IF(A232&lt;&gt;"",(RawData!V232*ScoringModel!$B$24+RawData!W232*ScoringModel!$B$25+RawData!X232*ScoringModel!$B$26+RawData!Y232*ScoringModel!$B$27+RawData!Z232*ScoringModel!$B$28+RawData!AA232*ScoringModel!$B$29+RawData!AB232*ScoringModel!$B$30)*0.01,"")</f>
        <v/>
      </c>
      <c r="Q232" s="19"/>
      <c r="R232" s="19"/>
      <c r="S232" s="19"/>
      <c r="T232" s="19"/>
      <c r="U232" s="19"/>
      <c r="V232" s="19"/>
    </row>
    <row r="233" spans="1:22" x14ac:dyDescent="0.25">
      <c r="A233" t="str">
        <f>IF(RawData!A233&lt;&gt;"",RawData!A233,"")</f>
        <v/>
      </c>
      <c r="B233" t="str">
        <f>IF(RawData!B233&lt;&gt;"",CONCATENATE(RawData!B233,", ",RawData!C233),"")</f>
        <v/>
      </c>
      <c r="C233" t="str">
        <f>IF(RawData!D233&lt;&gt;"",RawData!D233,"")</f>
        <v/>
      </c>
      <c r="D233" s="28" t="str">
        <f>IF(RawData!E233&lt;&gt;"",RawData!E233,"")</f>
        <v/>
      </c>
      <c r="E233" t="str">
        <f>IF(RawData!F233&lt;&gt;"",CONCATENATE(RawData!F233,", ",LEFT(RawData!G233,1)),"")</f>
        <v/>
      </c>
      <c r="G233" s="30" t="str">
        <f t="shared" si="3"/>
        <v/>
      </c>
      <c r="H233" t="str">
        <f>IF(A233&lt;&gt;"",VLOOKUP(G233,ScoreRanges!$C$4:$E$8,3),"")</f>
        <v/>
      </c>
      <c r="J233" s="30" t="str">
        <f>IF(AND(ConversionTable!$F$2&lt;&gt;"",A233&lt;&gt;""),VLOOKUP(G233,ConversionTable!B$2:D$402,3),"")</f>
        <v/>
      </c>
      <c r="K233" t="str">
        <f>IF(AND(ConversionTable!$F$2&lt;&gt;"",A233&lt;&gt;""),VLOOKUP(J233,ConversionTable!I$4:K$7,3),"")</f>
        <v/>
      </c>
      <c r="M233" t="str">
        <f>IF(A233&lt;&gt;"",(RawData!AC233*ScoringModel!$B$11+RawData!AD233*ScoringModel!$B$21+RawData!AE233*ScoringModel!$B$31)*0.01,"")</f>
        <v/>
      </c>
      <c r="N233" t="str">
        <f>IF(A233&lt;&gt;"",(RawData!H233*ScoringModel!$B$4+RawData!I233*ScoringModel!$B$5+RawData!J233*ScoringModel!$B$6+RawData!K233*ScoringModel!$B$7+RawData!L233*ScoringModel!$B$8+RawData!M233*ScoringModel!$B$9+RawData!N233*ScoringModel!$B$10)*0.01,"")</f>
        <v/>
      </c>
      <c r="O233" t="str">
        <f>IF(A233&lt;&gt;"",(RawData!O233*ScoringModel!$B$14+RawData!P233*ScoringModel!$B$15+RawData!Q233*ScoringModel!$B$16+RawData!R233*ScoringModel!$B$17+RawData!S233*ScoringModel!$B$18+RawData!T233*ScoringModel!$B$19+RawData!U233*ScoringModel!$B$20)*0.01,"")</f>
        <v/>
      </c>
      <c r="P233" t="str">
        <f>IF(A233&lt;&gt;"",(RawData!V233*ScoringModel!$B$24+RawData!W233*ScoringModel!$B$25+RawData!X233*ScoringModel!$B$26+RawData!Y233*ScoringModel!$B$27+RawData!Z233*ScoringModel!$B$28+RawData!AA233*ScoringModel!$B$29+RawData!AB233*ScoringModel!$B$30)*0.01,"")</f>
        <v/>
      </c>
      <c r="Q233" s="19"/>
      <c r="R233" s="19"/>
      <c r="S233" s="19"/>
      <c r="T233" s="19"/>
      <c r="U233" s="19"/>
      <c r="V233" s="19"/>
    </row>
    <row r="234" spans="1:22" x14ac:dyDescent="0.25">
      <c r="A234" t="str">
        <f>IF(RawData!A234&lt;&gt;"",RawData!A234,"")</f>
        <v/>
      </c>
      <c r="B234" t="str">
        <f>IF(RawData!B234&lt;&gt;"",CONCATENATE(RawData!B234,", ",RawData!C234),"")</f>
        <v/>
      </c>
      <c r="C234" t="str">
        <f>IF(RawData!D234&lt;&gt;"",RawData!D234,"")</f>
        <v/>
      </c>
      <c r="D234" s="28" t="str">
        <f>IF(RawData!E234&lt;&gt;"",RawData!E234,"")</f>
        <v/>
      </c>
      <c r="E234" t="str">
        <f>IF(RawData!F234&lt;&gt;"",CONCATENATE(RawData!F234,", ",LEFT(RawData!G234,1)),"")</f>
        <v/>
      </c>
      <c r="G234" s="30" t="str">
        <f t="shared" si="3"/>
        <v/>
      </c>
      <c r="H234" t="str">
        <f>IF(A234&lt;&gt;"",VLOOKUP(G234,ScoreRanges!$C$4:$E$8,3),"")</f>
        <v/>
      </c>
      <c r="J234" s="30" t="str">
        <f>IF(AND(ConversionTable!$F$2&lt;&gt;"",A234&lt;&gt;""),VLOOKUP(G234,ConversionTable!B$2:D$402,3),"")</f>
        <v/>
      </c>
      <c r="K234" t="str">
        <f>IF(AND(ConversionTable!$F$2&lt;&gt;"",A234&lt;&gt;""),VLOOKUP(J234,ConversionTable!I$4:K$7,3),"")</f>
        <v/>
      </c>
      <c r="M234" t="str">
        <f>IF(A234&lt;&gt;"",(RawData!AC234*ScoringModel!$B$11+RawData!AD234*ScoringModel!$B$21+RawData!AE234*ScoringModel!$B$31)*0.01,"")</f>
        <v/>
      </c>
      <c r="N234" t="str">
        <f>IF(A234&lt;&gt;"",(RawData!H234*ScoringModel!$B$4+RawData!I234*ScoringModel!$B$5+RawData!J234*ScoringModel!$B$6+RawData!K234*ScoringModel!$B$7+RawData!L234*ScoringModel!$B$8+RawData!M234*ScoringModel!$B$9+RawData!N234*ScoringModel!$B$10)*0.01,"")</f>
        <v/>
      </c>
      <c r="O234" t="str">
        <f>IF(A234&lt;&gt;"",(RawData!O234*ScoringModel!$B$14+RawData!P234*ScoringModel!$B$15+RawData!Q234*ScoringModel!$B$16+RawData!R234*ScoringModel!$B$17+RawData!S234*ScoringModel!$B$18+RawData!T234*ScoringModel!$B$19+RawData!U234*ScoringModel!$B$20)*0.01,"")</f>
        <v/>
      </c>
      <c r="P234" t="str">
        <f>IF(A234&lt;&gt;"",(RawData!V234*ScoringModel!$B$24+RawData!W234*ScoringModel!$B$25+RawData!X234*ScoringModel!$B$26+RawData!Y234*ScoringModel!$B$27+RawData!Z234*ScoringModel!$B$28+RawData!AA234*ScoringModel!$B$29+RawData!AB234*ScoringModel!$B$30)*0.01,"")</f>
        <v/>
      </c>
      <c r="Q234" s="19"/>
      <c r="R234" s="19"/>
      <c r="S234" s="19"/>
      <c r="T234" s="19"/>
      <c r="U234" s="19"/>
      <c r="V234" s="19"/>
    </row>
    <row r="235" spans="1:22" x14ac:dyDescent="0.25">
      <c r="A235" t="str">
        <f>IF(RawData!A235&lt;&gt;"",RawData!A235,"")</f>
        <v/>
      </c>
      <c r="B235" t="str">
        <f>IF(RawData!B235&lt;&gt;"",CONCATENATE(RawData!B235,", ",RawData!C235),"")</f>
        <v/>
      </c>
      <c r="C235" t="str">
        <f>IF(RawData!D235&lt;&gt;"",RawData!D235,"")</f>
        <v/>
      </c>
      <c r="D235" s="28" t="str">
        <f>IF(RawData!E235&lt;&gt;"",RawData!E235,"")</f>
        <v/>
      </c>
      <c r="E235" t="str">
        <f>IF(RawData!F235&lt;&gt;"",CONCATENATE(RawData!F235,", ",LEFT(RawData!G235,1)),"")</f>
        <v/>
      </c>
      <c r="G235" s="30" t="str">
        <f t="shared" si="3"/>
        <v/>
      </c>
      <c r="H235" t="str">
        <f>IF(A235&lt;&gt;"",VLOOKUP(G235,ScoreRanges!$C$4:$E$8,3),"")</f>
        <v/>
      </c>
      <c r="J235" s="30" t="str">
        <f>IF(AND(ConversionTable!$F$2&lt;&gt;"",A235&lt;&gt;""),VLOOKUP(G235,ConversionTable!B$2:D$402,3),"")</f>
        <v/>
      </c>
      <c r="K235" t="str">
        <f>IF(AND(ConversionTable!$F$2&lt;&gt;"",A235&lt;&gt;""),VLOOKUP(J235,ConversionTable!I$4:K$7,3),"")</f>
        <v/>
      </c>
      <c r="M235" t="str">
        <f>IF(A235&lt;&gt;"",(RawData!AC235*ScoringModel!$B$11+RawData!AD235*ScoringModel!$B$21+RawData!AE235*ScoringModel!$B$31)*0.01,"")</f>
        <v/>
      </c>
      <c r="N235" t="str">
        <f>IF(A235&lt;&gt;"",(RawData!H235*ScoringModel!$B$4+RawData!I235*ScoringModel!$B$5+RawData!J235*ScoringModel!$B$6+RawData!K235*ScoringModel!$B$7+RawData!L235*ScoringModel!$B$8+RawData!M235*ScoringModel!$B$9+RawData!N235*ScoringModel!$B$10)*0.01,"")</f>
        <v/>
      </c>
      <c r="O235" t="str">
        <f>IF(A235&lt;&gt;"",(RawData!O235*ScoringModel!$B$14+RawData!P235*ScoringModel!$B$15+RawData!Q235*ScoringModel!$B$16+RawData!R235*ScoringModel!$B$17+RawData!S235*ScoringModel!$B$18+RawData!T235*ScoringModel!$B$19+RawData!U235*ScoringModel!$B$20)*0.01,"")</f>
        <v/>
      </c>
      <c r="P235" t="str">
        <f>IF(A235&lt;&gt;"",(RawData!V235*ScoringModel!$B$24+RawData!W235*ScoringModel!$B$25+RawData!X235*ScoringModel!$B$26+RawData!Y235*ScoringModel!$B$27+RawData!Z235*ScoringModel!$B$28+RawData!AA235*ScoringModel!$B$29+RawData!AB235*ScoringModel!$B$30)*0.01,"")</f>
        <v/>
      </c>
      <c r="Q235" s="19"/>
      <c r="R235" s="19"/>
      <c r="S235" s="19"/>
      <c r="T235" s="19"/>
      <c r="U235" s="19"/>
      <c r="V235" s="19"/>
    </row>
    <row r="236" spans="1:22" x14ac:dyDescent="0.25">
      <c r="A236" t="str">
        <f>IF(RawData!A236&lt;&gt;"",RawData!A236,"")</f>
        <v/>
      </c>
      <c r="B236" t="str">
        <f>IF(RawData!B236&lt;&gt;"",CONCATENATE(RawData!B236,", ",RawData!C236),"")</f>
        <v/>
      </c>
      <c r="C236" t="str">
        <f>IF(RawData!D236&lt;&gt;"",RawData!D236,"")</f>
        <v/>
      </c>
      <c r="D236" s="28" t="str">
        <f>IF(RawData!E236&lt;&gt;"",RawData!E236,"")</f>
        <v/>
      </c>
      <c r="E236" t="str">
        <f>IF(RawData!F236&lt;&gt;"",CONCATENATE(RawData!F236,", ",LEFT(RawData!G236,1)),"")</f>
        <v/>
      </c>
      <c r="G236" s="30" t="str">
        <f t="shared" si="3"/>
        <v/>
      </c>
      <c r="H236" t="str">
        <f>IF(A236&lt;&gt;"",VLOOKUP(G236,ScoreRanges!$C$4:$E$8,3),"")</f>
        <v/>
      </c>
      <c r="J236" s="30" t="str">
        <f>IF(AND(ConversionTable!$F$2&lt;&gt;"",A236&lt;&gt;""),VLOOKUP(G236,ConversionTable!B$2:D$402,3),"")</f>
        <v/>
      </c>
      <c r="K236" t="str">
        <f>IF(AND(ConversionTable!$F$2&lt;&gt;"",A236&lt;&gt;""),VLOOKUP(J236,ConversionTable!I$4:K$7,3),"")</f>
        <v/>
      </c>
      <c r="M236" t="str">
        <f>IF(A236&lt;&gt;"",(RawData!AC236*ScoringModel!$B$11+RawData!AD236*ScoringModel!$B$21+RawData!AE236*ScoringModel!$B$31)*0.01,"")</f>
        <v/>
      </c>
      <c r="N236" t="str">
        <f>IF(A236&lt;&gt;"",(RawData!H236*ScoringModel!$B$4+RawData!I236*ScoringModel!$B$5+RawData!J236*ScoringModel!$B$6+RawData!K236*ScoringModel!$B$7+RawData!L236*ScoringModel!$B$8+RawData!M236*ScoringModel!$B$9+RawData!N236*ScoringModel!$B$10)*0.01,"")</f>
        <v/>
      </c>
      <c r="O236" t="str">
        <f>IF(A236&lt;&gt;"",(RawData!O236*ScoringModel!$B$14+RawData!P236*ScoringModel!$B$15+RawData!Q236*ScoringModel!$B$16+RawData!R236*ScoringModel!$B$17+RawData!S236*ScoringModel!$B$18+RawData!T236*ScoringModel!$B$19+RawData!U236*ScoringModel!$B$20)*0.01,"")</f>
        <v/>
      </c>
      <c r="P236" t="str">
        <f>IF(A236&lt;&gt;"",(RawData!V236*ScoringModel!$B$24+RawData!W236*ScoringModel!$B$25+RawData!X236*ScoringModel!$B$26+RawData!Y236*ScoringModel!$B$27+RawData!Z236*ScoringModel!$B$28+RawData!AA236*ScoringModel!$B$29+RawData!AB236*ScoringModel!$B$30)*0.01,"")</f>
        <v/>
      </c>
      <c r="Q236" s="19"/>
      <c r="R236" s="19"/>
      <c r="S236" s="19"/>
      <c r="T236" s="19"/>
      <c r="U236" s="19"/>
      <c r="V236" s="19"/>
    </row>
    <row r="237" spans="1:22" x14ac:dyDescent="0.25">
      <c r="A237" t="str">
        <f>IF(RawData!A237&lt;&gt;"",RawData!A237,"")</f>
        <v/>
      </c>
      <c r="B237" t="str">
        <f>IF(RawData!B237&lt;&gt;"",CONCATENATE(RawData!B237,", ",RawData!C237),"")</f>
        <v/>
      </c>
      <c r="C237" t="str">
        <f>IF(RawData!D237&lt;&gt;"",RawData!D237,"")</f>
        <v/>
      </c>
      <c r="D237" s="28" t="str">
        <f>IF(RawData!E237&lt;&gt;"",RawData!E237,"")</f>
        <v/>
      </c>
      <c r="E237" t="str">
        <f>IF(RawData!F237&lt;&gt;"",CONCATENATE(RawData!F237,", ",LEFT(RawData!G237,1)),"")</f>
        <v/>
      </c>
      <c r="G237" s="30" t="str">
        <f t="shared" si="3"/>
        <v/>
      </c>
      <c r="H237" t="str">
        <f>IF(A237&lt;&gt;"",VLOOKUP(G237,ScoreRanges!$C$4:$E$8,3),"")</f>
        <v/>
      </c>
      <c r="J237" s="30" t="str">
        <f>IF(AND(ConversionTable!$F$2&lt;&gt;"",A237&lt;&gt;""),VLOOKUP(G237,ConversionTable!B$2:D$402,3),"")</f>
        <v/>
      </c>
      <c r="K237" t="str">
        <f>IF(AND(ConversionTable!$F$2&lt;&gt;"",A237&lt;&gt;""),VLOOKUP(J237,ConversionTable!I$4:K$7,3),"")</f>
        <v/>
      </c>
      <c r="M237" t="str">
        <f>IF(A237&lt;&gt;"",(RawData!AC237*ScoringModel!$B$11+RawData!AD237*ScoringModel!$B$21+RawData!AE237*ScoringModel!$B$31)*0.01,"")</f>
        <v/>
      </c>
      <c r="N237" t="str">
        <f>IF(A237&lt;&gt;"",(RawData!H237*ScoringModel!$B$4+RawData!I237*ScoringModel!$B$5+RawData!J237*ScoringModel!$B$6+RawData!K237*ScoringModel!$B$7+RawData!L237*ScoringModel!$B$8+RawData!M237*ScoringModel!$B$9+RawData!N237*ScoringModel!$B$10)*0.01,"")</f>
        <v/>
      </c>
      <c r="O237" t="str">
        <f>IF(A237&lt;&gt;"",(RawData!O237*ScoringModel!$B$14+RawData!P237*ScoringModel!$B$15+RawData!Q237*ScoringModel!$B$16+RawData!R237*ScoringModel!$B$17+RawData!S237*ScoringModel!$B$18+RawData!T237*ScoringModel!$B$19+RawData!U237*ScoringModel!$B$20)*0.01,"")</f>
        <v/>
      </c>
      <c r="P237" t="str">
        <f>IF(A237&lt;&gt;"",(RawData!V237*ScoringModel!$B$24+RawData!W237*ScoringModel!$B$25+RawData!X237*ScoringModel!$B$26+RawData!Y237*ScoringModel!$B$27+RawData!Z237*ScoringModel!$B$28+RawData!AA237*ScoringModel!$B$29+RawData!AB237*ScoringModel!$B$30)*0.01,"")</f>
        <v/>
      </c>
      <c r="Q237" s="19"/>
      <c r="R237" s="19"/>
      <c r="S237" s="19"/>
      <c r="T237" s="19"/>
      <c r="U237" s="19"/>
      <c r="V237" s="19"/>
    </row>
    <row r="238" spans="1:22" x14ac:dyDescent="0.25">
      <c r="A238" t="str">
        <f>IF(RawData!A238&lt;&gt;"",RawData!A238,"")</f>
        <v/>
      </c>
      <c r="B238" t="str">
        <f>IF(RawData!B238&lt;&gt;"",CONCATENATE(RawData!B238,", ",RawData!C238),"")</f>
        <v/>
      </c>
      <c r="C238" t="str">
        <f>IF(RawData!D238&lt;&gt;"",RawData!D238,"")</f>
        <v/>
      </c>
      <c r="D238" s="28" t="str">
        <f>IF(RawData!E238&lt;&gt;"",RawData!E238,"")</f>
        <v/>
      </c>
      <c r="E238" t="str">
        <f>IF(RawData!F238&lt;&gt;"",CONCATENATE(RawData!F238,", ",LEFT(RawData!G238,1)),"")</f>
        <v/>
      </c>
      <c r="G238" s="30" t="str">
        <f t="shared" si="3"/>
        <v/>
      </c>
      <c r="H238" t="str">
        <f>IF(A238&lt;&gt;"",VLOOKUP(G238,ScoreRanges!$C$4:$E$8,3),"")</f>
        <v/>
      </c>
      <c r="J238" s="30" t="str">
        <f>IF(AND(ConversionTable!$F$2&lt;&gt;"",A238&lt;&gt;""),VLOOKUP(G238,ConversionTable!B$2:D$402,3),"")</f>
        <v/>
      </c>
      <c r="K238" t="str">
        <f>IF(AND(ConversionTable!$F$2&lt;&gt;"",A238&lt;&gt;""),VLOOKUP(J238,ConversionTable!I$4:K$7,3),"")</f>
        <v/>
      </c>
      <c r="M238" t="str">
        <f>IF(A238&lt;&gt;"",(RawData!AC238*ScoringModel!$B$11+RawData!AD238*ScoringModel!$B$21+RawData!AE238*ScoringModel!$B$31)*0.01,"")</f>
        <v/>
      </c>
      <c r="N238" t="str">
        <f>IF(A238&lt;&gt;"",(RawData!H238*ScoringModel!$B$4+RawData!I238*ScoringModel!$B$5+RawData!J238*ScoringModel!$B$6+RawData!K238*ScoringModel!$B$7+RawData!L238*ScoringModel!$B$8+RawData!M238*ScoringModel!$B$9+RawData!N238*ScoringModel!$B$10)*0.01,"")</f>
        <v/>
      </c>
      <c r="O238" t="str">
        <f>IF(A238&lt;&gt;"",(RawData!O238*ScoringModel!$B$14+RawData!P238*ScoringModel!$B$15+RawData!Q238*ScoringModel!$B$16+RawData!R238*ScoringModel!$B$17+RawData!S238*ScoringModel!$B$18+RawData!T238*ScoringModel!$B$19+RawData!U238*ScoringModel!$B$20)*0.01,"")</f>
        <v/>
      </c>
      <c r="P238" t="str">
        <f>IF(A238&lt;&gt;"",(RawData!V238*ScoringModel!$B$24+RawData!W238*ScoringModel!$B$25+RawData!X238*ScoringModel!$B$26+RawData!Y238*ScoringModel!$B$27+RawData!Z238*ScoringModel!$B$28+RawData!AA238*ScoringModel!$B$29+RawData!AB238*ScoringModel!$B$30)*0.01,"")</f>
        <v/>
      </c>
      <c r="Q238" s="19"/>
      <c r="R238" s="19"/>
      <c r="S238" s="19"/>
      <c r="T238" s="19"/>
      <c r="U238" s="19"/>
      <c r="V238" s="19"/>
    </row>
    <row r="239" spans="1:22" x14ac:dyDescent="0.25">
      <c r="A239" t="str">
        <f>IF(RawData!A239&lt;&gt;"",RawData!A239,"")</f>
        <v/>
      </c>
      <c r="B239" t="str">
        <f>IF(RawData!B239&lt;&gt;"",CONCATENATE(RawData!B239,", ",RawData!C239),"")</f>
        <v/>
      </c>
      <c r="C239" t="str">
        <f>IF(RawData!D239&lt;&gt;"",RawData!D239,"")</f>
        <v/>
      </c>
      <c r="D239" s="28" t="str">
        <f>IF(RawData!E239&lt;&gt;"",RawData!E239,"")</f>
        <v/>
      </c>
      <c r="E239" t="str">
        <f>IF(RawData!F239&lt;&gt;"",CONCATENATE(RawData!F239,", ",LEFT(RawData!G239,1)),"")</f>
        <v/>
      </c>
      <c r="G239" s="30" t="str">
        <f t="shared" si="3"/>
        <v/>
      </c>
      <c r="H239" t="str">
        <f>IF(A239&lt;&gt;"",VLOOKUP(G239,ScoreRanges!$C$4:$E$8,3),"")</f>
        <v/>
      </c>
      <c r="J239" s="30" t="str">
        <f>IF(AND(ConversionTable!$F$2&lt;&gt;"",A239&lt;&gt;""),VLOOKUP(G239,ConversionTable!B$2:D$402,3),"")</f>
        <v/>
      </c>
      <c r="K239" t="str">
        <f>IF(AND(ConversionTable!$F$2&lt;&gt;"",A239&lt;&gt;""),VLOOKUP(J239,ConversionTable!I$4:K$7,3),"")</f>
        <v/>
      </c>
      <c r="M239" t="str">
        <f>IF(A239&lt;&gt;"",(RawData!AC239*ScoringModel!$B$11+RawData!AD239*ScoringModel!$B$21+RawData!AE239*ScoringModel!$B$31)*0.01,"")</f>
        <v/>
      </c>
      <c r="N239" t="str">
        <f>IF(A239&lt;&gt;"",(RawData!H239*ScoringModel!$B$4+RawData!I239*ScoringModel!$B$5+RawData!J239*ScoringModel!$B$6+RawData!K239*ScoringModel!$B$7+RawData!L239*ScoringModel!$B$8+RawData!M239*ScoringModel!$B$9+RawData!N239*ScoringModel!$B$10)*0.01,"")</f>
        <v/>
      </c>
      <c r="O239" t="str">
        <f>IF(A239&lt;&gt;"",(RawData!O239*ScoringModel!$B$14+RawData!P239*ScoringModel!$B$15+RawData!Q239*ScoringModel!$B$16+RawData!R239*ScoringModel!$B$17+RawData!S239*ScoringModel!$B$18+RawData!T239*ScoringModel!$B$19+RawData!U239*ScoringModel!$B$20)*0.01,"")</f>
        <v/>
      </c>
      <c r="P239" t="str">
        <f>IF(A239&lt;&gt;"",(RawData!V239*ScoringModel!$B$24+RawData!W239*ScoringModel!$B$25+RawData!X239*ScoringModel!$B$26+RawData!Y239*ScoringModel!$B$27+RawData!Z239*ScoringModel!$B$28+RawData!AA239*ScoringModel!$B$29+RawData!AB239*ScoringModel!$B$30)*0.01,"")</f>
        <v/>
      </c>
      <c r="Q239" s="19"/>
      <c r="R239" s="19"/>
      <c r="S239" s="19"/>
      <c r="T239" s="19"/>
      <c r="U239" s="19"/>
      <c r="V239" s="19"/>
    </row>
    <row r="240" spans="1:22" x14ac:dyDescent="0.25">
      <c r="A240" t="str">
        <f>IF(RawData!A240&lt;&gt;"",RawData!A240,"")</f>
        <v/>
      </c>
      <c r="B240" t="str">
        <f>IF(RawData!B240&lt;&gt;"",CONCATENATE(RawData!B240,", ",RawData!C240),"")</f>
        <v/>
      </c>
      <c r="C240" t="str">
        <f>IF(RawData!D240&lt;&gt;"",RawData!D240,"")</f>
        <v/>
      </c>
      <c r="D240" s="28" t="str">
        <f>IF(RawData!E240&lt;&gt;"",RawData!E240,"")</f>
        <v/>
      </c>
      <c r="E240" t="str">
        <f>IF(RawData!F240&lt;&gt;"",CONCATENATE(RawData!F240,", ",LEFT(RawData!G240,1)),"")</f>
        <v/>
      </c>
      <c r="G240" s="30" t="str">
        <f t="shared" si="3"/>
        <v/>
      </c>
      <c r="H240" t="str">
        <f>IF(A240&lt;&gt;"",VLOOKUP(G240,ScoreRanges!$C$4:$E$8,3),"")</f>
        <v/>
      </c>
      <c r="J240" s="30" t="str">
        <f>IF(AND(ConversionTable!$F$2&lt;&gt;"",A240&lt;&gt;""),VLOOKUP(G240,ConversionTable!B$2:D$402,3),"")</f>
        <v/>
      </c>
      <c r="K240" t="str">
        <f>IF(AND(ConversionTable!$F$2&lt;&gt;"",A240&lt;&gt;""),VLOOKUP(J240,ConversionTable!I$4:K$7,3),"")</f>
        <v/>
      </c>
      <c r="M240" t="str">
        <f>IF(A240&lt;&gt;"",(RawData!AC240*ScoringModel!$B$11+RawData!AD240*ScoringModel!$B$21+RawData!AE240*ScoringModel!$B$31)*0.01,"")</f>
        <v/>
      </c>
      <c r="N240" t="str">
        <f>IF(A240&lt;&gt;"",(RawData!H240*ScoringModel!$B$4+RawData!I240*ScoringModel!$B$5+RawData!J240*ScoringModel!$B$6+RawData!K240*ScoringModel!$B$7+RawData!L240*ScoringModel!$B$8+RawData!M240*ScoringModel!$B$9+RawData!N240*ScoringModel!$B$10)*0.01,"")</f>
        <v/>
      </c>
      <c r="O240" t="str">
        <f>IF(A240&lt;&gt;"",(RawData!O240*ScoringModel!$B$14+RawData!P240*ScoringModel!$B$15+RawData!Q240*ScoringModel!$B$16+RawData!R240*ScoringModel!$B$17+RawData!S240*ScoringModel!$B$18+RawData!T240*ScoringModel!$B$19+RawData!U240*ScoringModel!$B$20)*0.01,"")</f>
        <v/>
      </c>
      <c r="P240" t="str">
        <f>IF(A240&lt;&gt;"",(RawData!V240*ScoringModel!$B$24+RawData!W240*ScoringModel!$B$25+RawData!X240*ScoringModel!$B$26+RawData!Y240*ScoringModel!$B$27+RawData!Z240*ScoringModel!$B$28+RawData!AA240*ScoringModel!$B$29+RawData!AB240*ScoringModel!$B$30)*0.01,"")</f>
        <v/>
      </c>
      <c r="Q240" s="19"/>
      <c r="R240" s="19"/>
      <c r="S240" s="19"/>
      <c r="T240" s="19"/>
      <c r="U240" s="19"/>
      <c r="V240" s="19"/>
    </row>
    <row r="241" spans="1:22" x14ac:dyDescent="0.25">
      <c r="A241" t="str">
        <f>IF(RawData!A241&lt;&gt;"",RawData!A241,"")</f>
        <v/>
      </c>
      <c r="B241" t="str">
        <f>IF(RawData!B241&lt;&gt;"",CONCATENATE(RawData!B241,", ",RawData!C241),"")</f>
        <v/>
      </c>
      <c r="C241" t="str">
        <f>IF(RawData!D241&lt;&gt;"",RawData!D241,"")</f>
        <v/>
      </c>
      <c r="D241" s="28" t="str">
        <f>IF(RawData!E241&lt;&gt;"",RawData!E241,"")</f>
        <v/>
      </c>
      <c r="E241" t="str">
        <f>IF(RawData!F241&lt;&gt;"",CONCATENATE(RawData!F241,", ",LEFT(RawData!G241,1)),"")</f>
        <v/>
      </c>
      <c r="G241" s="30" t="str">
        <f t="shared" si="3"/>
        <v/>
      </c>
      <c r="H241" t="str">
        <f>IF(A241&lt;&gt;"",VLOOKUP(G241,ScoreRanges!$C$4:$E$8,3),"")</f>
        <v/>
      </c>
      <c r="J241" s="30" t="str">
        <f>IF(AND(ConversionTable!$F$2&lt;&gt;"",A241&lt;&gt;""),VLOOKUP(G241,ConversionTable!B$2:D$402,3),"")</f>
        <v/>
      </c>
      <c r="K241" t="str">
        <f>IF(AND(ConversionTable!$F$2&lt;&gt;"",A241&lt;&gt;""),VLOOKUP(J241,ConversionTable!I$4:K$7,3),"")</f>
        <v/>
      </c>
      <c r="M241" t="str">
        <f>IF(A241&lt;&gt;"",(RawData!AC241*ScoringModel!$B$11+RawData!AD241*ScoringModel!$B$21+RawData!AE241*ScoringModel!$B$31)*0.01,"")</f>
        <v/>
      </c>
      <c r="N241" t="str">
        <f>IF(A241&lt;&gt;"",(RawData!H241*ScoringModel!$B$4+RawData!I241*ScoringModel!$B$5+RawData!J241*ScoringModel!$B$6+RawData!K241*ScoringModel!$B$7+RawData!L241*ScoringModel!$B$8+RawData!M241*ScoringModel!$B$9+RawData!N241*ScoringModel!$B$10)*0.01,"")</f>
        <v/>
      </c>
      <c r="O241" t="str">
        <f>IF(A241&lt;&gt;"",(RawData!O241*ScoringModel!$B$14+RawData!P241*ScoringModel!$B$15+RawData!Q241*ScoringModel!$B$16+RawData!R241*ScoringModel!$B$17+RawData!S241*ScoringModel!$B$18+RawData!T241*ScoringModel!$B$19+RawData!U241*ScoringModel!$B$20)*0.01,"")</f>
        <v/>
      </c>
      <c r="P241" t="str">
        <f>IF(A241&lt;&gt;"",(RawData!V241*ScoringModel!$B$24+RawData!W241*ScoringModel!$B$25+RawData!X241*ScoringModel!$B$26+RawData!Y241*ScoringModel!$B$27+RawData!Z241*ScoringModel!$B$28+RawData!AA241*ScoringModel!$B$29+RawData!AB241*ScoringModel!$B$30)*0.01,"")</f>
        <v/>
      </c>
      <c r="Q241" s="19"/>
      <c r="R241" s="19"/>
      <c r="S241" s="19"/>
      <c r="T241" s="19"/>
      <c r="U241" s="19"/>
      <c r="V241" s="19"/>
    </row>
    <row r="242" spans="1:22" x14ac:dyDescent="0.25">
      <c r="A242" t="str">
        <f>IF(RawData!A242&lt;&gt;"",RawData!A242,"")</f>
        <v/>
      </c>
      <c r="B242" t="str">
        <f>IF(RawData!B242&lt;&gt;"",CONCATENATE(RawData!B242,", ",RawData!C242),"")</f>
        <v/>
      </c>
      <c r="C242" t="str">
        <f>IF(RawData!D242&lt;&gt;"",RawData!D242,"")</f>
        <v/>
      </c>
      <c r="D242" s="28" t="str">
        <f>IF(RawData!E242&lt;&gt;"",RawData!E242,"")</f>
        <v/>
      </c>
      <c r="E242" t="str">
        <f>IF(RawData!F242&lt;&gt;"",CONCATENATE(RawData!F242,", ",LEFT(RawData!G242,1)),"")</f>
        <v/>
      </c>
      <c r="G242" s="30" t="str">
        <f t="shared" si="3"/>
        <v/>
      </c>
      <c r="H242" t="str">
        <f>IF(A242&lt;&gt;"",VLOOKUP(G242,ScoreRanges!$C$4:$E$8,3),"")</f>
        <v/>
      </c>
      <c r="J242" s="30" t="str">
        <f>IF(AND(ConversionTable!$F$2&lt;&gt;"",A242&lt;&gt;""),VLOOKUP(G242,ConversionTable!B$2:D$402,3),"")</f>
        <v/>
      </c>
      <c r="K242" t="str">
        <f>IF(AND(ConversionTable!$F$2&lt;&gt;"",A242&lt;&gt;""),VLOOKUP(J242,ConversionTable!I$4:K$7,3),"")</f>
        <v/>
      </c>
      <c r="M242" t="str">
        <f>IF(A242&lt;&gt;"",(RawData!AC242*ScoringModel!$B$11+RawData!AD242*ScoringModel!$B$21+RawData!AE242*ScoringModel!$B$31)*0.01,"")</f>
        <v/>
      </c>
      <c r="N242" t="str">
        <f>IF(A242&lt;&gt;"",(RawData!H242*ScoringModel!$B$4+RawData!I242*ScoringModel!$B$5+RawData!J242*ScoringModel!$B$6+RawData!K242*ScoringModel!$B$7+RawData!L242*ScoringModel!$B$8+RawData!M242*ScoringModel!$B$9+RawData!N242*ScoringModel!$B$10)*0.01,"")</f>
        <v/>
      </c>
      <c r="O242" t="str">
        <f>IF(A242&lt;&gt;"",(RawData!O242*ScoringModel!$B$14+RawData!P242*ScoringModel!$B$15+RawData!Q242*ScoringModel!$B$16+RawData!R242*ScoringModel!$B$17+RawData!S242*ScoringModel!$B$18+RawData!T242*ScoringModel!$B$19+RawData!U242*ScoringModel!$B$20)*0.01,"")</f>
        <v/>
      </c>
      <c r="P242" t="str">
        <f>IF(A242&lt;&gt;"",(RawData!V242*ScoringModel!$B$24+RawData!W242*ScoringModel!$B$25+RawData!X242*ScoringModel!$B$26+RawData!Y242*ScoringModel!$B$27+RawData!Z242*ScoringModel!$B$28+RawData!AA242*ScoringModel!$B$29+RawData!AB242*ScoringModel!$B$30)*0.01,"")</f>
        <v/>
      </c>
      <c r="Q242" s="19"/>
      <c r="R242" s="19"/>
      <c r="S242" s="19"/>
      <c r="T242" s="19"/>
      <c r="U242" s="19"/>
      <c r="V242" s="19"/>
    </row>
    <row r="243" spans="1:22" x14ac:dyDescent="0.25">
      <c r="A243" t="str">
        <f>IF(RawData!A243&lt;&gt;"",RawData!A243,"")</f>
        <v/>
      </c>
      <c r="B243" t="str">
        <f>IF(RawData!B243&lt;&gt;"",CONCATENATE(RawData!B243,", ",RawData!C243),"")</f>
        <v/>
      </c>
      <c r="C243" t="str">
        <f>IF(RawData!D243&lt;&gt;"",RawData!D243,"")</f>
        <v/>
      </c>
      <c r="D243" s="28" t="str">
        <f>IF(RawData!E243&lt;&gt;"",RawData!E243,"")</f>
        <v/>
      </c>
      <c r="E243" t="str">
        <f>IF(RawData!F243&lt;&gt;"",CONCATENATE(RawData!F243,", ",LEFT(RawData!G243,1)),"")</f>
        <v/>
      </c>
      <c r="G243" s="30" t="str">
        <f t="shared" si="3"/>
        <v/>
      </c>
      <c r="H243" t="str">
        <f>IF(A243&lt;&gt;"",VLOOKUP(G243,ScoreRanges!$C$4:$E$8,3),"")</f>
        <v/>
      </c>
      <c r="J243" s="30" t="str">
        <f>IF(AND(ConversionTable!$F$2&lt;&gt;"",A243&lt;&gt;""),VLOOKUP(G243,ConversionTable!B$2:D$402,3),"")</f>
        <v/>
      </c>
      <c r="K243" t="str">
        <f>IF(AND(ConversionTable!$F$2&lt;&gt;"",A243&lt;&gt;""),VLOOKUP(J243,ConversionTable!I$4:K$7,3),"")</f>
        <v/>
      </c>
      <c r="M243" t="str">
        <f>IF(A243&lt;&gt;"",(RawData!AC243*ScoringModel!$B$11+RawData!AD243*ScoringModel!$B$21+RawData!AE243*ScoringModel!$B$31)*0.01,"")</f>
        <v/>
      </c>
      <c r="N243" t="str">
        <f>IF(A243&lt;&gt;"",(RawData!H243*ScoringModel!$B$4+RawData!I243*ScoringModel!$B$5+RawData!J243*ScoringModel!$B$6+RawData!K243*ScoringModel!$B$7+RawData!L243*ScoringModel!$B$8+RawData!M243*ScoringModel!$B$9+RawData!N243*ScoringModel!$B$10)*0.01,"")</f>
        <v/>
      </c>
      <c r="O243" t="str">
        <f>IF(A243&lt;&gt;"",(RawData!O243*ScoringModel!$B$14+RawData!P243*ScoringModel!$B$15+RawData!Q243*ScoringModel!$B$16+RawData!R243*ScoringModel!$B$17+RawData!S243*ScoringModel!$B$18+RawData!T243*ScoringModel!$B$19+RawData!U243*ScoringModel!$B$20)*0.01,"")</f>
        <v/>
      </c>
      <c r="P243" t="str">
        <f>IF(A243&lt;&gt;"",(RawData!V243*ScoringModel!$B$24+RawData!W243*ScoringModel!$B$25+RawData!X243*ScoringModel!$B$26+RawData!Y243*ScoringModel!$B$27+RawData!Z243*ScoringModel!$B$28+RawData!AA243*ScoringModel!$B$29+RawData!AB243*ScoringModel!$B$30)*0.01,"")</f>
        <v/>
      </c>
      <c r="Q243" s="19"/>
      <c r="R243" s="19"/>
      <c r="S243" s="19"/>
      <c r="T243" s="19"/>
      <c r="U243" s="19"/>
      <c r="V243" s="19"/>
    </row>
    <row r="244" spans="1:22" x14ac:dyDescent="0.25">
      <c r="A244" t="str">
        <f>IF(RawData!A244&lt;&gt;"",RawData!A244,"")</f>
        <v/>
      </c>
      <c r="B244" t="str">
        <f>IF(RawData!B244&lt;&gt;"",CONCATENATE(RawData!B244,", ",RawData!C244),"")</f>
        <v/>
      </c>
      <c r="C244" t="str">
        <f>IF(RawData!D244&lt;&gt;"",RawData!D244,"")</f>
        <v/>
      </c>
      <c r="D244" s="28" t="str">
        <f>IF(RawData!E244&lt;&gt;"",RawData!E244,"")</f>
        <v/>
      </c>
      <c r="E244" t="str">
        <f>IF(RawData!F244&lt;&gt;"",CONCATENATE(RawData!F244,", ",LEFT(RawData!G244,1)),"")</f>
        <v/>
      </c>
      <c r="G244" s="30" t="str">
        <f t="shared" si="3"/>
        <v/>
      </c>
      <c r="H244" t="str">
        <f>IF(A244&lt;&gt;"",VLOOKUP(G244,ScoreRanges!$C$4:$E$8,3),"")</f>
        <v/>
      </c>
      <c r="J244" s="30" t="str">
        <f>IF(AND(ConversionTable!$F$2&lt;&gt;"",A244&lt;&gt;""),VLOOKUP(G244,ConversionTable!B$2:D$402,3),"")</f>
        <v/>
      </c>
      <c r="K244" t="str">
        <f>IF(AND(ConversionTable!$F$2&lt;&gt;"",A244&lt;&gt;""),VLOOKUP(J244,ConversionTable!I$4:K$7,3),"")</f>
        <v/>
      </c>
      <c r="M244" t="str">
        <f>IF(A244&lt;&gt;"",(RawData!AC244*ScoringModel!$B$11+RawData!AD244*ScoringModel!$B$21+RawData!AE244*ScoringModel!$B$31)*0.01,"")</f>
        <v/>
      </c>
      <c r="N244" t="str">
        <f>IF(A244&lt;&gt;"",(RawData!H244*ScoringModel!$B$4+RawData!I244*ScoringModel!$B$5+RawData!J244*ScoringModel!$B$6+RawData!K244*ScoringModel!$B$7+RawData!L244*ScoringModel!$B$8+RawData!M244*ScoringModel!$B$9+RawData!N244*ScoringModel!$B$10)*0.01,"")</f>
        <v/>
      </c>
      <c r="O244" t="str">
        <f>IF(A244&lt;&gt;"",(RawData!O244*ScoringModel!$B$14+RawData!P244*ScoringModel!$B$15+RawData!Q244*ScoringModel!$B$16+RawData!R244*ScoringModel!$B$17+RawData!S244*ScoringModel!$B$18+RawData!T244*ScoringModel!$B$19+RawData!U244*ScoringModel!$B$20)*0.01,"")</f>
        <v/>
      </c>
      <c r="P244" t="str">
        <f>IF(A244&lt;&gt;"",(RawData!V244*ScoringModel!$B$24+RawData!W244*ScoringModel!$B$25+RawData!X244*ScoringModel!$B$26+RawData!Y244*ScoringModel!$B$27+RawData!Z244*ScoringModel!$B$28+RawData!AA244*ScoringModel!$B$29+RawData!AB244*ScoringModel!$B$30)*0.01,"")</f>
        <v/>
      </c>
      <c r="Q244" s="19"/>
      <c r="R244" s="19"/>
      <c r="S244" s="19"/>
      <c r="T244" s="19"/>
      <c r="U244" s="19"/>
      <c r="V244" s="19"/>
    </row>
    <row r="245" spans="1:22" x14ac:dyDescent="0.25">
      <c r="A245" t="str">
        <f>IF(RawData!A245&lt;&gt;"",RawData!A245,"")</f>
        <v/>
      </c>
      <c r="B245" t="str">
        <f>IF(RawData!B245&lt;&gt;"",CONCATENATE(RawData!B245,", ",RawData!C245),"")</f>
        <v/>
      </c>
      <c r="C245" t="str">
        <f>IF(RawData!D245&lt;&gt;"",RawData!D245,"")</f>
        <v/>
      </c>
      <c r="D245" s="28" t="str">
        <f>IF(RawData!E245&lt;&gt;"",RawData!E245,"")</f>
        <v/>
      </c>
      <c r="E245" t="str">
        <f>IF(RawData!F245&lt;&gt;"",CONCATENATE(RawData!F245,", ",LEFT(RawData!G245,1)),"")</f>
        <v/>
      </c>
      <c r="G245" s="30" t="str">
        <f t="shared" si="3"/>
        <v/>
      </c>
      <c r="H245" t="str">
        <f>IF(A245&lt;&gt;"",VLOOKUP(G245,ScoreRanges!$C$4:$E$8,3),"")</f>
        <v/>
      </c>
      <c r="J245" s="30" t="str">
        <f>IF(AND(ConversionTable!$F$2&lt;&gt;"",A245&lt;&gt;""),VLOOKUP(G245,ConversionTable!B$2:D$402,3),"")</f>
        <v/>
      </c>
      <c r="K245" t="str">
        <f>IF(AND(ConversionTable!$F$2&lt;&gt;"",A245&lt;&gt;""),VLOOKUP(J245,ConversionTable!I$4:K$7,3),"")</f>
        <v/>
      </c>
      <c r="M245" t="str">
        <f>IF(A245&lt;&gt;"",(RawData!AC245*ScoringModel!$B$11+RawData!AD245*ScoringModel!$B$21+RawData!AE245*ScoringModel!$B$31)*0.01,"")</f>
        <v/>
      </c>
      <c r="N245" t="str">
        <f>IF(A245&lt;&gt;"",(RawData!H245*ScoringModel!$B$4+RawData!I245*ScoringModel!$B$5+RawData!J245*ScoringModel!$B$6+RawData!K245*ScoringModel!$B$7+RawData!L245*ScoringModel!$B$8+RawData!M245*ScoringModel!$B$9+RawData!N245*ScoringModel!$B$10)*0.01,"")</f>
        <v/>
      </c>
      <c r="O245" t="str">
        <f>IF(A245&lt;&gt;"",(RawData!O245*ScoringModel!$B$14+RawData!P245*ScoringModel!$B$15+RawData!Q245*ScoringModel!$B$16+RawData!R245*ScoringModel!$B$17+RawData!S245*ScoringModel!$B$18+RawData!T245*ScoringModel!$B$19+RawData!U245*ScoringModel!$B$20)*0.01,"")</f>
        <v/>
      </c>
      <c r="P245" t="str">
        <f>IF(A245&lt;&gt;"",(RawData!V245*ScoringModel!$B$24+RawData!W245*ScoringModel!$B$25+RawData!X245*ScoringModel!$B$26+RawData!Y245*ScoringModel!$B$27+RawData!Z245*ScoringModel!$B$28+RawData!AA245*ScoringModel!$B$29+RawData!AB245*ScoringModel!$B$30)*0.01,"")</f>
        <v/>
      </c>
      <c r="Q245" s="19"/>
      <c r="R245" s="19"/>
      <c r="S245" s="19"/>
      <c r="T245" s="19"/>
      <c r="U245" s="19"/>
      <c r="V245" s="19"/>
    </row>
    <row r="246" spans="1:22" x14ac:dyDescent="0.25">
      <c r="A246" t="str">
        <f>IF(RawData!A246&lt;&gt;"",RawData!A246,"")</f>
        <v/>
      </c>
      <c r="B246" t="str">
        <f>IF(RawData!B246&lt;&gt;"",CONCATENATE(RawData!B246,", ",RawData!C246),"")</f>
        <v/>
      </c>
      <c r="C246" t="str">
        <f>IF(RawData!D246&lt;&gt;"",RawData!D246,"")</f>
        <v/>
      </c>
      <c r="D246" s="28" t="str">
        <f>IF(RawData!E246&lt;&gt;"",RawData!E246,"")</f>
        <v/>
      </c>
      <c r="E246" t="str">
        <f>IF(RawData!F246&lt;&gt;"",CONCATENATE(RawData!F246,", ",LEFT(RawData!G246,1)),"")</f>
        <v/>
      </c>
      <c r="G246" s="30" t="str">
        <f t="shared" si="3"/>
        <v/>
      </c>
      <c r="H246" t="str">
        <f>IF(A246&lt;&gt;"",VLOOKUP(G246,ScoreRanges!$C$4:$E$8,3),"")</f>
        <v/>
      </c>
      <c r="J246" s="30" t="str">
        <f>IF(AND(ConversionTable!$F$2&lt;&gt;"",A246&lt;&gt;""),VLOOKUP(G246,ConversionTable!B$2:D$402,3),"")</f>
        <v/>
      </c>
      <c r="K246" t="str">
        <f>IF(AND(ConversionTable!$F$2&lt;&gt;"",A246&lt;&gt;""),VLOOKUP(J246,ConversionTable!I$4:K$7,3),"")</f>
        <v/>
      </c>
      <c r="M246" t="str">
        <f>IF(A246&lt;&gt;"",(RawData!AC246*ScoringModel!$B$11+RawData!AD246*ScoringModel!$B$21+RawData!AE246*ScoringModel!$B$31)*0.01,"")</f>
        <v/>
      </c>
      <c r="N246" t="str">
        <f>IF(A246&lt;&gt;"",(RawData!H246*ScoringModel!$B$4+RawData!I246*ScoringModel!$B$5+RawData!J246*ScoringModel!$B$6+RawData!K246*ScoringModel!$B$7+RawData!L246*ScoringModel!$B$8+RawData!M246*ScoringModel!$B$9+RawData!N246*ScoringModel!$B$10)*0.01,"")</f>
        <v/>
      </c>
      <c r="O246" t="str">
        <f>IF(A246&lt;&gt;"",(RawData!O246*ScoringModel!$B$14+RawData!P246*ScoringModel!$B$15+RawData!Q246*ScoringModel!$B$16+RawData!R246*ScoringModel!$B$17+RawData!S246*ScoringModel!$B$18+RawData!T246*ScoringModel!$B$19+RawData!U246*ScoringModel!$B$20)*0.01,"")</f>
        <v/>
      </c>
      <c r="P246" t="str">
        <f>IF(A246&lt;&gt;"",(RawData!V246*ScoringModel!$B$24+RawData!W246*ScoringModel!$B$25+RawData!X246*ScoringModel!$B$26+RawData!Y246*ScoringModel!$B$27+RawData!Z246*ScoringModel!$B$28+RawData!AA246*ScoringModel!$B$29+RawData!AB246*ScoringModel!$B$30)*0.01,"")</f>
        <v/>
      </c>
      <c r="Q246" s="19"/>
      <c r="R246" s="19"/>
      <c r="S246" s="19"/>
      <c r="T246" s="19"/>
      <c r="U246" s="19"/>
      <c r="V246" s="19"/>
    </row>
    <row r="247" spans="1:22" x14ac:dyDescent="0.25">
      <c r="A247" t="str">
        <f>IF(RawData!A247&lt;&gt;"",RawData!A247,"")</f>
        <v/>
      </c>
      <c r="B247" t="str">
        <f>IF(RawData!B247&lt;&gt;"",CONCATENATE(RawData!B247,", ",RawData!C247),"")</f>
        <v/>
      </c>
      <c r="C247" t="str">
        <f>IF(RawData!D247&lt;&gt;"",RawData!D247,"")</f>
        <v/>
      </c>
      <c r="D247" s="28" t="str">
        <f>IF(RawData!E247&lt;&gt;"",RawData!E247,"")</f>
        <v/>
      </c>
      <c r="E247" t="str">
        <f>IF(RawData!F247&lt;&gt;"",CONCATENATE(RawData!F247,", ",LEFT(RawData!G247,1)),"")</f>
        <v/>
      </c>
      <c r="G247" s="30" t="str">
        <f t="shared" si="3"/>
        <v/>
      </c>
      <c r="H247" t="str">
        <f>IF(A247&lt;&gt;"",VLOOKUP(G247,ScoreRanges!$C$4:$E$8,3),"")</f>
        <v/>
      </c>
      <c r="J247" s="30" t="str">
        <f>IF(AND(ConversionTable!$F$2&lt;&gt;"",A247&lt;&gt;""),VLOOKUP(G247,ConversionTable!B$2:D$402,3),"")</f>
        <v/>
      </c>
      <c r="K247" t="str">
        <f>IF(AND(ConversionTable!$F$2&lt;&gt;"",A247&lt;&gt;""),VLOOKUP(J247,ConversionTable!I$4:K$7,3),"")</f>
        <v/>
      </c>
      <c r="M247" t="str">
        <f>IF(A247&lt;&gt;"",(RawData!AC247*ScoringModel!$B$11+RawData!AD247*ScoringModel!$B$21+RawData!AE247*ScoringModel!$B$31)*0.01,"")</f>
        <v/>
      </c>
      <c r="N247" t="str">
        <f>IF(A247&lt;&gt;"",(RawData!H247*ScoringModel!$B$4+RawData!I247*ScoringModel!$B$5+RawData!J247*ScoringModel!$B$6+RawData!K247*ScoringModel!$B$7+RawData!L247*ScoringModel!$B$8+RawData!M247*ScoringModel!$B$9+RawData!N247*ScoringModel!$B$10)*0.01,"")</f>
        <v/>
      </c>
      <c r="O247" t="str">
        <f>IF(A247&lt;&gt;"",(RawData!O247*ScoringModel!$B$14+RawData!P247*ScoringModel!$B$15+RawData!Q247*ScoringModel!$B$16+RawData!R247*ScoringModel!$B$17+RawData!S247*ScoringModel!$B$18+RawData!T247*ScoringModel!$B$19+RawData!U247*ScoringModel!$B$20)*0.01,"")</f>
        <v/>
      </c>
      <c r="P247" t="str">
        <f>IF(A247&lt;&gt;"",(RawData!V247*ScoringModel!$B$24+RawData!W247*ScoringModel!$B$25+RawData!X247*ScoringModel!$B$26+RawData!Y247*ScoringModel!$B$27+RawData!Z247*ScoringModel!$B$28+RawData!AA247*ScoringModel!$B$29+RawData!AB247*ScoringModel!$B$30)*0.01,"")</f>
        <v/>
      </c>
      <c r="Q247" s="19"/>
      <c r="R247" s="19"/>
      <c r="S247" s="19"/>
      <c r="T247" s="19"/>
      <c r="U247" s="19"/>
      <c r="V247" s="19"/>
    </row>
    <row r="248" spans="1:22" x14ac:dyDescent="0.25">
      <c r="A248" t="str">
        <f>IF(RawData!A248&lt;&gt;"",RawData!A248,"")</f>
        <v/>
      </c>
      <c r="B248" t="str">
        <f>IF(RawData!B248&lt;&gt;"",CONCATENATE(RawData!B248,", ",RawData!C248),"")</f>
        <v/>
      </c>
      <c r="C248" t="str">
        <f>IF(RawData!D248&lt;&gt;"",RawData!D248,"")</f>
        <v/>
      </c>
      <c r="D248" s="28" t="str">
        <f>IF(RawData!E248&lt;&gt;"",RawData!E248,"")</f>
        <v/>
      </c>
      <c r="E248" t="str">
        <f>IF(RawData!F248&lt;&gt;"",CONCATENATE(RawData!F248,", ",LEFT(RawData!G248,1)),"")</f>
        <v/>
      </c>
      <c r="G248" s="30" t="str">
        <f t="shared" si="3"/>
        <v/>
      </c>
      <c r="H248" t="str">
        <f>IF(A248&lt;&gt;"",VLOOKUP(G248,ScoreRanges!$C$4:$E$8,3),"")</f>
        <v/>
      </c>
      <c r="J248" s="30" t="str">
        <f>IF(AND(ConversionTable!$F$2&lt;&gt;"",A248&lt;&gt;""),VLOOKUP(G248,ConversionTable!B$2:D$402,3),"")</f>
        <v/>
      </c>
      <c r="K248" t="str">
        <f>IF(AND(ConversionTable!$F$2&lt;&gt;"",A248&lt;&gt;""),VLOOKUP(J248,ConversionTable!I$4:K$7,3),"")</f>
        <v/>
      </c>
      <c r="M248" t="str">
        <f>IF(A248&lt;&gt;"",(RawData!AC248*ScoringModel!$B$11+RawData!AD248*ScoringModel!$B$21+RawData!AE248*ScoringModel!$B$31)*0.01,"")</f>
        <v/>
      </c>
      <c r="N248" t="str">
        <f>IF(A248&lt;&gt;"",(RawData!H248*ScoringModel!$B$4+RawData!I248*ScoringModel!$B$5+RawData!J248*ScoringModel!$B$6+RawData!K248*ScoringModel!$B$7+RawData!L248*ScoringModel!$B$8+RawData!M248*ScoringModel!$B$9+RawData!N248*ScoringModel!$B$10)*0.01,"")</f>
        <v/>
      </c>
      <c r="O248" t="str">
        <f>IF(A248&lt;&gt;"",(RawData!O248*ScoringModel!$B$14+RawData!P248*ScoringModel!$B$15+RawData!Q248*ScoringModel!$B$16+RawData!R248*ScoringModel!$B$17+RawData!S248*ScoringModel!$B$18+RawData!T248*ScoringModel!$B$19+RawData!U248*ScoringModel!$B$20)*0.01,"")</f>
        <v/>
      </c>
      <c r="P248" t="str">
        <f>IF(A248&lt;&gt;"",(RawData!V248*ScoringModel!$B$24+RawData!W248*ScoringModel!$B$25+RawData!X248*ScoringModel!$B$26+RawData!Y248*ScoringModel!$B$27+RawData!Z248*ScoringModel!$B$28+RawData!AA248*ScoringModel!$B$29+RawData!AB248*ScoringModel!$B$30)*0.01,"")</f>
        <v/>
      </c>
      <c r="Q248" s="19"/>
      <c r="R248" s="19"/>
      <c r="S248" s="19"/>
      <c r="T248" s="19"/>
      <c r="U248" s="19"/>
      <c r="V248" s="19"/>
    </row>
    <row r="249" spans="1:22" x14ac:dyDescent="0.25">
      <c r="A249" t="str">
        <f>IF(RawData!A249&lt;&gt;"",RawData!A249,"")</f>
        <v/>
      </c>
      <c r="B249" t="str">
        <f>IF(RawData!B249&lt;&gt;"",CONCATENATE(RawData!B249,", ",RawData!C249),"")</f>
        <v/>
      </c>
      <c r="C249" t="str">
        <f>IF(RawData!D249&lt;&gt;"",RawData!D249,"")</f>
        <v/>
      </c>
      <c r="D249" s="28" t="str">
        <f>IF(RawData!E249&lt;&gt;"",RawData!E249,"")</f>
        <v/>
      </c>
      <c r="E249" t="str">
        <f>IF(RawData!F249&lt;&gt;"",CONCATENATE(RawData!F249,", ",LEFT(RawData!G249,1)),"")</f>
        <v/>
      </c>
      <c r="G249" s="30" t="str">
        <f t="shared" si="3"/>
        <v/>
      </c>
      <c r="H249" t="str">
        <f>IF(A249&lt;&gt;"",VLOOKUP(G249,ScoreRanges!$C$4:$E$8,3),"")</f>
        <v/>
      </c>
      <c r="J249" s="30" t="str">
        <f>IF(AND(ConversionTable!$F$2&lt;&gt;"",A249&lt;&gt;""),VLOOKUP(G249,ConversionTable!B$2:D$402,3),"")</f>
        <v/>
      </c>
      <c r="K249" t="str">
        <f>IF(AND(ConversionTable!$F$2&lt;&gt;"",A249&lt;&gt;""),VLOOKUP(J249,ConversionTable!I$4:K$7,3),"")</f>
        <v/>
      </c>
      <c r="M249" t="str">
        <f>IF(A249&lt;&gt;"",(RawData!AC249*ScoringModel!$B$11+RawData!AD249*ScoringModel!$B$21+RawData!AE249*ScoringModel!$B$31)*0.01,"")</f>
        <v/>
      </c>
      <c r="N249" t="str">
        <f>IF(A249&lt;&gt;"",(RawData!H249*ScoringModel!$B$4+RawData!I249*ScoringModel!$B$5+RawData!J249*ScoringModel!$B$6+RawData!K249*ScoringModel!$B$7+RawData!L249*ScoringModel!$B$8+RawData!M249*ScoringModel!$B$9+RawData!N249*ScoringModel!$B$10)*0.01,"")</f>
        <v/>
      </c>
      <c r="O249" t="str">
        <f>IF(A249&lt;&gt;"",(RawData!O249*ScoringModel!$B$14+RawData!P249*ScoringModel!$B$15+RawData!Q249*ScoringModel!$B$16+RawData!R249*ScoringModel!$B$17+RawData!S249*ScoringModel!$B$18+RawData!T249*ScoringModel!$B$19+RawData!U249*ScoringModel!$B$20)*0.01,"")</f>
        <v/>
      </c>
      <c r="P249" t="str">
        <f>IF(A249&lt;&gt;"",(RawData!V249*ScoringModel!$B$24+RawData!W249*ScoringModel!$B$25+RawData!X249*ScoringModel!$B$26+RawData!Y249*ScoringModel!$B$27+RawData!Z249*ScoringModel!$B$28+RawData!AA249*ScoringModel!$B$29+RawData!AB249*ScoringModel!$B$30)*0.01,"")</f>
        <v/>
      </c>
      <c r="Q249" s="19"/>
      <c r="R249" s="19"/>
      <c r="S249" s="19"/>
      <c r="T249" s="19"/>
      <c r="U249" s="19"/>
      <c r="V249" s="19"/>
    </row>
    <row r="250" spans="1:22" x14ac:dyDescent="0.25">
      <c r="A250" t="str">
        <f>IF(RawData!A250&lt;&gt;"",RawData!A250,"")</f>
        <v/>
      </c>
      <c r="B250" t="str">
        <f>IF(RawData!B250&lt;&gt;"",CONCATENATE(RawData!B250,", ",RawData!C250),"")</f>
        <v/>
      </c>
      <c r="C250" t="str">
        <f>IF(RawData!D250&lt;&gt;"",RawData!D250,"")</f>
        <v/>
      </c>
      <c r="D250" s="28" t="str">
        <f>IF(RawData!E250&lt;&gt;"",RawData!E250,"")</f>
        <v/>
      </c>
      <c r="E250" t="str">
        <f>IF(RawData!F250&lt;&gt;"",CONCATENATE(RawData!F250,", ",LEFT(RawData!G250,1)),"")</f>
        <v/>
      </c>
      <c r="G250" s="30" t="str">
        <f t="shared" si="3"/>
        <v/>
      </c>
      <c r="H250" t="str">
        <f>IF(A250&lt;&gt;"",VLOOKUP(G250,ScoreRanges!$C$4:$E$8,3),"")</f>
        <v/>
      </c>
      <c r="J250" s="30" t="str">
        <f>IF(AND(ConversionTable!$F$2&lt;&gt;"",A250&lt;&gt;""),VLOOKUP(G250,ConversionTable!B$2:D$402,3),"")</f>
        <v/>
      </c>
      <c r="K250" t="str">
        <f>IF(AND(ConversionTable!$F$2&lt;&gt;"",A250&lt;&gt;""),VLOOKUP(J250,ConversionTable!I$4:K$7,3),"")</f>
        <v/>
      </c>
      <c r="M250" t="str">
        <f>IF(A250&lt;&gt;"",(RawData!AC250*ScoringModel!$B$11+RawData!AD250*ScoringModel!$B$21+RawData!AE250*ScoringModel!$B$31)*0.01,"")</f>
        <v/>
      </c>
      <c r="N250" t="str">
        <f>IF(A250&lt;&gt;"",(RawData!H250*ScoringModel!$B$4+RawData!I250*ScoringModel!$B$5+RawData!J250*ScoringModel!$B$6+RawData!K250*ScoringModel!$B$7+RawData!L250*ScoringModel!$B$8+RawData!M250*ScoringModel!$B$9+RawData!N250*ScoringModel!$B$10)*0.01,"")</f>
        <v/>
      </c>
      <c r="O250" t="str">
        <f>IF(A250&lt;&gt;"",(RawData!O250*ScoringModel!$B$14+RawData!P250*ScoringModel!$B$15+RawData!Q250*ScoringModel!$B$16+RawData!R250*ScoringModel!$B$17+RawData!S250*ScoringModel!$B$18+RawData!T250*ScoringModel!$B$19+RawData!U250*ScoringModel!$B$20)*0.01,"")</f>
        <v/>
      </c>
      <c r="P250" t="str">
        <f>IF(A250&lt;&gt;"",(RawData!V250*ScoringModel!$B$24+RawData!W250*ScoringModel!$B$25+RawData!X250*ScoringModel!$B$26+RawData!Y250*ScoringModel!$B$27+RawData!Z250*ScoringModel!$B$28+RawData!AA250*ScoringModel!$B$29+RawData!AB250*ScoringModel!$B$30)*0.01,"")</f>
        <v/>
      </c>
      <c r="Q250" s="19"/>
      <c r="R250" s="19"/>
      <c r="S250" s="19"/>
      <c r="T250" s="19"/>
      <c r="U250" s="19"/>
      <c r="V250" s="19"/>
    </row>
    <row r="251" spans="1:22" x14ac:dyDescent="0.25">
      <c r="A251" t="str">
        <f>IF(RawData!A251&lt;&gt;"",RawData!A251,"")</f>
        <v/>
      </c>
      <c r="B251" t="str">
        <f>IF(RawData!B251&lt;&gt;"",CONCATENATE(RawData!B251,", ",RawData!C251),"")</f>
        <v/>
      </c>
      <c r="C251" t="str">
        <f>IF(RawData!D251&lt;&gt;"",RawData!D251,"")</f>
        <v/>
      </c>
      <c r="D251" s="28" t="str">
        <f>IF(RawData!E251&lt;&gt;"",RawData!E251,"")</f>
        <v/>
      </c>
      <c r="E251" t="str">
        <f>IF(RawData!F251&lt;&gt;"",CONCATENATE(RawData!F251,", ",LEFT(RawData!G251,1)),"")</f>
        <v/>
      </c>
      <c r="G251" s="30" t="str">
        <f t="shared" si="3"/>
        <v/>
      </c>
      <c r="H251" t="str">
        <f>IF(A251&lt;&gt;"",VLOOKUP(G251,ScoreRanges!$C$4:$E$8,3),"")</f>
        <v/>
      </c>
      <c r="J251" s="30" t="str">
        <f>IF(AND(ConversionTable!$F$2&lt;&gt;"",A251&lt;&gt;""),VLOOKUP(G251,ConversionTable!B$2:D$402,3),"")</f>
        <v/>
      </c>
      <c r="K251" t="str">
        <f>IF(AND(ConversionTable!$F$2&lt;&gt;"",A251&lt;&gt;""),VLOOKUP(J251,ConversionTable!I$4:K$7,3),"")</f>
        <v/>
      </c>
      <c r="M251" t="str">
        <f>IF(A251&lt;&gt;"",(RawData!AC251*ScoringModel!$B$11+RawData!AD251*ScoringModel!$B$21+RawData!AE251*ScoringModel!$B$31)*0.01,"")</f>
        <v/>
      </c>
      <c r="N251" t="str">
        <f>IF(A251&lt;&gt;"",(RawData!H251*ScoringModel!$B$4+RawData!I251*ScoringModel!$B$5+RawData!J251*ScoringModel!$B$6+RawData!K251*ScoringModel!$B$7+RawData!L251*ScoringModel!$B$8+RawData!M251*ScoringModel!$B$9+RawData!N251*ScoringModel!$B$10)*0.01,"")</f>
        <v/>
      </c>
      <c r="O251" t="str">
        <f>IF(A251&lt;&gt;"",(RawData!O251*ScoringModel!$B$14+RawData!P251*ScoringModel!$B$15+RawData!Q251*ScoringModel!$B$16+RawData!R251*ScoringModel!$B$17+RawData!S251*ScoringModel!$B$18+RawData!T251*ScoringModel!$B$19+RawData!U251*ScoringModel!$B$20)*0.01,"")</f>
        <v/>
      </c>
      <c r="P251" t="str">
        <f>IF(A251&lt;&gt;"",(RawData!V251*ScoringModel!$B$24+RawData!W251*ScoringModel!$B$25+RawData!X251*ScoringModel!$B$26+RawData!Y251*ScoringModel!$B$27+RawData!Z251*ScoringModel!$B$28+RawData!AA251*ScoringModel!$B$29+RawData!AB251*ScoringModel!$B$30)*0.01,"")</f>
        <v/>
      </c>
      <c r="Q251" s="19"/>
      <c r="R251" s="19"/>
      <c r="S251" s="19"/>
      <c r="T251" s="19"/>
      <c r="U251" s="19"/>
      <c r="V251" s="19"/>
    </row>
    <row r="252" spans="1:22" x14ac:dyDescent="0.25">
      <c r="A252" t="str">
        <f>IF(RawData!A252&lt;&gt;"",RawData!A252,"")</f>
        <v/>
      </c>
      <c r="B252" t="str">
        <f>IF(RawData!B252&lt;&gt;"",CONCATENATE(RawData!B252,", ",RawData!C252),"")</f>
        <v/>
      </c>
      <c r="C252" t="str">
        <f>IF(RawData!D252&lt;&gt;"",RawData!D252,"")</f>
        <v/>
      </c>
      <c r="D252" s="28" t="str">
        <f>IF(RawData!E252&lt;&gt;"",RawData!E252,"")</f>
        <v/>
      </c>
      <c r="E252" t="str">
        <f>IF(RawData!F252&lt;&gt;"",CONCATENATE(RawData!F252,", ",LEFT(RawData!G252,1)),"")</f>
        <v/>
      </c>
      <c r="G252" s="30" t="str">
        <f t="shared" si="3"/>
        <v/>
      </c>
      <c r="H252" t="str">
        <f>IF(A252&lt;&gt;"",VLOOKUP(G252,ScoreRanges!$C$4:$E$8,3),"")</f>
        <v/>
      </c>
      <c r="J252" s="30" t="str">
        <f>IF(AND(ConversionTable!$F$2&lt;&gt;"",A252&lt;&gt;""),VLOOKUP(G252,ConversionTable!B$2:D$402,3),"")</f>
        <v/>
      </c>
      <c r="K252" t="str">
        <f>IF(AND(ConversionTable!$F$2&lt;&gt;"",A252&lt;&gt;""),VLOOKUP(J252,ConversionTable!I$4:K$7,3),"")</f>
        <v/>
      </c>
      <c r="M252" t="str">
        <f>IF(A252&lt;&gt;"",(RawData!AC252*ScoringModel!$B$11+RawData!AD252*ScoringModel!$B$21+RawData!AE252*ScoringModel!$B$31)*0.01,"")</f>
        <v/>
      </c>
      <c r="N252" t="str">
        <f>IF(A252&lt;&gt;"",(RawData!H252*ScoringModel!$B$4+RawData!I252*ScoringModel!$B$5+RawData!J252*ScoringModel!$B$6+RawData!K252*ScoringModel!$B$7+RawData!L252*ScoringModel!$B$8+RawData!M252*ScoringModel!$B$9+RawData!N252*ScoringModel!$B$10)*0.01,"")</f>
        <v/>
      </c>
      <c r="O252" t="str">
        <f>IF(A252&lt;&gt;"",(RawData!O252*ScoringModel!$B$14+RawData!P252*ScoringModel!$B$15+RawData!Q252*ScoringModel!$B$16+RawData!R252*ScoringModel!$B$17+RawData!S252*ScoringModel!$B$18+RawData!T252*ScoringModel!$B$19+RawData!U252*ScoringModel!$B$20)*0.01,"")</f>
        <v/>
      </c>
      <c r="P252" t="str">
        <f>IF(A252&lt;&gt;"",(RawData!V252*ScoringModel!$B$24+RawData!W252*ScoringModel!$B$25+RawData!X252*ScoringModel!$B$26+RawData!Y252*ScoringModel!$B$27+RawData!Z252*ScoringModel!$B$28+RawData!AA252*ScoringModel!$B$29+RawData!AB252*ScoringModel!$B$30)*0.01,"")</f>
        <v/>
      </c>
      <c r="Q252" s="19"/>
      <c r="R252" s="19"/>
      <c r="S252" s="19"/>
      <c r="T252" s="19"/>
      <c r="U252" s="19"/>
      <c r="V252" s="19"/>
    </row>
    <row r="253" spans="1:22" x14ac:dyDescent="0.25">
      <c r="A253" t="str">
        <f>IF(RawData!A253&lt;&gt;"",RawData!A253,"")</f>
        <v/>
      </c>
      <c r="B253" t="str">
        <f>IF(RawData!B253&lt;&gt;"",CONCATENATE(RawData!B253,", ",RawData!C253),"")</f>
        <v/>
      </c>
      <c r="C253" t="str">
        <f>IF(RawData!D253&lt;&gt;"",RawData!D253,"")</f>
        <v/>
      </c>
      <c r="D253" s="28" t="str">
        <f>IF(RawData!E253&lt;&gt;"",RawData!E253,"")</f>
        <v/>
      </c>
      <c r="E253" t="str">
        <f>IF(RawData!F253&lt;&gt;"",CONCATENATE(RawData!F253,", ",LEFT(RawData!G253,1)),"")</f>
        <v/>
      </c>
      <c r="G253" s="30" t="str">
        <f t="shared" si="3"/>
        <v/>
      </c>
      <c r="H253" t="str">
        <f>IF(A253&lt;&gt;"",VLOOKUP(G253,ScoreRanges!$C$4:$E$8,3),"")</f>
        <v/>
      </c>
      <c r="J253" s="30" t="str">
        <f>IF(AND(ConversionTable!$F$2&lt;&gt;"",A253&lt;&gt;""),VLOOKUP(G253,ConversionTable!B$2:D$402,3),"")</f>
        <v/>
      </c>
      <c r="K253" t="str">
        <f>IF(AND(ConversionTable!$F$2&lt;&gt;"",A253&lt;&gt;""),VLOOKUP(J253,ConversionTable!I$4:K$7,3),"")</f>
        <v/>
      </c>
      <c r="M253" t="str">
        <f>IF(A253&lt;&gt;"",(RawData!AC253*ScoringModel!$B$11+RawData!AD253*ScoringModel!$B$21+RawData!AE253*ScoringModel!$B$31)*0.01,"")</f>
        <v/>
      </c>
      <c r="N253" t="str">
        <f>IF(A253&lt;&gt;"",(RawData!H253*ScoringModel!$B$4+RawData!I253*ScoringModel!$B$5+RawData!J253*ScoringModel!$B$6+RawData!K253*ScoringModel!$B$7+RawData!L253*ScoringModel!$B$8+RawData!M253*ScoringModel!$B$9+RawData!N253*ScoringModel!$B$10)*0.01,"")</f>
        <v/>
      </c>
      <c r="O253" t="str">
        <f>IF(A253&lt;&gt;"",(RawData!O253*ScoringModel!$B$14+RawData!P253*ScoringModel!$B$15+RawData!Q253*ScoringModel!$B$16+RawData!R253*ScoringModel!$B$17+RawData!S253*ScoringModel!$B$18+RawData!T253*ScoringModel!$B$19+RawData!U253*ScoringModel!$B$20)*0.01,"")</f>
        <v/>
      </c>
      <c r="P253" t="str">
        <f>IF(A253&lt;&gt;"",(RawData!V253*ScoringModel!$B$24+RawData!W253*ScoringModel!$B$25+RawData!X253*ScoringModel!$B$26+RawData!Y253*ScoringModel!$B$27+RawData!Z253*ScoringModel!$B$28+RawData!AA253*ScoringModel!$B$29+RawData!AB253*ScoringModel!$B$30)*0.01,"")</f>
        <v/>
      </c>
      <c r="Q253" s="19"/>
      <c r="R253" s="19"/>
      <c r="S253" s="19"/>
      <c r="T253" s="19"/>
      <c r="U253" s="19"/>
      <c r="V253" s="19"/>
    </row>
    <row r="254" spans="1:22" x14ac:dyDescent="0.25">
      <c r="A254" t="str">
        <f>IF(RawData!A254&lt;&gt;"",RawData!A254,"")</f>
        <v/>
      </c>
      <c r="B254" t="str">
        <f>IF(RawData!B254&lt;&gt;"",CONCATENATE(RawData!B254,", ",RawData!C254),"")</f>
        <v/>
      </c>
      <c r="C254" t="str">
        <f>IF(RawData!D254&lt;&gt;"",RawData!D254,"")</f>
        <v/>
      </c>
      <c r="D254" s="28" t="str">
        <f>IF(RawData!E254&lt;&gt;"",RawData!E254,"")</f>
        <v/>
      </c>
      <c r="E254" t="str">
        <f>IF(RawData!F254&lt;&gt;"",CONCATENATE(RawData!F254,", ",LEFT(RawData!G254,1)),"")</f>
        <v/>
      </c>
      <c r="G254" s="30" t="str">
        <f t="shared" si="3"/>
        <v/>
      </c>
      <c r="H254" t="str">
        <f>IF(A254&lt;&gt;"",VLOOKUP(G254,ScoreRanges!$C$4:$E$8,3),"")</f>
        <v/>
      </c>
      <c r="J254" s="30" t="str">
        <f>IF(AND(ConversionTable!$F$2&lt;&gt;"",A254&lt;&gt;""),VLOOKUP(G254,ConversionTable!B$2:D$402,3),"")</f>
        <v/>
      </c>
      <c r="K254" t="str">
        <f>IF(AND(ConversionTable!$F$2&lt;&gt;"",A254&lt;&gt;""),VLOOKUP(J254,ConversionTable!I$4:K$7,3),"")</f>
        <v/>
      </c>
      <c r="M254" t="str">
        <f>IF(A254&lt;&gt;"",(RawData!AC254*ScoringModel!$B$11+RawData!AD254*ScoringModel!$B$21+RawData!AE254*ScoringModel!$B$31)*0.01,"")</f>
        <v/>
      </c>
      <c r="N254" t="str">
        <f>IF(A254&lt;&gt;"",(RawData!H254*ScoringModel!$B$4+RawData!I254*ScoringModel!$B$5+RawData!J254*ScoringModel!$B$6+RawData!K254*ScoringModel!$B$7+RawData!L254*ScoringModel!$B$8+RawData!M254*ScoringModel!$B$9+RawData!N254*ScoringModel!$B$10)*0.01,"")</f>
        <v/>
      </c>
      <c r="O254" t="str">
        <f>IF(A254&lt;&gt;"",(RawData!O254*ScoringModel!$B$14+RawData!P254*ScoringModel!$B$15+RawData!Q254*ScoringModel!$B$16+RawData!R254*ScoringModel!$B$17+RawData!S254*ScoringModel!$B$18+RawData!T254*ScoringModel!$B$19+RawData!U254*ScoringModel!$B$20)*0.01,"")</f>
        <v/>
      </c>
      <c r="P254" t="str">
        <f>IF(A254&lt;&gt;"",(RawData!V254*ScoringModel!$B$24+RawData!W254*ScoringModel!$B$25+RawData!X254*ScoringModel!$B$26+RawData!Y254*ScoringModel!$B$27+RawData!Z254*ScoringModel!$B$28+RawData!AA254*ScoringModel!$B$29+RawData!AB254*ScoringModel!$B$30)*0.01,"")</f>
        <v/>
      </c>
      <c r="Q254" s="19"/>
      <c r="R254" s="19"/>
      <c r="S254" s="19"/>
      <c r="T254" s="19"/>
      <c r="U254" s="19"/>
      <c r="V254" s="19"/>
    </row>
    <row r="255" spans="1:22" x14ac:dyDescent="0.25">
      <c r="A255" t="str">
        <f>IF(RawData!A255&lt;&gt;"",RawData!A255,"")</f>
        <v/>
      </c>
      <c r="B255" t="str">
        <f>IF(RawData!B255&lt;&gt;"",CONCATENATE(RawData!B255,", ",RawData!C255),"")</f>
        <v/>
      </c>
      <c r="C255" t="str">
        <f>IF(RawData!D255&lt;&gt;"",RawData!D255,"")</f>
        <v/>
      </c>
      <c r="D255" s="28" t="str">
        <f>IF(RawData!E255&lt;&gt;"",RawData!E255,"")</f>
        <v/>
      </c>
      <c r="E255" t="str">
        <f>IF(RawData!F255&lt;&gt;"",CONCATENATE(RawData!F255,", ",LEFT(RawData!G255,1)),"")</f>
        <v/>
      </c>
      <c r="G255" s="30" t="str">
        <f t="shared" si="3"/>
        <v/>
      </c>
      <c r="H255" t="str">
        <f>IF(A255&lt;&gt;"",VLOOKUP(G255,ScoreRanges!$C$4:$E$8,3),"")</f>
        <v/>
      </c>
      <c r="J255" s="30" t="str">
        <f>IF(AND(ConversionTable!$F$2&lt;&gt;"",A255&lt;&gt;""),VLOOKUP(G255,ConversionTable!B$2:D$402,3),"")</f>
        <v/>
      </c>
      <c r="K255" t="str">
        <f>IF(AND(ConversionTable!$F$2&lt;&gt;"",A255&lt;&gt;""),VLOOKUP(J255,ConversionTable!I$4:K$7,3),"")</f>
        <v/>
      </c>
      <c r="M255" t="str">
        <f>IF(A255&lt;&gt;"",(RawData!AC255*ScoringModel!$B$11+RawData!AD255*ScoringModel!$B$21+RawData!AE255*ScoringModel!$B$31)*0.01,"")</f>
        <v/>
      </c>
      <c r="N255" t="str">
        <f>IF(A255&lt;&gt;"",(RawData!H255*ScoringModel!$B$4+RawData!I255*ScoringModel!$B$5+RawData!J255*ScoringModel!$B$6+RawData!K255*ScoringModel!$B$7+RawData!L255*ScoringModel!$B$8+RawData!M255*ScoringModel!$B$9+RawData!N255*ScoringModel!$B$10)*0.01,"")</f>
        <v/>
      </c>
      <c r="O255" t="str">
        <f>IF(A255&lt;&gt;"",(RawData!O255*ScoringModel!$B$14+RawData!P255*ScoringModel!$B$15+RawData!Q255*ScoringModel!$B$16+RawData!R255*ScoringModel!$B$17+RawData!S255*ScoringModel!$B$18+RawData!T255*ScoringModel!$B$19+RawData!U255*ScoringModel!$B$20)*0.01,"")</f>
        <v/>
      </c>
      <c r="P255" t="str">
        <f>IF(A255&lt;&gt;"",(RawData!V255*ScoringModel!$B$24+RawData!W255*ScoringModel!$B$25+RawData!X255*ScoringModel!$B$26+RawData!Y255*ScoringModel!$B$27+RawData!Z255*ScoringModel!$B$28+RawData!AA255*ScoringModel!$B$29+RawData!AB255*ScoringModel!$B$30)*0.01,"")</f>
        <v/>
      </c>
      <c r="Q255" s="19"/>
      <c r="R255" s="19"/>
      <c r="S255" s="19"/>
      <c r="T255" s="19"/>
      <c r="U255" s="19"/>
      <c r="V255" s="19"/>
    </row>
    <row r="256" spans="1:22" x14ac:dyDescent="0.25">
      <c r="A256" t="str">
        <f>IF(RawData!A256&lt;&gt;"",RawData!A256,"")</f>
        <v/>
      </c>
      <c r="B256" t="str">
        <f>IF(RawData!B256&lt;&gt;"",CONCATENATE(RawData!B256,", ",RawData!C256),"")</f>
        <v/>
      </c>
      <c r="C256" t="str">
        <f>IF(RawData!D256&lt;&gt;"",RawData!D256,"")</f>
        <v/>
      </c>
      <c r="D256" s="28" t="str">
        <f>IF(RawData!E256&lt;&gt;"",RawData!E256,"")</f>
        <v/>
      </c>
      <c r="E256" t="str">
        <f>IF(RawData!F256&lt;&gt;"",CONCATENATE(RawData!F256,", ",LEFT(RawData!G256,1)),"")</f>
        <v/>
      </c>
      <c r="G256" s="30" t="str">
        <f t="shared" si="3"/>
        <v/>
      </c>
      <c r="H256" t="str">
        <f>IF(A256&lt;&gt;"",VLOOKUP(G256,ScoreRanges!$C$4:$E$8,3),"")</f>
        <v/>
      </c>
      <c r="J256" s="30" t="str">
        <f>IF(AND(ConversionTable!$F$2&lt;&gt;"",A256&lt;&gt;""),VLOOKUP(G256,ConversionTable!B$2:D$402,3),"")</f>
        <v/>
      </c>
      <c r="K256" t="str">
        <f>IF(AND(ConversionTable!$F$2&lt;&gt;"",A256&lt;&gt;""),VLOOKUP(J256,ConversionTable!I$4:K$7,3),"")</f>
        <v/>
      </c>
      <c r="M256" t="str">
        <f>IF(A256&lt;&gt;"",(RawData!AC256*ScoringModel!$B$11+RawData!AD256*ScoringModel!$B$21+RawData!AE256*ScoringModel!$B$31)*0.01,"")</f>
        <v/>
      </c>
      <c r="N256" t="str">
        <f>IF(A256&lt;&gt;"",(RawData!H256*ScoringModel!$B$4+RawData!I256*ScoringModel!$B$5+RawData!J256*ScoringModel!$B$6+RawData!K256*ScoringModel!$B$7+RawData!L256*ScoringModel!$B$8+RawData!M256*ScoringModel!$B$9+RawData!N256*ScoringModel!$B$10)*0.01,"")</f>
        <v/>
      </c>
      <c r="O256" t="str">
        <f>IF(A256&lt;&gt;"",(RawData!O256*ScoringModel!$B$14+RawData!P256*ScoringModel!$B$15+RawData!Q256*ScoringModel!$B$16+RawData!R256*ScoringModel!$B$17+RawData!S256*ScoringModel!$B$18+RawData!T256*ScoringModel!$B$19+RawData!U256*ScoringModel!$B$20)*0.01,"")</f>
        <v/>
      </c>
      <c r="P256" t="str">
        <f>IF(A256&lt;&gt;"",(RawData!V256*ScoringModel!$B$24+RawData!W256*ScoringModel!$B$25+RawData!X256*ScoringModel!$B$26+RawData!Y256*ScoringModel!$B$27+RawData!Z256*ScoringModel!$B$28+RawData!AA256*ScoringModel!$B$29+RawData!AB256*ScoringModel!$B$30)*0.01,"")</f>
        <v/>
      </c>
      <c r="Q256" s="19"/>
      <c r="R256" s="19"/>
      <c r="S256" s="19"/>
      <c r="T256" s="19"/>
      <c r="U256" s="19"/>
      <c r="V256" s="19"/>
    </row>
    <row r="257" spans="1:22" x14ac:dyDescent="0.25">
      <c r="A257" t="str">
        <f>IF(RawData!A257&lt;&gt;"",RawData!A257,"")</f>
        <v/>
      </c>
      <c r="B257" t="str">
        <f>IF(RawData!B257&lt;&gt;"",CONCATENATE(RawData!B257,", ",RawData!C257),"")</f>
        <v/>
      </c>
      <c r="C257" t="str">
        <f>IF(RawData!D257&lt;&gt;"",RawData!D257,"")</f>
        <v/>
      </c>
      <c r="D257" s="28" t="str">
        <f>IF(RawData!E257&lt;&gt;"",RawData!E257,"")</f>
        <v/>
      </c>
      <c r="E257" t="str">
        <f>IF(RawData!F257&lt;&gt;"",CONCATENATE(RawData!F257,", ",LEFT(RawData!G257,1)),"")</f>
        <v/>
      </c>
      <c r="G257" s="30" t="str">
        <f t="shared" si="3"/>
        <v/>
      </c>
      <c r="H257" t="str">
        <f>IF(A257&lt;&gt;"",VLOOKUP(G257,ScoreRanges!$C$4:$E$8,3),"")</f>
        <v/>
      </c>
      <c r="J257" s="30" t="str">
        <f>IF(AND(ConversionTable!$F$2&lt;&gt;"",A257&lt;&gt;""),VLOOKUP(G257,ConversionTable!B$2:D$402,3),"")</f>
        <v/>
      </c>
      <c r="K257" t="str">
        <f>IF(AND(ConversionTable!$F$2&lt;&gt;"",A257&lt;&gt;""),VLOOKUP(J257,ConversionTable!I$4:K$7,3),"")</f>
        <v/>
      </c>
      <c r="M257" t="str">
        <f>IF(A257&lt;&gt;"",(RawData!AC257*ScoringModel!$B$11+RawData!AD257*ScoringModel!$B$21+RawData!AE257*ScoringModel!$B$31)*0.01,"")</f>
        <v/>
      </c>
      <c r="N257" t="str">
        <f>IF(A257&lt;&gt;"",(RawData!H257*ScoringModel!$B$4+RawData!I257*ScoringModel!$B$5+RawData!J257*ScoringModel!$B$6+RawData!K257*ScoringModel!$B$7+RawData!L257*ScoringModel!$B$8+RawData!M257*ScoringModel!$B$9+RawData!N257*ScoringModel!$B$10)*0.01,"")</f>
        <v/>
      </c>
      <c r="O257" t="str">
        <f>IF(A257&lt;&gt;"",(RawData!O257*ScoringModel!$B$14+RawData!P257*ScoringModel!$B$15+RawData!Q257*ScoringModel!$B$16+RawData!R257*ScoringModel!$B$17+RawData!S257*ScoringModel!$B$18+RawData!T257*ScoringModel!$B$19+RawData!U257*ScoringModel!$B$20)*0.01,"")</f>
        <v/>
      </c>
      <c r="P257" t="str">
        <f>IF(A257&lt;&gt;"",(RawData!V257*ScoringModel!$B$24+RawData!W257*ScoringModel!$B$25+RawData!X257*ScoringModel!$B$26+RawData!Y257*ScoringModel!$B$27+RawData!Z257*ScoringModel!$B$28+RawData!AA257*ScoringModel!$B$29+RawData!AB257*ScoringModel!$B$30)*0.01,"")</f>
        <v/>
      </c>
      <c r="Q257" s="19"/>
      <c r="R257" s="19"/>
      <c r="S257" s="19"/>
      <c r="T257" s="19"/>
      <c r="U257" s="19"/>
      <c r="V257" s="19"/>
    </row>
    <row r="258" spans="1:22" x14ac:dyDescent="0.25">
      <c r="A258" t="str">
        <f>IF(RawData!A258&lt;&gt;"",RawData!A258,"")</f>
        <v/>
      </c>
      <c r="B258" t="str">
        <f>IF(RawData!B258&lt;&gt;"",CONCATENATE(RawData!B258,", ",RawData!C258),"")</f>
        <v/>
      </c>
      <c r="C258" t="str">
        <f>IF(RawData!D258&lt;&gt;"",RawData!D258,"")</f>
        <v/>
      </c>
      <c r="D258" s="28" t="str">
        <f>IF(RawData!E258&lt;&gt;"",RawData!E258,"")</f>
        <v/>
      </c>
      <c r="E258" t="str">
        <f>IF(RawData!F258&lt;&gt;"",CONCATENATE(RawData!F258,", ",LEFT(RawData!G258,1)),"")</f>
        <v/>
      </c>
      <c r="G258" s="30" t="str">
        <f t="shared" si="3"/>
        <v/>
      </c>
      <c r="H258" t="str">
        <f>IF(A258&lt;&gt;"",VLOOKUP(G258,ScoreRanges!$C$4:$E$8,3),"")</f>
        <v/>
      </c>
      <c r="J258" s="30" t="str">
        <f>IF(AND(ConversionTable!$F$2&lt;&gt;"",A258&lt;&gt;""),VLOOKUP(G258,ConversionTable!B$2:D$402,3),"")</f>
        <v/>
      </c>
      <c r="K258" t="str">
        <f>IF(AND(ConversionTable!$F$2&lt;&gt;"",A258&lt;&gt;""),VLOOKUP(J258,ConversionTable!I$4:K$7,3),"")</f>
        <v/>
      </c>
      <c r="M258" t="str">
        <f>IF(A258&lt;&gt;"",(RawData!AC258*ScoringModel!$B$11+RawData!AD258*ScoringModel!$B$21+RawData!AE258*ScoringModel!$B$31)*0.01,"")</f>
        <v/>
      </c>
      <c r="N258" t="str">
        <f>IF(A258&lt;&gt;"",(RawData!H258*ScoringModel!$B$4+RawData!I258*ScoringModel!$B$5+RawData!J258*ScoringModel!$B$6+RawData!K258*ScoringModel!$B$7+RawData!L258*ScoringModel!$B$8+RawData!M258*ScoringModel!$B$9+RawData!N258*ScoringModel!$B$10)*0.01,"")</f>
        <v/>
      </c>
      <c r="O258" t="str">
        <f>IF(A258&lt;&gt;"",(RawData!O258*ScoringModel!$B$14+RawData!P258*ScoringModel!$B$15+RawData!Q258*ScoringModel!$B$16+RawData!R258*ScoringModel!$B$17+RawData!S258*ScoringModel!$B$18+RawData!T258*ScoringModel!$B$19+RawData!U258*ScoringModel!$B$20)*0.01,"")</f>
        <v/>
      </c>
      <c r="P258" t="str">
        <f>IF(A258&lt;&gt;"",(RawData!V258*ScoringModel!$B$24+RawData!W258*ScoringModel!$B$25+RawData!X258*ScoringModel!$B$26+RawData!Y258*ScoringModel!$B$27+RawData!Z258*ScoringModel!$B$28+RawData!AA258*ScoringModel!$B$29+RawData!AB258*ScoringModel!$B$30)*0.01,"")</f>
        <v/>
      </c>
      <c r="Q258" s="19"/>
      <c r="R258" s="19"/>
      <c r="S258" s="19"/>
      <c r="T258" s="19"/>
      <c r="U258" s="19"/>
      <c r="V258" s="19"/>
    </row>
    <row r="259" spans="1:22" x14ac:dyDescent="0.25">
      <c r="A259" t="str">
        <f>IF(RawData!A259&lt;&gt;"",RawData!A259,"")</f>
        <v/>
      </c>
      <c r="B259" t="str">
        <f>IF(RawData!B259&lt;&gt;"",CONCATENATE(RawData!B259,", ",RawData!C259),"")</f>
        <v/>
      </c>
      <c r="C259" t="str">
        <f>IF(RawData!D259&lt;&gt;"",RawData!D259,"")</f>
        <v/>
      </c>
      <c r="D259" s="28" t="str">
        <f>IF(RawData!E259&lt;&gt;"",RawData!E259,"")</f>
        <v/>
      </c>
      <c r="E259" t="str">
        <f>IF(RawData!F259&lt;&gt;"",CONCATENATE(RawData!F259,", ",LEFT(RawData!G259,1)),"")</f>
        <v/>
      </c>
      <c r="G259" s="30" t="str">
        <f t="shared" ref="G259:G322" si="4">IF(A259&lt;&gt;"",SUM(M259:P259),"")</f>
        <v/>
      </c>
      <c r="H259" t="str">
        <f>IF(A259&lt;&gt;"",VLOOKUP(G259,ScoreRanges!$C$4:$E$8,3),"")</f>
        <v/>
      </c>
      <c r="J259" s="30" t="str">
        <f>IF(AND(ConversionTable!$F$2&lt;&gt;"",A259&lt;&gt;""),VLOOKUP(G259,ConversionTable!B$2:D$402,3),"")</f>
        <v/>
      </c>
      <c r="K259" t="str">
        <f>IF(AND(ConversionTable!$F$2&lt;&gt;"",A259&lt;&gt;""),VLOOKUP(J259,ConversionTable!I$4:K$7,3),"")</f>
        <v/>
      </c>
      <c r="M259" t="str">
        <f>IF(A259&lt;&gt;"",(RawData!AC259*ScoringModel!$B$11+RawData!AD259*ScoringModel!$B$21+RawData!AE259*ScoringModel!$B$31)*0.01,"")</f>
        <v/>
      </c>
      <c r="N259" t="str">
        <f>IF(A259&lt;&gt;"",(RawData!H259*ScoringModel!$B$4+RawData!I259*ScoringModel!$B$5+RawData!J259*ScoringModel!$B$6+RawData!K259*ScoringModel!$B$7+RawData!L259*ScoringModel!$B$8+RawData!M259*ScoringModel!$B$9+RawData!N259*ScoringModel!$B$10)*0.01,"")</f>
        <v/>
      </c>
      <c r="O259" t="str">
        <f>IF(A259&lt;&gt;"",(RawData!O259*ScoringModel!$B$14+RawData!P259*ScoringModel!$B$15+RawData!Q259*ScoringModel!$B$16+RawData!R259*ScoringModel!$B$17+RawData!S259*ScoringModel!$B$18+RawData!T259*ScoringModel!$B$19+RawData!U259*ScoringModel!$B$20)*0.01,"")</f>
        <v/>
      </c>
      <c r="P259" t="str">
        <f>IF(A259&lt;&gt;"",(RawData!V259*ScoringModel!$B$24+RawData!W259*ScoringModel!$B$25+RawData!X259*ScoringModel!$B$26+RawData!Y259*ScoringModel!$B$27+RawData!Z259*ScoringModel!$B$28+RawData!AA259*ScoringModel!$B$29+RawData!AB259*ScoringModel!$B$30)*0.01,"")</f>
        <v/>
      </c>
      <c r="Q259" s="19"/>
      <c r="R259" s="19"/>
      <c r="S259" s="19"/>
      <c r="T259" s="19"/>
      <c r="U259" s="19"/>
      <c r="V259" s="19"/>
    </row>
    <row r="260" spans="1:22" x14ac:dyDescent="0.25">
      <c r="A260" t="str">
        <f>IF(RawData!A260&lt;&gt;"",RawData!A260,"")</f>
        <v/>
      </c>
      <c r="B260" t="str">
        <f>IF(RawData!B260&lt;&gt;"",CONCATENATE(RawData!B260,", ",RawData!C260),"")</f>
        <v/>
      </c>
      <c r="C260" t="str">
        <f>IF(RawData!D260&lt;&gt;"",RawData!D260,"")</f>
        <v/>
      </c>
      <c r="D260" s="28" t="str">
        <f>IF(RawData!E260&lt;&gt;"",RawData!E260,"")</f>
        <v/>
      </c>
      <c r="E260" t="str">
        <f>IF(RawData!F260&lt;&gt;"",CONCATENATE(RawData!F260,", ",LEFT(RawData!G260,1)),"")</f>
        <v/>
      </c>
      <c r="G260" s="30" t="str">
        <f t="shared" si="4"/>
        <v/>
      </c>
      <c r="H260" t="str">
        <f>IF(A260&lt;&gt;"",VLOOKUP(G260,ScoreRanges!$C$4:$E$8,3),"")</f>
        <v/>
      </c>
      <c r="J260" s="30" t="str">
        <f>IF(AND(ConversionTable!$F$2&lt;&gt;"",A260&lt;&gt;""),VLOOKUP(G260,ConversionTable!B$2:D$402,3),"")</f>
        <v/>
      </c>
      <c r="K260" t="str">
        <f>IF(AND(ConversionTable!$F$2&lt;&gt;"",A260&lt;&gt;""),VLOOKUP(J260,ConversionTable!I$4:K$7,3),"")</f>
        <v/>
      </c>
      <c r="M260" t="str">
        <f>IF(A260&lt;&gt;"",(RawData!AC260*ScoringModel!$B$11+RawData!AD260*ScoringModel!$B$21+RawData!AE260*ScoringModel!$B$31)*0.01,"")</f>
        <v/>
      </c>
      <c r="N260" t="str">
        <f>IF(A260&lt;&gt;"",(RawData!H260*ScoringModel!$B$4+RawData!I260*ScoringModel!$B$5+RawData!J260*ScoringModel!$B$6+RawData!K260*ScoringModel!$B$7+RawData!L260*ScoringModel!$B$8+RawData!M260*ScoringModel!$B$9+RawData!N260*ScoringModel!$B$10)*0.01,"")</f>
        <v/>
      </c>
      <c r="O260" t="str">
        <f>IF(A260&lt;&gt;"",(RawData!O260*ScoringModel!$B$14+RawData!P260*ScoringModel!$B$15+RawData!Q260*ScoringModel!$B$16+RawData!R260*ScoringModel!$B$17+RawData!S260*ScoringModel!$B$18+RawData!T260*ScoringModel!$B$19+RawData!U260*ScoringModel!$B$20)*0.01,"")</f>
        <v/>
      </c>
      <c r="P260" t="str">
        <f>IF(A260&lt;&gt;"",(RawData!V260*ScoringModel!$B$24+RawData!W260*ScoringModel!$B$25+RawData!X260*ScoringModel!$B$26+RawData!Y260*ScoringModel!$B$27+RawData!Z260*ScoringModel!$B$28+RawData!AA260*ScoringModel!$B$29+RawData!AB260*ScoringModel!$B$30)*0.01,"")</f>
        <v/>
      </c>
      <c r="Q260" s="19"/>
      <c r="R260" s="19"/>
      <c r="S260" s="19"/>
      <c r="T260" s="19"/>
      <c r="U260" s="19"/>
      <c r="V260" s="19"/>
    </row>
    <row r="261" spans="1:22" x14ac:dyDescent="0.25">
      <c r="A261" t="str">
        <f>IF(RawData!A261&lt;&gt;"",RawData!A261,"")</f>
        <v/>
      </c>
      <c r="B261" t="str">
        <f>IF(RawData!B261&lt;&gt;"",CONCATENATE(RawData!B261,", ",RawData!C261),"")</f>
        <v/>
      </c>
      <c r="C261" t="str">
        <f>IF(RawData!D261&lt;&gt;"",RawData!D261,"")</f>
        <v/>
      </c>
      <c r="D261" s="28" t="str">
        <f>IF(RawData!E261&lt;&gt;"",RawData!E261,"")</f>
        <v/>
      </c>
      <c r="E261" t="str">
        <f>IF(RawData!F261&lt;&gt;"",CONCATENATE(RawData!F261,", ",LEFT(RawData!G261,1)),"")</f>
        <v/>
      </c>
      <c r="G261" s="30" t="str">
        <f t="shared" si="4"/>
        <v/>
      </c>
      <c r="H261" t="str">
        <f>IF(A261&lt;&gt;"",VLOOKUP(G261,ScoreRanges!$C$4:$E$8,3),"")</f>
        <v/>
      </c>
      <c r="J261" s="30" t="str">
        <f>IF(AND(ConversionTable!$F$2&lt;&gt;"",A261&lt;&gt;""),VLOOKUP(G261,ConversionTable!B$2:D$402,3),"")</f>
        <v/>
      </c>
      <c r="K261" t="str">
        <f>IF(AND(ConversionTable!$F$2&lt;&gt;"",A261&lt;&gt;""),VLOOKUP(J261,ConversionTable!I$4:K$7,3),"")</f>
        <v/>
      </c>
      <c r="M261" t="str">
        <f>IF(A261&lt;&gt;"",(RawData!AC261*ScoringModel!$B$11+RawData!AD261*ScoringModel!$B$21+RawData!AE261*ScoringModel!$B$31)*0.01,"")</f>
        <v/>
      </c>
      <c r="N261" t="str">
        <f>IF(A261&lt;&gt;"",(RawData!H261*ScoringModel!$B$4+RawData!I261*ScoringModel!$B$5+RawData!J261*ScoringModel!$B$6+RawData!K261*ScoringModel!$B$7+RawData!L261*ScoringModel!$B$8+RawData!M261*ScoringModel!$B$9+RawData!N261*ScoringModel!$B$10)*0.01,"")</f>
        <v/>
      </c>
      <c r="O261" t="str">
        <f>IF(A261&lt;&gt;"",(RawData!O261*ScoringModel!$B$14+RawData!P261*ScoringModel!$B$15+RawData!Q261*ScoringModel!$B$16+RawData!R261*ScoringModel!$B$17+RawData!S261*ScoringModel!$B$18+RawData!T261*ScoringModel!$B$19+RawData!U261*ScoringModel!$B$20)*0.01,"")</f>
        <v/>
      </c>
      <c r="P261" t="str">
        <f>IF(A261&lt;&gt;"",(RawData!V261*ScoringModel!$B$24+RawData!W261*ScoringModel!$B$25+RawData!X261*ScoringModel!$B$26+RawData!Y261*ScoringModel!$B$27+RawData!Z261*ScoringModel!$B$28+RawData!AA261*ScoringModel!$B$29+RawData!AB261*ScoringModel!$B$30)*0.01,"")</f>
        <v/>
      </c>
      <c r="Q261" s="19"/>
      <c r="R261" s="19"/>
      <c r="S261" s="19"/>
      <c r="T261" s="19"/>
      <c r="U261" s="19"/>
      <c r="V261" s="19"/>
    </row>
    <row r="262" spans="1:22" x14ac:dyDescent="0.25">
      <c r="A262" t="str">
        <f>IF(RawData!A262&lt;&gt;"",RawData!A262,"")</f>
        <v/>
      </c>
      <c r="B262" t="str">
        <f>IF(RawData!B262&lt;&gt;"",CONCATENATE(RawData!B262,", ",RawData!C262),"")</f>
        <v/>
      </c>
      <c r="C262" t="str">
        <f>IF(RawData!D262&lt;&gt;"",RawData!D262,"")</f>
        <v/>
      </c>
      <c r="D262" s="28" t="str">
        <f>IF(RawData!E262&lt;&gt;"",RawData!E262,"")</f>
        <v/>
      </c>
      <c r="E262" t="str">
        <f>IF(RawData!F262&lt;&gt;"",CONCATENATE(RawData!F262,", ",LEFT(RawData!G262,1)),"")</f>
        <v/>
      </c>
      <c r="G262" s="30" t="str">
        <f t="shared" si="4"/>
        <v/>
      </c>
      <c r="H262" t="str">
        <f>IF(A262&lt;&gt;"",VLOOKUP(G262,ScoreRanges!$C$4:$E$8,3),"")</f>
        <v/>
      </c>
      <c r="J262" s="30" t="str">
        <f>IF(AND(ConversionTable!$F$2&lt;&gt;"",A262&lt;&gt;""),VLOOKUP(G262,ConversionTable!B$2:D$402,3),"")</f>
        <v/>
      </c>
      <c r="K262" t="str">
        <f>IF(AND(ConversionTable!$F$2&lt;&gt;"",A262&lt;&gt;""),VLOOKUP(J262,ConversionTable!I$4:K$7,3),"")</f>
        <v/>
      </c>
      <c r="M262" t="str">
        <f>IF(A262&lt;&gt;"",(RawData!AC262*ScoringModel!$B$11+RawData!AD262*ScoringModel!$B$21+RawData!AE262*ScoringModel!$B$31)*0.01,"")</f>
        <v/>
      </c>
      <c r="N262" t="str">
        <f>IF(A262&lt;&gt;"",(RawData!H262*ScoringModel!$B$4+RawData!I262*ScoringModel!$B$5+RawData!J262*ScoringModel!$B$6+RawData!K262*ScoringModel!$B$7+RawData!L262*ScoringModel!$B$8+RawData!M262*ScoringModel!$B$9+RawData!N262*ScoringModel!$B$10)*0.01,"")</f>
        <v/>
      </c>
      <c r="O262" t="str">
        <f>IF(A262&lt;&gt;"",(RawData!O262*ScoringModel!$B$14+RawData!P262*ScoringModel!$B$15+RawData!Q262*ScoringModel!$B$16+RawData!R262*ScoringModel!$B$17+RawData!S262*ScoringModel!$B$18+RawData!T262*ScoringModel!$B$19+RawData!U262*ScoringModel!$B$20)*0.01,"")</f>
        <v/>
      </c>
      <c r="P262" t="str">
        <f>IF(A262&lt;&gt;"",(RawData!V262*ScoringModel!$B$24+RawData!W262*ScoringModel!$B$25+RawData!X262*ScoringModel!$B$26+RawData!Y262*ScoringModel!$B$27+RawData!Z262*ScoringModel!$B$28+RawData!AA262*ScoringModel!$B$29+RawData!AB262*ScoringModel!$B$30)*0.01,"")</f>
        <v/>
      </c>
      <c r="Q262" s="19"/>
      <c r="R262" s="19"/>
      <c r="S262" s="19"/>
      <c r="T262" s="19"/>
      <c r="U262" s="19"/>
      <c r="V262" s="19"/>
    </row>
    <row r="263" spans="1:22" x14ac:dyDescent="0.25">
      <c r="A263" t="str">
        <f>IF(RawData!A263&lt;&gt;"",RawData!A263,"")</f>
        <v/>
      </c>
      <c r="B263" t="str">
        <f>IF(RawData!B263&lt;&gt;"",CONCATENATE(RawData!B263,", ",RawData!C263),"")</f>
        <v/>
      </c>
      <c r="C263" t="str">
        <f>IF(RawData!D263&lt;&gt;"",RawData!D263,"")</f>
        <v/>
      </c>
      <c r="D263" s="28" t="str">
        <f>IF(RawData!E263&lt;&gt;"",RawData!E263,"")</f>
        <v/>
      </c>
      <c r="E263" t="str">
        <f>IF(RawData!F263&lt;&gt;"",CONCATENATE(RawData!F263,", ",LEFT(RawData!G263,1)),"")</f>
        <v/>
      </c>
      <c r="G263" s="30" t="str">
        <f t="shared" si="4"/>
        <v/>
      </c>
      <c r="H263" t="str">
        <f>IF(A263&lt;&gt;"",VLOOKUP(G263,ScoreRanges!$C$4:$E$8,3),"")</f>
        <v/>
      </c>
      <c r="J263" s="30" t="str">
        <f>IF(AND(ConversionTable!$F$2&lt;&gt;"",A263&lt;&gt;""),VLOOKUP(G263,ConversionTable!B$2:D$402,3),"")</f>
        <v/>
      </c>
      <c r="K263" t="str">
        <f>IF(AND(ConversionTable!$F$2&lt;&gt;"",A263&lt;&gt;""),VLOOKUP(J263,ConversionTable!I$4:K$7,3),"")</f>
        <v/>
      </c>
      <c r="M263" t="str">
        <f>IF(A263&lt;&gt;"",(RawData!AC263*ScoringModel!$B$11+RawData!AD263*ScoringModel!$B$21+RawData!AE263*ScoringModel!$B$31)*0.01,"")</f>
        <v/>
      </c>
      <c r="N263" t="str">
        <f>IF(A263&lt;&gt;"",(RawData!H263*ScoringModel!$B$4+RawData!I263*ScoringModel!$B$5+RawData!J263*ScoringModel!$B$6+RawData!K263*ScoringModel!$B$7+RawData!L263*ScoringModel!$B$8+RawData!M263*ScoringModel!$B$9+RawData!N263*ScoringModel!$B$10)*0.01,"")</f>
        <v/>
      </c>
      <c r="O263" t="str">
        <f>IF(A263&lt;&gt;"",(RawData!O263*ScoringModel!$B$14+RawData!P263*ScoringModel!$B$15+RawData!Q263*ScoringModel!$B$16+RawData!R263*ScoringModel!$B$17+RawData!S263*ScoringModel!$B$18+RawData!T263*ScoringModel!$B$19+RawData!U263*ScoringModel!$B$20)*0.01,"")</f>
        <v/>
      </c>
      <c r="P263" t="str">
        <f>IF(A263&lt;&gt;"",(RawData!V263*ScoringModel!$B$24+RawData!W263*ScoringModel!$B$25+RawData!X263*ScoringModel!$B$26+RawData!Y263*ScoringModel!$B$27+RawData!Z263*ScoringModel!$B$28+RawData!AA263*ScoringModel!$B$29+RawData!AB263*ScoringModel!$B$30)*0.01,"")</f>
        <v/>
      </c>
      <c r="Q263" s="19"/>
      <c r="R263" s="19"/>
      <c r="S263" s="19"/>
      <c r="T263" s="19"/>
      <c r="U263" s="19"/>
      <c r="V263" s="19"/>
    </row>
    <row r="264" spans="1:22" x14ac:dyDescent="0.25">
      <c r="A264" t="str">
        <f>IF(RawData!A264&lt;&gt;"",RawData!A264,"")</f>
        <v/>
      </c>
      <c r="B264" t="str">
        <f>IF(RawData!B264&lt;&gt;"",CONCATENATE(RawData!B264,", ",RawData!C264),"")</f>
        <v/>
      </c>
      <c r="C264" t="str">
        <f>IF(RawData!D264&lt;&gt;"",RawData!D264,"")</f>
        <v/>
      </c>
      <c r="D264" s="28" t="str">
        <f>IF(RawData!E264&lt;&gt;"",RawData!E264,"")</f>
        <v/>
      </c>
      <c r="E264" t="str">
        <f>IF(RawData!F264&lt;&gt;"",CONCATENATE(RawData!F264,", ",LEFT(RawData!G264,1)),"")</f>
        <v/>
      </c>
      <c r="G264" s="30" t="str">
        <f t="shared" si="4"/>
        <v/>
      </c>
      <c r="H264" t="str">
        <f>IF(A264&lt;&gt;"",VLOOKUP(G264,ScoreRanges!$C$4:$E$8,3),"")</f>
        <v/>
      </c>
      <c r="J264" s="30" t="str">
        <f>IF(AND(ConversionTable!$F$2&lt;&gt;"",A264&lt;&gt;""),VLOOKUP(G264,ConversionTable!B$2:D$402,3),"")</f>
        <v/>
      </c>
      <c r="K264" t="str">
        <f>IF(AND(ConversionTable!$F$2&lt;&gt;"",A264&lt;&gt;""),VLOOKUP(J264,ConversionTable!I$4:K$7,3),"")</f>
        <v/>
      </c>
      <c r="M264" t="str">
        <f>IF(A264&lt;&gt;"",(RawData!AC264*ScoringModel!$B$11+RawData!AD264*ScoringModel!$B$21+RawData!AE264*ScoringModel!$B$31)*0.01,"")</f>
        <v/>
      </c>
      <c r="N264" t="str">
        <f>IF(A264&lt;&gt;"",(RawData!H264*ScoringModel!$B$4+RawData!I264*ScoringModel!$B$5+RawData!J264*ScoringModel!$B$6+RawData!K264*ScoringModel!$B$7+RawData!L264*ScoringModel!$B$8+RawData!M264*ScoringModel!$B$9+RawData!N264*ScoringModel!$B$10)*0.01,"")</f>
        <v/>
      </c>
      <c r="O264" t="str">
        <f>IF(A264&lt;&gt;"",(RawData!O264*ScoringModel!$B$14+RawData!P264*ScoringModel!$B$15+RawData!Q264*ScoringModel!$B$16+RawData!R264*ScoringModel!$B$17+RawData!S264*ScoringModel!$B$18+RawData!T264*ScoringModel!$B$19+RawData!U264*ScoringModel!$B$20)*0.01,"")</f>
        <v/>
      </c>
      <c r="P264" t="str">
        <f>IF(A264&lt;&gt;"",(RawData!V264*ScoringModel!$B$24+RawData!W264*ScoringModel!$B$25+RawData!X264*ScoringModel!$B$26+RawData!Y264*ScoringModel!$B$27+RawData!Z264*ScoringModel!$B$28+RawData!AA264*ScoringModel!$B$29+RawData!AB264*ScoringModel!$B$30)*0.01,"")</f>
        <v/>
      </c>
      <c r="Q264" s="19"/>
      <c r="R264" s="19"/>
      <c r="S264" s="19"/>
      <c r="T264" s="19"/>
      <c r="U264" s="19"/>
      <c r="V264" s="19"/>
    </row>
    <row r="265" spans="1:22" x14ac:dyDescent="0.25">
      <c r="A265" t="str">
        <f>IF(RawData!A265&lt;&gt;"",RawData!A265,"")</f>
        <v/>
      </c>
      <c r="B265" t="str">
        <f>IF(RawData!B265&lt;&gt;"",CONCATENATE(RawData!B265,", ",RawData!C265),"")</f>
        <v/>
      </c>
      <c r="C265" t="str">
        <f>IF(RawData!D265&lt;&gt;"",RawData!D265,"")</f>
        <v/>
      </c>
      <c r="D265" s="28" t="str">
        <f>IF(RawData!E265&lt;&gt;"",RawData!E265,"")</f>
        <v/>
      </c>
      <c r="E265" t="str">
        <f>IF(RawData!F265&lt;&gt;"",CONCATENATE(RawData!F265,", ",LEFT(RawData!G265,1)),"")</f>
        <v/>
      </c>
      <c r="G265" s="30" t="str">
        <f t="shared" si="4"/>
        <v/>
      </c>
      <c r="H265" t="str">
        <f>IF(A265&lt;&gt;"",VLOOKUP(G265,ScoreRanges!$C$4:$E$8,3),"")</f>
        <v/>
      </c>
      <c r="J265" s="30" t="str">
        <f>IF(AND(ConversionTable!$F$2&lt;&gt;"",A265&lt;&gt;""),VLOOKUP(G265,ConversionTable!B$2:D$402,3),"")</f>
        <v/>
      </c>
      <c r="K265" t="str">
        <f>IF(AND(ConversionTable!$F$2&lt;&gt;"",A265&lt;&gt;""),VLOOKUP(J265,ConversionTable!I$4:K$7,3),"")</f>
        <v/>
      </c>
      <c r="M265" t="str">
        <f>IF(A265&lt;&gt;"",(RawData!AC265*ScoringModel!$B$11+RawData!AD265*ScoringModel!$B$21+RawData!AE265*ScoringModel!$B$31)*0.01,"")</f>
        <v/>
      </c>
      <c r="N265" t="str">
        <f>IF(A265&lt;&gt;"",(RawData!H265*ScoringModel!$B$4+RawData!I265*ScoringModel!$B$5+RawData!J265*ScoringModel!$B$6+RawData!K265*ScoringModel!$B$7+RawData!L265*ScoringModel!$B$8+RawData!M265*ScoringModel!$B$9+RawData!N265*ScoringModel!$B$10)*0.01,"")</f>
        <v/>
      </c>
      <c r="O265" t="str">
        <f>IF(A265&lt;&gt;"",(RawData!O265*ScoringModel!$B$14+RawData!P265*ScoringModel!$B$15+RawData!Q265*ScoringModel!$B$16+RawData!R265*ScoringModel!$B$17+RawData!S265*ScoringModel!$B$18+RawData!T265*ScoringModel!$B$19+RawData!U265*ScoringModel!$B$20)*0.01,"")</f>
        <v/>
      </c>
      <c r="P265" t="str">
        <f>IF(A265&lt;&gt;"",(RawData!V265*ScoringModel!$B$24+RawData!W265*ScoringModel!$B$25+RawData!X265*ScoringModel!$B$26+RawData!Y265*ScoringModel!$B$27+RawData!Z265*ScoringModel!$B$28+RawData!AA265*ScoringModel!$B$29+RawData!AB265*ScoringModel!$B$30)*0.01,"")</f>
        <v/>
      </c>
      <c r="Q265" s="19"/>
      <c r="R265" s="19"/>
      <c r="S265" s="19"/>
      <c r="T265" s="19"/>
      <c r="U265" s="19"/>
      <c r="V265" s="19"/>
    </row>
    <row r="266" spans="1:22" x14ac:dyDescent="0.25">
      <c r="A266" t="str">
        <f>IF(RawData!A266&lt;&gt;"",RawData!A266,"")</f>
        <v/>
      </c>
      <c r="B266" t="str">
        <f>IF(RawData!B266&lt;&gt;"",CONCATENATE(RawData!B266,", ",RawData!C266),"")</f>
        <v/>
      </c>
      <c r="C266" t="str">
        <f>IF(RawData!D266&lt;&gt;"",RawData!D266,"")</f>
        <v/>
      </c>
      <c r="D266" s="28" t="str">
        <f>IF(RawData!E266&lt;&gt;"",RawData!E266,"")</f>
        <v/>
      </c>
      <c r="E266" t="str">
        <f>IF(RawData!F266&lt;&gt;"",CONCATENATE(RawData!F266,", ",LEFT(RawData!G266,1)),"")</f>
        <v/>
      </c>
      <c r="G266" s="30" t="str">
        <f t="shared" si="4"/>
        <v/>
      </c>
      <c r="H266" t="str">
        <f>IF(A266&lt;&gt;"",VLOOKUP(G266,ScoreRanges!$C$4:$E$8,3),"")</f>
        <v/>
      </c>
      <c r="J266" s="30" t="str">
        <f>IF(AND(ConversionTable!$F$2&lt;&gt;"",A266&lt;&gt;""),VLOOKUP(G266,ConversionTable!B$2:D$402,3),"")</f>
        <v/>
      </c>
      <c r="K266" t="str">
        <f>IF(AND(ConversionTable!$F$2&lt;&gt;"",A266&lt;&gt;""),VLOOKUP(J266,ConversionTable!I$4:K$7,3),"")</f>
        <v/>
      </c>
      <c r="M266" t="str">
        <f>IF(A266&lt;&gt;"",(RawData!AC266*ScoringModel!$B$11+RawData!AD266*ScoringModel!$B$21+RawData!AE266*ScoringModel!$B$31)*0.01,"")</f>
        <v/>
      </c>
      <c r="N266" t="str">
        <f>IF(A266&lt;&gt;"",(RawData!H266*ScoringModel!$B$4+RawData!I266*ScoringModel!$B$5+RawData!J266*ScoringModel!$B$6+RawData!K266*ScoringModel!$B$7+RawData!L266*ScoringModel!$B$8+RawData!M266*ScoringModel!$B$9+RawData!N266*ScoringModel!$B$10)*0.01,"")</f>
        <v/>
      </c>
      <c r="O266" t="str">
        <f>IF(A266&lt;&gt;"",(RawData!O266*ScoringModel!$B$14+RawData!P266*ScoringModel!$B$15+RawData!Q266*ScoringModel!$B$16+RawData!R266*ScoringModel!$B$17+RawData!S266*ScoringModel!$B$18+RawData!T266*ScoringModel!$B$19+RawData!U266*ScoringModel!$B$20)*0.01,"")</f>
        <v/>
      </c>
      <c r="P266" t="str">
        <f>IF(A266&lt;&gt;"",(RawData!V266*ScoringModel!$B$24+RawData!W266*ScoringModel!$B$25+RawData!X266*ScoringModel!$B$26+RawData!Y266*ScoringModel!$B$27+RawData!Z266*ScoringModel!$B$28+RawData!AA266*ScoringModel!$B$29+RawData!AB266*ScoringModel!$B$30)*0.01,"")</f>
        <v/>
      </c>
      <c r="Q266" s="19"/>
      <c r="R266" s="19"/>
      <c r="S266" s="19"/>
      <c r="T266" s="19"/>
      <c r="U266" s="19"/>
      <c r="V266" s="19"/>
    </row>
    <row r="267" spans="1:22" x14ac:dyDescent="0.25">
      <c r="A267" t="str">
        <f>IF(RawData!A267&lt;&gt;"",RawData!A267,"")</f>
        <v/>
      </c>
      <c r="B267" t="str">
        <f>IF(RawData!B267&lt;&gt;"",CONCATENATE(RawData!B267,", ",RawData!C267),"")</f>
        <v/>
      </c>
      <c r="C267" t="str">
        <f>IF(RawData!D267&lt;&gt;"",RawData!D267,"")</f>
        <v/>
      </c>
      <c r="D267" s="28" t="str">
        <f>IF(RawData!E267&lt;&gt;"",RawData!E267,"")</f>
        <v/>
      </c>
      <c r="E267" t="str">
        <f>IF(RawData!F267&lt;&gt;"",CONCATENATE(RawData!F267,", ",LEFT(RawData!G267,1)),"")</f>
        <v/>
      </c>
      <c r="G267" s="30" t="str">
        <f t="shared" si="4"/>
        <v/>
      </c>
      <c r="H267" t="str">
        <f>IF(A267&lt;&gt;"",VLOOKUP(G267,ScoreRanges!$C$4:$E$8,3),"")</f>
        <v/>
      </c>
      <c r="J267" s="30" t="str">
        <f>IF(AND(ConversionTable!$F$2&lt;&gt;"",A267&lt;&gt;""),VLOOKUP(G267,ConversionTable!B$2:D$402,3),"")</f>
        <v/>
      </c>
      <c r="K267" t="str">
        <f>IF(AND(ConversionTable!$F$2&lt;&gt;"",A267&lt;&gt;""),VLOOKUP(J267,ConversionTable!I$4:K$7,3),"")</f>
        <v/>
      </c>
      <c r="M267" t="str">
        <f>IF(A267&lt;&gt;"",(RawData!AC267*ScoringModel!$B$11+RawData!AD267*ScoringModel!$B$21+RawData!AE267*ScoringModel!$B$31)*0.01,"")</f>
        <v/>
      </c>
      <c r="N267" t="str">
        <f>IF(A267&lt;&gt;"",(RawData!H267*ScoringModel!$B$4+RawData!I267*ScoringModel!$B$5+RawData!J267*ScoringModel!$B$6+RawData!K267*ScoringModel!$B$7+RawData!L267*ScoringModel!$B$8+RawData!M267*ScoringModel!$B$9+RawData!N267*ScoringModel!$B$10)*0.01,"")</f>
        <v/>
      </c>
      <c r="O267" t="str">
        <f>IF(A267&lt;&gt;"",(RawData!O267*ScoringModel!$B$14+RawData!P267*ScoringModel!$B$15+RawData!Q267*ScoringModel!$B$16+RawData!R267*ScoringModel!$B$17+RawData!S267*ScoringModel!$B$18+RawData!T267*ScoringModel!$B$19+RawData!U267*ScoringModel!$B$20)*0.01,"")</f>
        <v/>
      </c>
      <c r="P267" t="str">
        <f>IF(A267&lt;&gt;"",(RawData!V267*ScoringModel!$B$24+RawData!W267*ScoringModel!$B$25+RawData!X267*ScoringModel!$B$26+RawData!Y267*ScoringModel!$B$27+RawData!Z267*ScoringModel!$B$28+RawData!AA267*ScoringModel!$B$29+RawData!AB267*ScoringModel!$B$30)*0.01,"")</f>
        <v/>
      </c>
      <c r="Q267" s="19"/>
      <c r="R267" s="19"/>
      <c r="S267" s="19"/>
      <c r="T267" s="19"/>
      <c r="U267" s="19"/>
      <c r="V267" s="19"/>
    </row>
    <row r="268" spans="1:22" x14ac:dyDescent="0.25">
      <c r="A268" t="str">
        <f>IF(RawData!A268&lt;&gt;"",RawData!A268,"")</f>
        <v/>
      </c>
      <c r="B268" t="str">
        <f>IF(RawData!B268&lt;&gt;"",CONCATENATE(RawData!B268,", ",RawData!C268),"")</f>
        <v/>
      </c>
      <c r="C268" t="str">
        <f>IF(RawData!D268&lt;&gt;"",RawData!D268,"")</f>
        <v/>
      </c>
      <c r="D268" s="28" t="str">
        <f>IF(RawData!E268&lt;&gt;"",RawData!E268,"")</f>
        <v/>
      </c>
      <c r="E268" t="str">
        <f>IF(RawData!F268&lt;&gt;"",CONCATENATE(RawData!F268,", ",LEFT(RawData!G268,1)),"")</f>
        <v/>
      </c>
      <c r="G268" s="30" t="str">
        <f t="shared" si="4"/>
        <v/>
      </c>
      <c r="H268" t="str">
        <f>IF(A268&lt;&gt;"",VLOOKUP(G268,ScoreRanges!$C$4:$E$8,3),"")</f>
        <v/>
      </c>
      <c r="J268" s="30" t="str">
        <f>IF(AND(ConversionTable!$F$2&lt;&gt;"",A268&lt;&gt;""),VLOOKUP(G268,ConversionTable!B$2:D$402,3),"")</f>
        <v/>
      </c>
      <c r="K268" t="str">
        <f>IF(AND(ConversionTable!$F$2&lt;&gt;"",A268&lt;&gt;""),VLOOKUP(J268,ConversionTable!I$4:K$7,3),"")</f>
        <v/>
      </c>
      <c r="M268" t="str">
        <f>IF(A268&lt;&gt;"",(RawData!AC268*ScoringModel!$B$11+RawData!AD268*ScoringModel!$B$21+RawData!AE268*ScoringModel!$B$31)*0.01,"")</f>
        <v/>
      </c>
      <c r="N268" t="str">
        <f>IF(A268&lt;&gt;"",(RawData!H268*ScoringModel!$B$4+RawData!I268*ScoringModel!$B$5+RawData!J268*ScoringModel!$B$6+RawData!K268*ScoringModel!$B$7+RawData!L268*ScoringModel!$B$8+RawData!M268*ScoringModel!$B$9+RawData!N268*ScoringModel!$B$10)*0.01,"")</f>
        <v/>
      </c>
      <c r="O268" t="str">
        <f>IF(A268&lt;&gt;"",(RawData!O268*ScoringModel!$B$14+RawData!P268*ScoringModel!$B$15+RawData!Q268*ScoringModel!$B$16+RawData!R268*ScoringModel!$B$17+RawData!S268*ScoringModel!$B$18+RawData!T268*ScoringModel!$B$19+RawData!U268*ScoringModel!$B$20)*0.01,"")</f>
        <v/>
      </c>
      <c r="P268" t="str">
        <f>IF(A268&lt;&gt;"",(RawData!V268*ScoringModel!$B$24+RawData!W268*ScoringModel!$B$25+RawData!X268*ScoringModel!$B$26+RawData!Y268*ScoringModel!$B$27+RawData!Z268*ScoringModel!$B$28+RawData!AA268*ScoringModel!$B$29+RawData!AB268*ScoringModel!$B$30)*0.01,"")</f>
        <v/>
      </c>
      <c r="Q268" s="19"/>
      <c r="R268" s="19"/>
      <c r="S268" s="19"/>
      <c r="T268" s="19"/>
      <c r="U268" s="19"/>
      <c r="V268" s="19"/>
    </row>
    <row r="269" spans="1:22" x14ac:dyDescent="0.25">
      <c r="A269" t="str">
        <f>IF(RawData!A269&lt;&gt;"",RawData!A269,"")</f>
        <v/>
      </c>
      <c r="B269" t="str">
        <f>IF(RawData!B269&lt;&gt;"",CONCATENATE(RawData!B269,", ",RawData!C269),"")</f>
        <v/>
      </c>
      <c r="C269" t="str">
        <f>IF(RawData!D269&lt;&gt;"",RawData!D269,"")</f>
        <v/>
      </c>
      <c r="D269" s="28" t="str">
        <f>IF(RawData!E269&lt;&gt;"",RawData!E269,"")</f>
        <v/>
      </c>
      <c r="E269" t="str">
        <f>IF(RawData!F269&lt;&gt;"",CONCATENATE(RawData!F269,", ",LEFT(RawData!G269,1)),"")</f>
        <v/>
      </c>
      <c r="G269" s="30" t="str">
        <f t="shared" si="4"/>
        <v/>
      </c>
      <c r="H269" t="str">
        <f>IF(A269&lt;&gt;"",VLOOKUP(G269,ScoreRanges!$C$4:$E$8,3),"")</f>
        <v/>
      </c>
      <c r="J269" s="30" t="str">
        <f>IF(AND(ConversionTable!$F$2&lt;&gt;"",A269&lt;&gt;""),VLOOKUP(G269,ConversionTable!B$2:D$402,3),"")</f>
        <v/>
      </c>
      <c r="K269" t="str">
        <f>IF(AND(ConversionTable!$F$2&lt;&gt;"",A269&lt;&gt;""),VLOOKUP(J269,ConversionTable!I$4:K$7,3),"")</f>
        <v/>
      </c>
      <c r="M269" t="str">
        <f>IF(A269&lt;&gt;"",(RawData!AC269*ScoringModel!$B$11+RawData!AD269*ScoringModel!$B$21+RawData!AE269*ScoringModel!$B$31)*0.01,"")</f>
        <v/>
      </c>
      <c r="N269" t="str">
        <f>IF(A269&lt;&gt;"",(RawData!H269*ScoringModel!$B$4+RawData!I269*ScoringModel!$B$5+RawData!J269*ScoringModel!$B$6+RawData!K269*ScoringModel!$B$7+RawData!L269*ScoringModel!$B$8+RawData!M269*ScoringModel!$B$9+RawData!N269*ScoringModel!$B$10)*0.01,"")</f>
        <v/>
      </c>
      <c r="O269" t="str">
        <f>IF(A269&lt;&gt;"",(RawData!O269*ScoringModel!$B$14+RawData!P269*ScoringModel!$B$15+RawData!Q269*ScoringModel!$B$16+RawData!R269*ScoringModel!$B$17+RawData!S269*ScoringModel!$B$18+RawData!T269*ScoringModel!$B$19+RawData!U269*ScoringModel!$B$20)*0.01,"")</f>
        <v/>
      </c>
      <c r="P269" t="str">
        <f>IF(A269&lt;&gt;"",(RawData!V269*ScoringModel!$B$24+RawData!W269*ScoringModel!$B$25+RawData!X269*ScoringModel!$B$26+RawData!Y269*ScoringModel!$B$27+RawData!Z269*ScoringModel!$B$28+RawData!AA269*ScoringModel!$B$29+RawData!AB269*ScoringModel!$B$30)*0.01,"")</f>
        <v/>
      </c>
      <c r="Q269" s="19"/>
      <c r="R269" s="19"/>
      <c r="S269" s="19"/>
      <c r="T269" s="19"/>
      <c r="U269" s="19"/>
      <c r="V269" s="19"/>
    </row>
    <row r="270" spans="1:22" x14ac:dyDescent="0.25">
      <c r="A270" t="str">
        <f>IF(RawData!A270&lt;&gt;"",RawData!A270,"")</f>
        <v/>
      </c>
      <c r="B270" t="str">
        <f>IF(RawData!B270&lt;&gt;"",CONCATENATE(RawData!B270,", ",RawData!C270),"")</f>
        <v/>
      </c>
      <c r="C270" t="str">
        <f>IF(RawData!D270&lt;&gt;"",RawData!D270,"")</f>
        <v/>
      </c>
      <c r="D270" s="28" t="str">
        <f>IF(RawData!E270&lt;&gt;"",RawData!E270,"")</f>
        <v/>
      </c>
      <c r="E270" t="str">
        <f>IF(RawData!F270&lt;&gt;"",CONCATENATE(RawData!F270,", ",LEFT(RawData!G270,1)),"")</f>
        <v/>
      </c>
      <c r="G270" s="30" t="str">
        <f t="shared" si="4"/>
        <v/>
      </c>
      <c r="H270" t="str">
        <f>IF(A270&lt;&gt;"",VLOOKUP(G270,ScoreRanges!$C$4:$E$8,3),"")</f>
        <v/>
      </c>
      <c r="J270" s="30" t="str">
        <f>IF(AND(ConversionTable!$F$2&lt;&gt;"",A270&lt;&gt;""),VLOOKUP(G270,ConversionTable!B$2:D$402,3),"")</f>
        <v/>
      </c>
      <c r="K270" t="str">
        <f>IF(AND(ConversionTable!$F$2&lt;&gt;"",A270&lt;&gt;""),VLOOKUP(J270,ConversionTable!I$4:K$7,3),"")</f>
        <v/>
      </c>
      <c r="M270" t="str">
        <f>IF(A270&lt;&gt;"",(RawData!AC270*ScoringModel!$B$11+RawData!AD270*ScoringModel!$B$21+RawData!AE270*ScoringModel!$B$31)*0.01,"")</f>
        <v/>
      </c>
      <c r="N270" t="str">
        <f>IF(A270&lt;&gt;"",(RawData!H270*ScoringModel!$B$4+RawData!I270*ScoringModel!$B$5+RawData!J270*ScoringModel!$B$6+RawData!K270*ScoringModel!$B$7+RawData!L270*ScoringModel!$B$8+RawData!M270*ScoringModel!$B$9+RawData!N270*ScoringModel!$B$10)*0.01,"")</f>
        <v/>
      </c>
      <c r="O270" t="str">
        <f>IF(A270&lt;&gt;"",(RawData!O270*ScoringModel!$B$14+RawData!P270*ScoringModel!$B$15+RawData!Q270*ScoringModel!$B$16+RawData!R270*ScoringModel!$B$17+RawData!S270*ScoringModel!$B$18+RawData!T270*ScoringModel!$B$19+RawData!U270*ScoringModel!$B$20)*0.01,"")</f>
        <v/>
      </c>
      <c r="P270" t="str">
        <f>IF(A270&lt;&gt;"",(RawData!V270*ScoringModel!$B$24+RawData!W270*ScoringModel!$B$25+RawData!X270*ScoringModel!$B$26+RawData!Y270*ScoringModel!$B$27+RawData!Z270*ScoringModel!$B$28+RawData!AA270*ScoringModel!$B$29+RawData!AB270*ScoringModel!$B$30)*0.01,"")</f>
        <v/>
      </c>
      <c r="Q270" s="19"/>
      <c r="R270" s="19"/>
      <c r="S270" s="19"/>
      <c r="T270" s="19"/>
      <c r="U270" s="19"/>
      <c r="V270" s="19"/>
    </row>
    <row r="271" spans="1:22" x14ac:dyDescent="0.25">
      <c r="A271" t="str">
        <f>IF(RawData!A271&lt;&gt;"",RawData!A271,"")</f>
        <v/>
      </c>
      <c r="B271" t="str">
        <f>IF(RawData!B271&lt;&gt;"",CONCATENATE(RawData!B271,", ",RawData!C271),"")</f>
        <v/>
      </c>
      <c r="C271" t="str">
        <f>IF(RawData!D271&lt;&gt;"",RawData!D271,"")</f>
        <v/>
      </c>
      <c r="D271" s="28" t="str">
        <f>IF(RawData!E271&lt;&gt;"",RawData!E271,"")</f>
        <v/>
      </c>
      <c r="E271" t="str">
        <f>IF(RawData!F271&lt;&gt;"",CONCATENATE(RawData!F271,", ",LEFT(RawData!G271,1)),"")</f>
        <v/>
      </c>
      <c r="G271" s="30" t="str">
        <f t="shared" si="4"/>
        <v/>
      </c>
      <c r="H271" t="str">
        <f>IF(A271&lt;&gt;"",VLOOKUP(G271,ScoreRanges!$C$4:$E$8,3),"")</f>
        <v/>
      </c>
      <c r="J271" s="30" t="str">
        <f>IF(AND(ConversionTable!$F$2&lt;&gt;"",A271&lt;&gt;""),VLOOKUP(G271,ConversionTable!B$2:D$402,3),"")</f>
        <v/>
      </c>
      <c r="K271" t="str">
        <f>IF(AND(ConversionTable!$F$2&lt;&gt;"",A271&lt;&gt;""),VLOOKUP(J271,ConversionTable!I$4:K$7,3),"")</f>
        <v/>
      </c>
      <c r="M271" t="str">
        <f>IF(A271&lt;&gt;"",(RawData!AC271*ScoringModel!$B$11+RawData!AD271*ScoringModel!$B$21+RawData!AE271*ScoringModel!$B$31)*0.01,"")</f>
        <v/>
      </c>
      <c r="N271" t="str">
        <f>IF(A271&lt;&gt;"",(RawData!H271*ScoringModel!$B$4+RawData!I271*ScoringModel!$B$5+RawData!J271*ScoringModel!$B$6+RawData!K271*ScoringModel!$B$7+RawData!L271*ScoringModel!$B$8+RawData!M271*ScoringModel!$B$9+RawData!N271*ScoringModel!$B$10)*0.01,"")</f>
        <v/>
      </c>
      <c r="O271" t="str">
        <f>IF(A271&lt;&gt;"",(RawData!O271*ScoringModel!$B$14+RawData!P271*ScoringModel!$B$15+RawData!Q271*ScoringModel!$B$16+RawData!R271*ScoringModel!$B$17+RawData!S271*ScoringModel!$B$18+RawData!T271*ScoringModel!$B$19+RawData!U271*ScoringModel!$B$20)*0.01,"")</f>
        <v/>
      </c>
      <c r="P271" t="str">
        <f>IF(A271&lt;&gt;"",(RawData!V271*ScoringModel!$B$24+RawData!W271*ScoringModel!$B$25+RawData!X271*ScoringModel!$B$26+RawData!Y271*ScoringModel!$B$27+RawData!Z271*ScoringModel!$B$28+RawData!AA271*ScoringModel!$B$29+RawData!AB271*ScoringModel!$B$30)*0.01,"")</f>
        <v/>
      </c>
      <c r="Q271" s="19"/>
      <c r="R271" s="19"/>
      <c r="S271" s="19"/>
      <c r="T271" s="19"/>
      <c r="U271" s="19"/>
      <c r="V271" s="19"/>
    </row>
    <row r="272" spans="1:22" x14ac:dyDescent="0.25">
      <c r="A272" t="str">
        <f>IF(RawData!A272&lt;&gt;"",RawData!A272,"")</f>
        <v/>
      </c>
      <c r="B272" t="str">
        <f>IF(RawData!B272&lt;&gt;"",CONCATENATE(RawData!B272,", ",RawData!C272),"")</f>
        <v/>
      </c>
      <c r="C272" t="str">
        <f>IF(RawData!D272&lt;&gt;"",RawData!D272,"")</f>
        <v/>
      </c>
      <c r="D272" s="28" t="str">
        <f>IF(RawData!E272&lt;&gt;"",RawData!E272,"")</f>
        <v/>
      </c>
      <c r="E272" t="str">
        <f>IF(RawData!F272&lt;&gt;"",CONCATENATE(RawData!F272,", ",LEFT(RawData!G272,1)),"")</f>
        <v/>
      </c>
      <c r="G272" s="30" t="str">
        <f t="shared" si="4"/>
        <v/>
      </c>
      <c r="H272" t="str">
        <f>IF(A272&lt;&gt;"",VLOOKUP(G272,ScoreRanges!$C$4:$E$8,3),"")</f>
        <v/>
      </c>
      <c r="J272" s="30" t="str">
        <f>IF(AND(ConversionTable!$F$2&lt;&gt;"",A272&lt;&gt;""),VLOOKUP(G272,ConversionTable!B$2:D$402,3),"")</f>
        <v/>
      </c>
      <c r="K272" t="str">
        <f>IF(AND(ConversionTable!$F$2&lt;&gt;"",A272&lt;&gt;""),VLOOKUP(J272,ConversionTable!I$4:K$7,3),"")</f>
        <v/>
      </c>
      <c r="M272" t="str">
        <f>IF(A272&lt;&gt;"",(RawData!AC272*ScoringModel!$B$11+RawData!AD272*ScoringModel!$B$21+RawData!AE272*ScoringModel!$B$31)*0.01,"")</f>
        <v/>
      </c>
      <c r="N272" t="str">
        <f>IF(A272&lt;&gt;"",(RawData!H272*ScoringModel!$B$4+RawData!I272*ScoringModel!$B$5+RawData!J272*ScoringModel!$B$6+RawData!K272*ScoringModel!$B$7+RawData!L272*ScoringModel!$B$8+RawData!M272*ScoringModel!$B$9+RawData!N272*ScoringModel!$B$10)*0.01,"")</f>
        <v/>
      </c>
      <c r="O272" t="str">
        <f>IF(A272&lt;&gt;"",(RawData!O272*ScoringModel!$B$14+RawData!P272*ScoringModel!$B$15+RawData!Q272*ScoringModel!$B$16+RawData!R272*ScoringModel!$B$17+RawData!S272*ScoringModel!$B$18+RawData!T272*ScoringModel!$B$19+RawData!U272*ScoringModel!$B$20)*0.01,"")</f>
        <v/>
      </c>
      <c r="P272" t="str">
        <f>IF(A272&lt;&gt;"",(RawData!V272*ScoringModel!$B$24+RawData!W272*ScoringModel!$B$25+RawData!X272*ScoringModel!$B$26+RawData!Y272*ScoringModel!$B$27+RawData!Z272*ScoringModel!$B$28+RawData!AA272*ScoringModel!$B$29+RawData!AB272*ScoringModel!$B$30)*0.01,"")</f>
        <v/>
      </c>
      <c r="Q272" s="19"/>
      <c r="R272" s="19"/>
      <c r="S272" s="19"/>
      <c r="T272" s="19"/>
      <c r="U272" s="19"/>
      <c r="V272" s="19"/>
    </row>
    <row r="273" spans="1:22" x14ac:dyDescent="0.25">
      <c r="A273" t="str">
        <f>IF(RawData!A273&lt;&gt;"",RawData!A273,"")</f>
        <v/>
      </c>
      <c r="B273" t="str">
        <f>IF(RawData!B273&lt;&gt;"",CONCATENATE(RawData!B273,", ",RawData!C273),"")</f>
        <v/>
      </c>
      <c r="C273" t="str">
        <f>IF(RawData!D273&lt;&gt;"",RawData!D273,"")</f>
        <v/>
      </c>
      <c r="D273" s="28" t="str">
        <f>IF(RawData!E273&lt;&gt;"",RawData!E273,"")</f>
        <v/>
      </c>
      <c r="E273" t="str">
        <f>IF(RawData!F273&lt;&gt;"",CONCATENATE(RawData!F273,", ",LEFT(RawData!G273,1)),"")</f>
        <v/>
      </c>
      <c r="G273" s="30" t="str">
        <f t="shared" si="4"/>
        <v/>
      </c>
      <c r="H273" t="str">
        <f>IF(A273&lt;&gt;"",VLOOKUP(G273,ScoreRanges!$C$4:$E$8,3),"")</f>
        <v/>
      </c>
      <c r="J273" s="30" t="str">
        <f>IF(AND(ConversionTable!$F$2&lt;&gt;"",A273&lt;&gt;""),VLOOKUP(G273,ConversionTable!B$2:D$402,3),"")</f>
        <v/>
      </c>
      <c r="K273" t="str">
        <f>IF(AND(ConversionTable!$F$2&lt;&gt;"",A273&lt;&gt;""),VLOOKUP(J273,ConversionTable!I$4:K$7,3),"")</f>
        <v/>
      </c>
      <c r="M273" t="str">
        <f>IF(A273&lt;&gt;"",(RawData!AC273*ScoringModel!$B$11+RawData!AD273*ScoringModel!$B$21+RawData!AE273*ScoringModel!$B$31)*0.01,"")</f>
        <v/>
      </c>
      <c r="N273" t="str">
        <f>IF(A273&lt;&gt;"",(RawData!H273*ScoringModel!$B$4+RawData!I273*ScoringModel!$B$5+RawData!J273*ScoringModel!$B$6+RawData!K273*ScoringModel!$B$7+RawData!L273*ScoringModel!$B$8+RawData!M273*ScoringModel!$B$9+RawData!N273*ScoringModel!$B$10)*0.01,"")</f>
        <v/>
      </c>
      <c r="O273" t="str">
        <f>IF(A273&lt;&gt;"",(RawData!O273*ScoringModel!$B$14+RawData!P273*ScoringModel!$B$15+RawData!Q273*ScoringModel!$B$16+RawData!R273*ScoringModel!$B$17+RawData!S273*ScoringModel!$B$18+RawData!T273*ScoringModel!$B$19+RawData!U273*ScoringModel!$B$20)*0.01,"")</f>
        <v/>
      </c>
      <c r="P273" t="str">
        <f>IF(A273&lt;&gt;"",(RawData!V273*ScoringModel!$B$24+RawData!W273*ScoringModel!$B$25+RawData!X273*ScoringModel!$B$26+RawData!Y273*ScoringModel!$B$27+RawData!Z273*ScoringModel!$B$28+RawData!AA273*ScoringModel!$B$29+RawData!AB273*ScoringModel!$B$30)*0.01,"")</f>
        <v/>
      </c>
      <c r="Q273" s="19"/>
      <c r="R273" s="19"/>
      <c r="S273" s="19"/>
      <c r="T273" s="19"/>
      <c r="U273" s="19"/>
      <c r="V273" s="19"/>
    </row>
    <row r="274" spans="1:22" x14ac:dyDescent="0.25">
      <c r="A274" t="str">
        <f>IF(RawData!A274&lt;&gt;"",RawData!A274,"")</f>
        <v/>
      </c>
      <c r="B274" t="str">
        <f>IF(RawData!B274&lt;&gt;"",CONCATENATE(RawData!B274,", ",RawData!C274),"")</f>
        <v/>
      </c>
      <c r="C274" t="str">
        <f>IF(RawData!D274&lt;&gt;"",RawData!D274,"")</f>
        <v/>
      </c>
      <c r="D274" s="28" t="str">
        <f>IF(RawData!E274&lt;&gt;"",RawData!E274,"")</f>
        <v/>
      </c>
      <c r="E274" t="str">
        <f>IF(RawData!F274&lt;&gt;"",CONCATENATE(RawData!F274,", ",LEFT(RawData!G274,1)),"")</f>
        <v/>
      </c>
      <c r="G274" s="30" t="str">
        <f t="shared" si="4"/>
        <v/>
      </c>
      <c r="H274" t="str">
        <f>IF(A274&lt;&gt;"",VLOOKUP(G274,ScoreRanges!$C$4:$E$8,3),"")</f>
        <v/>
      </c>
      <c r="J274" s="30" t="str">
        <f>IF(AND(ConversionTable!$F$2&lt;&gt;"",A274&lt;&gt;""),VLOOKUP(G274,ConversionTable!B$2:D$402,3),"")</f>
        <v/>
      </c>
      <c r="K274" t="str">
        <f>IF(AND(ConversionTable!$F$2&lt;&gt;"",A274&lt;&gt;""),VLOOKUP(J274,ConversionTable!I$4:K$7,3),"")</f>
        <v/>
      </c>
      <c r="M274" t="str">
        <f>IF(A274&lt;&gt;"",(RawData!AC274*ScoringModel!$B$11+RawData!AD274*ScoringModel!$B$21+RawData!AE274*ScoringModel!$B$31)*0.01,"")</f>
        <v/>
      </c>
      <c r="N274" t="str">
        <f>IF(A274&lt;&gt;"",(RawData!H274*ScoringModel!$B$4+RawData!I274*ScoringModel!$B$5+RawData!J274*ScoringModel!$B$6+RawData!K274*ScoringModel!$B$7+RawData!L274*ScoringModel!$B$8+RawData!M274*ScoringModel!$B$9+RawData!N274*ScoringModel!$B$10)*0.01,"")</f>
        <v/>
      </c>
      <c r="O274" t="str">
        <f>IF(A274&lt;&gt;"",(RawData!O274*ScoringModel!$B$14+RawData!P274*ScoringModel!$B$15+RawData!Q274*ScoringModel!$B$16+RawData!R274*ScoringModel!$B$17+RawData!S274*ScoringModel!$B$18+RawData!T274*ScoringModel!$B$19+RawData!U274*ScoringModel!$B$20)*0.01,"")</f>
        <v/>
      </c>
      <c r="P274" t="str">
        <f>IF(A274&lt;&gt;"",(RawData!V274*ScoringModel!$B$24+RawData!W274*ScoringModel!$B$25+RawData!X274*ScoringModel!$B$26+RawData!Y274*ScoringModel!$B$27+RawData!Z274*ScoringModel!$B$28+RawData!AA274*ScoringModel!$B$29+RawData!AB274*ScoringModel!$B$30)*0.01,"")</f>
        <v/>
      </c>
      <c r="Q274" s="19"/>
      <c r="R274" s="19"/>
      <c r="S274" s="19"/>
      <c r="T274" s="19"/>
      <c r="U274" s="19"/>
      <c r="V274" s="19"/>
    </row>
    <row r="275" spans="1:22" x14ac:dyDescent="0.25">
      <c r="A275" t="str">
        <f>IF(RawData!A275&lt;&gt;"",RawData!A275,"")</f>
        <v/>
      </c>
      <c r="B275" t="str">
        <f>IF(RawData!B275&lt;&gt;"",CONCATENATE(RawData!B275,", ",RawData!C275),"")</f>
        <v/>
      </c>
      <c r="C275" t="str">
        <f>IF(RawData!D275&lt;&gt;"",RawData!D275,"")</f>
        <v/>
      </c>
      <c r="D275" s="28" t="str">
        <f>IF(RawData!E275&lt;&gt;"",RawData!E275,"")</f>
        <v/>
      </c>
      <c r="E275" t="str">
        <f>IF(RawData!F275&lt;&gt;"",CONCATENATE(RawData!F275,", ",LEFT(RawData!G275,1)),"")</f>
        <v/>
      </c>
      <c r="G275" s="30" t="str">
        <f t="shared" si="4"/>
        <v/>
      </c>
      <c r="H275" t="str">
        <f>IF(A275&lt;&gt;"",VLOOKUP(G275,ScoreRanges!$C$4:$E$8,3),"")</f>
        <v/>
      </c>
      <c r="J275" s="30" t="str">
        <f>IF(AND(ConversionTable!$F$2&lt;&gt;"",A275&lt;&gt;""),VLOOKUP(G275,ConversionTable!B$2:D$402,3),"")</f>
        <v/>
      </c>
      <c r="K275" t="str">
        <f>IF(AND(ConversionTable!$F$2&lt;&gt;"",A275&lt;&gt;""),VLOOKUP(J275,ConversionTable!I$4:K$7,3),"")</f>
        <v/>
      </c>
      <c r="M275" t="str">
        <f>IF(A275&lt;&gt;"",(RawData!AC275*ScoringModel!$B$11+RawData!AD275*ScoringModel!$B$21+RawData!AE275*ScoringModel!$B$31)*0.01,"")</f>
        <v/>
      </c>
      <c r="N275" t="str">
        <f>IF(A275&lt;&gt;"",(RawData!H275*ScoringModel!$B$4+RawData!I275*ScoringModel!$B$5+RawData!J275*ScoringModel!$B$6+RawData!K275*ScoringModel!$B$7+RawData!L275*ScoringModel!$B$8+RawData!M275*ScoringModel!$B$9+RawData!N275*ScoringModel!$B$10)*0.01,"")</f>
        <v/>
      </c>
      <c r="O275" t="str">
        <f>IF(A275&lt;&gt;"",(RawData!O275*ScoringModel!$B$14+RawData!P275*ScoringModel!$B$15+RawData!Q275*ScoringModel!$B$16+RawData!R275*ScoringModel!$B$17+RawData!S275*ScoringModel!$B$18+RawData!T275*ScoringModel!$B$19+RawData!U275*ScoringModel!$B$20)*0.01,"")</f>
        <v/>
      </c>
      <c r="P275" t="str">
        <f>IF(A275&lt;&gt;"",(RawData!V275*ScoringModel!$B$24+RawData!W275*ScoringModel!$B$25+RawData!X275*ScoringModel!$B$26+RawData!Y275*ScoringModel!$B$27+RawData!Z275*ScoringModel!$B$28+RawData!AA275*ScoringModel!$B$29+RawData!AB275*ScoringModel!$B$30)*0.01,"")</f>
        <v/>
      </c>
      <c r="Q275" s="19"/>
      <c r="R275" s="19"/>
      <c r="S275" s="19"/>
      <c r="T275" s="19"/>
      <c r="U275" s="19"/>
      <c r="V275" s="19"/>
    </row>
    <row r="276" spans="1:22" x14ac:dyDescent="0.25">
      <c r="A276" t="str">
        <f>IF(RawData!A276&lt;&gt;"",RawData!A276,"")</f>
        <v/>
      </c>
      <c r="B276" t="str">
        <f>IF(RawData!B276&lt;&gt;"",CONCATENATE(RawData!B276,", ",RawData!C276),"")</f>
        <v/>
      </c>
      <c r="C276" t="str">
        <f>IF(RawData!D276&lt;&gt;"",RawData!D276,"")</f>
        <v/>
      </c>
      <c r="D276" s="28" t="str">
        <f>IF(RawData!E276&lt;&gt;"",RawData!E276,"")</f>
        <v/>
      </c>
      <c r="E276" t="str">
        <f>IF(RawData!F276&lt;&gt;"",CONCATENATE(RawData!F276,", ",LEFT(RawData!G276,1)),"")</f>
        <v/>
      </c>
      <c r="G276" s="30" t="str">
        <f t="shared" si="4"/>
        <v/>
      </c>
      <c r="H276" t="str">
        <f>IF(A276&lt;&gt;"",VLOOKUP(G276,ScoreRanges!$C$4:$E$8,3),"")</f>
        <v/>
      </c>
      <c r="J276" s="30" t="str">
        <f>IF(AND(ConversionTable!$F$2&lt;&gt;"",A276&lt;&gt;""),VLOOKUP(G276,ConversionTable!B$2:D$402,3),"")</f>
        <v/>
      </c>
      <c r="K276" t="str">
        <f>IF(AND(ConversionTable!$F$2&lt;&gt;"",A276&lt;&gt;""),VLOOKUP(J276,ConversionTable!I$4:K$7,3),"")</f>
        <v/>
      </c>
      <c r="M276" t="str">
        <f>IF(A276&lt;&gt;"",(RawData!AC276*ScoringModel!$B$11+RawData!AD276*ScoringModel!$B$21+RawData!AE276*ScoringModel!$B$31)*0.01,"")</f>
        <v/>
      </c>
      <c r="N276" t="str">
        <f>IF(A276&lt;&gt;"",(RawData!H276*ScoringModel!$B$4+RawData!I276*ScoringModel!$B$5+RawData!J276*ScoringModel!$B$6+RawData!K276*ScoringModel!$B$7+RawData!L276*ScoringModel!$B$8+RawData!M276*ScoringModel!$B$9+RawData!N276*ScoringModel!$B$10)*0.01,"")</f>
        <v/>
      </c>
      <c r="O276" t="str">
        <f>IF(A276&lt;&gt;"",(RawData!O276*ScoringModel!$B$14+RawData!P276*ScoringModel!$B$15+RawData!Q276*ScoringModel!$B$16+RawData!R276*ScoringModel!$B$17+RawData!S276*ScoringModel!$B$18+RawData!T276*ScoringModel!$B$19+RawData!U276*ScoringModel!$B$20)*0.01,"")</f>
        <v/>
      </c>
      <c r="P276" t="str">
        <f>IF(A276&lt;&gt;"",(RawData!V276*ScoringModel!$B$24+RawData!W276*ScoringModel!$B$25+RawData!X276*ScoringModel!$B$26+RawData!Y276*ScoringModel!$B$27+RawData!Z276*ScoringModel!$B$28+RawData!AA276*ScoringModel!$B$29+RawData!AB276*ScoringModel!$B$30)*0.01,"")</f>
        <v/>
      </c>
      <c r="Q276" s="19"/>
      <c r="R276" s="19"/>
      <c r="S276" s="19"/>
      <c r="T276" s="19"/>
      <c r="U276" s="19"/>
      <c r="V276" s="19"/>
    </row>
    <row r="277" spans="1:22" x14ac:dyDescent="0.25">
      <c r="A277" t="str">
        <f>IF(RawData!A277&lt;&gt;"",RawData!A277,"")</f>
        <v/>
      </c>
      <c r="B277" t="str">
        <f>IF(RawData!B277&lt;&gt;"",CONCATENATE(RawData!B277,", ",RawData!C277),"")</f>
        <v/>
      </c>
      <c r="C277" t="str">
        <f>IF(RawData!D277&lt;&gt;"",RawData!D277,"")</f>
        <v/>
      </c>
      <c r="D277" s="28" t="str">
        <f>IF(RawData!E277&lt;&gt;"",RawData!E277,"")</f>
        <v/>
      </c>
      <c r="E277" t="str">
        <f>IF(RawData!F277&lt;&gt;"",CONCATENATE(RawData!F277,", ",LEFT(RawData!G277,1)),"")</f>
        <v/>
      </c>
      <c r="G277" s="30" t="str">
        <f t="shared" si="4"/>
        <v/>
      </c>
      <c r="H277" t="str">
        <f>IF(A277&lt;&gt;"",VLOOKUP(G277,ScoreRanges!$C$4:$E$8,3),"")</f>
        <v/>
      </c>
      <c r="J277" s="30" t="str">
        <f>IF(AND(ConversionTable!$F$2&lt;&gt;"",A277&lt;&gt;""),VLOOKUP(G277,ConversionTable!B$2:D$402,3),"")</f>
        <v/>
      </c>
      <c r="K277" t="str">
        <f>IF(AND(ConversionTable!$F$2&lt;&gt;"",A277&lt;&gt;""),VLOOKUP(J277,ConversionTable!I$4:K$7,3),"")</f>
        <v/>
      </c>
      <c r="M277" t="str">
        <f>IF(A277&lt;&gt;"",(RawData!AC277*ScoringModel!$B$11+RawData!AD277*ScoringModel!$B$21+RawData!AE277*ScoringModel!$B$31)*0.01,"")</f>
        <v/>
      </c>
      <c r="N277" t="str">
        <f>IF(A277&lt;&gt;"",(RawData!H277*ScoringModel!$B$4+RawData!I277*ScoringModel!$B$5+RawData!J277*ScoringModel!$B$6+RawData!K277*ScoringModel!$B$7+RawData!L277*ScoringModel!$B$8+RawData!M277*ScoringModel!$B$9+RawData!N277*ScoringModel!$B$10)*0.01,"")</f>
        <v/>
      </c>
      <c r="O277" t="str">
        <f>IF(A277&lt;&gt;"",(RawData!O277*ScoringModel!$B$14+RawData!P277*ScoringModel!$B$15+RawData!Q277*ScoringModel!$B$16+RawData!R277*ScoringModel!$B$17+RawData!S277*ScoringModel!$B$18+RawData!T277*ScoringModel!$B$19+RawData!U277*ScoringModel!$B$20)*0.01,"")</f>
        <v/>
      </c>
      <c r="P277" t="str">
        <f>IF(A277&lt;&gt;"",(RawData!V277*ScoringModel!$B$24+RawData!W277*ScoringModel!$B$25+RawData!X277*ScoringModel!$B$26+RawData!Y277*ScoringModel!$B$27+RawData!Z277*ScoringModel!$B$28+RawData!AA277*ScoringModel!$B$29+RawData!AB277*ScoringModel!$B$30)*0.01,"")</f>
        <v/>
      </c>
      <c r="Q277" s="19"/>
      <c r="R277" s="19"/>
      <c r="S277" s="19"/>
      <c r="T277" s="19"/>
      <c r="U277" s="19"/>
      <c r="V277" s="19"/>
    </row>
    <row r="278" spans="1:22" x14ac:dyDescent="0.25">
      <c r="A278" t="str">
        <f>IF(RawData!A278&lt;&gt;"",RawData!A278,"")</f>
        <v/>
      </c>
      <c r="B278" t="str">
        <f>IF(RawData!B278&lt;&gt;"",CONCATENATE(RawData!B278,", ",RawData!C278),"")</f>
        <v/>
      </c>
      <c r="C278" t="str">
        <f>IF(RawData!D278&lt;&gt;"",RawData!D278,"")</f>
        <v/>
      </c>
      <c r="D278" s="28" t="str">
        <f>IF(RawData!E278&lt;&gt;"",RawData!E278,"")</f>
        <v/>
      </c>
      <c r="E278" t="str">
        <f>IF(RawData!F278&lt;&gt;"",CONCATENATE(RawData!F278,", ",LEFT(RawData!G278,1)),"")</f>
        <v/>
      </c>
      <c r="G278" s="30" t="str">
        <f t="shared" si="4"/>
        <v/>
      </c>
      <c r="H278" t="str">
        <f>IF(A278&lt;&gt;"",VLOOKUP(G278,ScoreRanges!$C$4:$E$8,3),"")</f>
        <v/>
      </c>
      <c r="J278" s="30" t="str">
        <f>IF(AND(ConversionTable!$F$2&lt;&gt;"",A278&lt;&gt;""),VLOOKUP(G278,ConversionTable!B$2:D$402,3),"")</f>
        <v/>
      </c>
      <c r="K278" t="str">
        <f>IF(AND(ConversionTable!$F$2&lt;&gt;"",A278&lt;&gt;""),VLOOKUP(J278,ConversionTable!I$4:K$7,3),"")</f>
        <v/>
      </c>
      <c r="M278" t="str">
        <f>IF(A278&lt;&gt;"",(RawData!AC278*ScoringModel!$B$11+RawData!AD278*ScoringModel!$B$21+RawData!AE278*ScoringModel!$B$31)*0.01,"")</f>
        <v/>
      </c>
      <c r="N278" t="str">
        <f>IF(A278&lt;&gt;"",(RawData!H278*ScoringModel!$B$4+RawData!I278*ScoringModel!$B$5+RawData!J278*ScoringModel!$B$6+RawData!K278*ScoringModel!$B$7+RawData!L278*ScoringModel!$B$8+RawData!M278*ScoringModel!$B$9+RawData!N278*ScoringModel!$B$10)*0.01,"")</f>
        <v/>
      </c>
      <c r="O278" t="str">
        <f>IF(A278&lt;&gt;"",(RawData!O278*ScoringModel!$B$14+RawData!P278*ScoringModel!$B$15+RawData!Q278*ScoringModel!$B$16+RawData!R278*ScoringModel!$B$17+RawData!S278*ScoringModel!$B$18+RawData!T278*ScoringModel!$B$19+RawData!U278*ScoringModel!$B$20)*0.01,"")</f>
        <v/>
      </c>
      <c r="P278" t="str">
        <f>IF(A278&lt;&gt;"",(RawData!V278*ScoringModel!$B$24+RawData!W278*ScoringModel!$B$25+RawData!X278*ScoringModel!$B$26+RawData!Y278*ScoringModel!$B$27+RawData!Z278*ScoringModel!$B$28+RawData!AA278*ScoringModel!$B$29+RawData!AB278*ScoringModel!$B$30)*0.01,"")</f>
        <v/>
      </c>
      <c r="Q278" s="19"/>
      <c r="R278" s="19"/>
      <c r="S278" s="19"/>
      <c r="T278" s="19"/>
      <c r="U278" s="19"/>
      <c r="V278" s="19"/>
    </row>
    <row r="279" spans="1:22" x14ac:dyDescent="0.25">
      <c r="A279" t="str">
        <f>IF(RawData!A279&lt;&gt;"",RawData!A279,"")</f>
        <v/>
      </c>
      <c r="B279" t="str">
        <f>IF(RawData!B279&lt;&gt;"",CONCATENATE(RawData!B279,", ",RawData!C279),"")</f>
        <v/>
      </c>
      <c r="C279" t="str">
        <f>IF(RawData!D279&lt;&gt;"",RawData!D279,"")</f>
        <v/>
      </c>
      <c r="D279" s="28" t="str">
        <f>IF(RawData!E279&lt;&gt;"",RawData!E279,"")</f>
        <v/>
      </c>
      <c r="E279" t="str">
        <f>IF(RawData!F279&lt;&gt;"",CONCATENATE(RawData!F279,", ",LEFT(RawData!G279,1)),"")</f>
        <v/>
      </c>
      <c r="G279" s="30" t="str">
        <f t="shared" si="4"/>
        <v/>
      </c>
      <c r="H279" t="str">
        <f>IF(A279&lt;&gt;"",VLOOKUP(G279,ScoreRanges!$C$4:$E$8,3),"")</f>
        <v/>
      </c>
      <c r="J279" s="30" t="str">
        <f>IF(AND(ConversionTable!$F$2&lt;&gt;"",A279&lt;&gt;""),VLOOKUP(G279,ConversionTable!B$2:D$402,3),"")</f>
        <v/>
      </c>
      <c r="K279" t="str">
        <f>IF(AND(ConversionTable!$F$2&lt;&gt;"",A279&lt;&gt;""),VLOOKUP(J279,ConversionTable!I$4:K$7,3),"")</f>
        <v/>
      </c>
      <c r="M279" t="str">
        <f>IF(A279&lt;&gt;"",(RawData!AC279*ScoringModel!$B$11+RawData!AD279*ScoringModel!$B$21+RawData!AE279*ScoringModel!$B$31)*0.01,"")</f>
        <v/>
      </c>
      <c r="N279" t="str">
        <f>IF(A279&lt;&gt;"",(RawData!H279*ScoringModel!$B$4+RawData!I279*ScoringModel!$B$5+RawData!J279*ScoringModel!$B$6+RawData!K279*ScoringModel!$B$7+RawData!L279*ScoringModel!$B$8+RawData!M279*ScoringModel!$B$9+RawData!N279*ScoringModel!$B$10)*0.01,"")</f>
        <v/>
      </c>
      <c r="O279" t="str">
        <f>IF(A279&lt;&gt;"",(RawData!O279*ScoringModel!$B$14+RawData!P279*ScoringModel!$B$15+RawData!Q279*ScoringModel!$B$16+RawData!R279*ScoringModel!$B$17+RawData!S279*ScoringModel!$B$18+RawData!T279*ScoringModel!$B$19+RawData!U279*ScoringModel!$B$20)*0.01,"")</f>
        <v/>
      </c>
      <c r="P279" t="str">
        <f>IF(A279&lt;&gt;"",(RawData!V279*ScoringModel!$B$24+RawData!W279*ScoringModel!$B$25+RawData!X279*ScoringModel!$B$26+RawData!Y279*ScoringModel!$B$27+RawData!Z279*ScoringModel!$B$28+RawData!AA279*ScoringModel!$B$29+RawData!AB279*ScoringModel!$B$30)*0.01,"")</f>
        <v/>
      </c>
      <c r="Q279" s="19"/>
      <c r="R279" s="19"/>
      <c r="S279" s="19"/>
      <c r="T279" s="19"/>
      <c r="U279" s="19"/>
      <c r="V279" s="19"/>
    </row>
    <row r="280" spans="1:22" x14ac:dyDescent="0.25">
      <c r="A280" t="str">
        <f>IF(RawData!A280&lt;&gt;"",RawData!A280,"")</f>
        <v/>
      </c>
      <c r="B280" t="str">
        <f>IF(RawData!B280&lt;&gt;"",CONCATENATE(RawData!B280,", ",RawData!C280),"")</f>
        <v/>
      </c>
      <c r="C280" t="str">
        <f>IF(RawData!D280&lt;&gt;"",RawData!D280,"")</f>
        <v/>
      </c>
      <c r="D280" s="28" t="str">
        <f>IF(RawData!E280&lt;&gt;"",RawData!E280,"")</f>
        <v/>
      </c>
      <c r="E280" t="str">
        <f>IF(RawData!F280&lt;&gt;"",CONCATENATE(RawData!F280,", ",LEFT(RawData!G280,1)),"")</f>
        <v/>
      </c>
      <c r="G280" s="30" t="str">
        <f t="shared" si="4"/>
        <v/>
      </c>
      <c r="H280" t="str">
        <f>IF(A280&lt;&gt;"",VLOOKUP(G280,ScoreRanges!$C$4:$E$8,3),"")</f>
        <v/>
      </c>
      <c r="J280" s="30" t="str">
        <f>IF(AND(ConversionTable!$F$2&lt;&gt;"",A280&lt;&gt;""),VLOOKUP(G280,ConversionTable!B$2:D$402,3),"")</f>
        <v/>
      </c>
      <c r="K280" t="str">
        <f>IF(AND(ConversionTable!$F$2&lt;&gt;"",A280&lt;&gt;""),VLOOKUP(J280,ConversionTable!I$4:K$7,3),"")</f>
        <v/>
      </c>
      <c r="M280" t="str">
        <f>IF(A280&lt;&gt;"",(RawData!AC280*ScoringModel!$B$11+RawData!AD280*ScoringModel!$B$21+RawData!AE280*ScoringModel!$B$31)*0.01,"")</f>
        <v/>
      </c>
      <c r="N280" t="str">
        <f>IF(A280&lt;&gt;"",(RawData!H280*ScoringModel!$B$4+RawData!I280*ScoringModel!$B$5+RawData!J280*ScoringModel!$B$6+RawData!K280*ScoringModel!$B$7+RawData!L280*ScoringModel!$B$8+RawData!M280*ScoringModel!$B$9+RawData!N280*ScoringModel!$B$10)*0.01,"")</f>
        <v/>
      </c>
      <c r="O280" t="str">
        <f>IF(A280&lt;&gt;"",(RawData!O280*ScoringModel!$B$14+RawData!P280*ScoringModel!$B$15+RawData!Q280*ScoringModel!$B$16+RawData!R280*ScoringModel!$B$17+RawData!S280*ScoringModel!$B$18+RawData!T280*ScoringModel!$B$19+RawData!U280*ScoringModel!$B$20)*0.01,"")</f>
        <v/>
      </c>
      <c r="P280" t="str">
        <f>IF(A280&lt;&gt;"",(RawData!V280*ScoringModel!$B$24+RawData!W280*ScoringModel!$B$25+RawData!X280*ScoringModel!$B$26+RawData!Y280*ScoringModel!$B$27+RawData!Z280*ScoringModel!$B$28+RawData!AA280*ScoringModel!$B$29+RawData!AB280*ScoringModel!$B$30)*0.01,"")</f>
        <v/>
      </c>
      <c r="Q280" s="19"/>
      <c r="R280" s="19"/>
      <c r="S280" s="19"/>
      <c r="T280" s="19"/>
      <c r="U280" s="19"/>
      <c r="V280" s="19"/>
    </row>
    <row r="281" spans="1:22" x14ac:dyDescent="0.25">
      <c r="A281" t="str">
        <f>IF(RawData!A281&lt;&gt;"",RawData!A281,"")</f>
        <v/>
      </c>
      <c r="B281" t="str">
        <f>IF(RawData!B281&lt;&gt;"",CONCATENATE(RawData!B281,", ",RawData!C281),"")</f>
        <v/>
      </c>
      <c r="C281" t="str">
        <f>IF(RawData!D281&lt;&gt;"",RawData!D281,"")</f>
        <v/>
      </c>
      <c r="D281" s="28" t="str">
        <f>IF(RawData!E281&lt;&gt;"",RawData!E281,"")</f>
        <v/>
      </c>
      <c r="E281" t="str">
        <f>IF(RawData!F281&lt;&gt;"",CONCATENATE(RawData!F281,", ",LEFT(RawData!G281,1)),"")</f>
        <v/>
      </c>
      <c r="G281" s="30" t="str">
        <f t="shared" si="4"/>
        <v/>
      </c>
      <c r="H281" t="str">
        <f>IF(A281&lt;&gt;"",VLOOKUP(G281,ScoreRanges!$C$4:$E$8,3),"")</f>
        <v/>
      </c>
      <c r="J281" s="30" t="str">
        <f>IF(AND(ConversionTable!$F$2&lt;&gt;"",A281&lt;&gt;""),VLOOKUP(G281,ConversionTable!B$2:D$402,3),"")</f>
        <v/>
      </c>
      <c r="K281" t="str">
        <f>IF(AND(ConversionTable!$F$2&lt;&gt;"",A281&lt;&gt;""),VLOOKUP(J281,ConversionTable!I$4:K$7,3),"")</f>
        <v/>
      </c>
      <c r="M281" t="str">
        <f>IF(A281&lt;&gt;"",(RawData!AC281*ScoringModel!$B$11+RawData!AD281*ScoringModel!$B$21+RawData!AE281*ScoringModel!$B$31)*0.01,"")</f>
        <v/>
      </c>
      <c r="N281" t="str">
        <f>IF(A281&lt;&gt;"",(RawData!H281*ScoringModel!$B$4+RawData!I281*ScoringModel!$B$5+RawData!J281*ScoringModel!$B$6+RawData!K281*ScoringModel!$B$7+RawData!L281*ScoringModel!$B$8+RawData!M281*ScoringModel!$B$9+RawData!N281*ScoringModel!$B$10)*0.01,"")</f>
        <v/>
      </c>
      <c r="O281" t="str">
        <f>IF(A281&lt;&gt;"",(RawData!O281*ScoringModel!$B$14+RawData!P281*ScoringModel!$B$15+RawData!Q281*ScoringModel!$B$16+RawData!R281*ScoringModel!$B$17+RawData!S281*ScoringModel!$B$18+RawData!T281*ScoringModel!$B$19+RawData!U281*ScoringModel!$B$20)*0.01,"")</f>
        <v/>
      </c>
      <c r="P281" t="str">
        <f>IF(A281&lt;&gt;"",(RawData!V281*ScoringModel!$B$24+RawData!W281*ScoringModel!$B$25+RawData!X281*ScoringModel!$B$26+RawData!Y281*ScoringModel!$B$27+RawData!Z281*ScoringModel!$B$28+RawData!AA281*ScoringModel!$B$29+RawData!AB281*ScoringModel!$B$30)*0.01,"")</f>
        <v/>
      </c>
      <c r="Q281" s="19"/>
      <c r="R281" s="19"/>
      <c r="S281" s="19"/>
      <c r="T281" s="19"/>
      <c r="U281" s="19"/>
      <c r="V281" s="19"/>
    </row>
    <row r="282" spans="1:22" x14ac:dyDescent="0.25">
      <c r="A282" t="str">
        <f>IF(RawData!A282&lt;&gt;"",RawData!A282,"")</f>
        <v/>
      </c>
      <c r="B282" t="str">
        <f>IF(RawData!B282&lt;&gt;"",CONCATENATE(RawData!B282,", ",RawData!C282),"")</f>
        <v/>
      </c>
      <c r="C282" t="str">
        <f>IF(RawData!D282&lt;&gt;"",RawData!D282,"")</f>
        <v/>
      </c>
      <c r="D282" s="28" t="str">
        <f>IF(RawData!E282&lt;&gt;"",RawData!E282,"")</f>
        <v/>
      </c>
      <c r="E282" t="str">
        <f>IF(RawData!F282&lt;&gt;"",CONCATENATE(RawData!F282,", ",LEFT(RawData!G282,1)),"")</f>
        <v/>
      </c>
      <c r="G282" s="30" t="str">
        <f t="shared" si="4"/>
        <v/>
      </c>
      <c r="H282" t="str">
        <f>IF(A282&lt;&gt;"",VLOOKUP(G282,ScoreRanges!$C$4:$E$8,3),"")</f>
        <v/>
      </c>
      <c r="J282" s="30" t="str">
        <f>IF(AND(ConversionTable!$F$2&lt;&gt;"",A282&lt;&gt;""),VLOOKUP(G282,ConversionTable!B$2:D$402,3),"")</f>
        <v/>
      </c>
      <c r="K282" t="str">
        <f>IF(AND(ConversionTable!$F$2&lt;&gt;"",A282&lt;&gt;""),VLOOKUP(J282,ConversionTable!I$4:K$7,3),"")</f>
        <v/>
      </c>
      <c r="M282" t="str">
        <f>IF(A282&lt;&gt;"",(RawData!AC282*ScoringModel!$B$11+RawData!AD282*ScoringModel!$B$21+RawData!AE282*ScoringModel!$B$31)*0.01,"")</f>
        <v/>
      </c>
      <c r="N282" t="str">
        <f>IF(A282&lt;&gt;"",(RawData!H282*ScoringModel!$B$4+RawData!I282*ScoringModel!$B$5+RawData!J282*ScoringModel!$B$6+RawData!K282*ScoringModel!$B$7+RawData!L282*ScoringModel!$B$8+RawData!M282*ScoringModel!$B$9+RawData!N282*ScoringModel!$B$10)*0.01,"")</f>
        <v/>
      </c>
      <c r="O282" t="str">
        <f>IF(A282&lt;&gt;"",(RawData!O282*ScoringModel!$B$14+RawData!P282*ScoringModel!$B$15+RawData!Q282*ScoringModel!$B$16+RawData!R282*ScoringModel!$B$17+RawData!S282*ScoringModel!$B$18+RawData!T282*ScoringModel!$B$19+RawData!U282*ScoringModel!$B$20)*0.01,"")</f>
        <v/>
      </c>
      <c r="P282" t="str">
        <f>IF(A282&lt;&gt;"",(RawData!V282*ScoringModel!$B$24+RawData!W282*ScoringModel!$B$25+RawData!X282*ScoringModel!$B$26+RawData!Y282*ScoringModel!$B$27+RawData!Z282*ScoringModel!$B$28+RawData!AA282*ScoringModel!$B$29+RawData!AB282*ScoringModel!$B$30)*0.01,"")</f>
        <v/>
      </c>
      <c r="Q282" s="19"/>
      <c r="R282" s="19"/>
      <c r="S282" s="19"/>
      <c r="T282" s="19"/>
      <c r="U282" s="19"/>
      <c r="V282" s="19"/>
    </row>
    <row r="283" spans="1:22" x14ac:dyDescent="0.25">
      <c r="A283" t="str">
        <f>IF(RawData!A283&lt;&gt;"",RawData!A283,"")</f>
        <v/>
      </c>
      <c r="B283" t="str">
        <f>IF(RawData!B283&lt;&gt;"",CONCATENATE(RawData!B283,", ",RawData!C283),"")</f>
        <v/>
      </c>
      <c r="C283" t="str">
        <f>IF(RawData!D283&lt;&gt;"",RawData!D283,"")</f>
        <v/>
      </c>
      <c r="D283" s="28" t="str">
        <f>IF(RawData!E283&lt;&gt;"",RawData!E283,"")</f>
        <v/>
      </c>
      <c r="E283" t="str">
        <f>IF(RawData!F283&lt;&gt;"",CONCATENATE(RawData!F283,", ",LEFT(RawData!G283,1)),"")</f>
        <v/>
      </c>
      <c r="G283" s="30" t="str">
        <f t="shared" si="4"/>
        <v/>
      </c>
      <c r="H283" t="str">
        <f>IF(A283&lt;&gt;"",VLOOKUP(G283,ScoreRanges!$C$4:$E$8,3),"")</f>
        <v/>
      </c>
      <c r="J283" s="30" t="str">
        <f>IF(AND(ConversionTable!$F$2&lt;&gt;"",A283&lt;&gt;""),VLOOKUP(G283,ConversionTable!B$2:D$402,3),"")</f>
        <v/>
      </c>
      <c r="K283" t="str">
        <f>IF(AND(ConversionTable!$F$2&lt;&gt;"",A283&lt;&gt;""),VLOOKUP(J283,ConversionTable!I$4:K$7,3),"")</f>
        <v/>
      </c>
      <c r="M283" t="str">
        <f>IF(A283&lt;&gt;"",(RawData!AC283*ScoringModel!$B$11+RawData!AD283*ScoringModel!$B$21+RawData!AE283*ScoringModel!$B$31)*0.01,"")</f>
        <v/>
      </c>
      <c r="N283" t="str">
        <f>IF(A283&lt;&gt;"",(RawData!H283*ScoringModel!$B$4+RawData!I283*ScoringModel!$B$5+RawData!J283*ScoringModel!$B$6+RawData!K283*ScoringModel!$B$7+RawData!L283*ScoringModel!$B$8+RawData!M283*ScoringModel!$B$9+RawData!N283*ScoringModel!$B$10)*0.01,"")</f>
        <v/>
      </c>
      <c r="O283" t="str">
        <f>IF(A283&lt;&gt;"",(RawData!O283*ScoringModel!$B$14+RawData!P283*ScoringModel!$B$15+RawData!Q283*ScoringModel!$B$16+RawData!R283*ScoringModel!$B$17+RawData!S283*ScoringModel!$B$18+RawData!T283*ScoringModel!$B$19+RawData!U283*ScoringModel!$B$20)*0.01,"")</f>
        <v/>
      </c>
      <c r="P283" t="str">
        <f>IF(A283&lt;&gt;"",(RawData!V283*ScoringModel!$B$24+RawData!W283*ScoringModel!$B$25+RawData!X283*ScoringModel!$B$26+RawData!Y283*ScoringModel!$B$27+RawData!Z283*ScoringModel!$B$28+RawData!AA283*ScoringModel!$B$29+RawData!AB283*ScoringModel!$B$30)*0.01,"")</f>
        <v/>
      </c>
      <c r="Q283" s="19"/>
      <c r="R283" s="19"/>
      <c r="S283" s="19"/>
      <c r="T283" s="19"/>
      <c r="U283" s="19"/>
      <c r="V283" s="19"/>
    </row>
    <row r="284" spans="1:22" x14ac:dyDescent="0.25">
      <c r="A284" t="str">
        <f>IF(RawData!A284&lt;&gt;"",RawData!A284,"")</f>
        <v/>
      </c>
      <c r="B284" t="str">
        <f>IF(RawData!B284&lt;&gt;"",CONCATENATE(RawData!B284,", ",RawData!C284),"")</f>
        <v/>
      </c>
      <c r="C284" t="str">
        <f>IF(RawData!D284&lt;&gt;"",RawData!D284,"")</f>
        <v/>
      </c>
      <c r="D284" s="28" t="str">
        <f>IF(RawData!E284&lt;&gt;"",RawData!E284,"")</f>
        <v/>
      </c>
      <c r="E284" t="str">
        <f>IF(RawData!F284&lt;&gt;"",CONCATENATE(RawData!F284,", ",LEFT(RawData!G284,1)),"")</f>
        <v/>
      </c>
      <c r="G284" s="30" t="str">
        <f t="shared" si="4"/>
        <v/>
      </c>
      <c r="H284" t="str">
        <f>IF(A284&lt;&gt;"",VLOOKUP(G284,ScoreRanges!$C$4:$E$8,3),"")</f>
        <v/>
      </c>
      <c r="J284" s="30" t="str">
        <f>IF(AND(ConversionTable!$F$2&lt;&gt;"",A284&lt;&gt;""),VLOOKUP(G284,ConversionTable!B$2:D$402,3),"")</f>
        <v/>
      </c>
      <c r="K284" t="str">
        <f>IF(AND(ConversionTable!$F$2&lt;&gt;"",A284&lt;&gt;""),VLOOKUP(J284,ConversionTable!I$4:K$7,3),"")</f>
        <v/>
      </c>
      <c r="M284" t="str">
        <f>IF(A284&lt;&gt;"",(RawData!AC284*ScoringModel!$B$11+RawData!AD284*ScoringModel!$B$21+RawData!AE284*ScoringModel!$B$31)*0.01,"")</f>
        <v/>
      </c>
      <c r="N284" t="str">
        <f>IF(A284&lt;&gt;"",(RawData!H284*ScoringModel!$B$4+RawData!I284*ScoringModel!$B$5+RawData!J284*ScoringModel!$B$6+RawData!K284*ScoringModel!$B$7+RawData!L284*ScoringModel!$B$8+RawData!M284*ScoringModel!$B$9+RawData!N284*ScoringModel!$B$10)*0.01,"")</f>
        <v/>
      </c>
      <c r="O284" t="str">
        <f>IF(A284&lt;&gt;"",(RawData!O284*ScoringModel!$B$14+RawData!P284*ScoringModel!$B$15+RawData!Q284*ScoringModel!$B$16+RawData!R284*ScoringModel!$B$17+RawData!S284*ScoringModel!$B$18+RawData!T284*ScoringModel!$B$19+RawData!U284*ScoringModel!$B$20)*0.01,"")</f>
        <v/>
      </c>
      <c r="P284" t="str">
        <f>IF(A284&lt;&gt;"",(RawData!V284*ScoringModel!$B$24+RawData!W284*ScoringModel!$B$25+RawData!X284*ScoringModel!$B$26+RawData!Y284*ScoringModel!$B$27+RawData!Z284*ScoringModel!$B$28+RawData!AA284*ScoringModel!$B$29+RawData!AB284*ScoringModel!$B$30)*0.01,"")</f>
        <v/>
      </c>
      <c r="Q284" s="19"/>
      <c r="R284" s="19"/>
      <c r="S284" s="19"/>
      <c r="T284" s="19"/>
      <c r="U284" s="19"/>
      <c r="V284" s="19"/>
    </row>
    <row r="285" spans="1:22" x14ac:dyDescent="0.25">
      <c r="A285" t="str">
        <f>IF(RawData!A285&lt;&gt;"",RawData!A285,"")</f>
        <v/>
      </c>
      <c r="B285" t="str">
        <f>IF(RawData!B285&lt;&gt;"",CONCATENATE(RawData!B285,", ",RawData!C285),"")</f>
        <v/>
      </c>
      <c r="C285" t="str">
        <f>IF(RawData!D285&lt;&gt;"",RawData!D285,"")</f>
        <v/>
      </c>
      <c r="D285" s="28" t="str">
        <f>IF(RawData!E285&lt;&gt;"",RawData!E285,"")</f>
        <v/>
      </c>
      <c r="E285" t="str">
        <f>IF(RawData!F285&lt;&gt;"",CONCATENATE(RawData!F285,", ",LEFT(RawData!G285,1)),"")</f>
        <v/>
      </c>
      <c r="G285" s="30" t="str">
        <f t="shared" si="4"/>
        <v/>
      </c>
      <c r="H285" t="str">
        <f>IF(A285&lt;&gt;"",VLOOKUP(G285,ScoreRanges!$C$4:$E$8,3),"")</f>
        <v/>
      </c>
      <c r="J285" s="30" t="str">
        <f>IF(AND(ConversionTable!$F$2&lt;&gt;"",A285&lt;&gt;""),VLOOKUP(G285,ConversionTable!B$2:D$402,3),"")</f>
        <v/>
      </c>
      <c r="K285" t="str">
        <f>IF(AND(ConversionTable!$F$2&lt;&gt;"",A285&lt;&gt;""),VLOOKUP(J285,ConversionTable!I$4:K$7,3),"")</f>
        <v/>
      </c>
      <c r="M285" t="str">
        <f>IF(A285&lt;&gt;"",(RawData!AC285*ScoringModel!$B$11+RawData!AD285*ScoringModel!$B$21+RawData!AE285*ScoringModel!$B$31)*0.01,"")</f>
        <v/>
      </c>
      <c r="N285" t="str">
        <f>IF(A285&lt;&gt;"",(RawData!H285*ScoringModel!$B$4+RawData!I285*ScoringModel!$B$5+RawData!J285*ScoringModel!$B$6+RawData!K285*ScoringModel!$B$7+RawData!L285*ScoringModel!$B$8+RawData!M285*ScoringModel!$B$9+RawData!N285*ScoringModel!$B$10)*0.01,"")</f>
        <v/>
      </c>
      <c r="O285" t="str">
        <f>IF(A285&lt;&gt;"",(RawData!O285*ScoringModel!$B$14+RawData!P285*ScoringModel!$B$15+RawData!Q285*ScoringModel!$B$16+RawData!R285*ScoringModel!$B$17+RawData!S285*ScoringModel!$B$18+RawData!T285*ScoringModel!$B$19+RawData!U285*ScoringModel!$B$20)*0.01,"")</f>
        <v/>
      </c>
      <c r="P285" t="str">
        <f>IF(A285&lt;&gt;"",(RawData!V285*ScoringModel!$B$24+RawData!W285*ScoringModel!$B$25+RawData!X285*ScoringModel!$B$26+RawData!Y285*ScoringModel!$B$27+RawData!Z285*ScoringModel!$B$28+RawData!AA285*ScoringModel!$B$29+RawData!AB285*ScoringModel!$B$30)*0.01,"")</f>
        <v/>
      </c>
      <c r="Q285" s="19"/>
      <c r="R285" s="19"/>
      <c r="S285" s="19"/>
      <c r="T285" s="19"/>
      <c r="U285" s="19"/>
      <c r="V285" s="19"/>
    </row>
    <row r="286" spans="1:22" x14ac:dyDescent="0.25">
      <c r="A286" t="str">
        <f>IF(RawData!A286&lt;&gt;"",RawData!A286,"")</f>
        <v/>
      </c>
      <c r="B286" t="str">
        <f>IF(RawData!B286&lt;&gt;"",CONCATENATE(RawData!B286,", ",RawData!C286),"")</f>
        <v/>
      </c>
      <c r="C286" t="str">
        <f>IF(RawData!D286&lt;&gt;"",RawData!D286,"")</f>
        <v/>
      </c>
      <c r="D286" s="28" t="str">
        <f>IF(RawData!E286&lt;&gt;"",RawData!E286,"")</f>
        <v/>
      </c>
      <c r="E286" t="str">
        <f>IF(RawData!F286&lt;&gt;"",CONCATENATE(RawData!F286,", ",LEFT(RawData!G286,1)),"")</f>
        <v/>
      </c>
      <c r="G286" s="30" t="str">
        <f t="shared" si="4"/>
        <v/>
      </c>
      <c r="H286" t="str">
        <f>IF(A286&lt;&gt;"",VLOOKUP(G286,ScoreRanges!$C$4:$E$8,3),"")</f>
        <v/>
      </c>
      <c r="J286" s="30" t="str">
        <f>IF(AND(ConversionTable!$F$2&lt;&gt;"",A286&lt;&gt;""),VLOOKUP(G286,ConversionTable!B$2:D$402,3),"")</f>
        <v/>
      </c>
      <c r="K286" t="str">
        <f>IF(AND(ConversionTable!$F$2&lt;&gt;"",A286&lt;&gt;""),VLOOKUP(J286,ConversionTable!I$4:K$7,3),"")</f>
        <v/>
      </c>
      <c r="M286" t="str">
        <f>IF(A286&lt;&gt;"",(RawData!AC286*ScoringModel!$B$11+RawData!AD286*ScoringModel!$B$21+RawData!AE286*ScoringModel!$B$31)*0.01,"")</f>
        <v/>
      </c>
      <c r="N286" t="str">
        <f>IF(A286&lt;&gt;"",(RawData!H286*ScoringModel!$B$4+RawData!I286*ScoringModel!$B$5+RawData!J286*ScoringModel!$B$6+RawData!K286*ScoringModel!$B$7+RawData!L286*ScoringModel!$B$8+RawData!M286*ScoringModel!$B$9+RawData!N286*ScoringModel!$B$10)*0.01,"")</f>
        <v/>
      </c>
      <c r="O286" t="str">
        <f>IF(A286&lt;&gt;"",(RawData!O286*ScoringModel!$B$14+RawData!P286*ScoringModel!$B$15+RawData!Q286*ScoringModel!$B$16+RawData!R286*ScoringModel!$B$17+RawData!S286*ScoringModel!$B$18+RawData!T286*ScoringModel!$B$19+RawData!U286*ScoringModel!$B$20)*0.01,"")</f>
        <v/>
      </c>
      <c r="P286" t="str">
        <f>IF(A286&lt;&gt;"",(RawData!V286*ScoringModel!$B$24+RawData!W286*ScoringModel!$B$25+RawData!X286*ScoringModel!$B$26+RawData!Y286*ScoringModel!$B$27+RawData!Z286*ScoringModel!$B$28+RawData!AA286*ScoringModel!$B$29+RawData!AB286*ScoringModel!$B$30)*0.01,"")</f>
        <v/>
      </c>
      <c r="Q286" s="19"/>
      <c r="R286" s="19"/>
      <c r="S286" s="19"/>
      <c r="T286" s="19"/>
      <c r="U286" s="19"/>
      <c r="V286" s="19"/>
    </row>
    <row r="287" spans="1:22" x14ac:dyDescent="0.25">
      <c r="A287" t="str">
        <f>IF(RawData!A287&lt;&gt;"",RawData!A287,"")</f>
        <v/>
      </c>
      <c r="B287" t="str">
        <f>IF(RawData!B287&lt;&gt;"",CONCATENATE(RawData!B287,", ",RawData!C287),"")</f>
        <v/>
      </c>
      <c r="C287" t="str">
        <f>IF(RawData!D287&lt;&gt;"",RawData!D287,"")</f>
        <v/>
      </c>
      <c r="D287" s="28" t="str">
        <f>IF(RawData!E287&lt;&gt;"",RawData!E287,"")</f>
        <v/>
      </c>
      <c r="E287" t="str">
        <f>IF(RawData!F287&lt;&gt;"",CONCATENATE(RawData!F287,", ",LEFT(RawData!G287,1)),"")</f>
        <v/>
      </c>
      <c r="G287" s="30" t="str">
        <f t="shared" si="4"/>
        <v/>
      </c>
      <c r="H287" t="str">
        <f>IF(A287&lt;&gt;"",VLOOKUP(G287,ScoreRanges!$C$4:$E$8,3),"")</f>
        <v/>
      </c>
      <c r="J287" s="30" t="str">
        <f>IF(AND(ConversionTable!$F$2&lt;&gt;"",A287&lt;&gt;""),VLOOKUP(G287,ConversionTable!B$2:D$402,3),"")</f>
        <v/>
      </c>
      <c r="K287" t="str">
        <f>IF(AND(ConversionTable!$F$2&lt;&gt;"",A287&lt;&gt;""),VLOOKUP(J287,ConversionTable!I$4:K$7,3),"")</f>
        <v/>
      </c>
      <c r="M287" t="str">
        <f>IF(A287&lt;&gt;"",(RawData!AC287*ScoringModel!$B$11+RawData!AD287*ScoringModel!$B$21+RawData!AE287*ScoringModel!$B$31)*0.01,"")</f>
        <v/>
      </c>
      <c r="N287" t="str">
        <f>IF(A287&lt;&gt;"",(RawData!H287*ScoringModel!$B$4+RawData!I287*ScoringModel!$B$5+RawData!J287*ScoringModel!$B$6+RawData!K287*ScoringModel!$B$7+RawData!L287*ScoringModel!$B$8+RawData!M287*ScoringModel!$B$9+RawData!N287*ScoringModel!$B$10)*0.01,"")</f>
        <v/>
      </c>
      <c r="O287" t="str">
        <f>IF(A287&lt;&gt;"",(RawData!O287*ScoringModel!$B$14+RawData!P287*ScoringModel!$B$15+RawData!Q287*ScoringModel!$B$16+RawData!R287*ScoringModel!$B$17+RawData!S287*ScoringModel!$B$18+RawData!T287*ScoringModel!$B$19+RawData!U287*ScoringModel!$B$20)*0.01,"")</f>
        <v/>
      </c>
      <c r="P287" t="str">
        <f>IF(A287&lt;&gt;"",(RawData!V287*ScoringModel!$B$24+RawData!W287*ScoringModel!$B$25+RawData!X287*ScoringModel!$B$26+RawData!Y287*ScoringModel!$B$27+RawData!Z287*ScoringModel!$B$28+RawData!AA287*ScoringModel!$B$29+RawData!AB287*ScoringModel!$B$30)*0.01,"")</f>
        <v/>
      </c>
      <c r="Q287" s="19"/>
      <c r="R287" s="19"/>
      <c r="S287" s="19"/>
      <c r="T287" s="19"/>
      <c r="U287" s="19"/>
      <c r="V287" s="19"/>
    </row>
    <row r="288" spans="1:22" x14ac:dyDescent="0.25">
      <c r="A288" t="str">
        <f>IF(RawData!A288&lt;&gt;"",RawData!A288,"")</f>
        <v/>
      </c>
      <c r="B288" t="str">
        <f>IF(RawData!B288&lt;&gt;"",CONCATENATE(RawData!B288,", ",RawData!C288),"")</f>
        <v/>
      </c>
      <c r="C288" t="str">
        <f>IF(RawData!D288&lt;&gt;"",RawData!D288,"")</f>
        <v/>
      </c>
      <c r="D288" s="28" t="str">
        <f>IF(RawData!E288&lt;&gt;"",RawData!E288,"")</f>
        <v/>
      </c>
      <c r="E288" t="str">
        <f>IF(RawData!F288&lt;&gt;"",CONCATENATE(RawData!F288,", ",LEFT(RawData!G288,1)),"")</f>
        <v/>
      </c>
      <c r="G288" s="30" t="str">
        <f t="shared" si="4"/>
        <v/>
      </c>
      <c r="H288" t="str">
        <f>IF(A288&lt;&gt;"",VLOOKUP(G288,ScoreRanges!$C$4:$E$8,3),"")</f>
        <v/>
      </c>
      <c r="J288" s="30" t="str">
        <f>IF(AND(ConversionTable!$F$2&lt;&gt;"",A288&lt;&gt;""),VLOOKUP(G288,ConversionTable!B$2:D$402,3),"")</f>
        <v/>
      </c>
      <c r="K288" t="str">
        <f>IF(AND(ConversionTable!$F$2&lt;&gt;"",A288&lt;&gt;""),VLOOKUP(J288,ConversionTable!I$4:K$7,3),"")</f>
        <v/>
      </c>
      <c r="M288" t="str">
        <f>IF(A288&lt;&gt;"",(RawData!AC288*ScoringModel!$B$11+RawData!AD288*ScoringModel!$B$21+RawData!AE288*ScoringModel!$B$31)*0.01,"")</f>
        <v/>
      </c>
      <c r="N288" t="str">
        <f>IF(A288&lt;&gt;"",(RawData!H288*ScoringModel!$B$4+RawData!I288*ScoringModel!$B$5+RawData!J288*ScoringModel!$B$6+RawData!K288*ScoringModel!$B$7+RawData!L288*ScoringModel!$B$8+RawData!M288*ScoringModel!$B$9+RawData!N288*ScoringModel!$B$10)*0.01,"")</f>
        <v/>
      </c>
      <c r="O288" t="str">
        <f>IF(A288&lt;&gt;"",(RawData!O288*ScoringModel!$B$14+RawData!P288*ScoringModel!$B$15+RawData!Q288*ScoringModel!$B$16+RawData!R288*ScoringModel!$B$17+RawData!S288*ScoringModel!$B$18+RawData!T288*ScoringModel!$B$19+RawData!U288*ScoringModel!$B$20)*0.01,"")</f>
        <v/>
      </c>
      <c r="P288" t="str">
        <f>IF(A288&lt;&gt;"",(RawData!V288*ScoringModel!$B$24+RawData!W288*ScoringModel!$B$25+RawData!X288*ScoringModel!$B$26+RawData!Y288*ScoringModel!$B$27+RawData!Z288*ScoringModel!$B$28+RawData!AA288*ScoringModel!$B$29+RawData!AB288*ScoringModel!$B$30)*0.01,"")</f>
        <v/>
      </c>
      <c r="Q288" s="19"/>
      <c r="R288" s="19"/>
      <c r="S288" s="19"/>
      <c r="T288" s="19"/>
      <c r="U288" s="19"/>
      <c r="V288" s="19"/>
    </row>
    <row r="289" spans="1:22" x14ac:dyDescent="0.25">
      <c r="A289" t="str">
        <f>IF(RawData!A289&lt;&gt;"",RawData!A289,"")</f>
        <v/>
      </c>
      <c r="B289" t="str">
        <f>IF(RawData!B289&lt;&gt;"",CONCATENATE(RawData!B289,", ",RawData!C289),"")</f>
        <v/>
      </c>
      <c r="C289" t="str">
        <f>IF(RawData!D289&lt;&gt;"",RawData!D289,"")</f>
        <v/>
      </c>
      <c r="D289" s="28" t="str">
        <f>IF(RawData!E289&lt;&gt;"",RawData!E289,"")</f>
        <v/>
      </c>
      <c r="E289" t="str">
        <f>IF(RawData!F289&lt;&gt;"",CONCATENATE(RawData!F289,", ",LEFT(RawData!G289,1)),"")</f>
        <v/>
      </c>
      <c r="G289" s="30" t="str">
        <f t="shared" si="4"/>
        <v/>
      </c>
      <c r="H289" t="str">
        <f>IF(A289&lt;&gt;"",VLOOKUP(G289,ScoreRanges!$C$4:$E$8,3),"")</f>
        <v/>
      </c>
      <c r="J289" s="30" t="str">
        <f>IF(AND(ConversionTable!$F$2&lt;&gt;"",A289&lt;&gt;""),VLOOKUP(G289,ConversionTable!B$2:D$402,3),"")</f>
        <v/>
      </c>
      <c r="K289" t="str">
        <f>IF(AND(ConversionTable!$F$2&lt;&gt;"",A289&lt;&gt;""),VLOOKUP(J289,ConversionTable!I$4:K$7,3),"")</f>
        <v/>
      </c>
      <c r="M289" t="str">
        <f>IF(A289&lt;&gt;"",(RawData!AC289*ScoringModel!$B$11+RawData!AD289*ScoringModel!$B$21+RawData!AE289*ScoringModel!$B$31)*0.01,"")</f>
        <v/>
      </c>
      <c r="N289" t="str">
        <f>IF(A289&lt;&gt;"",(RawData!H289*ScoringModel!$B$4+RawData!I289*ScoringModel!$B$5+RawData!J289*ScoringModel!$B$6+RawData!K289*ScoringModel!$B$7+RawData!L289*ScoringModel!$B$8+RawData!M289*ScoringModel!$B$9+RawData!N289*ScoringModel!$B$10)*0.01,"")</f>
        <v/>
      </c>
      <c r="O289" t="str">
        <f>IF(A289&lt;&gt;"",(RawData!O289*ScoringModel!$B$14+RawData!P289*ScoringModel!$B$15+RawData!Q289*ScoringModel!$B$16+RawData!R289*ScoringModel!$B$17+RawData!S289*ScoringModel!$B$18+RawData!T289*ScoringModel!$B$19+RawData!U289*ScoringModel!$B$20)*0.01,"")</f>
        <v/>
      </c>
      <c r="P289" t="str">
        <f>IF(A289&lt;&gt;"",(RawData!V289*ScoringModel!$B$24+RawData!W289*ScoringModel!$B$25+RawData!X289*ScoringModel!$B$26+RawData!Y289*ScoringModel!$B$27+RawData!Z289*ScoringModel!$B$28+RawData!AA289*ScoringModel!$B$29+RawData!AB289*ScoringModel!$B$30)*0.01,"")</f>
        <v/>
      </c>
      <c r="Q289" s="19"/>
      <c r="R289" s="19"/>
      <c r="S289" s="19"/>
      <c r="T289" s="19"/>
      <c r="U289" s="19"/>
      <c r="V289" s="19"/>
    </row>
    <row r="290" spans="1:22" x14ac:dyDescent="0.25">
      <c r="A290" t="str">
        <f>IF(RawData!A290&lt;&gt;"",RawData!A290,"")</f>
        <v/>
      </c>
      <c r="B290" t="str">
        <f>IF(RawData!B290&lt;&gt;"",CONCATENATE(RawData!B290,", ",RawData!C290),"")</f>
        <v/>
      </c>
      <c r="C290" t="str">
        <f>IF(RawData!D290&lt;&gt;"",RawData!D290,"")</f>
        <v/>
      </c>
      <c r="D290" s="28" t="str">
        <f>IF(RawData!E290&lt;&gt;"",RawData!E290,"")</f>
        <v/>
      </c>
      <c r="E290" t="str">
        <f>IF(RawData!F290&lt;&gt;"",CONCATENATE(RawData!F290,", ",LEFT(RawData!G290,1)),"")</f>
        <v/>
      </c>
      <c r="G290" s="30" t="str">
        <f t="shared" si="4"/>
        <v/>
      </c>
      <c r="H290" t="str">
        <f>IF(A290&lt;&gt;"",VLOOKUP(G290,ScoreRanges!$C$4:$E$8,3),"")</f>
        <v/>
      </c>
      <c r="J290" s="30" t="str">
        <f>IF(AND(ConversionTable!$F$2&lt;&gt;"",A290&lt;&gt;""),VLOOKUP(G290,ConversionTable!B$2:D$402,3),"")</f>
        <v/>
      </c>
      <c r="K290" t="str">
        <f>IF(AND(ConversionTable!$F$2&lt;&gt;"",A290&lt;&gt;""),VLOOKUP(J290,ConversionTable!I$4:K$7,3),"")</f>
        <v/>
      </c>
      <c r="M290" t="str">
        <f>IF(A290&lt;&gt;"",(RawData!AC290*ScoringModel!$B$11+RawData!AD290*ScoringModel!$B$21+RawData!AE290*ScoringModel!$B$31)*0.01,"")</f>
        <v/>
      </c>
      <c r="N290" t="str">
        <f>IF(A290&lt;&gt;"",(RawData!H290*ScoringModel!$B$4+RawData!I290*ScoringModel!$B$5+RawData!J290*ScoringModel!$B$6+RawData!K290*ScoringModel!$B$7+RawData!L290*ScoringModel!$B$8+RawData!M290*ScoringModel!$B$9+RawData!N290*ScoringModel!$B$10)*0.01,"")</f>
        <v/>
      </c>
      <c r="O290" t="str">
        <f>IF(A290&lt;&gt;"",(RawData!O290*ScoringModel!$B$14+RawData!P290*ScoringModel!$B$15+RawData!Q290*ScoringModel!$B$16+RawData!R290*ScoringModel!$B$17+RawData!S290*ScoringModel!$B$18+RawData!T290*ScoringModel!$B$19+RawData!U290*ScoringModel!$B$20)*0.01,"")</f>
        <v/>
      </c>
      <c r="P290" t="str">
        <f>IF(A290&lt;&gt;"",(RawData!V290*ScoringModel!$B$24+RawData!W290*ScoringModel!$B$25+RawData!X290*ScoringModel!$B$26+RawData!Y290*ScoringModel!$B$27+RawData!Z290*ScoringModel!$B$28+RawData!AA290*ScoringModel!$B$29+RawData!AB290*ScoringModel!$B$30)*0.01,"")</f>
        <v/>
      </c>
      <c r="Q290" s="19"/>
      <c r="R290" s="19"/>
      <c r="S290" s="19"/>
      <c r="T290" s="19"/>
      <c r="U290" s="19"/>
      <c r="V290" s="19"/>
    </row>
    <row r="291" spans="1:22" x14ac:dyDescent="0.25">
      <c r="A291" t="str">
        <f>IF(RawData!A291&lt;&gt;"",RawData!A291,"")</f>
        <v/>
      </c>
      <c r="B291" t="str">
        <f>IF(RawData!B291&lt;&gt;"",CONCATENATE(RawData!B291,", ",RawData!C291),"")</f>
        <v/>
      </c>
      <c r="C291" t="str">
        <f>IF(RawData!D291&lt;&gt;"",RawData!D291,"")</f>
        <v/>
      </c>
      <c r="D291" s="28" t="str">
        <f>IF(RawData!E291&lt;&gt;"",RawData!E291,"")</f>
        <v/>
      </c>
      <c r="E291" t="str">
        <f>IF(RawData!F291&lt;&gt;"",CONCATENATE(RawData!F291,", ",LEFT(RawData!G291,1)),"")</f>
        <v/>
      </c>
      <c r="G291" s="30" t="str">
        <f t="shared" si="4"/>
        <v/>
      </c>
      <c r="H291" t="str">
        <f>IF(A291&lt;&gt;"",VLOOKUP(G291,ScoreRanges!$C$4:$E$8,3),"")</f>
        <v/>
      </c>
      <c r="J291" s="30" t="str">
        <f>IF(AND(ConversionTable!$F$2&lt;&gt;"",A291&lt;&gt;""),VLOOKUP(G291,ConversionTable!B$2:D$402,3),"")</f>
        <v/>
      </c>
      <c r="K291" t="str">
        <f>IF(AND(ConversionTable!$F$2&lt;&gt;"",A291&lt;&gt;""),VLOOKUP(J291,ConversionTable!I$4:K$7,3),"")</f>
        <v/>
      </c>
      <c r="M291" t="str">
        <f>IF(A291&lt;&gt;"",(RawData!AC291*ScoringModel!$B$11+RawData!AD291*ScoringModel!$B$21+RawData!AE291*ScoringModel!$B$31)*0.01,"")</f>
        <v/>
      </c>
      <c r="N291" t="str">
        <f>IF(A291&lt;&gt;"",(RawData!H291*ScoringModel!$B$4+RawData!I291*ScoringModel!$B$5+RawData!J291*ScoringModel!$B$6+RawData!K291*ScoringModel!$B$7+RawData!L291*ScoringModel!$B$8+RawData!M291*ScoringModel!$B$9+RawData!N291*ScoringModel!$B$10)*0.01,"")</f>
        <v/>
      </c>
      <c r="O291" t="str">
        <f>IF(A291&lt;&gt;"",(RawData!O291*ScoringModel!$B$14+RawData!P291*ScoringModel!$B$15+RawData!Q291*ScoringModel!$B$16+RawData!R291*ScoringModel!$B$17+RawData!S291*ScoringModel!$B$18+RawData!T291*ScoringModel!$B$19+RawData!U291*ScoringModel!$B$20)*0.01,"")</f>
        <v/>
      </c>
      <c r="P291" t="str">
        <f>IF(A291&lt;&gt;"",(RawData!V291*ScoringModel!$B$24+RawData!W291*ScoringModel!$B$25+RawData!X291*ScoringModel!$B$26+RawData!Y291*ScoringModel!$B$27+RawData!Z291*ScoringModel!$B$28+RawData!AA291*ScoringModel!$B$29+RawData!AB291*ScoringModel!$B$30)*0.01,"")</f>
        <v/>
      </c>
      <c r="Q291" s="19"/>
      <c r="R291" s="19"/>
      <c r="S291" s="19"/>
      <c r="T291" s="19"/>
      <c r="U291" s="19"/>
      <c r="V291" s="19"/>
    </row>
    <row r="292" spans="1:22" x14ac:dyDescent="0.25">
      <c r="A292" t="str">
        <f>IF(RawData!A292&lt;&gt;"",RawData!A292,"")</f>
        <v/>
      </c>
      <c r="B292" t="str">
        <f>IF(RawData!B292&lt;&gt;"",CONCATENATE(RawData!B292,", ",RawData!C292),"")</f>
        <v/>
      </c>
      <c r="C292" t="str">
        <f>IF(RawData!D292&lt;&gt;"",RawData!D292,"")</f>
        <v/>
      </c>
      <c r="D292" s="28" t="str">
        <f>IF(RawData!E292&lt;&gt;"",RawData!E292,"")</f>
        <v/>
      </c>
      <c r="E292" t="str">
        <f>IF(RawData!F292&lt;&gt;"",CONCATENATE(RawData!F292,", ",LEFT(RawData!G292,1)),"")</f>
        <v/>
      </c>
      <c r="G292" s="30" t="str">
        <f t="shared" si="4"/>
        <v/>
      </c>
      <c r="H292" t="str">
        <f>IF(A292&lt;&gt;"",VLOOKUP(G292,ScoreRanges!$C$4:$E$8,3),"")</f>
        <v/>
      </c>
      <c r="J292" s="30" t="str">
        <f>IF(AND(ConversionTable!$F$2&lt;&gt;"",A292&lt;&gt;""),VLOOKUP(G292,ConversionTable!B$2:D$402,3),"")</f>
        <v/>
      </c>
      <c r="K292" t="str">
        <f>IF(AND(ConversionTable!$F$2&lt;&gt;"",A292&lt;&gt;""),VLOOKUP(J292,ConversionTable!I$4:K$7,3),"")</f>
        <v/>
      </c>
      <c r="M292" t="str">
        <f>IF(A292&lt;&gt;"",(RawData!AC292*ScoringModel!$B$11+RawData!AD292*ScoringModel!$B$21+RawData!AE292*ScoringModel!$B$31)*0.01,"")</f>
        <v/>
      </c>
      <c r="N292" t="str">
        <f>IF(A292&lt;&gt;"",(RawData!H292*ScoringModel!$B$4+RawData!I292*ScoringModel!$B$5+RawData!J292*ScoringModel!$B$6+RawData!K292*ScoringModel!$B$7+RawData!L292*ScoringModel!$B$8+RawData!M292*ScoringModel!$B$9+RawData!N292*ScoringModel!$B$10)*0.01,"")</f>
        <v/>
      </c>
      <c r="O292" t="str">
        <f>IF(A292&lt;&gt;"",(RawData!O292*ScoringModel!$B$14+RawData!P292*ScoringModel!$B$15+RawData!Q292*ScoringModel!$B$16+RawData!R292*ScoringModel!$B$17+RawData!S292*ScoringModel!$B$18+RawData!T292*ScoringModel!$B$19+RawData!U292*ScoringModel!$B$20)*0.01,"")</f>
        <v/>
      </c>
      <c r="P292" t="str">
        <f>IF(A292&lt;&gt;"",(RawData!V292*ScoringModel!$B$24+RawData!W292*ScoringModel!$B$25+RawData!X292*ScoringModel!$B$26+RawData!Y292*ScoringModel!$B$27+RawData!Z292*ScoringModel!$B$28+RawData!AA292*ScoringModel!$B$29+RawData!AB292*ScoringModel!$B$30)*0.01,"")</f>
        <v/>
      </c>
      <c r="Q292" s="19"/>
      <c r="R292" s="19"/>
      <c r="S292" s="19"/>
      <c r="T292" s="19"/>
      <c r="U292" s="19"/>
      <c r="V292" s="19"/>
    </row>
    <row r="293" spans="1:22" x14ac:dyDescent="0.25">
      <c r="A293" t="str">
        <f>IF(RawData!A293&lt;&gt;"",RawData!A293,"")</f>
        <v/>
      </c>
      <c r="B293" t="str">
        <f>IF(RawData!B293&lt;&gt;"",CONCATENATE(RawData!B293,", ",RawData!C293),"")</f>
        <v/>
      </c>
      <c r="C293" t="str">
        <f>IF(RawData!D293&lt;&gt;"",RawData!D293,"")</f>
        <v/>
      </c>
      <c r="D293" s="28" t="str">
        <f>IF(RawData!E293&lt;&gt;"",RawData!E293,"")</f>
        <v/>
      </c>
      <c r="E293" t="str">
        <f>IF(RawData!F293&lt;&gt;"",CONCATENATE(RawData!F293,", ",LEFT(RawData!G293,1)),"")</f>
        <v/>
      </c>
      <c r="G293" s="30" t="str">
        <f t="shared" si="4"/>
        <v/>
      </c>
      <c r="H293" t="str">
        <f>IF(A293&lt;&gt;"",VLOOKUP(G293,ScoreRanges!$C$4:$E$8,3),"")</f>
        <v/>
      </c>
      <c r="J293" s="30" t="str">
        <f>IF(AND(ConversionTable!$F$2&lt;&gt;"",A293&lt;&gt;""),VLOOKUP(G293,ConversionTable!B$2:D$402,3),"")</f>
        <v/>
      </c>
      <c r="K293" t="str">
        <f>IF(AND(ConversionTable!$F$2&lt;&gt;"",A293&lt;&gt;""),VLOOKUP(J293,ConversionTable!I$4:K$7,3),"")</f>
        <v/>
      </c>
      <c r="M293" t="str">
        <f>IF(A293&lt;&gt;"",(RawData!AC293*ScoringModel!$B$11+RawData!AD293*ScoringModel!$B$21+RawData!AE293*ScoringModel!$B$31)*0.01,"")</f>
        <v/>
      </c>
      <c r="N293" t="str">
        <f>IF(A293&lt;&gt;"",(RawData!H293*ScoringModel!$B$4+RawData!I293*ScoringModel!$B$5+RawData!J293*ScoringModel!$B$6+RawData!K293*ScoringModel!$B$7+RawData!L293*ScoringModel!$B$8+RawData!M293*ScoringModel!$B$9+RawData!N293*ScoringModel!$B$10)*0.01,"")</f>
        <v/>
      </c>
      <c r="O293" t="str">
        <f>IF(A293&lt;&gt;"",(RawData!O293*ScoringModel!$B$14+RawData!P293*ScoringModel!$B$15+RawData!Q293*ScoringModel!$B$16+RawData!R293*ScoringModel!$B$17+RawData!S293*ScoringModel!$B$18+RawData!T293*ScoringModel!$B$19+RawData!U293*ScoringModel!$B$20)*0.01,"")</f>
        <v/>
      </c>
      <c r="P293" t="str">
        <f>IF(A293&lt;&gt;"",(RawData!V293*ScoringModel!$B$24+RawData!W293*ScoringModel!$B$25+RawData!X293*ScoringModel!$B$26+RawData!Y293*ScoringModel!$B$27+RawData!Z293*ScoringModel!$B$28+RawData!AA293*ScoringModel!$B$29+RawData!AB293*ScoringModel!$B$30)*0.01,"")</f>
        <v/>
      </c>
      <c r="Q293" s="19"/>
      <c r="R293" s="19"/>
      <c r="S293" s="19"/>
      <c r="T293" s="19"/>
      <c r="U293" s="19"/>
      <c r="V293" s="19"/>
    </row>
    <row r="294" spans="1:22" x14ac:dyDescent="0.25">
      <c r="A294" t="str">
        <f>IF(RawData!A294&lt;&gt;"",RawData!A294,"")</f>
        <v/>
      </c>
      <c r="B294" t="str">
        <f>IF(RawData!B294&lt;&gt;"",CONCATENATE(RawData!B294,", ",RawData!C294),"")</f>
        <v/>
      </c>
      <c r="C294" t="str">
        <f>IF(RawData!D294&lt;&gt;"",RawData!D294,"")</f>
        <v/>
      </c>
      <c r="D294" s="28" t="str">
        <f>IF(RawData!E294&lt;&gt;"",RawData!E294,"")</f>
        <v/>
      </c>
      <c r="E294" t="str">
        <f>IF(RawData!F294&lt;&gt;"",CONCATENATE(RawData!F294,", ",LEFT(RawData!G294,1)),"")</f>
        <v/>
      </c>
      <c r="G294" s="30" t="str">
        <f t="shared" si="4"/>
        <v/>
      </c>
      <c r="H294" t="str">
        <f>IF(A294&lt;&gt;"",VLOOKUP(G294,ScoreRanges!$C$4:$E$8,3),"")</f>
        <v/>
      </c>
      <c r="J294" s="30" t="str">
        <f>IF(AND(ConversionTable!$F$2&lt;&gt;"",A294&lt;&gt;""),VLOOKUP(G294,ConversionTable!B$2:D$402,3),"")</f>
        <v/>
      </c>
      <c r="K294" t="str">
        <f>IF(AND(ConversionTable!$F$2&lt;&gt;"",A294&lt;&gt;""),VLOOKUP(J294,ConversionTable!I$4:K$7,3),"")</f>
        <v/>
      </c>
      <c r="M294" t="str">
        <f>IF(A294&lt;&gt;"",(RawData!AC294*ScoringModel!$B$11+RawData!AD294*ScoringModel!$B$21+RawData!AE294*ScoringModel!$B$31)*0.01,"")</f>
        <v/>
      </c>
      <c r="N294" t="str">
        <f>IF(A294&lt;&gt;"",(RawData!H294*ScoringModel!$B$4+RawData!I294*ScoringModel!$B$5+RawData!J294*ScoringModel!$B$6+RawData!K294*ScoringModel!$B$7+RawData!L294*ScoringModel!$B$8+RawData!M294*ScoringModel!$B$9+RawData!N294*ScoringModel!$B$10)*0.01,"")</f>
        <v/>
      </c>
      <c r="O294" t="str">
        <f>IF(A294&lt;&gt;"",(RawData!O294*ScoringModel!$B$14+RawData!P294*ScoringModel!$B$15+RawData!Q294*ScoringModel!$B$16+RawData!R294*ScoringModel!$B$17+RawData!S294*ScoringModel!$B$18+RawData!T294*ScoringModel!$B$19+RawData!U294*ScoringModel!$B$20)*0.01,"")</f>
        <v/>
      </c>
      <c r="P294" t="str">
        <f>IF(A294&lt;&gt;"",(RawData!V294*ScoringModel!$B$24+RawData!W294*ScoringModel!$B$25+RawData!X294*ScoringModel!$B$26+RawData!Y294*ScoringModel!$B$27+RawData!Z294*ScoringModel!$B$28+RawData!AA294*ScoringModel!$B$29+RawData!AB294*ScoringModel!$B$30)*0.01,"")</f>
        <v/>
      </c>
      <c r="Q294" s="19"/>
      <c r="R294" s="19"/>
      <c r="S294" s="19"/>
      <c r="T294" s="19"/>
      <c r="U294" s="19"/>
      <c r="V294" s="19"/>
    </row>
    <row r="295" spans="1:22" x14ac:dyDescent="0.25">
      <c r="A295" t="str">
        <f>IF(RawData!A295&lt;&gt;"",RawData!A295,"")</f>
        <v/>
      </c>
      <c r="B295" t="str">
        <f>IF(RawData!B295&lt;&gt;"",CONCATENATE(RawData!B295,", ",RawData!C295),"")</f>
        <v/>
      </c>
      <c r="C295" t="str">
        <f>IF(RawData!D295&lt;&gt;"",RawData!D295,"")</f>
        <v/>
      </c>
      <c r="D295" s="28" t="str">
        <f>IF(RawData!E295&lt;&gt;"",RawData!E295,"")</f>
        <v/>
      </c>
      <c r="E295" t="str">
        <f>IF(RawData!F295&lt;&gt;"",CONCATENATE(RawData!F295,", ",LEFT(RawData!G295,1)),"")</f>
        <v/>
      </c>
      <c r="G295" s="30" t="str">
        <f t="shared" si="4"/>
        <v/>
      </c>
      <c r="H295" t="str">
        <f>IF(A295&lt;&gt;"",VLOOKUP(G295,ScoreRanges!$C$4:$E$8,3),"")</f>
        <v/>
      </c>
      <c r="J295" s="30" t="str">
        <f>IF(AND(ConversionTable!$F$2&lt;&gt;"",A295&lt;&gt;""),VLOOKUP(G295,ConversionTable!B$2:D$402,3),"")</f>
        <v/>
      </c>
      <c r="K295" t="str">
        <f>IF(AND(ConversionTable!$F$2&lt;&gt;"",A295&lt;&gt;""),VLOOKUP(J295,ConversionTable!I$4:K$7,3),"")</f>
        <v/>
      </c>
      <c r="M295" t="str">
        <f>IF(A295&lt;&gt;"",(RawData!AC295*ScoringModel!$B$11+RawData!AD295*ScoringModel!$B$21+RawData!AE295*ScoringModel!$B$31)*0.01,"")</f>
        <v/>
      </c>
      <c r="N295" t="str">
        <f>IF(A295&lt;&gt;"",(RawData!H295*ScoringModel!$B$4+RawData!I295*ScoringModel!$B$5+RawData!J295*ScoringModel!$B$6+RawData!K295*ScoringModel!$B$7+RawData!L295*ScoringModel!$B$8+RawData!M295*ScoringModel!$B$9+RawData!N295*ScoringModel!$B$10)*0.01,"")</f>
        <v/>
      </c>
      <c r="O295" t="str">
        <f>IF(A295&lt;&gt;"",(RawData!O295*ScoringModel!$B$14+RawData!P295*ScoringModel!$B$15+RawData!Q295*ScoringModel!$B$16+RawData!R295*ScoringModel!$B$17+RawData!S295*ScoringModel!$B$18+RawData!T295*ScoringModel!$B$19+RawData!U295*ScoringModel!$B$20)*0.01,"")</f>
        <v/>
      </c>
      <c r="P295" t="str">
        <f>IF(A295&lt;&gt;"",(RawData!V295*ScoringModel!$B$24+RawData!W295*ScoringModel!$B$25+RawData!X295*ScoringModel!$B$26+RawData!Y295*ScoringModel!$B$27+RawData!Z295*ScoringModel!$B$28+RawData!AA295*ScoringModel!$B$29+RawData!AB295*ScoringModel!$B$30)*0.01,"")</f>
        <v/>
      </c>
      <c r="Q295" s="19"/>
      <c r="R295" s="19"/>
      <c r="S295" s="19"/>
      <c r="T295" s="19"/>
      <c r="U295" s="19"/>
      <c r="V295" s="19"/>
    </row>
    <row r="296" spans="1:22" x14ac:dyDescent="0.25">
      <c r="A296" t="str">
        <f>IF(RawData!A296&lt;&gt;"",RawData!A296,"")</f>
        <v/>
      </c>
      <c r="B296" t="str">
        <f>IF(RawData!B296&lt;&gt;"",CONCATENATE(RawData!B296,", ",RawData!C296),"")</f>
        <v/>
      </c>
      <c r="C296" t="str">
        <f>IF(RawData!D296&lt;&gt;"",RawData!D296,"")</f>
        <v/>
      </c>
      <c r="D296" s="28" t="str">
        <f>IF(RawData!E296&lt;&gt;"",RawData!E296,"")</f>
        <v/>
      </c>
      <c r="E296" t="str">
        <f>IF(RawData!F296&lt;&gt;"",CONCATENATE(RawData!F296,", ",LEFT(RawData!G296,1)),"")</f>
        <v/>
      </c>
      <c r="G296" s="30" t="str">
        <f t="shared" si="4"/>
        <v/>
      </c>
      <c r="H296" t="str">
        <f>IF(A296&lt;&gt;"",VLOOKUP(G296,ScoreRanges!$C$4:$E$8,3),"")</f>
        <v/>
      </c>
      <c r="J296" s="30" t="str">
        <f>IF(AND(ConversionTable!$F$2&lt;&gt;"",A296&lt;&gt;""),VLOOKUP(G296,ConversionTable!B$2:D$402,3),"")</f>
        <v/>
      </c>
      <c r="K296" t="str">
        <f>IF(AND(ConversionTable!$F$2&lt;&gt;"",A296&lt;&gt;""),VLOOKUP(J296,ConversionTable!I$4:K$7,3),"")</f>
        <v/>
      </c>
      <c r="M296" t="str">
        <f>IF(A296&lt;&gt;"",(RawData!AC296*ScoringModel!$B$11+RawData!AD296*ScoringModel!$B$21+RawData!AE296*ScoringModel!$B$31)*0.01,"")</f>
        <v/>
      </c>
      <c r="N296" t="str">
        <f>IF(A296&lt;&gt;"",(RawData!H296*ScoringModel!$B$4+RawData!I296*ScoringModel!$B$5+RawData!J296*ScoringModel!$B$6+RawData!K296*ScoringModel!$B$7+RawData!L296*ScoringModel!$B$8+RawData!M296*ScoringModel!$B$9+RawData!N296*ScoringModel!$B$10)*0.01,"")</f>
        <v/>
      </c>
      <c r="O296" t="str">
        <f>IF(A296&lt;&gt;"",(RawData!O296*ScoringModel!$B$14+RawData!P296*ScoringModel!$B$15+RawData!Q296*ScoringModel!$B$16+RawData!R296*ScoringModel!$B$17+RawData!S296*ScoringModel!$B$18+RawData!T296*ScoringModel!$B$19+RawData!U296*ScoringModel!$B$20)*0.01,"")</f>
        <v/>
      </c>
      <c r="P296" t="str">
        <f>IF(A296&lt;&gt;"",(RawData!V296*ScoringModel!$B$24+RawData!W296*ScoringModel!$B$25+RawData!X296*ScoringModel!$B$26+RawData!Y296*ScoringModel!$B$27+RawData!Z296*ScoringModel!$B$28+RawData!AA296*ScoringModel!$B$29+RawData!AB296*ScoringModel!$B$30)*0.01,"")</f>
        <v/>
      </c>
      <c r="Q296" s="19"/>
      <c r="R296" s="19"/>
      <c r="S296" s="19"/>
      <c r="T296" s="19"/>
      <c r="U296" s="19"/>
      <c r="V296" s="19"/>
    </row>
    <row r="297" spans="1:22" x14ac:dyDescent="0.25">
      <c r="A297" t="str">
        <f>IF(RawData!A297&lt;&gt;"",RawData!A297,"")</f>
        <v/>
      </c>
      <c r="B297" t="str">
        <f>IF(RawData!B297&lt;&gt;"",CONCATENATE(RawData!B297,", ",RawData!C297),"")</f>
        <v/>
      </c>
      <c r="C297" t="str">
        <f>IF(RawData!D297&lt;&gt;"",RawData!D297,"")</f>
        <v/>
      </c>
      <c r="D297" s="28" t="str">
        <f>IF(RawData!E297&lt;&gt;"",RawData!E297,"")</f>
        <v/>
      </c>
      <c r="E297" t="str">
        <f>IF(RawData!F297&lt;&gt;"",CONCATENATE(RawData!F297,", ",LEFT(RawData!G297,1)),"")</f>
        <v/>
      </c>
      <c r="G297" s="30" t="str">
        <f t="shared" si="4"/>
        <v/>
      </c>
      <c r="H297" t="str">
        <f>IF(A297&lt;&gt;"",VLOOKUP(G297,ScoreRanges!$C$4:$E$8,3),"")</f>
        <v/>
      </c>
      <c r="J297" s="30" t="str">
        <f>IF(AND(ConversionTable!$F$2&lt;&gt;"",A297&lt;&gt;""),VLOOKUP(G297,ConversionTable!B$2:D$402,3),"")</f>
        <v/>
      </c>
      <c r="K297" t="str">
        <f>IF(AND(ConversionTable!$F$2&lt;&gt;"",A297&lt;&gt;""),VLOOKUP(J297,ConversionTable!I$4:K$7,3),"")</f>
        <v/>
      </c>
      <c r="M297" t="str">
        <f>IF(A297&lt;&gt;"",(RawData!AC297*ScoringModel!$B$11+RawData!AD297*ScoringModel!$B$21+RawData!AE297*ScoringModel!$B$31)*0.01,"")</f>
        <v/>
      </c>
      <c r="N297" t="str">
        <f>IF(A297&lt;&gt;"",(RawData!H297*ScoringModel!$B$4+RawData!I297*ScoringModel!$B$5+RawData!J297*ScoringModel!$B$6+RawData!K297*ScoringModel!$B$7+RawData!L297*ScoringModel!$B$8+RawData!M297*ScoringModel!$B$9+RawData!N297*ScoringModel!$B$10)*0.01,"")</f>
        <v/>
      </c>
      <c r="O297" t="str">
        <f>IF(A297&lt;&gt;"",(RawData!O297*ScoringModel!$B$14+RawData!P297*ScoringModel!$B$15+RawData!Q297*ScoringModel!$B$16+RawData!R297*ScoringModel!$B$17+RawData!S297*ScoringModel!$B$18+RawData!T297*ScoringModel!$B$19+RawData!U297*ScoringModel!$B$20)*0.01,"")</f>
        <v/>
      </c>
      <c r="P297" t="str">
        <f>IF(A297&lt;&gt;"",(RawData!V297*ScoringModel!$B$24+RawData!W297*ScoringModel!$B$25+RawData!X297*ScoringModel!$B$26+RawData!Y297*ScoringModel!$B$27+RawData!Z297*ScoringModel!$B$28+RawData!AA297*ScoringModel!$B$29+RawData!AB297*ScoringModel!$B$30)*0.01,"")</f>
        <v/>
      </c>
      <c r="Q297" s="19"/>
      <c r="R297" s="19"/>
      <c r="S297" s="19"/>
      <c r="T297" s="19"/>
      <c r="U297" s="19"/>
      <c r="V297" s="19"/>
    </row>
    <row r="298" spans="1:22" x14ac:dyDescent="0.25">
      <c r="A298" t="str">
        <f>IF(RawData!A298&lt;&gt;"",RawData!A298,"")</f>
        <v/>
      </c>
      <c r="B298" t="str">
        <f>IF(RawData!B298&lt;&gt;"",CONCATENATE(RawData!B298,", ",RawData!C298),"")</f>
        <v/>
      </c>
      <c r="C298" t="str">
        <f>IF(RawData!D298&lt;&gt;"",RawData!D298,"")</f>
        <v/>
      </c>
      <c r="D298" s="28" t="str">
        <f>IF(RawData!E298&lt;&gt;"",RawData!E298,"")</f>
        <v/>
      </c>
      <c r="E298" t="str">
        <f>IF(RawData!F298&lt;&gt;"",CONCATENATE(RawData!F298,", ",LEFT(RawData!G298,1)),"")</f>
        <v/>
      </c>
      <c r="G298" s="30" t="str">
        <f t="shared" si="4"/>
        <v/>
      </c>
      <c r="H298" t="str">
        <f>IF(A298&lt;&gt;"",VLOOKUP(G298,ScoreRanges!$C$4:$E$8,3),"")</f>
        <v/>
      </c>
      <c r="J298" s="30" t="str">
        <f>IF(AND(ConversionTable!$F$2&lt;&gt;"",A298&lt;&gt;""),VLOOKUP(G298,ConversionTable!B$2:D$402,3),"")</f>
        <v/>
      </c>
      <c r="K298" t="str">
        <f>IF(AND(ConversionTable!$F$2&lt;&gt;"",A298&lt;&gt;""),VLOOKUP(J298,ConversionTable!I$4:K$7,3),"")</f>
        <v/>
      </c>
      <c r="M298" t="str">
        <f>IF(A298&lt;&gt;"",(RawData!AC298*ScoringModel!$B$11+RawData!AD298*ScoringModel!$B$21+RawData!AE298*ScoringModel!$B$31)*0.01,"")</f>
        <v/>
      </c>
      <c r="N298" t="str">
        <f>IF(A298&lt;&gt;"",(RawData!H298*ScoringModel!$B$4+RawData!I298*ScoringModel!$B$5+RawData!J298*ScoringModel!$B$6+RawData!K298*ScoringModel!$B$7+RawData!L298*ScoringModel!$B$8+RawData!M298*ScoringModel!$B$9+RawData!N298*ScoringModel!$B$10)*0.01,"")</f>
        <v/>
      </c>
      <c r="O298" t="str">
        <f>IF(A298&lt;&gt;"",(RawData!O298*ScoringModel!$B$14+RawData!P298*ScoringModel!$B$15+RawData!Q298*ScoringModel!$B$16+RawData!R298*ScoringModel!$B$17+RawData!S298*ScoringModel!$B$18+RawData!T298*ScoringModel!$B$19+RawData!U298*ScoringModel!$B$20)*0.01,"")</f>
        <v/>
      </c>
      <c r="P298" t="str">
        <f>IF(A298&lt;&gt;"",(RawData!V298*ScoringModel!$B$24+RawData!W298*ScoringModel!$B$25+RawData!X298*ScoringModel!$B$26+RawData!Y298*ScoringModel!$B$27+RawData!Z298*ScoringModel!$B$28+RawData!AA298*ScoringModel!$B$29+RawData!AB298*ScoringModel!$B$30)*0.01,"")</f>
        <v/>
      </c>
      <c r="Q298" s="19"/>
      <c r="R298" s="19"/>
      <c r="S298" s="19"/>
      <c r="T298" s="19"/>
      <c r="U298" s="19"/>
      <c r="V298" s="19"/>
    </row>
    <row r="299" spans="1:22" x14ac:dyDescent="0.25">
      <c r="A299" t="str">
        <f>IF(RawData!A299&lt;&gt;"",RawData!A299,"")</f>
        <v/>
      </c>
      <c r="B299" t="str">
        <f>IF(RawData!B299&lt;&gt;"",CONCATENATE(RawData!B299,", ",RawData!C299),"")</f>
        <v/>
      </c>
      <c r="C299" t="str">
        <f>IF(RawData!D299&lt;&gt;"",RawData!D299,"")</f>
        <v/>
      </c>
      <c r="D299" s="28" t="str">
        <f>IF(RawData!E299&lt;&gt;"",RawData!E299,"")</f>
        <v/>
      </c>
      <c r="E299" t="str">
        <f>IF(RawData!F299&lt;&gt;"",CONCATENATE(RawData!F299,", ",LEFT(RawData!G299,1)),"")</f>
        <v/>
      </c>
      <c r="G299" s="30" t="str">
        <f t="shared" si="4"/>
        <v/>
      </c>
      <c r="H299" t="str">
        <f>IF(A299&lt;&gt;"",VLOOKUP(G299,ScoreRanges!$C$4:$E$8,3),"")</f>
        <v/>
      </c>
      <c r="J299" s="30" t="str">
        <f>IF(AND(ConversionTable!$F$2&lt;&gt;"",A299&lt;&gt;""),VLOOKUP(G299,ConversionTable!B$2:D$402,3),"")</f>
        <v/>
      </c>
      <c r="K299" t="str">
        <f>IF(AND(ConversionTable!$F$2&lt;&gt;"",A299&lt;&gt;""),VLOOKUP(J299,ConversionTable!I$4:K$7,3),"")</f>
        <v/>
      </c>
      <c r="M299" t="str">
        <f>IF(A299&lt;&gt;"",(RawData!AC299*ScoringModel!$B$11+RawData!AD299*ScoringModel!$B$21+RawData!AE299*ScoringModel!$B$31)*0.01,"")</f>
        <v/>
      </c>
      <c r="N299" t="str">
        <f>IF(A299&lt;&gt;"",(RawData!H299*ScoringModel!$B$4+RawData!I299*ScoringModel!$B$5+RawData!J299*ScoringModel!$B$6+RawData!K299*ScoringModel!$B$7+RawData!L299*ScoringModel!$B$8+RawData!M299*ScoringModel!$B$9+RawData!N299*ScoringModel!$B$10)*0.01,"")</f>
        <v/>
      </c>
      <c r="O299" t="str">
        <f>IF(A299&lt;&gt;"",(RawData!O299*ScoringModel!$B$14+RawData!P299*ScoringModel!$B$15+RawData!Q299*ScoringModel!$B$16+RawData!R299*ScoringModel!$B$17+RawData!S299*ScoringModel!$B$18+RawData!T299*ScoringModel!$B$19+RawData!U299*ScoringModel!$B$20)*0.01,"")</f>
        <v/>
      </c>
      <c r="P299" t="str">
        <f>IF(A299&lt;&gt;"",(RawData!V299*ScoringModel!$B$24+RawData!W299*ScoringModel!$B$25+RawData!X299*ScoringModel!$B$26+RawData!Y299*ScoringModel!$B$27+RawData!Z299*ScoringModel!$B$28+RawData!AA299*ScoringModel!$B$29+RawData!AB299*ScoringModel!$B$30)*0.01,"")</f>
        <v/>
      </c>
      <c r="Q299" s="19"/>
      <c r="R299" s="19"/>
      <c r="S299" s="19"/>
      <c r="T299" s="19"/>
      <c r="U299" s="19"/>
      <c r="V299" s="19"/>
    </row>
    <row r="300" spans="1:22" x14ac:dyDescent="0.25">
      <c r="A300" t="str">
        <f>IF(RawData!A300&lt;&gt;"",RawData!A300,"")</f>
        <v/>
      </c>
      <c r="B300" t="str">
        <f>IF(RawData!B300&lt;&gt;"",CONCATENATE(RawData!B300,", ",RawData!C300),"")</f>
        <v/>
      </c>
      <c r="C300" t="str">
        <f>IF(RawData!D300&lt;&gt;"",RawData!D300,"")</f>
        <v/>
      </c>
      <c r="D300" s="28" t="str">
        <f>IF(RawData!E300&lt;&gt;"",RawData!E300,"")</f>
        <v/>
      </c>
      <c r="E300" t="str">
        <f>IF(RawData!F300&lt;&gt;"",CONCATENATE(RawData!F300,", ",LEFT(RawData!G300,1)),"")</f>
        <v/>
      </c>
      <c r="G300" s="30" t="str">
        <f t="shared" si="4"/>
        <v/>
      </c>
      <c r="H300" t="str">
        <f>IF(A300&lt;&gt;"",VLOOKUP(G300,ScoreRanges!$C$4:$E$8,3),"")</f>
        <v/>
      </c>
      <c r="J300" s="30" t="str">
        <f>IF(AND(ConversionTable!$F$2&lt;&gt;"",A300&lt;&gt;""),VLOOKUP(G300,ConversionTable!B$2:D$402,3),"")</f>
        <v/>
      </c>
      <c r="K300" t="str">
        <f>IF(AND(ConversionTable!$F$2&lt;&gt;"",A300&lt;&gt;""),VLOOKUP(J300,ConversionTable!I$4:K$7,3),"")</f>
        <v/>
      </c>
      <c r="M300" t="str">
        <f>IF(A300&lt;&gt;"",(RawData!AC300*ScoringModel!$B$11+RawData!AD300*ScoringModel!$B$21+RawData!AE300*ScoringModel!$B$31)*0.01,"")</f>
        <v/>
      </c>
      <c r="N300" t="str">
        <f>IF(A300&lt;&gt;"",(RawData!H300*ScoringModel!$B$4+RawData!I300*ScoringModel!$B$5+RawData!J300*ScoringModel!$B$6+RawData!K300*ScoringModel!$B$7+RawData!L300*ScoringModel!$B$8+RawData!M300*ScoringModel!$B$9+RawData!N300*ScoringModel!$B$10)*0.01,"")</f>
        <v/>
      </c>
      <c r="O300" t="str">
        <f>IF(A300&lt;&gt;"",(RawData!O300*ScoringModel!$B$14+RawData!P300*ScoringModel!$B$15+RawData!Q300*ScoringModel!$B$16+RawData!R300*ScoringModel!$B$17+RawData!S300*ScoringModel!$B$18+RawData!T300*ScoringModel!$B$19+RawData!U300*ScoringModel!$B$20)*0.01,"")</f>
        <v/>
      </c>
      <c r="P300" t="str">
        <f>IF(A300&lt;&gt;"",(RawData!V300*ScoringModel!$B$24+RawData!W300*ScoringModel!$B$25+RawData!X300*ScoringModel!$B$26+RawData!Y300*ScoringModel!$B$27+RawData!Z300*ScoringModel!$B$28+RawData!AA300*ScoringModel!$B$29+RawData!AB300*ScoringModel!$B$30)*0.01,"")</f>
        <v/>
      </c>
      <c r="Q300" s="19"/>
      <c r="R300" s="19"/>
      <c r="S300" s="19"/>
      <c r="T300" s="19"/>
      <c r="U300" s="19"/>
      <c r="V300" s="19"/>
    </row>
    <row r="301" spans="1:22" x14ac:dyDescent="0.25">
      <c r="A301" t="str">
        <f>IF(RawData!A301&lt;&gt;"",RawData!A301,"")</f>
        <v/>
      </c>
      <c r="B301" t="str">
        <f>IF(RawData!B301&lt;&gt;"",CONCATENATE(RawData!B301,", ",RawData!C301),"")</f>
        <v/>
      </c>
      <c r="C301" t="str">
        <f>IF(RawData!D301&lt;&gt;"",RawData!D301,"")</f>
        <v/>
      </c>
      <c r="D301" s="28" t="str">
        <f>IF(RawData!E301&lt;&gt;"",RawData!E301,"")</f>
        <v/>
      </c>
      <c r="E301" t="str">
        <f>IF(RawData!F301&lt;&gt;"",CONCATENATE(RawData!F301,", ",LEFT(RawData!G301,1)),"")</f>
        <v/>
      </c>
      <c r="G301" s="30" t="str">
        <f t="shared" si="4"/>
        <v/>
      </c>
      <c r="H301" t="str">
        <f>IF(A301&lt;&gt;"",VLOOKUP(G301,ScoreRanges!$C$4:$E$8,3),"")</f>
        <v/>
      </c>
      <c r="J301" s="30" t="str">
        <f>IF(AND(ConversionTable!$F$2&lt;&gt;"",A301&lt;&gt;""),VLOOKUP(G301,ConversionTable!B$2:D$402,3),"")</f>
        <v/>
      </c>
      <c r="K301" t="str">
        <f>IF(AND(ConversionTable!$F$2&lt;&gt;"",A301&lt;&gt;""),VLOOKUP(J301,ConversionTable!I$4:K$7,3),"")</f>
        <v/>
      </c>
      <c r="M301" t="str">
        <f>IF(A301&lt;&gt;"",(RawData!AC301*ScoringModel!$B$11+RawData!AD301*ScoringModel!$B$21+RawData!AE301*ScoringModel!$B$31)*0.01,"")</f>
        <v/>
      </c>
      <c r="N301" t="str">
        <f>IF(A301&lt;&gt;"",(RawData!H301*ScoringModel!$B$4+RawData!I301*ScoringModel!$B$5+RawData!J301*ScoringModel!$B$6+RawData!K301*ScoringModel!$B$7+RawData!L301*ScoringModel!$B$8+RawData!M301*ScoringModel!$B$9+RawData!N301*ScoringModel!$B$10)*0.01,"")</f>
        <v/>
      </c>
      <c r="O301" t="str">
        <f>IF(A301&lt;&gt;"",(RawData!O301*ScoringModel!$B$14+RawData!P301*ScoringModel!$B$15+RawData!Q301*ScoringModel!$B$16+RawData!R301*ScoringModel!$B$17+RawData!S301*ScoringModel!$B$18+RawData!T301*ScoringModel!$B$19+RawData!U301*ScoringModel!$B$20)*0.01,"")</f>
        <v/>
      </c>
      <c r="P301" t="str">
        <f>IF(A301&lt;&gt;"",(RawData!V301*ScoringModel!$B$24+RawData!W301*ScoringModel!$B$25+RawData!X301*ScoringModel!$B$26+RawData!Y301*ScoringModel!$B$27+RawData!Z301*ScoringModel!$B$28+RawData!AA301*ScoringModel!$B$29+RawData!AB301*ScoringModel!$B$30)*0.01,"")</f>
        <v/>
      </c>
      <c r="Q301" s="19"/>
      <c r="R301" s="19"/>
      <c r="S301" s="19"/>
      <c r="T301" s="19"/>
      <c r="U301" s="19"/>
      <c r="V301" s="19"/>
    </row>
    <row r="302" spans="1:22" x14ac:dyDescent="0.25">
      <c r="A302" t="str">
        <f>IF(RawData!A302&lt;&gt;"",RawData!A302,"")</f>
        <v/>
      </c>
      <c r="B302" t="str">
        <f>IF(RawData!B302&lt;&gt;"",CONCATENATE(RawData!B302,", ",RawData!C302),"")</f>
        <v/>
      </c>
      <c r="C302" t="str">
        <f>IF(RawData!D302&lt;&gt;"",RawData!D302,"")</f>
        <v/>
      </c>
      <c r="D302" s="28" t="str">
        <f>IF(RawData!E302&lt;&gt;"",RawData!E302,"")</f>
        <v/>
      </c>
      <c r="E302" t="str">
        <f>IF(RawData!F302&lt;&gt;"",CONCATENATE(RawData!F302,", ",LEFT(RawData!G302,1)),"")</f>
        <v/>
      </c>
      <c r="G302" s="30" t="str">
        <f t="shared" si="4"/>
        <v/>
      </c>
      <c r="H302" t="str">
        <f>IF(A302&lt;&gt;"",VLOOKUP(G302,ScoreRanges!$C$4:$E$8,3),"")</f>
        <v/>
      </c>
      <c r="J302" s="30" t="str">
        <f>IF(AND(ConversionTable!$F$2&lt;&gt;"",A302&lt;&gt;""),VLOOKUP(G302,ConversionTable!B$2:D$402,3),"")</f>
        <v/>
      </c>
      <c r="K302" t="str">
        <f>IF(AND(ConversionTable!$F$2&lt;&gt;"",A302&lt;&gt;""),VLOOKUP(J302,ConversionTable!I$4:K$7,3),"")</f>
        <v/>
      </c>
      <c r="M302" t="str">
        <f>IF(A302&lt;&gt;"",(RawData!AC302*ScoringModel!$B$11+RawData!AD302*ScoringModel!$B$21+RawData!AE302*ScoringModel!$B$31)*0.01,"")</f>
        <v/>
      </c>
      <c r="N302" t="str">
        <f>IF(A302&lt;&gt;"",(RawData!H302*ScoringModel!$B$4+RawData!I302*ScoringModel!$B$5+RawData!J302*ScoringModel!$B$6+RawData!K302*ScoringModel!$B$7+RawData!L302*ScoringModel!$B$8+RawData!M302*ScoringModel!$B$9+RawData!N302*ScoringModel!$B$10)*0.01,"")</f>
        <v/>
      </c>
      <c r="O302" t="str">
        <f>IF(A302&lt;&gt;"",(RawData!O302*ScoringModel!$B$14+RawData!P302*ScoringModel!$B$15+RawData!Q302*ScoringModel!$B$16+RawData!R302*ScoringModel!$B$17+RawData!S302*ScoringModel!$B$18+RawData!T302*ScoringModel!$B$19+RawData!U302*ScoringModel!$B$20)*0.01,"")</f>
        <v/>
      </c>
      <c r="P302" t="str">
        <f>IF(A302&lt;&gt;"",(RawData!V302*ScoringModel!$B$24+RawData!W302*ScoringModel!$B$25+RawData!X302*ScoringModel!$B$26+RawData!Y302*ScoringModel!$B$27+RawData!Z302*ScoringModel!$B$28+RawData!AA302*ScoringModel!$B$29+RawData!AB302*ScoringModel!$B$30)*0.01,"")</f>
        <v/>
      </c>
      <c r="Q302" s="19"/>
      <c r="R302" s="19"/>
      <c r="S302" s="19"/>
      <c r="T302" s="19"/>
      <c r="U302" s="19"/>
      <c r="V302" s="19"/>
    </row>
    <row r="303" spans="1:22" x14ac:dyDescent="0.25">
      <c r="A303" t="str">
        <f>IF(RawData!A303&lt;&gt;"",RawData!A303,"")</f>
        <v/>
      </c>
      <c r="B303" t="str">
        <f>IF(RawData!B303&lt;&gt;"",CONCATENATE(RawData!B303,", ",RawData!C303),"")</f>
        <v/>
      </c>
      <c r="C303" t="str">
        <f>IF(RawData!D303&lt;&gt;"",RawData!D303,"")</f>
        <v/>
      </c>
      <c r="D303" s="28" t="str">
        <f>IF(RawData!E303&lt;&gt;"",RawData!E303,"")</f>
        <v/>
      </c>
      <c r="E303" t="str">
        <f>IF(RawData!F303&lt;&gt;"",CONCATENATE(RawData!F303,", ",LEFT(RawData!G303,1)),"")</f>
        <v/>
      </c>
      <c r="G303" s="30" t="str">
        <f t="shared" si="4"/>
        <v/>
      </c>
      <c r="H303" t="str">
        <f>IF(A303&lt;&gt;"",VLOOKUP(G303,ScoreRanges!$C$4:$E$8,3),"")</f>
        <v/>
      </c>
      <c r="J303" s="30" t="str">
        <f>IF(AND(ConversionTable!$F$2&lt;&gt;"",A303&lt;&gt;""),VLOOKUP(G303,ConversionTable!B$2:D$402,3),"")</f>
        <v/>
      </c>
      <c r="K303" t="str">
        <f>IF(AND(ConversionTable!$F$2&lt;&gt;"",A303&lt;&gt;""),VLOOKUP(J303,ConversionTable!I$4:K$7,3),"")</f>
        <v/>
      </c>
      <c r="M303" t="str">
        <f>IF(A303&lt;&gt;"",(RawData!AC303*ScoringModel!$B$11+RawData!AD303*ScoringModel!$B$21+RawData!AE303*ScoringModel!$B$31)*0.01,"")</f>
        <v/>
      </c>
      <c r="N303" t="str">
        <f>IF(A303&lt;&gt;"",(RawData!H303*ScoringModel!$B$4+RawData!I303*ScoringModel!$B$5+RawData!J303*ScoringModel!$B$6+RawData!K303*ScoringModel!$B$7+RawData!L303*ScoringModel!$B$8+RawData!M303*ScoringModel!$B$9+RawData!N303*ScoringModel!$B$10)*0.01,"")</f>
        <v/>
      </c>
      <c r="O303" t="str">
        <f>IF(A303&lt;&gt;"",(RawData!O303*ScoringModel!$B$14+RawData!P303*ScoringModel!$B$15+RawData!Q303*ScoringModel!$B$16+RawData!R303*ScoringModel!$B$17+RawData!S303*ScoringModel!$B$18+RawData!T303*ScoringModel!$B$19+RawData!U303*ScoringModel!$B$20)*0.01,"")</f>
        <v/>
      </c>
      <c r="P303" t="str">
        <f>IF(A303&lt;&gt;"",(RawData!V303*ScoringModel!$B$24+RawData!W303*ScoringModel!$B$25+RawData!X303*ScoringModel!$B$26+RawData!Y303*ScoringModel!$B$27+RawData!Z303*ScoringModel!$B$28+RawData!AA303*ScoringModel!$B$29+RawData!AB303*ScoringModel!$B$30)*0.01,"")</f>
        <v/>
      </c>
      <c r="Q303" s="19"/>
      <c r="R303" s="19"/>
      <c r="S303" s="19"/>
      <c r="T303" s="19"/>
      <c r="U303" s="19"/>
      <c r="V303" s="19"/>
    </row>
    <row r="304" spans="1:22" x14ac:dyDescent="0.25">
      <c r="A304" t="str">
        <f>IF(RawData!A304&lt;&gt;"",RawData!A304,"")</f>
        <v/>
      </c>
      <c r="B304" t="str">
        <f>IF(RawData!B304&lt;&gt;"",CONCATENATE(RawData!B304,", ",RawData!C304),"")</f>
        <v/>
      </c>
      <c r="C304" t="str">
        <f>IF(RawData!D304&lt;&gt;"",RawData!D304,"")</f>
        <v/>
      </c>
      <c r="D304" s="28" t="str">
        <f>IF(RawData!E304&lt;&gt;"",RawData!E304,"")</f>
        <v/>
      </c>
      <c r="E304" t="str">
        <f>IF(RawData!F304&lt;&gt;"",CONCATENATE(RawData!F304,", ",LEFT(RawData!G304,1)),"")</f>
        <v/>
      </c>
      <c r="G304" s="30" t="str">
        <f t="shared" si="4"/>
        <v/>
      </c>
      <c r="H304" t="str">
        <f>IF(A304&lt;&gt;"",VLOOKUP(G304,ScoreRanges!$C$4:$E$8,3),"")</f>
        <v/>
      </c>
      <c r="J304" s="30" t="str">
        <f>IF(AND(ConversionTable!$F$2&lt;&gt;"",A304&lt;&gt;""),VLOOKUP(G304,ConversionTable!B$2:D$402,3),"")</f>
        <v/>
      </c>
      <c r="K304" t="str">
        <f>IF(AND(ConversionTable!$F$2&lt;&gt;"",A304&lt;&gt;""),VLOOKUP(J304,ConversionTable!I$4:K$7,3),"")</f>
        <v/>
      </c>
      <c r="M304" t="str">
        <f>IF(A304&lt;&gt;"",(RawData!AC304*ScoringModel!$B$11+RawData!AD304*ScoringModel!$B$21+RawData!AE304*ScoringModel!$B$31)*0.01,"")</f>
        <v/>
      </c>
      <c r="N304" t="str">
        <f>IF(A304&lt;&gt;"",(RawData!H304*ScoringModel!$B$4+RawData!I304*ScoringModel!$B$5+RawData!J304*ScoringModel!$B$6+RawData!K304*ScoringModel!$B$7+RawData!L304*ScoringModel!$B$8+RawData!M304*ScoringModel!$B$9+RawData!N304*ScoringModel!$B$10)*0.01,"")</f>
        <v/>
      </c>
      <c r="O304" t="str">
        <f>IF(A304&lt;&gt;"",(RawData!O304*ScoringModel!$B$14+RawData!P304*ScoringModel!$B$15+RawData!Q304*ScoringModel!$B$16+RawData!R304*ScoringModel!$B$17+RawData!S304*ScoringModel!$B$18+RawData!T304*ScoringModel!$B$19+RawData!U304*ScoringModel!$B$20)*0.01,"")</f>
        <v/>
      </c>
      <c r="P304" t="str">
        <f>IF(A304&lt;&gt;"",(RawData!V304*ScoringModel!$B$24+RawData!W304*ScoringModel!$B$25+RawData!X304*ScoringModel!$B$26+RawData!Y304*ScoringModel!$B$27+RawData!Z304*ScoringModel!$B$28+RawData!AA304*ScoringModel!$B$29+RawData!AB304*ScoringModel!$B$30)*0.01,"")</f>
        <v/>
      </c>
      <c r="Q304" s="19"/>
      <c r="R304" s="19"/>
      <c r="S304" s="19"/>
      <c r="T304" s="19"/>
      <c r="U304" s="19"/>
      <c r="V304" s="19"/>
    </row>
    <row r="305" spans="1:22" x14ac:dyDescent="0.25">
      <c r="A305" t="str">
        <f>IF(RawData!A305&lt;&gt;"",RawData!A305,"")</f>
        <v/>
      </c>
      <c r="B305" t="str">
        <f>IF(RawData!B305&lt;&gt;"",CONCATENATE(RawData!B305,", ",RawData!C305),"")</f>
        <v/>
      </c>
      <c r="C305" t="str">
        <f>IF(RawData!D305&lt;&gt;"",RawData!D305,"")</f>
        <v/>
      </c>
      <c r="D305" s="28" t="str">
        <f>IF(RawData!E305&lt;&gt;"",RawData!E305,"")</f>
        <v/>
      </c>
      <c r="E305" t="str">
        <f>IF(RawData!F305&lt;&gt;"",CONCATENATE(RawData!F305,", ",LEFT(RawData!G305,1)),"")</f>
        <v/>
      </c>
      <c r="G305" s="30" t="str">
        <f t="shared" si="4"/>
        <v/>
      </c>
      <c r="H305" t="str">
        <f>IF(A305&lt;&gt;"",VLOOKUP(G305,ScoreRanges!$C$4:$E$8,3),"")</f>
        <v/>
      </c>
      <c r="J305" s="30" t="str">
        <f>IF(AND(ConversionTable!$F$2&lt;&gt;"",A305&lt;&gt;""),VLOOKUP(G305,ConversionTable!B$2:D$402,3),"")</f>
        <v/>
      </c>
      <c r="K305" t="str">
        <f>IF(AND(ConversionTable!$F$2&lt;&gt;"",A305&lt;&gt;""),VLOOKUP(J305,ConversionTable!I$4:K$7,3),"")</f>
        <v/>
      </c>
      <c r="M305" t="str">
        <f>IF(A305&lt;&gt;"",(RawData!AC305*ScoringModel!$B$11+RawData!AD305*ScoringModel!$B$21+RawData!AE305*ScoringModel!$B$31)*0.01,"")</f>
        <v/>
      </c>
      <c r="N305" t="str">
        <f>IF(A305&lt;&gt;"",(RawData!H305*ScoringModel!$B$4+RawData!I305*ScoringModel!$B$5+RawData!J305*ScoringModel!$B$6+RawData!K305*ScoringModel!$B$7+RawData!L305*ScoringModel!$B$8+RawData!M305*ScoringModel!$B$9+RawData!N305*ScoringModel!$B$10)*0.01,"")</f>
        <v/>
      </c>
      <c r="O305" t="str">
        <f>IF(A305&lt;&gt;"",(RawData!O305*ScoringModel!$B$14+RawData!P305*ScoringModel!$B$15+RawData!Q305*ScoringModel!$B$16+RawData!R305*ScoringModel!$B$17+RawData!S305*ScoringModel!$B$18+RawData!T305*ScoringModel!$B$19+RawData!U305*ScoringModel!$B$20)*0.01,"")</f>
        <v/>
      </c>
      <c r="P305" t="str">
        <f>IF(A305&lt;&gt;"",(RawData!V305*ScoringModel!$B$24+RawData!W305*ScoringModel!$B$25+RawData!X305*ScoringModel!$B$26+RawData!Y305*ScoringModel!$B$27+RawData!Z305*ScoringModel!$B$28+RawData!AA305*ScoringModel!$B$29+RawData!AB305*ScoringModel!$B$30)*0.01,"")</f>
        <v/>
      </c>
      <c r="Q305" s="19"/>
      <c r="R305" s="19"/>
      <c r="S305" s="19"/>
      <c r="T305" s="19"/>
      <c r="U305" s="19"/>
      <c r="V305" s="19"/>
    </row>
    <row r="306" spans="1:22" x14ac:dyDescent="0.25">
      <c r="A306" t="str">
        <f>IF(RawData!A306&lt;&gt;"",RawData!A306,"")</f>
        <v/>
      </c>
      <c r="B306" t="str">
        <f>IF(RawData!B306&lt;&gt;"",CONCATENATE(RawData!B306,", ",RawData!C306),"")</f>
        <v/>
      </c>
      <c r="C306" t="str">
        <f>IF(RawData!D306&lt;&gt;"",RawData!D306,"")</f>
        <v/>
      </c>
      <c r="D306" s="28" t="str">
        <f>IF(RawData!E306&lt;&gt;"",RawData!E306,"")</f>
        <v/>
      </c>
      <c r="E306" t="str">
        <f>IF(RawData!F306&lt;&gt;"",CONCATENATE(RawData!F306,", ",LEFT(RawData!G306,1)),"")</f>
        <v/>
      </c>
      <c r="G306" s="30" t="str">
        <f t="shared" si="4"/>
        <v/>
      </c>
      <c r="H306" t="str">
        <f>IF(A306&lt;&gt;"",VLOOKUP(G306,ScoreRanges!$C$4:$E$8,3),"")</f>
        <v/>
      </c>
      <c r="J306" s="30" t="str">
        <f>IF(AND(ConversionTable!$F$2&lt;&gt;"",A306&lt;&gt;""),VLOOKUP(G306,ConversionTable!B$2:D$402,3),"")</f>
        <v/>
      </c>
      <c r="K306" t="str">
        <f>IF(AND(ConversionTable!$F$2&lt;&gt;"",A306&lt;&gt;""),VLOOKUP(J306,ConversionTable!I$4:K$7,3),"")</f>
        <v/>
      </c>
      <c r="M306" t="str">
        <f>IF(A306&lt;&gt;"",(RawData!AC306*ScoringModel!$B$11+RawData!AD306*ScoringModel!$B$21+RawData!AE306*ScoringModel!$B$31)*0.01,"")</f>
        <v/>
      </c>
      <c r="N306" t="str">
        <f>IF(A306&lt;&gt;"",(RawData!H306*ScoringModel!$B$4+RawData!I306*ScoringModel!$B$5+RawData!J306*ScoringModel!$B$6+RawData!K306*ScoringModel!$B$7+RawData!L306*ScoringModel!$B$8+RawData!M306*ScoringModel!$B$9+RawData!N306*ScoringModel!$B$10)*0.01,"")</f>
        <v/>
      </c>
      <c r="O306" t="str">
        <f>IF(A306&lt;&gt;"",(RawData!O306*ScoringModel!$B$14+RawData!P306*ScoringModel!$B$15+RawData!Q306*ScoringModel!$B$16+RawData!R306*ScoringModel!$B$17+RawData!S306*ScoringModel!$B$18+RawData!T306*ScoringModel!$B$19+RawData!U306*ScoringModel!$B$20)*0.01,"")</f>
        <v/>
      </c>
      <c r="P306" t="str">
        <f>IF(A306&lt;&gt;"",(RawData!V306*ScoringModel!$B$24+RawData!W306*ScoringModel!$B$25+RawData!X306*ScoringModel!$B$26+RawData!Y306*ScoringModel!$B$27+RawData!Z306*ScoringModel!$B$28+RawData!AA306*ScoringModel!$B$29+RawData!AB306*ScoringModel!$B$30)*0.01,"")</f>
        <v/>
      </c>
      <c r="Q306" s="19"/>
      <c r="R306" s="19"/>
      <c r="S306" s="19"/>
      <c r="T306" s="19"/>
      <c r="U306" s="19"/>
      <c r="V306" s="19"/>
    </row>
    <row r="307" spans="1:22" x14ac:dyDescent="0.25">
      <c r="A307" t="str">
        <f>IF(RawData!A307&lt;&gt;"",RawData!A307,"")</f>
        <v/>
      </c>
      <c r="B307" t="str">
        <f>IF(RawData!B307&lt;&gt;"",CONCATENATE(RawData!B307,", ",RawData!C307),"")</f>
        <v/>
      </c>
      <c r="C307" t="str">
        <f>IF(RawData!D307&lt;&gt;"",RawData!D307,"")</f>
        <v/>
      </c>
      <c r="D307" s="28" t="str">
        <f>IF(RawData!E307&lt;&gt;"",RawData!E307,"")</f>
        <v/>
      </c>
      <c r="E307" t="str">
        <f>IF(RawData!F307&lt;&gt;"",CONCATENATE(RawData!F307,", ",LEFT(RawData!G307,1)),"")</f>
        <v/>
      </c>
      <c r="G307" s="30" t="str">
        <f t="shared" si="4"/>
        <v/>
      </c>
      <c r="H307" t="str">
        <f>IF(A307&lt;&gt;"",VLOOKUP(G307,ScoreRanges!$C$4:$E$8,3),"")</f>
        <v/>
      </c>
      <c r="J307" s="30" t="str">
        <f>IF(AND(ConversionTable!$F$2&lt;&gt;"",A307&lt;&gt;""),VLOOKUP(G307,ConversionTable!B$2:D$402,3),"")</f>
        <v/>
      </c>
      <c r="K307" t="str">
        <f>IF(AND(ConversionTable!$F$2&lt;&gt;"",A307&lt;&gt;""),VLOOKUP(J307,ConversionTable!I$4:K$7,3),"")</f>
        <v/>
      </c>
      <c r="M307" t="str">
        <f>IF(A307&lt;&gt;"",(RawData!AC307*ScoringModel!$B$11+RawData!AD307*ScoringModel!$B$21+RawData!AE307*ScoringModel!$B$31)*0.01,"")</f>
        <v/>
      </c>
      <c r="N307" t="str">
        <f>IF(A307&lt;&gt;"",(RawData!H307*ScoringModel!$B$4+RawData!I307*ScoringModel!$B$5+RawData!J307*ScoringModel!$B$6+RawData!K307*ScoringModel!$B$7+RawData!L307*ScoringModel!$B$8+RawData!M307*ScoringModel!$B$9+RawData!N307*ScoringModel!$B$10)*0.01,"")</f>
        <v/>
      </c>
      <c r="O307" t="str">
        <f>IF(A307&lt;&gt;"",(RawData!O307*ScoringModel!$B$14+RawData!P307*ScoringModel!$B$15+RawData!Q307*ScoringModel!$B$16+RawData!R307*ScoringModel!$B$17+RawData!S307*ScoringModel!$B$18+RawData!T307*ScoringModel!$B$19+RawData!U307*ScoringModel!$B$20)*0.01,"")</f>
        <v/>
      </c>
      <c r="P307" t="str">
        <f>IF(A307&lt;&gt;"",(RawData!V307*ScoringModel!$B$24+RawData!W307*ScoringModel!$B$25+RawData!X307*ScoringModel!$B$26+RawData!Y307*ScoringModel!$B$27+RawData!Z307*ScoringModel!$B$28+RawData!AA307*ScoringModel!$B$29+RawData!AB307*ScoringModel!$B$30)*0.01,"")</f>
        <v/>
      </c>
      <c r="Q307" s="19"/>
      <c r="R307" s="19"/>
      <c r="S307" s="19"/>
      <c r="T307" s="19"/>
      <c r="U307" s="19"/>
      <c r="V307" s="19"/>
    </row>
    <row r="308" spans="1:22" x14ac:dyDescent="0.25">
      <c r="A308" t="str">
        <f>IF(RawData!A308&lt;&gt;"",RawData!A308,"")</f>
        <v/>
      </c>
      <c r="B308" t="str">
        <f>IF(RawData!B308&lt;&gt;"",CONCATENATE(RawData!B308,", ",RawData!C308),"")</f>
        <v/>
      </c>
      <c r="C308" t="str">
        <f>IF(RawData!D308&lt;&gt;"",RawData!D308,"")</f>
        <v/>
      </c>
      <c r="D308" s="28" t="str">
        <f>IF(RawData!E308&lt;&gt;"",RawData!E308,"")</f>
        <v/>
      </c>
      <c r="E308" t="str">
        <f>IF(RawData!F308&lt;&gt;"",CONCATENATE(RawData!F308,", ",LEFT(RawData!G308,1)),"")</f>
        <v/>
      </c>
      <c r="G308" s="30" t="str">
        <f t="shared" si="4"/>
        <v/>
      </c>
      <c r="H308" t="str">
        <f>IF(A308&lt;&gt;"",VLOOKUP(G308,ScoreRanges!$C$4:$E$8,3),"")</f>
        <v/>
      </c>
      <c r="J308" s="30" t="str">
        <f>IF(AND(ConversionTable!$F$2&lt;&gt;"",A308&lt;&gt;""),VLOOKUP(G308,ConversionTable!B$2:D$402,3),"")</f>
        <v/>
      </c>
      <c r="K308" t="str">
        <f>IF(AND(ConversionTable!$F$2&lt;&gt;"",A308&lt;&gt;""),VLOOKUP(J308,ConversionTable!I$4:K$7,3),"")</f>
        <v/>
      </c>
      <c r="M308" t="str">
        <f>IF(A308&lt;&gt;"",(RawData!AC308*ScoringModel!$B$11+RawData!AD308*ScoringModel!$B$21+RawData!AE308*ScoringModel!$B$31)*0.01,"")</f>
        <v/>
      </c>
      <c r="N308" t="str">
        <f>IF(A308&lt;&gt;"",(RawData!H308*ScoringModel!$B$4+RawData!I308*ScoringModel!$B$5+RawData!J308*ScoringModel!$B$6+RawData!K308*ScoringModel!$B$7+RawData!L308*ScoringModel!$B$8+RawData!M308*ScoringModel!$B$9+RawData!N308*ScoringModel!$B$10)*0.01,"")</f>
        <v/>
      </c>
      <c r="O308" t="str">
        <f>IF(A308&lt;&gt;"",(RawData!O308*ScoringModel!$B$14+RawData!P308*ScoringModel!$B$15+RawData!Q308*ScoringModel!$B$16+RawData!R308*ScoringModel!$B$17+RawData!S308*ScoringModel!$B$18+RawData!T308*ScoringModel!$B$19+RawData!U308*ScoringModel!$B$20)*0.01,"")</f>
        <v/>
      </c>
      <c r="P308" t="str">
        <f>IF(A308&lt;&gt;"",(RawData!V308*ScoringModel!$B$24+RawData!W308*ScoringModel!$B$25+RawData!X308*ScoringModel!$B$26+RawData!Y308*ScoringModel!$B$27+RawData!Z308*ScoringModel!$B$28+RawData!AA308*ScoringModel!$B$29+RawData!AB308*ScoringModel!$B$30)*0.01,"")</f>
        <v/>
      </c>
      <c r="Q308" s="19"/>
      <c r="R308" s="19"/>
      <c r="S308" s="19"/>
      <c r="T308" s="19"/>
      <c r="U308" s="19"/>
      <c r="V308" s="19"/>
    </row>
    <row r="309" spans="1:22" x14ac:dyDescent="0.25">
      <c r="A309" t="str">
        <f>IF(RawData!A309&lt;&gt;"",RawData!A309,"")</f>
        <v/>
      </c>
      <c r="B309" t="str">
        <f>IF(RawData!B309&lt;&gt;"",CONCATENATE(RawData!B309,", ",RawData!C309),"")</f>
        <v/>
      </c>
      <c r="C309" t="str">
        <f>IF(RawData!D309&lt;&gt;"",RawData!D309,"")</f>
        <v/>
      </c>
      <c r="D309" s="28" t="str">
        <f>IF(RawData!E309&lt;&gt;"",RawData!E309,"")</f>
        <v/>
      </c>
      <c r="E309" t="str">
        <f>IF(RawData!F309&lt;&gt;"",CONCATENATE(RawData!F309,", ",LEFT(RawData!G309,1)),"")</f>
        <v/>
      </c>
      <c r="G309" s="30" t="str">
        <f t="shared" si="4"/>
        <v/>
      </c>
      <c r="H309" t="str">
        <f>IF(A309&lt;&gt;"",VLOOKUP(G309,ScoreRanges!$C$4:$E$8,3),"")</f>
        <v/>
      </c>
      <c r="J309" s="30" t="str">
        <f>IF(AND(ConversionTable!$F$2&lt;&gt;"",A309&lt;&gt;""),VLOOKUP(G309,ConversionTable!B$2:D$402,3),"")</f>
        <v/>
      </c>
      <c r="K309" t="str">
        <f>IF(AND(ConversionTable!$F$2&lt;&gt;"",A309&lt;&gt;""),VLOOKUP(J309,ConversionTable!I$4:K$7,3),"")</f>
        <v/>
      </c>
      <c r="M309" t="str">
        <f>IF(A309&lt;&gt;"",(RawData!AC309*ScoringModel!$B$11+RawData!AD309*ScoringModel!$B$21+RawData!AE309*ScoringModel!$B$31)*0.01,"")</f>
        <v/>
      </c>
      <c r="N309" t="str">
        <f>IF(A309&lt;&gt;"",(RawData!H309*ScoringModel!$B$4+RawData!I309*ScoringModel!$B$5+RawData!J309*ScoringModel!$B$6+RawData!K309*ScoringModel!$B$7+RawData!L309*ScoringModel!$B$8+RawData!M309*ScoringModel!$B$9+RawData!N309*ScoringModel!$B$10)*0.01,"")</f>
        <v/>
      </c>
      <c r="O309" t="str">
        <f>IF(A309&lt;&gt;"",(RawData!O309*ScoringModel!$B$14+RawData!P309*ScoringModel!$B$15+RawData!Q309*ScoringModel!$B$16+RawData!R309*ScoringModel!$B$17+RawData!S309*ScoringModel!$B$18+RawData!T309*ScoringModel!$B$19+RawData!U309*ScoringModel!$B$20)*0.01,"")</f>
        <v/>
      </c>
      <c r="P309" t="str">
        <f>IF(A309&lt;&gt;"",(RawData!V309*ScoringModel!$B$24+RawData!W309*ScoringModel!$B$25+RawData!X309*ScoringModel!$B$26+RawData!Y309*ScoringModel!$B$27+RawData!Z309*ScoringModel!$B$28+RawData!AA309*ScoringModel!$B$29+RawData!AB309*ScoringModel!$B$30)*0.01,"")</f>
        <v/>
      </c>
      <c r="Q309" s="19"/>
      <c r="R309" s="19"/>
      <c r="S309" s="19"/>
      <c r="T309" s="19"/>
      <c r="U309" s="19"/>
      <c r="V309" s="19"/>
    </row>
    <row r="310" spans="1:22" x14ac:dyDescent="0.25">
      <c r="A310" t="str">
        <f>IF(RawData!A310&lt;&gt;"",RawData!A310,"")</f>
        <v/>
      </c>
      <c r="B310" t="str">
        <f>IF(RawData!B310&lt;&gt;"",CONCATENATE(RawData!B310,", ",RawData!C310),"")</f>
        <v/>
      </c>
      <c r="C310" t="str">
        <f>IF(RawData!D310&lt;&gt;"",RawData!D310,"")</f>
        <v/>
      </c>
      <c r="D310" s="28" t="str">
        <f>IF(RawData!E310&lt;&gt;"",RawData!E310,"")</f>
        <v/>
      </c>
      <c r="E310" t="str">
        <f>IF(RawData!F310&lt;&gt;"",CONCATENATE(RawData!F310,", ",LEFT(RawData!G310,1)),"")</f>
        <v/>
      </c>
      <c r="G310" s="30" t="str">
        <f t="shared" si="4"/>
        <v/>
      </c>
      <c r="H310" t="str">
        <f>IF(A310&lt;&gt;"",VLOOKUP(G310,ScoreRanges!$C$4:$E$8,3),"")</f>
        <v/>
      </c>
      <c r="J310" s="30" t="str">
        <f>IF(AND(ConversionTable!$F$2&lt;&gt;"",A310&lt;&gt;""),VLOOKUP(G310,ConversionTable!B$2:D$402,3),"")</f>
        <v/>
      </c>
      <c r="K310" t="str">
        <f>IF(AND(ConversionTable!$F$2&lt;&gt;"",A310&lt;&gt;""),VLOOKUP(J310,ConversionTable!I$4:K$7,3),"")</f>
        <v/>
      </c>
      <c r="M310" t="str">
        <f>IF(A310&lt;&gt;"",(RawData!AC310*ScoringModel!$B$11+RawData!AD310*ScoringModel!$B$21+RawData!AE310*ScoringModel!$B$31)*0.01,"")</f>
        <v/>
      </c>
      <c r="N310" t="str">
        <f>IF(A310&lt;&gt;"",(RawData!H310*ScoringModel!$B$4+RawData!I310*ScoringModel!$B$5+RawData!J310*ScoringModel!$B$6+RawData!K310*ScoringModel!$B$7+RawData!L310*ScoringModel!$B$8+RawData!M310*ScoringModel!$B$9+RawData!N310*ScoringModel!$B$10)*0.01,"")</f>
        <v/>
      </c>
      <c r="O310" t="str">
        <f>IF(A310&lt;&gt;"",(RawData!O310*ScoringModel!$B$14+RawData!P310*ScoringModel!$B$15+RawData!Q310*ScoringModel!$B$16+RawData!R310*ScoringModel!$B$17+RawData!S310*ScoringModel!$B$18+RawData!T310*ScoringModel!$B$19+RawData!U310*ScoringModel!$B$20)*0.01,"")</f>
        <v/>
      </c>
      <c r="P310" t="str">
        <f>IF(A310&lt;&gt;"",(RawData!V310*ScoringModel!$B$24+RawData!W310*ScoringModel!$B$25+RawData!X310*ScoringModel!$B$26+RawData!Y310*ScoringModel!$B$27+RawData!Z310*ScoringModel!$B$28+RawData!AA310*ScoringModel!$B$29+RawData!AB310*ScoringModel!$B$30)*0.01,"")</f>
        <v/>
      </c>
      <c r="Q310" s="19"/>
      <c r="R310" s="19"/>
      <c r="S310" s="19"/>
      <c r="T310" s="19"/>
      <c r="U310" s="19"/>
      <c r="V310" s="19"/>
    </row>
    <row r="311" spans="1:22" x14ac:dyDescent="0.25">
      <c r="A311" t="str">
        <f>IF(RawData!A311&lt;&gt;"",RawData!A311,"")</f>
        <v/>
      </c>
      <c r="B311" t="str">
        <f>IF(RawData!B311&lt;&gt;"",CONCATENATE(RawData!B311,", ",RawData!C311),"")</f>
        <v/>
      </c>
      <c r="C311" t="str">
        <f>IF(RawData!D311&lt;&gt;"",RawData!D311,"")</f>
        <v/>
      </c>
      <c r="D311" s="28" t="str">
        <f>IF(RawData!E311&lt;&gt;"",RawData!E311,"")</f>
        <v/>
      </c>
      <c r="E311" t="str">
        <f>IF(RawData!F311&lt;&gt;"",CONCATENATE(RawData!F311,", ",LEFT(RawData!G311,1)),"")</f>
        <v/>
      </c>
      <c r="G311" s="30" t="str">
        <f t="shared" si="4"/>
        <v/>
      </c>
      <c r="H311" t="str">
        <f>IF(A311&lt;&gt;"",VLOOKUP(G311,ScoreRanges!$C$4:$E$8,3),"")</f>
        <v/>
      </c>
      <c r="J311" s="30" t="str">
        <f>IF(AND(ConversionTable!$F$2&lt;&gt;"",A311&lt;&gt;""),VLOOKUP(G311,ConversionTable!B$2:D$402,3),"")</f>
        <v/>
      </c>
      <c r="K311" t="str">
        <f>IF(AND(ConversionTable!$F$2&lt;&gt;"",A311&lt;&gt;""),VLOOKUP(J311,ConversionTable!I$4:K$7,3),"")</f>
        <v/>
      </c>
      <c r="M311" t="str">
        <f>IF(A311&lt;&gt;"",(RawData!AC311*ScoringModel!$B$11+RawData!AD311*ScoringModel!$B$21+RawData!AE311*ScoringModel!$B$31)*0.01,"")</f>
        <v/>
      </c>
      <c r="N311" t="str">
        <f>IF(A311&lt;&gt;"",(RawData!H311*ScoringModel!$B$4+RawData!I311*ScoringModel!$B$5+RawData!J311*ScoringModel!$B$6+RawData!K311*ScoringModel!$B$7+RawData!L311*ScoringModel!$B$8+RawData!M311*ScoringModel!$B$9+RawData!N311*ScoringModel!$B$10)*0.01,"")</f>
        <v/>
      </c>
      <c r="O311" t="str">
        <f>IF(A311&lt;&gt;"",(RawData!O311*ScoringModel!$B$14+RawData!P311*ScoringModel!$B$15+RawData!Q311*ScoringModel!$B$16+RawData!R311*ScoringModel!$B$17+RawData!S311*ScoringModel!$B$18+RawData!T311*ScoringModel!$B$19+RawData!U311*ScoringModel!$B$20)*0.01,"")</f>
        <v/>
      </c>
      <c r="P311" t="str">
        <f>IF(A311&lt;&gt;"",(RawData!V311*ScoringModel!$B$24+RawData!W311*ScoringModel!$B$25+RawData!X311*ScoringModel!$B$26+RawData!Y311*ScoringModel!$B$27+RawData!Z311*ScoringModel!$B$28+RawData!AA311*ScoringModel!$B$29+RawData!AB311*ScoringModel!$B$30)*0.01,"")</f>
        <v/>
      </c>
      <c r="Q311" s="19"/>
      <c r="R311" s="19"/>
      <c r="S311" s="19"/>
      <c r="T311" s="19"/>
      <c r="U311" s="19"/>
      <c r="V311" s="19"/>
    </row>
    <row r="312" spans="1:22" x14ac:dyDescent="0.25">
      <c r="A312" t="str">
        <f>IF(RawData!A312&lt;&gt;"",RawData!A312,"")</f>
        <v/>
      </c>
      <c r="B312" t="str">
        <f>IF(RawData!B312&lt;&gt;"",CONCATENATE(RawData!B312,", ",RawData!C312),"")</f>
        <v/>
      </c>
      <c r="C312" t="str">
        <f>IF(RawData!D312&lt;&gt;"",RawData!D312,"")</f>
        <v/>
      </c>
      <c r="D312" s="28" t="str">
        <f>IF(RawData!E312&lt;&gt;"",RawData!E312,"")</f>
        <v/>
      </c>
      <c r="E312" t="str">
        <f>IF(RawData!F312&lt;&gt;"",CONCATENATE(RawData!F312,", ",LEFT(RawData!G312,1)),"")</f>
        <v/>
      </c>
      <c r="G312" s="30" t="str">
        <f t="shared" si="4"/>
        <v/>
      </c>
      <c r="H312" t="str">
        <f>IF(A312&lt;&gt;"",VLOOKUP(G312,ScoreRanges!$C$4:$E$8,3),"")</f>
        <v/>
      </c>
      <c r="J312" s="30" t="str">
        <f>IF(AND(ConversionTable!$F$2&lt;&gt;"",A312&lt;&gt;""),VLOOKUP(G312,ConversionTable!B$2:D$402,3),"")</f>
        <v/>
      </c>
      <c r="K312" t="str">
        <f>IF(AND(ConversionTable!$F$2&lt;&gt;"",A312&lt;&gt;""),VLOOKUP(J312,ConversionTable!I$4:K$7,3),"")</f>
        <v/>
      </c>
      <c r="M312" t="str">
        <f>IF(A312&lt;&gt;"",(RawData!AC312*ScoringModel!$B$11+RawData!AD312*ScoringModel!$B$21+RawData!AE312*ScoringModel!$B$31)*0.01,"")</f>
        <v/>
      </c>
      <c r="N312" t="str">
        <f>IF(A312&lt;&gt;"",(RawData!H312*ScoringModel!$B$4+RawData!I312*ScoringModel!$B$5+RawData!J312*ScoringModel!$B$6+RawData!K312*ScoringModel!$B$7+RawData!L312*ScoringModel!$B$8+RawData!M312*ScoringModel!$B$9+RawData!N312*ScoringModel!$B$10)*0.01,"")</f>
        <v/>
      </c>
      <c r="O312" t="str">
        <f>IF(A312&lt;&gt;"",(RawData!O312*ScoringModel!$B$14+RawData!P312*ScoringModel!$B$15+RawData!Q312*ScoringModel!$B$16+RawData!R312*ScoringModel!$B$17+RawData!S312*ScoringModel!$B$18+RawData!T312*ScoringModel!$B$19+RawData!U312*ScoringModel!$B$20)*0.01,"")</f>
        <v/>
      </c>
      <c r="P312" t="str">
        <f>IF(A312&lt;&gt;"",(RawData!V312*ScoringModel!$B$24+RawData!W312*ScoringModel!$B$25+RawData!X312*ScoringModel!$B$26+RawData!Y312*ScoringModel!$B$27+RawData!Z312*ScoringModel!$B$28+RawData!AA312*ScoringModel!$B$29+RawData!AB312*ScoringModel!$B$30)*0.01,"")</f>
        <v/>
      </c>
      <c r="Q312" s="19"/>
      <c r="R312" s="19"/>
      <c r="S312" s="19"/>
      <c r="T312" s="19"/>
      <c r="U312" s="19"/>
      <c r="V312" s="19"/>
    </row>
    <row r="313" spans="1:22" x14ac:dyDescent="0.25">
      <c r="A313" t="str">
        <f>IF(RawData!A313&lt;&gt;"",RawData!A313,"")</f>
        <v/>
      </c>
      <c r="B313" t="str">
        <f>IF(RawData!B313&lt;&gt;"",CONCATENATE(RawData!B313,", ",RawData!C313),"")</f>
        <v/>
      </c>
      <c r="C313" t="str">
        <f>IF(RawData!D313&lt;&gt;"",RawData!D313,"")</f>
        <v/>
      </c>
      <c r="D313" s="28" t="str">
        <f>IF(RawData!E313&lt;&gt;"",RawData!E313,"")</f>
        <v/>
      </c>
      <c r="E313" t="str">
        <f>IF(RawData!F313&lt;&gt;"",CONCATENATE(RawData!F313,", ",LEFT(RawData!G313,1)),"")</f>
        <v/>
      </c>
      <c r="G313" s="30" t="str">
        <f t="shared" si="4"/>
        <v/>
      </c>
      <c r="H313" t="str">
        <f>IF(A313&lt;&gt;"",VLOOKUP(G313,ScoreRanges!$C$4:$E$8,3),"")</f>
        <v/>
      </c>
      <c r="J313" s="30" t="str">
        <f>IF(AND(ConversionTable!$F$2&lt;&gt;"",A313&lt;&gt;""),VLOOKUP(G313,ConversionTable!B$2:D$402,3),"")</f>
        <v/>
      </c>
      <c r="K313" t="str">
        <f>IF(AND(ConversionTable!$F$2&lt;&gt;"",A313&lt;&gt;""),VLOOKUP(J313,ConversionTable!I$4:K$7,3),"")</f>
        <v/>
      </c>
      <c r="M313" t="str">
        <f>IF(A313&lt;&gt;"",(RawData!AC313*ScoringModel!$B$11+RawData!AD313*ScoringModel!$B$21+RawData!AE313*ScoringModel!$B$31)*0.01,"")</f>
        <v/>
      </c>
      <c r="N313" t="str">
        <f>IF(A313&lt;&gt;"",(RawData!H313*ScoringModel!$B$4+RawData!I313*ScoringModel!$B$5+RawData!J313*ScoringModel!$B$6+RawData!K313*ScoringModel!$B$7+RawData!L313*ScoringModel!$B$8+RawData!M313*ScoringModel!$B$9+RawData!N313*ScoringModel!$B$10)*0.01,"")</f>
        <v/>
      </c>
      <c r="O313" t="str">
        <f>IF(A313&lt;&gt;"",(RawData!O313*ScoringModel!$B$14+RawData!P313*ScoringModel!$B$15+RawData!Q313*ScoringModel!$B$16+RawData!R313*ScoringModel!$B$17+RawData!S313*ScoringModel!$B$18+RawData!T313*ScoringModel!$B$19+RawData!U313*ScoringModel!$B$20)*0.01,"")</f>
        <v/>
      </c>
      <c r="P313" t="str">
        <f>IF(A313&lt;&gt;"",(RawData!V313*ScoringModel!$B$24+RawData!W313*ScoringModel!$B$25+RawData!X313*ScoringModel!$B$26+RawData!Y313*ScoringModel!$B$27+RawData!Z313*ScoringModel!$B$28+RawData!AA313*ScoringModel!$B$29+RawData!AB313*ScoringModel!$B$30)*0.01,"")</f>
        <v/>
      </c>
      <c r="Q313" s="19"/>
      <c r="R313" s="19"/>
      <c r="S313" s="19"/>
      <c r="T313" s="19"/>
      <c r="U313" s="19"/>
      <c r="V313" s="19"/>
    </row>
    <row r="314" spans="1:22" x14ac:dyDescent="0.25">
      <c r="A314" t="str">
        <f>IF(RawData!A314&lt;&gt;"",RawData!A314,"")</f>
        <v/>
      </c>
      <c r="B314" t="str">
        <f>IF(RawData!B314&lt;&gt;"",CONCATENATE(RawData!B314,", ",RawData!C314),"")</f>
        <v/>
      </c>
      <c r="C314" t="str">
        <f>IF(RawData!D314&lt;&gt;"",RawData!D314,"")</f>
        <v/>
      </c>
      <c r="D314" s="28" t="str">
        <f>IF(RawData!E314&lt;&gt;"",RawData!E314,"")</f>
        <v/>
      </c>
      <c r="E314" t="str">
        <f>IF(RawData!F314&lt;&gt;"",CONCATENATE(RawData!F314,", ",LEFT(RawData!G314,1)),"")</f>
        <v/>
      </c>
      <c r="G314" s="30" t="str">
        <f t="shared" si="4"/>
        <v/>
      </c>
      <c r="H314" t="str">
        <f>IF(A314&lt;&gt;"",VLOOKUP(G314,ScoreRanges!$C$4:$E$8,3),"")</f>
        <v/>
      </c>
      <c r="J314" s="30" t="str">
        <f>IF(AND(ConversionTable!$F$2&lt;&gt;"",A314&lt;&gt;""),VLOOKUP(G314,ConversionTable!B$2:D$402,3),"")</f>
        <v/>
      </c>
      <c r="K314" t="str">
        <f>IF(AND(ConversionTable!$F$2&lt;&gt;"",A314&lt;&gt;""),VLOOKUP(J314,ConversionTable!I$4:K$7,3),"")</f>
        <v/>
      </c>
      <c r="M314" t="str">
        <f>IF(A314&lt;&gt;"",(RawData!AC314*ScoringModel!$B$11+RawData!AD314*ScoringModel!$B$21+RawData!AE314*ScoringModel!$B$31)*0.01,"")</f>
        <v/>
      </c>
      <c r="N314" t="str">
        <f>IF(A314&lt;&gt;"",(RawData!H314*ScoringModel!$B$4+RawData!I314*ScoringModel!$B$5+RawData!J314*ScoringModel!$B$6+RawData!K314*ScoringModel!$B$7+RawData!L314*ScoringModel!$B$8+RawData!M314*ScoringModel!$B$9+RawData!N314*ScoringModel!$B$10)*0.01,"")</f>
        <v/>
      </c>
      <c r="O314" t="str">
        <f>IF(A314&lt;&gt;"",(RawData!O314*ScoringModel!$B$14+RawData!P314*ScoringModel!$B$15+RawData!Q314*ScoringModel!$B$16+RawData!R314*ScoringModel!$B$17+RawData!S314*ScoringModel!$B$18+RawData!T314*ScoringModel!$B$19+RawData!U314*ScoringModel!$B$20)*0.01,"")</f>
        <v/>
      </c>
      <c r="P314" t="str">
        <f>IF(A314&lt;&gt;"",(RawData!V314*ScoringModel!$B$24+RawData!W314*ScoringModel!$B$25+RawData!X314*ScoringModel!$B$26+RawData!Y314*ScoringModel!$B$27+RawData!Z314*ScoringModel!$B$28+RawData!AA314*ScoringModel!$B$29+RawData!AB314*ScoringModel!$B$30)*0.01,"")</f>
        <v/>
      </c>
      <c r="Q314" s="19"/>
      <c r="R314" s="19"/>
      <c r="S314" s="19"/>
      <c r="T314" s="19"/>
      <c r="U314" s="19"/>
      <c r="V314" s="19"/>
    </row>
    <row r="315" spans="1:22" x14ac:dyDescent="0.25">
      <c r="A315" t="str">
        <f>IF(RawData!A315&lt;&gt;"",RawData!A315,"")</f>
        <v/>
      </c>
      <c r="B315" t="str">
        <f>IF(RawData!B315&lt;&gt;"",CONCATENATE(RawData!B315,", ",RawData!C315),"")</f>
        <v/>
      </c>
      <c r="C315" t="str">
        <f>IF(RawData!D315&lt;&gt;"",RawData!D315,"")</f>
        <v/>
      </c>
      <c r="D315" s="28" t="str">
        <f>IF(RawData!E315&lt;&gt;"",RawData!E315,"")</f>
        <v/>
      </c>
      <c r="E315" t="str">
        <f>IF(RawData!F315&lt;&gt;"",CONCATENATE(RawData!F315,", ",LEFT(RawData!G315,1)),"")</f>
        <v/>
      </c>
      <c r="G315" s="30" t="str">
        <f t="shared" si="4"/>
        <v/>
      </c>
      <c r="H315" t="str">
        <f>IF(A315&lt;&gt;"",VLOOKUP(G315,ScoreRanges!$C$4:$E$8,3),"")</f>
        <v/>
      </c>
      <c r="J315" s="30" t="str">
        <f>IF(AND(ConversionTable!$F$2&lt;&gt;"",A315&lt;&gt;""),VLOOKUP(G315,ConversionTable!B$2:D$402,3),"")</f>
        <v/>
      </c>
      <c r="K315" t="str">
        <f>IF(AND(ConversionTable!$F$2&lt;&gt;"",A315&lt;&gt;""),VLOOKUP(J315,ConversionTable!I$4:K$7,3),"")</f>
        <v/>
      </c>
      <c r="M315" t="str">
        <f>IF(A315&lt;&gt;"",(RawData!AC315*ScoringModel!$B$11+RawData!AD315*ScoringModel!$B$21+RawData!AE315*ScoringModel!$B$31)*0.01,"")</f>
        <v/>
      </c>
      <c r="N315" t="str">
        <f>IF(A315&lt;&gt;"",(RawData!H315*ScoringModel!$B$4+RawData!I315*ScoringModel!$B$5+RawData!J315*ScoringModel!$B$6+RawData!K315*ScoringModel!$B$7+RawData!L315*ScoringModel!$B$8+RawData!M315*ScoringModel!$B$9+RawData!N315*ScoringModel!$B$10)*0.01,"")</f>
        <v/>
      </c>
      <c r="O315" t="str">
        <f>IF(A315&lt;&gt;"",(RawData!O315*ScoringModel!$B$14+RawData!P315*ScoringModel!$B$15+RawData!Q315*ScoringModel!$B$16+RawData!R315*ScoringModel!$B$17+RawData!S315*ScoringModel!$B$18+RawData!T315*ScoringModel!$B$19+RawData!U315*ScoringModel!$B$20)*0.01,"")</f>
        <v/>
      </c>
      <c r="P315" t="str">
        <f>IF(A315&lt;&gt;"",(RawData!V315*ScoringModel!$B$24+RawData!W315*ScoringModel!$B$25+RawData!X315*ScoringModel!$B$26+RawData!Y315*ScoringModel!$B$27+RawData!Z315*ScoringModel!$B$28+RawData!AA315*ScoringModel!$B$29+RawData!AB315*ScoringModel!$B$30)*0.01,"")</f>
        <v/>
      </c>
      <c r="Q315" s="19"/>
      <c r="R315" s="19"/>
      <c r="S315" s="19"/>
      <c r="T315" s="19"/>
      <c r="U315" s="19"/>
      <c r="V315" s="19"/>
    </row>
    <row r="316" spans="1:22" x14ac:dyDescent="0.25">
      <c r="A316" t="str">
        <f>IF(RawData!A316&lt;&gt;"",RawData!A316,"")</f>
        <v/>
      </c>
      <c r="B316" t="str">
        <f>IF(RawData!B316&lt;&gt;"",CONCATENATE(RawData!B316,", ",RawData!C316),"")</f>
        <v/>
      </c>
      <c r="C316" t="str">
        <f>IF(RawData!D316&lt;&gt;"",RawData!D316,"")</f>
        <v/>
      </c>
      <c r="D316" s="28" t="str">
        <f>IF(RawData!E316&lt;&gt;"",RawData!E316,"")</f>
        <v/>
      </c>
      <c r="E316" t="str">
        <f>IF(RawData!F316&lt;&gt;"",CONCATENATE(RawData!F316,", ",LEFT(RawData!G316,1)),"")</f>
        <v/>
      </c>
      <c r="G316" s="30" t="str">
        <f t="shared" si="4"/>
        <v/>
      </c>
      <c r="H316" t="str">
        <f>IF(A316&lt;&gt;"",VLOOKUP(G316,ScoreRanges!$C$4:$E$8,3),"")</f>
        <v/>
      </c>
      <c r="J316" s="30" t="str">
        <f>IF(AND(ConversionTable!$F$2&lt;&gt;"",A316&lt;&gt;""),VLOOKUP(G316,ConversionTable!B$2:D$402,3),"")</f>
        <v/>
      </c>
      <c r="K316" t="str">
        <f>IF(AND(ConversionTable!$F$2&lt;&gt;"",A316&lt;&gt;""),VLOOKUP(J316,ConversionTable!I$4:K$7,3),"")</f>
        <v/>
      </c>
      <c r="M316" t="str">
        <f>IF(A316&lt;&gt;"",(RawData!AC316*ScoringModel!$B$11+RawData!AD316*ScoringModel!$B$21+RawData!AE316*ScoringModel!$B$31)*0.01,"")</f>
        <v/>
      </c>
      <c r="N316" t="str">
        <f>IF(A316&lt;&gt;"",(RawData!H316*ScoringModel!$B$4+RawData!I316*ScoringModel!$B$5+RawData!J316*ScoringModel!$B$6+RawData!K316*ScoringModel!$B$7+RawData!L316*ScoringModel!$B$8+RawData!M316*ScoringModel!$B$9+RawData!N316*ScoringModel!$B$10)*0.01,"")</f>
        <v/>
      </c>
      <c r="O316" t="str">
        <f>IF(A316&lt;&gt;"",(RawData!O316*ScoringModel!$B$14+RawData!P316*ScoringModel!$B$15+RawData!Q316*ScoringModel!$B$16+RawData!R316*ScoringModel!$B$17+RawData!S316*ScoringModel!$B$18+RawData!T316*ScoringModel!$B$19+RawData!U316*ScoringModel!$B$20)*0.01,"")</f>
        <v/>
      </c>
      <c r="P316" t="str">
        <f>IF(A316&lt;&gt;"",(RawData!V316*ScoringModel!$B$24+RawData!W316*ScoringModel!$B$25+RawData!X316*ScoringModel!$B$26+RawData!Y316*ScoringModel!$B$27+RawData!Z316*ScoringModel!$B$28+RawData!AA316*ScoringModel!$B$29+RawData!AB316*ScoringModel!$B$30)*0.01,"")</f>
        <v/>
      </c>
      <c r="Q316" s="19"/>
      <c r="R316" s="19"/>
      <c r="S316" s="19"/>
      <c r="T316" s="19"/>
      <c r="U316" s="19"/>
      <c r="V316" s="19"/>
    </row>
    <row r="317" spans="1:22" x14ac:dyDescent="0.25">
      <c r="A317" t="str">
        <f>IF(RawData!A317&lt;&gt;"",RawData!A317,"")</f>
        <v/>
      </c>
      <c r="B317" t="str">
        <f>IF(RawData!B317&lt;&gt;"",CONCATENATE(RawData!B317,", ",RawData!C317),"")</f>
        <v/>
      </c>
      <c r="C317" t="str">
        <f>IF(RawData!D317&lt;&gt;"",RawData!D317,"")</f>
        <v/>
      </c>
      <c r="D317" s="28" t="str">
        <f>IF(RawData!E317&lt;&gt;"",RawData!E317,"")</f>
        <v/>
      </c>
      <c r="E317" t="str">
        <f>IF(RawData!F317&lt;&gt;"",CONCATENATE(RawData!F317,", ",LEFT(RawData!G317,1)),"")</f>
        <v/>
      </c>
      <c r="G317" s="30" t="str">
        <f t="shared" si="4"/>
        <v/>
      </c>
      <c r="H317" t="str">
        <f>IF(A317&lt;&gt;"",VLOOKUP(G317,ScoreRanges!$C$4:$E$8,3),"")</f>
        <v/>
      </c>
      <c r="J317" s="30" t="str">
        <f>IF(AND(ConversionTable!$F$2&lt;&gt;"",A317&lt;&gt;""),VLOOKUP(G317,ConversionTable!B$2:D$402,3),"")</f>
        <v/>
      </c>
      <c r="K317" t="str">
        <f>IF(AND(ConversionTable!$F$2&lt;&gt;"",A317&lt;&gt;""),VLOOKUP(J317,ConversionTable!I$4:K$7,3),"")</f>
        <v/>
      </c>
      <c r="M317" t="str">
        <f>IF(A317&lt;&gt;"",(RawData!AC317*ScoringModel!$B$11+RawData!AD317*ScoringModel!$B$21+RawData!AE317*ScoringModel!$B$31)*0.01,"")</f>
        <v/>
      </c>
      <c r="N317" t="str">
        <f>IF(A317&lt;&gt;"",(RawData!H317*ScoringModel!$B$4+RawData!I317*ScoringModel!$B$5+RawData!J317*ScoringModel!$B$6+RawData!K317*ScoringModel!$B$7+RawData!L317*ScoringModel!$B$8+RawData!M317*ScoringModel!$B$9+RawData!N317*ScoringModel!$B$10)*0.01,"")</f>
        <v/>
      </c>
      <c r="O317" t="str">
        <f>IF(A317&lt;&gt;"",(RawData!O317*ScoringModel!$B$14+RawData!P317*ScoringModel!$B$15+RawData!Q317*ScoringModel!$B$16+RawData!R317*ScoringModel!$B$17+RawData!S317*ScoringModel!$B$18+RawData!T317*ScoringModel!$B$19+RawData!U317*ScoringModel!$B$20)*0.01,"")</f>
        <v/>
      </c>
      <c r="P317" t="str">
        <f>IF(A317&lt;&gt;"",(RawData!V317*ScoringModel!$B$24+RawData!W317*ScoringModel!$B$25+RawData!X317*ScoringModel!$B$26+RawData!Y317*ScoringModel!$B$27+RawData!Z317*ScoringModel!$B$28+RawData!AA317*ScoringModel!$B$29+RawData!AB317*ScoringModel!$B$30)*0.01,"")</f>
        <v/>
      </c>
      <c r="Q317" s="19"/>
      <c r="R317" s="19"/>
      <c r="S317" s="19"/>
      <c r="T317" s="19"/>
      <c r="U317" s="19"/>
      <c r="V317" s="19"/>
    </row>
    <row r="318" spans="1:22" x14ac:dyDescent="0.25">
      <c r="A318" t="str">
        <f>IF(RawData!A318&lt;&gt;"",RawData!A318,"")</f>
        <v/>
      </c>
      <c r="B318" t="str">
        <f>IF(RawData!B318&lt;&gt;"",CONCATENATE(RawData!B318,", ",RawData!C318),"")</f>
        <v/>
      </c>
      <c r="C318" t="str">
        <f>IF(RawData!D318&lt;&gt;"",RawData!D318,"")</f>
        <v/>
      </c>
      <c r="D318" s="28" t="str">
        <f>IF(RawData!E318&lt;&gt;"",RawData!E318,"")</f>
        <v/>
      </c>
      <c r="E318" t="str">
        <f>IF(RawData!F318&lt;&gt;"",CONCATENATE(RawData!F318,", ",LEFT(RawData!G318,1)),"")</f>
        <v/>
      </c>
      <c r="G318" s="30" t="str">
        <f t="shared" si="4"/>
        <v/>
      </c>
      <c r="H318" t="str">
        <f>IF(A318&lt;&gt;"",VLOOKUP(G318,ScoreRanges!$C$4:$E$8,3),"")</f>
        <v/>
      </c>
      <c r="J318" s="30" t="str">
        <f>IF(AND(ConversionTable!$F$2&lt;&gt;"",A318&lt;&gt;""),VLOOKUP(G318,ConversionTable!B$2:D$402,3),"")</f>
        <v/>
      </c>
      <c r="K318" t="str">
        <f>IF(AND(ConversionTable!$F$2&lt;&gt;"",A318&lt;&gt;""),VLOOKUP(J318,ConversionTable!I$4:K$7,3),"")</f>
        <v/>
      </c>
      <c r="M318" t="str">
        <f>IF(A318&lt;&gt;"",(RawData!AC318*ScoringModel!$B$11+RawData!AD318*ScoringModel!$B$21+RawData!AE318*ScoringModel!$B$31)*0.01,"")</f>
        <v/>
      </c>
      <c r="N318" t="str">
        <f>IF(A318&lt;&gt;"",(RawData!H318*ScoringModel!$B$4+RawData!I318*ScoringModel!$B$5+RawData!J318*ScoringModel!$B$6+RawData!K318*ScoringModel!$B$7+RawData!L318*ScoringModel!$B$8+RawData!M318*ScoringModel!$B$9+RawData!N318*ScoringModel!$B$10)*0.01,"")</f>
        <v/>
      </c>
      <c r="O318" t="str">
        <f>IF(A318&lt;&gt;"",(RawData!O318*ScoringModel!$B$14+RawData!P318*ScoringModel!$B$15+RawData!Q318*ScoringModel!$B$16+RawData!R318*ScoringModel!$B$17+RawData!S318*ScoringModel!$B$18+RawData!T318*ScoringModel!$B$19+RawData!U318*ScoringModel!$B$20)*0.01,"")</f>
        <v/>
      </c>
      <c r="P318" t="str">
        <f>IF(A318&lt;&gt;"",(RawData!V318*ScoringModel!$B$24+RawData!W318*ScoringModel!$B$25+RawData!X318*ScoringModel!$B$26+RawData!Y318*ScoringModel!$B$27+RawData!Z318*ScoringModel!$B$28+RawData!AA318*ScoringModel!$B$29+RawData!AB318*ScoringModel!$B$30)*0.01,"")</f>
        <v/>
      </c>
      <c r="Q318" s="19"/>
      <c r="R318" s="19"/>
      <c r="S318" s="19"/>
      <c r="T318" s="19"/>
      <c r="U318" s="19"/>
      <c r="V318" s="19"/>
    </row>
    <row r="319" spans="1:22" x14ac:dyDescent="0.25">
      <c r="A319" t="str">
        <f>IF(RawData!A319&lt;&gt;"",RawData!A319,"")</f>
        <v/>
      </c>
      <c r="B319" t="str">
        <f>IF(RawData!B319&lt;&gt;"",CONCATENATE(RawData!B319,", ",RawData!C319),"")</f>
        <v/>
      </c>
      <c r="C319" t="str">
        <f>IF(RawData!D319&lt;&gt;"",RawData!D319,"")</f>
        <v/>
      </c>
      <c r="D319" s="28" t="str">
        <f>IF(RawData!E319&lt;&gt;"",RawData!E319,"")</f>
        <v/>
      </c>
      <c r="E319" t="str">
        <f>IF(RawData!F319&lt;&gt;"",CONCATENATE(RawData!F319,", ",LEFT(RawData!G319,1)),"")</f>
        <v/>
      </c>
      <c r="G319" s="30" t="str">
        <f t="shared" si="4"/>
        <v/>
      </c>
      <c r="H319" t="str">
        <f>IF(A319&lt;&gt;"",VLOOKUP(G319,ScoreRanges!$C$4:$E$8,3),"")</f>
        <v/>
      </c>
      <c r="J319" s="30" t="str">
        <f>IF(AND(ConversionTable!$F$2&lt;&gt;"",A319&lt;&gt;""),VLOOKUP(G319,ConversionTable!B$2:D$402,3),"")</f>
        <v/>
      </c>
      <c r="K319" t="str">
        <f>IF(AND(ConversionTable!$F$2&lt;&gt;"",A319&lt;&gt;""),VLOOKUP(J319,ConversionTable!I$4:K$7,3),"")</f>
        <v/>
      </c>
      <c r="M319" t="str">
        <f>IF(A319&lt;&gt;"",(RawData!AC319*ScoringModel!$B$11+RawData!AD319*ScoringModel!$B$21+RawData!AE319*ScoringModel!$B$31)*0.01,"")</f>
        <v/>
      </c>
      <c r="N319" t="str">
        <f>IF(A319&lt;&gt;"",(RawData!H319*ScoringModel!$B$4+RawData!I319*ScoringModel!$B$5+RawData!J319*ScoringModel!$B$6+RawData!K319*ScoringModel!$B$7+RawData!L319*ScoringModel!$B$8+RawData!M319*ScoringModel!$B$9+RawData!N319*ScoringModel!$B$10)*0.01,"")</f>
        <v/>
      </c>
      <c r="O319" t="str">
        <f>IF(A319&lt;&gt;"",(RawData!O319*ScoringModel!$B$14+RawData!P319*ScoringModel!$B$15+RawData!Q319*ScoringModel!$B$16+RawData!R319*ScoringModel!$B$17+RawData!S319*ScoringModel!$B$18+RawData!T319*ScoringModel!$B$19+RawData!U319*ScoringModel!$B$20)*0.01,"")</f>
        <v/>
      </c>
      <c r="P319" t="str">
        <f>IF(A319&lt;&gt;"",(RawData!V319*ScoringModel!$B$24+RawData!W319*ScoringModel!$B$25+RawData!X319*ScoringModel!$B$26+RawData!Y319*ScoringModel!$B$27+RawData!Z319*ScoringModel!$B$28+RawData!AA319*ScoringModel!$B$29+RawData!AB319*ScoringModel!$B$30)*0.01,"")</f>
        <v/>
      </c>
      <c r="Q319" s="19"/>
      <c r="R319" s="19"/>
      <c r="S319" s="19"/>
      <c r="T319" s="19"/>
      <c r="U319" s="19"/>
      <c r="V319" s="19"/>
    </row>
    <row r="320" spans="1:22" x14ac:dyDescent="0.25">
      <c r="A320" t="str">
        <f>IF(RawData!A320&lt;&gt;"",RawData!A320,"")</f>
        <v/>
      </c>
      <c r="B320" t="str">
        <f>IF(RawData!B320&lt;&gt;"",CONCATENATE(RawData!B320,", ",RawData!C320),"")</f>
        <v/>
      </c>
      <c r="C320" t="str">
        <f>IF(RawData!D320&lt;&gt;"",RawData!D320,"")</f>
        <v/>
      </c>
      <c r="D320" s="28" t="str">
        <f>IF(RawData!E320&lt;&gt;"",RawData!E320,"")</f>
        <v/>
      </c>
      <c r="E320" t="str">
        <f>IF(RawData!F320&lt;&gt;"",CONCATENATE(RawData!F320,", ",LEFT(RawData!G320,1)),"")</f>
        <v/>
      </c>
      <c r="G320" s="30" t="str">
        <f t="shared" si="4"/>
        <v/>
      </c>
      <c r="H320" t="str">
        <f>IF(A320&lt;&gt;"",VLOOKUP(G320,ScoreRanges!$C$4:$E$8,3),"")</f>
        <v/>
      </c>
      <c r="J320" s="30" t="str">
        <f>IF(AND(ConversionTable!$F$2&lt;&gt;"",A320&lt;&gt;""),VLOOKUP(G320,ConversionTable!B$2:D$402,3),"")</f>
        <v/>
      </c>
      <c r="K320" t="str">
        <f>IF(AND(ConversionTable!$F$2&lt;&gt;"",A320&lt;&gt;""),VLOOKUP(J320,ConversionTable!I$4:K$7,3),"")</f>
        <v/>
      </c>
      <c r="M320" t="str">
        <f>IF(A320&lt;&gt;"",(RawData!AC320*ScoringModel!$B$11+RawData!AD320*ScoringModel!$B$21+RawData!AE320*ScoringModel!$B$31)*0.01,"")</f>
        <v/>
      </c>
      <c r="N320" t="str">
        <f>IF(A320&lt;&gt;"",(RawData!H320*ScoringModel!$B$4+RawData!I320*ScoringModel!$B$5+RawData!J320*ScoringModel!$B$6+RawData!K320*ScoringModel!$B$7+RawData!L320*ScoringModel!$B$8+RawData!M320*ScoringModel!$B$9+RawData!N320*ScoringModel!$B$10)*0.01,"")</f>
        <v/>
      </c>
      <c r="O320" t="str">
        <f>IF(A320&lt;&gt;"",(RawData!O320*ScoringModel!$B$14+RawData!P320*ScoringModel!$B$15+RawData!Q320*ScoringModel!$B$16+RawData!R320*ScoringModel!$B$17+RawData!S320*ScoringModel!$B$18+RawData!T320*ScoringModel!$B$19+RawData!U320*ScoringModel!$B$20)*0.01,"")</f>
        <v/>
      </c>
      <c r="P320" t="str">
        <f>IF(A320&lt;&gt;"",(RawData!V320*ScoringModel!$B$24+RawData!W320*ScoringModel!$B$25+RawData!X320*ScoringModel!$B$26+RawData!Y320*ScoringModel!$B$27+RawData!Z320*ScoringModel!$B$28+RawData!AA320*ScoringModel!$B$29+RawData!AB320*ScoringModel!$B$30)*0.01,"")</f>
        <v/>
      </c>
      <c r="Q320" s="19"/>
      <c r="R320" s="19"/>
      <c r="S320" s="19"/>
      <c r="T320" s="19"/>
      <c r="U320" s="19"/>
      <c r="V320" s="19"/>
    </row>
    <row r="321" spans="1:22" x14ac:dyDescent="0.25">
      <c r="A321" t="str">
        <f>IF(RawData!A321&lt;&gt;"",RawData!A321,"")</f>
        <v/>
      </c>
      <c r="B321" t="str">
        <f>IF(RawData!B321&lt;&gt;"",CONCATENATE(RawData!B321,", ",RawData!C321),"")</f>
        <v/>
      </c>
      <c r="C321" t="str">
        <f>IF(RawData!D321&lt;&gt;"",RawData!D321,"")</f>
        <v/>
      </c>
      <c r="D321" s="28" t="str">
        <f>IF(RawData!E321&lt;&gt;"",RawData!E321,"")</f>
        <v/>
      </c>
      <c r="E321" t="str">
        <f>IF(RawData!F321&lt;&gt;"",CONCATENATE(RawData!F321,", ",LEFT(RawData!G321,1)),"")</f>
        <v/>
      </c>
      <c r="G321" s="30" t="str">
        <f t="shared" si="4"/>
        <v/>
      </c>
      <c r="H321" t="str">
        <f>IF(A321&lt;&gt;"",VLOOKUP(G321,ScoreRanges!$C$4:$E$8,3),"")</f>
        <v/>
      </c>
      <c r="J321" s="30" t="str">
        <f>IF(AND(ConversionTable!$F$2&lt;&gt;"",A321&lt;&gt;""),VLOOKUP(G321,ConversionTable!B$2:D$402,3),"")</f>
        <v/>
      </c>
      <c r="K321" t="str">
        <f>IF(AND(ConversionTable!$F$2&lt;&gt;"",A321&lt;&gt;""),VLOOKUP(J321,ConversionTable!I$4:K$7,3),"")</f>
        <v/>
      </c>
      <c r="M321" t="str">
        <f>IF(A321&lt;&gt;"",(RawData!AC321*ScoringModel!$B$11+RawData!AD321*ScoringModel!$B$21+RawData!AE321*ScoringModel!$B$31)*0.01,"")</f>
        <v/>
      </c>
      <c r="N321" t="str">
        <f>IF(A321&lt;&gt;"",(RawData!H321*ScoringModel!$B$4+RawData!I321*ScoringModel!$B$5+RawData!J321*ScoringModel!$B$6+RawData!K321*ScoringModel!$B$7+RawData!L321*ScoringModel!$B$8+RawData!M321*ScoringModel!$B$9+RawData!N321*ScoringModel!$B$10)*0.01,"")</f>
        <v/>
      </c>
      <c r="O321" t="str">
        <f>IF(A321&lt;&gt;"",(RawData!O321*ScoringModel!$B$14+RawData!P321*ScoringModel!$B$15+RawData!Q321*ScoringModel!$B$16+RawData!R321*ScoringModel!$B$17+RawData!S321*ScoringModel!$B$18+RawData!T321*ScoringModel!$B$19+RawData!U321*ScoringModel!$B$20)*0.01,"")</f>
        <v/>
      </c>
      <c r="P321" t="str">
        <f>IF(A321&lt;&gt;"",(RawData!V321*ScoringModel!$B$24+RawData!W321*ScoringModel!$B$25+RawData!X321*ScoringModel!$B$26+RawData!Y321*ScoringModel!$B$27+RawData!Z321*ScoringModel!$B$28+RawData!AA321*ScoringModel!$B$29+RawData!AB321*ScoringModel!$B$30)*0.01,"")</f>
        <v/>
      </c>
      <c r="Q321" s="19"/>
      <c r="R321" s="19"/>
      <c r="S321" s="19"/>
      <c r="T321" s="19"/>
      <c r="U321" s="19"/>
      <c r="V321" s="19"/>
    </row>
    <row r="322" spans="1:22" x14ac:dyDescent="0.25">
      <c r="A322" t="str">
        <f>IF(RawData!A322&lt;&gt;"",RawData!A322,"")</f>
        <v/>
      </c>
      <c r="B322" t="str">
        <f>IF(RawData!B322&lt;&gt;"",CONCATENATE(RawData!B322,", ",RawData!C322),"")</f>
        <v/>
      </c>
      <c r="C322" t="str">
        <f>IF(RawData!D322&lt;&gt;"",RawData!D322,"")</f>
        <v/>
      </c>
      <c r="D322" s="28" t="str">
        <f>IF(RawData!E322&lt;&gt;"",RawData!E322,"")</f>
        <v/>
      </c>
      <c r="E322" t="str">
        <f>IF(RawData!F322&lt;&gt;"",CONCATENATE(RawData!F322,", ",LEFT(RawData!G322,1)),"")</f>
        <v/>
      </c>
      <c r="G322" s="30" t="str">
        <f t="shared" si="4"/>
        <v/>
      </c>
      <c r="H322" t="str">
        <f>IF(A322&lt;&gt;"",VLOOKUP(G322,ScoreRanges!$C$4:$E$8,3),"")</f>
        <v/>
      </c>
      <c r="J322" s="30" t="str">
        <f>IF(AND(ConversionTable!$F$2&lt;&gt;"",A322&lt;&gt;""),VLOOKUP(G322,ConversionTable!B$2:D$402,3),"")</f>
        <v/>
      </c>
      <c r="K322" t="str">
        <f>IF(AND(ConversionTable!$F$2&lt;&gt;"",A322&lt;&gt;""),VLOOKUP(J322,ConversionTable!I$4:K$7,3),"")</f>
        <v/>
      </c>
      <c r="M322" t="str">
        <f>IF(A322&lt;&gt;"",(RawData!AC322*ScoringModel!$B$11+RawData!AD322*ScoringModel!$B$21+RawData!AE322*ScoringModel!$B$31)*0.01,"")</f>
        <v/>
      </c>
      <c r="N322" t="str">
        <f>IF(A322&lt;&gt;"",(RawData!H322*ScoringModel!$B$4+RawData!I322*ScoringModel!$B$5+RawData!J322*ScoringModel!$B$6+RawData!K322*ScoringModel!$B$7+RawData!L322*ScoringModel!$B$8+RawData!M322*ScoringModel!$B$9+RawData!N322*ScoringModel!$B$10)*0.01,"")</f>
        <v/>
      </c>
      <c r="O322" t="str">
        <f>IF(A322&lt;&gt;"",(RawData!O322*ScoringModel!$B$14+RawData!P322*ScoringModel!$B$15+RawData!Q322*ScoringModel!$B$16+RawData!R322*ScoringModel!$B$17+RawData!S322*ScoringModel!$B$18+RawData!T322*ScoringModel!$B$19+RawData!U322*ScoringModel!$B$20)*0.01,"")</f>
        <v/>
      </c>
      <c r="P322" t="str">
        <f>IF(A322&lt;&gt;"",(RawData!V322*ScoringModel!$B$24+RawData!W322*ScoringModel!$B$25+RawData!X322*ScoringModel!$B$26+RawData!Y322*ScoringModel!$B$27+RawData!Z322*ScoringModel!$B$28+RawData!AA322*ScoringModel!$B$29+RawData!AB322*ScoringModel!$B$30)*0.01,"")</f>
        <v/>
      </c>
      <c r="Q322" s="19"/>
      <c r="R322" s="19"/>
      <c r="S322" s="19"/>
      <c r="T322" s="19"/>
      <c r="U322" s="19"/>
      <c r="V322" s="19"/>
    </row>
    <row r="323" spans="1:22" x14ac:dyDescent="0.25">
      <c r="A323" t="str">
        <f>IF(RawData!A323&lt;&gt;"",RawData!A323,"")</f>
        <v/>
      </c>
      <c r="B323" t="str">
        <f>IF(RawData!B323&lt;&gt;"",CONCATENATE(RawData!B323,", ",RawData!C323),"")</f>
        <v/>
      </c>
      <c r="C323" t="str">
        <f>IF(RawData!D323&lt;&gt;"",RawData!D323,"")</f>
        <v/>
      </c>
      <c r="D323" s="28" t="str">
        <f>IF(RawData!E323&lt;&gt;"",RawData!E323,"")</f>
        <v/>
      </c>
      <c r="E323" t="str">
        <f>IF(RawData!F323&lt;&gt;"",CONCATENATE(RawData!F323,", ",LEFT(RawData!G323,1)),"")</f>
        <v/>
      </c>
      <c r="G323" s="30" t="str">
        <f t="shared" ref="G323:G386" si="5">IF(A323&lt;&gt;"",SUM(M323:P323),"")</f>
        <v/>
      </c>
      <c r="H323" t="str">
        <f>IF(A323&lt;&gt;"",VLOOKUP(G323,ScoreRanges!$C$4:$E$8,3),"")</f>
        <v/>
      </c>
      <c r="J323" s="30" t="str">
        <f>IF(AND(ConversionTable!$F$2&lt;&gt;"",A323&lt;&gt;""),VLOOKUP(G323,ConversionTable!B$2:D$402,3),"")</f>
        <v/>
      </c>
      <c r="K323" t="str">
        <f>IF(AND(ConversionTable!$F$2&lt;&gt;"",A323&lt;&gt;""),VLOOKUP(J323,ConversionTable!I$4:K$7,3),"")</f>
        <v/>
      </c>
      <c r="M323" t="str">
        <f>IF(A323&lt;&gt;"",(RawData!AC323*ScoringModel!$B$11+RawData!AD323*ScoringModel!$B$21+RawData!AE323*ScoringModel!$B$31)*0.01,"")</f>
        <v/>
      </c>
      <c r="N323" t="str">
        <f>IF(A323&lt;&gt;"",(RawData!H323*ScoringModel!$B$4+RawData!I323*ScoringModel!$B$5+RawData!J323*ScoringModel!$B$6+RawData!K323*ScoringModel!$B$7+RawData!L323*ScoringModel!$B$8+RawData!M323*ScoringModel!$B$9+RawData!N323*ScoringModel!$B$10)*0.01,"")</f>
        <v/>
      </c>
      <c r="O323" t="str">
        <f>IF(A323&lt;&gt;"",(RawData!O323*ScoringModel!$B$14+RawData!P323*ScoringModel!$B$15+RawData!Q323*ScoringModel!$B$16+RawData!R323*ScoringModel!$B$17+RawData!S323*ScoringModel!$B$18+RawData!T323*ScoringModel!$B$19+RawData!U323*ScoringModel!$B$20)*0.01,"")</f>
        <v/>
      </c>
      <c r="P323" t="str">
        <f>IF(A323&lt;&gt;"",(RawData!V323*ScoringModel!$B$24+RawData!W323*ScoringModel!$B$25+RawData!X323*ScoringModel!$B$26+RawData!Y323*ScoringModel!$B$27+RawData!Z323*ScoringModel!$B$28+RawData!AA323*ScoringModel!$B$29+RawData!AB323*ScoringModel!$B$30)*0.01,"")</f>
        <v/>
      </c>
      <c r="Q323" s="19"/>
      <c r="R323" s="19"/>
      <c r="S323" s="19"/>
      <c r="T323" s="19"/>
      <c r="U323" s="19"/>
      <c r="V323" s="19"/>
    </row>
    <row r="324" spans="1:22" x14ac:dyDescent="0.25">
      <c r="A324" t="str">
        <f>IF(RawData!A324&lt;&gt;"",RawData!A324,"")</f>
        <v/>
      </c>
      <c r="B324" t="str">
        <f>IF(RawData!B324&lt;&gt;"",CONCATENATE(RawData!B324,", ",RawData!C324),"")</f>
        <v/>
      </c>
      <c r="C324" t="str">
        <f>IF(RawData!D324&lt;&gt;"",RawData!D324,"")</f>
        <v/>
      </c>
      <c r="D324" s="28" t="str">
        <f>IF(RawData!E324&lt;&gt;"",RawData!E324,"")</f>
        <v/>
      </c>
      <c r="E324" t="str">
        <f>IF(RawData!F324&lt;&gt;"",CONCATENATE(RawData!F324,", ",LEFT(RawData!G324,1)),"")</f>
        <v/>
      </c>
      <c r="G324" s="30" t="str">
        <f t="shared" si="5"/>
        <v/>
      </c>
      <c r="H324" t="str">
        <f>IF(A324&lt;&gt;"",VLOOKUP(G324,ScoreRanges!$C$4:$E$8,3),"")</f>
        <v/>
      </c>
      <c r="J324" s="30" t="str">
        <f>IF(AND(ConversionTable!$F$2&lt;&gt;"",A324&lt;&gt;""),VLOOKUP(G324,ConversionTable!B$2:D$402,3),"")</f>
        <v/>
      </c>
      <c r="K324" t="str">
        <f>IF(AND(ConversionTable!$F$2&lt;&gt;"",A324&lt;&gt;""),VLOOKUP(J324,ConversionTable!I$4:K$7,3),"")</f>
        <v/>
      </c>
      <c r="M324" t="str">
        <f>IF(A324&lt;&gt;"",(RawData!AC324*ScoringModel!$B$11+RawData!AD324*ScoringModel!$B$21+RawData!AE324*ScoringModel!$B$31)*0.01,"")</f>
        <v/>
      </c>
      <c r="N324" t="str">
        <f>IF(A324&lt;&gt;"",(RawData!H324*ScoringModel!$B$4+RawData!I324*ScoringModel!$B$5+RawData!J324*ScoringModel!$B$6+RawData!K324*ScoringModel!$B$7+RawData!L324*ScoringModel!$B$8+RawData!M324*ScoringModel!$B$9+RawData!N324*ScoringModel!$B$10)*0.01,"")</f>
        <v/>
      </c>
      <c r="O324" t="str">
        <f>IF(A324&lt;&gt;"",(RawData!O324*ScoringModel!$B$14+RawData!P324*ScoringModel!$B$15+RawData!Q324*ScoringModel!$B$16+RawData!R324*ScoringModel!$B$17+RawData!S324*ScoringModel!$B$18+RawData!T324*ScoringModel!$B$19+RawData!U324*ScoringModel!$B$20)*0.01,"")</f>
        <v/>
      </c>
      <c r="P324" t="str">
        <f>IF(A324&lt;&gt;"",(RawData!V324*ScoringModel!$B$24+RawData!W324*ScoringModel!$B$25+RawData!X324*ScoringModel!$B$26+RawData!Y324*ScoringModel!$B$27+RawData!Z324*ScoringModel!$B$28+RawData!AA324*ScoringModel!$B$29+RawData!AB324*ScoringModel!$B$30)*0.01,"")</f>
        <v/>
      </c>
      <c r="Q324" s="19"/>
      <c r="R324" s="19"/>
      <c r="S324" s="19"/>
      <c r="T324" s="19"/>
      <c r="U324" s="19"/>
      <c r="V324" s="19"/>
    </row>
    <row r="325" spans="1:22" x14ac:dyDescent="0.25">
      <c r="A325" t="str">
        <f>IF(RawData!A325&lt;&gt;"",RawData!A325,"")</f>
        <v/>
      </c>
      <c r="B325" t="str">
        <f>IF(RawData!B325&lt;&gt;"",CONCATENATE(RawData!B325,", ",RawData!C325),"")</f>
        <v/>
      </c>
      <c r="C325" t="str">
        <f>IF(RawData!D325&lt;&gt;"",RawData!D325,"")</f>
        <v/>
      </c>
      <c r="D325" s="28" t="str">
        <f>IF(RawData!E325&lt;&gt;"",RawData!E325,"")</f>
        <v/>
      </c>
      <c r="E325" t="str">
        <f>IF(RawData!F325&lt;&gt;"",CONCATENATE(RawData!F325,", ",LEFT(RawData!G325,1)),"")</f>
        <v/>
      </c>
      <c r="G325" s="30" t="str">
        <f t="shared" si="5"/>
        <v/>
      </c>
      <c r="H325" t="str">
        <f>IF(A325&lt;&gt;"",VLOOKUP(G325,ScoreRanges!$C$4:$E$8,3),"")</f>
        <v/>
      </c>
      <c r="J325" s="30" t="str">
        <f>IF(AND(ConversionTable!$F$2&lt;&gt;"",A325&lt;&gt;""),VLOOKUP(G325,ConversionTable!B$2:D$402,3),"")</f>
        <v/>
      </c>
      <c r="K325" t="str">
        <f>IF(AND(ConversionTable!$F$2&lt;&gt;"",A325&lt;&gt;""),VLOOKUP(J325,ConversionTable!I$4:K$7,3),"")</f>
        <v/>
      </c>
      <c r="M325" t="str">
        <f>IF(A325&lt;&gt;"",(RawData!AC325*ScoringModel!$B$11+RawData!AD325*ScoringModel!$B$21+RawData!AE325*ScoringModel!$B$31)*0.01,"")</f>
        <v/>
      </c>
      <c r="N325" t="str">
        <f>IF(A325&lt;&gt;"",(RawData!H325*ScoringModel!$B$4+RawData!I325*ScoringModel!$B$5+RawData!J325*ScoringModel!$B$6+RawData!K325*ScoringModel!$B$7+RawData!L325*ScoringModel!$B$8+RawData!M325*ScoringModel!$B$9+RawData!N325*ScoringModel!$B$10)*0.01,"")</f>
        <v/>
      </c>
      <c r="O325" t="str">
        <f>IF(A325&lt;&gt;"",(RawData!O325*ScoringModel!$B$14+RawData!P325*ScoringModel!$B$15+RawData!Q325*ScoringModel!$B$16+RawData!R325*ScoringModel!$B$17+RawData!S325*ScoringModel!$B$18+RawData!T325*ScoringModel!$B$19+RawData!U325*ScoringModel!$B$20)*0.01,"")</f>
        <v/>
      </c>
      <c r="P325" t="str">
        <f>IF(A325&lt;&gt;"",(RawData!V325*ScoringModel!$B$24+RawData!W325*ScoringModel!$B$25+RawData!X325*ScoringModel!$B$26+RawData!Y325*ScoringModel!$B$27+RawData!Z325*ScoringModel!$B$28+RawData!AA325*ScoringModel!$B$29+RawData!AB325*ScoringModel!$B$30)*0.01,"")</f>
        <v/>
      </c>
      <c r="Q325" s="19"/>
      <c r="R325" s="19"/>
      <c r="S325" s="19"/>
      <c r="T325" s="19"/>
      <c r="U325" s="19"/>
      <c r="V325" s="19"/>
    </row>
    <row r="326" spans="1:22" x14ac:dyDescent="0.25">
      <c r="A326" t="str">
        <f>IF(RawData!A326&lt;&gt;"",RawData!A326,"")</f>
        <v/>
      </c>
      <c r="B326" t="str">
        <f>IF(RawData!B326&lt;&gt;"",CONCATENATE(RawData!B326,", ",RawData!C326),"")</f>
        <v/>
      </c>
      <c r="C326" t="str">
        <f>IF(RawData!D326&lt;&gt;"",RawData!D326,"")</f>
        <v/>
      </c>
      <c r="D326" s="28" t="str">
        <f>IF(RawData!E326&lt;&gt;"",RawData!E326,"")</f>
        <v/>
      </c>
      <c r="E326" t="str">
        <f>IF(RawData!F326&lt;&gt;"",CONCATENATE(RawData!F326,", ",LEFT(RawData!G326,1)),"")</f>
        <v/>
      </c>
      <c r="G326" s="30" t="str">
        <f t="shared" si="5"/>
        <v/>
      </c>
      <c r="H326" t="str">
        <f>IF(A326&lt;&gt;"",VLOOKUP(G326,ScoreRanges!$C$4:$E$8,3),"")</f>
        <v/>
      </c>
      <c r="J326" s="30" t="str">
        <f>IF(AND(ConversionTable!$F$2&lt;&gt;"",A326&lt;&gt;""),VLOOKUP(G326,ConversionTable!B$2:D$402,3),"")</f>
        <v/>
      </c>
      <c r="K326" t="str">
        <f>IF(AND(ConversionTable!$F$2&lt;&gt;"",A326&lt;&gt;""),VLOOKUP(J326,ConversionTable!I$4:K$7,3),"")</f>
        <v/>
      </c>
      <c r="M326" t="str">
        <f>IF(A326&lt;&gt;"",(RawData!AC326*ScoringModel!$B$11+RawData!AD326*ScoringModel!$B$21+RawData!AE326*ScoringModel!$B$31)*0.01,"")</f>
        <v/>
      </c>
      <c r="N326" t="str">
        <f>IF(A326&lt;&gt;"",(RawData!H326*ScoringModel!$B$4+RawData!I326*ScoringModel!$B$5+RawData!J326*ScoringModel!$B$6+RawData!K326*ScoringModel!$B$7+RawData!L326*ScoringModel!$B$8+RawData!M326*ScoringModel!$B$9+RawData!N326*ScoringModel!$B$10)*0.01,"")</f>
        <v/>
      </c>
      <c r="O326" t="str">
        <f>IF(A326&lt;&gt;"",(RawData!O326*ScoringModel!$B$14+RawData!P326*ScoringModel!$B$15+RawData!Q326*ScoringModel!$B$16+RawData!R326*ScoringModel!$B$17+RawData!S326*ScoringModel!$B$18+RawData!T326*ScoringModel!$B$19+RawData!U326*ScoringModel!$B$20)*0.01,"")</f>
        <v/>
      </c>
      <c r="P326" t="str">
        <f>IF(A326&lt;&gt;"",(RawData!V326*ScoringModel!$B$24+RawData!W326*ScoringModel!$B$25+RawData!X326*ScoringModel!$B$26+RawData!Y326*ScoringModel!$B$27+RawData!Z326*ScoringModel!$B$28+RawData!AA326*ScoringModel!$B$29+RawData!AB326*ScoringModel!$B$30)*0.01,"")</f>
        <v/>
      </c>
      <c r="Q326" s="19"/>
      <c r="R326" s="19"/>
      <c r="S326" s="19"/>
      <c r="T326" s="19"/>
      <c r="U326" s="19"/>
      <c r="V326" s="19"/>
    </row>
    <row r="327" spans="1:22" x14ac:dyDescent="0.25">
      <c r="A327" t="str">
        <f>IF(RawData!A327&lt;&gt;"",RawData!A327,"")</f>
        <v/>
      </c>
      <c r="B327" t="str">
        <f>IF(RawData!B327&lt;&gt;"",CONCATENATE(RawData!B327,", ",RawData!C327),"")</f>
        <v/>
      </c>
      <c r="C327" t="str">
        <f>IF(RawData!D327&lt;&gt;"",RawData!D327,"")</f>
        <v/>
      </c>
      <c r="D327" s="28" t="str">
        <f>IF(RawData!E327&lt;&gt;"",RawData!E327,"")</f>
        <v/>
      </c>
      <c r="E327" t="str">
        <f>IF(RawData!F327&lt;&gt;"",CONCATENATE(RawData!F327,", ",LEFT(RawData!G327,1)),"")</f>
        <v/>
      </c>
      <c r="G327" s="30" t="str">
        <f t="shared" si="5"/>
        <v/>
      </c>
      <c r="H327" t="str">
        <f>IF(A327&lt;&gt;"",VLOOKUP(G327,ScoreRanges!$C$4:$E$8,3),"")</f>
        <v/>
      </c>
      <c r="J327" s="30" t="str">
        <f>IF(AND(ConversionTable!$F$2&lt;&gt;"",A327&lt;&gt;""),VLOOKUP(G327,ConversionTable!B$2:D$402,3),"")</f>
        <v/>
      </c>
      <c r="K327" t="str">
        <f>IF(AND(ConversionTable!$F$2&lt;&gt;"",A327&lt;&gt;""),VLOOKUP(J327,ConversionTable!I$4:K$7,3),"")</f>
        <v/>
      </c>
      <c r="M327" t="str">
        <f>IF(A327&lt;&gt;"",(RawData!AC327*ScoringModel!$B$11+RawData!AD327*ScoringModel!$B$21+RawData!AE327*ScoringModel!$B$31)*0.01,"")</f>
        <v/>
      </c>
      <c r="N327" t="str">
        <f>IF(A327&lt;&gt;"",(RawData!H327*ScoringModel!$B$4+RawData!I327*ScoringModel!$B$5+RawData!J327*ScoringModel!$B$6+RawData!K327*ScoringModel!$B$7+RawData!L327*ScoringModel!$B$8+RawData!M327*ScoringModel!$B$9+RawData!N327*ScoringModel!$B$10)*0.01,"")</f>
        <v/>
      </c>
      <c r="O327" t="str">
        <f>IF(A327&lt;&gt;"",(RawData!O327*ScoringModel!$B$14+RawData!P327*ScoringModel!$B$15+RawData!Q327*ScoringModel!$B$16+RawData!R327*ScoringModel!$B$17+RawData!S327*ScoringModel!$B$18+RawData!T327*ScoringModel!$B$19+RawData!U327*ScoringModel!$B$20)*0.01,"")</f>
        <v/>
      </c>
      <c r="P327" t="str">
        <f>IF(A327&lt;&gt;"",(RawData!V327*ScoringModel!$B$24+RawData!W327*ScoringModel!$B$25+RawData!X327*ScoringModel!$B$26+RawData!Y327*ScoringModel!$B$27+RawData!Z327*ScoringModel!$B$28+RawData!AA327*ScoringModel!$B$29+RawData!AB327*ScoringModel!$B$30)*0.01,"")</f>
        <v/>
      </c>
      <c r="Q327" s="19"/>
      <c r="R327" s="19"/>
      <c r="S327" s="19"/>
      <c r="T327" s="19"/>
      <c r="U327" s="19"/>
      <c r="V327" s="19"/>
    </row>
    <row r="328" spans="1:22" x14ac:dyDescent="0.25">
      <c r="A328" t="str">
        <f>IF(RawData!A328&lt;&gt;"",RawData!A328,"")</f>
        <v/>
      </c>
      <c r="B328" t="str">
        <f>IF(RawData!B328&lt;&gt;"",CONCATENATE(RawData!B328,", ",RawData!C328),"")</f>
        <v/>
      </c>
      <c r="C328" t="str">
        <f>IF(RawData!D328&lt;&gt;"",RawData!D328,"")</f>
        <v/>
      </c>
      <c r="D328" s="28" t="str">
        <f>IF(RawData!E328&lt;&gt;"",RawData!E328,"")</f>
        <v/>
      </c>
      <c r="E328" t="str">
        <f>IF(RawData!F328&lt;&gt;"",CONCATENATE(RawData!F328,", ",LEFT(RawData!G328,1)),"")</f>
        <v/>
      </c>
      <c r="G328" s="30" t="str">
        <f t="shared" si="5"/>
        <v/>
      </c>
      <c r="H328" t="str">
        <f>IF(A328&lt;&gt;"",VLOOKUP(G328,ScoreRanges!$C$4:$E$8,3),"")</f>
        <v/>
      </c>
      <c r="J328" s="30" t="str">
        <f>IF(AND(ConversionTable!$F$2&lt;&gt;"",A328&lt;&gt;""),VLOOKUP(G328,ConversionTable!B$2:D$402,3),"")</f>
        <v/>
      </c>
      <c r="K328" t="str">
        <f>IF(AND(ConversionTable!$F$2&lt;&gt;"",A328&lt;&gt;""),VLOOKUP(J328,ConversionTable!I$4:K$7,3),"")</f>
        <v/>
      </c>
      <c r="M328" t="str">
        <f>IF(A328&lt;&gt;"",(RawData!AC328*ScoringModel!$B$11+RawData!AD328*ScoringModel!$B$21+RawData!AE328*ScoringModel!$B$31)*0.01,"")</f>
        <v/>
      </c>
      <c r="N328" t="str">
        <f>IF(A328&lt;&gt;"",(RawData!H328*ScoringModel!$B$4+RawData!I328*ScoringModel!$B$5+RawData!J328*ScoringModel!$B$6+RawData!K328*ScoringModel!$B$7+RawData!L328*ScoringModel!$B$8+RawData!M328*ScoringModel!$B$9+RawData!N328*ScoringModel!$B$10)*0.01,"")</f>
        <v/>
      </c>
      <c r="O328" t="str">
        <f>IF(A328&lt;&gt;"",(RawData!O328*ScoringModel!$B$14+RawData!P328*ScoringModel!$B$15+RawData!Q328*ScoringModel!$B$16+RawData!R328*ScoringModel!$B$17+RawData!S328*ScoringModel!$B$18+RawData!T328*ScoringModel!$B$19+RawData!U328*ScoringModel!$B$20)*0.01,"")</f>
        <v/>
      </c>
      <c r="P328" t="str">
        <f>IF(A328&lt;&gt;"",(RawData!V328*ScoringModel!$B$24+RawData!W328*ScoringModel!$B$25+RawData!X328*ScoringModel!$B$26+RawData!Y328*ScoringModel!$B$27+RawData!Z328*ScoringModel!$B$28+RawData!AA328*ScoringModel!$B$29+RawData!AB328*ScoringModel!$B$30)*0.01,"")</f>
        <v/>
      </c>
      <c r="Q328" s="19"/>
      <c r="R328" s="19"/>
      <c r="S328" s="19"/>
      <c r="T328" s="19"/>
      <c r="U328" s="19"/>
      <c r="V328" s="19"/>
    </row>
    <row r="329" spans="1:22" x14ac:dyDescent="0.25">
      <c r="A329" t="str">
        <f>IF(RawData!A329&lt;&gt;"",RawData!A329,"")</f>
        <v/>
      </c>
      <c r="B329" t="str">
        <f>IF(RawData!B329&lt;&gt;"",CONCATENATE(RawData!B329,", ",RawData!C329),"")</f>
        <v/>
      </c>
      <c r="C329" t="str">
        <f>IF(RawData!D329&lt;&gt;"",RawData!D329,"")</f>
        <v/>
      </c>
      <c r="D329" s="28" t="str">
        <f>IF(RawData!E329&lt;&gt;"",RawData!E329,"")</f>
        <v/>
      </c>
      <c r="E329" t="str">
        <f>IF(RawData!F329&lt;&gt;"",CONCATENATE(RawData!F329,", ",LEFT(RawData!G329,1)),"")</f>
        <v/>
      </c>
      <c r="G329" s="30" t="str">
        <f t="shared" si="5"/>
        <v/>
      </c>
      <c r="H329" t="str">
        <f>IF(A329&lt;&gt;"",VLOOKUP(G329,ScoreRanges!$C$4:$E$8,3),"")</f>
        <v/>
      </c>
      <c r="J329" s="30" t="str">
        <f>IF(AND(ConversionTable!$F$2&lt;&gt;"",A329&lt;&gt;""),VLOOKUP(G329,ConversionTable!B$2:D$402,3),"")</f>
        <v/>
      </c>
      <c r="K329" t="str">
        <f>IF(AND(ConversionTable!$F$2&lt;&gt;"",A329&lt;&gt;""),VLOOKUP(J329,ConversionTable!I$4:K$7,3),"")</f>
        <v/>
      </c>
      <c r="M329" t="str">
        <f>IF(A329&lt;&gt;"",(RawData!AC329*ScoringModel!$B$11+RawData!AD329*ScoringModel!$B$21+RawData!AE329*ScoringModel!$B$31)*0.01,"")</f>
        <v/>
      </c>
      <c r="N329" t="str">
        <f>IF(A329&lt;&gt;"",(RawData!H329*ScoringModel!$B$4+RawData!I329*ScoringModel!$B$5+RawData!J329*ScoringModel!$B$6+RawData!K329*ScoringModel!$B$7+RawData!L329*ScoringModel!$B$8+RawData!M329*ScoringModel!$B$9+RawData!N329*ScoringModel!$B$10)*0.01,"")</f>
        <v/>
      </c>
      <c r="O329" t="str">
        <f>IF(A329&lt;&gt;"",(RawData!O329*ScoringModel!$B$14+RawData!P329*ScoringModel!$B$15+RawData!Q329*ScoringModel!$B$16+RawData!R329*ScoringModel!$B$17+RawData!S329*ScoringModel!$B$18+RawData!T329*ScoringModel!$B$19+RawData!U329*ScoringModel!$B$20)*0.01,"")</f>
        <v/>
      </c>
      <c r="P329" t="str">
        <f>IF(A329&lt;&gt;"",(RawData!V329*ScoringModel!$B$24+RawData!W329*ScoringModel!$B$25+RawData!X329*ScoringModel!$B$26+RawData!Y329*ScoringModel!$B$27+RawData!Z329*ScoringModel!$B$28+RawData!AA329*ScoringModel!$B$29+RawData!AB329*ScoringModel!$B$30)*0.01,"")</f>
        <v/>
      </c>
      <c r="Q329" s="19"/>
      <c r="R329" s="19"/>
      <c r="S329" s="19"/>
      <c r="T329" s="19"/>
      <c r="U329" s="19"/>
      <c r="V329" s="19"/>
    </row>
    <row r="330" spans="1:22" x14ac:dyDescent="0.25">
      <c r="A330" t="str">
        <f>IF(RawData!A330&lt;&gt;"",RawData!A330,"")</f>
        <v/>
      </c>
      <c r="B330" t="str">
        <f>IF(RawData!B330&lt;&gt;"",CONCATENATE(RawData!B330,", ",RawData!C330),"")</f>
        <v/>
      </c>
      <c r="C330" t="str">
        <f>IF(RawData!D330&lt;&gt;"",RawData!D330,"")</f>
        <v/>
      </c>
      <c r="D330" s="28" t="str">
        <f>IF(RawData!E330&lt;&gt;"",RawData!E330,"")</f>
        <v/>
      </c>
      <c r="E330" t="str">
        <f>IF(RawData!F330&lt;&gt;"",CONCATENATE(RawData!F330,", ",LEFT(RawData!G330,1)),"")</f>
        <v/>
      </c>
      <c r="G330" s="30" t="str">
        <f t="shared" si="5"/>
        <v/>
      </c>
      <c r="H330" t="str">
        <f>IF(A330&lt;&gt;"",VLOOKUP(G330,ScoreRanges!$C$4:$E$8,3),"")</f>
        <v/>
      </c>
      <c r="J330" s="30" t="str">
        <f>IF(AND(ConversionTable!$F$2&lt;&gt;"",A330&lt;&gt;""),VLOOKUP(G330,ConversionTable!B$2:D$402,3),"")</f>
        <v/>
      </c>
      <c r="K330" t="str">
        <f>IF(AND(ConversionTable!$F$2&lt;&gt;"",A330&lt;&gt;""),VLOOKUP(J330,ConversionTable!I$4:K$7,3),"")</f>
        <v/>
      </c>
      <c r="M330" t="str">
        <f>IF(A330&lt;&gt;"",(RawData!AC330*ScoringModel!$B$11+RawData!AD330*ScoringModel!$B$21+RawData!AE330*ScoringModel!$B$31)*0.01,"")</f>
        <v/>
      </c>
      <c r="N330" t="str">
        <f>IF(A330&lt;&gt;"",(RawData!H330*ScoringModel!$B$4+RawData!I330*ScoringModel!$B$5+RawData!J330*ScoringModel!$B$6+RawData!K330*ScoringModel!$B$7+RawData!L330*ScoringModel!$B$8+RawData!M330*ScoringModel!$B$9+RawData!N330*ScoringModel!$B$10)*0.01,"")</f>
        <v/>
      </c>
      <c r="O330" t="str">
        <f>IF(A330&lt;&gt;"",(RawData!O330*ScoringModel!$B$14+RawData!P330*ScoringModel!$B$15+RawData!Q330*ScoringModel!$B$16+RawData!R330*ScoringModel!$B$17+RawData!S330*ScoringModel!$B$18+RawData!T330*ScoringModel!$B$19+RawData!U330*ScoringModel!$B$20)*0.01,"")</f>
        <v/>
      </c>
      <c r="P330" t="str">
        <f>IF(A330&lt;&gt;"",(RawData!V330*ScoringModel!$B$24+RawData!W330*ScoringModel!$B$25+RawData!X330*ScoringModel!$B$26+RawData!Y330*ScoringModel!$B$27+RawData!Z330*ScoringModel!$B$28+RawData!AA330*ScoringModel!$B$29+RawData!AB330*ScoringModel!$B$30)*0.01,"")</f>
        <v/>
      </c>
      <c r="Q330" s="19"/>
      <c r="R330" s="19"/>
      <c r="S330" s="19"/>
      <c r="T330" s="19"/>
      <c r="U330" s="19"/>
      <c r="V330" s="19"/>
    </row>
    <row r="331" spans="1:22" x14ac:dyDescent="0.25">
      <c r="A331" t="str">
        <f>IF(RawData!A331&lt;&gt;"",RawData!A331,"")</f>
        <v/>
      </c>
      <c r="B331" t="str">
        <f>IF(RawData!B331&lt;&gt;"",CONCATENATE(RawData!B331,", ",RawData!C331),"")</f>
        <v/>
      </c>
      <c r="C331" t="str">
        <f>IF(RawData!D331&lt;&gt;"",RawData!D331,"")</f>
        <v/>
      </c>
      <c r="D331" s="28" t="str">
        <f>IF(RawData!E331&lt;&gt;"",RawData!E331,"")</f>
        <v/>
      </c>
      <c r="E331" t="str">
        <f>IF(RawData!F331&lt;&gt;"",CONCATENATE(RawData!F331,", ",LEFT(RawData!G331,1)),"")</f>
        <v/>
      </c>
      <c r="G331" s="30" t="str">
        <f t="shared" si="5"/>
        <v/>
      </c>
      <c r="H331" t="str">
        <f>IF(A331&lt;&gt;"",VLOOKUP(G331,ScoreRanges!$C$4:$E$8,3),"")</f>
        <v/>
      </c>
      <c r="J331" s="30" t="str">
        <f>IF(AND(ConversionTable!$F$2&lt;&gt;"",A331&lt;&gt;""),VLOOKUP(G331,ConversionTable!B$2:D$402,3),"")</f>
        <v/>
      </c>
      <c r="K331" t="str">
        <f>IF(AND(ConversionTable!$F$2&lt;&gt;"",A331&lt;&gt;""),VLOOKUP(J331,ConversionTable!I$4:K$7,3),"")</f>
        <v/>
      </c>
      <c r="M331" t="str">
        <f>IF(A331&lt;&gt;"",(RawData!AC331*ScoringModel!$B$11+RawData!AD331*ScoringModel!$B$21+RawData!AE331*ScoringModel!$B$31)*0.01,"")</f>
        <v/>
      </c>
      <c r="N331" t="str">
        <f>IF(A331&lt;&gt;"",(RawData!H331*ScoringModel!$B$4+RawData!I331*ScoringModel!$B$5+RawData!J331*ScoringModel!$B$6+RawData!K331*ScoringModel!$B$7+RawData!L331*ScoringModel!$B$8+RawData!M331*ScoringModel!$B$9+RawData!N331*ScoringModel!$B$10)*0.01,"")</f>
        <v/>
      </c>
      <c r="O331" t="str">
        <f>IF(A331&lt;&gt;"",(RawData!O331*ScoringModel!$B$14+RawData!P331*ScoringModel!$B$15+RawData!Q331*ScoringModel!$B$16+RawData!R331*ScoringModel!$B$17+RawData!S331*ScoringModel!$B$18+RawData!T331*ScoringModel!$B$19+RawData!U331*ScoringModel!$B$20)*0.01,"")</f>
        <v/>
      </c>
      <c r="P331" t="str">
        <f>IF(A331&lt;&gt;"",(RawData!V331*ScoringModel!$B$24+RawData!W331*ScoringModel!$B$25+RawData!X331*ScoringModel!$B$26+RawData!Y331*ScoringModel!$B$27+RawData!Z331*ScoringModel!$B$28+RawData!AA331*ScoringModel!$B$29+RawData!AB331*ScoringModel!$B$30)*0.01,"")</f>
        <v/>
      </c>
      <c r="Q331" s="19"/>
      <c r="R331" s="19"/>
      <c r="S331" s="19"/>
      <c r="T331" s="19"/>
      <c r="U331" s="19"/>
      <c r="V331" s="19"/>
    </row>
    <row r="332" spans="1:22" x14ac:dyDescent="0.25">
      <c r="A332" t="str">
        <f>IF(RawData!A332&lt;&gt;"",RawData!A332,"")</f>
        <v/>
      </c>
      <c r="B332" t="str">
        <f>IF(RawData!B332&lt;&gt;"",CONCATENATE(RawData!B332,", ",RawData!C332),"")</f>
        <v/>
      </c>
      <c r="C332" t="str">
        <f>IF(RawData!D332&lt;&gt;"",RawData!D332,"")</f>
        <v/>
      </c>
      <c r="D332" s="28" t="str">
        <f>IF(RawData!E332&lt;&gt;"",RawData!E332,"")</f>
        <v/>
      </c>
      <c r="E332" t="str">
        <f>IF(RawData!F332&lt;&gt;"",CONCATENATE(RawData!F332,", ",LEFT(RawData!G332,1)),"")</f>
        <v/>
      </c>
      <c r="G332" s="30" t="str">
        <f t="shared" si="5"/>
        <v/>
      </c>
      <c r="H332" t="str">
        <f>IF(A332&lt;&gt;"",VLOOKUP(G332,ScoreRanges!$C$4:$E$8,3),"")</f>
        <v/>
      </c>
      <c r="J332" s="30" t="str">
        <f>IF(AND(ConversionTable!$F$2&lt;&gt;"",A332&lt;&gt;""),VLOOKUP(G332,ConversionTable!B$2:D$402,3),"")</f>
        <v/>
      </c>
      <c r="K332" t="str">
        <f>IF(AND(ConversionTable!$F$2&lt;&gt;"",A332&lt;&gt;""),VLOOKUP(J332,ConversionTable!I$4:K$7,3),"")</f>
        <v/>
      </c>
      <c r="M332" t="str">
        <f>IF(A332&lt;&gt;"",(RawData!AC332*ScoringModel!$B$11+RawData!AD332*ScoringModel!$B$21+RawData!AE332*ScoringModel!$B$31)*0.01,"")</f>
        <v/>
      </c>
      <c r="N332" t="str">
        <f>IF(A332&lt;&gt;"",(RawData!H332*ScoringModel!$B$4+RawData!I332*ScoringModel!$B$5+RawData!J332*ScoringModel!$B$6+RawData!K332*ScoringModel!$B$7+RawData!L332*ScoringModel!$B$8+RawData!M332*ScoringModel!$B$9+RawData!N332*ScoringModel!$B$10)*0.01,"")</f>
        <v/>
      </c>
      <c r="O332" t="str">
        <f>IF(A332&lt;&gt;"",(RawData!O332*ScoringModel!$B$14+RawData!P332*ScoringModel!$B$15+RawData!Q332*ScoringModel!$B$16+RawData!R332*ScoringModel!$B$17+RawData!S332*ScoringModel!$B$18+RawData!T332*ScoringModel!$B$19+RawData!U332*ScoringModel!$B$20)*0.01,"")</f>
        <v/>
      </c>
      <c r="P332" t="str">
        <f>IF(A332&lt;&gt;"",(RawData!V332*ScoringModel!$B$24+RawData!W332*ScoringModel!$B$25+RawData!X332*ScoringModel!$B$26+RawData!Y332*ScoringModel!$B$27+RawData!Z332*ScoringModel!$B$28+RawData!AA332*ScoringModel!$B$29+RawData!AB332*ScoringModel!$B$30)*0.01,"")</f>
        <v/>
      </c>
      <c r="Q332" s="19"/>
      <c r="R332" s="19"/>
      <c r="S332" s="19"/>
      <c r="T332" s="19"/>
      <c r="U332" s="19"/>
      <c r="V332" s="19"/>
    </row>
    <row r="333" spans="1:22" x14ac:dyDescent="0.25">
      <c r="A333" t="str">
        <f>IF(RawData!A333&lt;&gt;"",RawData!A333,"")</f>
        <v/>
      </c>
      <c r="B333" t="str">
        <f>IF(RawData!B333&lt;&gt;"",CONCATENATE(RawData!B333,", ",RawData!C333),"")</f>
        <v/>
      </c>
      <c r="C333" t="str">
        <f>IF(RawData!D333&lt;&gt;"",RawData!D333,"")</f>
        <v/>
      </c>
      <c r="D333" s="28" t="str">
        <f>IF(RawData!E333&lt;&gt;"",RawData!E333,"")</f>
        <v/>
      </c>
      <c r="E333" t="str">
        <f>IF(RawData!F333&lt;&gt;"",CONCATENATE(RawData!F333,", ",LEFT(RawData!G333,1)),"")</f>
        <v/>
      </c>
      <c r="G333" s="30" t="str">
        <f t="shared" si="5"/>
        <v/>
      </c>
      <c r="H333" t="str">
        <f>IF(A333&lt;&gt;"",VLOOKUP(G333,ScoreRanges!$C$4:$E$8,3),"")</f>
        <v/>
      </c>
      <c r="J333" s="30" t="str">
        <f>IF(AND(ConversionTable!$F$2&lt;&gt;"",A333&lt;&gt;""),VLOOKUP(G333,ConversionTable!B$2:D$402,3),"")</f>
        <v/>
      </c>
      <c r="K333" t="str">
        <f>IF(AND(ConversionTable!$F$2&lt;&gt;"",A333&lt;&gt;""),VLOOKUP(J333,ConversionTable!I$4:K$7,3),"")</f>
        <v/>
      </c>
      <c r="M333" t="str">
        <f>IF(A333&lt;&gt;"",(RawData!AC333*ScoringModel!$B$11+RawData!AD333*ScoringModel!$B$21+RawData!AE333*ScoringModel!$B$31)*0.01,"")</f>
        <v/>
      </c>
      <c r="N333" t="str">
        <f>IF(A333&lt;&gt;"",(RawData!H333*ScoringModel!$B$4+RawData!I333*ScoringModel!$B$5+RawData!J333*ScoringModel!$B$6+RawData!K333*ScoringModel!$B$7+RawData!L333*ScoringModel!$B$8+RawData!M333*ScoringModel!$B$9+RawData!N333*ScoringModel!$B$10)*0.01,"")</f>
        <v/>
      </c>
      <c r="O333" t="str">
        <f>IF(A333&lt;&gt;"",(RawData!O333*ScoringModel!$B$14+RawData!P333*ScoringModel!$B$15+RawData!Q333*ScoringModel!$B$16+RawData!R333*ScoringModel!$B$17+RawData!S333*ScoringModel!$B$18+RawData!T333*ScoringModel!$B$19+RawData!U333*ScoringModel!$B$20)*0.01,"")</f>
        <v/>
      </c>
      <c r="P333" t="str">
        <f>IF(A333&lt;&gt;"",(RawData!V333*ScoringModel!$B$24+RawData!W333*ScoringModel!$B$25+RawData!X333*ScoringModel!$B$26+RawData!Y333*ScoringModel!$B$27+RawData!Z333*ScoringModel!$B$28+RawData!AA333*ScoringModel!$B$29+RawData!AB333*ScoringModel!$B$30)*0.01,"")</f>
        <v/>
      </c>
      <c r="Q333" s="19"/>
      <c r="R333" s="19"/>
      <c r="S333" s="19"/>
      <c r="T333" s="19"/>
      <c r="U333" s="19"/>
      <c r="V333" s="19"/>
    </row>
    <row r="334" spans="1:22" x14ac:dyDescent="0.25">
      <c r="A334" t="str">
        <f>IF(RawData!A334&lt;&gt;"",RawData!A334,"")</f>
        <v/>
      </c>
      <c r="B334" t="str">
        <f>IF(RawData!B334&lt;&gt;"",CONCATENATE(RawData!B334,", ",RawData!C334),"")</f>
        <v/>
      </c>
      <c r="C334" t="str">
        <f>IF(RawData!D334&lt;&gt;"",RawData!D334,"")</f>
        <v/>
      </c>
      <c r="D334" s="28" t="str">
        <f>IF(RawData!E334&lt;&gt;"",RawData!E334,"")</f>
        <v/>
      </c>
      <c r="E334" t="str">
        <f>IF(RawData!F334&lt;&gt;"",CONCATENATE(RawData!F334,", ",LEFT(RawData!G334,1)),"")</f>
        <v/>
      </c>
      <c r="G334" s="30" t="str">
        <f t="shared" si="5"/>
        <v/>
      </c>
      <c r="H334" t="str">
        <f>IF(A334&lt;&gt;"",VLOOKUP(G334,ScoreRanges!$C$4:$E$8,3),"")</f>
        <v/>
      </c>
      <c r="J334" s="30" t="str">
        <f>IF(AND(ConversionTable!$F$2&lt;&gt;"",A334&lt;&gt;""),VLOOKUP(G334,ConversionTable!B$2:D$402,3),"")</f>
        <v/>
      </c>
      <c r="K334" t="str">
        <f>IF(AND(ConversionTable!$F$2&lt;&gt;"",A334&lt;&gt;""),VLOOKUP(J334,ConversionTable!I$4:K$7,3),"")</f>
        <v/>
      </c>
      <c r="M334" t="str">
        <f>IF(A334&lt;&gt;"",(RawData!AC334*ScoringModel!$B$11+RawData!AD334*ScoringModel!$B$21+RawData!AE334*ScoringModel!$B$31)*0.01,"")</f>
        <v/>
      </c>
      <c r="N334" t="str">
        <f>IF(A334&lt;&gt;"",(RawData!H334*ScoringModel!$B$4+RawData!I334*ScoringModel!$B$5+RawData!J334*ScoringModel!$B$6+RawData!K334*ScoringModel!$B$7+RawData!L334*ScoringModel!$B$8+RawData!M334*ScoringModel!$B$9+RawData!N334*ScoringModel!$B$10)*0.01,"")</f>
        <v/>
      </c>
      <c r="O334" t="str">
        <f>IF(A334&lt;&gt;"",(RawData!O334*ScoringModel!$B$14+RawData!P334*ScoringModel!$B$15+RawData!Q334*ScoringModel!$B$16+RawData!R334*ScoringModel!$B$17+RawData!S334*ScoringModel!$B$18+RawData!T334*ScoringModel!$B$19+RawData!U334*ScoringModel!$B$20)*0.01,"")</f>
        <v/>
      </c>
      <c r="P334" t="str">
        <f>IF(A334&lt;&gt;"",(RawData!V334*ScoringModel!$B$24+RawData!W334*ScoringModel!$B$25+RawData!X334*ScoringModel!$B$26+RawData!Y334*ScoringModel!$B$27+RawData!Z334*ScoringModel!$B$28+RawData!AA334*ScoringModel!$B$29+RawData!AB334*ScoringModel!$B$30)*0.01,"")</f>
        <v/>
      </c>
      <c r="Q334" s="19"/>
      <c r="R334" s="19"/>
      <c r="S334" s="19"/>
      <c r="T334" s="19"/>
      <c r="U334" s="19"/>
      <c r="V334" s="19"/>
    </row>
    <row r="335" spans="1:22" x14ac:dyDescent="0.25">
      <c r="A335" t="str">
        <f>IF(RawData!A335&lt;&gt;"",RawData!A335,"")</f>
        <v/>
      </c>
      <c r="B335" t="str">
        <f>IF(RawData!B335&lt;&gt;"",CONCATENATE(RawData!B335,", ",RawData!C335),"")</f>
        <v/>
      </c>
      <c r="C335" t="str">
        <f>IF(RawData!D335&lt;&gt;"",RawData!D335,"")</f>
        <v/>
      </c>
      <c r="D335" s="28" t="str">
        <f>IF(RawData!E335&lt;&gt;"",RawData!E335,"")</f>
        <v/>
      </c>
      <c r="E335" t="str">
        <f>IF(RawData!F335&lt;&gt;"",CONCATENATE(RawData!F335,", ",LEFT(RawData!G335,1)),"")</f>
        <v/>
      </c>
      <c r="G335" s="30" t="str">
        <f t="shared" si="5"/>
        <v/>
      </c>
      <c r="H335" t="str">
        <f>IF(A335&lt;&gt;"",VLOOKUP(G335,ScoreRanges!$C$4:$E$8,3),"")</f>
        <v/>
      </c>
      <c r="J335" s="30" t="str">
        <f>IF(AND(ConversionTable!$F$2&lt;&gt;"",A335&lt;&gt;""),VLOOKUP(G335,ConversionTable!B$2:D$402,3),"")</f>
        <v/>
      </c>
      <c r="K335" t="str">
        <f>IF(AND(ConversionTable!$F$2&lt;&gt;"",A335&lt;&gt;""),VLOOKUP(J335,ConversionTable!I$4:K$7,3),"")</f>
        <v/>
      </c>
      <c r="M335" t="str">
        <f>IF(A335&lt;&gt;"",(RawData!AC335*ScoringModel!$B$11+RawData!AD335*ScoringModel!$B$21+RawData!AE335*ScoringModel!$B$31)*0.01,"")</f>
        <v/>
      </c>
      <c r="N335" t="str">
        <f>IF(A335&lt;&gt;"",(RawData!H335*ScoringModel!$B$4+RawData!I335*ScoringModel!$B$5+RawData!J335*ScoringModel!$B$6+RawData!K335*ScoringModel!$B$7+RawData!L335*ScoringModel!$B$8+RawData!M335*ScoringModel!$B$9+RawData!N335*ScoringModel!$B$10)*0.01,"")</f>
        <v/>
      </c>
      <c r="O335" t="str">
        <f>IF(A335&lt;&gt;"",(RawData!O335*ScoringModel!$B$14+RawData!P335*ScoringModel!$B$15+RawData!Q335*ScoringModel!$B$16+RawData!R335*ScoringModel!$B$17+RawData!S335*ScoringModel!$B$18+RawData!T335*ScoringModel!$B$19+RawData!U335*ScoringModel!$B$20)*0.01,"")</f>
        <v/>
      </c>
      <c r="P335" t="str">
        <f>IF(A335&lt;&gt;"",(RawData!V335*ScoringModel!$B$24+RawData!W335*ScoringModel!$B$25+RawData!X335*ScoringModel!$B$26+RawData!Y335*ScoringModel!$B$27+RawData!Z335*ScoringModel!$B$28+RawData!AA335*ScoringModel!$B$29+RawData!AB335*ScoringModel!$B$30)*0.01,"")</f>
        <v/>
      </c>
      <c r="Q335" s="19"/>
      <c r="R335" s="19"/>
      <c r="S335" s="19"/>
      <c r="T335" s="19"/>
      <c r="U335" s="19"/>
      <c r="V335" s="19"/>
    </row>
    <row r="336" spans="1:22" x14ac:dyDescent="0.25">
      <c r="A336" t="str">
        <f>IF(RawData!A336&lt;&gt;"",RawData!A336,"")</f>
        <v/>
      </c>
      <c r="B336" t="str">
        <f>IF(RawData!B336&lt;&gt;"",CONCATENATE(RawData!B336,", ",RawData!C336),"")</f>
        <v/>
      </c>
      <c r="C336" t="str">
        <f>IF(RawData!D336&lt;&gt;"",RawData!D336,"")</f>
        <v/>
      </c>
      <c r="D336" s="28" t="str">
        <f>IF(RawData!E336&lt;&gt;"",RawData!E336,"")</f>
        <v/>
      </c>
      <c r="E336" t="str">
        <f>IF(RawData!F336&lt;&gt;"",CONCATENATE(RawData!F336,", ",LEFT(RawData!G336,1)),"")</f>
        <v/>
      </c>
      <c r="G336" s="30" t="str">
        <f t="shared" si="5"/>
        <v/>
      </c>
      <c r="H336" t="str">
        <f>IF(A336&lt;&gt;"",VLOOKUP(G336,ScoreRanges!$C$4:$E$8,3),"")</f>
        <v/>
      </c>
      <c r="J336" s="30" t="str">
        <f>IF(AND(ConversionTable!$F$2&lt;&gt;"",A336&lt;&gt;""),VLOOKUP(G336,ConversionTable!B$2:D$402,3),"")</f>
        <v/>
      </c>
      <c r="K336" t="str">
        <f>IF(AND(ConversionTable!$F$2&lt;&gt;"",A336&lt;&gt;""),VLOOKUP(J336,ConversionTable!I$4:K$7,3),"")</f>
        <v/>
      </c>
      <c r="M336" t="str">
        <f>IF(A336&lt;&gt;"",(RawData!AC336*ScoringModel!$B$11+RawData!AD336*ScoringModel!$B$21+RawData!AE336*ScoringModel!$B$31)*0.01,"")</f>
        <v/>
      </c>
      <c r="N336" t="str">
        <f>IF(A336&lt;&gt;"",(RawData!H336*ScoringModel!$B$4+RawData!I336*ScoringModel!$B$5+RawData!J336*ScoringModel!$B$6+RawData!K336*ScoringModel!$B$7+RawData!L336*ScoringModel!$B$8+RawData!M336*ScoringModel!$B$9+RawData!N336*ScoringModel!$B$10)*0.01,"")</f>
        <v/>
      </c>
      <c r="O336" t="str">
        <f>IF(A336&lt;&gt;"",(RawData!O336*ScoringModel!$B$14+RawData!P336*ScoringModel!$B$15+RawData!Q336*ScoringModel!$B$16+RawData!R336*ScoringModel!$B$17+RawData!S336*ScoringModel!$B$18+RawData!T336*ScoringModel!$B$19+RawData!U336*ScoringModel!$B$20)*0.01,"")</f>
        <v/>
      </c>
      <c r="P336" t="str">
        <f>IF(A336&lt;&gt;"",(RawData!V336*ScoringModel!$B$24+RawData!W336*ScoringModel!$B$25+RawData!X336*ScoringModel!$B$26+RawData!Y336*ScoringModel!$B$27+RawData!Z336*ScoringModel!$B$28+RawData!AA336*ScoringModel!$B$29+RawData!AB336*ScoringModel!$B$30)*0.01,"")</f>
        <v/>
      </c>
      <c r="Q336" s="19"/>
      <c r="R336" s="19"/>
      <c r="S336" s="19"/>
      <c r="T336" s="19"/>
      <c r="U336" s="19"/>
      <c r="V336" s="19"/>
    </row>
    <row r="337" spans="1:22" x14ac:dyDescent="0.25">
      <c r="A337" t="str">
        <f>IF(RawData!A337&lt;&gt;"",RawData!A337,"")</f>
        <v/>
      </c>
      <c r="B337" t="str">
        <f>IF(RawData!B337&lt;&gt;"",CONCATENATE(RawData!B337,", ",RawData!C337),"")</f>
        <v/>
      </c>
      <c r="C337" t="str">
        <f>IF(RawData!D337&lt;&gt;"",RawData!D337,"")</f>
        <v/>
      </c>
      <c r="D337" s="28" t="str">
        <f>IF(RawData!E337&lt;&gt;"",RawData!E337,"")</f>
        <v/>
      </c>
      <c r="E337" t="str">
        <f>IF(RawData!F337&lt;&gt;"",CONCATENATE(RawData!F337,", ",LEFT(RawData!G337,1)),"")</f>
        <v/>
      </c>
      <c r="G337" s="30" t="str">
        <f t="shared" si="5"/>
        <v/>
      </c>
      <c r="H337" t="str">
        <f>IF(A337&lt;&gt;"",VLOOKUP(G337,ScoreRanges!$C$4:$E$8,3),"")</f>
        <v/>
      </c>
      <c r="J337" s="30" t="str">
        <f>IF(AND(ConversionTable!$F$2&lt;&gt;"",A337&lt;&gt;""),VLOOKUP(G337,ConversionTable!B$2:D$402,3),"")</f>
        <v/>
      </c>
      <c r="K337" t="str">
        <f>IF(AND(ConversionTable!$F$2&lt;&gt;"",A337&lt;&gt;""),VLOOKUP(J337,ConversionTable!I$4:K$7,3),"")</f>
        <v/>
      </c>
      <c r="M337" t="str">
        <f>IF(A337&lt;&gt;"",(RawData!AC337*ScoringModel!$B$11+RawData!AD337*ScoringModel!$B$21+RawData!AE337*ScoringModel!$B$31)*0.01,"")</f>
        <v/>
      </c>
      <c r="N337" t="str">
        <f>IF(A337&lt;&gt;"",(RawData!H337*ScoringModel!$B$4+RawData!I337*ScoringModel!$B$5+RawData!J337*ScoringModel!$B$6+RawData!K337*ScoringModel!$B$7+RawData!L337*ScoringModel!$B$8+RawData!M337*ScoringModel!$B$9+RawData!N337*ScoringModel!$B$10)*0.01,"")</f>
        <v/>
      </c>
      <c r="O337" t="str">
        <f>IF(A337&lt;&gt;"",(RawData!O337*ScoringModel!$B$14+RawData!P337*ScoringModel!$B$15+RawData!Q337*ScoringModel!$B$16+RawData!R337*ScoringModel!$B$17+RawData!S337*ScoringModel!$B$18+RawData!T337*ScoringModel!$B$19+RawData!U337*ScoringModel!$B$20)*0.01,"")</f>
        <v/>
      </c>
      <c r="P337" t="str">
        <f>IF(A337&lt;&gt;"",(RawData!V337*ScoringModel!$B$24+RawData!W337*ScoringModel!$B$25+RawData!X337*ScoringModel!$B$26+RawData!Y337*ScoringModel!$B$27+RawData!Z337*ScoringModel!$B$28+RawData!AA337*ScoringModel!$B$29+RawData!AB337*ScoringModel!$B$30)*0.01,"")</f>
        <v/>
      </c>
      <c r="Q337" s="19"/>
      <c r="R337" s="19"/>
      <c r="S337" s="19"/>
      <c r="T337" s="19"/>
      <c r="U337" s="19"/>
      <c r="V337" s="19"/>
    </row>
    <row r="338" spans="1:22" x14ac:dyDescent="0.25">
      <c r="A338" t="str">
        <f>IF(RawData!A338&lt;&gt;"",RawData!A338,"")</f>
        <v/>
      </c>
      <c r="B338" t="str">
        <f>IF(RawData!B338&lt;&gt;"",CONCATENATE(RawData!B338,", ",RawData!C338),"")</f>
        <v/>
      </c>
      <c r="C338" t="str">
        <f>IF(RawData!D338&lt;&gt;"",RawData!D338,"")</f>
        <v/>
      </c>
      <c r="D338" s="28" t="str">
        <f>IF(RawData!E338&lt;&gt;"",RawData!E338,"")</f>
        <v/>
      </c>
      <c r="E338" t="str">
        <f>IF(RawData!F338&lt;&gt;"",CONCATENATE(RawData!F338,", ",LEFT(RawData!G338,1)),"")</f>
        <v/>
      </c>
      <c r="G338" s="30" t="str">
        <f t="shared" si="5"/>
        <v/>
      </c>
      <c r="H338" t="str">
        <f>IF(A338&lt;&gt;"",VLOOKUP(G338,ScoreRanges!$C$4:$E$8,3),"")</f>
        <v/>
      </c>
      <c r="J338" s="30" t="str">
        <f>IF(AND(ConversionTable!$F$2&lt;&gt;"",A338&lt;&gt;""),VLOOKUP(G338,ConversionTable!B$2:D$402,3),"")</f>
        <v/>
      </c>
      <c r="K338" t="str">
        <f>IF(AND(ConversionTable!$F$2&lt;&gt;"",A338&lt;&gt;""),VLOOKUP(J338,ConversionTable!I$4:K$7,3),"")</f>
        <v/>
      </c>
      <c r="M338" t="str">
        <f>IF(A338&lt;&gt;"",(RawData!AC338*ScoringModel!$B$11+RawData!AD338*ScoringModel!$B$21+RawData!AE338*ScoringModel!$B$31)*0.01,"")</f>
        <v/>
      </c>
      <c r="N338" t="str">
        <f>IF(A338&lt;&gt;"",(RawData!H338*ScoringModel!$B$4+RawData!I338*ScoringModel!$B$5+RawData!J338*ScoringModel!$B$6+RawData!K338*ScoringModel!$B$7+RawData!L338*ScoringModel!$B$8+RawData!M338*ScoringModel!$B$9+RawData!N338*ScoringModel!$B$10)*0.01,"")</f>
        <v/>
      </c>
      <c r="O338" t="str">
        <f>IF(A338&lt;&gt;"",(RawData!O338*ScoringModel!$B$14+RawData!P338*ScoringModel!$B$15+RawData!Q338*ScoringModel!$B$16+RawData!R338*ScoringModel!$B$17+RawData!S338*ScoringModel!$B$18+RawData!T338*ScoringModel!$B$19+RawData!U338*ScoringModel!$B$20)*0.01,"")</f>
        <v/>
      </c>
      <c r="P338" t="str">
        <f>IF(A338&lt;&gt;"",(RawData!V338*ScoringModel!$B$24+RawData!W338*ScoringModel!$B$25+RawData!X338*ScoringModel!$B$26+RawData!Y338*ScoringModel!$B$27+RawData!Z338*ScoringModel!$B$28+RawData!AA338*ScoringModel!$B$29+RawData!AB338*ScoringModel!$B$30)*0.01,"")</f>
        <v/>
      </c>
      <c r="Q338" s="19"/>
      <c r="R338" s="19"/>
      <c r="S338" s="19"/>
      <c r="T338" s="19"/>
      <c r="U338" s="19"/>
      <c r="V338" s="19"/>
    </row>
    <row r="339" spans="1:22" x14ac:dyDescent="0.25">
      <c r="A339" t="str">
        <f>IF(RawData!A339&lt;&gt;"",RawData!A339,"")</f>
        <v/>
      </c>
      <c r="B339" t="str">
        <f>IF(RawData!B339&lt;&gt;"",CONCATENATE(RawData!B339,", ",RawData!C339),"")</f>
        <v/>
      </c>
      <c r="C339" t="str">
        <f>IF(RawData!D339&lt;&gt;"",RawData!D339,"")</f>
        <v/>
      </c>
      <c r="D339" s="28" t="str">
        <f>IF(RawData!E339&lt;&gt;"",RawData!E339,"")</f>
        <v/>
      </c>
      <c r="E339" t="str">
        <f>IF(RawData!F339&lt;&gt;"",CONCATENATE(RawData!F339,", ",LEFT(RawData!G339,1)),"")</f>
        <v/>
      </c>
      <c r="G339" s="30" t="str">
        <f t="shared" si="5"/>
        <v/>
      </c>
      <c r="H339" t="str">
        <f>IF(A339&lt;&gt;"",VLOOKUP(G339,ScoreRanges!$C$4:$E$8,3),"")</f>
        <v/>
      </c>
      <c r="J339" s="30" t="str">
        <f>IF(AND(ConversionTable!$F$2&lt;&gt;"",A339&lt;&gt;""),VLOOKUP(G339,ConversionTable!B$2:D$402,3),"")</f>
        <v/>
      </c>
      <c r="K339" t="str">
        <f>IF(AND(ConversionTable!$F$2&lt;&gt;"",A339&lt;&gt;""),VLOOKUP(J339,ConversionTable!I$4:K$7,3),"")</f>
        <v/>
      </c>
      <c r="M339" t="str">
        <f>IF(A339&lt;&gt;"",(RawData!AC339*ScoringModel!$B$11+RawData!AD339*ScoringModel!$B$21+RawData!AE339*ScoringModel!$B$31)*0.01,"")</f>
        <v/>
      </c>
      <c r="N339" t="str">
        <f>IF(A339&lt;&gt;"",(RawData!H339*ScoringModel!$B$4+RawData!I339*ScoringModel!$B$5+RawData!J339*ScoringModel!$B$6+RawData!K339*ScoringModel!$B$7+RawData!L339*ScoringModel!$B$8+RawData!M339*ScoringModel!$B$9+RawData!N339*ScoringModel!$B$10)*0.01,"")</f>
        <v/>
      </c>
      <c r="O339" t="str">
        <f>IF(A339&lt;&gt;"",(RawData!O339*ScoringModel!$B$14+RawData!P339*ScoringModel!$B$15+RawData!Q339*ScoringModel!$B$16+RawData!R339*ScoringModel!$B$17+RawData!S339*ScoringModel!$B$18+RawData!T339*ScoringModel!$B$19+RawData!U339*ScoringModel!$B$20)*0.01,"")</f>
        <v/>
      </c>
      <c r="P339" t="str">
        <f>IF(A339&lt;&gt;"",(RawData!V339*ScoringModel!$B$24+RawData!W339*ScoringModel!$B$25+RawData!X339*ScoringModel!$B$26+RawData!Y339*ScoringModel!$B$27+RawData!Z339*ScoringModel!$B$28+RawData!AA339*ScoringModel!$B$29+RawData!AB339*ScoringModel!$B$30)*0.01,"")</f>
        <v/>
      </c>
      <c r="Q339" s="19"/>
      <c r="R339" s="19"/>
      <c r="S339" s="19"/>
      <c r="T339" s="19"/>
      <c r="U339" s="19"/>
      <c r="V339" s="19"/>
    </row>
    <row r="340" spans="1:22" x14ac:dyDescent="0.25">
      <c r="A340" t="str">
        <f>IF(RawData!A340&lt;&gt;"",RawData!A340,"")</f>
        <v/>
      </c>
      <c r="B340" t="str">
        <f>IF(RawData!B340&lt;&gt;"",CONCATENATE(RawData!B340,", ",RawData!C340),"")</f>
        <v/>
      </c>
      <c r="C340" t="str">
        <f>IF(RawData!D340&lt;&gt;"",RawData!D340,"")</f>
        <v/>
      </c>
      <c r="D340" s="28" t="str">
        <f>IF(RawData!E340&lt;&gt;"",RawData!E340,"")</f>
        <v/>
      </c>
      <c r="E340" t="str">
        <f>IF(RawData!F340&lt;&gt;"",CONCATENATE(RawData!F340,", ",LEFT(RawData!G340,1)),"")</f>
        <v/>
      </c>
      <c r="G340" s="30" t="str">
        <f t="shared" si="5"/>
        <v/>
      </c>
      <c r="H340" t="str">
        <f>IF(A340&lt;&gt;"",VLOOKUP(G340,ScoreRanges!$C$4:$E$8,3),"")</f>
        <v/>
      </c>
      <c r="J340" s="30" t="str">
        <f>IF(AND(ConversionTable!$F$2&lt;&gt;"",A340&lt;&gt;""),VLOOKUP(G340,ConversionTable!B$2:D$402,3),"")</f>
        <v/>
      </c>
      <c r="K340" t="str">
        <f>IF(AND(ConversionTable!$F$2&lt;&gt;"",A340&lt;&gt;""),VLOOKUP(J340,ConversionTable!I$4:K$7,3),"")</f>
        <v/>
      </c>
      <c r="M340" t="str">
        <f>IF(A340&lt;&gt;"",(RawData!AC340*ScoringModel!$B$11+RawData!AD340*ScoringModel!$B$21+RawData!AE340*ScoringModel!$B$31)*0.01,"")</f>
        <v/>
      </c>
      <c r="N340" t="str">
        <f>IF(A340&lt;&gt;"",(RawData!H340*ScoringModel!$B$4+RawData!I340*ScoringModel!$B$5+RawData!J340*ScoringModel!$B$6+RawData!K340*ScoringModel!$B$7+RawData!L340*ScoringModel!$B$8+RawData!M340*ScoringModel!$B$9+RawData!N340*ScoringModel!$B$10)*0.01,"")</f>
        <v/>
      </c>
      <c r="O340" t="str">
        <f>IF(A340&lt;&gt;"",(RawData!O340*ScoringModel!$B$14+RawData!P340*ScoringModel!$B$15+RawData!Q340*ScoringModel!$B$16+RawData!R340*ScoringModel!$B$17+RawData!S340*ScoringModel!$B$18+RawData!T340*ScoringModel!$B$19+RawData!U340*ScoringModel!$B$20)*0.01,"")</f>
        <v/>
      </c>
      <c r="P340" t="str">
        <f>IF(A340&lt;&gt;"",(RawData!V340*ScoringModel!$B$24+RawData!W340*ScoringModel!$B$25+RawData!X340*ScoringModel!$B$26+RawData!Y340*ScoringModel!$B$27+RawData!Z340*ScoringModel!$B$28+RawData!AA340*ScoringModel!$B$29+RawData!AB340*ScoringModel!$B$30)*0.01,"")</f>
        <v/>
      </c>
      <c r="Q340" s="19"/>
      <c r="R340" s="19"/>
      <c r="S340" s="19"/>
      <c r="T340" s="19"/>
      <c r="U340" s="19"/>
      <c r="V340" s="19"/>
    </row>
    <row r="341" spans="1:22" x14ac:dyDescent="0.25">
      <c r="A341" t="str">
        <f>IF(RawData!A341&lt;&gt;"",RawData!A341,"")</f>
        <v/>
      </c>
      <c r="B341" t="str">
        <f>IF(RawData!B341&lt;&gt;"",CONCATENATE(RawData!B341,", ",RawData!C341),"")</f>
        <v/>
      </c>
      <c r="C341" t="str">
        <f>IF(RawData!D341&lt;&gt;"",RawData!D341,"")</f>
        <v/>
      </c>
      <c r="D341" s="28" t="str">
        <f>IF(RawData!E341&lt;&gt;"",RawData!E341,"")</f>
        <v/>
      </c>
      <c r="E341" t="str">
        <f>IF(RawData!F341&lt;&gt;"",CONCATENATE(RawData!F341,", ",LEFT(RawData!G341,1)),"")</f>
        <v/>
      </c>
      <c r="G341" s="30" t="str">
        <f t="shared" si="5"/>
        <v/>
      </c>
      <c r="H341" t="str">
        <f>IF(A341&lt;&gt;"",VLOOKUP(G341,ScoreRanges!$C$4:$E$8,3),"")</f>
        <v/>
      </c>
      <c r="J341" s="30" t="str">
        <f>IF(AND(ConversionTable!$F$2&lt;&gt;"",A341&lt;&gt;""),VLOOKUP(G341,ConversionTable!B$2:D$402,3),"")</f>
        <v/>
      </c>
      <c r="K341" t="str">
        <f>IF(AND(ConversionTable!$F$2&lt;&gt;"",A341&lt;&gt;""),VLOOKUP(J341,ConversionTable!I$4:K$7,3),"")</f>
        <v/>
      </c>
      <c r="M341" t="str">
        <f>IF(A341&lt;&gt;"",(RawData!AC341*ScoringModel!$B$11+RawData!AD341*ScoringModel!$B$21+RawData!AE341*ScoringModel!$B$31)*0.01,"")</f>
        <v/>
      </c>
      <c r="N341" t="str">
        <f>IF(A341&lt;&gt;"",(RawData!H341*ScoringModel!$B$4+RawData!I341*ScoringModel!$B$5+RawData!J341*ScoringModel!$B$6+RawData!K341*ScoringModel!$B$7+RawData!L341*ScoringModel!$B$8+RawData!M341*ScoringModel!$B$9+RawData!N341*ScoringModel!$B$10)*0.01,"")</f>
        <v/>
      </c>
      <c r="O341" t="str">
        <f>IF(A341&lt;&gt;"",(RawData!O341*ScoringModel!$B$14+RawData!P341*ScoringModel!$B$15+RawData!Q341*ScoringModel!$B$16+RawData!R341*ScoringModel!$B$17+RawData!S341*ScoringModel!$B$18+RawData!T341*ScoringModel!$B$19+RawData!U341*ScoringModel!$B$20)*0.01,"")</f>
        <v/>
      </c>
      <c r="P341" t="str">
        <f>IF(A341&lt;&gt;"",(RawData!V341*ScoringModel!$B$24+RawData!W341*ScoringModel!$B$25+RawData!X341*ScoringModel!$B$26+RawData!Y341*ScoringModel!$B$27+RawData!Z341*ScoringModel!$B$28+RawData!AA341*ScoringModel!$B$29+RawData!AB341*ScoringModel!$B$30)*0.01,"")</f>
        <v/>
      </c>
      <c r="Q341" s="19"/>
      <c r="R341" s="19"/>
      <c r="S341" s="19"/>
      <c r="T341" s="19"/>
      <c r="U341" s="19"/>
      <c r="V341" s="19"/>
    </row>
    <row r="342" spans="1:22" x14ac:dyDescent="0.25">
      <c r="A342" t="str">
        <f>IF(RawData!A342&lt;&gt;"",RawData!A342,"")</f>
        <v/>
      </c>
      <c r="B342" t="str">
        <f>IF(RawData!B342&lt;&gt;"",CONCATENATE(RawData!B342,", ",RawData!C342),"")</f>
        <v/>
      </c>
      <c r="C342" t="str">
        <f>IF(RawData!D342&lt;&gt;"",RawData!D342,"")</f>
        <v/>
      </c>
      <c r="D342" s="28" t="str">
        <f>IF(RawData!E342&lt;&gt;"",RawData!E342,"")</f>
        <v/>
      </c>
      <c r="E342" t="str">
        <f>IF(RawData!F342&lt;&gt;"",CONCATENATE(RawData!F342,", ",LEFT(RawData!G342,1)),"")</f>
        <v/>
      </c>
      <c r="G342" s="30" t="str">
        <f t="shared" si="5"/>
        <v/>
      </c>
      <c r="H342" t="str">
        <f>IF(A342&lt;&gt;"",VLOOKUP(G342,ScoreRanges!$C$4:$E$8,3),"")</f>
        <v/>
      </c>
      <c r="J342" s="30" t="str">
        <f>IF(AND(ConversionTable!$F$2&lt;&gt;"",A342&lt;&gt;""),VLOOKUP(G342,ConversionTable!B$2:D$402,3),"")</f>
        <v/>
      </c>
      <c r="K342" t="str">
        <f>IF(AND(ConversionTable!$F$2&lt;&gt;"",A342&lt;&gt;""),VLOOKUP(J342,ConversionTable!I$4:K$7,3),"")</f>
        <v/>
      </c>
      <c r="M342" t="str">
        <f>IF(A342&lt;&gt;"",(RawData!AC342*ScoringModel!$B$11+RawData!AD342*ScoringModel!$B$21+RawData!AE342*ScoringModel!$B$31)*0.01,"")</f>
        <v/>
      </c>
      <c r="N342" t="str">
        <f>IF(A342&lt;&gt;"",(RawData!H342*ScoringModel!$B$4+RawData!I342*ScoringModel!$B$5+RawData!J342*ScoringModel!$B$6+RawData!K342*ScoringModel!$B$7+RawData!L342*ScoringModel!$B$8+RawData!M342*ScoringModel!$B$9+RawData!N342*ScoringModel!$B$10)*0.01,"")</f>
        <v/>
      </c>
      <c r="O342" t="str">
        <f>IF(A342&lt;&gt;"",(RawData!O342*ScoringModel!$B$14+RawData!P342*ScoringModel!$B$15+RawData!Q342*ScoringModel!$B$16+RawData!R342*ScoringModel!$B$17+RawData!S342*ScoringModel!$B$18+RawData!T342*ScoringModel!$B$19+RawData!U342*ScoringModel!$B$20)*0.01,"")</f>
        <v/>
      </c>
      <c r="P342" t="str">
        <f>IF(A342&lt;&gt;"",(RawData!V342*ScoringModel!$B$24+RawData!W342*ScoringModel!$B$25+RawData!X342*ScoringModel!$B$26+RawData!Y342*ScoringModel!$B$27+RawData!Z342*ScoringModel!$B$28+RawData!AA342*ScoringModel!$B$29+RawData!AB342*ScoringModel!$B$30)*0.01,"")</f>
        <v/>
      </c>
      <c r="Q342" s="19"/>
      <c r="R342" s="19"/>
      <c r="S342" s="19"/>
      <c r="T342" s="19"/>
      <c r="U342" s="19"/>
      <c r="V342" s="19"/>
    </row>
    <row r="343" spans="1:22" x14ac:dyDescent="0.25">
      <c r="A343" t="str">
        <f>IF(RawData!A343&lt;&gt;"",RawData!A343,"")</f>
        <v/>
      </c>
      <c r="B343" t="str">
        <f>IF(RawData!B343&lt;&gt;"",CONCATENATE(RawData!B343,", ",RawData!C343),"")</f>
        <v/>
      </c>
      <c r="C343" t="str">
        <f>IF(RawData!D343&lt;&gt;"",RawData!D343,"")</f>
        <v/>
      </c>
      <c r="D343" s="28" t="str">
        <f>IF(RawData!E343&lt;&gt;"",RawData!E343,"")</f>
        <v/>
      </c>
      <c r="E343" t="str">
        <f>IF(RawData!F343&lt;&gt;"",CONCATENATE(RawData!F343,", ",LEFT(RawData!G343,1)),"")</f>
        <v/>
      </c>
      <c r="G343" s="30" t="str">
        <f t="shared" si="5"/>
        <v/>
      </c>
      <c r="H343" t="str">
        <f>IF(A343&lt;&gt;"",VLOOKUP(G343,ScoreRanges!$C$4:$E$8,3),"")</f>
        <v/>
      </c>
      <c r="J343" s="30" t="str">
        <f>IF(AND(ConversionTable!$F$2&lt;&gt;"",A343&lt;&gt;""),VLOOKUP(G343,ConversionTable!B$2:D$402,3),"")</f>
        <v/>
      </c>
      <c r="K343" t="str">
        <f>IF(AND(ConversionTable!$F$2&lt;&gt;"",A343&lt;&gt;""),VLOOKUP(J343,ConversionTable!I$4:K$7,3),"")</f>
        <v/>
      </c>
      <c r="M343" t="str">
        <f>IF(A343&lt;&gt;"",(RawData!AC343*ScoringModel!$B$11+RawData!AD343*ScoringModel!$B$21+RawData!AE343*ScoringModel!$B$31)*0.01,"")</f>
        <v/>
      </c>
      <c r="N343" t="str">
        <f>IF(A343&lt;&gt;"",(RawData!H343*ScoringModel!$B$4+RawData!I343*ScoringModel!$B$5+RawData!J343*ScoringModel!$B$6+RawData!K343*ScoringModel!$B$7+RawData!L343*ScoringModel!$B$8+RawData!M343*ScoringModel!$B$9+RawData!N343*ScoringModel!$B$10)*0.01,"")</f>
        <v/>
      </c>
      <c r="O343" t="str">
        <f>IF(A343&lt;&gt;"",(RawData!O343*ScoringModel!$B$14+RawData!P343*ScoringModel!$B$15+RawData!Q343*ScoringModel!$B$16+RawData!R343*ScoringModel!$B$17+RawData!S343*ScoringModel!$B$18+RawData!T343*ScoringModel!$B$19+RawData!U343*ScoringModel!$B$20)*0.01,"")</f>
        <v/>
      </c>
      <c r="P343" t="str">
        <f>IF(A343&lt;&gt;"",(RawData!V343*ScoringModel!$B$24+RawData!W343*ScoringModel!$B$25+RawData!X343*ScoringModel!$B$26+RawData!Y343*ScoringModel!$B$27+RawData!Z343*ScoringModel!$B$28+RawData!AA343*ScoringModel!$B$29+RawData!AB343*ScoringModel!$B$30)*0.01,"")</f>
        <v/>
      </c>
      <c r="Q343" s="19"/>
      <c r="R343" s="19"/>
      <c r="S343" s="19"/>
      <c r="T343" s="19"/>
      <c r="U343" s="19"/>
      <c r="V343" s="19"/>
    </row>
    <row r="344" spans="1:22" x14ac:dyDescent="0.25">
      <c r="A344" t="str">
        <f>IF(RawData!A344&lt;&gt;"",RawData!A344,"")</f>
        <v/>
      </c>
      <c r="B344" t="str">
        <f>IF(RawData!B344&lt;&gt;"",CONCATENATE(RawData!B344,", ",RawData!C344),"")</f>
        <v/>
      </c>
      <c r="C344" t="str">
        <f>IF(RawData!D344&lt;&gt;"",RawData!D344,"")</f>
        <v/>
      </c>
      <c r="D344" s="28" t="str">
        <f>IF(RawData!E344&lt;&gt;"",RawData!E344,"")</f>
        <v/>
      </c>
      <c r="E344" t="str">
        <f>IF(RawData!F344&lt;&gt;"",CONCATENATE(RawData!F344,", ",LEFT(RawData!G344,1)),"")</f>
        <v/>
      </c>
      <c r="G344" s="30" t="str">
        <f t="shared" si="5"/>
        <v/>
      </c>
      <c r="H344" t="str">
        <f>IF(A344&lt;&gt;"",VLOOKUP(G344,ScoreRanges!$C$4:$E$8,3),"")</f>
        <v/>
      </c>
      <c r="J344" s="30" t="str">
        <f>IF(AND(ConversionTable!$F$2&lt;&gt;"",A344&lt;&gt;""),VLOOKUP(G344,ConversionTable!B$2:D$402,3),"")</f>
        <v/>
      </c>
      <c r="K344" t="str">
        <f>IF(AND(ConversionTable!$F$2&lt;&gt;"",A344&lt;&gt;""),VLOOKUP(J344,ConversionTable!I$4:K$7,3),"")</f>
        <v/>
      </c>
      <c r="M344" t="str">
        <f>IF(A344&lt;&gt;"",(RawData!AC344*ScoringModel!$B$11+RawData!AD344*ScoringModel!$B$21+RawData!AE344*ScoringModel!$B$31)*0.01,"")</f>
        <v/>
      </c>
      <c r="N344" t="str">
        <f>IF(A344&lt;&gt;"",(RawData!H344*ScoringModel!$B$4+RawData!I344*ScoringModel!$B$5+RawData!J344*ScoringModel!$B$6+RawData!K344*ScoringModel!$B$7+RawData!L344*ScoringModel!$B$8+RawData!M344*ScoringModel!$B$9+RawData!N344*ScoringModel!$B$10)*0.01,"")</f>
        <v/>
      </c>
      <c r="O344" t="str">
        <f>IF(A344&lt;&gt;"",(RawData!O344*ScoringModel!$B$14+RawData!P344*ScoringModel!$B$15+RawData!Q344*ScoringModel!$B$16+RawData!R344*ScoringModel!$B$17+RawData!S344*ScoringModel!$B$18+RawData!T344*ScoringModel!$B$19+RawData!U344*ScoringModel!$B$20)*0.01,"")</f>
        <v/>
      </c>
      <c r="P344" t="str">
        <f>IF(A344&lt;&gt;"",(RawData!V344*ScoringModel!$B$24+RawData!W344*ScoringModel!$B$25+RawData!X344*ScoringModel!$B$26+RawData!Y344*ScoringModel!$B$27+RawData!Z344*ScoringModel!$B$28+RawData!AA344*ScoringModel!$B$29+RawData!AB344*ScoringModel!$B$30)*0.01,"")</f>
        <v/>
      </c>
      <c r="Q344" s="19"/>
      <c r="R344" s="19"/>
      <c r="S344" s="19"/>
      <c r="T344" s="19"/>
      <c r="U344" s="19"/>
      <c r="V344" s="19"/>
    </row>
    <row r="345" spans="1:22" x14ac:dyDescent="0.25">
      <c r="A345" t="str">
        <f>IF(RawData!A345&lt;&gt;"",RawData!A345,"")</f>
        <v/>
      </c>
      <c r="B345" t="str">
        <f>IF(RawData!B345&lt;&gt;"",CONCATENATE(RawData!B345,", ",RawData!C345),"")</f>
        <v/>
      </c>
      <c r="C345" t="str">
        <f>IF(RawData!D345&lt;&gt;"",RawData!D345,"")</f>
        <v/>
      </c>
      <c r="D345" s="28" t="str">
        <f>IF(RawData!E345&lt;&gt;"",RawData!E345,"")</f>
        <v/>
      </c>
      <c r="E345" t="str">
        <f>IF(RawData!F345&lt;&gt;"",CONCATENATE(RawData!F345,", ",LEFT(RawData!G345,1)),"")</f>
        <v/>
      </c>
      <c r="G345" s="30" t="str">
        <f t="shared" si="5"/>
        <v/>
      </c>
      <c r="H345" t="str">
        <f>IF(A345&lt;&gt;"",VLOOKUP(G345,ScoreRanges!$C$4:$E$8,3),"")</f>
        <v/>
      </c>
      <c r="J345" s="30" t="str">
        <f>IF(AND(ConversionTable!$F$2&lt;&gt;"",A345&lt;&gt;""),VLOOKUP(G345,ConversionTable!B$2:D$402,3),"")</f>
        <v/>
      </c>
      <c r="K345" t="str">
        <f>IF(AND(ConversionTable!$F$2&lt;&gt;"",A345&lt;&gt;""),VLOOKUP(J345,ConversionTable!I$4:K$7,3),"")</f>
        <v/>
      </c>
      <c r="M345" t="str">
        <f>IF(A345&lt;&gt;"",(RawData!AC345*ScoringModel!$B$11+RawData!AD345*ScoringModel!$B$21+RawData!AE345*ScoringModel!$B$31)*0.01,"")</f>
        <v/>
      </c>
      <c r="N345" t="str">
        <f>IF(A345&lt;&gt;"",(RawData!H345*ScoringModel!$B$4+RawData!I345*ScoringModel!$B$5+RawData!J345*ScoringModel!$B$6+RawData!K345*ScoringModel!$B$7+RawData!L345*ScoringModel!$B$8+RawData!M345*ScoringModel!$B$9+RawData!N345*ScoringModel!$B$10)*0.01,"")</f>
        <v/>
      </c>
      <c r="O345" t="str">
        <f>IF(A345&lt;&gt;"",(RawData!O345*ScoringModel!$B$14+RawData!P345*ScoringModel!$B$15+RawData!Q345*ScoringModel!$B$16+RawData!R345*ScoringModel!$B$17+RawData!S345*ScoringModel!$B$18+RawData!T345*ScoringModel!$B$19+RawData!U345*ScoringModel!$B$20)*0.01,"")</f>
        <v/>
      </c>
      <c r="P345" t="str">
        <f>IF(A345&lt;&gt;"",(RawData!V345*ScoringModel!$B$24+RawData!W345*ScoringModel!$B$25+RawData!X345*ScoringModel!$B$26+RawData!Y345*ScoringModel!$B$27+RawData!Z345*ScoringModel!$B$28+RawData!AA345*ScoringModel!$B$29+RawData!AB345*ScoringModel!$B$30)*0.01,"")</f>
        <v/>
      </c>
      <c r="Q345" s="19"/>
      <c r="R345" s="19"/>
      <c r="S345" s="19"/>
      <c r="T345" s="19"/>
      <c r="U345" s="19"/>
      <c r="V345" s="19"/>
    </row>
    <row r="346" spans="1:22" x14ac:dyDescent="0.25">
      <c r="A346" t="str">
        <f>IF(RawData!A346&lt;&gt;"",RawData!A346,"")</f>
        <v/>
      </c>
      <c r="B346" t="str">
        <f>IF(RawData!B346&lt;&gt;"",CONCATENATE(RawData!B346,", ",RawData!C346),"")</f>
        <v/>
      </c>
      <c r="C346" t="str">
        <f>IF(RawData!D346&lt;&gt;"",RawData!D346,"")</f>
        <v/>
      </c>
      <c r="D346" s="28" t="str">
        <f>IF(RawData!E346&lt;&gt;"",RawData!E346,"")</f>
        <v/>
      </c>
      <c r="E346" t="str">
        <f>IF(RawData!F346&lt;&gt;"",CONCATENATE(RawData!F346,", ",LEFT(RawData!G346,1)),"")</f>
        <v/>
      </c>
      <c r="G346" s="30" t="str">
        <f t="shared" si="5"/>
        <v/>
      </c>
      <c r="H346" t="str">
        <f>IF(A346&lt;&gt;"",VLOOKUP(G346,ScoreRanges!$C$4:$E$8,3),"")</f>
        <v/>
      </c>
      <c r="J346" s="30" t="str">
        <f>IF(AND(ConversionTable!$F$2&lt;&gt;"",A346&lt;&gt;""),VLOOKUP(G346,ConversionTable!B$2:D$402,3),"")</f>
        <v/>
      </c>
      <c r="K346" t="str">
        <f>IF(AND(ConversionTable!$F$2&lt;&gt;"",A346&lt;&gt;""),VLOOKUP(J346,ConversionTable!I$4:K$7,3),"")</f>
        <v/>
      </c>
      <c r="M346" t="str">
        <f>IF(A346&lt;&gt;"",(RawData!AC346*ScoringModel!$B$11+RawData!AD346*ScoringModel!$B$21+RawData!AE346*ScoringModel!$B$31)*0.01,"")</f>
        <v/>
      </c>
      <c r="N346" t="str">
        <f>IF(A346&lt;&gt;"",(RawData!H346*ScoringModel!$B$4+RawData!I346*ScoringModel!$B$5+RawData!J346*ScoringModel!$B$6+RawData!K346*ScoringModel!$B$7+RawData!L346*ScoringModel!$B$8+RawData!M346*ScoringModel!$B$9+RawData!N346*ScoringModel!$B$10)*0.01,"")</f>
        <v/>
      </c>
      <c r="O346" t="str">
        <f>IF(A346&lt;&gt;"",(RawData!O346*ScoringModel!$B$14+RawData!P346*ScoringModel!$B$15+RawData!Q346*ScoringModel!$B$16+RawData!R346*ScoringModel!$B$17+RawData!S346*ScoringModel!$B$18+RawData!T346*ScoringModel!$B$19+RawData!U346*ScoringModel!$B$20)*0.01,"")</f>
        <v/>
      </c>
      <c r="P346" t="str">
        <f>IF(A346&lt;&gt;"",(RawData!V346*ScoringModel!$B$24+RawData!W346*ScoringModel!$B$25+RawData!X346*ScoringModel!$B$26+RawData!Y346*ScoringModel!$B$27+RawData!Z346*ScoringModel!$B$28+RawData!AA346*ScoringModel!$B$29+RawData!AB346*ScoringModel!$B$30)*0.01,"")</f>
        <v/>
      </c>
      <c r="Q346" s="19"/>
      <c r="R346" s="19"/>
      <c r="S346" s="19"/>
      <c r="T346" s="19"/>
      <c r="U346" s="19"/>
      <c r="V346" s="19"/>
    </row>
    <row r="347" spans="1:22" x14ac:dyDescent="0.25">
      <c r="A347" t="str">
        <f>IF(RawData!A347&lt;&gt;"",RawData!A347,"")</f>
        <v/>
      </c>
      <c r="B347" t="str">
        <f>IF(RawData!B347&lt;&gt;"",CONCATENATE(RawData!B347,", ",RawData!C347),"")</f>
        <v/>
      </c>
      <c r="C347" t="str">
        <f>IF(RawData!D347&lt;&gt;"",RawData!D347,"")</f>
        <v/>
      </c>
      <c r="D347" s="28" t="str">
        <f>IF(RawData!E347&lt;&gt;"",RawData!E347,"")</f>
        <v/>
      </c>
      <c r="E347" t="str">
        <f>IF(RawData!F347&lt;&gt;"",CONCATENATE(RawData!F347,", ",LEFT(RawData!G347,1)),"")</f>
        <v/>
      </c>
      <c r="G347" s="30" t="str">
        <f t="shared" si="5"/>
        <v/>
      </c>
      <c r="H347" t="str">
        <f>IF(A347&lt;&gt;"",VLOOKUP(G347,ScoreRanges!$C$4:$E$8,3),"")</f>
        <v/>
      </c>
      <c r="J347" s="30" t="str">
        <f>IF(AND(ConversionTable!$F$2&lt;&gt;"",A347&lt;&gt;""),VLOOKUP(G347,ConversionTable!B$2:D$402,3),"")</f>
        <v/>
      </c>
      <c r="K347" t="str">
        <f>IF(AND(ConversionTable!$F$2&lt;&gt;"",A347&lt;&gt;""),VLOOKUP(J347,ConversionTable!I$4:K$7,3),"")</f>
        <v/>
      </c>
      <c r="M347" t="str">
        <f>IF(A347&lt;&gt;"",(RawData!AC347*ScoringModel!$B$11+RawData!AD347*ScoringModel!$B$21+RawData!AE347*ScoringModel!$B$31)*0.01,"")</f>
        <v/>
      </c>
      <c r="N347" t="str">
        <f>IF(A347&lt;&gt;"",(RawData!H347*ScoringModel!$B$4+RawData!I347*ScoringModel!$B$5+RawData!J347*ScoringModel!$B$6+RawData!K347*ScoringModel!$B$7+RawData!L347*ScoringModel!$B$8+RawData!M347*ScoringModel!$B$9+RawData!N347*ScoringModel!$B$10)*0.01,"")</f>
        <v/>
      </c>
      <c r="O347" t="str">
        <f>IF(A347&lt;&gt;"",(RawData!O347*ScoringModel!$B$14+RawData!P347*ScoringModel!$B$15+RawData!Q347*ScoringModel!$B$16+RawData!R347*ScoringModel!$B$17+RawData!S347*ScoringModel!$B$18+RawData!T347*ScoringModel!$B$19+RawData!U347*ScoringModel!$B$20)*0.01,"")</f>
        <v/>
      </c>
      <c r="P347" t="str">
        <f>IF(A347&lt;&gt;"",(RawData!V347*ScoringModel!$B$24+RawData!W347*ScoringModel!$B$25+RawData!X347*ScoringModel!$B$26+RawData!Y347*ScoringModel!$B$27+RawData!Z347*ScoringModel!$B$28+RawData!AA347*ScoringModel!$B$29+RawData!AB347*ScoringModel!$B$30)*0.01,"")</f>
        <v/>
      </c>
      <c r="Q347" s="19"/>
      <c r="R347" s="19"/>
      <c r="S347" s="19"/>
      <c r="T347" s="19"/>
      <c r="U347" s="19"/>
      <c r="V347" s="19"/>
    </row>
    <row r="348" spans="1:22" x14ac:dyDescent="0.25">
      <c r="A348" t="str">
        <f>IF(RawData!A348&lt;&gt;"",RawData!A348,"")</f>
        <v/>
      </c>
      <c r="B348" t="str">
        <f>IF(RawData!B348&lt;&gt;"",CONCATENATE(RawData!B348,", ",RawData!C348),"")</f>
        <v/>
      </c>
      <c r="C348" t="str">
        <f>IF(RawData!D348&lt;&gt;"",RawData!D348,"")</f>
        <v/>
      </c>
      <c r="D348" s="28" t="str">
        <f>IF(RawData!E348&lt;&gt;"",RawData!E348,"")</f>
        <v/>
      </c>
      <c r="E348" t="str">
        <f>IF(RawData!F348&lt;&gt;"",CONCATENATE(RawData!F348,", ",LEFT(RawData!G348,1)),"")</f>
        <v/>
      </c>
      <c r="G348" s="30" t="str">
        <f t="shared" si="5"/>
        <v/>
      </c>
      <c r="H348" t="str">
        <f>IF(A348&lt;&gt;"",VLOOKUP(G348,ScoreRanges!$C$4:$E$8,3),"")</f>
        <v/>
      </c>
      <c r="J348" s="30" t="str">
        <f>IF(AND(ConversionTable!$F$2&lt;&gt;"",A348&lt;&gt;""),VLOOKUP(G348,ConversionTable!B$2:D$402,3),"")</f>
        <v/>
      </c>
      <c r="K348" t="str">
        <f>IF(AND(ConversionTable!$F$2&lt;&gt;"",A348&lt;&gt;""),VLOOKUP(J348,ConversionTable!I$4:K$7,3),"")</f>
        <v/>
      </c>
      <c r="M348" t="str">
        <f>IF(A348&lt;&gt;"",(RawData!AC348*ScoringModel!$B$11+RawData!AD348*ScoringModel!$B$21+RawData!AE348*ScoringModel!$B$31)*0.01,"")</f>
        <v/>
      </c>
      <c r="N348" t="str">
        <f>IF(A348&lt;&gt;"",(RawData!H348*ScoringModel!$B$4+RawData!I348*ScoringModel!$B$5+RawData!J348*ScoringModel!$B$6+RawData!K348*ScoringModel!$B$7+RawData!L348*ScoringModel!$B$8+RawData!M348*ScoringModel!$B$9+RawData!N348*ScoringModel!$B$10)*0.01,"")</f>
        <v/>
      </c>
      <c r="O348" t="str">
        <f>IF(A348&lt;&gt;"",(RawData!O348*ScoringModel!$B$14+RawData!P348*ScoringModel!$B$15+RawData!Q348*ScoringModel!$B$16+RawData!R348*ScoringModel!$B$17+RawData!S348*ScoringModel!$B$18+RawData!T348*ScoringModel!$B$19+RawData!U348*ScoringModel!$B$20)*0.01,"")</f>
        <v/>
      </c>
      <c r="P348" t="str">
        <f>IF(A348&lt;&gt;"",(RawData!V348*ScoringModel!$B$24+RawData!W348*ScoringModel!$B$25+RawData!X348*ScoringModel!$B$26+RawData!Y348*ScoringModel!$B$27+RawData!Z348*ScoringModel!$B$28+RawData!AA348*ScoringModel!$B$29+RawData!AB348*ScoringModel!$B$30)*0.01,"")</f>
        <v/>
      </c>
      <c r="Q348" s="19"/>
      <c r="R348" s="19"/>
      <c r="S348" s="19"/>
      <c r="T348" s="19"/>
      <c r="U348" s="19"/>
      <c r="V348" s="19"/>
    </row>
    <row r="349" spans="1:22" x14ac:dyDescent="0.25">
      <c r="A349" t="str">
        <f>IF(RawData!A349&lt;&gt;"",RawData!A349,"")</f>
        <v/>
      </c>
      <c r="B349" t="str">
        <f>IF(RawData!B349&lt;&gt;"",CONCATENATE(RawData!B349,", ",RawData!C349),"")</f>
        <v/>
      </c>
      <c r="C349" t="str">
        <f>IF(RawData!D349&lt;&gt;"",RawData!D349,"")</f>
        <v/>
      </c>
      <c r="D349" s="28" t="str">
        <f>IF(RawData!E349&lt;&gt;"",RawData!E349,"")</f>
        <v/>
      </c>
      <c r="E349" t="str">
        <f>IF(RawData!F349&lt;&gt;"",CONCATENATE(RawData!F349,", ",LEFT(RawData!G349,1)),"")</f>
        <v/>
      </c>
      <c r="G349" s="30" t="str">
        <f t="shared" si="5"/>
        <v/>
      </c>
      <c r="H349" t="str">
        <f>IF(A349&lt;&gt;"",VLOOKUP(G349,ScoreRanges!$C$4:$E$8,3),"")</f>
        <v/>
      </c>
      <c r="J349" s="30" t="str">
        <f>IF(AND(ConversionTable!$F$2&lt;&gt;"",A349&lt;&gt;""),VLOOKUP(G349,ConversionTable!B$2:D$402,3),"")</f>
        <v/>
      </c>
      <c r="K349" t="str">
        <f>IF(AND(ConversionTable!$F$2&lt;&gt;"",A349&lt;&gt;""),VLOOKUP(J349,ConversionTable!I$4:K$7,3),"")</f>
        <v/>
      </c>
      <c r="M349" t="str">
        <f>IF(A349&lt;&gt;"",(RawData!AC349*ScoringModel!$B$11+RawData!AD349*ScoringModel!$B$21+RawData!AE349*ScoringModel!$B$31)*0.01,"")</f>
        <v/>
      </c>
      <c r="N349" t="str">
        <f>IF(A349&lt;&gt;"",(RawData!H349*ScoringModel!$B$4+RawData!I349*ScoringModel!$B$5+RawData!J349*ScoringModel!$B$6+RawData!K349*ScoringModel!$B$7+RawData!L349*ScoringModel!$B$8+RawData!M349*ScoringModel!$B$9+RawData!N349*ScoringModel!$B$10)*0.01,"")</f>
        <v/>
      </c>
      <c r="O349" t="str">
        <f>IF(A349&lt;&gt;"",(RawData!O349*ScoringModel!$B$14+RawData!P349*ScoringModel!$B$15+RawData!Q349*ScoringModel!$B$16+RawData!R349*ScoringModel!$B$17+RawData!S349*ScoringModel!$B$18+RawData!T349*ScoringModel!$B$19+RawData!U349*ScoringModel!$B$20)*0.01,"")</f>
        <v/>
      </c>
      <c r="P349" t="str">
        <f>IF(A349&lt;&gt;"",(RawData!V349*ScoringModel!$B$24+RawData!W349*ScoringModel!$B$25+RawData!X349*ScoringModel!$B$26+RawData!Y349*ScoringModel!$B$27+RawData!Z349*ScoringModel!$B$28+RawData!AA349*ScoringModel!$B$29+RawData!AB349*ScoringModel!$B$30)*0.01,"")</f>
        <v/>
      </c>
      <c r="Q349" s="19"/>
      <c r="R349" s="19"/>
      <c r="S349" s="19"/>
      <c r="T349" s="19"/>
      <c r="U349" s="19"/>
      <c r="V349" s="19"/>
    </row>
    <row r="350" spans="1:22" x14ac:dyDescent="0.25">
      <c r="A350" t="str">
        <f>IF(RawData!A350&lt;&gt;"",RawData!A350,"")</f>
        <v/>
      </c>
      <c r="B350" t="str">
        <f>IF(RawData!B350&lt;&gt;"",CONCATENATE(RawData!B350,", ",RawData!C350),"")</f>
        <v/>
      </c>
      <c r="C350" t="str">
        <f>IF(RawData!D350&lt;&gt;"",RawData!D350,"")</f>
        <v/>
      </c>
      <c r="D350" s="28" t="str">
        <f>IF(RawData!E350&lt;&gt;"",RawData!E350,"")</f>
        <v/>
      </c>
      <c r="E350" t="str">
        <f>IF(RawData!F350&lt;&gt;"",CONCATENATE(RawData!F350,", ",LEFT(RawData!G350,1)),"")</f>
        <v/>
      </c>
      <c r="G350" s="30" t="str">
        <f t="shared" si="5"/>
        <v/>
      </c>
      <c r="H350" t="str">
        <f>IF(A350&lt;&gt;"",VLOOKUP(G350,ScoreRanges!$C$4:$E$8,3),"")</f>
        <v/>
      </c>
      <c r="J350" s="30" t="str">
        <f>IF(AND(ConversionTable!$F$2&lt;&gt;"",A350&lt;&gt;""),VLOOKUP(G350,ConversionTable!B$2:D$402,3),"")</f>
        <v/>
      </c>
      <c r="K350" t="str">
        <f>IF(AND(ConversionTable!$F$2&lt;&gt;"",A350&lt;&gt;""),VLOOKUP(J350,ConversionTable!I$4:K$7,3),"")</f>
        <v/>
      </c>
      <c r="M350" t="str">
        <f>IF(A350&lt;&gt;"",(RawData!AC350*ScoringModel!$B$11+RawData!AD350*ScoringModel!$B$21+RawData!AE350*ScoringModel!$B$31)*0.01,"")</f>
        <v/>
      </c>
      <c r="N350" t="str">
        <f>IF(A350&lt;&gt;"",(RawData!H350*ScoringModel!$B$4+RawData!I350*ScoringModel!$B$5+RawData!J350*ScoringModel!$B$6+RawData!K350*ScoringModel!$B$7+RawData!L350*ScoringModel!$B$8+RawData!M350*ScoringModel!$B$9+RawData!N350*ScoringModel!$B$10)*0.01,"")</f>
        <v/>
      </c>
      <c r="O350" t="str">
        <f>IF(A350&lt;&gt;"",(RawData!O350*ScoringModel!$B$14+RawData!P350*ScoringModel!$B$15+RawData!Q350*ScoringModel!$B$16+RawData!R350*ScoringModel!$B$17+RawData!S350*ScoringModel!$B$18+RawData!T350*ScoringModel!$B$19+RawData!U350*ScoringModel!$B$20)*0.01,"")</f>
        <v/>
      </c>
      <c r="P350" t="str">
        <f>IF(A350&lt;&gt;"",(RawData!V350*ScoringModel!$B$24+RawData!W350*ScoringModel!$B$25+RawData!X350*ScoringModel!$B$26+RawData!Y350*ScoringModel!$B$27+RawData!Z350*ScoringModel!$B$28+RawData!AA350*ScoringModel!$B$29+RawData!AB350*ScoringModel!$B$30)*0.01,"")</f>
        <v/>
      </c>
      <c r="Q350" s="19"/>
      <c r="R350" s="19"/>
      <c r="S350" s="19"/>
      <c r="T350" s="19"/>
      <c r="U350" s="19"/>
      <c r="V350" s="19"/>
    </row>
    <row r="351" spans="1:22" x14ac:dyDescent="0.25">
      <c r="A351" t="str">
        <f>IF(RawData!A351&lt;&gt;"",RawData!A351,"")</f>
        <v/>
      </c>
      <c r="B351" t="str">
        <f>IF(RawData!B351&lt;&gt;"",CONCATENATE(RawData!B351,", ",RawData!C351),"")</f>
        <v/>
      </c>
      <c r="C351" t="str">
        <f>IF(RawData!D351&lt;&gt;"",RawData!D351,"")</f>
        <v/>
      </c>
      <c r="D351" s="28" t="str">
        <f>IF(RawData!E351&lt;&gt;"",RawData!E351,"")</f>
        <v/>
      </c>
      <c r="E351" t="str">
        <f>IF(RawData!F351&lt;&gt;"",CONCATENATE(RawData!F351,", ",LEFT(RawData!G351,1)),"")</f>
        <v/>
      </c>
      <c r="G351" s="30" t="str">
        <f t="shared" si="5"/>
        <v/>
      </c>
      <c r="H351" t="str">
        <f>IF(A351&lt;&gt;"",VLOOKUP(G351,ScoreRanges!$C$4:$E$8,3),"")</f>
        <v/>
      </c>
      <c r="J351" s="30" t="str">
        <f>IF(AND(ConversionTable!$F$2&lt;&gt;"",A351&lt;&gt;""),VLOOKUP(G351,ConversionTable!B$2:D$402,3),"")</f>
        <v/>
      </c>
      <c r="K351" t="str">
        <f>IF(AND(ConversionTable!$F$2&lt;&gt;"",A351&lt;&gt;""),VLOOKUP(J351,ConversionTable!I$4:K$7,3),"")</f>
        <v/>
      </c>
      <c r="M351" t="str">
        <f>IF(A351&lt;&gt;"",(RawData!AC351*ScoringModel!$B$11+RawData!AD351*ScoringModel!$B$21+RawData!AE351*ScoringModel!$B$31)*0.01,"")</f>
        <v/>
      </c>
      <c r="N351" t="str">
        <f>IF(A351&lt;&gt;"",(RawData!H351*ScoringModel!$B$4+RawData!I351*ScoringModel!$B$5+RawData!J351*ScoringModel!$B$6+RawData!K351*ScoringModel!$B$7+RawData!L351*ScoringModel!$B$8+RawData!M351*ScoringModel!$B$9+RawData!N351*ScoringModel!$B$10)*0.01,"")</f>
        <v/>
      </c>
      <c r="O351" t="str">
        <f>IF(A351&lt;&gt;"",(RawData!O351*ScoringModel!$B$14+RawData!P351*ScoringModel!$B$15+RawData!Q351*ScoringModel!$B$16+RawData!R351*ScoringModel!$B$17+RawData!S351*ScoringModel!$B$18+RawData!T351*ScoringModel!$B$19+RawData!U351*ScoringModel!$B$20)*0.01,"")</f>
        <v/>
      </c>
      <c r="P351" t="str">
        <f>IF(A351&lt;&gt;"",(RawData!V351*ScoringModel!$B$24+RawData!W351*ScoringModel!$B$25+RawData!X351*ScoringModel!$B$26+RawData!Y351*ScoringModel!$B$27+RawData!Z351*ScoringModel!$B$28+RawData!AA351*ScoringModel!$B$29+RawData!AB351*ScoringModel!$B$30)*0.01,"")</f>
        <v/>
      </c>
      <c r="Q351" s="19"/>
      <c r="R351" s="19"/>
      <c r="S351" s="19"/>
      <c r="T351" s="19"/>
      <c r="U351" s="19"/>
      <c r="V351" s="19"/>
    </row>
    <row r="352" spans="1:22" x14ac:dyDescent="0.25">
      <c r="A352" t="str">
        <f>IF(RawData!A352&lt;&gt;"",RawData!A352,"")</f>
        <v/>
      </c>
      <c r="B352" t="str">
        <f>IF(RawData!B352&lt;&gt;"",CONCATENATE(RawData!B352,", ",RawData!C352),"")</f>
        <v/>
      </c>
      <c r="C352" t="str">
        <f>IF(RawData!D352&lt;&gt;"",RawData!D352,"")</f>
        <v/>
      </c>
      <c r="D352" s="28" t="str">
        <f>IF(RawData!E352&lt;&gt;"",RawData!E352,"")</f>
        <v/>
      </c>
      <c r="E352" t="str">
        <f>IF(RawData!F352&lt;&gt;"",CONCATENATE(RawData!F352,", ",LEFT(RawData!G352,1)),"")</f>
        <v/>
      </c>
      <c r="G352" s="30" t="str">
        <f t="shared" si="5"/>
        <v/>
      </c>
      <c r="H352" t="str">
        <f>IF(A352&lt;&gt;"",VLOOKUP(G352,ScoreRanges!$C$4:$E$8,3),"")</f>
        <v/>
      </c>
      <c r="J352" s="30" t="str">
        <f>IF(AND(ConversionTable!$F$2&lt;&gt;"",A352&lt;&gt;""),VLOOKUP(G352,ConversionTable!B$2:D$402,3),"")</f>
        <v/>
      </c>
      <c r="K352" t="str">
        <f>IF(AND(ConversionTable!$F$2&lt;&gt;"",A352&lt;&gt;""),VLOOKUP(J352,ConversionTable!I$4:K$7,3),"")</f>
        <v/>
      </c>
      <c r="M352" t="str">
        <f>IF(A352&lt;&gt;"",(RawData!AC352*ScoringModel!$B$11+RawData!AD352*ScoringModel!$B$21+RawData!AE352*ScoringModel!$B$31)*0.01,"")</f>
        <v/>
      </c>
      <c r="N352" t="str">
        <f>IF(A352&lt;&gt;"",(RawData!H352*ScoringModel!$B$4+RawData!I352*ScoringModel!$B$5+RawData!J352*ScoringModel!$B$6+RawData!K352*ScoringModel!$B$7+RawData!L352*ScoringModel!$B$8+RawData!M352*ScoringModel!$B$9+RawData!N352*ScoringModel!$B$10)*0.01,"")</f>
        <v/>
      </c>
      <c r="O352" t="str">
        <f>IF(A352&lt;&gt;"",(RawData!O352*ScoringModel!$B$14+RawData!P352*ScoringModel!$B$15+RawData!Q352*ScoringModel!$B$16+RawData!R352*ScoringModel!$B$17+RawData!S352*ScoringModel!$B$18+RawData!T352*ScoringModel!$B$19+RawData!U352*ScoringModel!$B$20)*0.01,"")</f>
        <v/>
      </c>
      <c r="P352" t="str">
        <f>IF(A352&lt;&gt;"",(RawData!V352*ScoringModel!$B$24+RawData!W352*ScoringModel!$B$25+RawData!X352*ScoringModel!$B$26+RawData!Y352*ScoringModel!$B$27+RawData!Z352*ScoringModel!$B$28+RawData!AA352*ScoringModel!$B$29+RawData!AB352*ScoringModel!$B$30)*0.01,"")</f>
        <v/>
      </c>
      <c r="Q352" s="19"/>
      <c r="R352" s="19"/>
      <c r="S352" s="19"/>
      <c r="T352" s="19"/>
      <c r="U352" s="19"/>
      <c r="V352" s="19"/>
    </row>
    <row r="353" spans="1:22" x14ac:dyDescent="0.25">
      <c r="A353" t="str">
        <f>IF(RawData!A353&lt;&gt;"",RawData!A353,"")</f>
        <v/>
      </c>
      <c r="B353" t="str">
        <f>IF(RawData!B353&lt;&gt;"",CONCATENATE(RawData!B353,", ",RawData!C353),"")</f>
        <v/>
      </c>
      <c r="C353" t="str">
        <f>IF(RawData!D353&lt;&gt;"",RawData!D353,"")</f>
        <v/>
      </c>
      <c r="D353" s="28" t="str">
        <f>IF(RawData!E353&lt;&gt;"",RawData!E353,"")</f>
        <v/>
      </c>
      <c r="E353" t="str">
        <f>IF(RawData!F353&lt;&gt;"",CONCATENATE(RawData!F353,", ",LEFT(RawData!G353,1)),"")</f>
        <v/>
      </c>
      <c r="G353" s="30" t="str">
        <f t="shared" si="5"/>
        <v/>
      </c>
      <c r="H353" t="str">
        <f>IF(A353&lt;&gt;"",VLOOKUP(G353,ScoreRanges!$C$4:$E$8,3),"")</f>
        <v/>
      </c>
      <c r="J353" s="30" t="str">
        <f>IF(AND(ConversionTable!$F$2&lt;&gt;"",A353&lt;&gt;""),VLOOKUP(G353,ConversionTable!B$2:D$402,3),"")</f>
        <v/>
      </c>
      <c r="K353" t="str">
        <f>IF(AND(ConversionTable!$F$2&lt;&gt;"",A353&lt;&gt;""),VLOOKUP(J353,ConversionTable!I$4:K$7,3),"")</f>
        <v/>
      </c>
      <c r="M353" t="str">
        <f>IF(A353&lt;&gt;"",(RawData!AC353*ScoringModel!$B$11+RawData!AD353*ScoringModel!$B$21+RawData!AE353*ScoringModel!$B$31)*0.01,"")</f>
        <v/>
      </c>
      <c r="N353" t="str">
        <f>IF(A353&lt;&gt;"",(RawData!H353*ScoringModel!$B$4+RawData!I353*ScoringModel!$B$5+RawData!J353*ScoringModel!$B$6+RawData!K353*ScoringModel!$B$7+RawData!L353*ScoringModel!$B$8+RawData!M353*ScoringModel!$B$9+RawData!N353*ScoringModel!$B$10)*0.01,"")</f>
        <v/>
      </c>
      <c r="O353" t="str">
        <f>IF(A353&lt;&gt;"",(RawData!O353*ScoringModel!$B$14+RawData!P353*ScoringModel!$B$15+RawData!Q353*ScoringModel!$B$16+RawData!R353*ScoringModel!$B$17+RawData!S353*ScoringModel!$B$18+RawData!T353*ScoringModel!$B$19+RawData!U353*ScoringModel!$B$20)*0.01,"")</f>
        <v/>
      </c>
      <c r="P353" t="str">
        <f>IF(A353&lt;&gt;"",(RawData!V353*ScoringModel!$B$24+RawData!W353*ScoringModel!$B$25+RawData!X353*ScoringModel!$B$26+RawData!Y353*ScoringModel!$B$27+RawData!Z353*ScoringModel!$B$28+RawData!AA353*ScoringModel!$B$29+RawData!AB353*ScoringModel!$B$30)*0.01,"")</f>
        <v/>
      </c>
      <c r="Q353" s="19"/>
      <c r="R353" s="19"/>
      <c r="S353" s="19"/>
      <c r="T353" s="19"/>
      <c r="U353" s="19"/>
      <c r="V353" s="19"/>
    </row>
    <row r="354" spans="1:22" x14ac:dyDescent="0.25">
      <c r="A354" t="str">
        <f>IF(RawData!A354&lt;&gt;"",RawData!A354,"")</f>
        <v/>
      </c>
      <c r="B354" t="str">
        <f>IF(RawData!B354&lt;&gt;"",CONCATENATE(RawData!B354,", ",RawData!C354),"")</f>
        <v/>
      </c>
      <c r="C354" t="str">
        <f>IF(RawData!D354&lt;&gt;"",RawData!D354,"")</f>
        <v/>
      </c>
      <c r="D354" s="28" t="str">
        <f>IF(RawData!E354&lt;&gt;"",RawData!E354,"")</f>
        <v/>
      </c>
      <c r="E354" t="str">
        <f>IF(RawData!F354&lt;&gt;"",CONCATENATE(RawData!F354,", ",LEFT(RawData!G354,1)),"")</f>
        <v/>
      </c>
      <c r="G354" s="30" t="str">
        <f t="shared" si="5"/>
        <v/>
      </c>
      <c r="H354" t="str">
        <f>IF(A354&lt;&gt;"",VLOOKUP(G354,ScoreRanges!$C$4:$E$8,3),"")</f>
        <v/>
      </c>
      <c r="J354" s="30" t="str">
        <f>IF(AND(ConversionTable!$F$2&lt;&gt;"",A354&lt;&gt;""),VLOOKUP(G354,ConversionTable!B$2:D$402,3),"")</f>
        <v/>
      </c>
      <c r="K354" t="str">
        <f>IF(AND(ConversionTable!$F$2&lt;&gt;"",A354&lt;&gt;""),VLOOKUP(J354,ConversionTable!I$4:K$7,3),"")</f>
        <v/>
      </c>
      <c r="M354" t="str">
        <f>IF(A354&lt;&gt;"",(RawData!AC354*ScoringModel!$B$11+RawData!AD354*ScoringModel!$B$21+RawData!AE354*ScoringModel!$B$31)*0.01,"")</f>
        <v/>
      </c>
      <c r="N354" t="str">
        <f>IF(A354&lt;&gt;"",(RawData!H354*ScoringModel!$B$4+RawData!I354*ScoringModel!$B$5+RawData!J354*ScoringModel!$B$6+RawData!K354*ScoringModel!$B$7+RawData!L354*ScoringModel!$B$8+RawData!M354*ScoringModel!$B$9+RawData!N354*ScoringModel!$B$10)*0.01,"")</f>
        <v/>
      </c>
      <c r="O354" t="str">
        <f>IF(A354&lt;&gt;"",(RawData!O354*ScoringModel!$B$14+RawData!P354*ScoringModel!$B$15+RawData!Q354*ScoringModel!$B$16+RawData!R354*ScoringModel!$B$17+RawData!S354*ScoringModel!$B$18+RawData!T354*ScoringModel!$B$19+RawData!U354*ScoringModel!$B$20)*0.01,"")</f>
        <v/>
      </c>
      <c r="P354" t="str">
        <f>IF(A354&lt;&gt;"",(RawData!V354*ScoringModel!$B$24+RawData!W354*ScoringModel!$B$25+RawData!X354*ScoringModel!$B$26+RawData!Y354*ScoringModel!$B$27+RawData!Z354*ScoringModel!$B$28+RawData!AA354*ScoringModel!$B$29+RawData!AB354*ScoringModel!$B$30)*0.01,"")</f>
        <v/>
      </c>
      <c r="Q354" s="19"/>
      <c r="R354" s="19"/>
      <c r="S354" s="19"/>
      <c r="T354" s="19"/>
      <c r="U354" s="19"/>
      <c r="V354" s="19"/>
    </row>
    <row r="355" spans="1:22" x14ac:dyDescent="0.25">
      <c r="A355" t="str">
        <f>IF(RawData!A355&lt;&gt;"",RawData!A355,"")</f>
        <v/>
      </c>
      <c r="B355" t="str">
        <f>IF(RawData!B355&lt;&gt;"",CONCATENATE(RawData!B355,", ",RawData!C355),"")</f>
        <v/>
      </c>
      <c r="C355" t="str">
        <f>IF(RawData!D355&lt;&gt;"",RawData!D355,"")</f>
        <v/>
      </c>
      <c r="D355" s="28" t="str">
        <f>IF(RawData!E355&lt;&gt;"",RawData!E355,"")</f>
        <v/>
      </c>
      <c r="E355" t="str">
        <f>IF(RawData!F355&lt;&gt;"",CONCATENATE(RawData!F355,", ",LEFT(RawData!G355,1)),"")</f>
        <v/>
      </c>
      <c r="G355" s="30" t="str">
        <f t="shared" si="5"/>
        <v/>
      </c>
      <c r="H355" t="str">
        <f>IF(A355&lt;&gt;"",VLOOKUP(G355,ScoreRanges!$C$4:$E$8,3),"")</f>
        <v/>
      </c>
      <c r="J355" s="30" t="str">
        <f>IF(AND(ConversionTable!$F$2&lt;&gt;"",A355&lt;&gt;""),VLOOKUP(G355,ConversionTable!B$2:D$402,3),"")</f>
        <v/>
      </c>
      <c r="K355" t="str">
        <f>IF(AND(ConversionTable!$F$2&lt;&gt;"",A355&lt;&gt;""),VLOOKUP(J355,ConversionTable!I$4:K$7,3),"")</f>
        <v/>
      </c>
      <c r="M355" t="str">
        <f>IF(A355&lt;&gt;"",(RawData!AC355*ScoringModel!$B$11+RawData!AD355*ScoringModel!$B$21+RawData!AE355*ScoringModel!$B$31)*0.01,"")</f>
        <v/>
      </c>
      <c r="N355" t="str">
        <f>IF(A355&lt;&gt;"",(RawData!H355*ScoringModel!$B$4+RawData!I355*ScoringModel!$B$5+RawData!J355*ScoringModel!$B$6+RawData!K355*ScoringModel!$B$7+RawData!L355*ScoringModel!$B$8+RawData!M355*ScoringModel!$B$9+RawData!N355*ScoringModel!$B$10)*0.01,"")</f>
        <v/>
      </c>
      <c r="O355" t="str">
        <f>IF(A355&lt;&gt;"",(RawData!O355*ScoringModel!$B$14+RawData!P355*ScoringModel!$B$15+RawData!Q355*ScoringModel!$B$16+RawData!R355*ScoringModel!$B$17+RawData!S355*ScoringModel!$B$18+RawData!T355*ScoringModel!$B$19+RawData!U355*ScoringModel!$B$20)*0.01,"")</f>
        <v/>
      </c>
      <c r="P355" t="str">
        <f>IF(A355&lt;&gt;"",(RawData!V355*ScoringModel!$B$24+RawData!W355*ScoringModel!$B$25+RawData!X355*ScoringModel!$B$26+RawData!Y355*ScoringModel!$B$27+RawData!Z355*ScoringModel!$B$28+RawData!AA355*ScoringModel!$B$29+RawData!AB355*ScoringModel!$B$30)*0.01,"")</f>
        <v/>
      </c>
      <c r="Q355" s="19"/>
      <c r="R355" s="19"/>
      <c r="S355" s="19"/>
      <c r="T355" s="19"/>
      <c r="U355" s="19"/>
      <c r="V355" s="19"/>
    </row>
    <row r="356" spans="1:22" x14ac:dyDescent="0.25">
      <c r="A356" t="str">
        <f>IF(RawData!A356&lt;&gt;"",RawData!A356,"")</f>
        <v/>
      </c>
      <c r="B356" t="str">
        <f>IF(RawData!B356&lt;&gt;"",CONCATENATE(RawData!B356,", ",RawData!C356),"")</f>
        <v/>
      </c>
      <c r="C356" t="str">
        <f>IF(RawData!D356&lt;&gt;"",RawData!D356,"")</f>
        <v/>
      </c>
      <c r="D356" s="28" t="str">
        <f>IF(RawData!E356&lt;&gt;"",RawData!E356,"")</f>
        <v/>
      </c>
      <c r="E356" t="str">
        <f>IF(RawData!F356&lt;&gt;"",CONCATENATE(RawData!F356,", ",LEFT(RawData!G356,1)),"")</f>
        <v/>
      </c>
      <c r="G356" s="30" t="str">
        <f t="shared" si="5"/>
        <v/>
      </c>
      <c r="H356" t="str">
        <f>IF(A356&lt;&gt;"",VLOOKUP(G356,ScoreRanges!$C$4:$E$8,3),"")</f>
        <v/>
      </c>
      <c r="J356" s="30" t="str">
        <f>IF(AND(ConversionTable!$F$2&lt;&gt;"",A356&lt;&gt;""),VLOOKUP(G356,ConversionTable!B$2:D$402,3),"")</f>
        <v/>
      </c>
      <c r="K356" t="str">
        <f>IF(AND(ConversionTable!$F$2&lt;&gt;"",A356&lt;&gt;""),VLOOKUP(J356,ConversionTable!I$4:K$7,3),"")</f>
        <v/>
      </c>
      <c r="M356" t="str">
        <f>IF(A356&lt;&gt;"",(RawData!AC356*ScoringModel!$B$11+RawData!AD356*ScoringModel!$B$21+RawData!AE356*ScoringModel!$B$31)*0.01,"")</f>
        <v/>
      </c>
      <c r="N356" t="str">
        <f>IF(A356&lt;&gt;"",(RawData!H356*ScoringModel!$B$4+RawData!I356*ScoringModel!$B$5+RawData!J356*ScoringModel!$B$6+RawData!K356*ScoringModel!$B$7+RawData!L356*ScoringModel!$B$8+RawData!M356*ScoringModel!$B$9+RawData!N356*ScoringModel!$B$10)*0.01,"")</f>
        <v/>
      </c>
      <c r="O356" t="str">
        <f>IF(A356&lt;&gt;"",(RawData!O356*ScoringModel!$B$14+RawData!P356*ScoringModel!$B$15+RawData!Q356*ScoringModel!$B$16+RawData!R356*ScoringModel!$B$17+RawData!S356*ScoringModel!$B$18+RawData!T356*ScoringModel!$B$19+RawData!U356*ScoringModel!$B$20)*0.01,"")</f>
        <v/>
      </c>
      <c r="P356" t="str">
        <f>IF(A356&lt;&gt;"",(RawData!V356*ScoringModel!$B$24+RawData!W356*ScoringModel!$B$25+RawData!X356*ScoringModel!$B$26+RawData!Y356*ScoringModel!$B$27+RawData!Z356*ScoringModel!$B$28+RawData!AA356*ScoringModel!$B$29+RawData!AB356*ScoringModel!$B$30)*0.01,"")</f>
        <v/>
      </c>
      <c r="Q356" s="19"/>
      <c r="R356" s="19"/>
      <c r="S356" s="19"/>
      <c r="T356" s="19"/>
      <c r="U356" s="19"/>
      <c r="V356" s="19"/>
    </row>
    <row r="357" spans="1:22" x14ac:dyDescent="0.25">
      <c r="A357" t="str">
        <f>IF(RawData!A357&lt;&gt;"",RawData!A357,"")</f>
        <v/>
      </c>
      <c r="B357" t="str">
        <f>IF(RawData!B357&lt;&gt;"",CONCATENATE(RawData!B357,", ",RawData!C357),"")</f>
        <v/>
      </c>
      <c r="C357" t="str">
        <f>IF(RawData!D357&lt;&gt;"",RawData!D357,"")</f>
        <v/>
      </c>
      <c r="D357" s="28" t="str">
        <f>IF(RawData!E357&lt;&gt;"",RawData!E357,"")</f>
        <v/>
      </c>
      <c r="E357" t="str">
        <f>IF(RawData!F357&lt;&gt;"",CONCATENATE(RawData!F357,", ",LEFT(RawData!G357,1)),"")</f>
        <v/>
      </c>
      <c r="G357" s="30" t="str">
        <f t="shared" si="5"/>
        <v/>
      </c>
      <c r="H357" t="str">
        <f>IF(A357&lt;&gt;"",VLOOKUP(G357,ScoreRanges!$C$4:$E$8,3),"")</f>
        <v/>
      </c>
      <c r="J357" s="30" t="str">
        <f>IF(AND(ConversionTable!$F$2&lt;&gt;"",A357&lt;&gt;""),VLOOKUP(G357,ConversionTable!B$2:D$402,3),"")</f>
        <v/>
      </c>
      <c r="K357" t="str">
        <f>IF(AND(ConversionTable!$F$2&lt;&gt;"",A357&lt;&gt;""),VLOOKUP(J357,ConversionTable!I$4:K$7,3),"")</f>
        <v/>
      </c>
      <c r="M357" t="str">
        <f>IF(A357&lt;&gt;"",(RawData!AC357*ScoringModel!$B$11+RawData!AD357*ScoringModel!$B$21+RawData!AE357*ScoringModel!$B$31)*0.01,"")</f>
        <v/>
      </c>
      <c r="N357" t="str">
        <f>IF(A357&lt;&gt;"",(RawData!H357*ScoringModel!$B$4+RawData!I357*ScoringModel!$B$5+RawData!J357*ScoringModel!$B$6+RawData!K357*ScoringModel!$B$7+RawData!L357*ScoringModel!$B$8+RawData!M357*ScoringModel!$B$9+RawData!N357*ScoringModel!$B$10)*0.01,"")</f>
        <v/>
      </c>
      <c r="O357" t="str">
        <f>IF(A357&lt;&gt;"",(RawData!O357*ScoringModel!$B$14+RawData!P357*ScoringModel!$B$15+RawData!Q357*ScoringModel!$B$16+RawData!R357*ScoringModel!$B$17+RawData!S357*ScoringModel!$B$18+RawData!T357*ScoringModel!$B$19+RawData!U357*ScoringModel!$B$20)*0.01,"")</f>
        <v/>
      </c>
      <c r="P357" t="str">
        <f>IF(A357&lt;&gt;"",(RawData!V357*ScoringModel!$B$24+RawData!W357*ScoringModel!$B$25+RawData!X357*ScoringModel!$B$26+RawData!Y357*ScoringModel!$B$27+RawData!Z357*ScoringModel!$B$28+RawData!AA357*ScoringModel!$B$29+RawData!AB357*ScoringModel!$B$30)*0.01,"")</f>
        <v/>
      </c>
      <c r="Q357" s="19"/>
      <c r="R357" s="19"/>
      <c r="S357" s="19"/>
      <c r="T357" s="19"/>
      <c r="U357" s="19"/>
      <c r="V357" s="19"/>
    </row>
    <row r="358" spans="1:22" x14ac:dyDescent="0.25">
      <c r="A358" t="str">
        <f>IF(RawData!A358&lt;&gt;"",RawData!A358,"")</f>
        <v/>
      </c>
      <c r="B358" t="str">
        <f>IF(RawData!B358&lt;&gt;"",CONCATENATE(RawData!B358,", ",RawData!C358),"")</f>
        <v/>
      </c>
      <c r="C358" t="str">
        <f>IF(RawData!D358&lt;&gt;"",RawData!D358,"")</f>
        <v/>
      </c>
      <c r="D358" s="28" t="str">
        <f>IF(RawData!E358&lt;&gt;"",RawData!E358,"")</f>
        <v/>
      </c>
      <c r="E358" t="str">
        <f>IF(RawData!F358&lt;&gt;"",CONCATENATE(RawData!F358,", ",LEFT(RawData!G358,1)),"")</f>
        <v/>
      </c>
      <c r="G358" s="30" t="str">
        <f t="shared" si="5"/>
        <v/>
      </c>
      <c r="H358" t="str">
        <f>IF(A358&lt;&gt;"",VLOOKUP(G358,ScoreRanges!$C$4:$E$8,3),"")</f>
        <v/>
      </c>
      <c r="J358" s="30" t="str">
        <f>IF(AND(ConversionTable!$F$2&lt;&gt;"",A358&lt;&gt;""),VLOOKUP(G358,ConversionTable!B$2:D$402,3),"")</f>
        <v/>
      </c>
      <c r="K358" t="str">
        <f>IF(AND(ConversionTable!$F$2&lt;&gt;"",A358&lt;&gt;""),VLOOKUP(J358,ConversionTable!I$4:K$7,3),"")</f>
        <v/>
      </c>
      <c r="M358" t="str">
        <f>IF(A358&lt;&gt;"",(RawData!AC358*ScoringModel!$B$11+RawData!AD358*ScoringModel!$B$21+RawData!AE358*ScoringModel!$B$31)*0.01,"")</f>
        <v/>
      </c>
      <c r="N358" t="str">
        <f>IF(A358&lt;&gt;"",(RawData!H358*ScoringModel!$B$4+RawData!I358*ScoringModel!$B$5+RawData!J358*ScoringModel!$B$6+RawData!K358*ScoringModel!$B$7+RawData!L358*ScoringModel!$B$8+RawData!M358*ScoringModel!$B$9+RawData!N358*ScoringModel!$B$10)*0.01,"")</f>
        <v/>
      </c>
      <c r="O358" t="str">
        <f>IF(A358&lt;&gt;"",(RawData!O358*ScoringModel!$B$14+RawData!P358*ScoringModel!$B$15+RawData!Q358*ScoringModel!$B$16+RawData!R358*ScoringModel!$B$17+RawData!S358*ScoringModel!$B$18+RawData!T358*ScoringModel!$B$19+RawData!U358*ScoringModel!$B$20)*0.01,"")</f>
        <v/>
      </c>
      <c r="P358" t="str">
        <f>IF(A358&lt;&gt;"",(RawData!V358*ScoringModel!$B$24+RawData!W358*ScoringModel!$B$25+RawData!X358*ScoringModel!$B$26+RawData!Y358*ScoringModel!$B$27+RawData!Z358*ScoringModel!$B$28+RawData!AA358*ScoringModel!$B$29+RawData!AB358*ScoringModel!$B$30)*0.01,"")</f>
        <v/>
      </c>
      <c r="Q358" s="19"/>
      <c r="R358" s="19"/>
      <c r="S358" s="19"/>
      <c r="T358" s="19"/>
      <c r="U358" s="19"/>
      <c r="V358" s="19"/>
    </row>
    <row r="359" spans="1:22" x14ac:dyDescent="0.25">
      <c r="A359" t="str">
        <f>IF(RawData!A359&lt;&gt;"",RawData!A359,"")</f>
        <v/>
      </c>
      <c r="B359" t="str">
        <f>IF(RawData!B359&lt;&gt;"",CONCATENATE(RawData!B359,", ",RawData!C359),"")</f>
        <v/>
      </c>
      <c r="C359" t="str">
        <f>IF(RawData!D359&lt;&gt;"",RawData!D359,"")</f>
        <v/>
      </c>
      <c r="D359" s="28" t="str">
        <f>IF(RawData!E359&lt;&gt;"",RawData!E359,"")</f>
        <v/>
      </c>
      <c r="E359" t="str">
        <f>IF(RawData!F359&lt;&gt;"",CONCATENATE(RawData!F359,", ",LEFT(RawData!G359,1)),"")</f>
        <v/>
      </c>
      <c r="G359" s="30" t="str">
        <f t="shared" si="5"/>
        <v/>
      </c>
      <c r="H359" t="str">
        <f>IF(A359&lt;&gt;"",VLOOKUP(G359,ScoreRanges!$C$4:$E$8,3),"")</f>
        <v/>
      </c>
      <c r="J359" s="30" t="str">
        <f>IF(AND(ConversionTable!$F$2&lt;&gt;"",A359&lt;&gt;""),VLOOKUP(G359,ConversionTable!B$2:D$402,3),"")</f>
        <v/>
      </c>
      <c r="K359" t="str">
        <f>IF(AND(ConversionTable!$F$2&lt;&gt;"",A359&lt;&gt;""),VLOOKUP(J359,ConversionTable!I$4:K$7,3),"")</f>
        <v/>
      </c>
      <c r="M359" t="str">
        <f>IF(A359&lt;&gt;"",(RawData!AC359*ScoringModel!$B$11+RawData!AD359*ScoringModel!$B$21+RawData!AE359*ScoringModel!$B$31)*0.01,"")</f>
        <v/>
      </c>
      <c r="N359" t="str">
        <f>IF(A359&lt;&gt;"",(RawData!H359*ScoringModel!$B$4+RawData!I359*ScoringModel!$B$5+RawData!J359*ScoringModel!$B$6+RawData!K359*ScoringModel!$B$7+RawData!L359*ScoringModel!$B$8+RawData!M359*ScoringModel!$B$9+RawData!N359*ScoringModel!$B$10)*0.01,"")</f>
        <v/>
      </c>
      <c r="O359" t="str">
        <f>IF(A359&lt;&gt;"",(RawData!O359*ScoringModel!$B$14+RawData!P359*ScoringModel!$B$15+RawData!Q359*ScoringModel!$B$16+RawData!R359*ScoringModel!$B$17+RawData!S359*ScoringModel!$B$18+RawData!T359*ScoringModel!$B$19+RawData!U359*ScoringModel!$B$20)*0.01,"")</f>
        <v/>
      </c>
      <c r="P359" t="str">
        <f>IF(A359&lt;&gt;"",(RawData!V359*ScoringModel!$B$24+RawData!W359*ScoringModel!$B$25+RawData!X359*ScoringModel!$B$26+RawData!Y359*ScoringModel!$B$27+RawData!Z359*ScoringModel!$B$28+RawData!AA359*ScoringModel!$B$29+RawData!AB359*ScoringModel!$B$30)*0.01,"")</f>
        <v/>
      </c>
      <c r="Q359" s="19"/>
      <c r="R359" s="19"/>
      <c r="S359" s="19"/>
      <c r="T359" s="19"/>
      <c r="U359" s="19"/>
      <c r="V359" s="19"/>
    </row>
    <row r="360" spans="1:22" x14ac:dyDescent="0.25">
      <c r="A360" t="str">
        <f>IF(RawData!A360&lt;&gt;"",RawData!A360,"")</f>
        <v/>
      </c>
      <c r="B360" t="str">
        <f>IF(RawData!B360&lt;&gt;"",CONCATENATE(RawData!B360,", ",RawData!C360),"")</f>
        <v/>
      </c>
      <c r="C360" t="str">
        <f>IF(RawData!D360&lt;&gt;"",RawData!D360,"")</f>
        <v/>
      </c>
      <c r="D360" s="28" t="str">
        <f>IF(RawData!E360&lt;&gt;"",RawData!E360,"")</f>
        <v/>
      </c>
      <c r="E360" t="str">
        <f>IF(RawData!F360&lt;&gt;"",CONCATENATE(RawData!F360,", ",LEFT(RawData!G360,1)),"")</f>
        <v/>
      </c>
      <c r="G360" s="30" t="str">
        <f t="shared" si="5"/>
        <v/>
      </c>
      <c r="H360" t="str">
        <f>IF(A360&lt;&gt;"",VLOOKUP(G360,ScoreRanges!$C$4:$E$8,3),"")</f>
        <v/>
      </c>
      <c r="J360" s="30" t="str">
        <f>IF(AND(ConversionTable!$F$2&lt;&gt;"",A360&lt;&gt;""),VLOOKUP(G360,ConversionTable!B$2:D$402,3),"")</f>
        <v/>
      </c>
      <c r="K360" t="str">
        <f>IF(AND(ConversionTable!$F$2&lt;&gt;"",A360&lt;&gt;""),VLOOKUP(J360,ConversionTable!I$4:K$7,3),"")</f>
        <v/>
      </c>
      <c r="M360" t="str">
        <f>IF(A360&lt;&gt;"",(RawData!AC360*ScoringModel!$B$11+RawData!AD360*ScoringModel!$B$21+RawData!AE360*ScoringModel!$B$31)*0.01,"")</f>
        <v/>
      </c>
      <c r="N360" t="str">
        <f>IF(A360&lt;&gt;"",(RawData!H360*ScoringModel!$B$4+RawData!I360*ScoringModel!$B$5+RawData!J360*ScoringModel!$B$6+RawData!K360*ScoringModel!$B$7+RawData!L360*ScoringModel!$B$8+RawData!M360*ScoringModel!$B$9+RawData!N360*ScoringModel!$B$10)*0.01,"")</f>
        <v/>
      </c>
      <c r="O360" t="str">
        <f>IF(A360&lt;&gt;"",(RawData!O360*ScoringModel!$B$14+RawData!P360*ScoringModel!$B$15+RawData!Q360*ScoringModel!$B$16+RawData!R360*ScoringModel!$B$17+RawData!S360*ScoringModel!$B$18+RawData!T360*ScoringModel!$B$19+RawData!U360*ScoringModel!$B$20)*0.01,"")</f>
        <v/>
      </c>
      <c r="P360" t="str">
        <f>IF(A360&lt;&gt;"",(RawData!V360*ScoringModel!$B$24+RawData!W360*ScoringModel!$B$25+RawData!X360*ScoringModel!$B$26+RawData!Y360*ScoringModel!$B$27+RawData!Z360*ScoringModel!$B$28+RawData!AA360*ScoringModel!$B$29+RawData!AB360*ScoringModel!$B$30)*0.01,"")</f>
        <v/>
      </c>
      <c r="Q360" s="19"/>
      <c r="R360" s="19"/>
      <c r="S360" s="19"/>
      <c r="T360" s="19"/>
      <c r="U360" s="19"/>
      <c r="V360" s="19"/>
    </row>
    <row r="361" spans="1:22" x14ac:dyDescent="0.25">
      <c r="A361" t="str">
        <f>IF(RawData!A361&lt;&gt;"",RawData!A361,"")</f>
        <v/>
      </c>
      <c r="B361" t="str">
        <f>IF(RawData!B361&lt;&gt;"",CONCATENATE(RawData!B361,", ",RawData!C361),"")</f>
        <v/>
      </c>
      <c r="C361" t="str">
        <f>IF(RawData!D361&lt;&gt;"",RawData!D361,"")</f>
        <v/>
      </c>
      <c r="D361" s="28" t="str">
        <f>IF(RawData!E361&lt;&gt;"",RawData!E361,"")</f>
        <v/>
      </c>
      <c r="E361" t="str">
        <f>IF(RawData!F361&lt;&gt;"",CONCATENATE(RawData!F361,", ",LEFT(RawData!G361,1)),"")</f>
        <v/>
      </c>
      <c r="G361" s="30" t="str">
        <f t="shared" si="5"/>
        <v/>
      </c>
      <c r="H361" t="str">
        <f>IF(A361&lt;&gt;"",VLOOKUP(G361,ScoreRanges!$C$4:$E$8,3),"")</f>
        <v/>
      </c>
      <c r="J361" s="30" t="str">
        <f>IF(AND(ConversionTable!$F$2&lt;&gt;"",A361&lt;&gt;""),VLOOKUP(G361,ConversionTable!B$2:D$402,3),"")</f>
        <v/>
      </c>
      <c r="K361" t="str">
        <f>IF(AND(ConversionTable!$F$2&lt;&gt;"",A361&lt;&gt;""),VLOOKUP(J361,ConversionTable!I$4:K$7,3),"")</f>
        <v/>
      </c>
      <c r="M361" t="str">
        <f>IF(A361&lt;&gt;"",(RawData!AC361*ScoringModel!$B$11+RawData!AD361*ScoringModel!$B$21+RawData!AE361*ScoringModel!$B$31)*0.01,"")</f>
        <v/>
      </c>
      <c r="N361" t="str">
        <f>IF(A361&lt;&gt;"",(RawData!H361*ScoringModel!$B$4+RawData!I361*ScoringModel!$B$5+RawData!J361*ScoringModel!$B$6+RawData!K361*ScoringModel!$B$7+RawData!L361*ScoringModel!$B$8+RawData!M361*ScoringModel!$B$9+RawData!N361*ScoringModel!$B$10)*0.01,"")</f>
        <v/>
      </c>
      <c r="O361" t="str">
        <f>IF(A361&lt;&gt;"",(RawData!O361*ScoringModel!$B$14+RawData!P361*ScoringModel!$B$15+RawData!Q361*ScoringModel!$B$16+RawData!R361*ScoringModel!$B$17+RawData!S361*ScoringModel!$B$18+RawData!T361*ScoringModel!$B$19+RawData!U361*ScoringModel!$B$20)*0.01,"")</f>
        <v/>
      </c>
      <c r="P361" t="str">
        <f>IF(A361&lt;&gt;"",(RawData!V361*ScoringModel!$B$24+RawData!W361*ScoringModel!$B$25+RawData!X361*ScoringModel!$B$26+RawData!Y361*ScoringModel!$B$27+RawData!Z361*ScoringModel!$B$28+RawData!AA361*ScoringModel!$B$29+RawData!AB361*ScoringModel!$B$30)*0.01,"")</f>
        <v/>
      </c>
      <c r="Q361" s="19"/>
      <c r="R361" s="19"/>
      <c r="S361" s="19"/>
      <c r="T361" s="19"/>
      <c r="U361" s="19"/>
      <c r="V361" s="19"/>
    </row>
    <row r="362" spans="1:22" x14ac:dyDescent="0.25">
      <c r="A362" t="str">
        <f>IF(RawData!A362&lt;&gt;"",RawData!A362,"")</f>
        <v/>
      </c>
      <c r="B362" t="str">
        <f>IF(RawData!B362&lt;&gt;"",CONCATENATE(RawData!B362,", ",RawData!C362),"")</f>
        <v/>
      </c>
      <c r="C362" t="str">
        <f>IF(RawData!D362&lt;&gt;"",RawData!D362,"")</f>
        <v/>
      </c>
      <c r="D362" s="28" t="str">
        <f>IF(RawData!E362&lt;&gt;"",RawData!E362,"")</f>
        <v/>
      </c>
      <c r="E362" t="str">
        <f>IF(RawData!F362&lt;&gt;"",CONCATENATE(RawData!F362,", ",LEFT(RawData!G362,1)),"")</f>
        <v/>
      </c>
      <c r="G362" s="30" t="str">
        <f t="shared" si="5"/>
        <v/>
      </c>
      <c r="H362" t="str">
        <f>IF(A362&lt;&gt;"",VLOOKUP(G362,ScoreRanges!$C$4:$E$8,3),"")</f>
        <v/>
      </c>
      <c r="J362" s="30" t="str">
        <f>IF(AND(ConversionTable!$F$2&lt;&gt;"",A362&lt;&gt;""),VLOOKUP(G362,ConversionTable!B$2:D$402,3),"")</f>
        <v/>
      </c>
      <c r="K362" t="str">
        <f>IF(AND(ConversionTable!$F$2&lt;&gt;"",A362&lt;&gt;""),VLOOKUP(J362,ConversionTable!I$4:K$7,3),"")</f>
        <v/>
      </c>
      <c r="M362" t="str">
        <f>IF(A362&lt;&gt;"",(RawData!AC362*ScoringModel!$B$11+RawData!AD362*ScoringModel!$B$21+RawData!AE362*ScoringModel!$B$31)*0.01,"")</f>
        <v/>
      </c>
      <c r="N362" t="str">
        <f>IF(A362&lt;&gt;"",(RawData!H362*ScoringModel!$B$4+RawData!I362*ScoringModel!$B$5+RawData!J362*ScoringModel!$B$6+RawData!K362*ScoringModel!$B$7+RawData!L362*ScoringModel!$B$8+RawData!M362*ScoringModel!$B$9+RawData!N362*ScoringModel!$B$10)*0.01,"")</f>
        <v/>
      </c>
      <c r="O362" t="str">
        <f>IF(A362&lt;&gt;"",(RawData!O362*ScoringModel!$B$14+RawData!P362*ScoringModel!$B$15+RawData!Q362*ScoringModel!$B$16+RawData!R362*ScoringModel!$B$17+RawData!S362*ScoringModel!$B$18+RawData!T362*ScoringModel!$B$19+RawData!U362*ScoringModel!$B$20)*0.01,"")</f>
        <v/>
      </c>
      <c r="P362" t="str">
        <f>IF(A362&lt;&gt;"",(RawData!V362*ScoringModel!$B$24+RawData!W362*ScoringModel!$B$25+RawData!X362*ScoringModel!$B$26+RawData!Y362*ScoringModel!$B$27+RawData!Z362*ScoringModel!$B$28+RawData!AA362*ScoringModel!$B$29+RawData!AB362*ScoringModel!$B$30)*0.01,"")</f>
        <v/>
      </c>
      <c r="Q362" s="19"/>
      <c r="R362" s="19"/>
      <c r="S362" s="19"/>
      <c r="T362" s="19"/>
      <c r="U362" s="19"/>
      <c r="V362" s="19"/>
    </row>
    <row r="363" spans="1:22" x14ac:dyDescent="0.25">
      <c r="A363" t="str">
        <f>IF(RawData!A363&lt;&gt;"",RawData!A363,"")</f>
        <v/>
      </c>
      <c r="B363" t="str">
        <f>IF(RawData!B363&lt;&gt;"",CONCATENATE(RawData!B363,", ",RawData!C363),"")</f>
        <v/>
      </c>
      <c r="C363" t="str">
        <f>IF(RawData!D363&lt;&gt;"",RawData!D363,"")</f>
        <v/>
      </c>
      <c r="D363" s="28" t="str">
        <f>IF(RawData!E363&lt;&gt;"",RawData!E363,"")</f>
        <v/>
      </c>
      <c r="E363" t="str">
        <f>IF(RawData!F363&lt;&gt;"",CONCATENATE(RawData!F363,", ",LEFT(RawData!G363,1)),"")</f>
        <v/>
      </c>
      <c r="G363" s="30" t="str">
        <f t="shared" si="5"/>
        <v/>
      </c>
      <c r="H363" t="str">
        <f>IF(A363&lt;&gt;"",VLOOKUP(G363,ScoreRanges!$C$4:$E$8,3),"")</f>
        <v/>
      </c>
      <c r="J363" s="30" t="str">
        <f>IF(AND(ConversionTable!$F$2&lt;&gt;"",A363&lt;&gt;""),VLOOKUP(G363,ConversionTable!B$2:D$402,3),"")</f>
        <v/>
      </c>
      <c r="K363" t="str">
        <f>IF(AND(ConversionTable!$F$2&lt;&gt;"",A363&lt;&gt;""),VLOOKUP(J363,ConversionTable!I$4:K$7,3),"")</f>
        <v/>
      </c>
      <c r="M363" t="str">
        <f>IF(A363&lt;&gt;"",(RawData!AC363*ScoringModel!$B$11+RawData!AD363*ScoringModel!$B$21+RawData!AE363*ScoringModel!$B$31)*0.01,"")</f>
        <v/>
      </c>
      <c r="N363" t="str">
        <f>IF(A363&lt;&gt;"",(RawData!H363*ScoringModel!$B$4+RawData!I363*ScoringModel!$B$5+RawData!J363*ScoringModel!$B$6+RawData!K363*ScoringModel!$B$7+RawData!L363*ScoringModel!$B$8+RawData!M363*ScoringModel!$B$9+RawData!N363*ScoringModel!$B$10)*0.01,"")</f>
        <v/>
      </c>
      <c r="O363" t="str">
        <f>IF(A363&lt;&gt;"",(RawData!O363*ScoringModel!$B$14+RawData!P363*ScoringModel!$B$15+RawData!Q363*ScoringModel!$B$16+RawData!R363*ScoringModel!$B$17+RawData!S363*ScoringModel!$B$18+RawData!T363*ScoringModel!$B$19+RawData!U363*ScoringModel!$B$20)*0.01,"")</f>
        <v/>
      </c>
      <c r="P363" t="str">
        <f>IF(A363&lt;&gt;"",(RawData!V363*ScoringModel!$B$24+RawData!W363*ScoringModel!$B$25+RawData!X363*ScoringModel!$B$26+RawData!Y363*ScoringModel!$B$27+RawData!Z363*ScoringModel!$B$28+RawData!AA363*ScoringModel!$B$29+RawData!AB363*ScoringModel!$B$30)*0.01,"")</f>
        <v/>
      </c>
      <c r="Q363" s="19"/>
      <c r="R363" s="19"/>
      <c r="S363" s="19"/>
      <c r="T363" s="19"/>
      <c r="U363" s="19"/>
      <c r="V363" s="19"/>
    </row>
    <row r="364" spans="1:22" x14ac:dyDescent="0.25">
      <c r="A364" t="str">
        <f>IF(RawData!A364&lt;&gt;"",RawData!A364,"")</f>
        <v/>
      </c>
      <c r="B364" t="str">
        <f>IF(RawData!B364&lt;&gt;"",CONCATENATE(RawData!B364,", ",RawData!C364),"")</f>
        <v/>
      </c>
      <c r="C364" t="str">
        <f>IF(RawData!D364&lt;&gt;"",RawData!D364,"")</f>
        <v/>
      </c>
      <c r="D364" s="28" t="str">
        <f>IF(RawData!E364&lt;&gt;"",RawData!E364,"")</f>
        <v/>
      </c>
      <c r="E364" t="str">
        <f>IF(RawData!F364&lt;&gt;"",CONCATENATE(RawData!F364,", ",LEFT(RawData!G364,1)),"")</f>
        <v/>
      </c>
      <c r="G364" s="30" t="str">
        <f t="shared" si="5"/>
        <v/>
      </c>
      <c r="H364" t="str">
        <f>IF(A364&lt;&gt;"",VLOOKUP(G364,ScoreRanges!$C$4:$E$8,3),"")</f>
        <v/>
      </c>
      <c r="J364" s="30" t="str">
        <f>IF(AND(ConversionTable!$F$2&lt;&gt;"",A364&lt;&gt;""),VLOOKUP(G364,ConversionTable!B$2:D$402,3),"")</f>
        <v/>
      </c>
      <c r="K364" t="str">
        <f>IF(AND(ConversionTable!$F$2&lt;&gt;"",A364&lt;&gt;""),VLOOKUP(J364,ConversionTable!I$4:K$7,3),"")</f>
        <v/>
      </c>
      <c r="M364" t="str">
        <f>IF(A364&lt;&gt;"",(RawData!AC364*ScoringModel!$B$11+RawData!AD364*ScoringModel!$B$21+RawData!AE364*ScoringModel!$B$31)*0.01,"")</f>
        <v/>
      </c>
      <c r="N364" t="str">
        <f>IF(A364&lt;&gt;"",(RawData!H364*ScoringModel!$B$4+RawData!I364*ScoringModel!$B$5+RawData!J364*ScoringModel!$B$6+RawData!K364*ScoringModel!$B$7+RawData!L364*ScoringModel!$B$8+RawData!M364*ScoringModel!$B$9+RawData!N364*ScoringModel!$B$10)*0.01,"")</f>
        <v/>
      </c>
      <c r="O364" t="str">
        <f>IF(A364&lt;&gt;"",(RawData!O364*ScoringModel!$B$14+RawData!P364*ScoringModel!$B$15+RawData!Q364*ScoringModel!$B$16+RawData!R364*ScoringModel!$B$17+RawData!S364*ScoringModel!$B$18+RawData!T364*ScoringModel!$B$19+RawData!U364*ScoringModel!$B$20)*0.01,"")</f>
        <v/>
      </c>
      <c r="P364" t="str">
        <f>IF(A364&lt;&gt;"",(RawData!V364*ScoringModel!$B$24+RawData!W364*ScoringModel!$B$25+RawData!X364*ScoringModel!$B$26+RawData!Y364*ScoringModel!$B$27+RawData!Z364*ScoringModel!$B$28+RawData!AA364*ScoringModel!$B$29+RawData!AB364*ScoringModel!$B$30)*0.01,"")</f>
        <v/>
      </c>
      <c r="Q364" s="19"/>
      <c r="R364" s="19"/>
      <c r="S364" s="19"/>
      <c r="T364" s="19"/>
      <c r="U364" s="19"/>
      <c r="V364" s="19"/>
    </row>
    <row r="365" spans="1:22" x14ac:dyDescent="0.25">
      <c r="A365" t="str">
        <f>IF(RawData!A365&lt;&gt;"",RawData!A365,"")</f>
        <v/>
      </c>
      <c r="B365" t="str">
        <f>IF(RawData!B365&lt;&gt;"",CONCATENATE(RawData!B365,", ",RawData!C365),"")</f>
        <v/>
      </c>
      <c r="C365" t="str">
        <f>IF(RawData!D365&lt;&gt;"",RawData!D365,"")</f>
        <v/>
      </c>
      <c r="D365" s="28" t="str">
        <f>IF(RawData!E365&lt;&gt;"",RawData!E365,"")</f>
        <v/>
      </c>
      <c r="E365" t="str">
        <f>IF(RawData!F365&lt;&gt;"",CONCATENATE(RawData!F365,", ",LEFT(RawData!G365,1)),"")</f>
        <v/>
      </c>
      <c r="G365" s="30" t="str">
        <f t="shared" si="5"/>
        <v/>
      </c>
      <c r="H365" t="str">
        <f>IF(A365&lt;&gt;"",VLOOKUP(G365,ScoreRanges!$C$4:$E$8,3),"")</f>
        <v/>
      </c>
      <c r="J365" s="30" t="str">
        <f>IF(AND(ConversionTable!$F$2&lt;&gt;"",A365&lt;&gt;""),VLOOKUP(G365,ConversionTable!B$2:D$402,3),"")</f>
        <v/>
      </c>
      <c r="K365" t="str">
        <f>IF(AND(ConversionTable!$F$2&lt;&gt;"",A365&lt;&gt;""),VLOOKUP(J365,ConversionTable!I$4:K$7,3),"")</f>
        <v/>
      </c>
      <c r="M365" t="str">
        <f>IF(A365&lt;&gt;"",(RawData!AC365*ScoringModel!$B$11+RawData!AD365*ScoringModel!$B$21+RawData!AE365*ScoringModel!$B$31)*0.01,"")</f>
        <v/>
      </c>
      <c r="N365" t="str">
        <f>IF(A365&lt;&gt;"",(RawData!H365*ScoringModel!$B$4+RawData!I365*ScoringModel!$B$5+RawData!J365*ScoringModel!$B$6+RawData!K365*ScoringModel!$B$7+RawData!L365*ScoringModel!$B$8+RawData!M365*ScoringModel!$B$9+RawData!N365*ScoringModel!$B$10)*0.01,"")</f>
        <v/>
      </c>
      <c r="O365" t="str">
        <f>IF(A365&lt;&gt;"",(RawData!O365*ScoringModel!$B$14+RawData!P365*ScoringModel!$B$15+RawData!Q365*ScoringModel!$B$16+RawData!R365*ScoringModel!$B$17+RawData!S365*ScoringModel!$B$18+RawData!T365*ScoringModel!$B$19+RawData!U365*ScoringModel!$B$20)*0.01,"")</f>
        <v/>
      </c>
      <c r="P365" t="str">
        <f>IF(A365&lt;&gt;"",(RawData!V365*ScoringModel!$B$24+RawData!W365*ScoringModel!$B$25+RawData!X365*ScoringModel!$B$26+RawData!Y365*ScoringModel!$B$27+RawData!Z365*ScoringModel!$B$28+RawData!AA365*ScoringModel!$B$29+RawData!AB365*ScoringModel!$B$30)*0.01,"")</f>
        <v/>
      </c>
      <c r="Q365" s="19"/>
      <c r="R365" s="19"/>
      <c r="S365" s="19"/>
      <c r="T365" s="19"/>
      <c r="U365" s="19"/>
      <c r="V365" s="19"/>
    </row>
    <row r="366" spans="1:22" x14ac:dyDescent="0.25">
      <c r="A366" t="str">
        <f>IF(RawData!A366&lt;&gt;"",RawData!A366,"")</f>
        <v/>
      </c>
      <c r="B366" t="str">
        <f>IF(RawData!B366&lt;&gt;"",CONCATENATE(RawData!B366,", ",RawData!C366),"")</f>
        <v/>
      </c>
      <c r="C366" t="str">
        <f>IF(RawData!D366&lt;&gt;"",RawData!D366,"")</f>
        <v/>
      </c>
      <c r="D366" s="28" t="str">
        <f>IF(RawData!E366&lt;&gt;"",RawData!E366,"")</f>
        <v/>
      </c>
      <c r="E366" t="str">
        <f>IF(RawData!F366&lt;&gt;"",CONCATENATE(RawData!F366,", ",LEFT(RawData!G366,1)),"")</f>
        <v/>
      </c>
      <c r="G366" s="30" t="str">
        <f t="shared" si="5"/>
        <v/>
      </c>
      <c r="H366" t="str">
        <f>IF(A366&lt;&gt;"",VLOOKUP(G366,ScoreRanges!$C$4:$E$8,3),"")</f>
        <v/>
      </c>
      <c r="J366" s="30" t="str">
        <f>IF(AND(ConversionTable!$F$2&lt;&gt;"",A366&lt;&gt;""),VLOOKUP(G366,ConversionTable!B$2:D$402,3),"")</f>
        <v/>
      </c>
      <c r="K366" t="str">
        <f>IF(AND(ConversionTable!$F$2&lt;&gt;"",A366&lt;&gt;""),VLOOKUP(J366,ConversionTable!I$4:K$7,3),"")</f>
        <v/>
      </c>
      <c r="M366" t="str">
        <f>IF(A366&lt;&gt;"",(RawData!AC366*ScoringModel!$B$11+RawData!AD366*ScoringModel!$B$21+RawData!AE366*ScoringModel!$B$31)*0.01,"")</f>
        <v/>
      </c>
      <c r="N366" t="str">
        <f>IF(A366&lt;&gt;"",(RawData!H366*ScoringModel!$B$4+RawData!I366*ScoringModel!$B$5+RawData!J366*ScoringModel!$B$6+RawData!K366*ScoringModel!$B$7+RawData!L366*ScoringModel!$B$8+RawData!M366*ScoringModel!$B$9+RawData!N366*ScoringModel!$B$10)*0.01,"")</f>
        <v/>
      </c>
      <c r="O366" t="str">
        <f>IF(A366&lt;&gt;"",(RawData!O366*ScoringModel!$B$14+RawData!P366*ScoringModel!$B$15+RawData!Q366*ScoringModel!$B$16+RawData!R366*ScoringModel!$B$17+RawData!S366*ScoringModel!$B$18+RawData!T366*ScoringModel!$B$19+RawData!U366*ScoringModel!$B$20)*0.01,"")</f>
        <v/>
      </c>
      <c r="P366" t="str">
        <f>IF(A366&lt;&gt;"",(RawData!V366*ScoringModel!$B$24+RawData!W366*ScoringModel!$B$25+RawData!X366*ScoringModel!$B$26+RawData!Y366*ScoringModel!$B$27+RawData!Z366*ScoringModel!$B$28+RawData!AA366*ScoringModel!$B$29+RawData!AB366*ScoringModel!$B$30)*0.01,"")</f>
        <v/>
      </c>
      <c r="Q366" s="19"/>
      <c r="R366" s="19"/>
      <c r="S366" s="19"/>
      <c r="T366" s="19"/>
      <c r="U366" s="19"/>
      <c r="V366" s="19"/>
    </row>
    <row r="367" spans="1:22" x14ac:dyDescent="0.25">
      <c r="A367" t="str">
        <f>IF(RawData!A367&lt;&gt;"",RawData!A367,"")</f>
        <v/>
      </c>
      <c r="B367" t="str">
        <f>IF(RawData!B367&lt;&gt;"",CONCATENATE(RawData!B367,", ",RawData!C367),"")</f>
        <v/>
      </c>
      <c r="C367" t="str">
        <f>IF(RawData!D367&lt;&gt;"",RawData!D367,"")</f>
        <v/>
      </c>
      <c r="D367" s="28" t="str">
        <f>IF(RawData!E367&lt;&gt;"",RawData!E367,"")</f>
        <v/>
      </c>
      <c r="E367" t="str">
        <f>IF(RawData!F367&lt;&gt;"",CONCATENATE(RawData!F367,", ",LEFT(RawData!G367,1)),"")</f>
        <v/>
      </c>
      <c r="G367" s="30" t="str">
        <f t="shared" si="5"/>
        <v/>
      </c>
      <c r="H367" t="str">
        <f>IF(A367&lt;&gt;"",VLOOKUP(G367,ScoreRanges!$C$4:$E$8,3),"")</f>
        <v/>
      </c>
      <c r="J367" s="30" t="str">
        <f>IF(AND(ConversionTable!$F$2&lt;&gt;"",A367&lt;&gt;""),VLOOKUP(G367,ConversionTable!B$2:D$402,3),"")</f>
        <v/>
      </c>
      <c r="K367" t="str">
        <f>IF(AND(ConversionTable!$F$2&lt;&gt;"",A367&lt;&gt;""),VLOOKUP(J367,ConversionTable!I$4:K$7,3),"")</f>
        <v/>
      </c>
      <c r="M367" t="str">
        <f>IF(A367&lt;&gt;"",(RawData!AC367*ScoringModel!$B$11+RawData!AD367*ScoringModel!$B$21+RawData!AE367*ScoringModel!$B$31)*0.01,"")</f>
        <v/>
      </c>
      <c r="N367" t="str">
        <f>IF(A367&lt;&gt;"",(RawData!H367*ScoringModel!$B$4+RawData!I367*ScoringModel!$B$5+RawData!J367*ScoringModel!$B$6+RawData!K367*ScoringModel!$B$7+RawData!L367*ScoringModel!$B$8+RawData!M367*ScoringModel!$B$9+RawData!N367*ScoringModel!$B$10)*0.01,"")</f>
        <v/>
      </c>
      <c r="O367" t="str">
        <f>IF(A367&lt;&gt;"",(RawData!O367*ScoringModel!$B$14+RawData!P367*ScoringModel!$B$15+RawData!Q367*ScoringModel!$B$16+RawData!R367*ScoringModel!$B$17+RawData!S367*ScoringModel!$B$18+RawData!T367*ScoringModel!$B$19+RawData!U367*ScoringModel!$B$20)*0.01,"")</f>
        <v/>
      </c>
      <c r="P367" t="str">
        <f>IF(A367&lt;&gt;"",(RawData!V367*ScoringModel!$B$24+RawData!W367*ScoringModel!$B$25+RawData!X367*ScoringModel!$B$26+RawData!Y367*ScoringModel!$B$27+RawData!Z367*ScoringModel!$B$28+RawData!AA367*ScoringModel!$B$29+RawData!AB367*ScoringModel!$B$30)*0.01,"")</f>
        <v/>
      </c>
      <c r="Q367" s="19"/>
      <c r="R367" s="19"/>
      <c r="S367" s="19"/>
      <c r="T367" s="19"/>
      <c r="U367" s="19"/>
      <c r="V367" s="19"/>
    </row>
    <row r="368" spans="1:22" x14ac:dyDescent="0.25">
      <c r="A368" t="str">
        <f>IF(RawData!A368&lt;&gt;"",RawData!A368,"")</f>
        <v/>
      </c>
      <c r="B368" t="str">
        <f>IF(RawData!B368&lt;&gt;"",CONCATENATE(RawData!B368,", ",RawData!C368),"")</f>
        <v/>
      </c>
      <c r="C368" t="str">
        <f>IF(RawData!D368&lt;&gt;"",RawData!D368,"")</f>
        <v/>
      </c>
      <c r="D368" s="28" t="str">
        <f>IF(RawData!E368&lt;&gt;"",RawData!E368,"")</f>
        <v/>
      </c>
      <c r="E368" t="str">
        <f>IF(RawData!F368&lt;&gt;"",CONCATENATE(RawData!F368,", ",LEFT(RawData!G368,1)),"")</f>
        <v/>
      </c>
      <c r="G368" s="30" t="str">
        <f t="shared" si="5"/>
        <v/>
      </c>
      <c r="H368" t="str">
        <f>IF(A368&lt;&gt;"",VLOOKUP(G368,ScoreRanges!$C$4:$E$8,3),"")</f>
        <v/>
      </c>
      <c r="J368" s="30" t="str">
        <f>IF(AND(ConversionTable!$F$2&lt;&gt;"",A368&lt;&gt;""),VLOOKUP(G368,ConversionTable!B$2:D$402,3),"")</f>
        <v/>
      </c>
      <c r="K368" t="str">
        <f>IF(AND(ConversionTable!$F$2&lt;&gt;"",A368&lt;&gt;""),VLOOKUP(J368,ConversionTable!I$4:K$7,3),"")</f>
        <v/>
      </c>
      <c r="M368" t="str">
        <f>IF(A368&lt;&gt;"",(RawData!AC368*ScoringModel!$B$11+RawData!AD368*ScoringModel!$B$21+RawData!AE368*ScoringModel!$B$31)*0.01,"")</f>
        <v/>
      </c>
      <c r="N368" t="str">
        <f>IF(A368&lt;&gt;"",(RawData!H368*ScoringModel!$B$4+RawData!I368*ScoringModel!$B$5+RawData!J368*ScoringModel!$B$6+RawData!K368*ScoringModel!$B$7+RawData!L368*ScoringModel!$B$8+RawData!M368*ScoringModel!$B$9+RawData!N368*ScoringModel!$B$10)*0.01,"")</f>
        <v/>
      </c>
      <c r="O368" t="str">
        <f>IF(A368&lt;&gt;"",(RawData!O368*ScoringModel!$B$14+RawData!P368*ScoringModel!$B$15+RawData!Q368*ScoringModel!$B$16+RawData!R368*ScoringModel!$B$17+RawData!S368*ScoringModel!$B$18+RawData!T368*ScoringModel!$B$19+RawData!U368*ScoringModel!$B$20)*0.01,"")</f>
        <v/>
      </c>
      <c r="P368" t="str">
        <f>IF(A368&lt;&gt;"",(RawData!V368*ScoringModel!$B$24+RawData!W368*ScoringModel!$B$25+RawData!X368*ScoringModel!$B$26+RawData!Y368*ScoringModel!$B$27+RawData!Z368*ScoringModel!$B$28+RawData!AA368*ScoringModel!$B$29+RawData!AB368*ScoringModel!$B$30)*0.01,"")</f>
        <v/>
      </c>
      <c r="Q368" s="19"/>
      <c r="R368" s="19"/>
      <c r="S368" s="19"/>
      <c r="T368" s="19"/>
      <c r="U368" s="19"/>
      <c r="V368" s="19"/>
    </row>
    <row r="369" spans="1:22" x14ac:dyDescent="0.25">
      <c r="A369" t="str">
        <f>IF(RawData!A369&lt;&gt;"",RawData!A369,"")</f>
        <v/>
      </c>
      <c r="B369" t="str">
        <f>IF(RawData!B369&lt;&gt;"",CONCATENATE(RawData!B369,", ",RawData!C369),"")</f>
        <v/>
      </c>
      <c r="C369" t="str">
        <f>IF(RawData!D369&lt;&gt;"",RawData!D369,"")</f>
        <v/>
      </c>
      <c r="D369" s="28" t="str">
        <f>IF(RawData!E369&lt;&gt;"",RawData!E369,"")</f>
        <v/>
      </c>
      <c r="E369" t="str">
        <f>IF(RawData!F369&lt;&gt;"",CONCATENATE(RawData!F369,", ",LEFT(RawData!G369,1)),"")</f>
        <v/>
      </c>
      <c r="G369" s="30" t="str">
        <f t="shared" si="5"/>
        <v/>
      </c>
      <c r="H369" t="str">
        <f>IF(A369&lt;&gt;"",VLOOKUP(G369,ScoreRanges!$C$4:$E$8,3),"")</f>
        <v/>
      </c>
      <c r="J369" s="30" t="str">
        <f>IF(AND(ConversionTable!$F$2&lt;&gt;"",A369&lt;&gt;""),VLOOKUP(G369,ConversionTable!B$2:D$402,3),"")</f>
        <v/>
      </c>
      <c r="K369" t="str">
        <f>IF(AND(ConversionTable!$F$2&lt;&gt;"",A369&lt;&gt;""),VLOOKUP(J369,ConversionTable!I$4:K$7,3),"")</f>
        <v/>
      </c>
      <c r="M369" t="str">
        <f>IF(A369&lt;&gt;"",(RawData!AC369*ScoringModel!$B$11+RawData!AD369*ScoringModel!$B$21+RawData!AE369*ScoringModel!$B$31)*0.01,"")</f>
        <v/>
      </c>
      <c r="N369" t="str">
        <f>IF(A369&lt;&gt;"",(RawData!H369*ScoringModel!$B$4+RawData!I369*ScoringModel!$B$5+RawData!J369*ScoringModel!$B$6+RawData!K369*ScoringModel!$B$7+RawData!L369*ScoringModel!$B$8+RawData!M369*ScoringModel!$B$9+RawData!N369*ScoringModel!$B$10)*0.01,"")</f>
        <v/>
      </c>
      <c r="O369" t="str">
        <f>IF(A369&lt;&gt;"",(RawData!O369*ScoringModel!$B$14+RawData!P369*ScoringModel!$B$15+RawData!Q369*ScoringModel!$B$16+RawData!R369*ScoringModel!$B$17+RawData!S369*ScoringModel!$B$18+RawData!T369*ScoringModel!$B$19+RawData!U369*ScoringModel!$B$20)*0.01,"")</f>
        <v/>
      </c>
      <c r="P369" t="str">
        <f>IF(A369&lt;&gt;"",(RawData!V369*ScoringModel!$B$24+RawData!W369*ScoringModel!$B$25+RawData!X369*ScoringModel!$B$26+RawData!Y369*ScoringModel!$B$27+RawData!Z369*ScoringModel!$B$28+RawData!AA369*ScoringModel!$B$29+RawData!AB369*ScoringModel!$B$30)*0.01,"")</f>
        <v/>
      </c>
      <c r="Q369" s="19"/>
      <c r="R369" s="19"/>
      <c r="S369" s="19"/>
      <c r="T369" s="19"/>
      <c r="U369" s="19"/>
      <c r="V369" s="19"/>
    </row>
    <row r="370" spans="1:22" x14ac:dyDescent="0.25">
      <c r="A370" t="str">
        <f>IF(RawData!A370&lt;&gt;"",RawData!A370,"")</f>
        <v/>
      </c>
      <c r="B370" t="str">
        <f>IF(RawData!B370&lt;&gt;"",CONCATENATE(RawData!B370,", ",RawData!C370),"")</f>
        <v/>
      </c>
      <c r="C370" t="str">
        <f>IF(RawData!D370&lt;&gt;"",RawData!D370,"")</f>
        <v/>
      </c>
      <c r="D370" s="28" t="str">
        <f>IF(RawData!E370&lt;&gt;"",RawData!E370,"")</f>
        <v/>
      </c>
      <c r="E370" t="str">
        <f>IF(RawData!F370&lt;&gt;"",CONCATENATE(RawData!F370,", ",LEFT(RawData!G370,1)),"")</f>
        <v/>
      </c>
      <c r="G370" s="30" t="str">
        <f t="shared" si="5"/>
        <v/>
      </c>
      <c r="H370" t="str">
        <f>IF(A370&lt;&gt;"",VLOOKUP(G370,ScoreRanges!$C$4:$E$8,3),"")</f>
        <v/>
      </c>
      <c r="J370" s="30" t="str">
        <f>IF(AND(ConversionTable!$F$2&lt;&gt;"",A370&lt;&gt;""),VLOOKUP(G370,ConversionTable!B$2:D$402,3),"")</f>
        <v/>
      </c>
      <c r="K370" t="str">
        <f>IF(AND(ConversionTable!$F$2&lt;&gt;"",A370&lt;&gt;""),VLOOKUP(J370,ConversionTable!I$4:K$7,3),"")</f>
        <v/>
      </c>
      <c r="M370" t="str">
        <f>IF(A370&lt;&gt;"",(RawData!AC370*ScoringModel!$B$11+RawData!AD370*ScoringModel!$B$21+RawData!AE370*ScoringModel!$B$31)*0.01,"")</f>
        <v/>
      </c>
      <c r="N370" t="str">
        <f>IF(A370&lt;&gt;"",(RawData!H370*ScoringModel!$B$4+RawData!I370*ScoringModel!$B$5+RawData!J370*ScoringModel!$B$6+RawData!K370*ScoringModel!$B$7+RawData!L370*ScoringModel!$B$8+RawData!M370*ScoringModel!$B$9+RawData!N370*ScoringModel!$B$10)*0.01,"")</f>
        <v/>
      </c>
      <c r="O370" t="str">
        <f>IF(A370&lt;&gt;"",(RawData!O370*ScoringModel!$B$14+RawData!P370*ScoringModel!$B$15+RawData!Q370*ScoringModel!$B$16+RawData!R370*ScoringModel!$B$17+RawData!S370*ScoringModel!$B$18+RawData!T370*ScoringModel!$B$19+RawData!U370*ScoringModel!$B$20)*0.01,"")</f>
        <v/>
      </c>
      <c r="P370" t="str">
        <f>IF(A370&lt;&gt;"",(RawData!V370*ScoringModel!$B$24+RawData!W370*ScoringModel!$B$25+RawData!X370*ScoringModel!$B$26+RawData!Y370*ScoringModel!$B$27+RawData!Z370*ScoringModel!$B$28+RawData!AA370*ScoringModel!$B$29+RawData!AB370*ScoringModel!$B$30)*0.01,"")</f>
        <v/>
      </c>
      <c r="Q370" s="19"/>
      <c r="R370" s="19"/>
      <c r="S370" s="19"/>
      <c r="T370" s="19"/>
      <c r="U370" s="19"/>
      <c r="V370" s="19"/>
    </row>
    <row r="371" spans="1:22" x14ac:dyDescent="0.25">
      <c r="A371" t="str">
        <f>IF(RawData!A371&lt;&gt;"",RawData!A371,"")</f>
        <v/>
      </c>
      <c r="B371" t="str">
        <f>IF(RawData!B371&lt;&gt;"",CONCATENATE(RawData!B371,", ",RawData!C371),"")</f>
        <v/>
      </c>
      <c r="C371" t="str">
        <f>IF(RawData!D371&lt;&gt;"",RawData!D371,"")</f>
        <v/>
      </c>
      <c r="D371" s="28" t="str">
        <f>IF(RawData!E371&lt;&gt;"",RawData!E371,"")</f>
        <v/>
      </c>
      <c r="E371" t="str">
        <f>IF(RawData!F371&lt;&gt;"",CONCATENATE(RawData!F371,", ",LEFT(RawData!G371,1)),"")</f>
        <v/>
      </c>
      <c r="G371" s="30" t="str">
        <f t="shared" si="5"/>
        <v/>
      </c>
      <c r="H371" t="str">
        <f>IF(A371&lt;&gt;"",VLOOKUP(G371,ScoreRanges!$C$4:$E$8,3),"")</f>
        <v/>
      </c>
      <c r="J371" s="30" t="str">
        <f>IF(AND(ConversionTable!$F$2&lt;&gt;"",A371&lt;&gt;""),VLOOKUP(G371,ConversionTable!B$2:D$402,3),"")</f>
        <v/>
      </c>
      <c r="K371" t="str">
        <f>IF(AND(ConversionTable!$F$2&lt;&gt;"",A371&lt;&gt;""),VLOOKUP(J371,ConversionTable!I$4:K$7,3),"")</f>
        <v/>
      </c>
      <c r="M371" t="str">
        <f>IF(A371&lt;&gt;"",(RawData!AC371*ScoringModel!$B$11+RawData!AD371*ScoringModel!$B$21+RawData!AE371*ScoringModel!$B$31)*0.01,"")</f>
        <v/>
      </c>
      <c r="N371" t="str">
        <f>IF(A371&lt;&gt;"",(RawData!H371*ScoringModel!$B$4+RawData!I371*ScoringModel!$B$5+RawData!J371*ScoringModel!$B$6+RawData!K371*ScoringModel!$B$7+RawData!L371*ScoringModel!$B$8+RawData!M371*ScoringModel!$B$9+RawData!N371*ScoringModel!$B$10)*0.01,"")</f>
        <v/>
      </c>
      <c r="O371" t="str">
        <f>IF(A371&lt;&gt;"",(RawData!O371*ScoringModel!$B$14+RawData!P371*ScoringModel!$B$15+RawData!Q371*ScoringModel!$B$16+RawData!R371*ScoringModel!$B$17+RawData!S371*ScoringModel!$B$18+RawData!T371*ScoringModel!$B$19+RawData!U371*ScoringModel!$B$20)*0.01,"")</f>
        <v/>
      </c>
      <c r="P371" t="str">
        <f>IF(A371&lt;&gt;"",(RawData!V371*ScoringModel!$B$24+RawData!W371*ScoringModel!$B$25+RawData!X371*ScoringModel!$B$26+RawData!Y371*ScoringModel!$B$27+RawData!Z371*ScoringModel!$B$28+RawData!AA371*ScoringModel!$B$29+RawData!AB371*ScoringModel!$B$30)*0.01,"")</f>
        <v/>
      </c>
      <c r="Q371" s="19"/>
      <c r="R371" s="19"/>
      <c r="S371" s="19"/>
      <c r="T371" s="19"/>
      <c r="U371" s="19"/>
      <c r="V371" s="19"/>
    </row>
    <row r="372" spans="1:22" x14ac:dyDescent="0.25">
      <c r="A372" t="str">
        <f>IF(RawData!A372&lt;&gt;"",RawData!A372,"")</f>
        <v/>
      </c>
      <c r="B372" t="str">
        <f>IF(RawData!B372&lt;&gt;"",CONCATENATE(RawData!B372,", ",RawData!C372),"")</f>
        <v/>
      </c>
      <c r="C372" t="str">
        <f>IF(RawData!D372&lt;&gt;"",RawData!D372,"")</f>
        <v/>
      </c>
      <c r="D372" s="28" t="str">
        <f>IF(RawData!E372&lt;&gt;"",RawData!E372,"")</f>
        <v/>
      </c>
      <c r="E372" t="str">
        <f>IF(RawData!F372&lt;&gt;"",CONCATENATE(RawData!F372,", ",LEFT(RawData!G372,1)),"")</f>
        <v/>
      </c>
      <c r="G372" s="30" t="str">
        <f t="shared" si="5"/>
        <v/>
      </c>
      <c r="H372" t="str">
        <f>IF(A372&lt;&gt;"",VLOOKUP(G372,ScoreRanges!$C$4:$E$8,3),"")</f>
        <v/>
      </c>
      <c r="J372" s="30" t="str">
        <f>IF(AND(ConversionTable!$F$2&lt;&gt;"",A372&lt;&gt;""),VLOOKUP(G372,ConversionTable!B$2:D$402,3),"")</f>
        <v/>
      </c>
      <c r="K372" t="str">
        <f>IF(AND(ConversionTable!$F$2&lt;&gt;"",A372&lt;&gt;""),VLOOKUP(J372,ConversionTable!I$4:K$7,3),"")</f>
        <v/>
      </c>
      <c r="M372" t="str">
        <f>IF(A372&lt;&gt;"",(RawData!AC372*ScoringModel!$B$11+RawData!AD372*ScoringModel!$B$21+RawData!AE372*ScoringModel!$B$31)*0.01,"")</f>
        <v/>
      </c>
      <c r="N372" t="str">
        <f>IF(A372&lt;&gt;"",(RawData!H372*ScoringModel!$B$4+RawData!I372*ScoringModel!$B$5+RawData!J372*ScoringModel!$B$6+RawData!K372*ScoringModel!$B$7+RawData!L372*ScoringModel!$B$8+RawData!M372*ScoringModel!$B$9+RawData!N372*ScoringModel!$B$10)*0.01,"")</f>
        <v/>
      </c>
      <c r="O372" t="str">
        <f>IF(A372&lt;&gt;"",(RawData!O372*ScoringModel!$B$14+RawData!P372*ScoringModel!$B$15+RawData!Q372*ScoringModel!$B$16+RawData!R372*ScoringModel!$B$17+RawData!S372*ScoringModel!$B$18+RawData!T372*ScoringModel!$B$19+RawData!U372*ScoringModel!$B$20)*0.01,"")</f>
        <v/>
      </c>
      <c r="P372" t="str">
        <f>IF(A372&lt;&gt;"",(RawData!V372*ScoringModel!$B$24+RawData!W372*ScoringModel!$B$25+RawData!X372*ScoringModel!$B$26+RawData!Y372*ScoringModel!$B$27+RawData!Z372*ScoringModel!$B$28+RawData!AA372*ScoringModel!$B$29+RawData!AB372*ScoringModel!$B$30)*0.01,"")</f>
        <v/>
      </c>
      <c r="Q372" s="19"/>
      <c r="R372" s="19"/>
      <c r="S372" s="19"/>
      <c r="T372" s="19"/>
      <c r="U372" s="19"/>
      <c r="V372" s="19"/>
    </row>
    <row r="373" spans="1:22" x14ac:dyDescent="0.25">
      <c r="A373" t="str">
        <f>IF(RawData!A373&lt;&gt;"",RawData!A373,"")</f>
        <v/>
      </c>
      <c r="B373" t="str">
        <f>IF(RawData!B373&lt;&gt;"",CONCATENATE(RawData!B373,", ",RawData!C373),"")</f>
        <v/>
      </c>
      <c r="C373" t="str">
        <f>IF(RawData!D373&lt;&gt;"",RawData!D373,"")</f>
        <v/>
      </c>
      <c r="D373" s="28" t="str">
        <f>IF(RawData!E373&lt;&gt;"",RawData!E373,"")</f>
        <v/>
      </c>
      <c r="E373" t="str">
        <f>IF(RawData!F373&lt;&gt;"",CONCATENATE(RawData!F373,", ",LEFT(RawData!G373,1)),"")</f>
        <v/>
      </c>
      <c r="G373" s="30" t="str">
        <f t="shared" si="5"/>
        <v/>
      </c>
      <c r="H373" t="str">
        <f>IF(A373&lt;&gt;"",VLOOKUP(G373,ScoreRanges!$C$4:$E$8,3),"")</f>
        <v/>
      </c>
      <c r="J373" s="30" t="str">
        <f>IF(AND(ConversionTable!$F$2&lt;&gt;"",A373&lt;&gt;""),VLOOKUP(G373,ConversionTable!B$2:D$402,3),"")</f>
        <v/>
      </c>
      <c r="K373" t="str">
        <f>IF(AND(ConversionTable!$F$2&lt;&gt;"",A373&lt;&gt;""),VLOOKUP(J373,ConversionTable!I$4:K$7,3),"")</f>
        <v/>
      </c>
      <c r="M373" t="str">
        <f>IF(A373&lt;&gt;"",(RawData!AC373*ScoringModel!$B$11+RawData!AD373*ScoringModel!$B$21+RawData!AE373*ScoringModel!$B$31)*0.01,"")</f>
        <v/>
      </c>
      <c r="N373" t="str">
        <f>IF(A373&lt;&gt;"",(RawData!H373*ScoringModel!$B$4+RawData!I373*ScoringModel!$B$5+RawData!J373*ScoringModel!$B$6+RawData!K373*ScoringModel!$B$7+RawData!L373*ScoringModel!$B$8+RawData!M373*ScoringModel!$B$9+RawData!N373*ScoringModel!$B$10)*0.01,"")</f>
        <v/>
      </c>
      <c r="O373" t="str">
        <f>IF(A373&lt;&gt;"",(RawData!O373*ScoringModel!$B$14+RawData!P373*ScoringModel!$B$15+RawData!Q373*ScoringModel!$B$16+RawData!R373*ScoringModel!$B$17+RawData!S373*ScoringModel!$B$18+RawData!T373*ScoringModel!$B$19+RawData!U373*ScoringModel!$B$20)*0.01,"")</f>
        <v/>
      </c>
      <c r="P373" t="str">
        <f>IF(A373&lt;&gt;"",(RawData!V373*ScoringModel!$B$24+RawData!W373*ScoringModel!$B$25+RawData!X373*ScoringModel!$B$26+RawData!Y373*ScoringModel!$B$27+RawData!Z373*ScoringModel!$B$28+RawData!AA373*ScoringModel!$B$29+RawData!AB373*ScoringModel!$B$30)*0.01,"")</f>
        <v/>
      </c>
      <c r="Q373" s="19"/>
      <c r="R373" s="19"/>
      <c r="S373" s="19"/>
      <c r="T373" s="19"/>
      <c r="U373" s="19"/>
      <c r="V373" s="19"/>
    </row>
    <row r="374" spans="1:22" x14ac:dyDescent="0.25">
      <c r="A374" t="str">
        <f>IF(RawData!A374&lt;&gt;"",RawData!A374,"")</f>
        <v/>
      </c>
      <c r="B374" t="str">
        <f>IF(RawData!B374&lt;&gt;"",CONCATENATE(RawData!B374,", ",RawData!C374),"")</f>
        <v/>
      </c>
      <c r="C374" t="str">
        <f>IF(RawData!D374&lt;&gt;"",RawData!D374,"")</f>
        <v/>
      </c>
      <c r="D374" s="28" t="str">
        <f>IF(RawData!E374&lt;&gt;"",RawData!E374,"")</f>
        <v/>
      </c>
      <c r="E374" t="str">
        <f>IF(RawData!F374&lt;&gt;"",CONCATENATE(RawData!F374,", ",LEFT(RawData!G374,1)),"")</f>
        <v/>
      </c>
      <c r="G374" s="30" t="str">
        <f t="shared" si="5"/>
        <v/>
      </c>
      <c r="H374" t="str">
        <f>IF(A374&lt;&gt;"",VLOOKUP(G374,ScoreRanges!$C$4:$E$8,3),"")</f>
        <v/>
      </c>
      <c r="J374" s="30" t="str">
        <f>IF(AND(ConversionTable!$F$2&lt;&gt;"",A374&lt;&gt;""),VLOOKUP(G374,ConversionTable!B$2:D$402,3),"")</f>
        <v/>
      </c>
      <c r="K374" t="str">
        <f>IF(AND(ConversionTable!$F$2&lt;&gt;"",A374&lt;&gt;""),VLOOKUP(J374,ConversionTable!I$4:K$7,3),"")</f>
        <v/>
      </c>
      <c r="M374" t="str">
        <f>IF(A374&lt;&gt;"",(RawData!AC374*ScoringModel!$B$11+RawData!AD374*ScoringModel!$B$21+RawData!AE374*ScoringModel!$B$31)*0.01,"")</f>
        <v/>
      </c>
      <c r="N374" t="str">
        <f>IF(A374&lt;&gt;"",(RawData!H374*ScoringModel!$B$4+RawData!I374*ScoringModel!$B$5+RawData!J374*ScoringModel!$B$6+RawData!K374*ScoringModel!$B$7+RawData!L374*ScoringModel!$B$8+RawData!M374*ScoringModel!$B$9+RawData!N374*ScoringModel!$B$10)*0.01,"")</f>
        <v/>
      </c>
      <c r="O374" t="str">
        <f>IF(A374&lt;&gt;"",(RawData!O374*ScoringModel!$B$14+RawData!P374*ScoringModel!$B$15+RawData!Q374*ScoringModel!$B$16+RawData!R374*ScoringModel!$B$17+RawData!S374*ScoringModel!$B$18+RawData!T374*ScoringModel!$B$19+RawData!U374*ScoringModel!$B$20)*0.01,"")</f>
        <v/>
      </c>
      <c r="P374" t="str">
        <f>IF(A374&lt;&gt;"",(RawData!V374*ScoringModel!$B$24+RawData!W374*ScoringModel!$B$25+RawData!X374*ScoringModel!$B$26+RawData!Y374*ScoringModel!$B$27+RawData!Z374*ScoringModel!$B$28+RawData!AA374*ScoringModel!$B$29+RawData!AB374*ScoringModel!$B$30)*0.01,"")</f>
        <v/>
      </c>
      <c r="Q374" s="19"/>
      <c r="R374" s="19"/>
      <c r="S374" s="19"/>
      <c r="T374" s="19"/>
      <c r="U374" s="19"/>
      <c r="V374" s="19"/>
    </row>
    <row r="375" spans="1:22" x14ac:dyDescent="0.25">
      <c r="A375" t="str">
        <f>IF(RawData!A375&lt;&gt;"",RawData!A375,"")</f>
        <v/>
      </c>
      <c r="B375" t="str">
        <f>IF(RawData!B375&lt;&gt;"",CONCATENATE(RawData!B375,", ",RawData!C375),"")</f>
        <v/>
      </c>
      <c r="C375" t="str">
        <f>IF(RawData!D375&lt;&gt;"",RawData!D375,"")</f>
        <v/>
      </c>
      <c r="D375" s="28" t="str">
        <f>IF(RawData!E375&lt;&gt;"",RawData!E375,"")</f>
        <v/>
      </c>
      <c r="E375" t="str">
        <f>IF(RawData!F375&lt;&gt;"",CONCATENATE(RawData!F375,", ",LEFT(RawData!G375,1)),"")</f>
        <v/>
      </c>
      <c r="G375" s="30" t="str">
        <f t="shared" si="5"/>
        <v/>
      </c>
      <c r="H375" t="str">
        <f>IF(A375&lt;&gt;"",VLOOKUP(G375,ScoreRanges!$C$4:$E$8,3),"")</f>
        <v/>
      </c>
      <c r="J375" s="30" t="str">
        <f>IF(AND(ConversionTable!$F$2&lt;&gt;"",A375&lt;&gt;""),VLOOKUP(G375,ConversionTable!B$2:D$402,3),"")</f>
        <v/>
      </c>
      <c r="K375" t="str">
        <f>IF(AND(ConversionTable!$F$2&lt;&gt;"",A375&lt;&gt;""),VLOOKUP(J375,ConversionTable!I$4:K$7,3),"")</f>
        <v/>
      </c>
      <c r="M375" t="str">
        <f>IF(A375&lt;&gt;"",(RawData!AC375*ScoringModel!$B$11+RawData!AD375*ScoringModel!$B$21+RawData!AE375*ScoringModel!$B$31)*0.01,"")</f>
        <v/>
      </c>
      <c r="N375" t="str">
        <f>IF(A375&lt;&gt;"",(RawData!H375*ScoringModel!$B$4+RawData!I375*ScoringModel!$B$5+RawData!J375*ScoringModel!$B$6+RawData!K375*ScoringModel!$B$7+RawData!L375*ScoringModel!$B$8+RawData!M375*ScoringModel!$B$9+RawData!N375*ScoringModel!$B$10)*0.01,"")</f>
        <v/>
      </c>
      <c r="O375" t="str">
        <f>IF(A375&lt;&gt;"",(RawData!O375*ScoringModel!$B$14+RawData!P375*ScoringModel!$B$15+RawData!Q375*ScoringModel!$B$16+RawData!R375*ScoringModel!$B$17+RawData!S375*ScoringModel!$B$18+RawData!T375*ScoringModel!$B$19+RawData!U375*ScoringModel!$B$20)*0.01,"")</f>
        <v/>
      </c>
      <c r="P375" t="str">
        <f>IF(A375&lt;&gt;"",(RawData!V375*ScoringModel!$B$24+RawData!W375*ScoringModel!$B$25+RawData!X375*ScoringModel!$B$26+RawData!Y375*ScoringModel!$B$27+RawData!Z375*ScoringModel!$B$28+RawData!AA375*ScoringModel!$B$29+RawData!AB375*ScoringModel!$B$30)*0.01,"")</f>
        <v/>
      </c>
      <c r="Q375" s="19"/>
      <c r="R375" s="19"/>
      <c r="S375" s="19"/>
      <c r="T375" s="19"/>
      <c r="U375" s="19"/>
      <c r="V375" s="19"/>
    </row>
    <row r="376" spans="1:22" x14ac:dyDescent="0.25">
      <c r="A376" t="str">
        <f>IF(RawData!A376&lt;&gt;"",RawData!A376,"")</f>
        <v/>
      </c>
      <c r="B376" t="str">
        <f>IF(RawData!B376&lt;&gt;"",CONCATENATE(RawData!B376,", ",RawData!C376),"")</f>
        <v/>
      </c>
      <c r="C376" t="str">
        <f>IF(RawData!D376&lt;&gt;"",RawData!D376,"")</f>
        <v/>
      </c>
      <c r="D376" s="28" t="str">
        <f>IF(RawData!E376&lt;&gt;"",RawData!E376,"")</f>
        <v/>
      </c>
      <c r="E376" t="str">
        <f>IF(RawData!F376&lt;&gt;"",CONCATENATE(RawData!F376,", ",LEFT(RawData!G376,1)),"")</f>
        <v/>
      </c>
      <c r="G376" s="30" t="str">
        <f t="shared" si="5"/>
        <v/>
      </c>
      <c r="H376" t="str">
        <f>IF(A376&lt;&gt;"",VLOOKUP(G376,ScoreRanges!$C$4:$E$8,3),"")</f>
        <v/>
      </c>
      <c r="J376" s="30" t="str">
        <f>IF(AND(ConversionTable!$F$2&lt;&gt;"",A376&lt;&gt;""),VLOOKUP(G376,ConversionTable!B$2:D$402,3),"")</f>
        <v/>
      </c>
      <c r="K376" t="str">
        <f>IF(AND(ConversionTable!$F$2&lt;&gt;"",A376&lt;&gt;""),VLOOKUP(J376,ConversionTable!I$4:K$7,3),"")</f>
        <v/>
      </c>
      <c r="M376" t="str">
        <f>IF(A376&lt;&gt;"",(RawData!AC376*ScoringModel!$B$11+RawData!AD376*ScoringModel!$B$21+RawData!AE376*ScoringModel!$B$31)*0.01,"")</f>
        <v/>
      </c>
      <c r="N376" t="str">
        <f>IF(A376&lt;&gt;"",(RawData!H376*ScoringModel!$B$4+RawData!I376*ScoringModel!$B$5+RawData!J376*ScoringModel!$B$6+RawData!K376*ScoringModel!$B$7+RawData!L376*ScoringModel!$B$8+RawData!M376*ScoringModel!$B$9+RawData!N376*ScoringModel!$B$10)*0.01,"")</f>
        <v/>
      </c>
      <c r="O376" t="str">
        <f>IF(A376&lt;&gt;"",(RawData!O376*ScoringModel!$B$14+RawData!P376*ScoringModel!$B$15+RawData!Q376*ScoringModel!$B$16+RawData!R376*ScoringModel!$B$17+RawData!S376*ScoringModel!$B$18+RawData!T376*ScoringModel!$B$19+RawData!U376*ScoringModel!$B$20)*0.01,"")</f>
        <v/>
      </c>
      <c r="P376" t="str">
        <f>IF(A376&lt;&gt;"",(RawData!V376*ScoringModel!$B$24+RawData!W376*ScoringModel!$B$25+RawData!X376*ScoringModel!$B$26+RawData!Y376*ScoringModel!$B$27+RawData!Z376*ScoringModel!$B$28+RawData!AA376*ScoringModel!$B$29+RawData!AB376*ScoringModel!$B$30)*0.01,"")</f>
        <v/>
      </c>
      <c r="Q376" s="19"/>
      <c r="R376" s="19"/>
      <c r="S376" s="19"/>
      <c r="T376" s="19"/>
      <c r="U376" s="19"/>
      <c r="V376" s="19"/>
    </row>
    <row r="377" spans="1:22" x14ac:dyDescent="0.25">
      <c r="A377" t="str">
        <f>IF(RawData!A377&lt;&gt;"",RawData!A377,"")</f>
        <v/>
      </c>
      <c r="B377" t="str">
        <f>IF(RawData!B377&lt;&gt;"",CONCATENATE(RawData!B377,", ",RawData!C377),"")</f>
        <v/>
      </c>
      <c r="C377" t="str">
        <f>IF(RawData!D377&lt;&gt;"",RawData!D377,"")</f>
        <v/>
      </c>
      <c r="D377" s="28" t="str">
        <f>IF(RawData!E377&lt;&gt;"",RawData!E377,"")</f>
        <v/>
      </c>
      <c r="E377" t="str">
        <f>IF(RawData!F377&lt;&gt;"",CONCATENATE(RawData!F377,", ",LEFT(RawData!G377,1)),"")</f>
        <v/>
      </c>
      <c r="G377" s="30" t="str">
        <f t="shared" si="5"/>
        <v/>
      </c>
      <c r="H377" t="str">
        <f>IF(A377&lt;&gt;"",VLOOKUP(G377,ScoreRanges!$C$4:$E$8,3),"")</f>
        <v/>
      </c>
      <c r="J377" s="30" t="str">
        <f>IF(AND(ConversionTable!$F$2&lt;&gt;"",A377&lt;&gt;""),VLOOKUP(G377,ConversionTable!B$2:D$402,3),"")</f>
        <v/>
      </c>
      <c r="K377" t="str">
        <f>IF(AND(ConversionTable!$F$2&lt;&gt;"",A377&lt;&gt;""),VLOOKUP(J377,ConversionTable!I$4:K$7,3),"")</f>
        <v/>
      </c>
      <c r="M377" t="str">
        <f>IF(A377&lt;&gt;"",(RawData!AC377*ScoringModel!$B$11+RawData!AD377*ScoringModel!$B$21+RawData!AE377*ScoringModel!$B$31)*0.01,"")</f>
        <v/>
      </c>
      <c r="N377" t="str">
        <f>IF(A377&lt;&gt;"",(RawData!H377*ScoringModel!$B$4+RawData!I377*ScoringModel!$B$5+RawData!J377*ScoringModel!$B$6+RawData!K377*ScoringModel!$B$7+RawData!L377*ScoringModel!$B$8+RawData!M377*ScoringModel!$B$9+RawData!N377*ScoringModel!$B$10)*0.01,"")</f>
        <v/>
      </c>
      <c r="O377" t="str">
        <f>IF(A377&lt;&gt;"",(RawData!O377*ScoringModel!$B$14+RawData!P377*ScoringModel!$B$15+RawData!Q377*ScoringModel!$B$16+RawData!R377*ScoringModel!$B$17+RawData!S377*ScoringModel!$B$18+RawData!T377*ScoringModel!$B$19+RawData!U377*ScoringModel!$B$20)*0.01,"")</f>
        <v/>
      </c>
      <c r="P377" t="str">
        <f>IF(A377&lt;&gt;"",(RawData!V377*ScoringModel!$B$24+RawData!W377*ScoringModel!$B$25+RawData!X377*ScoringModel!$B$26+RawData!Y377*ScoringModel!$B$27+RawData!Z377*ScoringModel!$B$28+RawData!AA377*ScoringModel!$B$29+RawData!AB377*ScoringModel!$B$30)*0.01,"")</f>
        <v/>
      </c>
      <c r="Q377" s="19"/>
      <c r="R377" s="19"/>
      <c r="S377" s="19"/>
      <c r="T377" s="19"/>
      <c r="U377" s="19"/>
      <c r="V377" s="19"/>
    </row>
    <row r="378" spans="1:22" x14ac:dyDescent="0.25">
      <c r="A378" t="str">
        <f>IF(RawData!A378&lt;&gt;"",RawData!A378,"")</f>
        <v/>
      </c>
      <c r="B378" t="str">
        <f>IF(RawData!B378&lt;&gt;"",CONCATENATE(RawData!B378,", ",RawData!C378),"")</f>
        <v/>
      </c>
      <c r="C378" t="str">
        <f>IF(RawData!D378&lt;&gt;"",RawData!D378,"")</f>
        <v/>
      </c>
      <c r="D378" s="28" t="str">
        <f>IF(RawData!E378&lt;&gt;"",RawData!E378,"")</f>
        <v/>
      </c>
      <c r="E378" t="str">
        <f>IF(RawData!F378&lt;&gt;"",CONCATENATE(RawData!F378,", ",LEFT(RawData!G378,1)),"")</f>
        <v/>
      </c>
      <c r="G378" s="30" t="str">
        <f t="shared" si="5"/>
        <v/>
      </c>
      <c r="H378" t="str">
        <f>IF(A378&lt;&gt;"",VLOOKUP(G378,ScoreRanges!$C$4:$E$8,3),"")</f>
        <v/>
      </c>
      <c r="J378" s="30" t="str">
        <f>IF(AND(ConversionTable!$F$2&lt;&gt;"",A378&lt;&gt;""),VLOOKUP(G378,ConversionTable!B$2:D$402,3),"")</f>
        <v/>
      </c>
      <c r="K378" t="str">
        <f>IF(AND(ConversionTable!$F$2&lt;&gt;"",A378&lt;&gt;""),VLOOKUP(J378,ConversionTable!I$4:K$7,3),"")</f>
        <v/>
      </c>
      <c r="M378" t="str">
        <f>IF(A378&lt;&gt;"",(RawData!AC378*ScoringModel!$B$11+RawData!AD378*ScoringModel!$B$21+RawData!AE378*ScoringModel!$B$31)*0.01,"")</f>
        <v/>
      </c>
      <c r="N378" t="str">
        <f>IF(A378&lt;&gt;"",(RawData!H378*ScoringModel!$B$4+RawData!I378*ScoringModel!$B$5+RawData!J378*ScoringModel!$B$6+RawData!K378*ScoringModel!$B$7+RawData!L378*ScoringModel!$B$8+RawData!M378*ScoringModel!$B$9+RawData!N378*ScoringModel!$B$10)*0.01,"")</f>
        <v/>
      </c>
      <c r="O378" t="str">
        <f>IF(A378&lt;&gt;"",(RawData!O378*ScoringModel!$B$14+RawData!P378*ScoringModel!$B$15+RawData!Q378*ScoringModel!$B$16+RawData!R378*ScoringModel!$B$17+RawData!S378*ScoringModel!$B$18+RawData!T378*ScoringModel!$B$19+RawData!U378*ScoringModel!$B$20)*0.01,"")</f>
        <v/>
      </c>
      <c r="P378" t="str">
        <f>IF(A378&lt;&gt;"",(RawData!V378*ScoringModel!$B$24+RawData!W378*ScoringModel!$B$25+RawData!X378*ScoringModel!$B$26+RawData!Y378*ScoringModel!$B$27+RawData!Z378*ScoringModel!$B$28+RawData!AA378*ScoringModel!$B$29+RawData!AB378*ScoringModel!$B$30)*0.01,"")</f>
        <v/>
      </c>
      <c r="Q378" s="19"/>
      <c r="R378" s="19"/>
      <c r="S378" s="19"/>
      <c r="T378" s="19"/>
      <c r="U378" s="19"/>
      <c r="V378" s="19"/>
    </row>
    <row r="379" spans="1:22" x14ac:dyDescent="0.25">
      <c r="A379" t="str">
        <f>IF(RawData!A379&lt;&gt;"",RawData!A379,"")</f>
        <v/>
      </c>
      <c r="B379" t="str">
        <f>IF(RawData!B379&lt;&gt;"",CONCATENATE(RawData!B379,", ",RawData!C379),"")</f>
        <v/>
      </c>
      <c r="C379" t="str">
        <f>IF(RawData!D379&lt;&gt;"",RawData!D379,"")</f>
        <v/>
      </c>
      <c r="D379" s="28" t="str">
        <f>IF(RawData!E379&lt;&gt;"",RawData!E379,"")</f>
        <v/>
      </c>
      <c r="E379" t="str">
        <f>IF(RawData!F379&lt;&gt;"",CONCATENATE(RawData!F379,", ",LEFT(RawData!G379,1)),"")</f>
        <v/>
      </c>
      <c r="G379" s="30" t="str">
        <f t="shared" si="5"/>
        <v/>
      </c>
      <c r="H379" t="str">
        <f>IF(A379&lt;&gt;"",VLOOKUP(G379,ScoreRanges!$C$4:$E$8,3),"")</f>
        <v/>
      </c>
      <c r="J379" s="30" t="str">
        <f>IF(AND(ConversionTable!$F$2&lt;&gt;"",A379&lt;&gt;""),VLOOKUP(G379,ConversionTable!B$2:D$402,3),"")</f>
        <v/>
      </c>
      <c r="K379" t="str">
        <f>IF(AND(ConversionTable!$F$2&lt;&gt;"",A379&lt;&gt;""),VLOOKUP(J379,ConversionTable!I$4:K$7,3),"")</f>
        <v/>
      </c>
      <c r="M379" t="str">
        <f>IF(A379&lt;&gt;"",(RawData!AC379*ScoringModel!$B$11+RawData!AD379*ScoringModel!$B$21+RawData!AE379*ScoringModel!$B$31)*0.01,"")</f>
        <v/>
      </c>
      <c r="N379" t="str">
        <f>IF(A379&lt;&gt;"",(RawData!H379*ScoringModel!$B$4+RawData!I379*ScoringModel!$B$5+RawData!J379*ScoringModel!$B$6+RawData!K379*ScoringModel!$B$7+RawData!L379*ScoringModel!$B$8+RawData!M379*ScoringModel!$B$9+RawData!N379*ScoringModel!$B$10)*0.01,"")</f>
        <v/>
      </c>
      <c r="O379" t="str">
        <f>IF(A379&lt;&gt;"",(RawData!O379*ScoringModel!$B$14+RawData!P379*ScoringModel!$B$15+RawData!Q379*ScoringModel!$B$16+RawData!R379*ScoringModel!$B$17+RawData!S379*ScoringModel!$B$18+RawData!T379*ScoringModel!$B$19+RawData!U379*ScoringModel!$B$20)*0.01,"")</f>
        <v/>
      </c>
      <c r="P379" t="str">
        <f>IF(A379&lt;&gt;"",(RawData!V379*ScoringModel!$B$24+RawData!W379*ScoringModel!$B$25+RawData!X379*ScoringModel!$B$26+RawData!Y379*ScoringModel!$B$27+RawData!Z379*ScoringModel!$B$28+RawData!AA379*ScoringModel!$B$29+RawData!AB379*ScoringModel!$B$30)*0.01,"")</f>
        <v/>
      </c>
      <c r="Q379" s="19"/>
      <c r="R379" s="19"/>
      <c r="S379" s="19"/>
      <c r="T379" s="19"/>
      <c r="U379" s="19"/>
      <c r="V379" s="19"/>
    </row>
    <row r="380" spans="1:22" x14ac:dyDescent="0.25">
      <c r="A380" t="str">
        <f>IF(RawData!A380&lt;&gt;"",RawData!A380,"")</f>
        <v/>
      </c>
      <c r="B380" t="str">
        <f>IF(RawData!B380&lt;&gt;"",CONCATENATE(RawData!B380,", ",RawData!C380),"")</f>
        <v/>
      </c>
      <c r="C380" t="str">
        <f>IF(RawData!D380&lt;&gt;"",RawData!D380,"")</f>
        <v/>
      </c>
      <c r="D380" s="28" t="str">
        <f>IF(RawData!E380&lt;&gt;"",RawData!E380,"")</f>
        <v/>
      </c>
      <c r="E380" t="str">
        <f>IF(RawData!F380&lt;&gt;"",CONCATENATE(RawData!F380,", ",LEFT(RawData!G380,1)),"")</f>
        <v/>
      </c>
      <c r="G380" s="30" t="str">
        <f t="shared" si="5"/>
        <v/>
      </c>
      <c r="H380" t="str">
        <f>IF(A380&lt;&gt;"",VLOOKUP(G380,ScoreRanges!$C$4:$E$8,3),"")</f>
        <v/>
      </c>
      <c r="J380" s="30" t="str">
        <f>IF(AND(ConversionTable!$F$2&lt;&gt;"",A380&lt;&gt;""),VLOOKUP(G380,ConversionTable!B$2:D$402,3),"")</f>
        <v/>
      </c>
      <c r="K380" t="str">
        <f>IF(AND(ConversionTable!$F$2&lt;&gt;"",A380&lt;&gt;""),VLOOKUP(J380,ConversionTable!I$4:K$7,3),"")</f>
        <v/>
      </c>
      <c r="M380" t="str">
        <f>IF(A380&lt;&gt;"",(RawData!AC380*ScoringModel!$B$11+RawData!AD380*ScoringModel!$B$21+RawData!AE380*ScoringModel!$B$31)*0.01,"")</f>
        <v/>
      </c>
      <c r="N380" t="str">
        <f>IF(A380&lt;&gt;"",(RawData!H380*ScoringModel!$B$4+RawData!I380*ScoringModel!$B$5+RawData!J380*ScoringModel!$B$6+RawData!K380*ScoringModel!$B$7+RawData!L380*ScoringModel!$B$8+RawData!M380*ScoringModel!$B$9+RawData!N380*ScoringModel!$B$10)*0.01,"")</f>
        <v/>
      </c>
      <c r="O380" t="str">
        <f>IF(A380&lt;&gt;"",(RawData!O380*ScoringModel!$B$14+RawData!P380*ScoringModel!$B$15+RawData!Q380*ScoringModel!$B$16+RawData!R380*ScoringModel!$B$17+RawData!S380*ScoringModel!$B$18+RawData!T380*ScoringModel!$B$19+RawData!U380*ScoringModel!$B$20)*0.01,"")</f>
        <v/>
      </c>
      <c r="P380" t="str">
        <f>IF(A380&lt;&gt;"",(RawData!V380*ScoringModel!$B$24+RawData!W380*ScoringModel!$B$25+RawData!X380*ScoringModel!$B$26+RawData!Y380*ScoringModel!$B$27+RawData!Z380*ScoringModel!$B$28+RawData!AA380*ScoringModel!$B$29+RawData!AB380*ScoringModel!$B$30)*0.01,"")</f>
        <v/>
      </c>
      <c r="Q380" s="19"/>
      <c r="R380" s="19"/>
      <c r="S380" s="19"/>
      <c r="T380" s="19"/>
      <c r="U380" s="19"/>
      <c r="V380" s="19"/>
    </row>
    <row r="381" spans="1:22" x14ac:dyDescent="0.25">
      <c r="A381" t="str">
        <f>IF(RawData!A381&lt;&gt;"",RawData!A381,"")</f>
        <v/>
      </c>
      <c r="B381" t="str">
        <f>IF(RawData!B381&lt;&gt;"",CONCATENATE(RawData!B381,", ",RawData!C381),"")</f>
        <v/>
      </c>
      <c r="C381" t="str">
        <f>IF(RawData!D381&lt;&gt;"",RawData!D381,"")</f>
        <v/>
      </c>
      <c r="D381" s="28" t="str">
        <f>IF(RawData!E381&lt;&gt;"",RawData!E381,"")</f>
        <v/>
      </c>
      <c r="E381" t="str">
        <f>IF(RawData!F381&lt;&gt;"",CONCATENATE(RawData!F381,", ",LEFT(RawData!G381,1)),"")</f>
        <v/>
      </c>
      <c r="G381" s="30" t="str">
        <f t="shared" si="5"/>
        <v/>
      </c>
      <c r="H381" t="str">
        <f>IF(A381&lt;&gt;"",VLOOKUP(G381,ScoreRanges!$C$4:$E$8,3),"")</f>
        <v/>
      </c>
      <c r="J381" s="30" t="str">
        <f>IF(AND(ConversionTable!$F$2&lt;&gt;"",A381&lt;&gt;""),VLOOKUP(G381,ConversionTable!B$2:D$402,3),"")</f>
        <v/>
      </c>
      <c r="K381" t="str">
        <f>IF(AND(ConversionTable!$F$2&lt;&gt;"",A381&lt;&gt;""),VLOOKUP(J381,ConversionTable!I$4:K$7,3),"")</f>
        <v/>
      </c>
      <c r="M381" t="str">
        <f>IF(A381&lt;&gt;"",(RawData!AC381*ScoringModel!$B$11+RawData!AD381*ScoringModel!$B$21+RawData!AE381*ScoringModel!$B$31)*0.01,"")</f>
        <v/>
      </c>
      <c r="N381" t="str">
        <f>IF(A381&lt;&gt;"",(RawData!H381*ScoringModel!$B$4+RawData!I381*ScoringModel!$B$5+RawData!J381*ScoringModel!$B$6+RawData!K381*ScoringModel!$B$7+RawData!L381*ScoringModel!$B$8+RawData!M381*ScoringModel!$B$9+RawData!N381*ScoringModel!$B$10)*0.01,"")</f>
        <v/>
      </c>
      <c r="O381" t="str">
        <f>IF(A381&lt;&gt;"",(RawData!O381*ScoringModel!$B$14+RawData!P381*ScoringModel!$B$15+RawData!Q381*ScoringModel!$B$16+RawData!R381*ScoringModel!$B$17+RawData!S381*ScoringModel!$B$18+RawData!T381*ScoringModel!$B$19+RawData!U381*ScoringModel!$B$20)*0.01,"")</f>
        <v/>
      </c>
      <c r="P381" t="str">
        <f>IF(A381&lt;&gt;"",(RawData!V381*ScoringModel!$B$24+RawData!W381*ScoringModel!$B$25+RawData!X381*ScoringModel!$B$26+RawData!Y381*ScoringModel!$B$27+RawData!Z381*ScoringModel!$B$28+RawData!AA381*ScoringModel!$B$29+RawData!AB381*ScoringModel!$B$30)*0.01,"")</f>
        <v/>
      </c>
      <c r="Q381" s="19"/>
      <c r="R381" s="19"/>
      <c r="S381" s="19"/>
      <c r="T381" s="19"/>
      <c r="U381" s="19"/>
      <c r="V381" s="19"/>
    </row>
    <row r="382" spans="1:22" x14ac:dyDescent="0.25">
      <c r="A382" t="str">
        <f>IF(RawData!A382&lt;&gt;"",RawData!A382,"")</f>
        <v/>
      </c>
      <c r="B382" t="str">
        <f>IF(RawData!B382&lt;&gt;"",CONCATENATE(RawData!B382,", ",RawData!C382),"")</f>
        <v/>
      </c>
      <c r="C382" t="str">
        <f>IF(RawData!D382&lt;&gt;"",RawData!D382,"")</f>
        <v/>
      </c>
      <c r="D382" s="28" t="str">
        <f>IF(RawData!E382&lt;&gt;"",RawData!E382,"")</f>
        <v/>
      </c>
      <c r="E382" t="str">
        <f>IF(RawData!F382&lt;&gt;"",CONCATENATE(RawData!F382,", ",LEFT(RawData!G382,1)),"")</f>
        <v/>
      </c>
      <c r="G382" s="30" t="str">
        <f t="shared" si="5"/>
        <v/>
      </c>
      <c r="H382" t="str">
        <f>IF(A382&lt;&gt;"",VLOOKUP(G382,ScoreRanges!$C$4:$E$8,3),"")</f>
        <v/>
      </c>
      <c r="J382" s="30" t="str">
        <f>IF(AND(ConversionTable!$F$2&lt;&gt;"",A382&lt;&gt;""),VLOOKUP(G382,ConversionTable!B$2:D$402,3),"")</f>
        <v/>
      </c>
      <c r="K382" t="str">
        <f>IF(AND(ConversionTable!$F$2&lt;&gt;"",A382&lt;&gt;""),VLOOKUP(J382,ConversionTable!I$4:K$7,3),"")</f>
        <v/>
      </c>
      <c r="M382" t="str">
        <f>IF(A382&lt;&gt;"",(RawData!AC382*ScoringModel!$B$11+RawData!AD382*ScoringModel!$B$21+RawData!AE382*ScoringModel!$B$31)*0.01,"")</f>
        <v/>
      </c>
      <c r="N382" t="str">
        <f>IF(A382&lt;&gt;"",(RawData!H382*ScoringModel!$B$4+RawData!I382*ScoringModel!$B$5+RawData!J382*ScoringModel!$B$6+RawData!K382*ScoringModel!$B$7+RawData!L382*ScoringModel!$B$8+RawData!M382*ScoringModel!$B$9+RawData!N382*ScoringModel!$B$10)*0.01,"")</f>
        <v/>
      </c>
      <c r="O382" t="str">
        <f>IF(A382&lt;&gt;"",(RawData!O382*ScoringModel!$B$14+RawData!P382*ScoringModel!$B$15+RawData!Q382*ScoringModel!$B$16+RawData!R382*ScoringModel!$B$17+RawData!S382*ScoringModel!$B$18+RawData!T382*ScoringModel!$B$19+RawData!U382*ScoringModel!$B$20)*0.01,"")</f>
        <v/>
      </c>
      <c r="P382" t="str">
        <f>IF(A382&lt;&gt;"",(RawData!V382*ScoringModel!$B$24+RawData!W382*ScoringModel!$B$25+RawData!X382*ScoringModel!$B$26+RawData!Y382*ScoringModel!$B$27+RawData!Z382*ScoringModel!$B$28+RawData!AA382*ScoringModel!$B$29+RawData!AB382*ScoringModel!$B$30)*0.01,"")</f>
        <v/>
      </c>
      <c r="Q382" s="19"/>
      <c r="R382" s="19"/>
      <c r="S382" s="19"/>
      <c r="T382" s="19"/>
      <c r="U382" s="19"/>
      <c r="V382" s="19"/>
    </row>
    <row r="383" spans="1:22" x14ac:dyDescent="0.25">
      <c r="A383" t="str">
        <f>IF(RawData!A383&lt;&gt;"",RawData!A383,"")</f>
        <v/>
      </c>
      <c r="B383" t="str">
        <f>IF(RawData!B383&lt;&gt;"",CONCATENATE(RawData!B383,", ",RawData!C383),"")</f>
        <v/>
      </c>
      <c r="C383" t="str">
        <f>IF(RawData!D383&lt;&gt;"",RawData!D383,"")</f>
        <v/>
      </c>
      <c r="D383" s="28" t="str">
        <f>IF(RawData!E383&lt;&gt;"",RawData!E383,"")</f>
        <v/>
      </c>
      <c r="E383" t="str">
        <f>IF(RawData!F383&lt;&gt;"",CONCATENATE(RawData!F383,", ",LEFT(RawData!G383,1)),"")</f>
        <v/>
      </c>
      <c r="G383" s="30" t="str">
        <f t="shared" si="5"/>
        <v/>
      </c>
      <c r="H383" t="str">
        <f>IF(A383&lt;&gt;"",VLOOKUP(G383,ScoreRanges!$C$4:$E$8,3),"")</f>
        <v/>
      </c>
      <c r="J383" s="30" t="str">
        <f>IF(AND(ConversionTable!$F$2&lt;&gt;"",A383&lt;&gt;""),VLOOKUP(G383,ConversionTable!B$2:D$402,3),"")</f>
        <v/>
      </c>
      <c r="K383" t="str">
        <f>IF(AND(ConversionTable!$F$2&lt;&gt;"",A383&lt;&gt;""),VLOOKUP(J383,ConversionTable!I$4:K$7,3),"")</f>
        <v/>
      </c>
      <c r="M383" t="str">
        <f>IF(A383&lt;&gt;"",(RawData!AC383*ScoringModel!$B$11+RawData!AD383*ScoringModel!$B$21+RawData!AE383*ScoringModel!$B$31)*0.01,"")</f>
        <v/>
      </c>
      <c r="N383" t="str">
        <f>IF(A383&lt;&gt;"",(RawData!H383*ScoringModel!$B$4+RawData!I383*ScoringModel!$B$5+RawData!J383*ScoringModel!$B$6+RawData!K383*ScoringModel!$B$7+RawData!L383*ScoringModel!$B$8+RawData!M383*ScoringModel!$B$9+RawData!N383*ScoringModel!$B$10)*0.01,"")</f>
        <v/>
      </c>
      <c r="O383" t="str">
        <f>IF(A383&lt;&gt;"",(RawData!O383*ScoringModel!$B$14+RawData!P383*ScoringModel!$B$15+RawData!Q383*ScoringModel!$B$16+RawData!R383*ScoringModel!$B$17+RawData!S383*ScoringModel!$B$18+RawData!T383*ScoringModel!$B$19+RawData!U383*ScoringModel!$B$20)*0.01,"")</f>
        <v/>
      </c>
      <c r="P383" t="str">
        <f>IF(A383&lt;&gt;"",(RawData!V383*ScoringModel!$B$24+RawData!W383*ScoringModel!$B$25+RawData!X383*ScoringModel!$B$26+RawData!Y383*ScoringModel!$B$27+RawData!Z383*ScoringModel!$B$28+RawData!AA383*ScoringModel!$B$29+RawData!AB383*ScoringModel!$B$30)*0.01,"")</f>
        <v/>
      </c>
      <c r="Q383" s="19"/>
      <c r="R383" s="19"/>
      <c r="S383" s="19"/>
      <c r="T383" s="19"/>
      <c r="U383" s="19"/>
      <c r="V383" s="19"/>
    </row>
    <row r="384" spans="1:22" x14ac:dyDescent="0.25">
      <c r="A384" t="str">
        <f>IF(RawData!A384&lt;&gt;"",RawData!A384,"")</f>
        <v/>
      </c>
      <c r="B384" t="str">
        <f>IF(RawData!B384&lt;&gt;"",CONCATENATE(RawData!B384,", ",RawData!C384),"")</f>
        <v/>
      </c>
      <c r="C384" t="str">
        <f>IF(RawData!D384&lt;&gt;"",RawData!D384,"")</f>
        <v/>
      </c>
      <c r="D384" s="28" t="str">
        <f>IF(RawData!E384&lt;&gt;"",RawData!E384,"")</f>
        <v/>
      </c>
      <c r="E384" t="str">
        <f>IF(RawData!F384&lt;&gt;"",CONCATENATE(RawData!F384,", ",LEFT(RawData!G384,1)),"")</f>
        <v/>
      </c>
      <c r="G384" s="30" t="str">
        <f t="shared" si="5"/>
        <v/>
      </c>
      <c r="H384" t="str">
        <f>IF(A384&lt;&gt;"",VLOOKUP(G384,ScoreRanges!$C$4:$E$8,3),"")</f>
        <v/>
      </c>
      <c r="J384" s="30" t="str">
        <f>IF(AND(ConversionTable!$F$2&lt;&gt;"",A384&lt;&gt;""),VLOOKUP(G384,ConversionTable!B$2:D$402,3),"")</f>
        <v/>
      </c>
      <c r="K384" t="str">
        <f>IF(AND(ConversionTable!$F$2&lt;&gt;"",A384&lt;&gt;""),VLOOKUP(J384,ConversionTable!I$4:K$7,3),"")</f>
        <v/>
      </c>
      <c r="M384" t="str">
        <f>IF(A384&lt;&gt;"",(RawData!AC384*ScoringModel!$B$11+RawData!AD384*ScoringModel!$B$21+RawData!AE384*ScoringModel!$B$31)*0.01,"")</f>
        <v/>
      </c>
      <c r="N384" t="str">
        <f>IF(A384&lt;&gt;"",(RawData!H384*ScoringModel!$B$4+RawData!I384*ScoringModel!$B$5+RawData!J384*ScoringModel!$B$6+RawData!K384*ScoringModel!$B$7+RawData!L384*ScoringModel!$B$8+RawData!M384*ScoringModel!$B$9+RawData!N384*ScoringModel!$B$10)*0.01,"")</f>
        <v/>
      </c>
      <c r="O384" t="str">
        <f>IF(A384&lt;&gt;"",(RawData!O384*ScoringModel!$B$14+RawData!P384*ScoringModel!$B$15+RawData!Q384*ScoringModel!$B$16+RawData!R384*ScoringModel!$B$17+RawData!S384*ScoringModel!$B$18+RawData!T384*ScoringModel!$B$19+RawData!U384*ScoringModel!$B$20)*0.01,"")</f>
        <v/>
      </c>
      <c r="P384" t="str">
        <f>IF(A384&lt;&gt;"",(RawData!V384*ScoringModel!$B$24+RawData!W384*ScoringModel!$B$25+RawData!X384*ScoringModel!$B$26+RawData!Y384*ScoringModel!$B$27+RawData!Z384*ScoringModel!$B$28+RawData!AA384*ScoringModel!$B$29+RawData!AB384*ScoringModel!$B$30)*0.01,"")</f>
        <v/>
      </c>
      <c r="Q384" s="19"/>
      <c r="R384" s="19"/>
      <c r="S384" s="19"/>
      <c r="T384" s="19"/>
      <c r="U384" s="19"/>
      <c r="V384" s="19"/>
    </row>
    <row r="385" spans="1:22" x14ac:dyDescent="0.25">
      <c r="A385" t="str">
        <f>IF(RawData!A385&lt;&gt;"",RawData!A385,"")</f>
        <v/>
      </c>
      <c r="B385" t="str">
        <f>IF(RawData!B385&lt;&gt;"",CONCATENATE(RawData!B385,", ",RawData!C385),"")</f>
        <v/>
      </c>
      <c r="C385" t="str">
        <f>IF(RawData!D385&lt;&gt;"",RawData!D385,"")</f>
        <v/>
      </c>
      <c r="D385" s="28" t="str">
        <f>IF(RawData!E385&lt;&gt;"",RawData!E385,"")</f>
        <v/>
      </c>
      <c r="E385" t="str">
        <f>IF(RawData!F385&lt;&gt;"",CONCATENATE(RawData!F385,", ",LEFT(RawData!G385,1)),"")</f>
        <v/>
      </c>
      <c r="G385" s="30" t="str">
        <f t="shared" si="5"/>
        <v/>
      </c>
      <c r="H385" t="str">
        <f>IF(A385&lt;&gt;"",VLOOKUP(G385,ScoreRanges!$C$4:$E$8,3),"")</f>
        <v/>
      </c>
      <c r="J385" s="30" t="str">
        <f>IF(AND(ConversionTable!$F$2&lt;&gt;"",A385&lt;&gt;""),VLOOKUP(G385,ConversionTable!B$2:D$402,3),"")</f>
        <v/>
      </c>
      <c r="K385" t="str">
        <f>IF(AND(ConversionTable!$F$2&lt;&gt;"",A385&lt;&gt;""),VLOOKUP(J385,ConversionTable!I$4:K$7,3),"")</f>
        <v/>
      </c>
      <c r="M385" t="str">
        <f>IF(A385&lt;&gt;"",(RawData!AC385*ScoringModel!$B$11+RawData!AD385*ScoringModel!$B$21+RawData!AE385*ScoringModel!$B$31)*0.01,"")</f>
        <v/>
      </c>
      <c r="N385" t="str">
        <f>IF(A385&lt;&gt;"",(RawData!H385*ScoringModel!$B$4+RawData!I385*ScoringModel!$B$5+RawData!J385*ScoringModel!$B$6+RawData!K385*ScoringModel!$B$7+RawData!L385*ScoringModel!$B$8+RawData!M385*ScoringModel!$B$9+RawData!N385*ScoringModel!$B$10)*0.01,"")</f>
        <v/>
      </c>
      <c r="O385" t="str">
        <f>IF(A385&lt;&gt;"",(RawData!O385*ScoringModel!$B$14+RawData!P385*ScoringModel!$B$15+RawData!Q385*ScoringModel!$B$16+RawData!R385*ScoringModel!$B$17+RawData!S385*ScoringModel!$B$18+RawData!T385*ScoringModel!$B$19+RawData!U385*ScoringModel!$B$20)*0.01,"")</f>
        <v/>
      </c>
      <c r="P385" t="str">
        <f>IF(A385&lt;&gt;"",(RawData!V385*ScoringModel!$B$24+RawData!W385*ScoringModel!$B$25+RawData!X385*ScoringModel!$B$26+RawData!Y385*ScoringModel!$B$27+RawData!Z385*ScoringModel!$B$28+RawData!AA385*ScoringModel!$B$29+RawData!AB385*ScoringModel!$B$30)*0.01,"")</f>
        <v/>
      </c>
      <c r="Q385" s="19"/>
      <c r="R385" s="19"/>
      <c r="S385" s="19"/>
      <c r="T385" s="19"/>
      <c r="U385" s="19"/>
      <c r="V385" s="19"/>
    </row>
    <row r="386" spans="1:22" x14ac:dyDescent="0.25">
      <c r="A386" t="str">
        <f>IF(RawData!A386&lt;&gt;"",RawData!A386,"")</f>
        <v/>
      </c>
      <c r="B386" t="str">
        <f>IF(RawData!B386&lt;&gt;"",CONCATENATE(RawData!B386,", ",RawData!C386),"")</f>
        <v/>
      </c>
      <c r="C386" t="str">
        <f>IF(RawData!D386&lt;&gt;"",RawData!D386,"")</f>
        <v/>
      </c>
      <c r="D386" s="28" t="str">
        <f>IF(RawData!E386&lt;&gt;"",RawData!E386,"")</f>
        <v/>
      </c>
      <c r="E386" t="str">
        <f>IF(RawData!F386&lt;&gt;"",CONCATENATE(RawData!F386,", ",LEFT(RawData!G386,1)),"")</f>
        <v/>
      </c>
      <c r="G386" s="30" t="str">
        <f t="shared" si="5"/>
        <v/>
      </c>
      <c r="H386" t="str">
        <f>IF(A386&lt;&gt;"",VLOOKUP(G386,ScoreRanges!$C$4:$E$8,3),"")</f>
        <v/>
      </c>
      <c r="J386" s="30" t="str">
        <f>IF(AND(ConversionTable!$F$2&lt;&gt;"",A386&lt;&gt;""),VLOOKUP(G386,ConversionTable!B$2:D$402,3),"")</f>
        <v/>
      </c>
      <c r="K386" t="str">
        <f>IF(AND(ConversionTable!$F$2&lt;&gt;"",A386&lt;&gt;""),VLOOKUP(J386,ConversionTable!I$4:K$7,3),"")</f>
        <v/>
      </c>
      <c r="M386" t="str">
        <f>IF(A386&lt;&gt;"",(RawData!AC386*ScoringModel!$B$11+RawData!AD386*ScoringModel!$B$21+RawData!AE386*ScoringModel!$B$31)*0.01,"")</f>
        <v/>
      </c>
      <c r="N386" t="str">
        <f>IF(A386&lt;&gt;"",(RawData!H386*ScoringModel!$B$4+RawData!I386*ScoringModel!$B$5+RawData!J386*ScoringModel!$B$6+RawData!K386*ScoringModel!$B$7+RawData!L386*ScoringModel!$B$8+RawData!M386*ScoringModel!$B$9+RawData!N386*ScoringModel!$B$10)*0.01,"")</f>
        <v/>
      </c>
      <c r="O386" t="str">
        <f>IF(A386&lt;&gt;"",(RawData!O386*ScoringModel!$B$14+RawData!P386*ScoringModel!$B$15+RawData!Q386*ScoringModel!$B$16+RawData!R386*ScoringModel!$B$17+RawData!S386*ScoringModel!$B$18+RawData!T386*ScoringModel!$B$19+RawData!U386*ScoringModel!$B$20)*0.01,"")</f>
        <v/>
      </c>
      <c r="P386" t="str">
        <f>IF(A386&lt;&gt;"",(RawData!V386*ScoringModel!$B$24+RawData!W386*ScoringModel!$B$25+RawData!X386*ScoringModel!$B$26+RawData!Y386*ScoringModel!$B$27+RawData!Z386*ScoringModel!$B$28+RawData!AA386*ScoringModel!$B$29+RawData!AB386*ScoringModel!$B$30)*0.01,"")</f>
        <v/>
      </c>
      <c r="Q386" s="19"/>
      <c r="R386" s="19"/>
      <c r="S386" s="19"/>
      <c r="T386" s="19"/>
      <c r="U386" s="19"/>
      <c r="V386" s="19"/>
    </row>
    <row r="387" spans="1:22" x14ac:dyDescent="0.25">
      <c r="A387" t="str">
        <f>IF(RawData!A387&lt;&gt;"",RawData!A387,"")</f>
        <v/>
      </c>
      <c r="B387" t="str">
        <f>IF(RawData!B387&lt;&gt;"",CONCATENATE(RawData!B387,", ",RawData!C387),"")</f>
        <v/>
      </c>
      <c r="C387" t="str">
        <f>IF(RawData!D387&lt;&gt;"",RawData!D387,"")</f>
        <v/>
      </c>
      <c r="D387" s="28" t="str">
        <f>IF(RawData!E387&lt;&gt;"",RawData!E387,"")</f>
        <v/>
      </c>
      <c r="E387" t="str">
        <f>IF(RawData!F387&lt;&gt;"",CONCATENATE(RawData!F387,", ",LEFT(RawData!G387,1)),"")</f>
        <v/>
      </c>
      <c r="G387" s="30" t="str">
        <f t="shared" ref="G387:G450" si="6">IF(A387&lt;&gt;"",SUM(M387:P387),"")</f>
        <v/>
      </c>
      <c r="H387" t="str">
        <f>IF(A387&lt;&gt;"",VLOOKUP(G387,ScoreRanges!$C$4:$E$8,3),"")</f>
        <v/>
      </c>
      <c r="J387" s="30" t="str">
        <f>IF(AND(ConversionTable!$F$2&lt;&gt;"",A387&lt;&gt;""),VLOOKUP(G387,ConversionTable!B$2:D$402,3),"")</f>
        <v/>
      </c>
      <c r="K387" t="str">
        <f>IF(AND(ConversionTable!$F$2&lt;&gt;"",A387&lt;&gt;""),VLOOKUP(J387,ConversionTable!I$4:K$7,3),"")</f>
        <v/>
      </c>
      <c r="M387" t="str">
        <f>IF(A387&lt;&gt;"",(RawData!AC387*ScoringModel!$B$11+RawData!AD387*ScoringModel!$B$21+RawData!AE387*ScoringModel!$B$31)*0.01,"")</f>
        <v/>
      </c>
      <c r="N387" t="str">
        <f>IF(A387&lt;&gt;"",(RawData!H387*ScoringModel!$B$4+RawData!I387*ScoringModel!$B$5+RawData!J387*ScoringModel!$B$6+RawData!K387*ScoringModel!$B$7+RawData!L387*ScoringModel!$B$8+RawData!M387*ScoringModel!$B$9+RawData!N387*ScoringModel!$B$10)*0.01,"")</f>
        <v/>
      </c>
      <c r="O387" t="str">
        <f>IF(A387&lt;&gt;"",(RawData!O387*ScoringModel!$B$14+RawData!P387*ScoringModel!$B$15+RawData!Q387*ScoringModel!$B$16+RawData!R387*ScoringModel!$B$17+RawData!S387*ScoringModel!$B$18+RawData!T387*ScoringModel!$B$19+RawData!U387*ScoringModel!$B$20)*0.01,"")</f>
        <v/>
      </c>
      <c r="P387" t="str">
        <f>IF(A387&lt;&gt;"",(RawData!V387*ScoringModel!$B$24+RawData!W387*ScoringModel!$B$25+RawData!X387*ScoringModel!$B$26+RawData!Y387*ScoringModel!$B$27+RawData!Z387*ScoringModel!$B$28+RawData!AA387*ScoringModel!$B$29+RawData!AB387*ScoringModel!$B$30)*0.01,"")</f>
        <v/>
      </c>
      <c r="Q387" s="19"/>
      <c r="R387" s="19"/>
      <c r="S387" s="19"/>
      <c r="T387" s="19"/>
      <c r="U387" s="19"/>
      <c r="V387" s="19"/>
    </row>
    <row r="388" spans="1:22" x14ac:dyDescent="0.25">
      <c r="A388" t="str">
        <f>IF(RawData!A388&lt;&gt;"",RawData!A388,"")</f>
        <v/>
      </c>
      <c r="B388" t="str">
        <f>IF(RawData!B388&lt;&gt;"",CONCATENATE(RawData!B388,", ",RawData!C388),"")</f>
        <v/>
      </c>
      <c r="C388" t="str">
        <f>IF(RawData!D388&lt;&gt;"",RawData!D388,"")</f>
        <v/>
      </c>
      <c r="D388" s="28" t="str">
        <f>IF(RawData!E388&lt;&gt;"",RawData!E388,"")</f>
        <v/>
      </c>
      <c r="E388" t="str">
        <f>IF(RawData!F388&lt;&gt;"",CONCATENATE(RawData!F388,", ",LEFT(RawData!G388,1)),"")</f>
        <v/>
      </c>
      <c r="G388" s="30" t="str">
        <f t="shared" si="6"/>
        <v/>
      </c>
      <c r="H388" t="str">
        <f>IF(A388&lt;&gt;"",VLOOKUP(G388,ScoreRanges!$C$4:$E$8,3),"")</f>
        <v/>
      </c>
      <c r="J388" s="30" t="str">
        <f>IF(AND(ConversionTable!$F$2&lt;&gt;"",A388&lt;&gt;""),VLOOKUP(G388,ConversionTable!B$2:D$402,3),"")</f>
        <v/>
      </c>
      <c r="K388" t="str">
        <f>IF(AND(ConversionTable!$F$2&lt;&gt;"",A388&lt;&gt;""),VLOOKUP(J388,ConversionTable!I$4:K$7,3),"")</f>
        <v/>
      </c>
      <c r="M388" t="str">
        <f>IF(A388&lt;&gt;"",(RawData!AC388*ScoringModel!$B$11+RawData!AD388*ScoringModel!$B$21+RawData!AE388*ScoringModel!$B$31)*0.01,"")</f>
        <v/>
      </c>
      <c r="N388" t="str">
        <f>IF(A388&lt;&gt;"",(RawData!H388*ScoringModel!$B$4+RawData!I388*ScoringModel!$B$5+RawData!J388*ScoringModel!$B$6+RawData!K388*ScoringModel!$B$7+RawData!L388*ScoringModel!$B$8+RawData!M388*ScoringModel!$B$9+RawData!N388*ScoringModel!$B$10)*0.01,"")</f>
        <v/>
      </c>
      <c r="O388" t="str">
        <f>IF(A388&lt;&gt;"",(RawData!O388*ScoringModel!$B$14+RawData!P388*ScoringModel!$B$15+RawData!Q388*ScoringModel!$B$16+RawData!R388*ScoringModel!$B$17+RawData!S388*ScoringModel!$B$18+RawData!T388*ScoringModel!$B$19+RawData!U388*ScoringModel!$B$20)*0.01,"")</f>
        <v/>
      </c>
      <c r="P388" t="str">
        <f>IF(A388&lt;&gt;"",(RawData!V388*ScoringModel!$B$24+RawData!W388*ScoringModel!$B$25+RawData!X388*ScoringModel!$B$26+RawData!Y388*ScoringModel!$B$27+RawData!Z388*ScoringModel!$B$28+RawData!AA388*ScoringModel!$B$29+RawData!AB388*ScoringModel!$B$30)*0.01,"")</f>
        <v/>
      </c>
      <c r="Q388" s="19"/>
      <c r="R388" s="19"/>
      <c r="S388" s="19"/>
      <c r="T388" s="19"/>
      <c r="U388" s="19"/>
      <c r="V388" s="19"/>
    </row>
    <row r="389" spans="1:22" x14ac:dyDescent="0.25">
      <c r="A389" t="str">
        <f>IF(RawData!A389&lt;&gt;"",RawData!A389,"")</f>
        <v/>
      </c>
      <c r="B389" t="str">
        <f>IF(RawData!B389&lt;&gt;"",CONCATENATE(RawData!B389,", ",RawData!C389),"")</f>
        <v/>
      </c>
      <c r="C389" t="str">
        <f>IF(RawData!D389&lt;&gt;"",RawData!D389,"")</f>
        <v/>
      </c>
      <c r="D389" s="28" t="str">
        <f>IF(RawData!E389&lt;&gt;"",RawData!E389,"")</f>
        <v/>
      </c>
      <c r="E389" t="str">
        <f>IF(RawData!F389&lt;&gt;"",CONCATENATE(RawData!F389,", ",LEFT(RawData!G389,1)),"")</f>
        <v/>
      </c>
      <c r="G389" s="30" t="str">
        <f t="shared" si="6"/>
        <v/>
      </c>
      <c r="H389" t="str">
        <f>IF(A389&lt;&gt;"",VLOOKUP(G389,ScoreRanges!$C$4:$E$8,3),"")</f>
        <v/>
      </c>
      <c r="J389" s="30" t="str">
        <f>IF(AND(ConversionTable!$F$2&lt;&gt;"",A389&lt;&gt;""),VLOOKUP(G389,ConversionTable!B$2:D$402,3),"")</f>
        <v/>
      </c>
      <c r="K389" t="str">
        <f>IF(AND(ConversionTable!$F$2&lt;&gt;"",A389&lt;&gt;""),VLOOKUP(J389,ConversionTable!I$4:K$7,3),"")</f>
        <v/>
      </c>
      <c r="M389" t="str">
        <f>IF(A389&lt;&gt;"",(RawData!AC389*ScoringModel!$B$11+RawData!AD389*ScoringModel!$B$21+RawData!AE389*ScoringModel!$B$31)*0.01,"")</f>
        <v/>
      </c>
      <c r="N389" t="str">
        <f>IF(A389&lt;&gt;"",(RawData!H389*ScoringModel!$B$4+RawData!I389*ScoringModel!$B$5+RawData!J389*ScoringModel!$B$6+RawData!K389*ScoringModel!$B$7+RawData!L389*ScoringModel!$B$8+RawData!M389*ScoringModel!$B$9+RawData!N389*ScoringModel!$B$10)*0.01,"")</f>
        <v/>
      </c>
      <c r="O389" t="str">
        <f>IF(A389&lt;&gt;"",(RawData!O389*ScoringModel!$B$14+RawData!P389*ScoringModel!$B$15+RawData!Q389*ScoringModel!$B$16+RawData!R389*ScoringModel!$B$17+RawData!S389*ScoringModel!$B$18+RawData!T389*ScoringModel!$B$19+RawData!U389*ScoringModel!$B$20)*0.01,"")</f>
        <v/>
      </c>
      <c r="P389" t="str">
        <f>IF(A389&lt;&gt;"",(RawData!V389*ScoringModel!$B$24+RawData!W389*ScoringModel!$B$25+RawData!X389*ScoringModel!$B$26+RawData!Y389*ScoringModel!$B$27+RawData!Z389*ScoringModel!$B$28+RawData!AA389*ScoringModel!$B$29+RawData!AB389*ScoringModel!$B$30)*0.01,"")</f>
        <v/>
      </c>
      <c r="Q389" s="19"/>
      <c r="R389" s="19"/>
      <c r="S389" s="19"/>
      <c r="T389" s="19"/>
      <c r="U389" s="19"/>
      <c r="V389" s="19"/>
    </row>
    <row r="390" spans="1:22" x14ac:dyDescent="0.25">
      <c r="A390" t="str">
        <f>IF(RawData!A390&lt;&gt;"",RawData!A390,"")</f>
        <v/>
      </c>
      <c r="B390" t="str">
        <f>IF(RawData!B390&lt;&gt;"",CONCATENATE(RawData!B390,", ",RawData!C390),"")</f>
        <v/>
      </c>
      <c r="C390" t="str">
        <f>IF(RawData!D390&lt;&gt;"",RawData!D390,"")</f>
        <v/>
      </c>
      <c r="D390" s="28" t="str">
        <f>IF(RawData!E390&lt;&gt;"",RawData!E390,"")</f>
        <v/>
      </c>
      <c r="E390" t="str">
        <f>IF(RawData!F390&lt;&gt;"",CONCATENATE(RawData!F390,", ",LEFT(RawData!G390,1)),"")</f>
        <v/>
      </c>
      <c r="G390" s="30" t="str">
        <f t="shared" si="6"/>
        <v/>
      </c>
      <c r="H390" t="str">
        <f>IF(A390&lt;&gt;"",VLOOKUP(G390,ScoreRanges!$C$4:$E$8,3),"")</f>
        <v/>
      </c>
      <c r="J390" s="30" t="str">
        <f>IF(AND(ConversionTable!$F$2&lt;&gt;"",A390&lt;&gt;""),VLOOKUP(G390,ConversionTable!B$2:D$402,3),"")</f>
        <v/>
      </c>
      <c r="K390" t="str">
        <f>IF(AND(ConversionTable!$F$2&lt;&gt;"",A390&lt;&gt;""),VLOOKUP(J390,ConversionTable!I$4:K$7,3),"")</f>
        <v/>
      </c>
      <c r="M390" t="str">
        <f>IF(A390&lt;&gt;"",(RawData!AC390*ScoringModel!$B$11+RawData!AD390*ScoringModel!$B$21+RawData!AE390*ScoringModel!$B$31)*0.01,"")</f>
        <v/>
      </c>
      <c r="N390" t="str">
        <f>IF(A390&lt;&gt;"",(RawData!H390*ScoringModel!$B$4+RawData!I390*ScoringModel!$B$5+RawData!J390*ScoringModel!$B$6+RawData!K390*ScoringModel!$B$7+RawData!L390*ScoringModel!$B$8+RawData!M390*ScoringModel!$B$9+RawData!N390*ScoringModel!$B$10)*0.01,"")</f>
        <v/>
      </c>
      <c r="O390" t="str">
        <f>IF(A390&lt;&gt;"",(RawData!O390*ScoringModel!$B$14+RawData!P390*ScoringModel!$B$15+RawData!Q390*ScoringModel!$B$16+RawData!R390*ScoringModel!$B$17+RawData!S390*ScoringModel!$B$18+RawData!T390*ScoringModel!$B$19+RawData!U390*ScoringModel!$B$20)*0.01,"")</f>
        <v/>
      </c>
      <c r="P390" t="str">
        <f>IF(A390&lt;&gt;"",(RawData!V390*ScoringModel!$B$24+RawData!W390*ScoringModel!$B$25+RawData!X390*ScoringModel!$B$26+RawData!Y390*ScoringModel!$B$27+RawData!Z390*ScoringModel!$B$28+RawData!AA390*ScoringModel!$B$29+RawData!AB390*ScoringModel!$B$30)*0.01,"")</f>
        <v/>
      </c>
      <c r="Q390" s="19"/>
      <c r="R390" s="19"/>
      <c r="S390" s="19"/>
      <c r="T390" s="19"/>
      <c r="U390" s="19"/>
      <c r="V390" s="19"/>
    </row>
    <row r="391" spans="1:22" x14ac:dyDescent="0.25">
      <c r="A391" t="str">
        <f>IF(RawData!A391&lt;&gt;"",RawData!A391,"")</f>
        <v/>
      </c>
      <c r="B391" t="str">
        <f>IF(RawData!B391&lt;&gt;"",CONCATENATE(RawData!B391,", ",RawData!C391),"")</f>
        <v/>
      </c>
      <c r="C391" t="str">
        <f>IF(RawData!D391&lt;&gt;"",RawData!D391,"")</f>
        <v/>
      </c>
      <c r="D391" s="28" t="str">
        <f>IF(RawData!E391&lt;&gt;"",RawData!E391,"")</f>
        <v/>
      </c>
      <c r="E391" t="str">
        <f>IF(RawData!F391&lt;&gt;"",CONCATENATE(RawData!F391,", ",LEFT(RawData!G391,1)),"")</f>
        <v/>
      </c>
      <c r="G391" s="30" t="str">
        <f t="shared" si="6"/>
        <v/>
      </c>
      <c r="H391" t="str">
        <f>IF(A391&lt;&gt;"",VLOOKUP(G391,ScoreRanges!$C$4:$E$8,3),"")</f>
        <v/>
      </c>
      <c r="J391" s="30" t="str">
        <f>IF(AND(ConversionTable!$F$2&lt;&gt;"",A391&lt;&gt;""),VLOOKUP(G391,ConversionTable!B$2:D$402,3),"")</f>
        <v/>
      </c>
      <c r="K391" t="str">
        <f>IF(AND(ConversionTable!$F$2&lt;&gt;"",A391&lt;&gt;""),VLOOKUP(J391,ConversionTable!I$4:K$7,3),"")</f>
        <v/>
      </c>
      <c r="M391" t="str">
        <f>IF(A391&lt;&gt;"",(RawData!AC391*ScoringModel!$B$11+RawData!AD391*ScoringModel!$B$21+RawData!AE391*ScoringModel!$B$31)*0.01,"")</f>
        <v/>
      </c>
      <c r="N391" t="str">
        <f>IF(A391&lt;&gt;"",(RawData!H391*ScoringModel!$B$4+RawData!I391*ScoringModel!$B$5+RawData!J391*ScoringModel!$B$6+RawData!K391*ScoringModel!$B$7+RawData!L391*ScoringModel!$B$8+RawData!M391*ScoringModel!$B$9+RawData!N391*ScoringModel!$B$10)*0.01,"")</f>
        <v/>
      </c>
      <c r="O391" t="str">
        <f>IF(A391&lt;&gt;"",(RawData!O391*ScoringModel!$B$14+RawData!P391*ScoringModel!$B$15+RawData!Q391*ScoringModel!$B$16+RawData!R391*ScoringModel!$B$17+RawData!S391*ScoringModel!$B$18+RawData!T391*ScoringModel!$B$19+RawData!U391*ScoringModel!$B$20)*0.01,"")</f>
        <v/>
      </c>
      <c r="P391" t="str">
        <f>IF(A391&lt;&gt;"",(RawData!V391*ScoringModel!$B$24+RawData!W391*ScoringModel!$B$25+RawData!X391*ScoringModel!$B$26+RawData!Y391*ScoringModel!$B$27+RawData!Z391*ScoringModel!$B$28+RawData!AA391*ScoringModel!$B$29+RawData!AB391*ScoringModel!$B$30)*0.01,"")</f>
        <v/>
      </c>
      <c r="Q391" s="19"/>
      <c r="R391" s="19"/>
      <c r="S391" s="19"/>
      <c r="T391" s="19"/>
      <c r="U391" s="19"/>
      <c r="V391" s="19"/>
    </row>
    <row r="392" spans="1:22" x14ac:dyDescent="0.25">
      <c r="A392" t="str">
        <f>IF(RawData!A392&lt;&gt;"",RawData!A392,"")</f>
        <v/>
      </c>
      <c r="B392" t="str">
        <f>IF(RawData!B392&lt;&gt;"",CONCATENATE(RawData!B392,", ",RawData!C392),"")</f>
        <v/>
      </c>
      <c r="C392" t="str">
        <f>IF(RawData!D392&lt;&gt;"",RawData!D392,"")</f>
        <v/>
      </c>
      <c r="D392" s="28" t="str">
        <f>IF(RawData!E392&lt;&gt;"",RawData!E392,"")</f>
        <v/>
      </c>
      <c r="E392" t="str">
        <f>IF(RawData!F392&lt;&gt;"",CONCATENATE(RawData!F392,", ",LEFT(RawData!G392,1)),"")</f>
        <v/>
      </c>
      <c r="G392" s="30" t="str">
        <f t="shared" si="6"/>
        <v/>
      </c>
      <c r="H392" t="str">
        <f>IF(A392&lt;&gt;"",VLOOKUP(G392,ScoreRanges!$C$4:$E$8,3),"")</f>
        <v/>
      </c>
      <c r="J392" s="30" t="str">
        <f>IF(AND(ConversionTable!$F$2&lt;&gt;"",A392&lt;&gt;""),VLOOKUP(G392,ConversionTable!B$2:D$402,3),"")</f>
        <v/>
      </c>
      <c r="K392" t="str">
        <f>IF(AND(ConversionTable!$F$2&lt;&gt;"",A392&lt;&gt;""),VLOOKUP(J392,ConversionTable!I$4:K$7,3),"")</f>
        <v/>
      </c>
      <c r="M392" t="str">
        <f>IF(A392&lt;&gt;"",(RawData!AC392*ScoringModel!$B$11+RawData!AD392*ScoringModel!$B$21+RawData!AE392*ScoringModel!$B$31)*0.01,"")</f>
        <v/>
      </c>
      <c r="N392" t="str">
        <f>IF(A392&lt;&gt;"",(RawData!H392*ScoringModel!$B$4+RawData!I392*ScoringModel!$B$5+RawData!J392*ScoringModel!$B$6+RawData!K392*ScoringModel!$B$7+RawData!L392*ScoringModel!$B$8+RawData!M392*ScoringModel!$B$9+RawData!N392*ScoringModel!$B$10)*0.01,"")</f>
        <v/>
      </c>
      <c r="O392" t="str">
        <f>IF(A392&lt;&gt;"",(RawData!O392*ScoringModel!$B$14+RawData!P392*ScoringModel!$B$15+RawData!Q392*ScoringModel!$B$16+RawData!R392*ScoringModel!$B$17+RawData!S392*ScoringModel!$B$18+RawData!T392*ScoringModel!$B$19+RawData!U392*ScoringModel!$B$20)*0.01,"")</f>
        <v/>
      </c>
      <c r="P392" t="str">
        <f>IF(A392&lt;&gt;"",(RawData!V392*ScoringModel!$B$24+RawData!W392*ScoringModel!$B$25+RawData!X392*ScoringModel!$B$26+RawData!Y392*ScoringModel!$B$27+RawData!Z392*ScoringModel!$B$28+RawData!AA392*ScoringModel!$B$29+RawData!AB392*ScoringModel!$B$30)*0.01,"")</f>
        <v/>
      </c>
      <c r="Q392" s="19"/>
      <c r="R392" s="19"/>
      <c r="S392" s="19"/>
      <c r="T392" s="19"/>
      <c r="U392" s="19"/>
      <c r="V392" s="19"/>
    </row>
    <row r="393" spans="1:22" x14ac:dyDescent="0.25">
      <c r="A393" t="str">
        <f>IF(RawData!A393&lt;&gt;"",RawData!A393,"")</f>
        <v/>
      </c>
      <c r="B393" t="str">
        <f>IF(RawData!B393&lt;&gt;"",CONCATENATE(RawData!B393,", ",RawData!C393),"")</f>
        <v/>
      </c>
      <c r="C393" t="str">
        <f>IF(RawData!D393&lt;&gt;"",RawData!D393,"")</f>
        <v/>
      </c>
      <c r="D393" s="28" t="str">
        <f>IF(RawData!E393&lt;&gt;"",RawData!E393,"")</f>
        <v/>
      </c>
      <c r="E393" t="str">
        <f>IF(RawData!F393&lt;&gt;"",CONCATENATE(RawData!F393,", ",LEFT(RawData!G393,1)),"")</f>
        <v/>
      </c>
      <c r="G393" s="30" t="str">
        <f t="shared" si="6"/>
        <v/>
      </c>
      <c r="H393" t="str">
        <f>IF(A393&lt;&gt;"",VLOOKUP(G393,ScoreRanges!$C$4:$E$8,3),"")</f>
        <v/>
      </c>
      <c r="J393" s="30" t="str">
        <f>IF(AND(ConversionTable!$F$2&lt;&gt;"",A393&lt;&gt;""),VLOOKUP(G393,ConversionTable!B$2:D$402,3),"")</f>
        <v/>
      </c>
      <c r="K393" t="str">
        <f>IF(AND(ConversionTable!$F$2&lt;&gt;"",A393&lt;&gt;""),VLOOKUP(J393,ConversionTable!I$4:K$7,3),"")</f>
        <v/>
      </c>
      <c r="M393" t="str">
        <f>IF(A393&lt;&gt;"",(RawData!AC393*ScoringModel!$B$11+RawData!AD393*ScoringModel!$B$21+RawData!AE393*ScoringModel!$B$31)*0.01,"")</f>
        <v/>
      </c>
      <c r="N393" t="str">
        <f>IF(A393&lt;&gt;"",(RawData!H393*ScoringModel!$B$4+RawData!I393*ScoringModel!$B$5+RawData!J393*ScoringModel!$B$6+RawData!K393*ScoringModel!$B$7+RawData!L393*ScoringModel!$B$8+RawData!M393*ScoringModel!$B$9+RawData!N393*ScoringModel!$B$10)*0.01,"")</f>
        <v/>
      </c>
      <c r="O393" t="str">
        <f>IF(A393&lt;&gt;"",(RawData!O393*ScoringModel!$B$14+RawData!P393*ScoringModel!$B$15+RawData!Q393*ScoringModel!$B$16+RawData!R393*ScoringModel!$B$17+RawData!S393*ScoringModel!$B$18+RawData!T393*ScoringModel!$B$19+RawData!U393*ScoringModel!$B$20)*0.01,"")</f>
        <v/>
      </c>
      <c r="P393" t="str">
        <f>IF(A393&lt;&gt;"",(RawData!V393*ScoringModel!$B$24+RawData!W393*ScoringModel!$B$25+RawData!X393*ScoringModel!$B$26+RawData!Y393*ScoringModel!$B$27+RawData!Z393*ScoringModel!$B$28+RawData!AA393*ScoringModel!$B$29+RawData!AB393*ScoringModel!$B$30)*0.01,"")</f>
        <v/>
      </c>
      <c r="Q393" s="19"/>
      <c r="R393" s="19"/>
      <c r="S393" s="19"/>
      <c r="T393" s="19"/>
      <c r="U393" s="19"/>
      <c r="V393" s="19"/>
    </row>
    <row r="394" spans="1:22" x14ac:dyDescent="0.25">
      <c r="A394" t="str">
        <f>IF(RawData!A394&lt;&gt;"",RawData!A394,"")</f>
        <v/>
      </c>
      <c r="B394" t="str">
        <f>IF(RawData!B394&lt;&gt;"",CONCATENATE(RawData!B394,", ",RawData!C394),"")</f>
        <v/>
      </c>
      <c r="C394" t="str">
        <f>IF(RawData!D394&lt;&gt;"",RawData!D394,"")</f>
        <v/>
      </c>
      <c r="D394" s="28" t="str">
        <f>IF(RawData!E394&lt;&gt;"",RawData!E394,"")</f>
        <v/>
      </c>
      <c r="E394" t="str">
        <f>IF(RawData!F394&lt;&gt;"",CONCATENATE(RawData!F394,", ",LEFT(RawData!G394,1)),"")</f>
        <v/>
      </c>
      <c r="G394" s="30" t="str">
        <f t="shared" si="6"/>
        <v/>
      </c>
      <c r="H394" t="str">
        <f>IF(A394&lt;&gt;"",VLOOKUP(G394,ScoreRanges!$C$4:$E$8,3),"")</f>
        <v/>
      </c>
      <c r="J394" s="30" t="str">
        <f>IF(AND(ConversionTable!$F$2&lt;&gt;"",A394&lt;&gt;""),VLOOKUP(G394,ConversionTable!B$2:D$402,3),"")</f>
        <v/>
      </c>
      <c r="K394" t="str">
        <f>IF(AND(ConversionTable!$F$2&lt;&gt;"",A394&lt;&gt;""),VLOOKUP(J394,ConversionTable!I$4:K$7,3),"")</f>
        <v/>
      </c>
      <c r="M394" t="str">
        <f>IF(A394&lt;&gt;"",(RawData!AC394*ScoringModel!$B$11+RawData!AD394*ScoringModel!$B$21+RawData!AE394*ScoringModel!$B$31)*0.01,"")</f>
        <v/>
      </c>
      <c r="N394" t="str">
        <f>IF(A394&lt;&gt;"",(RawData!H394*ScoringModel!$B$4+RawData!I394*ScoringModel!$B$5+RawData!J394*ScoringModel!$B$6+RawData!K394*ScoringModel!$B$7+RawData!L394*ScoringModel!$B$8+RawData!M394*ScoringModel!$B$9+RawData!N394*ScoringModel!$B$10)*0.01,"")</f>
        <v/>
      </c>
      <c r="O394" t="str">
        <f>IF(A394&lt;&gt;"",(RawData!O394*ScoringModel!$B$14+RawData!P394*ScoringModel!$B$15+RawData!Q394*ScoringModel!$B$16+RawData!R394*ScoringModel!$B$17+RawData!S394*ScoringModel!$B$18+RawData!T394*ScoringModel!$B$19+RawData!U394*ScoringModel!$B$20)*0.01,"")</f>
        <v/>
      </c>
      <c r="P394" t="str">
        <f>IF(A394&lt;&gt;"",(RawData!V394*ScoringModel!$B$24+RawData!W394*ScoringModel!$B$25+RawData!X394*ScoringModel!$B$26+RawData!Y394*ScoringModel!$B$27+RawData!Z394*ScoringModel!$B$28+RawData!AA394*ScoringModel!$B$29+RawData!AB394*ScoringModel!$B$30)*0.01,"")</f>
        <v/>
      </c>
      <c r="Q394" s="19"/>
      <c r="R394" s="19"/>
      <c r="S394" s="19"/>
      <c r="T394" s="19"/>
      <c r="U394" s="19"/>
      <c r="V394" s="19"/>
    </row>
    <row r="395" spans="1:22" x14ac:dyDescent="0.25">
      <c r="A395" t="str">
        <f>IF(RawData!A395&lt;&gt;"",RawData!A395,"")</f>
        <v/>
      </c>
      <c r="B395" t="str">
        <f>IF(RawData!B395&lt;&gt;"",CONCATENATE(RawData!B395,", ",RawData!C395),"")</f>
        <v/>
      </c>
      <c r="C395" t="str">
        <f>IF(RawData!D395&lt;&gt;"",RawData!D395,"")</f>
        <v/>
      </c>
      <c r="D395" s="28" t="str">
        <f>IF(RawData!E395&lt;&gt;"",RawData!E395,"")</f>
        <v/>
      </c>
      <c r="E395" t="str">
        <f>IF(RawData!F395&lt;&gt;"",CONCATENATE(RawData!F395,", ",LEFT(RawData!G395,1)),"")</f>
        <v/>
      </c>
      <c r="G395" s="30" t="str">
        <f t="shared" si="6"/>
        <v/>
      </c>
      <c r="H395" t="str">
        <f>IF(A395&lt;&gt;"",VLOOKUP(G395,ScoreRanges!$C$4:$E$8,3),"")</f>
        <v/>
      </c>
      <c r="J395" s="30" t="str">
        <f>IF(AND(ConversionTable!$F$2&lt;&gt;"",A395&lt;&gt;""),VLOOKUP(G395,ConversionTable!B$2:D$402,3),"")</f>
        <v/>
      </c>
      <c r="K395" t="str">
        <f>IF(AND(ConversionTable!$F$2&lt;&gt;"",A395&lt;&gt;""),VLOOKUP(J395,ConversionTable!I$4:K$7,3),"")</f>
        <v/>
      </c>
      <c r="M395" t="str">
        <f>IF(A395&lt;&gt;"",(RawData!AC395*ScoringModel!$B$11+RawData!AD395*ScoringModel!$B$21+RawData!AE395*ScoringModel!$B$31)*0.01,"")</f>
        <v/>
      </c>
      <c r="N395" t="str">
        <f>IF(A395&lt;&gt;"",(RawData!H395*ScoringModel!$B$4+RawData!I395*ScoringModel!$B$5+RawData!J395*ScoringModel!$B$6+RawData!K395*ScoringModel!$B$7+RawData!L395*ScoringModel!$B$8+RawData!M395*ScoringModel!$B$9+RawData!N395*ScoringModel!$B$10)*0.01,"")</f>
        <v/>
      </c>
      <c r="O395" t="str">
        <f>IF(A395&lt;&gt;"",(RawData!O395*ScoringModel!$B$14+RawData!P395*ScoringModel!$B$15+RawData!Q395*ScoringModel!$B$16+RawData!R395*ScoringModel!$B$17+RawData!S395*ScoringModel!$B$18+RawData!T395*ScoringModel!$B$19+RawData!U395*ScoringModel!$B$20)*0.01,"")</f>
        <v/>
      </c>
      <c r="P395" t="str">
        <f>IF(A395&lt;&gt;"",(RawData!V395*ScoringModel!$B$24+RawData!W395*ScoringModel!$B$25+RawData!X395*ScoringModel!$B$26+RawData!Y395*ScoringModel!$B$27+RawData!Z395*ScoringModel!$B$28+RawData!AA395*ScoringModel!$B$29+RawData!AB395*ScoringModel!$B$30)*0.01,"")</f>
        <v/>
      </c>
      <c r="Q395" s="19"/>
      <c r="R395" s="19"/>
      <c r="S395" s="19"/>
      <c r="T395" s="19"/>
      <c r="U395" s="19"/>
      <c r="V395" s="19"/>
    </row>
    <row r="396" spans="1:22" x14ac:dyDescent="0.25">
      <c r="A396" t="str">
        <f>IF(RawData!A396&lt;&gt;"",RawData!A396,"")</f>
        <v/>
      </c>
      <c r="B396" t="str">
        <f>IF(RawData!B396&lt;&gt;"",CONCATENATE(RawData!B396,", ",RawData!C396),"")</f>
        <v/>
      </c>
      <c r="C396" t="str">
        <f>IF(RawData!D396&lt;&gt;"",RawData!D396,"")</f>
        <v/>
      </c>
      <c r="D396" s="28" t="str">
        <f>IF(RawData!E396&lt;&gt;"",RawData!E396,"")</f>
        <v/>
      </c>
      <c r="E396" t="str">
        <f>IF(RawData!F396&lt;&gt;"",CONCATENATE(RawData!F396,", ",LEFT(RawData!G396,1)),"")</f>
        <v/>
      </c>
      <c r="G396" s="30" t="str">
        <f t="shared" si="6"/>
        <v/>
      </c>
      <c r="H396" t="str">
        <f>IF(A396&lt;&gt;"",VLOOKUP(G396,ScoreRanges!$C$4:$E$8,3),"")</f>
        <v/>
      </c>
      <c r="J396" s="30" t="str">
        <f>IF(AND(ConversionTable!$F$2&lt;&gt;"",A396&lt;&gt;""),VLOOKUP(G396,ConversionTable!B$2:D$402,3),"")</f>
        <v/>
      </c>
      <c r="K396" t="str">
        <f>IF(AND(ConversionTable!$F$2&lt;&gt;"",A396&lt;&gt;""),VLOOKUP(J396,ConversionTable!I$4:K$7,3),"")</f>
        <v/>
      </c>
      <c r="M396" t="str">
        <f>IF(A396&lt;&gt;"",(RawData!AC396*ScoringModel!$B$11+RawData!AD396*ScoringModel!$B$21+RawData!AE396*ScoringModel!$B$31)*0.01,"")</f>
        <v/>
      </c>
      <c r="N396" t="str">
        <f>IF(A396&lt;&gt;"",(RawData!H396*ScoringModel!$B$4+RawData!I396*ScoringModel!$B$5+RawData!J396*ScoringModel!$B$6+RawData!K396*ScoringModel!$B$7+RawData!L396*ScoringModel!$B$8+RawData!M396*ScoringModel!$B$9+RawData!N396*ScoringModel!$B$10)*0.01,"")</f>
        <v/>
      </c>
      <c r="O396" t="str">
        <f>IF(A396&lt;&gt;"",(RawData!O396*ScoringModel!$B$14+RawData!P396*ScoringModel!$B$15+RawData!Q396*ScoringModel!$B$16+RawData!R396*ScoringModel!$B$17+RawData!S396*ScoringModel!$B$18+RawData!T396*ScoringModel!$B$19+RawData!U396*ScoringModel!$B$20)*0.01,"")</f>
        <v/>
      </c>
      <c r="P396" t="str">
        <f>IF(A396&lt;&gt;"",(RawData!V396*ScoringModel!$B$24+RawData!W396*ScoringModel!$B$25+RawData!X396*ScoringModel!$B$26+RawData!Y396*ScoringModel!$B$27+RawData!Z396*ScoringModel!$B$28+RawData!AA396*ScoringModel!$B$29+RawData!AB396*ScoringModel!$B$30)*0.01,"")</f>
        <v/>
      </c>
      <c r="Q396" s="19"/>
      <c r="R396" s="19"/>
      <c r="S396" s="19"/>
      <c r="T396" s="19"/>
      <c r="U396" s="19"/>
      <c r="V396" s="19"/>
    </row>
    <row r="397" spans="1:22" x14ac:dyDescent="0.25">
      <c r="A397" t="str">
        <f>IF(RawData!A397&lt;&gt;"",RawData!A397,"")</f>
        <v/>
      </c>
      <c r="B397" t="str">
        <f>IF(RawData!B397&lt;&gt;"",CONCATENATE(RawData!B397,", ",RawData!C397),"")</f>
        <v/>
      </c>
      <c r="C397" t="str">
        <f>IF(RawData!D397&lt;&gt;"",RawData!D397,"")</f>
        <v/>
      </c>
      <c r="D397" s="28" t="str">
        <f>IF(RawData!E397&lt;&gt;"",RawData!E397,"")</f>
        <v/>
      </c>
      <c r="E397" t="str">
        <f>IF(RawData!F397&lt;&gt;"",CONCATENATE(RawData!F397,", ",LEFT(RawData!G397,1)),"")</f>
        <v/>
      </c>
      <c r="G397" s="30" t="str">
        <f t="shared" si="6"/>
        <v/>
      </c>
      <c r="H397" t="str">
        <f>IF(A397&lt;&gt;"",VLOOKUP(G397,ScoreRanges!$C$4:$E$8,3),"")</f>
        <v/>
      </c>
      <c r="J397" s="30" t="str">
        <f>IF(AND(ConversionTable!$F$2&lt;&gt;"",A397&lt;&gt;""),VLOOKUP(G397,ConversionTable!B$2:D$402,3),"")</f>
        <v/>
      </c>
      <c r="K397" t="str">
        <f>IF(AND(ConversionTable!$F$2&lt;&gt;"",A397&lt;&gt;""),VLOOKUP(J397,ConversionTable!I$4:K$7,3),"")</f>
        <v/>
      </c>
      <c r="M397" t="str">
        <f>IF(A397&lt;&gt;"",(RawData!AC397*ScoringModel!$B$11+RawData!AD397*ScoringModel!$B$21+RawData!AE397*ScoringModel!$B$31)*0.01,"")</f>
        <v/>
      </c>
      <c r="N397" t="str">
        <f>IF(A397&lt;&gt;"",(RawData!H397*ScoringModel!$B$4+RawData!I397*ScoringModel!$B$5+RawData!J397*ScoringModel!$B$6+RawData!K397*ScoringModel!$B$7+RawData!L397*ScoringModel!$B$8+RawData!M397*ScoringModel!$B$9+RawData!N397*ScoringModel!$B$10)*0.01,"")</f>
        <v/>
      </c>
      <c r="O397" t="str">
        <f>IF(A397&lt;&gt;"",(RawData!O397*ScoringModel!$B$14+RawData!P397*ScoringModel!$B$15+RawData!Q397*ScoringModel!$B$16+RawData!R397*ScoringModel!$B$17+RawData!S397*ScoringModel!$B$18+RawData!T397*ScoringModel!$B$19+RawData!U397*ScoringModel!$B$20)*0.01,"")</f>
        <v/>
      </c>
      <c r="P397" t="str">
        <f>IF(A397&lt;&gt;"",(RawData!V397*ScoringModel!$B$24+RawData!W397*ScoringModel!$B$25+RawData!X397*ScoringModel!$B$26+RawData!Y397*ScoringModel!$B$27+RawData!Z397*ScoringModel!$B$28+RawData!AA397*ScoringModel!$B$29+RawData!AB397*ScoringModel!$B$30)*0.01,"")</f>
        <v/>
      </c>
      <c r="Q397" s="19"/>
      <c r="R397" s="19"/>
      <c r="S397" s="19"/>
      <c r="T397" s="19"/>
      <c r="U397" s="19"/>
      <c r="V397" s="19"/>
    </row>
    <row r="398" spans="1:22" x14ac:dyDescent="0.25">
      <c r="A398" t="str">
        <f>IF(RawData!A398&lt;&gt;"",RawData!A398,"")</f>
        <v/>
      </c>
      <c r="B398" t="str">
        <f>IF(RawData!B398&lt;&gt;"",CONCATENATE(RawData!B398,", ",RawData!C398),"")</f>
        <v/>
      </c>
      <c r="C398" t="str">
        <f>IF(RawData!D398&lt;&gt;"",RawData!D398,"")</f>
        <v/>
      </c>
      <c r="D398" s="28" t="str">
        <f>IF(RawData!E398&lt;&gt;"",RawData!E398,"")</f>
        <v/>
      </c>
      <c r="E398" t="str">
        <f>IF(RawData!F398&lt;&gt;"",CONCATENATE(RawData!F398,", ",LEFT(RawData!G398,1)),"")</f>
        <v/>
      </c>
      <c r="G398" s="30" t="str">
        <f t="shared" si="6"/>
        <v/>
      </c>
      <c r="H398" t="str">
        <f>IF(A398&lt;&gt;"",VLOOKUP(G398,ScoreRanges!$C$4:$E$8,3),"")</f>
        <v/>
      </c>
      <c r="J398" s="30" t="str">
        <f>IF(AND(ConversionTable!$F$2&lt;&gt;"",A398&lt;&gt;""),VLOOKUP(G398,ConversionTable!B$2:D$402,3),"")</f>
        <v/>
      </c>
      <c r="K398" t="str">
        <f>IF(AND(ConversionTable!$F$2&lt;&gt;"",A398&lt;&gt;""),VLOOKUP(J398,ConversionTable!I$4:K$7,3),"")</f>
        <v/>
      </c>
      <c r="M398" t="str">
        <f>IF(A398&lt;&gt;"",(RawData!AC398*ScoringModel!$B$11+RawData!AD398*ScoringModel!$B$21+RawData!AE398*ScoringModel!$B$31)*0.01,"")</f>
        <v/>
      </c>
      <c r="N398" t="str">
        <f>IF(A398&lt;&gt;"",(RawData!H398*ScoringModel!$B$4+RawData!I398*ScoringModel!$B$5+RawData!J398*ScoringModel!$B$6+RawData!K398*ScoringModel!$B$7+RawData!L398*ScoringModel!$B$8+RawData!M398*ScoringModel!$B$9+RawData!N398*ScoringModel!$B$10)*0.01,"")</f>
        <v/>
      </c>
      <c r="O398" t="str">
        <f>IF(A398&lt;&gt;"",(RawData!O398*ScoringModel!$B$14+RawData!P398*ScoringModel!$B$15+RawData!Q398*ScoringModel!$B$16+RawData!R398*ScoringModel!$B$17+RawData!S398*ScoringModel!$B$18+RawData!T398*ScoringModel!$B$19+RawData!U398*ScoringModel!$B$20)*0.01,"")</f>
        <v/>
      </c>
      <c r="P398" t="str">
        <f>IF(A398&lt;&gt;"",(RawData!V398*ScoringModel!$B$24+RawData!W398*ScoringModel!$B$25+RawData!X398*ScoringModel!$B$26+RawData!Y398*ScoringModel!$B$27+RawData!Z398*ScoringModel!$B$28+RawData!AA398*ScoringModel!$B$29+RawData!AB398*ScoringModel!$B$30)*0.01,"")</f>
        <v/>
      </c>
      <c r="Q398" s="19"/>
      <c r="R398" s="19"/>
      <c r="S398" s="19"/>
      <c r="T398" s="19"/>
      <c r="U398" s="19"/>
      <c r="V398" s="19"/>
    </row>
    <row r="399" spans="1:22" x14ac:dyDescent="0.25">
      <c r="A399" t="str">
        <f>IF(RawData!A399&lt;&gt;"",RawData!A399,"")</f>
        <v/>
      </c>
      <c r="B399" t="str">
        <f>IF(RawData!B399&lt;&gt;"",CONCATENATE(RawData!B399,", ",RawData!C399),"")</f>
        <v/>
      </c>
      <c r="C399" t="str">
        <f>IF(RawData!D399&lt;&gt;"",RawData!D399,"")</f>
        <v/>
      </c>
      <c r="D399" s="28" t="str">
        <f>IF(RawData!E399&lt;&gt;"",RawData!E399,"")</f>
        <v/>
      </c>
      <c r="E399" t="str">
        <f>IF(RawData!F399&lt;&gt;"",CONCATENATE(RawData!F399,", ",LEFT(RawData!G399,1)),"")</f>
        <v/>
      </c>
      <c r="G399" s="30" t="str">
        <f t="shared" si="6"/>
        <v/>
      </c>
      <c r="H399" t="str">
        <f>IF(A399&lt;&gt;"",VLOOKUP(G399,ScoreRanges!$C$4:$E$8,3),"")</f>
        <v/>
      </c>
      <c r="J399" s="30" t="str">
        <f>IF(AND(ConversionTable!$F$2&lt;&gt;"",A399&lt;&gt;""),VLOOKUP(G399,ConversionTable!B$2:D$402,3),"")</f>
        <v/>
      </c>
      <c r="K399" t="str">
        <f>IF(AND(ConversionTable!$F$2&lt;&gt;"",A399&lt;&gt;""),VLOOKUP(J399,ConversionTable!I$4:K$7,3),"")</f>
        <v/>
      </c>
      <c r="M399" t="str">
        <f>IF(A399&lt;&gt;"",(RawData!AC399*ScoringModel!$B$11+RawData!AD399*ScoringModel!$B$21+RawData!AE399*ScoringModel!$B$31)*0.01,"")</f>
        <v/>
      </c>
      <c r="N399" t="str">
        <f>IF(A399&lt;&gt;"",(RawData!H399*ScoringModel!$B$4+RawData!I399*ScoringModel!$B$5+RawData!J399*ScoringModel!$B$6+RawData!K399*ScoringModel!$B$7+RawData!L399*ScoringModel!$B$8+RawData!M399*ScoringModel!$B$9+RawData!N399*ScoringModel!$B$10)*0.01,"")</f>
        <v/>
      </c>
      <c r="O399" t="str">
        <f>IF(A399&lt;&gt;"",(RawData!O399*ScoringModel!$B$14+RawData!P399*ScoringModel!$B$15+RawData!Q399*ScoringModel!$B$16+RawData!R399*ScoringModel!$B$17+RawData!S399*ScoringModel!$B$18+RawData!T399*ScoringModel!$B$19+RawData!U399*ScoringModel!$B$20)*0.01,"")</f>
        <v/>
      </c>
      <c r="P399" t="str">
        <f>IF(A399&lt;&gt;"",(RawData!V399*ScoringModel!$B$24+RawData!W399*ScoringModel!$B$25+RawData!X399*ScoringModel!$B$26+RawData!Y399*ScoringModel!$B$27+RawData!Z399*ScoringModel!$B$28+RawData!AA399*ScoringModel!$B$29+RawData!AB399*ScoringModel!$B$30)*0.01,"")</f>
        <v/>
      </c>
      <c r="Q399" s="19"/>
      <c r="R399" s="19"/>
      <c r="S399" s="19"/>
      <c r="T399" s="19"/>
      <c r="U399" s="19"/>
      <c r="V399" s="19"/>
    </row>
    <row r="400" spans="1:22" x14ac:dyDescent="0.25">
      <c r="A400" t="str">
        <f>IF(RawData!A400&lt;&gt;"",RawData!A400,"")</f>
        <v/>
      </c>
      <c r="B400" t="str">
        <f>IF(RawData!B400&lt;&gt;"",CONCATENATE(RawData!B400,", ",RawData!C400),"")</f>
        <v/>
      </c>
      <c r="C400" t="str">
        <f>IF(RawData!D400&lt;&gt;"",RawData!D400,"")</f>
        <v/>
      </c>
      <c r="D400" s="28" t="str">
        <f>IF(RawData!E400&lt;&gt;"",RawData!E400,"")</f>
        <v/>
      </c>
      <c r="E400" t="str">
        <f>IF(RawData!F400&lt;&gt;"",CONCATENATE(RawData!F400,", ",LEFT(RawData!G400,1)),"")</f>
        <v/>
      </c>
      <c r="G400" s="30" t="str">
        <f t="shared" si="6"/>
        <v/>
      </c>
      <c r="H400" t="str">
        <f>IF(A400&lt;&gt;"",VLOOKUP(G400,ScoreRanges!$C$4:$E$8,3),"")</f>
        <v/>
      </c>
      <c r="J400" s="30" t="str">
        <f>IF(AND(ConversionTable!$F$2&lt;&gt;"",A400&lt;&gt;""),VLOOKUP(G400,ConversionTable!B$2:D$402,3),"")</f>
        <v/>
      </c>
      <c r="K400" t="str">
        <f>IF(AND(ConversionTable!$F$2&lt;&gt;"",A400&lt;&gt;""),VLOOKUP(J400,ConversionTable!I$4:K$7,3),"")</f>
        <v/>
      </c>
      <c r="M400" t="str">
        <f>IF(A400&lt;&gt;"",(RawData!AC400*ScoringModel!$B$11+RawData!AD400*ScoringModel!$B$21+RawData!AE400*ScoringModel!$B$31)*0.01,"")</f>
        <v/>
      </c>
      <c r="N400" t="str">
        <f>IF(A400&lt;&gt;"",(RawData!H400*ScoringModel!$B$4+RawData!I400*ScoringModel!$B$5+RawData!J400*ScoringModel!$B$6+RawData!K400*ScoringModel!$B$7+RawData!L400*ScoringModel!$B$8+RawData!M400*ScoringModel!$B$9+RawData!N400*ScoringModel!$B$10)*0.01,"")</f>
        <v/>
      </c>
      <c r="O400" t="str">
        <f>IF(A400&lt;&gt;"",(RawData!O400*ScoringModel!$B$14+RawData!P400*ScoringModel!$B$15+RawData!Q400*ScoringModel!$B$16+RawData!R400*ScoringModel!$B$17+RawData!S400*ScoringModel!$B$18+RawData!T400*ScoringModel!$B$19+RawData!U400*ScoringModel!$B$20)*0.01,"")</f>
        <v/>
      </c>
      <c r="P400" t="str">
        <f>IF(A400&lt;&gt;"",(RawData!V400*ScoringModel!$B$24+RawData!W400*ScoringModel!$B$25+RawData!X400*ScoringModel!$B$26+RawData!Y400*ScoringModel!$B$27+RawData!Z400*ScoringModel!$B$28+RawData!AA400*ScoringModel!$B$29+RawData!AB400*ScoringModel!$B$30)*0.01,"")</f>
        <v/>
      </c>
      <c r="Q400" s="19"/>
      <c r="R400" s="19"/>
      <c r="S400" s="19"/>
      <c r="T400" s="19"/>
      <c r="U400" s="19"/>
      <c r="V400" s="19"/>
    </row>
    <row r="401" spans="1:22" x14ac:dyDescent="0.25">
      <c r="A401" t="str">
        <f>IF(RawData!A401&lt;&gt;"",RawData!A401,"")</f>
        <v/>
      </c>
      <c r="B401" t="str">
        <f>IF(RawData!B401&lt;&gt;"",CONCATENATE(RawData!B401,", ",RawData!C401),"")</f>
        <v/>
      </c>
      <c r="C401" t="str">
        <f>IF(RawData!D401&lt;&gt;"",RawData!D401,"")</f>
        <v/>
      </c>
      <c r="D401" s="28" t="str">
        <f>IF(RawData!E401&lt;&gt;"",RawData!E401,"")</f>
        <v/>
      </c>
      <c r="E401" t="str">
        <f>IF(RawData!F401&lt;&gt;"",CONCATENATE(RawData!F401,", ",LEFT(RawData!G401,1)),"")</f>
        <v/>
      </c>
      <c r="G401" s="30" t="str">
        <f t="shared" si="6"/>
        <v/>
      </c>
      <c r="H401" t="str">
        <f>IF(A401&lt;&gt;"",VLOOKUP(G401,ScoreRanges!$C$4:$E$8,3),"")</f>
        <v/>
      </c>
      <c r="J401" s="30" t="str">
        <f>IF(AND(ConversionTable!$F$2&lt;&gt;"",A401&lt;&gt;""),VLOOKUP(G401,ConversionTable!B$2:D$402,3),"")</f>
        <v/>
      </c>
      <c r="K401" t="str">
        <f>IF(AND(ConversionTable!$F$2&lt;&gt;"",A401&lt;&gt;""),VLOOKUP(J401,ConversionTable!I$4:K$7,3),"")</f>
        <v/>
      </c>
      <c r="M401" t="str">
        <f>IF(A401&lt;&gt;"",(RawData!AC401*ScoringModel!$B$11+RawData!AD401*ScoringModel!$B$21+RawData!AE401*ScoringModel!$B$31)*0.01,"")</f>
        <v/>
      </c>
      <c r="N401" t="str">
        <f>IF(A401&lt;&gt;"",(RawData!H401*ScoringModel!$B$4+RawData!I401*ScoringModel!$B$5+RawData!J401*ScoringModel!$B$6+RawData!K401*ScoringModel!$B$7+RawData!L401*ScoringModel!$B$8+RawData!M401*ScoringModel!$B$9+RawData!N401*ScoringModel!$B$10)*0.01,"")</f>
        <v/>
      </c>
      <c r="O401" t="str">
        <f>IF(A401&lt;&gt;"",(RawData!O401*ScoringModel!$B$14+RawData!P401*ScoringModel!$B$15+RawData!Q401*ScoringModel!$B$16+RawData!R401*ScoringModel!$B$17+RawData!S401*ScoringModel!$B$18+RawData!T401*ScoringModel!$B$19+RawData!U401*ScoringModel!$B$20)*0.01,"")</f>
        <v/>
      </c>
      <c r="P401" t="str">
        <f>IF(A401&lt;&gt;"",(RawData!V401*ScoringModel!$B$24+RawData!W401*ScoringModel!$B$25+RawData!X401*ScoringModel!$B$26+RawData!Y401*ScoringModel!$B$27+RawData!Z401*ScoringModel!$B$28+RawData!AA401*ScoringModel!$B$29+RawData!AB401*ScoringModel!$B$30)*0.01,"")</f>
        <v/>
      </c>
      <c r="Q401" s="19"/>
      <c r="R401" s="19"/>
      <c r="S401" s="19"/>
      <c r="T401" s="19"/>
      <c r="U401" s="19"/>
      <c r="V401" s="19"/>
    </row>
    <row r="402" spans="1:22" x14ac:dyDescent="0.25">
      <c r="A402" t="str">
        <f>IF(RawData!A402&lt;&gt;"",RawData!A402,"")</f>
        <v/>
      </c>
      <c r="B402" t="str">
        <f>IF(RawData!B402&lt;&gt;"",CONCATENATE(RawData!B402,", ",RawData!C402),"")</f>
        <v/>
      </c>
      <c r="C402" t="str">
        <f>IF(RawData!D402&lt;&gt;"",RawData!D402,"")</f>
        <v/>
      </c>
      <c r="D402" s="28" t="str">
        <f>IF(RawData!E402&lt;&gt;"",RawData!E402,"")</f>
        <v/>
      </c>
      <c r="E402" t="str">
        <f>IF(RawData!F402&lt;&gt;"",CONCATENATE(RawData!F402,", ",LEFT(RawData!G402,1)),"")</f>
        <v/>
      </c>
      <c r="G402" s="30" t="str">
        <f t="shared" si="6"/>
        <v/>
      </c>
      <c r="H402" t="str">
        <f>IF(A402&lt;&gt;"",VLOOKUP(G402,ScoreRanges!$C$4:$E$8,3),"")</f>
        <v/>
      </c>
      <c r="J402" s="30" t="str">
        <f>IF(AND(ConversionTable!$F$2&lt;&gt;"",A402&lt;&gt;""),VLOOKUP(G402,ConversionTable!B$2:D$402,3),"")</f>
        <v/>
      </c>
      <c r="K402" t="str">
        <f>IF(AND(ConversionTable!$F$2&lt;&gt;"",A402&lt;&gt;""),VLOOKUP(J402,ConversionTable!I$4:K$7,3),"")</f>
        <v/>
      </c>
      <c r="M402" t="str">
        <f>IF(A402&lt;&gt;"",(RawData!AC402*ScoringModel!$B$11+RawData!AD402*ScoringModel!$B$21+RawData!AE402*ScoringModel!$B$31)*0.01,"")</f>
        <v/>
      </c>
      <c r="N402" t="str">
        <f>IF(A402&lt;&gt;"",(RawData!H402*ScoringModel!$B$4+RawData!I402*ScoringModel!$B$5+RawData!J402*ScoringModel!$B$6+RawData!K402*ScoringModel!$B$7+RawData!L402*ScoringModel!$B$8+RawData!M402*ScoringModel!$B$9+RawData!N402*ScoringModel!$B$10)*0.01,"")</f>
        <v/>
      </c>
      <c r="O402" t="str">
        <f>IF(A402&lt;&gt;"",(RawData!O402*ScoringModel!$B$14+RawData!P402*ScoringModel!$B$15+RawData!Q402*ScoringModel!$B$16+RawData!R402*ScoringModel!$B$17+RawData!S402*ScoringModel!$B$18+RawData!T402*ScoringModel!$B$19+RawData!U402*ScoringModel!$B$20)*0.01,"")</f>
        <v/>
      </c>
      <c r="P402" t="str">
        <f>IF(A402&lt;&gt;"",(RawData!V402*ScoringModel!$B$24+RawData!W402*ScoringModel!$B$25+RawData!X402*ScoringModel!$B$26+RawData!Y402*ScoringModel!$B$27+RawData!Z402*ScoringModel!$B$28+RawData!AA402*ScoringModel!$B$29+RawData!AB402*ScoringModel!$B$30)*0.01,"")</f>
        <v/>
      </c>
      <c r="Q402" s="19"/>
      <c r="R402" s="19"/>
      <c r="S402" s="19"/>
      <c r="T402" s="19"/>
      <c r="U402" s="19"/>
      <c r="V402" s="19"/>
    </row>
    <row r="403" spans="1:22" x14ac:dyDescent="0.25">
      <c r="A403" t="str">
        <f>IF(RawData!A403&lt;&gt;"",RawData!A403,"")</f>
        <v/>
      </c>
      <c r="B403" t="str">
        <f>IF(RawData!B403&lt;&gt;"",CONCATENATE(RawData!B403,", ",RawData!C403),"")</f>
        <v/>
      </c>
      <c r="C403" t="str">
        <f>IF(RawData!D403&lt;&gt;"",RawData!D403,"")</f>
        <v/>
      </c>
      <c r="D403" s="28" t="str">
        <f>IF(RawData!E403&lt;&gt;"",RawData!E403,"")</f>
        <v/>
      </c>
      <c r="E403" t="str">
        <f>IF(RawData!F403&lt;&gt;"",CONCATENATE(RawData!F403,", ",LEFT(RawData!G403,1)),"")</f>
        <v/>
      </c>
      <c r="G403" s="30" t="str">
        <f t="shared" si="6"/>
        <v/>
      </c>
      <c r="H403" t="str">
        <f>IF(A403&lt;&gt;"",VLOOKUP(G403,ScoreRanges!$C$4:$E$8,3),"")</f>
        <v/>
      </c>
      <c r="J403" s="30" t="str">
        <f>IF(AND(ConversionTable!$F$2&lt;&gt;"",A403&lt;&gt;""),VLOOKUP(G403,ConversionTable!B$2:D$402,3),"")</f>
        <v/>
      </c>
      <c r="K403" t="str">
        <f>IF(AND(ConversionTable!$F$2&lt;&gt;"",A403&lt;&gt;""),VLOOKUP(J403,ConversionTable!I$4:K$7,3),"")</f>
        <v/>
      </c>
      <c r="M403" t="str">
        <f>IF(A403&lt;&gt;"",(RawData!AC403*ScoringModel!$B$11+RawData!AD403*ScoringModel!$B$21+RawData!AE403*ScoringModel!$B$31)*0.01,"")</f>
        <v/>
      </c>
      <c r="N403" t="str">
        <f>IF(A403&lt;&gt;"",(RawData!H403*ScoringModel!$B$4+RawData!I403*ScoringModel!$B$5+RawData!J403*ScoringModel!$B$6+RawData!K403*ScoringModel!$B$7+RawData!L403*ScoringModel!$B$8+RawData!M403*ScoringModel!$B$9+RawData!N403*ScoringModel!$B$10)*0.01,"")</f>
        <v/>
      </c>
      <c r="O403" t="str">
        <f>IF(A403&lt;&gt;"",(RawData!O403*ScoringModel!$B$14+RawData!P403*ScoringModel!$B$15+RawData!Q403*ScoringModel!$B$16+RawData!R403*ScoringModel!$B$17+RawData!S403*ScoringModel!$B$18+RawData!T403*ScoringModel!$B$19+RawData!U403*ScoringModel!$B$20)*0.01,"")</f>
        <v/>
      </c>
      <c r="P403" t="str">
        <f>IF(A403&lt;&gt;"",(RawData!V403*ScoringModel!$B$24+RawData!W403*ScoringModel!$B$25+RawData!X403*ScoringModel!$B$26+RawData!Y403*ScoringModel!$B$27+RawData!Z403*ScoringModel!$B$28+RawData!AA403*ScoringModel!$B$29+RawData!AB403*ScoringModel!$B$30)*0.01,"")</f>
        <v/>
      </c>
      <c r="Q403" s="19"/>
      <c r="R403" s="19"/>
      <c r="S403" s="19"/>
      <c r="T403" s="19"/>
      <c r="U403" s="19"/>
      <c r="V403" s="19"/>
    </row>
    <row r="404" spans="1:22" x14ac:dyDescent="0.25">
      <c r="A404" t="str">
        <f>IF(RawData!A404&lt;&gt;"",RawData!A404,"")</f>
        <v/>
      </c>
      <c r="B404" t="str">
        <f>IF(RawData!B404&lt;&gt;"",CONCATENATE(RawData!B404,", ",RawData!C404),"")</f>
        <v/>
      </c>
      <c r="C404" t="str">
        <f>IF(RawData!D404&lt;&gt;"",RawData!D404,"")</f>
        <v/>
      </c>
      <c r="D404" s="28" t="str">
        <f>IF(RawData!E404&lt;&gt;"",RawData!E404,"")</f>
        <v/>
      </c>
      <c r="E404" t="str">
        <f>IF(RawData!F404&lt;&gt;"",CONCATENATE(RawData!F404,", ",LEFT(RawData!G404,1)),"")</f>
        <v/>
      </c>
      <c r="G404" s="30" t="str">
        <f t="shared" si="6"/>
        <v/>
      </c>
      <c r="H404" t="str">
        <f>IF(A404&lt;&gt;"",VLOOKUP(G404,ScoreRanges!$C$4:$E$8,3),"")</f>
        <v/>
      </c>
      <c r="J404" s="30" t="str">
        <f>IF(AND(ConversionTable!$F$2&lt;&gt;"",A404&lt;&gt;""),VLOOKUP(G404,ConversionTable!B$2:D$402,3),"")</f>
        <v/>
      </c>
      <c r="K404" t="str">
        <f>IF(AND(ConversionTable!$F$2&lt;&gt;"",A404&lt;&gt;""),VLOOKUP(J404,ConversionTable!I$4:K$7,3),"")</f>
        <v/>
      </c>
      <c r="M404" t="str">
        <f>IF(A404&lt;&gt;"",(RawData!AC404*ScoringModel!$B$11+RawData!AD404*ScoringModel!$B$21+RawData!AE404*ScoringModel!$B$31)*0.01,"")</f>
        <v/>
      </c>
      <c r="N404" t="str">
        <f>IF(A404&lt;&gt;"",(RawData!H404*ScoringModel!$B$4+RawData!I404*ScoringModel!$B$5+RawData!J404*ScoringModel!$B$6+RawData!K404*ScoringModel!$B$7+RawData!L404*ScoringModel!$B$8+RawData!M404*ScoringModel!$B$9+RawData!N404*ScoringModel!$B$10)*0.01,"")</f>
        <v/>
      </c>
      <c r="O404" t="str">
        <f>IF(A404&lt;&gt;"",(RawData!O404*ScoringModel!$B$14+RawData!P404*ScoringModel!$B$15+RawData!Q404*ScoringModel!$B$16+RawData!R404*ScoringModel!$B$17+RawData!S404*ScoringModel!$B$18+RawData!T404*ScoringModel!$B$19+RawData!U404*ScoringModel!$B$20)*0.01,"")</f>
        <v/>
      </c>
      <c r="P404" t="str">
        <f>IF(A404&lt;&gt;"",(RawData!V404*ScoringModel!$B$24+RawData!W404*ScoringModel!$B$25+RawData!X404*ScoringModel!$B$26+RawData!Y404*ScoringModel!$B$27+RawData!Z404*ScoringModel!$B$28+RawData!AA404*ScoringModel!$B$29+RawData!AB404*ScoringModel!$B$30)*0.01,"")</f>
        <v/>
      </c>
      <c r="Q404" s="19"/>
      <c r="R404" s="19"/>
      <c r="S404" s="19"/>
      <c r="T404" s="19"/>
      <c r="U404" s="19"/>
      <c r="V404" s="19"/>
    </row>
    <row r="405" spans="1:22" x14ac:dyDescent="0.25">
      <c r="A405" t="str">
        <f>IF(RawData!A405&lt;&gt;"",RawData!A405,"")</f>
        <v/>
      </c>
      <c r="B405" t="str">
        <f>IF(RawData!B405&lt;&gt;"",CONCATENATE(RawData!B405,", ",RawData!C405),"")</f>
        <v/>
      </c>
      <c r="C405" t="str">
        <f>IF(RawData!D405&lt;&gt;"",RawData!D405,"")</f>
        <v/>
      </c>
      <c r="D405" s="28" t="str">
        <f>IF(RawData!E405&lt;&gt;"",RawData!E405,"")</f>
        <v/>
      </c>
      <c r="E405" t="str">
        <f>IF(RawData!F405&lt;&gt;"",CONCATENATE(RawData!F405,", ",LEFT(RawData!G405,1)),"")</f>
        <v/>
      </c>
      <c r="G405" s="30" t="str">
        <f t="shared" si="6"/>
        <v/>
      </c>
      <c r="H405" t="str">
        <f>IF(A405&lt;&gt;"",VLOOKUP(G405,ScoreRanges!$C$4:$E$8,3),"")</f>
        <v/>
      </c>
      <c r="J405" s="30" t="str">
        <f>IF(AND(ConversionTable!$F$2&lt;&gt;"",A405&lt;&gt;""),VLOOKUP(G405,ConversionTable!B$2:D$402,3),"")</f>
        <v/>
      </c>
      <c r="K405" t="str">
        <f>IF(AND(ConversionTable!$F$2&lt;&gt;"",A405&lt;&gt;""),VLOOKUP(J405,ConversionTable!I$4:K$7,3),"")</f>
        <v/>
      </c>
      <c r="M405" t="str">
        <f>IF(A405&lt;&gt;"",(RawData!AC405*ScoringModel!$B$11+RawData!AD405*ScoringModel!$B$21+RawData!AE405*ScoringModel!$B$31)*0.01,"")</f>
        <v/>
      </c>
      <c r="N405" t="str">
        <f>IF(A405&lt;&gt;"",(RawData!H405*ScoringModel!$B$4+RawData!I405*ScoringModel!$B$5+RawData!J405*ScoringModel!$B$6+RawData!K405*ScoringModel!$B$7+RawData!L405*ScoringModel!$B$8+RawData!M405*ScoringModel!$B$9+RawData!N405*ScoringModel!$B$10)*0.01,"")</f>
        <v/>
      </c>
      <c r="O405" t="str">
        <f>IF(A405&lt;&gt;"",(RawData!O405*ScoringModel!$B$14+RawData!P405*ScoringModel!$B$15+RawData!Q405*ScoringModel!$B$16+RawData!R405*ScoringModel!$B$17+RawData!S405*ScoringModel!$B$18+RawData!T405*ScoringModel!$B$19+RawData!U405*ScoringModel!$B$20)*0.01,"")</f>
        <v/>
      </c>
      <c r="P405" t="str">
        <f>IF(A405&lt;&gt;"",(RawData!V405*ScoringModel!$B$24+RawData!W405*ScoringModel!$B$25+RawData!X405*ScoringModel!$B$26+RawData!Y405*ScoringModel!$B$27+RawData!Z405*ScoringModel!$B$28+RawData!AA405*ScoringModel!$B$29+RawData!AB405*ScoringModel!$B$30)*0.01,"")</f>
        <v/>
      </c>
      <c r="Q405" s="19"/>
      <c r="R405" s="19"/>
      <c r="S405" s="19"/>
      <c r="T405" s="19"/>
      <c r="U405" s="19"/>
      <c r="V405" s="19"/>
    </row>
    <row r="406" spans="1:22" x14ac:dyDescent="0.25">
      <c r="A406" t="str">
        <f>IF(RawData!A406&lt;&gt;"",RawData!A406,"")</f>
        <v/>
      </c>
      <c r="B406" t="str">
        <f>IF(RawData!B406&lt;&gt;"",CONCATENATE(RawData!B406,", ",RawData!C406),"")</f>
        <v/>
      </c>
      <c r="C406" t="str">
        <f>IF(RawData!D406&lt;&gt;"",RawData!D406,"")</f>
        <v/>
      </c>
      <c r="D406" s="28" t="str">
        <f>IF(RawData!E406&lt;&gt;"",RawData!E406,"")</f>
        <v/>
      </c>
      <c r="E406" t="str">
        <f>IF(RawData!F406&lt;&gt;"",CONCATENATE(RawData!F406,", ",LEFT(RawData!G406,1)),"")</f>
        <v/>
      </c>
      <c r="G406" s="30" t="str">
        <f t="shared" si="6"/>
        <v/>
      </c>
      <c r="H406" t="str">
        <f>IF(A406&lt;&gt;"",VLOOKUP(G406,ScoreRanges!$C$4:$E$8,3),"")</f>
        <v/>
      </c>
      <c r="J406" s="30" t="str">
        <f>IF(AND(ConversionTable!$F$2&lt;&gt;"",A406&lt;&gt;""),VLOOKUP(G406,ConversionTable!B$2:D$402,3),"")</f>
        <v/>
      </c>
      <c r="K406" t="str">
        <f>IF(AND(ConversionTable!$F$2&lt;&gt;"",A406&lt;&gt;""),VLOOKUP(J406,ConversionTable!I$4:K$7,3),"")</f>
        <v/>
      </c>
      <c r="M406" t="str">
        <f>IF(A406&lt;&gt;"",(RawData!AC406*ScoringModel!$B$11+RawData!AD406*ScoringModel!$B$21+RawData!AE406*ScoringModel!$B$31)*0.01,"")</f>
        <v/>
      </c>
      <c r="N406" t="str">
        <f>IF(A406&lt;&gt;"",(RawData!H406*ScoringModel!$B$4+RawData!I406*ScoringModel!$B$5+RawData!J406*ScoringModel!$B$6+RawData!K406*ScoringModel!$B$7+RawData!L406*ScoringModel!$B$8+RawData!M406*ScoringModel!$B$9+RawData!N406*ScoringModel!$B$10)*0.01,"")</f>
        <v/>
      </c>
      <c r="O406" t="str">
        <f>IF(A406&lt;&gt;"",(RawData!O406*ScoringModel!$B$14+RawData!P406*ScoringModel!$B$15+RawData!Q406*ScoringModel!$B$16+RawData!R406*ScoringModel!$B$17+RawData!S406*ScoringModel!$B$18+RawData!T406*ScoringModel!$B$19+RawData!U406*ScoringModel!$B$20)*0.01,"")</f>
        <v/>
      </c>
      <c r="P406" t="str">
        <f>IF(A406&lt;&gt;"",(RawData!V406*ScoringModel!$B$24+RawData!W406*ScoringModel!$B$25+RawData!X406*ScoringModel!$B$26+RawData!Y406*ScoringModel!$B$27+RawData!Z406*ScoringModel!$B$28+RawData!AA406*ScoringModel!$B$29+RawData!AB406*ScoringModel!$B$30)*0.01,"")</f>
        <v/>
      </c>
      <c r="Q406" s="19"/>
      <c r="R406" s="19"/>
      <c r="S406" s="19"/>
      <c r="T406" s="19"/>
      <c r="U406" s="19"/>
      <c r="V406" s="19"/>
    </row>
    <row r="407" spans="1:22" x14ac:dyDescent="0.25">
      <c r="A407" t="str">
        <f>IF(RawData!A407&lt;&gt;"",RawData!A407,"")</f>
        <v/>
      </c>
      <c r="B407" t="str">
        <f>IF(RawData!B407&lt;&gt;"",CONCATENATE(RawData!B407,", ",RawData!C407),"")</f>
        <v/>
      </c>
      <c r="C407" t="str">
        <f>IF(RawData!D407&lt;&gt;"",RawData!D407,"")</f>
        <v/>
      </c>
      <c r="D407" s="28" t="str">
        <f>IF(RawData!E407&lt;&gt;"",RawData!E407,"")</f>
        <v/>
      </c>
      <c r="E407" t="str">
        <f>IF(RawData!F407&lt;&gt;"",CONCATENATE(RawData!F407,", ",LEFT(RawData!G407,1)),"")</f>
        <v/>
      </c>
      <c r="G407" s="30" t="str">
        <f t="shared" si="6"/>
        <v/>
      </c>
      <c r="H407" t="str">
        <f>IF(A407&lt;&gt;"",VLOOKUP(G407,ScoreRanges!$C$4:$E$8,3),"")</f>
        <v/>
      </c>
      <c r="J407" s="30" t="str">
        <f>IF(AND(ConversionTable!$F$2&lt;&gt;"",A407&lt;&gt;""),VLOOKUP(G407,ConversionTable!B$2:D$402,3),"")</f>
        <v/>
      </c>
      <c r="K407" t="str">
        <f>IF(AND(ConversionTable!$F$2&lt;&gt;"",A407&lt;&gt;""),VLOOKUP(J407,ConversionTable!I$4:K$7,3),"")</f>
        <v/>
      </c>
      <c r="M407" t="str">
        <f>IF(A407&lt;&gt;"",(RawData!AC407*ScoringModel!$B$11+RawData!AD407*ScoringModel!$B$21+RawData!AE407*ScoringModel!$B$31)*0.01,"")</f>
        <v/>
      </c>
      <c r="N407" t="str">
        <f>IF(A407&lt;&gt;"",(RawData!H407*ScoringModel!$B$4+RawData!I407*ScoringModel!$B$5+RawData!J407*ScoringModel!$B$6+RawData!K407*ScoringModel!$B$7+RawData!L407*ScoringModel!$B$8+RawData!M407*ScoringModel!$B$9+RawData!N407*ScoringModel!$B$10)*0.01,"")</f>
        <v/>
      </c>
      <c r="O407" t="str">
        <f>IF(A407&lt;&gt;"",(RawData!O407*ScoringModel!$B$14+RawData!P407*ScoringModel!$B$15+RawData!Q407*ScoringModel!$B$16+RawData!R407*ScoringModel!$B$17+RawData!S407*ScoringModel!$B$18+RawData!T407*ScoringModel!$B$19+RawData!U407*ScoringModel!$B$20)*0.01,"")</f>
        <v/>
      </c>
      <c r="P407" t="str">
        <f>IF(A407&lt;&gt;"",(RawData!V407*ScoringModel!$B$24+RawData!W407*ScoringModel!$B$25+RawData!X407*ScoringModel!$B$26+RawData!Y407*ScoringModel!$B$27+RawData!Z407*ScoringModel!$B$28+RawData!AA407*ScoringModel!$B$29+RawData!AB407*ScoringModel!$B$30)*0.01,"")</f>
        <v/>
      </c>
      <c r="Q407" s="19"/>
      <c r="R407" s="19"/>
      <c r="S407" s="19"/>
      <c r="T407" s="19"/>
      <c r="U407" s="19"/>
      <c r="V407" s="19"/>
    </row>
    <row r="408" spans="1:22" x14ac:dyDescent="0.25">
      <c r="A408" t="str">
        <f>IF(RawData!A408&lt;&gt;"",RawData!A408,"")</f>
        <v/>
      </c>
      <c r="B408" t="str">
        <f>IF(RawData!B408&lt;&gt;"",CONCATENATE(RawData!B408,", ",RawData!C408),"")</f>
        <v/>
      </c>
      <c r="C408" t="str">
        <f>IF(RawData!D408&lt;&gt;"",RawData!D408,"")</f>
        <v/>
      </c>
      <c r="D408" s="28" t="str">
        <f>IF(RawData!E408&lt;&gt;"",RawData!E408,"")</f>
        <v/>
      </c>
      <c r="E408" t="str">
        <f>IF(RawData!F408&lt;&gt;"",CONCATENATE(RawData!F408,", ",LEFT(RawData!G408,1)),"")</f>
        <v/>
      </c>
      <c r="G408" s="30" t="str">
        <f t="shared" si="6"/>
        <v/>
      </c>
      <c r="H408" t="str">
        <f>IF(A408&lt;&gt;"",VLOOKUP(G408,ScoreRanges!$C$4:$E$8,3),"")</f>
        <v/>
      </c>
      <c r="J408" s="30" t="str">
        <f>IF(AND(ConversionTable!$F$2&lt;&gt;"",A408&lt;&gt;""),VLOOKUP(G408,ConversionTable!B$2:D$402,3),"")</f>
        <v/>
      </c>
      <c r="K408" t="str">
        <f>IF(AND(ConversionTable!$F$2&lt;&gt;"",A408&lt;&gt;""),VLOOKUP(J408,ConversionTable!I$4:K$7,3),"")</f>
        <v/>
      </c>
      <c r="M408" t="str">
        <f>IF(A408&lt;&gt;"",(RawData!AC408*ScoringModel!$B$11+RawData!AD408*ScoringModel!$B$21+RawData!AE408*ScoringModel!$B$31)*0.01,"")</f>
        <v/>
      </c>
      <c r="N408" t="str">
        <f>IF(A408&lt;&gt;"",(RawData!H408*ScoringModel!$B$4+RawData!I408*ScoringModel!$B$5+RawData!J408*ScoringModel!$B$6+RawData!K408*ScoringModel!$B$7+RawData!L408*ScoringModel!$B$8+RawData!M408*ScoringModel!$B$9+RawData!N408*ScoringModel!$B$10)*0.01,"")</f>
        <v/>
      </c>
      <c r="O408" t="str">
        <f>IF(A408&lt;&gt;"",(RawData!O408*ScoringModel!$B$14+RawData!P408*ScoringModel!$B$15+RawData!Q408*ScoringModel!$B$16+RawData!R408*ScoringModel!$B$17+RawData!S408*ScoringModel!$B$18+RawData!T408*ScoringModel!$B$19+RawData!U408*ScoringModel!$B$20)*0.01,"")</f>
        <v/>
      </c>
      <c r="P408" t="str">
        <f>IF(A408&lt;&gt;"",(RawData!V408*ScoringModel!$B$24+RawData!W408*ScoringModel!$B$25+RawData!X408*ScoringModel!$B$26+RawData!Y408*ScoringModel!$B$27+RawData!Z408*ScoringModel!$B$28+RawData!AA408*ScoringModel!$B$29+RawData!AB408*ScoringModel!$B$30)*0.01,"")</f>
        <v/>
      </c>
      <c r="Q408" s="19"/>
      <c r="R408" s="19"/>
      <c r="S408" s="19"/>
      <c r="T408" s="19"/>
      <c r="U408" s="19"/>
      <c r="V408" s="19"/>
    </row>
    <row r="409" spans="1:22" x14ac:dyDescent="0.25">
      <c r="A409" t="str">
        <f>IF(RawData!A409&lt;&gt;"",RawData!A409,"")</f>
        <v/>
      </c>
      <c r="B409" t="str">
        <f>IF(RawData!B409&lt;&gt;"",CONCATENATE(RawData!B409,", ",RawData!C409),"")</f>
        <v/>
      </c>
      <c r="C409" t="str">
        <f>IF(RawData!D409&lt;&gt;"",RawData!D409,"")</f>
        <v/>
      </c>
      <c r="D409" s="28" t="str">
        <f>IF(RawData!E409&lt;&gt;"",RawData!E409,"")</f>
        <v/>
      </c>
      <c r="E409" t="str">
        <f>IF(RawData!F409&lt;&gt;"",CONCATENATE(RawData!F409,", ",LEFT(RawData!G409,1)),"")</f>
        <v/>
      </c>
      <c r="G409" s="30" t="str">
        <f t="shared" si="6"/>
        <v/>
      </c>
      <c r="H409" t="str">
        <f>IF(A409&lt;&gt;"",VLOOKUP(G409,ScoreRanges!$C$4:$E$8,3),"")</f>
        <v/>
      </c>
      <c r="J409" s="30" t="str">
        <f>IF(AND(ConversionTable!$F$2&lt;&gt;"",A409&lt;&gt;""),VLOOKUP(G409,ConversionTable!B$2:D$402,3),"")</f>
        <v/>
      </c>
      <c r="K409" t="str">
        <f>IF(AND(ConversionTable!$F$2&lt;&gt;"",A409&lt;&gt;""),VLOOKUP(J409,ConversionTable!I$4:K$7,3),"")</f>
        <v/>
      </c>
      <c r="M409" t="str">
        <f>IF(A409&lt;&gt;"",(RawData!AC409*ScoringModel!$B$11+RawData!AD409*ScoringModel!$B$21+RawData!AE409*ScoringModel!$B$31)*0.01,"")</f>
        <v/>
      </c>
      <c r="N409" t="str">
        <f>IF(A409&lt;&gt;"",(RawData!H409*ScoringModel!$B$4+RawData!I409*ScoringModel!$B$5+RawData!J409*ScoringModel!$B$6+RawData!K409*ScoringModel!$B$7+RawData!L409*ScoringModel!$B$8+RawData!M409*ScoringModel!$B$9+RawData!N409*ScoringModel!$B$10)*0.01,"")</f>
        <v/>
      </c>
      <c r="O409" t="str">
        <f>IF(A409&lt;&gt;"",(RawData!O409*ScoringModel!$B$14+RawData!P409*ScoringModel!$B$15+RawData!Q409*ScoringModel!$B$16+RawData!R409*ScoringModel!$B$17+RawData!S409*ScoringModel!$B$18+RawData!T409*ScoringModel!$B$19+RawData!U409*ScoringModel!$B$20)*0.01,"")</f>
        <v/>
      </c>
      <c r="P409" t="str">
        <f>IF(A409&lt;&gt;"",(RawData!V409*ScoringModel!$B$24+RawData!W409*ScoringModel!$B$25+RawData!X409*ScoringModel!$B$26+RawData!Y409*ScoringModel!$B$27+RawData!Z409*ScoringModel!$B$28+RawData!AA409*ScoringModel!$B$29+RawData!AB409*ScoringModel!$B$30)*0.01,"")</f>
        <v/>
      </c>
      <c r="Q409" s="19"/>
      <c r="R409" s="19"/>
      <c r="S409" s="19"/>
      <c r="T409" s="19"/>
      <c r="U409" s="19"/>
      <c r="V409" s="19"/>
    </row>
    <row r="410" spans="1:22" x14ac:dyDescent="0.25">
      <c r="A410" t="str">
        <f>IF(RawData!A410&lt;&gt;"",RawData!A410,"")</f>
        <v/>
      </c>
      <c r="B410" t="str">
        <f>IF(RawData!B410&lt;&gt;"",CONCATENATE(RawData!B410,", ",RawData!C410),"")</f>
        <v/>
      </c>
      <c r="C410" t="str">
        <f>IF(RawData!D410&lt;&gt;"",RawData!D410,"")</f>
        <v/>
      </c>
      <c r="D410" s="28" t="str">
        <f>IF(RawData!E410&lt;&gt;"",RawData!E410,"")</f>
        <v/>
      </c>
      <c r="E410" t="str">
        <f>IF(RawData!F410&lt;&gt;"",CONCATENATE(RawData!F410,", ",LEFT(RawData!G410,1)),"")</f>
        <v/>
      </c>
      <c r="G410" s="30" t="str">
        <f t="shared" si="6"/>
        <v/>
      </c>
      <c r="H410" t="str">
        <f>IF(A410&lt;&gt;"",VLOOKUP(G410,ScoreRanges!$C$4:$E$8,3),"")</f>
        <v/>
      </c>
      <c r="J410" s="30" t="str">
        <f>IF(AND(ConversionTable!$F$2&lt;&gt;"",A410&lt;&gt;""),VLOOKUP(G410,ConversionTable!B$2:D$402,3),"")</f>
        <v/>
      </c>
      <c r="K410" t="str">
        <f>IF(AND(ConversionTable!$F$2&lt;&gt;"",A410&lt;&gt;""),VLOOKUP(J410,ConversionTable!I$4:K$7,3),"")</f>
        <v/>
      </c>
      <c r="M410" t="str">
        <f>IF(A410&lt;&gt;"",(RawData!AC410*ScoringModel!$B$11+RawData!AD410*ScoringModel!$B$21+RawData!AE410*ScoringModel!$B$31)*0.01,"")</f>
        <v/>
      </c>
      <c r="N410" t="str">
        <f>IF(A410&lt;&gt;"",(RawData!H410*ScoringModel!$B$4+RawData!I410*ScoringModel!$B$5+RawData!J410*ScoringModel!$B$6+RawData!K410*ScoringModel!$B$7+RawData!L410*ScoringModel!$B$8+RawData!M410*ScoringModel!$B$9+RawData!N410*ScoringModel!$B$10)*0.01,"")</f>
        <v/>
      </c>
      <c r="O410" t="str">
        <f>IF(A410&lt;&gt;"",(RawData!O410*ScoringModel!$B$14+RawData!P410*ScoringModel!$B$15+RawData!Q410*ScoringModel!$B$16+RawData!R410*ScoringModel!$B$17+RawData!S410*ScoringModel!$B$18+RawData!T410*ScoringModel!$B$19+RawData!U410*ScoringModel!$B$20)*0.01,"")</f>
        <v/>
      </c>
      <c r="P410" t="str">
        <f>IF(A410&lt;&gt;"",(RawData!V410*ScoringModel!$B$24+RawData!W410*ScoringModel!$B$25+RawData!X410*ScoringModel!$B$26+RawData!Y410*ScoringModel!$B$27+RawData!Z410*ScoringModel!$B$28+RawData!AA410*ScoringModel!$B$29+RawData!AB410*ScoringModel!$B$30)*0.01,"")</f>
        <v/>
      </c>
      <c r="Q410" s="19"/>
      <c r="R410" s="19"/>
      <c r="S410" s="19"/>
      <c r="T410" s="19"/>
      <c r="U410" s="19"/>
      <c r="V410" s="19"/>
    </row>
    <row r="411" spans="1:22" x14ac:dyDescent="0.25">
      <c r="A411" t="str">
        <f>IF(RawData!A411&lt;&gt;"",RawData!A411,"")</f>
        <v/>
      </c>
      <c r="B411" t="str">
        <f>IF(RawData!B411&lt;&gt;"",CONCATENATE(RawData!B411,", ",RawData!C411),"")</f>
        <v/>
      </c>
      <c r="C411" t="str">
        <f>IF(RawData!D411&lt;&gt;"",RawData!D411,"")</f>
        <v/>
      </c>
      <c r="D411" s="28" t="str">
        <f>IF(RawData!E411&lt;&gt;"",RawData!E411,"")</f>
        <v/>
      </c>
      <c r="E411" t="str">
        <f>IF(RawData!F411&lt;&gt;"",CONCATENATE(RawData!F411,", ",LEFT(RawData!G411,1)),"")</f>
        <v/>
      </c>
      <c r="G411" s="30" t="str">
        <f t="shared" si="6"/>
        <v/>
      </c>
      <c r="H411" t="str">
        <f>IF(A411&lt;&gt;"",VLOOKUP(G411,ScoreRanges!$C$4:$E$8,3),"")</f>
        <v/>
      </c>
      <c r="J411" s="30" t="str">
        <f>IF(AND(ConversionTable!$F$2&lt;&gt;"",A411&lt;&gt;""),VLOOKUP(G411,ConversionTable!B$2:D$402,3),"")</f>
        <v/>
      </c>
      <c r="K411" t="str">
        <f>IF(AND(ConversionTable!$F$2&lt;&gt;"",A411&lt;&gt;""),VLOOKUP(J411,ConversionTable!I$4:K$7,3),"")</f>
        <v/>
      </c>
      <c r="M411" t="str">
        <f>IF(A411&lt;&gt;"",(RawData!AC411*ScoringModel!$B$11+RawData!AD411*ScoringModel!$B$21+RawData!AE411*ScoringModel!$B$31)*0.01,"")</f>
        <v/>
      </c>
      <c r="N411" t="str">
        <f>IF(A411&lt;&gt;"",(RawData!H411*ScoringModel!$B$4+RawData!I411*ScoringModel!$B$5+RawData!J411*ScoringModel!$B$6+RawData!K411*ScoringModel!$B$7+RawData!L411*ScoringModel!$B$8+RawData!M411*ScoringModel!$B$9+RawData!N411*ScoringModel!$B$10)*0.01,"")</f>
        <v/>
      </c>
      <c r="O411" t="str">
        <f>IF(A411&lt;&gt;"",(RawData!O411*ScoringModel!$B$14+RawData!P411*ScoringModel!$B$15+RawData!Q411*ScoringModel!$B$16+RawData!R411*ScoringModel!$B$17+RawData!S411*ScoringModel!$B$18+RawData!T411*ScoringModel!$B$19+RawData!U411*ScoringModel!$B$20)*0.01,"")</f>
        <v/>
      </c>
      <c r="P411" t="str">
        <f>IF(A411&lt;&gt;"",(RawData!V411*ScoringModel!$B$24+RawData!W411*ScoringModel!$B$25+RawData!X411*ScoringModel!$B$26+RawData!Y411*ScoringModel!$B$27+RawData!Z411*ScoringModel!$B$28+RawData!AA411*ScoringModel!$B$29+RawData!AB411*ScoringModel!$B$30)*0.01,"")</f>
        <v/>
      </c>
      <c r="Q411" s="19"/>
      <c r="R411" s="19"/>
      <c r="S411" s="19"/>
      <c r="T411" s="19"/>
      <c r="U411" s="19"/>
      <c r="V411" s="19"/>
    </row>
    <row r="412" spans="1:22" x14ac:dyDescent="0.25">
      <c r="A412" t="str">
        <f>IF(RawData!A412&lt;&gt;"",RawData!A412,"")</f>
        <v/>
      </c>
      <c r="B412" t="str">
        <f>IF(RawData!B412&lt;&gt;"",CONCATENATE(RawData!B412,", ",RawData!C412),"")</f>
        <v/>
      </c>
      <c r="C412" t="str">
        <f>IF(RawData!D412&lt;&gt;"",RawData!D412,"")</f>
        <v/>
      </c>
      <c r="D412" s="28" t="str">
        <f>IF(RawData!E412&lt;&gt;"",RawData!E412,"")</f>
        <v/>
      </c>
      <c r="E412" t="str">
        <f>IF(RawData!F412&lt;&gt;"",CONCATENATE(RawData!F412,", ",LEFT(RawData!G412,1)),"")</f>
        <v/>
      </c>
      <c r="G412" s="30" t="str">
        <f t="shared" si="6"/>
        <v/>
      </c>
      <c r="H412" t="str">
        <f>IF(A412&lt;&gt;"",VLOOKUP(G412,ScoreRanges!$C$4:$E$8,3),"")</f>
        <v/>
      </c>
      <c r="J412" s="30" t="str">
        <f>IF(AND(ConversionTable!$F$2&lt;&gt;"",A412&lt;&gt;""),VLOOKUP(G412,ConversionTable!B$2:D$402,3),"")</f>
        <v/>
      </c>
      <c r="K412" t="str">
        <f>IF(AND(ConversionTable!$F$2&lt;&gt;"",A412&lt;&gt;""),VLOOKUP(J412,ConversionTable!I$4:K$7,3),"")</f>
        <v/>
      </c>
      <c r="M412" t="str">
        <f>IF(A412&lt;&gt;"",(RawData!AC412*ScoringModel!$B$11+RawData!AD412*ScoringModel!$B$21+RawData!AE412*ScoringModel!$B$31)*0.01,"")</f>
        <v/>
      </c>
      <c r="N412" t="str">
        <f>IF(A412&lt;&gt;"",(RawData!H412*ScoringModel!$B$4+RawData!I412*ScoringModel!$B$5+RawData!J412*ScoringModel!$B$6+RawData!K412*ScoringModel!$B$7+RawData!L412*ScoringModel!$B$8+RawData!M412*ScoringModel!$B$9+RawData!N412*ScoringModel!$B$10)*0.01,"")</f>
        <v/>
      </c>
      <c r="O412" t="str">
        <f>IF(A412&lt;&gt;"",(RawData!O412*ScoringModel!$B$14+RawData!P412*ScoringModel!$B$15+RawData!Q412*ScoringModel!$B$16+RawData!R412*ScoringModel!$B$17+RawData!S412*ScoringModel!$B$18+RawData!T412*ScoringModel!$B$19+RawData!U412*ScoringModel!$B$20)*0.01,"")</f>
        <v/>
      </c>
      <c r="P412" t="str">
        <f>IF(A412&lt;&gt;"",(RawData!V412*ScoringModel!$B$24+RawData!W412*ScoringModel!$B$25+RawData!X412*ScoringModel!$B$26+RawData!Y412*ScoringModel!$B$27+RawData!Z412*ScoringModel!$B$28+RawData!AA412*ScoringModel!$B$29+RawData!AB412*ScoringModel!$B$30)*0.01,"")</f>
        <v/>
      </c>
      <c r="Q412" s="19"/>
      <c r="R412" s="19"/>
      <c r="S412" s="19"/>
      <c r="T412" s="19"/>
      <c r="U412" s="19"/>
      <c r="V412" s="19"/>
    </row>
    <row r="413" spans="1:22" x14ac:dyDescent="0.25">
      <c r="A413" t="str">
        <f>IF(RawData!A413&lt;&gt;"",RawData!A413,"")</f>
        <v/>
      </c>
      <c r="B413" t="str">
        <f>IF(RawData!B413&lt;&gt;"",CONCATENATE(RawData!B413,", ",RawData!C413),"")</f>
        <v/>
      </c>
      <c r="C413" t="str">
        <f>IF(RawData!D413&lt;&gt;"",RawData!D413,"")</f>
        <v/>
      </c>
      <c r="D413" s="28" t="str">
        <f>IF(RawData!E413&lt;&gt;"",RawData!E413,"")</f>
        <v/>
      </c>
      <c r="E413" t="str">
        <f>IF(RawData!F413&lt;&gt;"",CONCATENATE(RawData!F413,", ",LEFT(RawData!G413,1)),"")</f>
        <v/>
      </c>
      <c r="G413" s="30" t="str">
        <f t="shared" si="6"/>
        <v/>
      </c>
      <c r="H413" t="str">
        <f>IF(A413&lt;&gt;"",VLOOKUP(G413,ScoreRanges!$C$4:$E$8,3),"")</f>
        <v/>
      </c>
      <c r="J413" s="30" t="str">
        <f>IF(AND(ConversionTable!$F$2&lt;&gt;"",A413&lt;&gt;""),VLOOKUP(G413,ConversionTable!B$2:D$402,3),"")</f>
        <v/>
      </c>
      <c r="K413" t="str">
        <f>IF(AND(ConversionTable!$F$2&lt;&gt;"",A413&lt;&gt;""),VLOOKUP(J413,ConversionTable!I$4:K$7,3),"")</f>
        <v/>
      </c>
      <c r="M413" t="str">
        <f>IF(A413&lt;&gt;"",(RawData!AC413*ScoringModel!$B$11+RawData!AD413*ScoringModel!$B$21+RawData!AE413*ScoringModel!$B$31)*0.01,"")</f>
        <v/>
      </c>
      <c r="N413" t="str">
        <f>IF(A413&lt;&gt;"",(RawData!H413*ScoringModel!$B$4+RawData!I413*ScoringModel!$B$5+RawData!J413*ScoringModel!$B$6+RawData!K413*ScoringModel!$B$7+RawData!L413*ScoringModel!$B$8+RawData!M413*ScoringModel!$B$9+RawData!N413*ScoringModel!$B$10)*0.01,"")</f>
        <v/>
      </c>
      <c r="O413" t="str">
        <f>IF(A413&lt;&gt;"",(RawData!O413*ScoringModel!$B$14+RawData!P413*ScoringModel!$B$15+RawData!Q413*ScoringModel!$B$16+RawData!R413*ScoringModel!$B$17+RawData!S413*ScoringModel!$B$18+RawData!T413*ScoringModel!$B$19+RawData!U413*ScoringModel!$B$20)*0.01,"")</f>
        <v/>
      </c>
      <c r="P413" t="str">
        <f>IF(A413&lt;&gt;"",(RawData!V413*ScoringModel!$B$24+RawData!W413*ScoringModel!$B$25+RawData!X413*ScoringModel!$B$26+RawData!Y413*ScoringModel!$B$27+RawData!Z413*ScoringModel!$B$28+RawData!AA413*ScoringModel!$B$29+RawData!AB413*ScoringModel!$B$30)*0.01,"")</f>
        <v/>
      </c>
      <c r="Q413" s="19"/>
      <c r="R413" s="19"/>
      <c r="S413" s="19"/>
      <c r="T413" s="19"/>
      <c r="U413" s="19"/>
      <c r="V413" s="19"/>
    </row>
    <row r="414" spans="1:22" x14ac:dyDescent="0.25">
      <c r="A414" t="str">
        <f>IF(RawData!A414&lt;&gt;"",RawData!A414,"")</f>
        <v/>
      </c>
      <c r="B414" t="str">
        <f>IF(RawData!B414&lt;&gt;"",CONCATENATE(RawData!B414,", ",RawData!C414),"")</f>
        <v/>
      </c>
      <c r="C414" t="str">
        <f>IF(RawData!D414&lt;&gt;"",RawData!D414,"")</f>
        <v/>
      </c>
      <c r="D414" s="28" t="str">
        <f>IF(RawData!E414&lt;&gt;"",RawData!E414,"")</f>
        <v/>
      </c>
      <c r="E414" t="str">
        <f>IF(RawData!F414&lt;&gt;"",CONCATENATE(RawData!F414,", ",LEFT(RawData!G414,1)),"")</f>
        <v/>
      </c>
      <c r="G414" s="30" t="str">
        <f t="shared" si="6"/>
        <v/>
      </c>
      <c r="H414" t="str">
        <f>IF(A414&lt;&gt;"",VLOOKUP(G414,ScoreRanges!$C$4:$E$8,3),"")</f>
        <v/>
      </c>
      <c r="J414" s="30" t="str">
        <f>IF(AND(ConversionTable!$F$2&lt;&gt;"",A414&lt;&gt;""),VLOOKUP(G414,ConversionTable!B$2:D$402,3),"")</f>
        <v/>
      </c>
      <c r="K414" t="str">
        <f>IF(AND(ConversionTable!$F$2&lt;&gt;"",A414&lt;&gt;""),VLOOKUP(J414,ConversionTable!I$4:K$7,3),"")</f>
        <v/>
      </c>
      <c r="M414" t="str">
        <f>IF(A414&lt;&gt;"",(RawData!AC414*ScoringModel!$B$11+RawData!AD414*ScoringModel!$B$21+RawData!AE414*ScoringModel!$B$31)*0.01,"")</f>
        <v/>
      </c>
      <c r="N414" t="str">
        <f>IF(A414&lt;&gt;"",(RawData!H414*ScoringModel!$B$4+RawData!I414*ScoringModel!$B$5+RawData!J414*ScoringModel!$B$6+RawData!K414*ScoringModel!$B$7+RawData!L414*ScoringModel!$B$8+RawData!M414*ScoringModel!$B$9+RawData!N414*ScoringModel!$B$10)*0.01,"")</f>
        <v/>
      </c>
      <c r="O414" t="str">
        <f>IF(A414&lt;&gt;"",(RawData!O414*ScoringModel!$B$14+RawData!P414*ScoringModel!$B$15+RawData!Q414*ScoringModel!$B$16+RawData!R414*ScoringModel!$B$17+RawData!S414*ScoringModel!$B$18+RawData!T414*ScoringModel!$B$19+RawData!U414*ScoringModel!$B$20)*0.01,"")</f>
        <v/>
      </c>
      <c r="P414" t="str">
        <f>IF(A414&lt;&gt;"",(RawData!V414*ScoringModel!$B$24+RawData!W414*ScoringModel!$B$25+RawData!X414*ScoringModel!$B$26+RawData!Y414*ScoringModel!$B$27+RawData!Z414*ScoringModel!$B$28+RawData!AA414*ScoringModel!$B$29+RawData!AB414*ScoringModel!$B$30)*0.01,"")</f>
        <v/>
      </c>
      <c r="Q414" s="19"/>
      <c r="R414" s="19"/>
      <c r="S414" s="19"/>
      <c r="T414" s="19"/>
      <c r="U414" s="19"/>
      <c r="V414" s="19"/>
    </row>
    <row r="415" spans="1:22" x14ac:dyDescent="0.25">
      <c r="A415" t="str">
        <f>IF(RawData!A415&lt;&gt;"",RawData!A415,"")</f>
        <v/>
      </c>
      <c r="B415" t="str">
        <f>IF(RawData!B415&lt;&gt;"",CONCATENATE(RawData!B415,", ",RawData!C415),"")</f>
        <v/>
      </c>
      <c r="C415" t="str">
        <f>IF(RawData!D415&lt;&gt;"",RawData!D415,"")</f>
        <v/>
      </c>
      <c r="D415" s="28" t="str">
        <f>IF(RawData!E415&lt;&gt;"",RawData!E415,"")</f>
        <v/>
      </c>
      <c r="E415" t="str">
        <f>IF(RawData!F415&lt;&gt;"",CONCATENATE(RawData!F415,", ",LEFT(RawData!G415,1)),"")</f>
        <v/>
      </c>
      <c r="G415" s="30" t="str">
        <f t="shared" si="6"/>
        <v/>
      </c>
      <c r="H415" t="str">
        <f>IF(A415&lt;&gt;"",VLOOKUP(G415,ScoreRanges!$C$4:$E$8,3),"")</f>
        <v/>
      </c>
      <c r="J415" s="30" t="str">
        <f>IF(AND(ConversionTable!$F$2&lt;&gt;"",A415&lt;&gt;""),VLOOKUP(G415,ConversionTable!B$2:D$402,3),"")</f>
        <v/>
      </c>
      <c r="K415" t="str">
        <f>IF(AND(ConversionTable!$F$2&lt;&gt;"",A415&lt;&gt;""),VLOOKUP(J415,ConversionTable!I$4:K$7,3),"")</f>
        <v/>
      </c>
      <c r="M415" t="str">
        <f>IF(A415&lt;&gt;"",(RawData!AC415*ScoringModel!$B$11+RawData!AD415*ScoringModel!$B$21+RawData!AE415*ScoringModel!$B$31)*0.01,"")</f>
        <v/>
      </c>
      <c r="N415" t="str">
        <f>IF(A415&lt;&gt;"",(RawData!H415*ScoringModel!$B$4+RawData!I415*ScoringModel!$B$5+RawData!J415*ScoringModel!$B$6+RawData!K415*ScoringModel!$B$7+RawData!L415*ScoringModel!$B$8+RawData!M415*ScoringModel!$B$9+RawData!N415*ScoringModel!$B$10)*0.01,"")</f>
        <v/>
      </c>
      <c r="O415" t="str">
        <f>IF(A415&lt;&gt;"",(RawData!O415*ScoringModel!$B$14+RawData!P415*ScoringModel!$B$15+RawData!Q415*ScoringModel!$B$16+RawData!R415*ScoringModel!$B$17+RawData!S415*ScoringModel!$B$18+RawData!T415*ScoringModel!$B$19+RawData!U415*ScoringModel!$B$20)*0.01,"")</f>
        <v/>
      </c>
      <c r="P415" t="str">
        <f>IF(A415&lt;&gt;"",(RawData!V415*ScoringModel!$B$24+RawData!W415*ScoringModel!$B$25+RawData!X415*ScoringModel!$B$26+RawData!Y415*ScoringModel!$B$27+RawData!Z415*ScoringModel!$B$28+RawData!AA415*ScoringModel!$B$29+RawData!AB415*ScoringModel!$B$30)*0.01,"")</f>
        <v/>
      </c>
      <c r="Q415" s="19"/>
      <c r="R415" s="19"/>
      <c r="S415" s="19"/>
      <c r="T415" s="19"/>
      <c r="U415" s="19"/>
      <c r="V415" s="19"/>
    </row>
    <row r="416" spans="1:22" x14ac:dyDescent="0.25">
      <c r="A416" t="str">
        <f>IF(RawData!A416&lt;&gt;"",RawData!A416,"")</f>
        <v/>
      </c>
      <c r="B416" t="str">
        <f>IF(RawData!B416&lt;&gt;"",CONCATENATE(RawData!B416,", ",RawData!C416),"")</f>
        <v/>
      </c>
      <c r="C416" t="str">
        <f>IF(RawData!D416&lt;&gt;"",RawData!D416,"")</f>
        <v/>
      </c>
      <c r="D416" s="28" t="str">
        <f>IF(RawData!E416&lt;&gt;"",RawData!E416,"")</f>
        <v/>
      </c>
      <c r="E416" t="str">
        <f>IF(RawData!F416&lt;&gt;"",CONCATENATE(RawData!F416,", ",LEFT(RawData!G416,1)),"")</f>
        <v/>
      </c>
      <c r="G416" s="30" t="str">
        <f t="shared" si="6"/>
        <v/>
      </c>
      <c r="H416" t="str">
        <f>IF(A416&lt;&gt;"",VLOOKUP(G416,ScoreRanges!$C$4:$E$8,3),"")</f>
        <v/>
      </c>
      <c r="J416" s="30" t="str">
        <f>IF(AND(ConversionTable!$F$2&lt;&gt;"",A416&lt;&gt;""),VLOOKUP(G416,ConversionTable!B$2:D$402,3),"")</f>
        <v/>
      </c>
      <c r="K416" t="str">
        <f>IF(AND(ConversionTable!$F$2&lt;&gt;"",A416&lt;&gt;""),VLOOKUP(J416,ConversionTable!I$4:K$7,3),"")</f>
        <v/>
      </c>
      <c r="M416" t="str">
        <f>IF(A416&lt;&gt;"",(RawData!AC416*ScoringModel!$B$11+RawData!AD416*ScoringModel!$B$21+RawData!AE416*ScoringModel!$B$31)*0.01,"")</f>
        <v/>
      </c>
      <c r="N416" t="str">
        <f>IF(A416&lt;&gt;"",(RawData!H416*ScoringModel!$B$4+RawData!I416*ScoringModel!$B$5+RawData!J416*ScoringModel!$B$6+RawData!K416*ScoringModel!$B$7+RawData!L416*ScoringModel!$B$8+RawData!M416*ScoringModel!$B$9+RawData!N416*ScoringModel!$B$10)*0.01,"")</f>
        <v/>
      </c>
      <c r="O416" t="str">
        <f>IF(A416&lt;&gt;"",(RawData!O416*ScoringModel!$B$14+RawData!P416*ScoringModel!$B$15+RawData!Q416*ScoringModel!$B$16+RawData!R416*ScoringModel!$B$17+RawData!S416*ScoringModel!$B$18+RawData!T416*ScoringModel!$B$19+RawData!U416*ScoringModel!$B$20)*0.01,"")</f>
        <v/>
      </c>
      <c r="P416" t="str">
        <f>IF(A416&lt;&gt;"",(RawData!V416*ScoringModel!$B$24+RawData!W416*ScoringModel!$B$25+RawData!X416*ScoringModel!$B$26+RawData!Y416*ScoringModel!$B$27+RawData!Z416*ScoringModel!$B$28+RawData!AA416*ScoringModel!$B$29+RawData!AB416*ScoringModel!$B$30)*0.01,"")</f>
        <v/>
      </c>
      <c r="Q416" s="19"/>
      <c r="R416" s="19"/>
      <c r="S416" s="19"/>
      <c r="T416" s="19"/>
      <c r="U416" s="19"/>
      <c r="V416" s="19"/>
    </row>
    <row r="417" spans="1:22" x14ac:dyDescent="0.25">
      <c r="A417" t="str">
        <f>IF(RawData!A417&lt;&gt;"",RawData!A417,"")</f>
        <v/>
      </c>
      <c r="B417" t="str">
        <f>IF(RawData!B417&lt;&gt;"",CONCATENATE(RawData!B417,", ",RawData!C417),"")</f>
        <v/>
      </c>
      <c r="C417" t="str">
        <f>IF(RawData!D417&lt;&gt;"",RawData!D417,"")</f>
        <v/>
      </c>
      <c r="D417" s="28" t="str">
        <f>IF(RawData!E417&lt;&gt;"",RawData!E417,"")</f>
        <v/>
      </c>
      <c r="E417" t="str">
        <f>IF(RawData!F417&lt;&gt;"",CONCATENATE(RawData!F417,", ",LEFT(RawData!G417,1)),"")</f>
        <v/>
      </c>
      <c r="G417" s="30" t="str">
        <f t="shared" si="6"/>
        <v/>
      </c>
      <c r="H417" t="str">
        <f>IF(A417&lt;&gt;"",VLOOKUP(G417,ScoreRanges!$C$4:$E$8,3),"")</f>
        <v/>
      </c>
      <c r="J417" s="30" t="str">
        <f>IF(AND(ConversionTable!$F$2&lt;&gt;"",A417&lt;&gt;""),VLOOKUP(G417,ConversionTable!B$2:D$402,3),"")</f>
        <v/>
      </c>
      <c r="K417" t="str">
        <f>IF(AND(ConversionTable!$F$2&lt;&gt;"",A417&lt;&gt;""),VLOOKUP(J417,ConversionTable!I$4:K$7,3),"")</f>
        <v/>
      </c>
      <c r="M417" t="str">
        <f>IF(A417&lt;&gt;"",(RawData!AC417*ScoringModel!$B$11+RawData!AD417*ScoringModel!$B$21+RawData!AE417*ScoringModel!$B$31)*0.01,"")</f>
        <v/>
      </c>
      <c r="N417" t="str">
        <f>IF(A417&lt;&gt;"",(RawData!H417*ScoringModel!$B$4+RawData!I417*ScoringModel!$B$5+RawData!J417*ScoringModel!$B$6+RawData!K417*ScoringModel!$B$7+RawData!L417*ScoringModel!$B$8+RawData!M417*ScoringModel!$B$9+RawData!N417*ScoringModel!$B$10)*0.01,"")</f>
        <v/>
      </c>
      <c r="O417" t="str">
        <f>IF(A417&lt;&gt;"",(RawData!O417*ScoringModel!$B$14+RawData!P417*ScoringModel!$B$15+RawData!Q417*ScoringModel!$B$16+RawData!R417*ScoringModel!$B$17+RawData!S417*ScoringModel!$B$18+RawData!T417*ScoringModel!$B$19+RawData!U417*ScoringModel!$B$20)*0.01,"")</f>
        <v/>
      </c>
      <c r="P417" t="str">
        <f>IF(A417&lt;&gt;"",(RawData!V417*ScoringModel!$B$24+RawData!W417*ScoringModel!$B$25+RawData!X417*ScoringModel!$B$26+RawData!Y417*ScoringModel!$B$27+RawData!Z417*ScoringModel!$B$28+RawData!AA417*ScoringModel!$B$29+RawData!AB417*ScoringModel!$B$30)*0.01,"")</f>
        <v/>
      </c>
      <c r="Q417" s="19"/>
      <c r="R417" s="19"/>
      <c r="S417" s="19"/>
      <c r="T417" s="19"/>
      <c r="U417" s="19"/>
      <c r="V417" s="19"/>
    </row>
    <row r="418" spans="1:22" x14ac:dyDescent="0.25">
      <c r="A418" t="str">
        <f>IF(RawData!A418&lt;&gt;"",RawData!A418,"")</f>
        <v/>
      </c>
      <c r="B418" t="str">
        <f>IF(RawData!B418&lt;&gt;"",CONCATENATE(RawData!B418,", ",RawData!C418),"")</f>
        <v/>
      </c>
      <c r="C418" t="str">
        <f>IF(RawData!D418&lt;&gt;"",RawData!D418,"")</f>
        <v/>
      </c>
      <c r="D418" s="28" t="str">
        <f>IF(RawData!E418&lt;&gt;"",RawData!E418,"")</f>
        <v/>
      </c>
      <c r="E418" t="str">
        <f>IF(RawData!F418&lt;&gt;"",CONCATENATE(RawData!F418,", ",LEFT(RawData!G418,1)),"")</f>
        <v/>
      </c>
      <c r="G418" s="30" t="str">
        <f t="shared" si="6"/>
        <v/>
      </c>
      <c r="H418" t="str">
        <f>IF(A418&lt;&gt;"",VLOOKUP(G418,ScoreRanges!$C$4:$E$8,3),"")</f>
        <v/>
      </c>
      <c r="J418" s="30" t="str">
        <f>IF(AND(ConversionTable!$F$2&lt;&gt;"",A418&lt;&gt;""),VLOOKUP(G418,ConversionTable!B$2:D$402,3),"")</f>
        <v/>
      </c>
      <c r="K418" t="str">
        <f>IF(AND(ConversionTable!$F$2&lt;&gt;"",A418&lt;&gt;""),VLOOKUP(J418,ConversionTable!I$4:K$7,3),"")</f>
        <v/>
      </c>
      <c r="M418" t="str">
        <f>IF(A418&lt;&gt;"",(RawData!AC418*ScoringModel!$B$11+RawData!AD418*ScoringModel!$B$21+RawData!AE418*ScoringModel!$B$31)*0.01,"")</f>
        <v/>
      </c>
      <c r="N418" t="str">
        <f>IF(A418&lt;&gt;"",(RawData!H418*ScoringModel!$B$4+RawData!I418*ScoringModel!$B$5+RawData!J418*ScoringModel!$B$6+RawData!K418*ScoringModel!$B$7+RawData!L418*ScoringModel!$B$8+RawData!M418*ScoringModel!$B$9+RawData!N418*ScoringModel!$B$10)*0.01,"")</f>
        <v/>
      </c>
      <c r="O418" t="str">
        <f>IF(A418&lt;&gt;"",(RawData!O418*ScoringModel!$B$14+RawData!P418*ScoringModel!$B$15+RawData!Q418*ScoringModel!$B$16+RawData!R418*ScoringModel!$B$17+RawData!S418*ScoringModel!$B$18+RawData!T418*ScoringModel!$B$19+RawData!U418*ScoringModel!$B$20)*0.01,"")</f>
        <v/>
      </c>
      <c r="P418" t="str">
        <f>IF(A418&lt;&gt;"",(RawData!V418*ScoringModel!$B$24+RawData!W418*ScoringModel!$B$25+RawData!X418*ScoringModel!$B$26+RawData!Y418*ScoringModel!$B$27+RawData!Z418*ScoringModel!$B$28+RawData!AA418*ScoringModel!$B$29+RawData!AB418*ScoringModel!$B$30)*0.01,"")</f>
        <v/>
      </c>
      <c r="Q418" s="19"/>
      <c r="R418" s="19"/>
      <c r="S418" s="19"/>
      <c r="T418" s="19"/>
      <c r="U418" s="19"/>
      <c r="V418" s="19"/>
    </row>
    <row r="419" spans="1:22" x14ac:dyDescent="0.25">
      <c r="A419" t="str">
        <f>IF(RawData!A419&lt;&gt;"",RawData!A419,"")</f>
        <v/>
      </c>
      <c r="B419" t="str">
        <f>IF(RawData!B419&lt;&gt;"",CONCATENATE(RawData!B419,", ",RawData!C419),"")</f>
        <v/>
      </c>
      <c r="C419" t="str">
        <f>IF(RawData!D419&lt;&gt;"",RawData!D419,"")</f>
        <v/>
      </c>
      <c r="D419" s="28" t="str">
        <f>IF(RawData!E419&lt;&gt;"",RawData!E419,"")</f>
        <v/>
      </c>
      <c r="E419" t="str">
        <f>IF(RawData!F419&lt;&gt;"",CONCATENATE(RawData!F419,", ",LEFT(RawData!G419,1)),"")</f>
        <v/>
      </c>
      <c r="G419" s="30" t="str">
        <f t="shared" si="6"/>
        <v/>
      </c>
      <c r="H419" t="str">
        <f>IF(A419&lt;&gt;"",VLOOKUP(G419,ScoreRanges!$C$4:$E$8,3),"")</f>
        <v/>
      </c>
      <c r="J419" s="30" t="str">
        <f>IF(AND(ConversionTable!$F$2&lt;&gt;"",A419&lt;&gt;""),VLOOKUP(G419,ConversionTable!B$2:D$402,3),"")</f>
        <v/>
      </c>
      <c r="K419" t="str">
        <f>IF(AND(ConversionTable!$F$2&lt;&gt;"",A419&lt;&gt;""),VLOOKUP(J419,ConversionTable!I$4:K$7,3),"")</f>
        <v/>
      </c>
      <c r="M419" t="str">
        <f>IF(A419&lt;&gt;"",(RawData!AC419*ScoringModel!$B$11+RawData!AD419*ScoringModel!$B$21+RawData!AE419*ScoringModel!$B$31)*0.01,"")</f>
        <v/>
      </c>
      <c r="N419" t="str">
        <f>IF(A419&lt;&gt;"",(RawData!H419*ScoringModel!$B$4+RawData!I419*ScoringModel!$B$5+RawData!J419*ScoringModel!$B$6+RawData!K419*ScoringModel!$B$7+RawData!L419*ScoringModel!$B$8+RawData!M419*ScoringModel!$B$9+RawData!N419*ScoringModel!$B$10)*0.01,"")</f>
        <v/>
      </c>
      <c r="O419" t="str">
        <f>IF(A419&lt;&gt;"",(RawData!O419*ScoringModel!$B$14+RawData!P419*ScoringModel!$B$15+RawData!Q419*ScoringModel!$B$16+RawData!R419*ScoringModel!$B$17+RawData!S419*ScoringModel!$B$18+RawData!T419*ScoringModel!$B$19+RawData!U419*ScoringModel!$B$20)*0.01,"")</f>
        <v/>
      </c>
      <c r="P419" t="str">
        <f>IF(A419&lt;&gt;"",(RawData!V419*ScoringModel!$B$24+RawData!W419*ScoringModel!$B$25+RawData!X419*ScoringModel!$B$26+RawData!Y419*ScoringModel!$B$27+RawData!Z419*ScoringModel!$B$28+RawData!AA419*ScoringModel!$B$29+RawData!AB419*ScoringModel!$B$30)*0.01,"")</f>
        <v/>
      </c>
      <c r="Q419" s="19"/>
      <c r="R419" s="19"/>
      <c r="S419" s="19"/>
      <c r="T419" s="19"/>
      <c r="U419" s="19"/>
      <c r="V419" s="19"/>
    </row>
    <row r="420" spans="1:22" x14ac:dyDescent="0.25">
      <c r="A420" t="str">
        <f>IF(RawData!A420&lt;&gt;"",RawData!A420,"")</f>
        <v/>
      </c>
      <c r="B420" t="str">
        <f>IF(RawData!B420&lt;&gt;"",CONCATENATE(RawData!B420,", ",RawData!C420),"")</f>
        <v/>
      </c>
      <c r="C420" t="str">
        <f>IF(RawData!D420&lt;&gt;"",RawData!D420,"")</f>
        <v/>
      </c>
      <c r="D420" s="28" t="str">
        <f>IF(RawData!E420&lt;&gt;"",RawData!E420,"")</f>
        <v/>
      </c>
      <c r="E420" t="str">
        <f>IF(RawData!F420&lt;&gt;"",CONCATENATE(RawData!F420,", ",LEFT(RawData!G420,1)),"")</f>
        <v/>
      </c>
      <c r="G420" s="30" t="str">
        <f t="shared" si="6"/>
        <v/>
      </c>
      <c r="H420" t="str">
        <f>IF(A420&lt;&gt;"",VLOOKUP(G420,ScoreRanges!$C$4:$E$8,3),"")</f>
        <v/>
      </c>
      <c r="J420" s="30" t="str">
        <f>IF(AND(ConversionTable!$F$2&lt;&gt;"",A420&lt;&gt;""),VLOOKUP(G420,ConversionTable!B$2:D$402,3),"")</f>
        <v/>
      </c>
      <c r="K420" t="str">
        <f>IF(AND(ConversionTable!$F$2&lt;&gt;"",A420&lt;&gt;""),VLOOKUP(J420,ConversionTable!I$4:K$7,3),"")</f>
        <v/>
      </c>
      <c r="M420" t="str">
        <f>IF(A420&lt;&gt;"",(RawData!AC420*ScoringModel!$B$11+RawData!AD420*ScoringModel!$B$21+RawData!AE420*ScoringModel!$B$31)*0.01,"")</f>
        <v/>
      </c>
      <c r="N420" t="str">
        <f>IF(A420&lt;&gt;"",(RawData!H420*ScoringModel!$B$4+RawData!I420*ScoringModel!$B$5+RawData!J420*ScoringModel!$B$6+RawData!K420*ScoringModel!$B$7+RawData!L420*ScoringModel!$B$8+RawData!M420*ScoringModel!$B$9+RawData!N420*ScoringModel!$B$10)*0.01,"")</f>
        <v/>
      </c>
      <c r="O420" t="str">
        <f>IF(A420&lt;&gt;"",(RawData!O420*ScoringModel!$B$14+RawData!P420*ScoringModel!$B$15+RawData!Q420*ScoringModel!$B$16+RawData!R420*ScoringModel!$B$17+RawData!S420*ScoringModel!$B$18+RawData!T420*ScoringModel!$B$19+RawData!U420*ScoringModel!$B$20)*0.01,"")</f>
        <v/>
      </c>
      <c r="P420" t="str">
        <f>IF(A420&lt;&gt;"",(RawData!V420*ScoringModel!$B$24+RawData!W420*ScoringModel!$B$25+RawData!X420*ScoringModel!$B$26+RawData!Y420*ScoringModel!$B$27+RawData!Z420*ScoringModel!$B$28+RawData!AA420*ScoringModel!$B$29+RawData!AB420*ScoringModel!$B$30)*0.01,"")</f>
        <v/>
      </c>
      <c r="Q420" s="19"/>
      <c r="R420" s="19"/>
      <c r="S420" s="19"/>
      <c r="T420" s="19"/>
      <c r="U420" s="19"/>
      <c r="V420" s="19"/>
    </row>
    <row r="421" spans="1:22" x14ac:dyDescent="0.25">
      <c r="A421" t="str">
        <f>IF(RawData!A421&lt;&gt;"",RawData!A421,"")</f>
        <v/>
      </c>
      <c r="B421" t="str">
        <f>IF(RawData!B421&lt;&gt;"",CONCATENATE(RawData!B421,", ",RawData!C421),"")</f>
        <v/>
      </c>
      <c r="C421" t="str">
        <f>IF(RawData!D421&lt;&gt;"",RawData!D421,"")</f>
        <v/>
      </c>
      <c r="D421" s="28" t="str">
        <f>IF(RawData!E421&lt;&gt;"",RawData!E421,"")</f>
        <v/>
      </c>
      <c r="E421" t="str">
        <f>IF(RawData!F421&lt;&gt;"",CONCATENATE(RawData!F421,", ",LEFT(RawData!G421,1)),"")</f>
        <v/>
      </c>
      <c r="G421" s="30" t="str">
        <f t="shared" si="6"/>
        <v/>
      </c>
      <c r="H421" t="str">
        <f>IF(A421&lt;&gt;"",VLOOKUP(G421,ScoreRanges!$C$4:$E$8,3),"")</f>
        <v/>
      </c>
      <c r="J421" s="30" t="str">
        <f>IF(AND(ConversionTable!$F$2&lt;&gt;"",A421&lt;&gt;""),VLOOKUP(G421,ConversionTable!B$2:D$402,3),"")</f>
        <v/>
      </c>
      <c r="K421" t="str">
        <f>IF(AND(ConversionTable!$F$2&lt;&gt;"",A421&lt;&gt;""),VLOOKUP(J421,ConversionTable!I$4:K$7,3),"")</f>
        <v/>
      </c>
      <c r="M421" t="str">
        <f>IF(A421&lt;&gt;"",(RawData!AC421*ScoringModel!$B$11+RawData!AD421*ScoringModel!$B$21+RawData!AE421*ScoringModel!$B$31)*0.01,"")</f>
        <v/>
      </c>
      <c r="N421" t="str">
        <f>IF(A421&lt;&gt;"",(RawData!H421*ScoringModel!$B$4+RawData!I421*ScoringModel!$B$5+RawData!J421*ScoringModel!$B$6+RawData!K421*ScoringModel!$B$7+RawData!L421*ScoringModel!$B$8+RawData!M421*ScoringModel!$B$9+RawData!N421*ScoringModel!$B$10)*0.01,"")</f>
        <v/>
      </c>
      <c r="O421" t="str">
        <f>IF(A421&lt;&gt;"",(RawData!O421*ScoringModel!$B$14+RawData!P421*ScoringModel!$B$15+RawData!Q421*ScoringModel!$B$16+RawData!R421*ScoringModel!$B$17+RawData!S421*ScoringModel!$B$18+RawData!T421*ScoringModel!$B$19+RawData!U421*ScoringModel!$B$20)*0.01,"")</f>
        <v/>
      </c>
      <c r="P421" t="str">
        <f>IF(A421&lt;&gt;"",(RawData!V421*ScoringModel!$B$24+RawData!W421*ScoringModel!$B$25+RawData!X421*ScoringModel!$B$26+RawData!Y421*ScoringModel!$B$27+RawData!Z421*ScoringModel!$B$28+RawData!AA421*ScoringModel!$B$29+RawData!AB421*ScoringModel!$B$30)*0.01,"")</f>
        <v/>
      </c>
      <c r="Q421" s="19"/>
      <c r="R421" s="19"/>
      <c r="S421" s="19"/>
      <c r="T421" s="19"/>
      <c r="U421" s="19"/>
      <c r="V421" s="19"/>
    </row>
    <row r="422" spans="1:22" x14ac:dyDescent="0.25">
      <c r="A422" t="str">
        <f>IF(RawData!A422&lt;&gt;"",RawData!A422,"")</f>
        <v/>
      </c>
      <c r="B422" t="str">
        <f>IF(RawData!B422&lt;&gt;"",CONCATENATE(RawData!B422,", ",RawData!C422),"")</f>
        <v/>
      </c>
      <c r="C422" t="str">
        <f>IF(RawData!D422&lt;&gt;"",RawData!D422,"")</f>
        <v/>
      </c>
      <c r="D422" s="28" t="str">
        <f>IF(RawData!E422&lt;&gt;"",RawData!E422,"")</f>
        <v/>
      </c>
      <c r="E422" t="str">
        <f>IF(RawData!F422&lt;&gt;"",CONCATENATE(RawData!F422,", ",LEFT(RawData!G422,1)),"")</f>
        <v/>
      </c>
      <c r="G422" s="30" t="str">
        <f t="shared" si="6"/>
        <v/>
      </c>
      <c r="H422" t="str">
        <f>IF(A422&lt;&gt;"",VLOOKUP(G422,ScoreRanges!$C$4:$E$8,3),"")</f>
        <v/>
      </c>
      <c r="J422" s="30" t="str">
        <f>IF(AND(ConversionTable!$F$2&lt;&gt;"",A422&lt;&gt;""),VLOOKUP(G422,ConversionTable!B$2:D$402,3),"")</f>
        <v/>
      </c>
      <c r="K422" t="str">
        <f>IF(AND(ConversionTable!$F$2&lt;&gt;"",A422&lt;&gt;""),VLOOKUP(J422,ConversionTable!I$4:K$7,3),"")</f>
        <v/>
      </c>
      <c r="M422" t="str">
        <f>IF(A422&lt;&gt;"",(RawData!AC422*ScoringModel!$B$11+RawData!AD422*ScoringModel!$B$21+RawData!AE422*ScoringModel!$B$31)*0.01,"")</f>
        <v/>
      </c>
      <c r="N422" t="str">
        <f>IF(A422&lt;&gt;"",(RawData!H422*ScoringModel!$B$4+RawData!I422*ScoringModel!$B$5+RawData!J422*ScoringModel!$B$6+RawData!K422*ScoringModel!$B$7+RawData!L422*ScoringModel!$B$8+RawData!M422*ScoringModel!$B$9+RawData!N422*ScoringModel!$B$10)*0.01,"")</f>
        <v/>
      </c>
      <c r="O422" t="str">
        <f>IF(A422&lt;&gt;"",(RawData!O422*ScoringModel!$B$14+RawData!P422*ScoringModel!$B$15+RawData!Q422*ScoringModel!$B$16+RawData!R422*ScoringModel!$B$17+RawData!S422*ScoringModel!$B$18+RawData!T422*ScoringModel!$B$19+RawData!U422*ScoringModel!$B$20)*0.01,"")</f>
        <v/>
      </c>
      <c r="P422" t="str">
        <f>IF(A422&lt;&gt;"",(RawData!V422*ScoringModel!$B$24+RawData!W422*ScoringModel!$B$25+RawData!X422*ScoringModel!$B$26+RawData!Y422*ScoringModel!$B$27+RawData!Z422*ScoringModel!$B$28+RawData!AA422*ScoringModel!$B$29+RawData!AB422*ScoringModel!$B$30)*0.01,"")</f>
        <v/>
      </c>
      <c r="Q422" s="19"/>
      <c r="R422" s="19"/>
      <c r="S422" s="19"/>
      <c r="T422" s="19"/>
      <c r="U422" s="19"/>
      <c r="V422" s="19"/>
    </row>
    <row r="423" spans="1:22" x14ac:dyDescent="0.25">
      <c r="A423" t="str">
        <f>IF(RawData!A423&lt;&gt;"",RawData!A423,"")</f>
        <v/>
      </c>
      <c r="B423" t="str">
        <f>IF(RawData!B423&lt;&gt;"",CONCATENATE(RawData!B423,", ",RawData!C423),"")</f>
        <v/>
      </c>
      <c r="C423" t="str">
        <f>IF(RawData!D423&lt;&gt;"",RawData!D423,"")</f>
        <v/>
      </c>
      <c r="D423" s="28" t="str">
        <f>IF(RawData!E423&lt;&gt;"",RawData!E423,"")</f>
        <v/>
      </c>
      <c r="E423" t="str">
        <f>IF(RawData!F423&lt;&gt;"",CONCATENATE(RawData!F423,", ",LEFT(RawData!G423,1)),"")</f>
        <v/>
      </c>
      <c r="G423" s="30" t="str">
        <f t="shared" si="6"/>
        <v/>
      </c>
      <c r="H423" t="str">
        <f>IF(A423&lt;&gt;"",VLOOKUP(G423,ScoreRanges!$C$4:$E$8,3),"")</f>
        <v/>
      </c>
      <c r="J423" s="30" t="str">
        <f>IF(AND(ConversionTable!$F$2&lt;&gt;"",A423&lt;&gt;""),VLOOKUP(G423,ConversionTable!B$2:D$402,3),"")</f>
        <v/>
      </c>
      <c r="K423" t="str">
        <f>IF(AND(ConversionTable!$F$2&lt;&gt;"",A423&lt;&gt;""),VLOOKUP(J423,ConversionTable!I$4:K$7,3),"")</f>
        <v/>
      </c>
      <c r="M423" t="str">
        <f>IF(A423&lt;&gt;"",(RawData!AC423*ScoringModel!$B$11+RawData!AD423*ScoringModel!$B$21+RawData!AE423*ScoringModel!$B$31)*0.01,"")</f>
        <v/>
      </c>
      <c r="N423" t="str">
        <f>IF(A423&lt;&gt;"",(RawData!H423*ScoringModel!$B$4+RawData!I423*ScoringModel!$B$5+RawData!J423*ScoringModel!$B$6+RawData!K423*ScoringModel!$B$7+RawData!L423*ScoringModel!$B$8+RawData!M423*ScoringModel!$B$9+RawData!N423*ScoringModel!$B$10)*0.01,"")</f>
        <v/>
      </c>
      <c r="O423" t="str">
        <f>IF(A423&lt;&gt;"",(RawData!O423*ScoringModel!$B$14+RawData!P423*ScoringModel!$B$15+RawData!Q423*ScoringModel!$B$16+RawData!R423*ScoringModel!$B$17+RawData!S423*ScoringModel!$B$18+RawData!T423*ScoringModel!$B$19+RawData!U423*ScoringModel!$B$20)*0.01,"")</f>
        <v/>
      </c>
      <c r="P423" t="str">
        <f>IF(A423&lt;&gt;"",(RawData!V423*ScoringModel!$B$24+RawData!W423*ScoringModel!$B$25+RawData!X423*ScoringModel!$B$26+RawData!Y423*ScoringModel!$B$27+RawData!Z423*ScoringModel!$B$28+RawData!AA423*ScoringModel!$B$29+RawData!AB423*ScoringModel!$B$30)*0.01,"")</f>
        <v/>
      </c>
      <c r="Q423" s="19"/>
      <c r="R423" s="19"/>
      <c r="S423" s="19"/>
      <c r="T423" s="19"/>
      <c r="U423" s="19"/>
      <c r="V423" s="19"/>
    </row>
    <row r="424" spans="1:22" x14ac:dyDescent="0.25">
      <c r="A424" t="str">
        <f>IF(RawData!A424&lt;&gt;"",RawData!A424,"")</f>
        <v/>
      </c>
      <c r="B424" t="str">
        <f>IF(RawData!B424&lt;&gt;"",CONCATENATE(RawData!B424,", ",RawData!C424),"")</f>
        <v/>
      </c>
      <c r="C424" t="str">
        <f>IF(RawData!D424&lt;&gt;"",RawData!D424,"")</f>
        <v/>
      </c>
      <c r="D424" s="28" t="str">
        <f>IF(RawData!E424&lt;&gt;"",RawData!E424,"")</f>
        <v/>
      </c>
      <c r="E424" t="str">
        <f>IF(RawData!F424&lt;&gt;"",CONCATENATE(RawData!F424,", ",LEFT(RawData!G424,1)),"")</f>
        <v/>
      </c>
      <c r="G424" s="30" t="str">
        <f t="shared" si="6"/>
        <v/>
      </c>
      <c r="H424" t="str">
        <f>IF(A424&lt;&gt;"",VLOOKUP(G424,ScoreRanges!$C$4:$E$8,3),"")</f>
        <v/>
      </c>
      <c r="J424" s="30" t="str">
        <f>IF(AND(ConversionTable!$F$2&lt;&gt;"",A424&lt;&gt;""),VLOOKUP(G424,ConversionTable!B$2:D$402,3),"")</f>
        <v/>
      </c>
      <c r="K424" t="str">
        <f>IF(AND(ConversionTable!$F$2&lt;&gt;"",A424&lt;&gt;""),VLOOKUP(J424,ConversionTable!I$4:K$7,3),"")</f>
        <v/>
      </c>
      <c r="M424" t="str">
        <f>IF(A424&lt;&gt;"",(RawData!AC424*ScoringModel!$B$11+RawData!AD424*ScoringModel!$B$21+RawData!AE424*ScoringModel!$B$31)*0.01,"")</f>
        <v/>
      </c>
      <c r="N424" t="str">
        <f>IF(A424&lt;&gt;"",(RawData!H424*ScoringModel!$B$4+RawData!I424*ScoringModel!$B$5+RawData!J424*ScoringModel!$B$6+RawData!K424*ScoringModel!$B$7+RawData!L424*ScoringModel!$B$8+RawData!M424*ScoringModel!$B$9+RawData!N424*ScoringModel!$B$10)*0.01,"")</f>
        <v/>
      </c>
      <c r="O424" t="str">
        <f>IF(A424&lt;&gt;"",(RawData!O424*ScoringModel!$B$14+RawData!P424*ScoringModel!$B$15+RawData!Q424*ScoringModel!$B$16+RawData!R424*ScoringModel!$B$17+RawData!S424*ScoringModel!$B$18+RawData!T424*ScoringModel!$B$19+RawData!U424*ScoringModel!$B$20)*0.01,"")</f>
        <v/>
      </c>
      <c r="P424" t="str">
        <f>IF(A424&lt;&gt;"",(RawData!V424*ScoringModel!$B$24+RawData!W424*ScoringModel!$B$25+RawData!X424*ScoringModel!$B$26+RawData!Y424*ScoringModel!$B$27+RawData!Z424*ScoringModel!$B$28+RawData!AA424*ScoringModel!$B$29+RawData!AB424*ScoringModel!$B$30)*0.01,"")</f>
        <v/>
      </c>
      <c r="Q424" s="19"/>
      <c r="R424" s="19"/>
      <c r="S424" s="19"/>
      <c r="T424" s="19"/>
      <c r="U424" s="19"/>
      <c r="V424" s="19"/>
    </row>
    <row r="425" spans="1:22" x14ac:dyDescent="0.25">
      <c r="A425" t="str">
        <f>IF(RawData!A425&lt;&gt;"",RawData!A425,"")</f>
        <v/>
      </c>
      <c r="B425" t="str">
        <f>IF(RawData!B425&lt;&gt;"",CONCATENATE(RawData!B425,", ",RawData!C425),"")</f>
        <v/>
      </c>
      <c r="C425" t="str">
        <f>IF(RawData!D425&lt;&gt;"",RawData!D425,"")</f>
        <v/>
      </c>
      <c r="D425" s="28" t="str">
        <f>IF(RawData!E425&lt;&gt;"",RawData!E425,"")</f>
        <v/>
      </c>
      <c r="E425" t="str">
        <f>IF(RawData!F425&lt;&gt;"",CONCATENATE(RawData!F425,", ",LEFT(RawData!G425,1)),"")</f>
        <v/>
      </c>
      <c r="G425" s="30" t="str">
        <f t="shared" si="6"/>
        <v/>
      </c>
      <c r="H425" t="str">
        <f>IF(A425&lt;&gt;"",VLOOKUP(G425,ScoreRanges!$C$4:$E$8,3),"")</f>
        <v/>
      </c>
      <c r="J425" s="30" t="str">
        <f>IF(AND(ConversionTable!$F$2&lt;&gt;"",A425&lt;&gt;""),VLOOKUP(G425,ConversionTable!B$2:D$402,3),"")</f>
        <v/>
      </c>
      <c r="K425" t="str">
        <f>IF(AND(ConversionTable!$F$2&lt;&gt;"",A425&lt;&gt;""),VLOOKUP(J425,ConversionTable!I$4:K$7,3),"")</f>
        <v/>
      </c>
      <c r="M425" t="str">
        <f>IF(A425&lt;&gt;"",(RawData!AC425*ScoringModel!$B$11+RawData!AD425*ScoringModel!$B$21+RawData!AE425*ScoringModel!$B$31)*0.01,"")</f>
        <v/>
      </c>
      <c r="N425" t="str">
        <f>IF(A425&lt;&gt;"",(RawData!H425*ScoringModel!$B$4+RawData!I425*ScoringModel!$B$5+RawData!J425*ScoringModel!$B$6+RawData!K425*ScoringModel!$B$7+RawData!L425*ScoringModel!$B$8+RawData!M425*ScoringModel!$B$9+RawData!N425*ScoringModel!$B$10)*0.01,"")</f>
        <v/>
      </c>
      <c r="O425" t="str">
        <f>IF(A425&lt;&gt;"",(RawData!O425*ScoringModel!$B$14+RawData!P425*ScoringModel!$B$15+RawData!Q425*ScoringModel!$B$16+RawData!R425*ScoringModel!$B$17+RawData!S425*ScoringModel!$B$18+RawData!T425*ScoringModel!$B$19+RawData!U425*ScoringModel!$B$20)*0.01,"")</f>
        <v/>
      </c>
      <c r="P425" t="str">
        <f>IF(A425&lt;&gt;"",(RawData!V425*ScoringModel!$B$24+RawData!W425*ScoringModel!$B$25+RawData!X425*ScoringModel!$B$26+RawData!Y425*ScoringModel!$B$27+RawData!Z425*ScoringModel!$B$28+RawData!AA425*ScoringModel!$B$29+RawData!AB425*ScoringModel!$B$30)*0.01,"")</f>
        <v/>
      </c>
      <c r="Q425" s="19"/>
      <c r="R425" s="19"/>
      <c r="S425" s="19"/>
      <c r="T425" s="19"/>
      <c r="U425" s="19"/>
      <c r="V425" s="19"/>
    </row>
    <row r="426" spans="1:22" x14ac:dyDescent="0.25">
      <c r="A426" t="str">
        <f>IF(RawData!A426&lt;&gt;"",RawData!A426,"")</f>
        <v/>
      </c>
      <c r="B426" t="str">
        <f>IF(RawData!B426&lt;&gt;"",CONCATENATE(RawData!B426,", ",RawData!C426),"")</f>
        <v/>
      </c>
      <c r="C426" t="str">
        <f>IF(RawData!D426&lt;&gt;"",RawData!D426,"")</f>
        <v/>
      </c>
      <c r="D426" s="28" t="str">
        <f>IF(RawData!E426&lt;&gt;"",RawData!E426,"")</f>
        <v/>
      </c>
      <c r="E426" t="str">
        <f>IF(RawData!F426&lt;&gt;"",CONCATENATE(RawData!F426,", ",LEFT(RawData!G426,1)),"")</f>
        <v/>
      </c>
      <c r="G426" s="30" t="str">
        <f t="shared" si="6"/>
        <v/>
      </c>
      <c r="H426" t="str">
        <f>IF(A426&lt;&gt;"",VLOOKUP(G426,ScoreRanges!$C$4:$E$8,3),"")</f>
        <v/>
      </c>
      <c r="J426" s="30" t="str">
        <f>IF(AND(ConversionTable!$F$2&lt;&gt;"",A426&lt;&gt;""),VLOOKUP(G426,ConversionTable!B$2:D$402,3),"")</f>
        <v/>
      </c>
      <c r="K426" t="str">
        <f>IF(AND(ConversionTable!$F$2&lt;&gt;"",A426&lt;&gt;""),VLOOKUP(J426,ConversionTable!I$4:K$7,3),"")</f>
        <v/>
      </c>
      <c r="M426" t="str">
        <f>IF(A426&lt;&gt;"",(RawData!AC426*ScoringModel!$B$11+RawData!AD426*ScoringModel!$B$21+RawData!AE426*ScoringModel!$B$31)*0.01,"")</f>
        <v/>
      </c>
      <c r="N426" t="str">
        <f>IF(A426&lt;&gt;"",(RawData!H426*ScoringModel!$B$4+RawData!I426*ScoringModel!$B$5+RawData!J426*ScoringModel!$B$6+RawData!K426*ScoringModel!$B$7+RawData!L426*ScoringModel!$B$8+RawData!M426*ScoringModel!$B$9+RawData!N426*ScoringModel!$B$10)*0.01,"")</f>
        <v/>
      </c>
      <c r="O426" t="str">
        <f>IF(A426&lt;&gt;"",(RawData!O426*ScoringModel!$B$14+RawData!P426*ScoringModel!$B$15+RawData!Q426*ScoringModel!$B$16+RawData!R426*ScoringModel!$B$17+RawData!S426*ScoringModel!$B$18+RawData!T426*ScoringModel!$B$19+RawData!U426*ScoringModel!$B$20)*0.01,"")</f>
        <v/>
      </c>
      <c r="P426" t="str">
        <f>IF(A426&lt;&gt;"",(RawData!V426*ScoringModel!$B$24+RawData!W426*ScoringModel!$B$25+RawData!X426*ScoringModel!$B$26+RawData!Y426*ScoringModel!$B$27+RawData!Z426*ScoringModel!$B$28+RawData!AA426*ScoringModel!$B$29+RawData!AB426*ScoringModel!$B$30)*0.01,"")</f>
        <v/>
      </c>
      <c r="Q426" s="19"/>
      <c r="R426" s="19"/>
      <c r="S426" s="19"/>
      <c r="T426" s="19"/>
      <c r="U426" s="19"/>
      <c r="V426" s="19"/>
    </row>
    <row r="427" spans="1:22" x14ac:dyDescent="0.25">
      <c r="A427" t="str">
        <f>IF(RawData!A427&lt;&gt;"",RawData!A427,"")</f>
        <v/>
      </c>
      <c r="B427" t="str">
        <f>IF(RawData!B427&lt;&gt;"",CONCATENATE(RawData!B427,", ",RawData!C427),"")</f>
        <v/>
      </c>
      <c r="C427" t="str">
        <f>IF(RawData!D427&lt;&gt;"",RawData!D427,"")</f>
        <v/>
      </c>
      <c r="D427" s="28" t="str">
        <f>IF(RawData!E427&lt;&gt;"",RawData!E427,"")</f>
        <v/>
      </c>
      <c r="E427" t="str">
        <f>IF(RawData!F427&lt;&gt;"",CONCATENATE(RawData!F427,", ",LEFT(RawData!G427,1)),"")</f>
        <v/>
      </c>
      <c r="G427" s="30" t="str">
        <f t="shared" si="6"/>
        <v/>
      </c>
      <c r="H427" t="str">
        <f>IF(A427&lt;&gt;"",VLOOKUP(G427,ScoreRanges!$C$4:$E$8,3),"")</f>
        <v/>
      </c>
      <c r="J427" s="30" t="str">
        <f>IF(AND(ConversionTable!$F$2&lt;&gt;"",A427&lt;&gt;""),VLOOKUP(G427,ConversionTable!B$2:D$402,3),"")</f>
        <v/>
      </c>
      <c r="K427" t="str">
        <f>IF(AND(ConversionTable!$F$2&lt;&gt;"",A427&lt;&gt;""),VLOOKUP(J427,ConversionTable!I$4:K$7,3),"")</f>
        <v/>
      </c>
      <c r="M427" t="str">
        <f>IF(A427&lt;&gt;"",(RawData!AC427*ScoringModel!$B$11+RawData!AD427*ScoringModel!$B$21+RawData!AE427*ScoringModel!$B$31)*0.01,"")</f>
        <v/>
      </c>
      <c r="N427" t="str">
        <f>IF(A427&lt;&gt;"",(RawData!H427*ScoringModel!$B$4+RawData!I427*ScoringModel!$B$5+RawData!J427*ScoringModel!$B$6+RawData!K427*ScoringModel!$B$7+RawData!L427*ScoringModel!$B$8+RawData!M427*ScoringModel!$B$9+RawData!N427*ScoringModel!$B$10)*0.01,"")</f>
        <v/>
      </c>
      <c r="O427" t="str">
        <f>IF(A427&lt;&gt;"",(RawData!O427*ScoringModel!$B$14+RawData!P427*ScoringModel!$B$15+RawData!Q427*ScoringModel!$B$16+RawData!R427*ScoringModel!$B$17+RawData!S427*ScoringModel!$B$18+RawData!T427*ScoringModel!$B$19+RawData!U427*ScoringModel!$B$20)*0.01,"")</f>
        <v/>
      </c>
      <c r="P427" t="str">
        <f>IF(A427&lt;&gt;"",(RawData!V427*ScoringModel!$B$24+RawData!W427*ScoringModel!$B$25+RawData!X427*ScoringModel!$B$26+RawData!Y427*ScoringModel!$B$27+RawData!Z427*ScoringModel!$B$28+RawData!AA427*ScoringModel!$B$29+RawData!AB427*ScoringModel!$B$30)*0.01,"")</f>
        <v/>
      </c>
      <c r="Q427" s="19"/>
      <c r="R427" s="19"/>
      <c r="S427" s="19"/>
      <c r="T427" s="19"/>
      <c r="U427" s="19"/>
      <c r="V427" s="19"/>
    </row>
    <row r="428" spans="1:22" x14ac:dyDescent="0.25">
      <c r="A428" t="str">
        <f>IF(RawData!A428&lt;&gt;"",RawData!A428,"")</f>
        <v/>
      </c>
      <c r="B428" t="str">
        <f>IF(RawData!B428&lt;&gt;"",CONCATENATE(RawData!B428,", ",RawData!C428),"")</f>
        <v/>
      </c>
      <c r="C428" t="str">
        <f>IF(RawData!D428&lt;&gt;"",RawData!D428,"")</f>
        <v/>
      </c>
      <c r="D428" s="28" t="str">
        <f>IF(RawData!E428&lt;&gt;"",RawData!E428,"")</f>
        <v/>
      </c>
      <c r="E428" t="str">
        <f>IF(RawData!F428&lt;&gt;"",CONCATENATE(RawData!F428,", ",LEFT(RawData!G428,1)),"")</f>
        <v/>
      </c>
      <c r="G428" s="30" t="str">
        <f t="shared" si="6"/>
        <v/>
      </c>
      <c r="H428" t="str">
        <f>IF(A428&lt;&gt;"",VLOOKUP(G428,ScoreRanges!$C$4:$E$8,3),"")</f>
        <v/>
      </c>
      <c r="J428" s="30" t="str">
        <f>IF(AND(ConversionTable!$F$2&lt;&gt;"",A428&lt;&gt;""),VLOOKUP(G428,ConversionTable!B$2:D$402,3),"")</f>
        <v/>
      </c>
      <c r="K428" t="str">
        <f>IF(AND(ConversionTable!$F$2&lt;&gt;"",A428&lt;&gt;""),VLOOKUP(J428,ConversionTable!I$4:K$7,3),"")</f>
        <v/>
      </c>
      <c r="M428" t="str">
        <f>IF(A428&lt;&gt;"",(RawData!AC428*ScoringModel!$B$11+RawData!AD428*ScoringModel!$B$21+RawData!AE428*ScoringModel!$B$31)*0.01,"")</f>
        <v/>
      </c>
      <c r="N428" t="str">
        <f>IF(A428&lt;&gt;"",(RawData!H428*ScoringModel!$B$4+RawData!I428*ScoringModel!$B$5+RawData!J428*ScoringModel!$B$6+RawData!K428*ScoringModel!$B$7+RawData!L428*ScoringModel!$B$8+RawData!M428*ScoringModel!$B$9+RawData!N428*ScoringModel!$B$10)*0.01,"")</f>
        <v/>
      </c>
      <c r="O428" t="str">
        <f>IF(A428&lt;&gt;"",(RawData!O428*ScoringModel!$B$14+RawData!P428*ScoringModel!$B$15+RawData!Q428*ScoringModel!$B$16+RawData!R428*ScoringModel!$B$17+RawData!S428*ScoringModel!$B$18+RawData!T428*ScoringModel!$B$19+RawData!U428*ScoringModel!$B$20)*0.01,"")</f>
        <v/>
      </c>
      <c r="P428" t="str">
        <f>IF(A428&lt;&gt;"",(RawData!V428*ScoringModel!$B$24+RawData!W428*ScoringModel!$B$25+RawData!X428*ScoringModel!$B$26+RawData!Y428*ScoringModel!$B$27+RawData!Z428*ScoringModel!$B$28+RawData!AA428*ScoringModel!$B$29+RawData!AB428*ScoringModel!$B$30)*0.01,"")</f>
        <v/>
      </c>
      <c r="Q428" s="19"/>
      <c r="R428" s="19"/>
      <c r="S428" s="19"/>
      <c r="T428" s="19"/>
      <c r="U428" s="19"/>
      <c r="V428" s="19"/>
    </row>
    <row r="429" spans="1:22" x14ac:dyDescent="0.25">
      <c r="A429" t="str">
        <f>IF(RawData!A429&lt;&gt;"",RawData!A429,"")</f>
        <v/>
      </c>
      <c r="B429" t="str">
        <f>IF(RawData!B429&lt;&gt;"",CONCATENATE(RawData!B429,", ",RawData!C429),"")</f>
        <v/>
      </c>
      <c r="C429" t="str">
        <f>IF(RawData!D429&lt;&gt;"",RawData!D429,"")</f>
        <v/>
      </c>
      <c r="D429" s="28" t="str">
        <f>IF(RawData!E429&lt;&gt;"",RawData!E429,"")</f>
        <v/>
      </c>
      <c r="E429" t="str">
        <f>IF(RawData!F429&lt;&gt;"",CONCATENATE(RawData!F429,", ",LEFT(RawData!G429,1)),"")</f>
        <v/>
      </c>
      <c r="G429" s="30" t="str">
        <f t="shared" si="6"/>
        <v/>
      </c>
      <c r="H429" t="str">
        <f>IF(A429&lt;&gt;"",VLOOKUP(G429,ScoreRanges!$C$4:$E$8,3),"")</f>
        <v/>
      </c>
      <c r="J429" s="30" t="str">
        <f>IF(AND(ConversionTable!$F$2&lt;&gt;"",A429&lt;&gt;""),VLOOKUP(G429,ConversionTable!B$2:D$402,3),"")</f>
        <v/>
      </c>
      <c r="K429" t="str">
        <f>IF(AND(ConversionTable!$F$2&lt;&gt;"",A429&lt;&gt;""),VLOOKUP(J429,ConversionTable!I$4:K$7,3),"")</f>
        <v/>
      </c>
      <c r="M429" t="str">
        <f>IF(A429&lt;&gt;"",(RawData!AC429*ScoringModel!$B$11+RawData!AD429*ScoringModel!$B$21+RawData!AE429*ScoringModel!$B$31)*0.01,"")</f>
        <v/>
      </c>
      <c r="N429" t="str">
        <f>IF(A429&lt;&gt;"",(RawData!H429*ScoringModel!$B$4+RawData!I429*ScoringModel!$B$5+RawData!J429*ScoringModel!$B$6+RawData!K429*ScoringModel!$B$7+RawData!L429*ScoringModel!$B$8+RawData!M429*ScoringModel!$B$9+RawData!N429*ScoringModel!$B$10)*0.01,"")</f>
        <v/>
      </c>
      <c r="O429" t="str">
        <f>IF(A429&lt;&gt;"",(RawData!O429*ScoringModel!$B$14+RawData!P429*ScoringModel!$B$15+RawData!Q429*ScoringModel!$B$16+RawData!R429*ScoringModel!$B$17+RawData!S429*ScoringModel!$B$18+RawData!T429*ScoringModel!$B$19+RawData!U429*ScoringModel!$B$20)*0.01,"")</f>
        <v/>
      </c>
      <c r="P429" t="str">
        <f>IF(A429&lt;&gt;"",(RawData!V429*ScoringModel!$B$24+RawData!W429*ScoringModel!$B$25+RawData!X429*ScoringModel!$B$26+RawData!Y429*ScoringModel!$B$27+RawData!Z429*ScoringModel!$B$28+RawData!AA429*ScoringModel!$B$29+RawData!AB429*ScoringModel!$B$30)*0.01,"")</f>
        <v/>
      </c>
      <c r="Q429" s="19"/>
      <c r="R429" s="19"/>
      <c r="S429" s="19"/>
      <c r="T429" s="19"/>
      <c r="U429" s="19"/>
      <c r="V429" s="19"/>
    </row>
    <row r="430" spans="1:22" x14ac:dyDescent="0.25">
      <c r="A430" t="str">
        <f>IF(RawData!A430&lt;&gt;"",RawData!A430,"")</f>
        <v/>
      </c>
      <c r="B430" t="str">
        <f>IF(RawData!B430&lt;&gt;"",CONCATENATE(RawData!B430,", ",RawData!C430),"")</f>
        <v/>
      </c>
      <c r="C430" t="str">
        <f>IF(RawData!D430&lt;&gt;"",RawData!D430,"")</f>
        <v/>
      </c>
      <c r="D430" s="28" t="str">
        <f>IF(RawData!E430&lt;&gt;"",RawData!E430,"")</f>
        <v/>
      </c>
      <c r="E430" t="str">
        <f>IF(RawData!F430&lt;&gt;"",CONCATENATE(RawData!F430,", ",LEFT(RawData!G430,1)),"")</f>
        <v/>
      </c>
      <c r="G430" s="30" t="str">
        <f t="shared" si="6"/>
        <v/>
      </c>
      <c r="H430" t="str">
        <f>IF(A430&lt;&gt;"",VLOOKUP(G430,ScoreRanges!$C$4:$E$8,3),"")</f>
        <v/>
      </c>
      <c r="J430" s="30" t="str">
        <f>IF(AND(ConversionTable!$F$2&lt;&gt;"",A430&lt;&gt;""),VLOOKUP(G430,ConversionTable!B$2:D$402,3),"")</f>
        <v/>
      </c>
      <c r="K430" t="str">
        <f>IF(AND(ConversionTable!$F$2&lt;&gt;"",A430&lt;&gt;""),VLOOKUP(J430,ConversionTable!I$4:K$7,3),"")</f>
        <v/>
      </c>
      <c r="M430" t="str">
        <f>IF(A430&lt;&gt;"",(RawData!AC430*ScoringModel!$B$11+RawData!AD430*ScoringModel!$B$21+RawData!AE430*ScoringModel!$B$31)*0.01,"")</f>
        <v/>
      </c>
      <c r="N430" t="str">
        <f>IF(A430&lt;&gt;"",(RawData!H430*ScoringModel!$B$4+RawData!I430*ScoringModel!$B$5+RawData!J430*ScoringModel!$B$6+RawData!K430*ScoringModel!$B$7+RawData!L430*ScoringModel!$B$8+RawData!M430*ScoringModel!$B$9+RawData!N430*ScoringModel!$B$10)*0.01,"")</f>
        <v/>
      </c>
      <c r="O430" t="str">
        <f>IF(A430&lt;&gt;"",(RawData!O430*ScoringModel!$B$14+RawData!P430*ScoringModel!$B$15+RawData!Q430*ScoringModel!$B$16+RawData!R430*ScoringModel!$B$17+RawData!S430*ScoringModel!$B$18+RawData!T430*ScoringModel!$B$19+RawData!U430*ScoringModel!$B$20)*0.01,"")</f>
        <v/>
      </c>
      <c r="P430" t="str">
        <f>IF(A430&lt;&gt;"",(RawData!V430*ScoringModel!$B$24+RawData!W430*ScoringModel!$B$25+RawData!X430*ScoringModel!$B$26+RawData!Y430*ScoringModel!$B$27+RawData!Z430*ScoringModel!$B$28+RawData!AA430*ScoringModel!$B$29+RawData!AB430*ScoringModel!$B$30)*0.01,"")</f>
        <v/>
      </c>
      <c r="Q430" s="19"/>
      <c r="R430" s="19"/>
      <c r="S430" s="19"/>
      <c r="T430" s="19"/>
      <c r="U430" s="19"/>
      <c r="V430" s="19"/>
    </row>
    <row r="431" spans="1:22" x14ac:dyDescent="0.25">
      <c r="A431" t="str">
        <f>IF(RawData!A431&lt;&gt;"",RawData!A431,"")</f>
        <v/>
      </c>
      <c r="B431" t="str">
        <f>IF(RawData!B431&lt;&gt;"",CONCATENATE(RawData!B431,", ",RawData!C431),"")</f>
        <v/>
      </c>
      <c r="C431" t="str">
        <f>IF(RawData!D431&lt;&gt;"",RawData!D431,"")</f>
        <v/>
      </c>
      <c r="D431" s="28" t="str">
        <f>IF(RawData!E431&lt;&gt;"",RawData!E431,"")</f>
        <v/>
      </c>
      <c r="E431" t="str">
        <f>IF(RawData!F431&lt;&gt;"",CONCATENATE(RawData!F431,", ",LEFT(RawData!G431,1)),"")</f>
        <v/>
      </c>
      <c r="G431" s="30" t="str">
        <f t="shared" si="6"/>
        <v/>
      </c>
      <c r="H431" t="str">
        <f>IF(A431&lt;&gt;"",VLOOKUP(G431,ScoreRanges!$C$4:$E$8,3),"")</f>
        <v/>
      </c>
      <c r="J431" s="30" t="str">
        <f>IF(AND(ConversionTable!$F$2&lt;&gt;"",A431&lt;&gt;""),VLOOKUP(G431,ConversionTable!B$2:D$402,3),"")</f>
        <v/>
      </c>
      <c r="K431" t="str">
        <f>IF(AND(ConversionTable!$F$2&lt;&gt;"",A431&lt;&gt;""),VLOOKUP(J431,ConversionTable!I$4:K$7,3),"")</f>
        <v/>
      </c>
      <c r="M431" t="str">
        <f>IF(A431&lt;&gt;"",(RawData!AC431*ScoringModel!$B$11+RawData!AD431*ScoringModel!$B$21+RawData!AE431*ScoringModel!$B$31)*0.01,"")</f>
        <v/>
      </c>
      <c r="N431" t="str">
        <f>IF(A431&lt;&gt;"",(RawData!H431*ScoringModel!$B$4+RawData!I431*ScoringModel!$B$5+RawData!J431*ScoringModel!$B$6+RawData!K431*ScoringModel!$B$7+RawData!L431*ScoringModel!$B$8+RawData!M431*ScoringModel!$B$9+RawData!N431*ScoringModel!$B$10)*0.01,"")</f>
        <v/>
      </c>
      <c r="O431" t="str">
        <f>IF(A431&lt;&gt;"",(RawData!O431*ScoringModel!$B$14+RawData!P431*ScoringModel!$B$15+RawData!Q431*ScoringModel!$B$16+RawData!R431*ScoringModel!$B$17+RawData!S431*ScoringModel!$B$18+RawData!T431*ScoringModel!$B$19+RawData!U431*ScoringModel!$B$20)*0.01,"")</f>
        <v/>
      </c>
      <c r="P431" t="str">
        <f>IF(A431&lt;&gt;"",(RawData!V431*ScoringModel!$B$24+RawData!W431*ScoringModel!$B$25+RawData!X431*ScoringModel!$B$26+RawData!Y431*ScoringModel!$B$27+RawData!Z431*ScoringModel!$B$28+RawData!AA431*ScoringModel!$B$29+RawData!AB431*ScoringModel!$B$30)*0.01,"")</f>
        <v/>
      </c>
      <c r="Q431" s="19"/>
      <c r="R431" s="19"/>
      <c r="S431" s="19"/>
      <c r="T431" s="19"/>
      <c r="U431" s="19"/>
      <c r="V431" s="19"/>
    </row>
    <row r="432" spans="1:22" x14ac:dyDescent="0.25">
      <c r="A432" t="str">
        <f>IF(RawData!A432&lt;&gt;"",RawData!A432,"")</f>
        <v/>
      </c>
      <c r="B432" t="str">
        <f>IF(RawData!B432&lt;&gt;"",CONCATENATE(RawData!B432,", ",RawData!C432),"")</f>
        <v/>
      </c>
      <c r="C432" t="str">
        <f>IF(RawData!D432&lt;&gt;"",RawData!D432,"")</f>
        <v/>
      </c>
      <c r="D432" s="28" t="str">
        <f>IF(RawData!E432&lt;&gt;"",RawData!E432,"")</f>
        <v/>
      </c>
      <c r="E432" t="str">
        <f>IF(RawData!F432&lt;&gt;"",CONCATENATE(RawData!F432,", ",LEFT(RawData!G432,1)),"")</f>
        <v/>
      </c>
      <c r="G432" s="30" t="str">
        <f t="shared" si="6"/>
        <v/>
      </c>
      <c r="H432" t="str">
        <f>IF(A432&lt;&gt;"",VLOOKUP(G432,ScoreRanges!$C$4:$E$8,3),"")</f>
        <v/>
      </c>
      <c r="J432" s="30" t="str">
        <f>IF(AND(ConversionTable!$F$2&lt;&gt;"",A432&lt;&gt;""),VLOOKUP(G432,ConversionTable!B$2:D$402,3),"")</f>
        <v/>
      </c>
      <c r="K432" t="str">
        <f>IF(AND(ConversionTable!$F$2&lt;&gt;"",A432&lt;&gt;""),VLOOKUP(J432,ConversionTable!I$4:K$7,3),"")</f>
        <v/>
      </c>
      <c r="M432" t="str">
        <f>IF(A432&lt;&gt;"",(RawData!AC432*ScoringModel!$B$11+RawData!AD432*ScoringModel!$B$21+RawData!AE432*ScoringModel!$B$31)*0.01,"")</f>
        <v/>
      </c>
      <c r="N432" t="str">
        <f>IF(A432&lt;&gt;"",(RawData!H432*ScoringModel!$B$4+RawData!I432*ScoringModel!$B$5+RawData!J432*ScoringModel!$B$6+RawData!K432*ScoringModel!$B$7+RawData!L432*ScoringModel!$B$8+RawData!M432*ScoringModel!$B$9+RawData!N432*ScoringModel!$B$10)*0.01,"")</f>
        <v/>
      </c>
      <c r="O432" t="str">
        <f>IF(A432&lt;&gt;"",(RawData!O432*ScoringModel!$B$14+RawData!P432*ScoringModel!$B$15+RawData!Q432*ScoringModel!$B$16+RawData!R432*ScoringModel!$B$17+RawData!S432*ScoringModel!$B$18+RawData!T432*ScoringModel!$B$19+RawData!U432*ScoringModel!$B$20)*0.01,"")</f>
        <v/>
      </c>
      <c r="P432" t="str">
        <f>IF(A432&lt;&gt;"",(RawData!V432*ScoringModel!$B$24+RawData!W432*ScoringModel!$B$25+RawData!X432*ScoringModel!$B$26+RawData!Y432*ScoringModel!$B$27+RawData!Z432*ScoringModel!$B$28+RawData!AA432*ScoringModel!$B$29+RawData!AB432*ScoringModel!$B$30)*0.01,"")</f>
        <v/>
      </c>
      <c r="Q432" s="19"/>
      <c r="R432" s="19"/>
      <c r="S432" s="19"/>
      <c r="T432" s="19"/>
      <c r="U432" s="19"/>
      <c r="V432" s="19"/>
    </row>
    <row r="433" spans="1:22" x14ac:dyDescent="0.25">
      <c r="A433" t="str">
        <f>IF(RawData!A433&lt;&gt;"",RawData!A433,"")</f>
        <v/>
      </c>
      <c r="B433" t="str">
        <f>IF(RawData!B433&lt;&gt;"",CONCATENATE(RawData!B433,", ",RawData!C433),"")</f>
        <v/>
      </c>
      <c r="C433" t="str">
        <f>IF(RawData!D433&lt;&gt;"",RawData!D433,"")</f>
        <v/>
      </c>
      <c r="D433" s="28" t="str">
        <f>IF(RawData!E433&lt;&gt;"",RawData!E433,"")</f>
        <v/>
      </c>
      <c r="E433" t="str">
        <f>IF(RawData!F433&lt;&gt;"",CONCATENATE(RawData!F433,", ",LEFT(RawData!G433,1)),"")</f>
        <v/>
      </c>
      <c r="G433" s="30" t="str">
        <f t="shared" si="6"/>
        <v/>
      </c>
      <c r="H433" t="str">
        <f>IF(A433&lt;&gt;"",VLOOKUP(G433,ScoreRanges!$C$4:$E$8,3),"")</f>
        <v/>
      </c>
      <c r="J433" s="30" t="str">
        <f>IF(AND(ConversionTable!$F$2&lt;&gt;"",A433&lt;&gt;""),VLOOKUP(G433,ConversionTable!B$2:D$402,3),"")</f>
        <v/>
      </c>
      <c r="K433" t="str">
        <f>IF(AND(ConversionTable!$F$2&lt;&gt;"",A433&lt;&gt;""),VLOOKUP(J433,ConversionTable!I$4:K$7,3),"")</f>
        <v/>
      </c>
      <c r="M433" t="str">
        <f>IF(A433&lt;&gt;"",(RawData!AC433*ScoringModel!$B$11+RawData!AD433*ScoringModel!$B$21+RawData!AE433*ScoringModel!$B$31)*0.01,"")</f>
        <v/>
      </c>
      <c r="N433" t="str">
        <f>IF(A433&lt;&gt;"",(RawData!H433*ScoringModel!$B$4+RawData!I433*ScoringModel!$B$5+RawData!J433*ScoringModel!$B$6+RawData!K433*ScoringModel!$B$7+RawData!L433*ScoringModel!$B$8+RawData!M433*ScoringModel!$B$9+RawData!N433*ScoringModel!$B$10)*0.01,"")</f>
        <v/>
      </c>
      <c r="O433" t="str">
        <f>IF(A433&lt;&gt;"",(RawData!O433*ScoringModel!$B$14+RawData!P433*ScoringModel!$B$15+RawData!Q433*ScoringModel!$B$16+RawData!R433*ScoringModel!$B$17+RawData!S433*ScoringModel!$B$18+RawData!T433*ScoringModel!$B$19+RawData!U433*ScoringModel!$B$20)*0.01,"")</f>
        <v/>
      </c>
      <c r="P433" t="str">
        <f>IF(A433&lt;&gt;"",(RawData!V433*ScoringModel!$B$24+RawData!W433*ScoringModel!$B$25+RawData!X433*ScoringModel!$B$26+RawData!Y433*ScoringModel!$B$27+RawData!Z433*ScoringModel!$B$28+RawData!AA433*ScoringModel!$B$29+RawData!AB433*ScoringModel!$B$30)*0.01,"")</f>
        <v/>
      </c>
      <c r="Q433" s="19"/>
      <c r="R433" s="19"/>
      <c r="S433" s="19"/>
      <c r="T433" s="19"/>
      <c r="U433" s="19"/>
      <c r="V433" s="19"/>
    </row>
    <row r="434" spans="1:22" x14ac:dyDescent="0.25">
      <c r="A434" t="str">
        <f>IF(RawData!A434&lt;&gt;"",RawData!A434,"")</f>
        <v/>
      </c>
      <c r="B434" t="str">
        <f>IF(RawData!B434&lt;&gt;"",CONCATENATE(RawData!B434,", ",RawData!C434),"")</f>
        <v/>
      </c>
      <c r="C434" t="str">
        <f>IF(RawData!D434&lt;&gt;"",RawData!D434,"")</f>
        <v/>
      </c>
      <c r="D434" s="28" t="str">
        <f>IF(RawData!E434&lt;&gt;"",RawData!E434,"")</f>
        <v/>
      </c>
      <c r="E434" t="str">
        <f>IF(RawData!F434&lt;&gt;"",CONCATENATE(RawData!F434,", ",LEFT(RawData!G434,1)),"")</f>
        <v/>
      </c>
      <c r="G434" s="30" t="str">
        <f t="shared" si="6"/>
        <v/>
      </c>
      <c r="H434" t="str">
        <f>IF(A434&lt;&gt;"",VLOOKUP(G434,ScoreRanges!$C$4:$E$8,3),"")</f>
        <v/>
      </c>
      <c r="J434" s="30" t="str">
        <f>IF(AND(ConversionTable!$F$2&lt;&gt;"",A434&lt;&gt;""),VLOOKUP(G434,ConversionTable!B$2:D$402,3),"")</f>
        <v/>
      </c>
      <c r="K434" t="str">
        <f>IF(AND(ConversionTable!$F$2&lt;&gt;"",A434&lt;&gt;""),VLOOKUP(J434,ConversionTable!I$4:K$7,3),"")</f>
        <v/>
      </c>
      <c r="M434" t="str">
        <f>IF(A434&lt;&gt;"",(RawData!AC434*ScoringModel!$B$11+RawData!AD434*ScoringModel!$B$21+RawData!AE434*ScoringModel!$B$31)*0.01,"")</f>
        <v/>
      </c>
      <c r="N434" t="str">
        <f>IF(A434&lt;&gt;"",(RawData!H434*ScoringModel!$B$4+RawData!I434*ScoringModel!$B$5+RawData!J434*ScoringModel!$B$6+RawData!K434*ScoringModel!$B$7+RawData!L434*ScoringModel!$B$8+RawData!M434*ScoringModel!$B$9+RawData!N434*ScoringModel!$B$10)*0.01,"")</f>
        <v/>
      </c>
      <c r="O434" t="str">
        <f>IF(A434&lt;&gt;"",(RawData!O434*ScoringModel!$B$14+RawData!P434*ScoringModel!$B$15+RawData!Q434*ScoringModel!$B$16+RawData!R434*ScoringModel!$B$17+RawData!S434*ScoringModel!$B$18+RawData!T434*ScoringModel!$B$19+RawData!U434*ScoringModel!$B$20)*0.01,"")</f>
        <v/>
      </c>
      <c r="P434" t="str">
        <f>IF(A434&lt;&gt;"",(RawData!V434*ScoringModel!$B$24+RawData!W434*ScoringModel!$B$25+RawData!X434*ScoringModel!$B$26+RawData!Y434*ScoringModel!$B$27+RawData!Z434*ScoringModel!$B$28+RawData!AA434*ScoringModel!$B$29+RawData!AB434*ScoringModel!$B$30)*0.01,"")</f>
        <v/>
      </c>
      <c r="Q434" s="19"/>
      <c r="R434" s="19"/>
      <c r="S434" s="19"/>
      <c r="T434" s="19"/>
      <c r="U434" s="19"/>
      <c r="V434" s="19"/>
    </row>
    <row r="435" spans="1:22" x14ac:dyDescent="0.25">
      <c r="A435" t="str">
        <f>IF(RawData!A435&lt;&gt;"",RawData!A435,"")</f>
        <v/>
      </c>
      <c r="B435" t="str">
        <f>IF(RawData!B435&lt;&gt;"",CONCATENATE(RawData!B435,", ",RawData!C435),"")</f>
        <v/>
      </c>
      <c r="C435" t="str">
        <f>IF(RawData!D435&lt;&gt;"",RawData!D435,"")</f>
        <v/>
      </c>
      <c r="D435" s="28" t="str">
        <f>IF(RawData!E435&lt;&gt;"",RawData!E435,"")</f>
        <v/>
      </c>
      <c r="E435" t="str">
        <f>IF(RawData!F435&lt;&gt;"",CONCATENATE(RawData!F435,", ",LEFT(RawData!G435,1)),"")</f>
        <v/>
      </c>
      <c r="G435" s="30" t="str">
        <f t="shared" si="6"/>
        <v/>
      </c>
      <c r="H435" t="str">
        <f>IF(A435&lt;&gt;"",VLOOKUP(G435,ScoreRanges!$C$4:$E$8,3),"")</f>
        <v/>
      </c>
      <c r="J435" s="30" t="str">
        <f>IF(AND(ConversionTable!$F$2&lt;&gt;"",A435&lt;&gt;""),VLOOKUP(G435,ConversionTable!B$2:D$402,3),"")</f>
        <v/>
      </c>
      <c r="K435" t="str">
        <f>IF(AND(ConversionTable!$F$2&lt;&gt;"",A435&lt;&gt;""),VLOOKUP(J435,ConversionTable!I$4:K$7,3),"")</f>
        <v/>
      </c>
      <c r="M435" t="str">
        <f>IF(A435&lt;&gt;"",(RawData!AC435*ScoringModel!$B$11+RawData!AD435*ScoringModel!$B$21+RawData!AE435*ScoringModel!$B$31)*0.01,"")</f>
        <v/>
      </c>
      <c r="N435" t="str">
        <f>IF(A435&lt;&gt;"",(RawData!H435*ScoringModel!$B$4+RawData!I435*ScoringModel!$B$5+RawData!J435*ScoringModel!$B$6+RawData!K435*ScoringModel!$B$7+RawData!L435*ScoringModel!$B$8+RawData!M435*ScoringModel!$B$9+RawData!N435*ScoringModel!$B$10)*0.01,"")</f>
        <v/>
      </c>
      <c r="O435" t="str">
        <f>IF(A435&lt;&gt;"",(RawData!O435*ScoringModel!$B$14+RawData!P435*ScoringModel!$B$15+RawData!Q435*ScoringModel!$B$16+RawData!R435*ScoringModel!$B$17+RawData!S435*ScoringModel!$B$18+RawData!T435*ScoringModel!$B$19+RawData!U435*ScoringModel!$B$20)*0.01,"")</f>
        <v/>
      </c>
      <c r="P435" t="str">
        <f>IF(A435&lt;&gt;"",(RawData!V435*ScoringModel!$B$24+RawData!W435*ScoringModel!$B$25+RawData!X435*ScoringModel!$B$26+RawData!Y435*ScoringModel!$B$27+RawData!Z435*ScoringModel!$B$28+RawData!AA435*ScoringModel!$B$29+RawData!AB435*ScoringModel!$B$30)*0.01,"")</f>
        <v/>
      </c>
      <c r="Q435" s="19"/>
      <c r="R435" s="19"/>
      <c r="S435" s="19"/>
      <c r="T435" s="19"/>
      <c r="U435" s="19"/>
      <c r="V435" s="19"/>
    </row>
    <row r="436" spans="1:22" x14ac:dyDescent="0.25">
      <c r="A436" t="str">
        <f>IF(RawData!A436&lt;&gt;"",RawData!A436,"")</f>
        <v/>
      </c>
      <c r="B436" t="str">
        <f>IF(RawData!B436&lt;&gt;"",CONCATENATE(RawData!B436,", ",RawData!C436),"")</f>
        <v/>
      </c>
      <c r="C436" t="str">
        <f>IF(RawData!D436&lt;&gt;"",RawData!D436,"")</f>
        <v/>
      </c>
      <c r="D436" s="28" t="str">
        <f>IF(RawData!E436&lt;&gt;"",RawData!E436,"")</f>
        <v/>
      </c>
      <c r="E436" t="str">
        <f>IF(RawData!F436&lt;&gt;"",CONCATENATE(RawData!F436,", ",LEFT(RawData!G436,1)),"")</f>
        <v/>
      </c>
      <c r="G436" s="30" t="str">
        <f t="shared" si="6"/>
        <v/>
      </c>
      <c r="H436" t="str">
        <f>IF(A436&lt;&gt;"",VLOOKUP(G436,ScoreRanges!$C$4:$E$8,3),"")</f>
        <v/>
      </c>
      <c r="J436" s="30" t="str">
        <f>IF(AND(ConversionTable!$F$2&lt;&gt;"",A436&lt;&gt;""),VLOOKUP(G436,ConversionTable!B$2:D$402,3),"")</f>
        <v/>
      </c>
      <c r="K436" t="str">
        <f>IF(AND(ConversionTable!$F$2&lt;&gt;"",A436&lt;&gt;""),VLOOKUP(J436,ConversionTable!I$4:K$7,3),"")</f>
        <v/>
      </c>
      <c r="M436" t="str">
        <f>IF(A436&lt;&gt;"",(RawData!AC436*ScoringModel!$B$11+RawData!AD436*ScoringModel!$B$21+RawData!AE436*ScoringModel!$B$31)*0.01,"")</f>
        <v/>
      </c>
      <c r="N436" t="str">
        <f>IF(A436&lt;&gt;"",(RawData!H436*ScoringModel!$B$4+RawData!I436*ScoringModel!$B$5+RawData!J436*ScoringModel!$B$6+RawData!K436*ScoringModel!$B$7+RawData!L436*ScoringModel!$B$8+RawData!M436*ScoringModel!$B$9+RawData!N436*ScoringModel!$B$10)*0.01,"")</f>
        <v/>
      </c>
      <c r="O436" t="str">
        <f>IF(A436&lt;&gt;"",(RawData!O436*ScoringModel!$B$14+RawData!P436*ScoringModel!$B$15+RawData!Q436*ScoringModel!$B$16+RawData!R436*ScoringModel!$B$17+RawData!S436*ScoringModel!$B$18+RawData!T436*ScoringModel!$B$19+RawData!U436*ScoringModel!$B$20)*0.01,"")</f>
        <v/>
      </c>
      <c r="P436" t="str">
        <f>IF(A436&lt;&gt;"",(RawData!V436*ScoringModel!$B$24+RawData!W436*ScoringModel!$B$25+RawData!X436*ScoringModel!$B$26+RawData!Y436*ScoringModel!$B$27+RawData!Z436*ScoringModel!$B$28+RawData!AA436*ScoringModel!$B$29+RawData!AB436*ScoringModel!$B$30)*0.01,"")</f>
        <v/>
      </c>
      <c r="Q436" s="19"/>
      <c r="R436" s="19"/>
      <c r="S436" s="19"/>
      <c r="T436" s="19"/>
      <c r="U436" s="19"/>
      <c r="V436" s="19"/>
    </row>
    <row r="437" spans="1:22" x14ac:dyDescent="0.25">
      <c r="A437" t="str">
        <f>IF(RawData!A437&lt;&gt;"",RawData!A437,"")</f>
        <v/>
      </c>
      <c r="B437" t="str">
        <f>IF(RawData!B437&lt;&gt;"",CONCATENATE(RawData!B437,", ",RawData!C437),"")</f>
        <v/>
      </c>
      <c r="C437" t="str">
        <f>IF(RawData!D437&lt;&gt;"",RawData!D437,"")</f>
        <v/>
      </c>
      <c r="D437" s="28" t="str">
        <f>IF(RawData!E437&lt;&gt;"",RawData!E437,"")</f>
        <v/>
      </c>
      <c r="E437" t="str">
        <f>IF(RawData!F437&lt;&gt;"",CONCATENATE(RawData!F437,", ",LEFT(RawData!G437,1)),"")</f>
        <v/>
      </c>
      <c r="G437" s="30" t="str">
        <f t="shared" si="6"/>
        <v/>
      </c>
      <c r="H437" t="str">
        <f>IF(A437&lt;&gt;"",VLOOKUP(G437,ScoreRanges!$C$4:$E$8,3),"")</f>
        <v/>
      </c>
      <c r="J437" s="30" t="str">
        <f>IF(AND(ConversionTable!$F$2&lt;&gt;"",A437&lt;&gt;""),VLOOKUP(G437,ConversionTable!B$2:D$402,3),"")</f>
        <v/>
      </c>
      <c r="K437" t="str">
        <f>IF(AND(ConversionTable!$F$2&lt;&gt;"",A437&lt;&gt;""),VLOOKUP(J437,ConversionTable!I$4:K$7,3),"")</f>
        <v/>
      </c>
      <c r="M437" t="str">
        <f>IF(A437&lt;&gt;"",(RawData!AC437*ScoringModel!$B$11+RawData!AD437*ScoringModel!$B$21+RawData!AE437*ScoringModel!$B$31)*0.01,"")</f>
        <v/>
      </c>
      <c r="N437" t="str">
        <f>IF(A437&lt;&gt;"",(RawData!H437*ScoringModel!$B$4+RawData!I437*ScoringModel!$B$5+RawData!J437*ScoringModel!$B$6+RawData!K437*ScoringModel!$B$7+RawData!L437*ScoringModel!$B$8+RawData!M437*ScoringModel!$B$9+RawData!N437*ScoringModel!$B$10)*0.01,"")</f>
        <v/>
      </c>
      <c r="O437" t="str">
        <f>IF(A437&lt;&gt;"",(RawData!O437*ScoringModel!$B$14+RawData!P437*ScoringModel!$B$15+RawData!Q437*ScoringModel!$B$16+RawData!R437*ScoringModel!$B$17+RawData!S437*ScoringModel!$B$18+RawData!T437*ScoringModel!$B$19+RawData!U437*ScoringModel!$B$20)*0.01,"")</f>
        <v/>
      </c>
      <c r="P437" t="str">
        <f>IF(A437&lt;&gt;"",(RawData!V437*ScoringModel!$B$24+RawData!W437*ScoringModel!$B$25+RawData!X437*ScoringModel!$B$26+RawData!Y437*ScoringModel!$B$27+RawData!Z437*ScoringModel!$B$28+RawData!AA437*ScoringModel!$B$29+RawData!AB437*ScoringModel!$B$30)*0.01,"")</f>
        <v/>
      </c>
      <c r="Q437" s="19"/>
      <c r="R437" s="19"/>
      <c r="S437" s="19"/>
      <c r="T437" s="19"/>
      <c r="U437" s="19"/>
      <c r="V437" s="19"/>
    </row>
    <row r="438" spans="1:22" x14ac:dyDescent="0.25">
      <c r="A438" t="str">
        <f>IF(RawData!A438&lt;&gt;"",RawData!A438,"")</f>
        <v/>
      </c>
      <c r="B438" t="str">
        <f>IF(RawData!B438&lt;&gt;"",CONCATENATE(RawData!B438,", ",RawData!C438),"")</f>
        <v/>
      </c>
      <c r="C438" t="str">
        <f>IF(RawData!D438&lt;&gt;"",RawData!D438,"")</f>
        <v/>
      </c>
      <c r="D438" s="28" t="str">
        <f>IF(RawData!E438&lt;&gt;"",RawData!E438,"")</f>
        <v/>
      </c>
      <c r="E438" t="str">
        <f>IF(RawData!F438&lt;&gt;"",CONCATENATE(RawData!F438,", ",LEFT(RawData!G438,1)),"")</f>
        <v/>
      </c>
      <c r="G438" s="30" t="str">
        <f t="shared" si="6"/>
        <v/>
      </c>
      <c r="H438" t="str">
        <f>IF(A438&lt;&gt;"",VLOOKUP(G438,ScoreRanges!$C$4:$E$8,3),"")</f>
        <v/>
      </c>
      <c r="J438" s="30" t="str">
        <f>IF(AND(ConversionTable!$F$2&lt;&gt;"",A438&lt;&gt;""),VLOOKUP(G438,ConversionTable!B$2:D$402,3),"")</f>
        <v/>
      </c>
      <c r="K438" t="str">
        <f>IF(AND(ConversionTable!$F$2&lt;&gt;"",A438&lt;&gt;""),VLOOKUP(J438,ConversionTable!I$4:K$7,3),"")</f>
        <v/>
      </c>
      <c r="M438" t="str">
        <f>IF(A438&lt;&gt;"",(RawData!AC438*ScoringModel!$B$11+RawData!AD438*ScoringModel!$B$21+RawData!AE438*ScoringModel!$B$31)*0.01,"")</f>
        <v/>
      </c>
      <c r="N438" t="str">
        <f>IF(A438&lt;&gt;"",(RawData!H438*ScoringModel!$B$4+RawData!I438*ScoringModel!$B$5+RawData!J438*ScoringModel!$B$6+RawData!K438*ScoringModel!$B$7+RawData!L438*ScoringModel!$B$8+RawData!M438*ScoringModel!$B$9+RawData!N438*ScoringModel!$B$10)*0.01,"")</f>
        <v/>
      </c>
      <c r="O438" t="str">
        <f>IF(A438&lt;&gt;"",(RawData!O438*ScoringModel!$B$14+RawData!P438*ScoringModel!$B$15+RawData!Q438*ScoringModel!$B$16+RawData!R438*ScoringModel!$B$17+RawData!S438*ScoringModel!$B$18+RawData!T438*ScoringModel!$B$19+RawData!U438*ScoringModel!$B$20)*0.01,"")</f>
        <v/>
      </c>
      <c r="P438" t="str">
        <f>IF(A438&lt;&gt;"",(RawData!V438*ScoringModel!$B$24+RawData!W438*ScoringModel!$B$25+RawData!X438*ScoringModel!$B$26+RawData!Y438*ScoringModel!$B$27+RawData!Z438*ScoringModel!$B$28+RawData!AA438*ScoringModel!$B$29+RawData!AB438*ScoringModel!$B$30)*0.01,"")</f>
        <v/>
      </c>
      <c r="Q438" s="19"/>
      <c r="R438" s="19"/>
      <c r="S438" s="19"/>
      <c r="T438" s="19"/>
      <c r="U438" s="19"/>
      <c r="V438" s="19"/>
    </row>
    <row r="439" spans="1:22" x14ac:dyDescent="0.25">
      <c r="A439" t="str">
        <f>IF(RawData!A439&lt;&gt;"",RawData!A439,"")</f>
        <v/>
      </c>
      <c r="B439" t="str">
        <f>IF(RawData!B439&lt;&gt;"",CONCATENATE(RawData!B439,", ",RawData!C439),"")</f>
        <v/>
      </c>
      <c r="C439" t="str">
        <f>IF(RawData!D439&lt;&gt;"",RawData!D439,"")</f>
        <v/>
      </c>
      <c r="D439" s="28" t="str">
        <f>IF(RawData!E439&lt;&gt;"",RawData!E439,"")</f>
        <v/>
      </c>
      <c r="E439" t="str">
        <f>IF(RawData!F439&lt;&gt;"",CONCATENATE(RawData!F439,", ",LEFT(RawData!G439,1)),"")</f>
        <v/>
      </c>
      <c r="G439" s="30" t="str">
        <f t="shared" si="6"/>
        <v/>
      </c>
      <c r="H439" t="str">
        <f>IF(A439&lt;&gt;"",VLOOKUP(G439,ScoreRanges!$C$4:$E$8,3),"")</f>
        <v/>
      </c>
      <c r="J439" s="30" t="str">
        <f>IF(AND(ConversionTable!$F$2&lt;&gt;"",A439&lt;&gt;""),VLOOKUP(G439,ConversionTable!B$2:D$402,3),"")</f>
        <v/>
      </c>
      <c r="K439" t="str">
        <f>IF(AND(ConversionTable!$F$2&lt;&gt;"",A439&lt;&gt;""),VLOOKUP(J439,ConversionTable!I$4:K$7,3),"")</f>
        <v/>
      </c>
      <c r="M439" t="str">
        <f>IF(A439&lt;&gt;"",(RawData!AC439*ScoringModel!$B$11+RawData!AD439*ScoringModel!$B$21+RawData!AE439*ScoringModel!$B$31)*0.01,"")</f>
        <v/>
      </c>
      <c r="N439" t="str">
        <f>IF(A439&lt;&gt;"",(RawData!H439*ScoringModel!$B$4+RawData!I439*ScoringModel!$B$5+RawData!J439*ScoringModel!$B$6+RawData!K439*ScoringModel!$B$7+RawData!L439*ScoringModel!$B$8+RawData!M439*ScoringModel!$B$9+RawData!N439*ScoringModel!$B$10)*0.01,"")</f>
        <v/>
      </c>
      <c r="O439" t="str">
        <f>IF(A439&lt;&gt;"",(RawData!O439*ScoringModel!$B$14+RawData!P439*ScoringModel!$B$15+RawData!Q439*ScoringModel!$B$16+RawData!R439*ScoringModel!$B$17+RawData!S439*ScoringModel!$B$18+RawData!T439*ScoringModel!$B$19+RawData!U439*ScoringModel!$B$20)*0.01,"")</f>
        <v/>
      </c>
      <c r="P439" t="str">
        <f>IF(A439&lt;&gt;"",(RawData!V439*ScoringModel!$B$24+RawData!W439*ScoringModel!$B$25+RawData!X439*ScoringModel!$B$26+RawData!Y439*ScoringModel!$B$27+RawData!Z439*ScoringModel!$B$28+RawData!AA439*ScoringModel!$B$29+RawData!AB439*ScoringModel!$B$30)*0.01,"")</f>
        <v/>
      </c>
      <c r="Q439" s="19"/>
      <c r="R439" s="19"/>
      <c r="S439" s="19"/>
      <c r="T439" s="19"/>
      <c r="U439" s="19"/>
      <c r="V439" s="19"/>
    </row>
    <row r="440" spans="1:22" x14ac:dyDescent="0.25">
      <c r="A440" t="str">
        <f>IF(RawData!A440&lt;&gt;"",RawData!A440,"")</f>
        <v/>
      </c>
      <c r="B440" t="str">
        <f>IF(RawData!B440&lt;&gt;"",CONCATENATE(RawData!B440,", ",RawData!C440),"")</f>
        <v/>
      </c>
      <c r="C440" t="str">
        <f>IF(RawData!D440&lt;&gt;"",RawData!D440,"")</f>
        <v/>
      </c>
      <c r="D440" s="28" t="str">
        <f>IF(RawData!E440&lt;&gt;"",RawData!E440,"")</f>
        <v/>
      </c>
      <c r="E440" t="str">
        <f>IF(RawData!F440&lt;&gt;"",CONCATENATE(RawData!F440,", ",LEFT(RawData!G440,1)),"")</f>
        <v/>
      </c>
      <c r="G440" s="30" t="str">
        <f t="shared" si="6"/>
        <v/>
      </c>
      <c r="H440" t="str">
        <f>IF(A440&lt;&gt;"",VLOOKUP(G440,ScoreRanges!$C$4:$E$8,3),"")</f>
        <v/>
      </c>
      <c r="J440" s="30" t="str">
        <f>IF(AND(ConversionTable!$F$2&lt;&gt;"",A440&lt;&gt;""),VLOOKUP(G440,ConversionTable!B$2:D$402,3),"")</f>
        <v/>
      </c>
      <c r="K440" t="str">
        <f>IF(AND(ConversionTable!$F$2&lt;&gt;"",A440&lt;&gt;""),VLOOKUP(J440,ConversionTable!I$4:K$7,3),"")</f>
        <v/>
      </c>
      <c r="M440" t="str">
        <f>IF(A440&lt;&gt;"",(RawData!AC440*ScoringModel!$B$11+RawData!AD440*ScoringModel!$B$21+RawData!AE440*ScoringModel!$B$31)*0.01,"")</f>
        <v/>
      </c>
      <c r="N440" t="str">
        <f>IF(A440&lt;&gt;"",(RawData!H440*ScoringModel!$B$4+RawData!I440*ScoringModel!$B$5+RawData!J440*ScoringModel!$B$6+RawData!K440*ScoringModel!$B$7+RawData!L440*ScoringModel!$B$8+RawData!M440*ScoringModel!$B$9+RawData!N440*ScoringModel!$B$10)*0.01,"")</f>
        <v/>
      </c>
      <c r="O440" t="str">
        <f>IF(A440&lt;&gt;"",(RawData!O440*ScoringModel!$B$14+RawData!P440*ScoringModel!$B$15+RawData!Q440*ScoringModel!$B$16+RawData!R440*ScoringModel!$B$17+RawData!S440*ScoringModel!$B$18+RawData!T440*ScoringModel!$B$19+RawData!U440*ScoringModel!$B$20)*0.01,"")</f>
        <v/>
      </c>
      <c r="P440" t="str">
        <f>IF(A440&lt;&gt;"",(RawData!V440*ScoringModel!$B$24+RawData!W440*ScoringModel!$B$25+RawData!X440*ScoringModel!$B$26+RawData!Y440*ScoringModel!$B$27+RawData!Z440*ScoringModel!$B$28+RawData!AA440*ScoringModel!$B$29+RawData!AB440*ScoringModel!$B$30)*0.01,"")</f>
        <v/>
      </c>
      <c r="Q440" s="19"/>
      <c r="R440" s="19"/>
      <c r="S440" s="19"/>
      <c r="T440" s="19"/>
      <c r="U440" s="19"/>
      <c r="V440" s="19"/>
    </row>
    <row r="441" spans="1:22" x14ac:dyDescent="0.25">
      <c r="A441" t="str">
        <f>IF(RawData!A441&lt;&gt;"",RawData!A441,"")</f>
        <v/>
      </c>
      <c r="B441" t="str">
        <f>IF(RawData!B441&lt;&gt;"",CONCATENATE(RawData!B441,", ",RawData!C441),"")</f>
        <v/>
      </c>
      <c r="C441" t="str">
        <f>IF(RawData!D441&lt;&gt;"",RawData!D441,"")</f>
        <v/>
      </c>
      <c r="D441" s="28" t="str">
        <f>IF(RawData!E441&lt;&gt;"",RawData!E441,"")</f>
        <v/>
      </c>
      <c r="E441" t="str">
        <f>IF(RawData!F441&lt;&gt;"",CONCATENATE(RawData!F441,", ",LEFT(RawData!G441,1)),"")</f>
        <v/>
      </c>
      <c r="G441" s="30" t="str">
        <f t="shared" si="6"/>
        <v/>
      </c>
      <c r="H441" t="str">
        <f>IF(A441&lt;&gt;"",VLOOKUP(G441,ScoreRanges!$C$4:$E$8,3),"")</f>
        <v/>
      </c>
      <c r="J441" s="30" t="str">
        <f>IF(AND(ConversionTable!$F$2&lt;&gt;"",A441&lt;&gt;""),VLOOKUP(G441,ConversionTable!B$2:D$402,3),"")</f>
        <v/>
      </c>
      <c r="K441" t="str">
        <f>IF(AND(ConversionTable!$F$2&lt;&gt;"",A441&lt;&gt;""),VLOOKUP(J441,ConversionTable!I$4:K$7,3),"")</f>
        <v/>
      </c>
      <c r="M441" t="str">
        <f>IF(A441&lt;&gt;"",(RawData!AC441*ScoringModel!$B$11+RawData!AD441*ScoringModel!$B$21+RawData!AE441*ScoringModel!$B$31)*0.01,"")</f>
        <v/>
      </c>
      <c r="N441" t="str">
        <f>IF(A441&lt;&gt;"",(RawData!H441*ScoringModel!$B$4+RawData!I441*ScoringModel!$B$5+RawData!J441*ScoringModel!$B$6+RawData!K441*ScoringModel!$B$7+RawData!L441*ScoringModel!$B$8+RawData!M441*ScoringModel!$B$9+RawData!N441*ScoringModel!$B$10)*0.01,"")</f>
        <v/>
      </c>
      <c r="O441" t="str">
        <f>IF(A441&lt;&gt;"",(RawData!O441*ScoringModel!$B$14+RawData!P441*ScoringModel!$B$15+RawData!Q441*ScoringModel!$B$16+RawData!R441*ScoringModel!$B$17+RawData!S441*ScoringModel!$B$18+RawData!T441*ScoringModel!$B$19+RawData!U441*ScoringModel!$B$20)*0.01,"")</f>
        <v/>
      </c>
      <c r="P441" t="str">
        <f>IF(A441&lt;&gt;"",(RawData!V441*ScoringModel!$B$24+RawData!W441*ScoringModel!$B$25+RawData!X441*ScoringModel!$B$26+RawData!Y441*ScoringModel!$B$27+RawData!Z441*ScoringModel!$B$28+RawData!AA441*ScoringModel!$B$29+RawData!AB441*ScoringModel!$B$30)*0.01,"")</f>
        <v/>
      </c>
      <c r="Q441" s="19"/>
      <c r="R441" s="19"/>
      <c r="S441" s="19"/>
      <c r="T441" s="19"/>
      <c r="U441" s="19"/>
      <c r="V441" s="19"/>
    </row>
    <row r="442" spans="1:22" x14ac:dyDescent="0.25">
      <c r="A442" t="str">
        <f>IF(RawData!A442&lt;&gt;"",RawData!A442,"")</f>
        <v/>
      </c>
      <c r="B442" t="str">
        <f>IF(RawData!B442&lt;&gt;"",CONCATENATE(RawData!B442,", ",RawData!C442),"")</f>
        <v/>
      </c>
      <c r="C442" t="str">
        <f>IF(RawData!D442&lt;&gt;"",RawData!D442,"")</f>
        <v/>
      </c>
      <c r="D442" s="28" t="str">
        <f>IF(RawData!E442&lt;&gt;"",RawData!E442,"")</f>
        <v/>
      </c>
      <c r="E442" t="str">
        <f>IF(RawData!F442&lt;&gt;"",CONCATENATE(RawData!F442,", ",LEFT(RawData!G442,1)),"")</f>
        <v/>
      </c>
      <c r="G442" s="30" t="str">
        <f t="shared" si="6"/>
        <v/>
      </c>
      <c r="H442" t="str">
        <f>IF(A442&lt;&gt;"",VLOOKUP(G442,ScoreRanges!$C$4:$E$8,3),"")</f>
        <v/>
      </c>
      <c r="J442" s="30" t="str">
        <f>IF(AND(ConversionTable!$F$2&lt;&gt;"",A442&lt;&gt;""),VLOOKUP(G442,ConversionTable!B$2:D$402,3),"")</f>
        <v/>
      </c>
      <c r="K442" t="str">
        <f>IF(AND(ConversionTable!$F$2&lt;&gt;"",A442&lt;&gt;""),VLOOKUP(J442,ConversionTable!I$4:K$7,3),"")</f>
        <v/>
      </c>
      <c r="M442" t="str">
        <f>IF(A442&lt;&gt;"",(RawData!AC442*ScoringModel!$B$11+RawData!AD442*ScoringModel!$B$21+RawData!AE442*ScoringModel!$B$31)*0.01,"")</f>
        <v/>
      </c>
      <c r="N442" t="str">
        <f>IF(A442&lt;&gt;"",(RawData!H442*ScoringModel!$B$4+RawData!I442*ScoringModel!$B$5+RawData!J442*ScoringModel!$B$6+RawData!K442*ScoringModel!$B$7+RawData!L442*ScoringModel!$B$8+RawData!M442*ScoringModel!$B$9+RawData!N442*ScoringModel!$B$10)*0.01,"")</f>
        <v/>
      </c>
      <c r="O442" t="str">
        <f>IF(A442&lt;&gt;"",(RawData!O442*ScoringModel!$B$14+RawData!P442*ScoringModel!$B$15+RawData!Q442*ScoringModel!$B$16+RawData!R442*ScoringModel!$B$17+RawData!S442*ScoringModel!$B$18+RawData!T442*ScoringModel!$B$19+RawData!U442*ScoringModel!$B$20)*0.01,"")</f>
        <v/>
      </c>
      <c r="P442" t="str">
        <f>IF(A442&lt;&gt;"",(RawData!V442*ScoringModel!$B$24+RawData!W442*ScoringModel!$B$25+RawData!X442*ScoringModel!$B$26+RawData!Y442*ScoringModel!$B$27+RawData!Z442*ScoringModel!$B$28+RawData!AA442*ScoringModel!$B$29+RawData!AB442*ScoringModel!$B$30)*0.01,"")</f>
        <v/>
      </c>
      <c r="Q442" s="19"/>
      <c r="R442" s="19"/>
      <c r="S442" s="19"/>
      <c r="T442" s="19"/>
      <c r="U442" s="19"/>
      <c r="V442" s="19"/>
    </row>
    <row r="443" spans="1:22" x14ac:dyDescent="0.25">
      <c r="A443" t="str">
        <f>IF(RawData!A443&lt;&gt;"",RawData!A443,"")</f>
        <v/>
      </c>
      <c r="B443" t="str">
        <f>IF(RawData!B443&lt;&gt;"",CONCATENATE(RawData!B443,", ",RawData!C443),"")</f>
        <v/>
      </c>
      <c r="C443" t="str">
        <f>IF(RawData!D443&lt;&gt;"",RawData!D443,"")</f>
        <v/>
      </c>
      <c r="D443" s="28" t="str">
        <f>IF(RawData!E443&lt;&gt;"",RawData!E443,"")</f>
        <v/>
      </c>
      <c r="E443" t="str">
        <f>IF(RawData!F443&lt;&gt;"",CONCATENATE(RawData!F443,", ",LEFT(RawData!G443,1)),"")</f>
        <v/>
      </c>
      <c r="G443" s="30" t="str">
        <f t="shared" si="6"/>
        <v/>
      </c>
      <c r="H443" t="str">
        <f>IF(A443&lt;&gt;"",VLOOKUP(G443,ScoreRanges!$C$4:$E$8,3),"")</f>
        <v/>
      </c>
      <c r="J443" s="30" t="str">
        <f>IF(AND(ConversionTable!$F$2&lt;&gt;"",A443&lt;&gt;""),VLOOKUP(G443,ConversionTable!B$2:D$402,3),"")</f>
        <v/>
      </c>
      <c r="K443" t="str">
        <f>IF(AND(ConversionTable!$F$2&lt;&gt;"",A443&lt;&gt;""),VLOOKUP(J443,ConversionTable!I$4:K$7,3),"")</f>
        <v/>
      </c>
      <c r="M443" t="str">
        <f>IF(A443&lt;&gt;"",(RawData!AC443*ScoringModel!$B$11+RawData!AD443*ScoringModel!$B$21+RawData!AE443*ScoringModel!$B$31)*0.01,"")</f>
        <v/>
      </c>
      <c r="N443" t="str">
        <f>IF(A443&lt;&gt;"",(RawData!H443*ScoringModel!$B$4+RawData!I443*ScoringModel!$B$5+RawData!J443*ScoringModel!$B$6+RawData!K443*ScoringModel!$B$7+RawData!L443*ScoringModel!$B$8+RawData!M443*ScoringModel!$B$9+RawData!N443*ScoringModel!$B$10)*0.01,"")</f>
        <v/>
      </c>
      <c r="O443" t="str">
        <f>IF(A443&lt;&gt;"",(RawData!O443*ScoringModel!$B$14+RawData!P443*ScoringModel!$B$15+RawData!Q443*ScoringModel!$B$16+RawData!R443*ScoringModel!$B$17+RawData!S443*ScoringModel!$B$18+RawData!T443*ScoringModel!$B$19+RawData!U443*ScoringModel!$B$20)*0.01,"")</f>
        <v/>
      </c>
      <c r="P443" t="str">
        <f>IF(A443&lt;&gt;"",(RawData!V443*ScoringModel!$B$24+RawData!W443*ScoringModel!$B$25+RawData!X443*ScoringModel!$B$26+RawData!Y443*ScoringModel!$B$27+RawData!Z443*ScoringModel!$B$28+RawData!AA443*ScoringModel!$B$29+RawData!AB443*ScoringModel!$B$30)*0.01,"")</f>
        <v/>
      </c>
      <c r="Q443" s="19"/>
      <c r="R443" s="19"/>
      <c r="S443" s="19"/>
      <c r="T443" s="19"/>
      <c r="U443" s="19"/>
      <c r="V443" s="19"/>
    </row>
    <row r="444" spans="1:22" x14ac:dyDescent="0.25">
      <c r="A444" t="str">
        <f>IF(RawData!A444&lt;&gt;"",RawData!A444,"")</f>
        <v/>
      </c>
      <c r="B444" t="str">
        <f>IF(RawData!B444&lt;&gt;"",CONCATENATE(RawData!B444,", ",RawData!C444),"")</f>
        <v/>
      </c>
      <c r="C444" t="str">
        <f>IF(RawData!D444&lt;&gt;"",RawData!D444,"")</f>
        <v/>
      </c>
      <c r="D444" s="28" t="str">
        <f>IF(RawData!E444&lt;&gt;"",RawData!E444,"")</f>
        <v/>
      </c>
      <c r="E444" t="str">
        <f>IF(RawData!F444&lt;&gt;"",CONCATENATE(RawData!F444,", ",LEFT(RawData!G444,1)),"")</f>
        <v/>
      </c>
      <c r="G444" s="30" t="str">
        <f t="shared" si="6"/>
        <v/>
      </c>
      <c r="H444" t="str">
        <f>IF(A444&lt;&gt;"",VLOOKUP(G444,ScoreRanges!$C$4:$E$8,3),"")</f>
        <v/>
      </c>
      <c r="J444" s="30" t="str">
        <f>IF(AND(ConversionTable!$F$2&lt;&gt;"",A444&lt;&gt;""),VLOOKUP(G444,ConversionTable!B$2:D$402,3),"")</f>
        <v/>
      </c>
      <c r="K444" t="str">
        <f>IF(AND(ConversionTable!$F$2&lt;&gt;"",A444&lt;&gt;""),VLOOKUP(J444,ConversionTable!I$4:K$7,3),"")</f>
        <v/>
      </c>
      <c r="M444" t="str">
        <f>IF(A444&lt;&gt;"",(RawData!AC444*ScoringModel!$B$11+RawData!AD444*ScoringModel!$B$21+RawData!AE444*ScoringModel!$B$31)*0.01,"")</f>
        <v/>
      </c>
      <c r="N444" t="str">
        <f>IF(A444&lt;&gt;"",(RawData!H444*ScoringModel!$B$4+RawData!I444*ScoringModel!$B$5+RawData!J444*ScoringModel!$B$6+RawData!K444*ScoringModel!$B$7+RawData!L444*ScoringModel!$B$8+RawData!M444*ScoringModel!$B$9+RawData!N444*ScoringModel!$B$10)*0.01,"")</f>
        <v/>
      </c>
      <c r="O444" t="str">
        <f>IF(A444&lt;&gt;"",(RawData!O444*ScoringModel!$B$14+RawData!P444*ScoringModel!$B$15+RawData!Q444*ScoringModel!$B$16+RawData!R444*ScoringModel!$B$17+RawData!S444*ScoringModel!$B$18+RawData!T444*ScoringModel!$B$19+RawData!U444*ScoringModel!$B$20)*0.01,"")</f>
        <v/>
      </c>
      <c r="P444" t="str">
        <f>IF(A444&lt;&gt;"",(RawData!V444*ScoringModel!$B$24+RawData!W444*ScoringModel!$B$25+RawData!X444*ScoringModel!$B$26+RawData!Y444*ScoringModel!$B$27+RawData!Z444*ScoringModel!$B$28+RawData!AA444*ScoringModel!$B$29+RawData!AB444*ScoringModel!$B$30)*0.01,"")</f>
        <v/>
      </c>
      <c r="Q444" s="19"/>
      <c r="R444" s="19"/>
      <c r="S444" s="19"/>
      <c r="T444" s="19"/>
      <c r="U444" s="19"/>
      <c r="V444" s="19"/>
    </row>
    <row r="445" spans="1:22" x14ac:dyDescent="0.25">
      <c r="A445" t="str">
        <f>IF(RawData!A445&lt;&gt;"",RawData!A445,"")</f>
        <v/>
      </c>
      <c r="B445" t="str">
        <f>IF(RawData!B445&lt;&gt;"",CONCATENATE(RawData!B445,", ",RawData!C445),"")</f>
        <v/>
      </c>
      <c r="C445" t="str">
        <f>IF(RawData!D445&lt;&gt;"",RawData!D445,"")</f>
        <v/>
      </c>
      <c r="D445" s="28" t="str">
        <f>IF(RawData!E445&lt;&gt;"",RawData!E445,"")</f>
        <v/>
      </c>
      <c r="E445" t="str">
        <f>IF(RawData!F445&lt;&gt;"",CONCATENATE(RawData!F445,", ",LEFT(RawData!G445,1)),"")</f>
        <v/>
      </c>
      <c r="G445" s="30" t="str">
        <f t="shared" si="6"/>
        <v/>
      </c>
      <c r="H445" t="str">
        <f>IF(A445&lt;&gt;"",VLOOKUP(G445,ScoreRanges!$C$4:$E$8,3),"")</f>
        <v/>
      </c>
      <c r="J445" s="30" t="str">
        <f>IF(AND(ConversionTable!$F$2&lt;&gt;"",A445&lt;&gt;""),VLOOKUP(G445,ConversionTable!B$2:D$402,3),"")</f>
        <v/>
      </c>
      <c r="K445" t="str">
        <f>IF(AND(ConversionTable!$F$2&lt;&gt;"",A445&lt;&gt;""),VLOOKUP(J445,ConversionTable!I$4:K$7,3),"")</f>
        <v/>
      </c>
      <c r="M445" t="str">
        <f>IF(A445&lt;&gt;"",(RawData!AC445*ScoringModel!$B$11+RawData!AD445*ScoringModel!$B$21+RawData!AE445*ScoringModel!$B$31)*0.01,"")</f>
        <v/>
      </c>
      <c r="N445" t="str">
        <f>IF(A445&lt;&gt;"",(RawData!H445*ScoringModel!$B$4+RawData!I445*ScoringModel!$B$5+RawData!J445*ScoringModel!$B$6+RawData!K445*ScoringModel!$B$7+RawData!L445*ScoringModel!$B$8+RawData!M445*ScoringModel!$B$9+RawData!N445*ScoringModel!$B$10)*0.01,"")</f>
        <v/>
      </c>
      <c r="O445" t="str">
        <f>IF(A445&lt;&gt;"",(RawData!O445*ScoringModel!$B$14+RawData!P445*ScoringModel!$B$15+RawData!Q445*ScoringModel!$B$16+RawData!R445*ScoringModel!$B$17+RawData!S445*ScoringModel!$B$18+RawData!T445*ScoringModel!$B$19+RawData!U445*ScoringModel!$B$20)*0.01,"")</f>
        <v/>
      </c>
      <c r="P445" t="str">
        <f>IF(A445&lt;&gt;"",(RawData!V445*ScoringModel!$B$24+RawData!W445*ScoringModel!$B$25+RawData!X445*ScoringModel!$B$26+RawData!Y445*ScoringModel!$B$27+RawData!Z445*ScoringModel!$B$28+RawData!AA445*ScoringModel!$B$29+RawData!AB445*ScoringModel!$B$30)*0.01,"")</f>
        <v/>
      </c>
      <c r="Q445" s="19"/>
      <c r="R445" s="19"/>
      <c r="S445" s="19"/>
      <c r="T445" s="19"/>
      <c r="U445" s="19"/>
      <c r="V445" s="19"/>
    </row>
    <row r="446" spans="1:22" x14ac:dyDescent="0.25">
      <c r="A446" t="str">
        <f>IF(RawData!A446&lt;&gt;"",RawData!A446,"")</f>
        <v/>
      </c>
      <c r="B446" t="str">
        <f>IF(RawData!B446&lt;&gt;"",CONCATENATE(RawData!B446,", ",RawData!C446),"")</f>
        <v/>
      </c>
      <c r="C446" t="str">
        <f>IF(RawData!D446&lt;&gt;"",RawData!D446,"")</f>
        <v/>
      </c>
      <c r="D446" s="28" t="str">
        <f>IF(RawData!E446&lt;&gt;"",RawData!E446,"")</f>
        <v/>
      </c>
      <c r="E446" t="str">
        <f>IF(RawData!F446&lt;&gt;"",CONCATENATE(RawData!F446,", ",LEFT(RawData!G446,1)),"")</f>
        <v/>
      </c>
      <c r="G446" s="30" t="str">
        <f t="shared" si="6"/>
        <v/>
      </c>
      <c r="H446" t="str">
        <f>IF(A446&lt;&gt;"",VLOOKUP(G446,ScoreRanges!$C$4:$E$8,3),"")</f>
        <v/>
      </c>
      <c r="J446" s="30" t="str">
        <f>IF(AND(ConversionTable!$F$2&lt;&gt;"",A446&lt;&gt;""),VLOOKUP(G446,ConversionTable!B$2:D$402,3),"")</f>
        <v/>
      </c>
      <c r="K446" t="str">
        <f>IF(AND(ConversionTable!$F$2&lt;&gt;"",A446&lt;&gt;""),VLOOKUP(J446,ConversionTable!I$4:K$7,3),"")</f>
        <v/>
      </c>
      <c r="M446" t="str">
        <f>IF(A446&lt;&gt;"",(RawData!AC446*ScoringModel!$B$11+RawData!AD446*ScoringModel!$B$21+RawData!AE446*ScoringModel!$B$31)*0.01,"")</f>
        <v/>
      </c>
      <c r="N446" t="str">
        <f>IF(A446&lt;&gt;"",(RawData!H446*ScoringModel!$B$4+RawData!I446*ScoringModel!$B$5+RawData!J446*ScoringModel!$B$6+RawData!K446*ScoringModel!$B$7+RawData!L446*ScoringModel!$B$8+RawData!M446*ScoringModel!$B$9+RawData!N446*ScoringModel!$B$10)*0.01,"")</f>
        <v/>
      </c>
      <c r="O446" t="str">
        <f>IF(A446&lt;&gt;"",(RawData!O446*ScoringModel!$B$14+RawData!P446*ScoringModel!$B$15+RawData!Q446*ScoringModel!$B$16+RawData!R446*ScoringModel!$B$17+RawData!S446*ScoringModel!$B$18+RawData!T446*ScoringModel!$B$19+RawData!U446*ScoringModel!$B$20)*0.01,"")</f>
        <v/>
      </c>
      <c r="P446" t="str">
        <f>IF(A446&lt;&gt;"",(RawData!V446*ScoringModel!$B$24+RawData!W446*ScoringModel!$B$25+RawData!X446*ScoringModel!$B$26+RawData!Y446*ScoringModel!$B$27+RawData!Z446*ScoringModel!$B$28+RawData!AA446*ScoringModel!$B$29+RawData!AB446*ScoringModel!$B$30)*0.01,"")</f>
        <v/>
      </c>
      <c r="Q446" s="19"/>
      <c r="R446" s="19"/>
      <c r="S446" s="19"/>
      <c r="T446" s="19"/>
      <c r="U446" s="19"/>
      <c r="V446" s="19"/>
    </row>
    <row r="447" spans="1:22" x14ac:dyDescent="0.25">
      <c r="A447" t="str">
        <f>IF(RawData!A447&lt;&gt;"",RawData!A447,"")</f>
        <v/>
      </c>
      <c r="B447" t="str">
        <f>IF(RawData!B447&lt;&gt;"",CONCATENATE(RawData!B447,", ",RawData!C447),"")</f>
        <v/>
      </c>
      <c r="C447" t="str">
        <f>IF(RawData!D447&lt;&gt;"",RawData!D447,"")</f>
        <v/>
      </c>
      <c r="D447" s="28" t="str">
        <f>IF(RawData!E447&lt;&gt;"",RawData!E447,"")</f>
        <v/>
      </c>
      <c r="E447" t="str">
        <f>IF(RawData!F447&lt;&gt;"",CONCATENATE(RawData!F447,", ",LEFT(RawData!G447,1)),"")</f>
        <v/>
      </c>
      <c r="G447" s="30" t="str">
        <f t="shared" si="6"/>
        <v/>
      </c>
      <c r="H447" t="str">
        <f>IF(A447&lt;&gt;"",VLOOKUP(G447,ScoreRanges!$C$4:$E$8,3),"")</f>
        <v/>
      </c>
      <c r="J447" s="30" t="str">
        <f>IF(AND(ConversionTable!$F$2&lt;&gt;"",A447&lt;&gt;""),VLOOKUP(G447,ConversionTable!B$2:D$402,3),"")</f>
        <v/>
      </c>
      <c r="K447" t="str">
        <f>IF(AND(ConversionTable!$F$2&lt;&gt;"",A447&lt;&gt;""),VLOOKUP(J447,ConversionTable!I$4:K$7,3),"")</f>
        <v/>
      </c>
      <c r="M447" t="str">
        <f>IF(A447&lt;&gt;"",(RawData!AC447*ScoringModel!$B$11+RawData!AD447*ScoringModel!$B$21+RawData!AE447*ScoringModel!$B$31)*0.01,"")</f>
        <v/>
      </c>
      <c r="N447" t="str">
        <f>IF(A447&lt;&gt;"",(RawData!H447*ScoringModel!$B$4+RawData!I447*ScoringModel!$B$5+RawData!J447*ScoringModel!$B$6+RawData!K447*ScoringModel!$B$7+RawData!L447*ScoringModel!$B$8+RawData!M447*ScoringModel!$B$9+RawData!N447*ScoringModel!$B$10)*0.01,"")</f>
        <v/>
      </c>
      <c r="O447" t="str">
        <f>IF(A447&lt;&gt;"",(RawData!O447*ScoringModel!$B$14+RawData!P447*ScoringModel!$B$15+RawData!Q447*ScoringModel!$B$16+RawData!R447*ScoringModel!$B$17+RawData!S447*ScoringModel!$B$18+RawData!T447*ScoringModel!$B$19+RawData!U447*ScoringModel!$B$20)*0.01,"")</f>
        <v/>
      </c>
      <c r="P447" t="str">
        <f>IF(A447&lt;&gt;"",(RawData!V447*ScoringModel!$B$24+RawData!W447*ScoringModel!$B$25+RawData!X447*ScoringModel!$B$26+RawData!Y447*ScoringModel!$B$27+RawData!Z447*ScoringModel!$B$28+RawData!AA447*ScoringModel!$B$29+RawData!AB447*ScoringModel!$B$30)*0.01,"")</f>
        <v/>
      </c>
      <c r="Q447" s="19"/>
      <c r="R447" s="19"/>
      <c r="S447" s="19"/>
      <c r="T447" s="19"/>
      <c r="U447" s="19"/>
      <c r="V447" s="19"/>
    </row>
    <row r="448" spans="1:22" x14ac:dyDescent="0.25">
      <c r="A448" t="str">
        <f>IF(RawData!A448&lt;&gt;"",RawData!A448,"")</f>
        <v/>
      </c>
      <c r="B448" t="str">
        <f>IF(RawData!B448&lt;&gt;"",CONCATENATE(RawData!B448,", ",RawData!C448),"")</f>
        <v/>
      </c>
      <c r="C448" t="str">
        <f>IF(RawData!D448&lt;&gt;"",RawData!D448,"")</f>
        <v/>
      </c>
      <c r="D448" s="28" t="str">
        <f>IF(RawData!E448&lt;&gt;"",RawData!E448,"")</f>
        <v/>
      </c>
      <c r="E448" t="str">
        <f>IF(RawData!F448&lt;&gt;"",CONCATENATE(RawData!F448,", ",LEFT(RawData!G448,1)),"")</f>
        <v/>
      </c>
      <c r="G448" s="30" t="str">
        <f t="shared" si="6"/>
        <v/>
      </c>
      <c r="H448" t="str">
        <f>IF(A448&lt;&gt;"",VLOOKUP(G448,ScoreRanges!$C$4:$E$8,3),"")</f>
        <v/>
      </c>
      <c r="J448" s="30" t="str">
        <f>IF(AND(ConversionTable!$F$2&lt;&gt;"",A448&lt;&gt;""),VLOOKUP(G448,ConversionTable!B$2:D$402,3),"")</f>
        <v/>
      </c>
      <c r="K448" t="str">
        <f>IF(AND(ConversionTable!$F$2&lt;&gt;"",A448&lt;&gt;""),VLOOKUP(J448,ConversionTable!I$4:K$7,3),"")</f>
        <v/>
      </c>
      <c r="M448" t="str">
        <f>IF(A448&lt;&gt;"",(RawData!AC448*ScoringModel!$B$11+RawData!AD448*ScoringModel!$B$21+RawData!AE448*ScoringModel!$B$31)*0.01,"")</f>
        <v/>
      </c>
      <c r="N448" t="str">
        <f>IF(A448&lt;&gt;"",(RawData!H448*ScoringModel!$B$4+RawData!I448*ScoringModel!$B$5+RawData!J448*ScoringModel!$B$6+RawData!K448*ScoringModel!$B$7+RawData!L448*ScoringModel!$B$8+RawData!M448*ScoringModel!$B$9+RawData!N448*ScoringModel!$B$10)*0.01,"")</f>
        <v/>
      </c>
      <c r="O448" t="str">
        <f>IF(A448&lt;&gt;"",(RawData!O448*ScoringModel!$B$14+RawData!P448*ScoringModel!$B$15+RawData!Q448*ScoringModel!$B$16+RawData!R448*ScoringModel!$B$17+RawData!S448*ScoringModel!$B$18+RawData!T448*ScoringModel!$B$19+RawData!U448*ScoringModel!$B$20)*0.01,"")</f>
        <v/>
      </c>
      <c r="P448" t="str">
        <f>IF(A448&lt;&gt;"",(RawData!V448*ScoringModel!$B$24+RawData!W448*ScoringModel!$B$25+RawData!X448*ScoringModel!$B$26+RawData!Y448*ScoringModel!$B$27+RawData!Z448*ScoringModel!$B$28+RawData!AA448*ScoringModel!$B$29+RawData!AB448*ScoringModel!$B$30)*0.01,"")</f>
        <v/>
      </c>
      <c r="Q448" s="19"/>
      <c r="R448" s="19"/>
      <c r="S448" s="19"/>
      <c r="T448" s="19"/>
      <c r="U448" s="19"/>
      <c r="V448" s="19"/>
    </row>
    <row r="449" spans="1:22" x14ac:dyDescent="0.25">
      <c r="A449" t="str">
        <f>IF(RawData!A449&lt;&gt;"",RawData!A449,"")</f>
        <v/>
      </c>
      <c r="B449" t="str">
        <f>IF(RawData!B449&lt;&gt;"",CONCATENATE(RawData!B449,", ",RawData!C449),"")</f>
        <v/>
      </c>
      <c r="C449" t="str">
        <f>IF(RawData!D449&lt;&gt;"",RawData!D449,"")</f>
        <v/>
      </c>
      <c r="D449" s="28" t="str">
        <f>IF(RawData!E449&lt;&gt;"",RawData!E449,"")</f>
        <v/>
      </c>
      <c r="E449" t="str">
        <f>IF(RawData!F449&lt;&gt;"",CONCATENATE(RawData!F449,", ",LEFT(RawData!G449,1)),"")</f>
        <v/>
      </c>
      <c r="G449" s="30" t="str">
        <f t="shared" si="6"/>
        <v/>
      </c>
      <c r="H449" t="str">
        <f>IF(A449&lt;&gt;"",VLOOKUP(G449,ScoreRanges!$C$4:$E$8,3),"")</f>
        <v/>
      </c>
      <c r="J449" s="30" t="str">
        <f>IF(AND(ConversionTable!$F$2&lt;&gt;"",A449&lt;&gt;""),VLOOKUP(G449,ConversionTable!B$2:D$402,3),"")</f>
        <v/>
      </c>
      <c r="K449" t="str">
        <f>IF(AND(ConversionTable!$F$2&lt;&gt;"",A449&lt;&gt;""),VLOOKUP(J449,ConversionTable!I$4:K$7,3),"")</f>
        <v/>
      </c>
      <c r="M449" t="str">
        <f>IF(A449&lt;&gt;"",(RawData!AC449*ScoringModel!$B$11+RawData!AD449*ScoringModel!$B$21+RawData!AE449*ScoringModel!$B$31)*0.01,"")</f>
        <v/>
      </c>
      <c r="N449" t="str">
        <f>IF(A449&lt;&gt;"",(RawData!H449*ScoringModel!$B$4+RawData!I449*ScoringModel!$B$5+RawData!J449*ScoringModel!$B$6+RawData!K449*ScoringModel!$B$7+RawData!L449*ScoringModel!$B$8+RawData!M449*ScoringModel!$B$9+RawData!N449*ScoringModel!$B$10)*0.01,"")</f>
        <v/>
      </c>
      <c r="O449" t="str">
        <f>IF(A449&lt;&gt;"",(RawData!O449*ScoringModel!$B$14+RawData!P449*ScoringModel!$B$15+RawData!Q449*ScoringModel!$B$16+RawData!R449*ScoringModel!$B$17+RawData!S449*ScoringModel!$B$18+RawData!T449*ScoringModel!$B$19+RawData!U449*ScoringModel!$B$20)*0.01,"")</f>
        <v/>
      </c>
      <c r="P449" t="str">
        <f>IF(A449&lt;&gt;"",(RawData!V449*ScoringModel!$B$24+RawData!W449*ScoringModel!$B$25+RawData!X449*ScoringModel!$B$26+RawData!Y449*ScoringModel!$B$27+RawData!Z449*ScoringModel!$B$28+RawData!AA449*ScoringModel!$B$29+RawData!AB449*ScoringModel!$B$30)*0.01,"")</f>
        <v/>
      </c>
      <c r="Q449" s="19"/>
      <c r="R449" s="19"/>
      <c r="S449" s="19"/>
      <c r="T449" s="19"/>
      <c r="U449" s="19"/>
      <c r="V449" s="19"/>
    </row>
    <row r="450" spans="1:22" x14ac:dyDescent="0.25">
      <c r="A450" t="str">
        <f>IF(RawData!A450&lt;&gt;"",RawData!A450,"")</f>
        <v/>
      </c>
      <c r="B450" t="str">
        <f>IF(RawData!B450&lt;&gt;"",CONCATENATE(RawData!B450,", ",RawData!C450),"")</f>
        <v/>
      </c>
      <c r="C450" t="str">
        <f>IF(RawData!D450&lt;&gt;"",RawData!D450,"")</f>
        <v/>
      </c>
      <c r="D450" s="28" t="str">
        <f>IF(RawData!E450&lt;&gt;"",RawData!E450,"")</f>
        <v/>
      </c>
      <c r="E450" t="str">
        <f>IF(RawData!F450&lt;&gt;"",CONCATENATE(RawData!F450,", ",LEFT(RawData!G450,1)),"")</f>
        <v/>
      </c>
      <c r="G450" s="30" t="str">
        <f t="shared" si="6"/>
        <v/>
      </c>
      <c r="H450" t="str">
        <f>IF(A450&lt;&gt;"",VLOOKUP(G450,ScoreRanges!$C$4:$E$8,3),"")</f>
        <v/>
      </c>
      <c r="J450" s="30" t="str">
        <f>IF(AND(ConversionTable!$F$2&lt;&gt;"",A450&lt;&gt;""),VLOOKUP(G450,ConversionTable!B$2:D$402,3),"")</f>
        <v/>
      </c>
      <c r="K450" t="str">
        <f>IF(AND(ConversionTable!$F$2&lt;&gt;"",A450&lt;&gt;""),VLOOKUP(J450,ConversionTable!I$4:K$7,3),"")</f>
        <v/>
      </c>
      <c r="M450" t="str">
        <f>IF(A450&lt;&gt;"",(RawData!AC450*ScoringModel!$B$11+RawData!AD450*ScoringModel!$B$21+RawData!AE450*ScoringModel!$B$31)*0.01,"")</f>
        <v/>
      </c>
      <c r="N450" t="str">
        <f>IF(A450&lt;&gt;"",(RawData!H450*ScoringModel!$B$4+RawData!I450*ScoringModel!$B$5+RawData!J450*ScoringModel!$B$6+RawData!K450*ScoringModel!$B$7+RawData!L450*ScoringModel!$B$8+RawData!M450*ScoringModel!$B$9+RawData!N450*ScoringModel!$B$10)*0.01,"")</f>
        <v/>
      </c>
      <c r="O450" t="str">
        <f>IF(A450&lt;&gt;"",(RawData!O450*ScoringModel!$B$14+RawData!P450*ScoringModel!$B$15+RawData!Q450*ScoringModel!$B$16+RawData!R450*ScoringModel!$B$17+RawData!S450*ScoringModel!$B$18+RawData!T450*ScoringModel!$B$19+RawData!U450*ScoringModel!$B$20)*0.01,"")</f>
        <v/>
      </c>
      <c r="P450" t="str">
        <f>IF(A450&lt;&gt;"",(RawData!V450*ScoringModel!$B$24+RawData!W450*ScoringModel!$B$25+RawData!X450*ScoringModel!$B$26+RawData!Y450*ScoringModel!$B$27+RawData!Z450*ScoringModel!$B$28+RawData!AA450*ScoringModel!$B$29+RawData!AB450*ScoringModel!$B$30)*0.01,"")</f>
        <v/>
      </c>
      <c r="Q450" s="19"/>
      <c r="R450" s="19"/>
      <c r="S450" s="19"/>
      <c r="T450" s="19"/>
      <c r="U450" s="19"/>
      <c r="V450" s="19"/>
    </row>
    <row r="451" spans="1:22" x14ac:dyDescent="0.25">
      <c r="A451" t="str">
        <f>IF(RawData!A451&lt;&gt;"",RawData!A451,"")</f>
        <v/>
      </c>
      <c r="B451" t="str">
        <f>IF(RawData!B451&lt;&gt;"",CONCATENATE(RawData!B451,", ",RawData!C451),"")</f>
        <v/>
      </c>
      <c r="C451" t="str">
        <f>IF(RawData!D451&lt;&gt;"",RawData!D451,"")</f>
        <v/>
      </c>
      <c r="D451" s="28" t="str">
        <f>IF(RawData!E451&lt;&gt;"",RawData!E451,"")</f>
        <v/>
      </c>
      <c r="E451" t="str">
        <f>IF(RawData!F451&lt;&gt;"",CONCATENATE(RawData!F451,", ",LEFT(RawData!G451,1)),"")</f>
        <v/>
      </c>
      <c r="G451" s="30" t="str">
        <f t="shared" ref="G451:G514" si="7">IF(A451&lt;&gt;"",SUM(M451:P451),"")</f>
        <v/>
      </c>
      <c r="H451" t="str">
        <f>IF(A451&lt;&gt;"",VLOOKUP(G451,ScoreRanges!$C$4:$E$8,3),"")</f>
        <v/>
      </c>
      <c r="J451" s="30" t="str">
        <f>IF(AND(ConversionTable!$F$2&lt;&gt;"",A451&lt;&gt;""),VLOOKUP(G451,ConversionTable!B$2:D$402,3),"")</f>
        <v/>
      </c>
      <c r="K451" t="str">
        <f>IF(AND(ConversionTable!$F$2&lt;&gt;"",A451&lt;&gt;""),VLOOKUP(J451,ConversionTable!I$4:K$7,3),"")</f>
        <v/>
      </c>
      <c r="M451" t="str">
        <f>IF(A451&lt;&gt;"",(RawData!AC451*ScoringModel!$B$11+RawData!AD451*ScoringModel!$B$21+RawData!AE451*ScoringModel!$B$31)*0.01,"")</f>
        <v/>
      </c>
      <c r="N451" t="str">
        <f>IF(A451&lt;&gt;"",(RawData!H451*ScoringModel!$B$4+RawData!I451*ScoringModel!$B$5+RawData!J451*ScoringModel!$B$6+RawData!K451*ScoringModel!$B$7+RawData!L451*ScoringModel!$B$8+RawData!M451*ScoringModel!$B$9+RawData!N451*ScoringModel!$B$10)*0.01,"")</f>
        <v/>
      </c>
      <c r="O451" t="str">
        <f>IF(A451&lt;&gt;"",(RawData!O451*ScoringModel!$B$14+RawData!P451*ScoringModel!$B$15+RawData!Q451*ScoringModel!$B$16+RawData!R451*ScoringModel!$B$17+RawData!S451*ScoringModel!$B$18+RawData!T451*ScoringModel!$B$19+RawData!U451*ScoringModel!$B$20)*0.01,"")</f>
        <v/>
      </c>
      <c r="P451" t="str">
        <f>IF(A451&lt;&gt;"",(RawData!V451*ScoringModel!$B$24+RawData!W451*ScoringModel!$B$25+RawData!X451*ScoringModel!$B$26+RawData!Y451*ScoringModel!$B$27+RawData!Z451*ScoringModel!$B$28+RawData!AA451*ScoringModel!$B$29+RawData!AB451*ScoringModel!$B$30)*0.01,"")</f>
        <v/>
      </c>
      <c r="Q451" s="19"/>
      <c r="R451" s="19"/>
      <c r="S451" s="19"/>
      <c r="T451" s="19"/>
      <c r="U451" s="19"/>
      <c r="V451" s="19"/>
    </row>
    <row r="452" spans="1:22" x14ac:dyDescent="0.25">
      <c r="A452" t="str">
        <f>IF(RawData!A452&lt;&gt;"",RawData!A452,"")</f>
        <v/>
      </c>
      <c r="B452" t="str">
        <f>IF(RawData!B452&lt;&gt;"",CONCATENATE(RawData!B452,", ",RawData!C452),"")</f>
        <v/>
      </c>
      <c r="C452" t="str">
        <f>IF(RawData!D452&lt;&gt;"",RawData!D452,"")</f>
        <v/>
      </c>
      <c r="D452" s="28" t="str">
        <f>IF(RawData!E452&lt;&gt;"",RawData!E452,"")</f>
        <v/>
      </c>
      <c r="E452" t="str">
        <f>IF(RawData!F452&lt;&gt;"",CONCATENATE(RawData!F452,", ",LEFT(RawData!G452,1)),"")</f>
        <v/>
      </c>
      <c r="G452" s="30" t="str">
        <f t="shared" si="7"/>
        <v/>
      </c>
      <c r="H452" t="str">
        <f>IF(A452&lt;&gt;"",VLOOKUP(G452,ScoreRanges!$C$4:$E$8,3),"")</f>
        <v/>
      </c>
      <c r="J452" s="30" t="str">
        <f>IF(AND(ConversionTable!$F$2&lt;&gt;"",A452&lt;&gt;""),VLOOKUP(G452,ConversionTable!B$2:D$402,3),"")</f>
        <v/>
      </c>
      <c r="K452" t="str">
        <f>IF(AND(ConversionTable!$F$2&lt;&gt;"",A452&lt;&gt;""),VLOOKUP(J452,ConversionTable!I$4:K$7,3),"")</f>
        <v/>
      </c>
      <c r="M452" t="str">
        <f>IF(A452&lt;&gt;"",(RawData!AC452*ScoringModel!$B$11+RawData!AD452*ScoringModel!$B$21+RawData!AE452*ScoringModel!$B$31)*0.01,"")</f>
        <v/>
      </c>
      <c r="N452" t="str">
        <f>IF(A452&lt;&gt;"",(RawData!H452*ScoringModel!$B$4+RawData!I452*ScoringModel!$B$5+RawData!J452*ScoringModel!$B$6+RawData!K452*ScoringModel!$B$7+RawData!L452*ScoringModel!$B$8+RawData!M452*ScoringModel!$B$9+RawData!N452*ScoringModel!$B$10)*0.01,"")</f>
        <v/>
      </c>
      <c r="O452" t="str">
        <f>IF(A452&lt;&gt;"",(RawData!O452*ScoringModel!$B$14+RawData!P452*ScoringModel!$B$15+RawData!Q452*ScoringModel!$B$16+RawData!R452*ScoringModel!$B$17+RawData!S452*ScoringModel!$B$18+RawData!T452*ScoringModel!$B$19+RawData!U452*ScoringModel!$B$20)*0.01,"")</f>
        <v/>
      </c>
      <c r="P452" t="str">
        <f>IF(A452&lt;&gt;"",(RawData!V452*ScoringModel!$B$24+RawData!W452*ScoringModel!$B$25+RawData!X452*ScoringModel!$B$26+RawData!Y452*ScoringModel!$B$27+RawData!Z452*ScoringModel!$B$28+RawData!AA452*ScoringModel!$B$29+RawData!AB452*ScoringModel!$B$30)*0.01,"")</f>
        <v/>
      </c>
      <c r="Q452" s="19"/>
      <c r="R452" s="19"/>
      <c r="S452" s="19"/>
      <c r="T452" s="19"/>
      <c r="U452" s="19"/>
      <c r="V452" s="19"/>
    </row>
    <row r="453" spans="1:22" x14ac:dyDescent="0.25">
      <c r="A453" t="str">
        <f>IF(RawData!A453&lt;&gt;"",RawData!A453,"")</f>
        <v/>
      </c>
      <c r="B453" t="str">
        <f>IF(RawData!B453&lt;&gt;"",CONCATENATE(RawData!B453,", ",RawData!C453),"")</f>
        <v/>
      </c>
      <c r="C453" t="str">
        <f>IF(RawData!D453&lt;&gt;"",RawData!D453,"")</f>
        <v/>
      </c>
      <c r="D453" s="28" t="str">
        <f>IF(RawData!E453&lt;&gt;"",RawData!E453,"")</f>
        <v/>
      </c>
      <c r="E453" t="str">
        <f>IF(RawData!F453&lt;&gt;"",CONCATENATE(RawData!F453,", ",LEFT(RawData!G453,1)),"")</f>
        <v/>
      </c>
      <c r="G453" s="30" t="str">
        <f t="shared" si="7"/>
        <v/>
      </c>
      <c r="H453" t="str">
        <f>IF(A453&lt;&gt;"",VLOOKUP(G453,ScoreRanges!$C$4:$E$8,3),"")</f>
        <v/>
      </c>
      <c r="J453" s="30" t="str">
        <f>IF(AND(ConversionTable!$F$2&lt;&gt;"",A453&lt;&gt;""),VLOOKUP(G453,ConversionTable!B$2:D$402,3),"")</f>
        <v/>
      </c>
      <c r="K453" t="str">
        <f>IF(AND(ConversionTable!$F$2&lt;&gt;"",A453&lt;&gt;""),VLOOKUP(J453,ConversionTable!I$4:K$7,3),"")</f>
        <v/>
      </c>
      <c r="M453" t="str">
        <f>IF(A453&lt;&gt;"",(RawData!AC453*ScoringModel!$B$11+RawData!AD453*ScoringModel!$B$21+RawData!AE453*ScoringModel!$B$31)*0.01,"")</f>
        <v/>
      </c>
      <c r="N453" t="str">
        <f>IF(A453&lt;&gt;"",(RawData!H453*ScoringModel!$B$4+RawData!I453*ScoringModel!$B$5+RawData!J453*ScoringModel!$B$6+RawData!K453*ScoringModel!$B$7+RawData!L453*ScoringModel!$B$8+RawData!M453*ScoringModel!$B$9+RawData!N453*ScoringModel!$B$10)*0.01,"")</f>
        <v/>
      </c>
      <c r="O453" t="str">
        <f>IF(A453&lt;&gt;"",(RawData!O453*ScoringModel!$B$14+RawData!P453*ScoringModel!$B$15+RawData!Q453*ScoringModel!$B$16+RawData!R453*ScoringModel!$B$17+RawData!S453*ScoringModel!$B$18+RawData!T453*ScoringModel!$B$19+RawData!U453*ScoringModel!$B$20)*0.01,"")</f>
        <v/>
      </c>
      <c r="P453" t="str">
        <f>IF(A453&lt;&gt;"",(RawData!V453*ScoringModel!$B$24+RawData!W453*ScoringModel!$B$25+RawData!X453*ScoringModel!$B$26+RawData!Y453*ScoringModel!$B$27+RawData!Z453*ScoringModel!$B$28+RawData!AA453*ScoringModel!$B$29+RawData!AB453*ScoringModel!$B$30)*0.01,"")</f>
        <v/>
      </c>
      <c r="Q453" s="19"/>
      <c r="R453" s="19"/>
      <c r="S453" s="19"/>
      <c r="T453" s="19"/>
      <c r="U453" s="19"/>
      <c r="V453" s="19"/>
    </row>
    <row r="454" spans="1:22" x14ac:dyDescent="0.25">
      <c r="A454" t="str">
        <f>IF(RawData!A454&lt;&gt;"",RawData!A454,"")</f>
        <v/>
      </c>
      <c r="B454" t="str">
        <f>IF(RawData!B454&lt;&gt;"",CONCATENATE(RawData!B454,", ",RawData!C454),"")</f>
        <v/>
      </c>
      <c r="C454" t="str">
        <f>IF(RawData!D454&lt;&gt;"",RawData!D454,"")</f>
        <v/>
      </c>
      <c r="D454" s="28" t="str">
        <f>IF(RawData!E454&lt;&gt;"",RawData!E454,"")</f>
        <v/>
      </c>
      <c r="E454" t="str">
        <f>IF(RawData!F454&lt;&gt;"",CONCATENATE(RawData!F454,", ",LEFT(RawData!G454,1)),"")</f>
        <v/>
      </c>
      <c r="G454" s="30" t="str">
        <f t="shared" si="7"/>
        <v/>
      </c>
      <c r="H454" t="str">
        <f>IF(A454&lt;&gt;"",VLOOKUP(G454,ScoreRanges!$C$4:$E$8,3),"")</f>
        <v/>
      </c>
      <c r="J454" s="30" t="str">
        <f>IF(AND(ConversionTable!$F$2&lt;&gt;"",A454&lt;&gt;""),VLOOKUP(G454,ConversionTable!B$2:D$402,3),"")</f>
        <v/>
      </c>
      <c r="K454" t="str">
        <f>IF(AND(ConversionTable!$F$2&lt;&gt;"",A454&lt;&gt;""),VLOOKUP(J454,ConversionTable!I$4:K$7,3),"")</f>
        <v/>
      </c>
      <c r="M454" t="str">
        <f>IF(A454&lt;&gt;"",(RawData!AC454*ScoringModel!$B$11+RawData!AD454*ScoringModel!$B$21+RawData!AE454*ScoringModel!$B$31)*0.01,"")</f>
        <v/>
      </c>
      <c r="N454" t="str">
        <f>IF(A454&lt;&gt;"",(RawData!H454*ScoringModel!$B$4+RawData!I454*ScoringModel!$B$5+RawData!J454*ScoringModel!$B$6+RawData!K454*ScoringModel!$B$7+RawData!L454*ScoringModel!$B$8+RawData!M454*ScoringModel!$B$9+RawData!N454*ScoringModel!$B$10)*0.01,"")</f>
        <v/>
      </c>
      <c r="O454" t="str">
        <f>IF(A454&lt;&gt;"",(RawData!O454*ScoringModel!$B$14+RawData!P454*ScoringModel!$B$15+RawData!Q454*ScoringModel!$B$16+RawData!R454*ScoringModel!$B$17+RawData!S454*ScoringModel!$B$18+RawData!T454*ScoringModel!$B$19+RawData!U454*ScoringModel!$B$20)*0.01,"")</f>
        <v/>
      </c>
      <c r="P454" t="str">
        <f>IF(A454&lt;&gt;"",(RawData!V454*ScoringModel!$B$24+RawData!W454*ScoringModel!$B$25+RawData!X454*ScoringModel!$B$26+RawData!Y454*ScoringModel!$B$27+RawData!Z454*ScoringModel!$B$28+RawData!AA454*ScoringModel!$B$29+RawData!AB454*ScoringModel!$B$30)*0.01,"")</f>
        <v/>
      </c>
      <c r="Q454" s="19"/>
      <c r="R454" s="19"/>
      <c r="S454" s="19"/>
      <c r="T454" s="19"/>
      <c r="U454" s="19"/>
      <c r="V454" s="19"/>
    </row>
    <row r="455" spans="1:22" x14ac:dyDescent="0.25">
      <c r="A455" t="str">
        <f>IF(RawData!A455&lt;&gt;"",RawData!A455,"")</f>
        <v/>
      </c>
      <c r="B455" t="str">
        <f>IF(RawData!B455&lt;&gt;"",CONCATENATE(RawData!B455,", ",RawData!C455),"")</f>
        <v/>
      </c>
      <c r="C455" t="str">
        <f>IF(RawData!D455&lt;&gt;"",RawData!D455,"")</f>
        <v/>
      </c>
      <c r="D455" s="28" t="str">
        <f>IF(RawData!E455&lt;&gt;"",RawData!E455,"")</f>
        <v/>
      </c>
      <c r="E455" t="str">
        <f>IF(RawData!F455&lt;&gt;"",CONCATENATE(RawData!F455,", ",LEFT(RawData!G455,1)),"")</f>
        <v/>
      </c>
      <c r="G455" s="30" t="str">
        <f t="shared" si="7"/>
        <v/>
      </c>
      <c r="H455" t="str">
        <f>IF(A455&lt;&gt;"",VLOOKUP(G455,ScoreRanges!$C$4:$E$8,3),"")</f>
        <v/>
      </c>
      <c r="J455" s="30" t="str">
        <f>IF(AND(ConversionTable!$F$2&lt;&gt;"",A455&lt;&gt;""),VLOOKUP(G455,ConversionTable!B$2:D$402,3),"")</f>
        <v/>
      </c>
      <c r="K455" t="str">
        <f>IF(AND(ConversionTable!$F$2&lt;&gt;"",A455&lt;&gt;""),VLOOKUP(J455,ConversionTable!I$4:K$7,3),"")</f>
        <v/>
      </c>
      <c r="M455" t="str">
        <f>IF(A455&lt;&gt;"",(RawData!AC455*ScoringModel!$B$11+RawData!AD455*ScoringModel!$B$21+RawData!AE455*ScoringModel!$B$31)*0.01,"")</f>
        <v/>
      </c>
      <c r="N455" t="str">
        <f>IF(A455&lt;&gt;"",(RawData!H455*ScoringModel!$B$4+RawData!I455*ScoringModel!$B$5+RawData!J455*ScoringModel!$B$6+RawData!K455*ScoringModel!$B$7+RawData!L455*ScoringModel!$B$8+RawData!M455*ScoringModel!$B$9+RawData!N455*ScoringModel!$B$10)*0.01,"")</f>
        <v/>
      </c>
      <c r="O455" t="str">
        <f>IF(A455&lt;&gt;"",(RawData!O455*ScoringModel!$B$14+RawData!P455*ScoringModel!$B$15+RawData!Q455*ScoringModel!$B$16+RawData!R455*ScoringModel!$B$17+RawData!S455*ScoringModel!$B$18+RawData!T455*ScoringModel!$B$19+RawData!U455*ScoringModel!$B$20)*0.01,"")</f>
        <v/>
      </c>
      <c r="P455" t="str">
        <f>IF(A455&lt;&gt;"",(RawData!V455*ScoringModel!$B$24+RawData!W455*ScoringModel!$B$25+RawData!X455*ScoringModel!$B$26+RawData!Y455*ScoringModel!$B$27+RawData!Z455*ScoringModel!$B$28+RawData!AA455*ScoringModel!$B$29+RawData!AB455*ScoringModel!$B$30)*0.01,"")</f>
        <v/>
      </c>
      <c r="Q455" s="19"/>
      <c r="R455" s="19"/>
      <c r="S455" s="19"/>
      <c r="T455" s="19"/>
      <c r="U455" s="19"/>
      <c r="V455" s="19"/>
    </row>
    <row r="456" spans="1:22" x14ac:dyDescent="0.25">
      <c r="A456" t="str">
        <f>IF(RawData!A456&lt;&gt;"",RawData!A456,"")</f>
        <v/>
      </c>
      <c r="B456" t="str">
        <f>IF(RawData!B456&lt;&gt;"",CONCATENATE(RawData!B456,", ",RawData!C456),"")</f>
        <v/>
      </c>
      <c r="C456" t="str">
        <f>IF(RawData!D456&lt;&gt;"",RawData!D456,"")</f>
        <v/>
      </c>
      <c r="D456" s="28" t="str">
        <f>IF(RawData!E456&lt;&gt;"",RawData!E456,"")</f>
        <v/>
      </c>
      <c r="E456" t="str">
        <f>IF(RawData!F456&lt;&gt;"",CONCATENATE(RawData!F456,", ",LEFT(RawData!G456,1)),"")</f>
        <v/>
      </c>
      <c r="G456" s="30" t="str">
        <f t="shared" si="7"/>
        <v/>
      </c>
      <c r="H456" t="str">
        <f>IF(A456&lt;&gt;"",VLOOKUP(G456,ScoreRanges!$C$4:$E$8,3),"")</f>
        <v/>
      </c>
      <c r="J456" s="30" t="str">
        <f>IF(AND(ConversionTable!$F$2&lt;&gt;"",A456&lt;&gt;""),VLOOKUP(G456,ConversionTable!B$2:D$402,3),"")</f>
        <v/>
      </c>
      <c r="K456" t="str">
        <f>IF(AND(ConversionTable!$F$2&lt;&gt;"",A456&lt;&gt;""),VLOOKUP(J456,ConversionTable!I$4:K$7,3),"")</f>
        <v/>
      </c>
      <c r="M456" t="str">
        <f>IF(A456&lt;&gt;"",(RawData!AC456*ScoringModel!$B$11+RawData!AD456*ScoringModel!$B$21+RawData!AE456*ScoringModel!$B$31)*0.01,"")</f>
        <v/>
      </c>
      <c r="N456" t="str">
        <f>IF(A456&lt;&gt;"",(RawData!H456*ScoringModel!$B$4+RawData!I456*ScoringModel!$B$5+RawData!J456*ScoringModel!$B$6+RawData!K456*ScoringModel!$B$7+RawData!L456*ScoringModel!$B$8+RawData!M456*ScoringModel!$B$9+RawData!N456*ScoringModel!$B$10)*0.01,"")</f>
        <v/>
      </c>
      <c r="O456" t="str">
        <f>IF(A456&lt;&gt;"",(RawData!O456*ScoringModel!$B$14+RawData!P456*ScoringModel!$B$15+RawData!Q456*ScoringModel!$B$16+RawData!R456*ScoringModel!$B$17+RawData!S456*ScoringModel!$B$18+RawData!T456*ScoringModel!$B$19+RawData!U456*ScoringModel!$B$20)*0.01,"")</f>
        <v/>
      </c>
      <c r="P456" t="str">
        <f>IF(A456&lt;&gt;"",(RawData!V456*ScoringModel!$B$24+RawData!W456*ScoringModel!$B$25+RawData!X456*ScoringModel!$B$26+RawData!Y456*ScoringModel!$B$27+RawData!Z456*ScoringModel!$B$28+RawData!AA456*ScoringModel!$B$29+RawData!AB456*ScoringModel!$B$30)*0.01,"")</f>
        <v/>
      </c>
      <c r="Q456" s="19"/>
      <c r="R456" s="19"/>
      <c r="S456" s="19"/>
      <c r="T456" s="19"/>
      <c r="U456" s="19"/>
      <c r="V456" s="19"/>
    </row>
    <row r="457" spans="1:22" x14ac:dyDescent="0.25">
      <c r="A457" t="str">
        <f>IF(RawData!A457&lt;&gt;"",RawData!A457,"")</f>
        <v/>
      </c>
      <c r="B457" t="str">
        <f>IF(RawData!B457&lt;&gt;"",CONCATENATE(RawData!B457,", ",RawData!C457),"")</f>
        <v/>
      </c>
      <c r="C457" t="str">
        <f>IF(RawData!D457&lt;&gt;"",RawData!D457,"")</f>
        <v/>
      </c>
      <c r="D457" s="28" t="str">
        <f>IF(RawData!E457&lt;&gt;"",RawData!E457,"")</f>
        <v/>
      </c>
      <c r="E457" t="str">
        <f>IF(RawData!F457&lt;&gt;"",CONCATENATE(RawData!F457,", ",LEFT(RawData!G457,1)),"")</f>
        <v/>
      </c>
      <c r="G457" s="30" t="str">
        <f t="shared" si="7"/>
        <v/>
      </c>
      <c r="H457" t="str">
        <f>IF(A457&lt;&gt;"",VLOOKUP(G457,ScoreRanges!$C$4:$E$8,3),"")</f>
        <v/>
      </c>
      <c r="J457" s="30" t="str">
        <f>IF(AND(ConversionTable!$F$2&lt;&gt;"",A457&lt;&gt;""),VLOOKUP(G457,ConversionTable!B$2:D$402,3),"")</f>
        <v/>
      </c>
      <c r="K457" t="str">
        <f>IF(AND(ConversionTable!$F$2&lt;&gt;"",A457&lt;&gt;""),VLOOKUP(J457,ConversionTable!I$4:K$7,3),"")</f>
        <v/>
      </c>
      <c r="M457" t="str">
        <f>IF(A457&lt;&gt;"",(RawData!AC457*ScoringModel!$B$11+RawData!AD457*ScoringModel!$B$21+RawData!AE457*ScoringModel!$B$31)*0.01,"")</f>
        <v/>
      </c>
      <c r="N457" t="str">
        <f>IF(A457&lt;&gt;"",(RawData!H457*ScoringModel!$B$4+RawData!I457*ScoringModel!$B$5+RawData!J457*ScoringModel!$B$6+RawData!K457*ScoringModel!$B$7+RawData!L457*ScoringModel!$B$8+RawData!M457*ScoringModel!$B$9+RawData!N457*ScoringModel!$B$10)*0.01,"")</f>
        <v/>
      </c>
      <c r="O457" t="str">
        <f>IF(A457&lt;&gt;"",(RawData!O457*ScoringModel!$B$14+RawData!P457*ScoringModel!$B$15+RawData!Q457*ScoringModel!$B$16+RawData!R457*ScoringModel!$B$17+RawData!S457*ScoringModel!$B$18+RawData!T457*ScoringModel!$B$19+RawData!U457*ScoringModel!$B$20)*0.01,"")</f>
        <v/>
      </c>
      <c r="P457" t="str">
        <f>IF(A457&lt;&gt;"",(RawData!V457*ScoringModel!$B$24+RawData!W457*ScoringModel!$B$25+RawData!X457*ScoringModel!$B$26+RawData!Y457*ScoringModel!$B$27+RawData!Z457*ScoringModel!$B$28+RawData!AA457*ScoringModel!$B$29+RawData!AB457*ScoringModel!$B$30)*0.01,"")</f>
        <v/>
      </c>
      <c r="Q457" s="19"/>
      <c r="R457" s="19"/>
      <c r="S457" s="19"/>
      <c r="T457" s="19"/>
      <c r="U457" s="19"/>
      <c r="V457" s="19"/>
    </row>
    <row r="458" spans="1:22" x14ac:dyDescent="0.25">
      <c r="A458" t="str">
        <f>IF(RawData!A458&lt;&gt;"",RawData!A458,"")</f>
        <v/>
      </c>
      <c r="B458" t="str">
        <f>IF(RawData!B458&lt;&gt;"",CONCATENATE(RawData!B458,", ",RawData!C458),"")</f>
        <v/>
      </c>
      <c r="C458" t="str">
        <f>IF(RawData!D458&lt;&gt;"",RawData!D458,"")</f>
        <v/>
      </c>
      <c r="D458" s="28" t="str">
        <f>IF(RawData!E458&lt;&gt;"",RawData!E458,"")</f>
        <v/>
      </c>
      <c r="E458" t="str">
        <f>IF(RawData!F458&lt;&gt;"",CONCATENATE(RawData!F458,", ",LEFT(RawData!G458,1)),"")</f>
        <v/>
      </c>
      <c r="G458" s="30" t="str">
        <f t="shared" si="7"/>
        <v/>
      </c>
      <c r="H458" t="str">
        <f>IF(A458&lt;&gt;"",VLOOKUP(G458,ScoreRanges!$C$4:$E$8,3),"")</f>
        <v/>
      </c>
      <c r="J458" s="30" t="str">
        <f>IF(AND(ConversionTable!$F$2&lt;&gt;"",A458&lt;&gt;""),VLOOKUP(G458,ConversionTable!B$2:D$402,3),"")</f>
        <v/>
      </c>
      <c r="K458" t="str">
        <f>IF(AND(ConversionTable!$F$2&lt;&gt;"",A458&lt;&gt;""),VLOOKUP(J458,ConversionTable!I$4:K$7,3),"")</f>
        <v/>
      </c>
      <c r="M458" t="str">
        <f>IF(A458&lt;&gt;"",(RawData!AC458*ScoringModel!$B$11+RawData!AD458*ScoringModel!$B$21+RawData!AE458*ScoringModel!$B$31)*0.01,"")</f>
        <v/>
      </c>
      <c r="N458" t="str">
        <f>IF(A458&lt;&gt;"",(RawData!H458*ScoringModel!$B$4+RawData!I458*ScoringModel!$B$5+RawData!J458*ScoringModel!$B$6+RawData!K458*ScoringModel!$B$7+RawData!L458*ScoringModel!$B$8+RawData!M458*ScoringModel!$B$9+RawData!N458*ScoringModel!$B$10)*0.01,"")</f>
        <v/>
      </c>
      <c r="O458" t="str">
        <f>IF(A458&lt;&gt;"",(RawData!O458*ScoringModel!$B$14+RawData!P458*ScoringModel!$B$15+RawData!Q458*ScoringModel!$B$16+RawData!R458*ScoringModel!$B$17+RawData!S458*ScoringModel!$B$18+RawData!T458*ScoringModel!$B$19+RawData!U458*ScoringModel!$B$20)*0.01,"")</f>
        <v/>
      </c>
      <c r="P458" t="str">
        <f>IF(A458&lt;&gt;"",(RawData!V458*ScoringModel!$B$24+RawData!W458*ScoringModel!$B$25+RawData!X458*ScoringModel!$B$26+RawData!Y458*ScoringModel!$B$27+RawData!Z458*ScoringModel!$B$28+RawData!AA458*ScoringModel!$B$29+RawData!AB458*ScoringModel!$B$30)*0.01,"")</f>
        <v/>
      </c>
      <c r="Q458" s="19"/>
      <c r="R458" s="19"/>
      <c r="S458" s="19"/>
      <c r="T458" s="19"/>
      <c r="U458" s="19"/>
      <c r="V458" s="19"/>
    </row>
    <row r="459" spans="1:22" x14ac:dyDescent="0.25">
      <c r="A459" t="str">
        <f>IF(RawData!A459&lt;&gt;"",RawData!A459,"")</f>
        <v/>
      </c>
      <c r="B459" t="str">
        <f>IF(RawData!B459&lt;&gt;"",CONCATENATE(RawData!B459,", ",RawData!C459),"")</f>
        <v/>
      </c>
      <c r="C459" t="str">
        <f>IF(RawData!D459&lt;&gt;"",RawData!D459,"")</f>
        <v/>
      </c>
      <c r="D459" s="28" t="str">
        <f>IF(RawData!E459&lt;&gt;"",RawData!E459,"")</f>
        <v/>
      </c>
      <c r="E459" t="str">
        <f>IF(RawData!F459&lt;&gt;"",CONCATENATE(RawData!F459,", ",LEFT(RawData!G459,1)),"")</f>
        <v/>
      </c>
      <c r="G459" s="30" t="str">
        <f t="shared" si="7"/>
        <v/>
      </c>
      <c r="H459" t="str">
        <f>IF(A459&lt;&gt;"",VLOOKUP(G459,ScoreRanges!$C$4:$E$8,3),"")</f>
        <v/>
      </c>
      <c r="J459" s="30" t="str">
        <f>IF(AND(ConversionTable!$F$2&lt;&gt;"",A459&lt;&gt;""),VLOOKUP(G459,ConversionTable!B$2:D$402,3),"")</f>
        <v/>
      </c>
      <c r="K459" t="str">
        <f>IF(AND(ConversionTable!$F$2&lt;&gt;"",A459&lt;&gt;""),VLOOKUP(J459,ConversionTable!I$4:K$7,3),"")</f>
        <v/>
      </c>
      <c r="M459" t="str">
        <f>IF(A459&lt;&gt;"",(RawData!AC459*ScoringModel!$B$11+RawData!AD459*ScoringModel!$B$21+RawData!AE459*ScoringModel!$B$31)*0.01,"")</f>
        <v/>
      </c>
      <c r="N459" t="str">
        <f>IF(A459&lt;&gt;"",(RawData!H459*ScoringModel!$B$4+RawData!I459*ScoringModel!$B$5+RawData!J459*ScoringModel!$B$6+RawData!K459*ScoringModel!$B$7+RawData!L459*ScoringModel!$B$8+RawData!M459*ScoringModel!$B$9+RawData!N459*ScoringModel!$B$10)*0.01,"")</f>
        <v/>
      </c>
      <c r="O459" t="str">
        <f>IF(A459&lt;&gt;"",(RawData!O459*ScoringModel!$B$14+RawData!P459*ScoringModel!$B$15+RawData!Q459*ScoringModel!$B$16+RawData!R459*ScoringModel!$B$17+RawData!S459*ScoringModel!$B$18+RawData!T459*ScoringModel!$B$19+RawData!U459*ScoringModel!$B$20)*0.01,"")</f>
        <v/>
      </c>
      <c r="P459" t="str">
        <f>IF(A459&lt;&gt;"",(RawData!V459*ScoringModel!$B$24+RawData!W459*ScoringModel!$B$25+RawData!X459*ScoringModel!$B$26+RawData!Y459*ScoringModel!$B$27+RawData!Z459*ScoringModel!$B$28+RawData!AA459*ScoringModel!$B$29+RawData!AB459*ScoringModel!$B$30)*0.01,"")</f>
        <v/>
      </c>
      <c r="Q459" s="19"/>
      <c r="R459" s="19"/>
      <c r="S459" s="19"/>
      <c r="T459" s="19"/>
      <c r="U459" s="19"/>
      <c r="V459" s="19"/>
    </row>
    <row r="460" spans="1:22" x14ac:dyDescent="0.25">
      <c r="A460" t="str">
        <f>IF(RawData!A460&lt;&gt;"",RawData!A460,"")</f>
        <v/>
      </c>
      <c r="B460" t="str">
        <f>IF(RawData!B460&lt;&gt;"",CONCATENATE(RawData!B460,", ",RawData!C460),"")</f>
        <v/>
      </c>
      <c r="C460" t="str">
        <f>IF(RawData!D460&lt;&gt;"",RawData!D460,"")</f>
        <v/>
      </c>
      <c r="D460" s="28" t="str">
        <f>IF(RawData!E460&lt;&gt;"",RawData!E460,"")</f>
        <v/>
      </c>
      <c r="E460" t="str">
        <f>IF(RawData!F460&lt;&gt;"",CONCATENATE(RawData!F460,", ",LEFT(RawData!G460,1)),"")</f>
        <v/>
      </c>
      <c r="G460" s="30" t="str">
        <f t="shared" si="7"/>
        <v/>
      </c>
      <c r="H460" t="str">
        <f>IF(A460&lt;&gt;"",VLOOKUP(G460,ScoreRanges!$C$4:$E$8,3),"")</f>
        <v/>
      </c>
      <c r="J460" s="30" t="str">
        <f>IF(AND(ConversionTable!$F$2&lt;&gt;"",A460&lt;&gt;""),VLOOKUP(G460,ConversionTable!B$2:D$402,3),"")</f>
        <v/>
      </c>
      <c r="K460" t="str">
        <f>IF(AND(ConversionTable!$F$2&lt;&gt;"",A460&lt;&gt;""),VLOOKUP(J460,ConversionTable!I$4:K$7,3),"")</f>
        <v/>
      </c>
      <c r="M460" t="str">
        <f>IF(A460&lt;&gt;"",(RawData!AC460*ScoringModel!$B$11+RawData!AD460*ScoringModel!$B$21+RawData!AE460*ScoringModel!$B$31)*0.01,"")</f>
        <v/>
      </c>
      <c r="N460" t="str">
        <f>IF(A460&lt;&gt;"",(RawData!H460*ScoringModel!$B$4+RawData!I460*ScoringModel!$B$5+RawData!J460*ScoringModel!$B$6+RawData!K460*ScoringModel!$B$7+RawData!L460*ScoringModel!$B$8+RawData!M460*ScoringModel!$B$9+RawData!N460*ScoringModel!$B$10)*0.01,"")</f>
        <v/>
      </c>
      <c r="O460" t="str">
        <f>IF(A460&lt;&gt;"",(RawData!O460*ScoringModel!$B$14+RawData!P460*ScoringModel!$B$15+RawData!Q460*ScoringModel!$B$16+RawData!R460*ScoringModel!$B$17+RawData!S460*ScoringModel!$B$18+RawData!T460*ScoringModel!$B$19+RawData!U460*ScoringModel!$B$20)*0.01,"")</f>
        <v/>
      </c>
      <c r="P460" t="str">
        <f>IF(A460&lt;&gt;"",(RawData!V460*ScoringModel!$B$24+RawData!W460*ScoringModel!$B$25+RawData!X460*ScoringModel!$B$26+RawData!Y460*ScoringModel!$B$27+RawData!Z460*ScoringModel!$B$28+RawData!AA460*ScoringModel!$B$29+RawData!AB460*ScoringModel!$B$30)*0.01,"")</f>
        <v/>
      </c>
      <c r="Q460" s="19"/>
      <c r="R460" s="19"/>
      <c r="S460" s="19"/>
      <c r="T460" s="19"/>
      <c r="U460" s="19"/>
      <c r="V460" s="19"/>
    </row>
    <row r="461" spans="1:22" x14ac:dyDescent="0.25">
      <c r="A461" t="str">
        <f>IF(RawData!A461&lt;&gt;"",RawData!A461,"")</f>
        <v/>
      </c>
      <c r="B461" t="str">
        <f>IF(RawData!B461&lt;&gt;"",CONCATENATE(RawData!B461,", ",RawData!C461),"")</f>
        <v/>
      </c>
      <c r="C461" t="str">
        <f>IF(RawData!D461&lt;&gt;"",RawData!D461,"")</f>
        <v/>
      </c>
      <c r="D461" s="28" t="str">
        <f>IF(RawData!E461&lt;&gt;"",RawData!E461,"")</f>
        <v/>
      </c>
      <c r="E461" t="str">
        <f>IF(RawData!F461&lt;&gt;"",CONCATENATE(RawData!F461,", ",LEFT(RawData!G461,1)),"")</f>
        <v/>
      </c>
      <c r="G461" s="30" t="str">
        <f t="shared" si="7"/>
        <v/>
      </c>
      <c r="H461" t="str">
        <f>IF(A461&lt;&gt;"",VLOOKUP(G461,ScoreRanges!$C$4:$E$8,3),"")</f>
        <v/>
      </c>
      <c r="J461" s="30" t="str">
        <f>IF(AND(ConversionTable!$F$2&lt;&gt;"",A461&lt;&gt;""),VLOOKUP(G461,ConversionTable!B$2:D$402,3),"")</f>
        <v/>
      </c>
      <c r="K461" t="str">
        <f>IF(AND(ConversionTable!$F$2&lt;&gt;"",A461&lt;&gt;""),VLOOKUP(J461,ConversionTable!I$4:K$7,3),"")</f>
        <v/>
      </c>
      <c r="M461" t="str">
        <f>IF(A461&lt;&gt;"",(RawData!AC461*ScoringModel!$B$11+RawData!AD461*ScoringModel!$B$21+RawData!AE461*ScoringModel!$B$31)*0.01,"")</f>
        <v/>
      </c>
      <c r="N461" t="str">
        <f>IF(A461&lt;&gt;"",(RawData!H461*ScoringModel!$B$4+RawData!I461*ScoringModel!$B$5+RawData!J461*ScoringModel!$B$6+RawData!K461*ScoringModel!$B$7+RawData!L461*ScoringModel!$B$8+RawData!M461*ScoringModel!$B$9+RawData!N461*ScoringModel!$B$10)*0.01,"")</f>
        <v/>
      </c>
      <c r="O461" t="str">
        <f>IF(A461&lt;&gt;"",(RawData!O461*ScoringModel!$B$14+RawData!P461*ScoringModel!$B$15+RawData!Q461*ScoringModel!$B$16+RawData!R461*ScoringModel!$B$17+RawData!S461*ScoringModel!$B$18+RawData!T461*ScoringModel!$B$19+RawData!U461*ScoringModel!$B$20)*0.01,"")</f>
        <v/>
      </c>
      <c r="P461" t="str">
        <f>IF(A461&lt;&gt;"",(RawData!V461*ScoringModel!$B$24+RawData!W461*ScoringModel!$B$25+RawData!X461*ScoringModel!$B$26+RawData!Y461*ScoringModel!$B$27+RawData!Z461*ScoringModel!$B$28+RawData!AA461*ScoringModel!$B$29+RawData!AB461*ScoringModel!$B$30)*0.01,"")</f>
        <v/>
      </c>
      <c r="Q461" s="19"/>
      <c r="R461" s="19"/>
      <c r="S461" s="19"/>
      <c r="T461" s="19"/>
      <c r="U461" s="19"/>
      <c r="V461" s="19"/>
    </row>
    <row r="462" spans="1:22" x14ac:dyDescent="0.25">
      <c r="A462" t="str">
        <f>IF(RawData!A462&lt;&gt;"",RawData!A462,"")</f>
        <v/>
      </c>
      <c r="B462" t="str">
        <f>IF(RawData!B462&lt;&gt;"",CONCATENATE(RawData!B462,", ",RawData!C462),"")</f>
        <v/>
      </c>
      <c r="C462" t="str">
        <f>IF(RawData!D462&lt;&gt;"",RawData!D462,"")</f>
        <v/>
      </c>
      <c r="D462" s="28" t="str">
        <f>IF(RawData!E462&lt;&gt;"",RawData!E462,"")</f>
        <v/>
      </c>
      <c r="E462" t="str">
        <f>IF(RawData!F462&lt;&gt;"",CONCATENATE(RawData!F462,", ",LEFT(RawData!G462,1)),"")</f>
        <v/>
      </c>
      <c r="G462" s="30" t="str">
        <f t="shared" si="7"/>
        <v/>
      </c>
      <c r="H462" t="str">
        <f>IF(A462&lt;&gt;"",VLOOKUP(G462,ScoreRanges!$C$4:$E$8,3),"")</f>
        <v/>
      </c>
      <c r="J462" s="30" t="str">
        <f>IF(AND(ConversionTable!$F$2&lt;&gt;"",A462&lt;&gt;""),VLOOKUP(G462,ConversionTable!B$2:D$402,3),"")</f>
        <v/>
      </c>
      <c r="K462" t="str">
        <f>IF(AND(ConversionTable!$F$2&lt;&gt;"",A462&lt;&gt;""),VLOOKUP(J462,ConversionTable!I$4:K$7,3),"")</f>
        <v/>
      </c>
      <c r="M462" t="str">
        <f>IF(A462&lt;&gt;"",(RawData!AC462*ScoringModel!$B$11+RawData!AD462*ScoringModel!$B$21+RawData!AE462*ScoringModel!$B$31)*0.01,"")</f>
        <v/>
      </c>
      <c r="N462" t="str">
        <f>IF(A462&lt;&gt;"",(RawData!H462*ScoringModel!$B$4+RawData!I462*ScoringModel!$B$5+RawData!J462*ScoringModel!$B$6+RawData!K462*ScoringModel!$B$7+RawData!L462*ScoringModel!$B$8+RawData!M462*ScoringModel!$B$9+RawData!N462*ScoringModel!$B$10)*0.01,"")</f>
        <v/>
      </c>
      <c r="O462" t="str">
        <f>IF(A462&lt;&gt;"",(RawData!O462*ScoringModel!$B$14+RawData!P462*ScoringModel!$B$15+RawData!Q462*ScoringModel!$B$16+RawData!R462*ScoringModel!$B$17+RawData!S462*ScoringModel!$B$18+RawData!T462*ScoringModel!$B$19+RawData!U462*ScoringModel!$B$20)*0.01,"")</f>
        <v/>
      </c>
      <c r="P462" t="str">
        <f>IF(A462&lt;&gt;"",(RawData!V462*ScoringModel!$B$24+RawData!W462*ScoringModel!$B$25+RawData!X462*ScoringModel!$B$26+RawData!Y462*ScoringModel!$B$27+RawData!Z462*ScoringModel!$B$28+RawData!AA462*ScoringModel!$B$29+RawData!AB462*ScoringModel!$B$30)*0.01,"")</f>
        <v/>
      </c>
      <c r="Q462" s="19"/>
      <c r="R462" s="19"/>
      <c r="S462" s="19"/>
      <c r="T462" s="19"/>
      <c r="U462" s="19"/>
      <c r="V462" s="19"/>
    </row>
    <row r="463" spans="1:22" x14ac:dyDescent="0.25">
      <c r="A463" t="str">
        <f>IF(RawData!A463&lt;&gt;"",RawData!A463,"")</f>
        <v/>
      </c>
      <c r="B463" t="str">
        <f>IF(RawData!B463&lt;&gt;"",CONCATENATE(RawData!B463,", ",RawData!C463),"")</f>
        <v/>
      </c>
      <c r="C463" t="str">
        <f>IF(RawData!D463&lt;&gt;"",RawData!D463,"")</f>
        <v/>
      </c>
      <c r="D463" s="28" t="str">
        <f>IF(RawData!E463&lt;&gt;"",RawData!E463,"")</f>
        <v/>
      </c>
      <c r="E463" t="str">
        <f>IF(RawData!F463&lt;&gt;"",CONCATENATE(RawData!F463,", ",LEFT(RawData!G463,1)),"")</f>
        <v/>
      </c>
      <c r="G463" s="30" t="str">
        <f t="shared" si="7"/>
        <v/>
      </c>
      <c r="H463" t="str">
        <f>IF(A463&lt;&gt;"",VLOOKUP(G463,ScoreRanges!$C$4:$E$8,3),"")</f>
        <v/>
      </c>
      <c r="J463" s="30" t="str">
        <f>IF(AND(ConversionTable!$F$2&lt;&gt;"",A463&lt;&gt;""),VLOOKUP(G463,ConversionTable!B$2:D$402,3),"")</f>
        <v/>
      </c>
      <c r="K463" t="str">
        <f>IF(AND(ConversionTable!$F$2&lt;&gt;"",A463&lt;&gt;""),VLOOKUP(J463,ConversionTable!I$4:K$7,3),"")</f>
        <v/>
      </c>
      <c r="M463" t="str">
        <f>IF(A463&lt;&gt;"",(RawData!AC463*ScoringModel!$B$11+RawData!AD463*ScoringModel!$B$21+RawData!AE463*ScoringModel!$B$31)*0.01,"")</f>
        <v/>
      </c>
      <c r="N463" t="str">
        <f>IF(A463&lt;&gt;"",(RawData!H463*ScoringModel!$B$4+RawData!I463*ScoringModel!$B$5+RawData!J463*ScoringModel!$B$6+RawData!K463*ScoringModel!$B$7+RawData!L463*ScoringModel!$B$8+RawData!M463*ScoringModel!$B$9+RawData!N463*ScoringModel!$B$10)*0.01,"")</f>
        <v/>
      </c>
      <c r="O463" t="str">
        <f>IF(A463&lt;&gt;"",(RawData!O463*ScoringModel!$B$14+RawData!P463*ScoringModel!$B$15+RawData!Q463*ScoringModel!$B$16+RawData!R463*ScoringModel!$B$17+RawData!S463*ScoringModel!$B$18+RawData!T463*ScoringModel!$B$19+RawData!U463*ScoringModel!$B$20)*0.01,"")</f>
        <v/>
      </c>
      <c r="P463" t="str">
        <f>IF(A463&lt;&gt;"",(RawData!V463*ScoringModel!$B$24+RawData!W463*ScoringModel!$B$25+RawData!X463*ScoringModel!$B$26+RawData!Y463*ScoringModel!$B$27+RawData!Z463*ScoringModel!$B$28+RawData!AA463*ScoringModel!$B$29+RawData!AB463*ScoringModel!$B$30)*0.01,"")</f>
        <v/>
      </c>
      <c r="Q463" s="19"/>
      <c r="R463" s="19"/>
      <c r="S463" s="19"/>
      <c r="T463" s="19"/>
      <c r="U463" s="19"/>
      <c r="V463" s="19"/>
    </row>
    <row r="464" spans="1:22" x14ac:dyDescent="0.25">
      <c r="A464" t="str">
        <f>IF(RawData!A464&lt;&gt;"",RawData!A464,"")</f>
        <v/>
      </c>
      <c r="B464" t="str">
        <f>IF(RawData!B464&lt;&gt;"",CONCATENATE(RawData!B464,", ",RawData!C464),"")</f>
        <v/>
      </c>
      <c r="C464" t="str">
        <f>IF(RawData!D464&lt;&gt;"",RawData!D464,"")</f>
        <v/>
      </c>
      <c r="D464" s="28" t="str">
        <f>IF(RawData!E464&lt;&gt;"",RawData!E464,"")</f>
        <v/>
      </c>
      <c r="E464" t="str">
        <f>IF(RawData!F464&lt;&gt;"",CONCATENATE(RawData!F464,", ",LEFT(RawData!G464,1)),"")</f>
        <v/>
      </c>
      <c r="G464" s="30" t="str">
        <f t="shared" si="7"/>
        <v/>
      </c>
      <c r="H464" t="str">
        <f>IF(A464&lt;&gt;"",VLOOKUP(G464,ScoreRanges!$C$4:$E$8,3),"")</f>
        <v/>
      </c>
      <c r="J464" s="30" t="str">
        <f>IF(AND(ConversionTable!$F$2&lt;&gt;"",A464&lt;&gt;""),VLOOKUP(G464,ConversionTable!B$2:D$402,3),"")</f>
        <v/>
      </c>
      <c r="K464" t="str">
        <f>IF(AND(ConversionTable!$F$2&lt;&gt;"",A464&lt;&gt;""),VLOOKUP(J464,ConversionTable!I$4:K$7,3),"")</f>
        <v/>
      </c>
      <c r="M464" t="str">
        <f>IF(A464&lt;&gt;"",(RawData!AC464*ScoringModel!$B$11+RawData!AD464*ScoringModel!$B$21+RawData!AE464*ScoringModel!$B$31)*0.01,"")</f>
        <v/>
      </c>
      <c r="N464" t="str">
        <f>IF(A464&lt;&gt;"",(RawData!H464*ScoringModel!$B$4+RawData!I464*ScoringModel!$B$5+RawData!J464*ScoringModel!$B$6+RawData!K464*ScoringModel!$B$7+RawData!L464*ScoringModel!$B$8+RawData!M464*ScoringModel!$B$9+RawData!N464*ScoringModel!$B$10)*0.01,"")</f>
        <v/>
      </c>
      <c r="O464" t="str">
        <f>IF(A464&lt;&gt;"",(RawData!O464*ScoringModel!$B$14+RawData!P464*ScoringModel!$B$15+RawData!Q464*ScoringModel!$B$16+RawData!R464*ScoringModel!$B$17+RawData!S464*ScoringModel!$B$18+RawData!T464*ScoringModel!$B$19+RawData!U464*ScoringModel!$B$20)*0.01,"")</f>
        <v/>
      </c>
      <c r="P464" t="str">
        <f>IF(A464&lt;&gt;"",(RawData!V464*ScoringModel!$B$24+RawData!W464*ScoringModel!$B$25+RawData!X464*ScoringModel!$B$26+RawData!Y464*ScoringModel!$B$27+RawData!Z464*ScoringModel!$B$28+RawData!AA464*ScoringModel!$B$29+RawData!AB464*ScoringModel!$B$30)*0.01,"")</f>
        <v/>
      </c>
      <c r="Q464" s="19"/>
      <c r="R464" s="19"/>
      <c r="S464" s="19"/>
      <c r="T464" s="19"/>
      <c r="U464" s="19"/>
      <c r="V464" s="19"/>
    </row>
    <row r="465" spans="1:22" x14ac:dyDescent="0.25">
      <c r="A465" t="str">
        <f>IF(RawData!A465&lt;&gt;"",RawData!A465,"")</f>
        <v/>
      </c>
      <c r="B465" t="str">
        <f>IF(RawData!B465&lt;&gt;"",CONCATENATE(RawData!B465,", ",RawData!C465),"")</f>
        <v/>
      </c>
      <c r="C465" t="str">
        <f>IF(RawData!D465&lt;&gt;"",RawData!D465,"")</f>
        <v/>
      </c>
      <c r="D465" s="28" t="str">
        <f>IF(RawData!E465&lt;&gt;"",RawData!E465,"")</f>
        <v/>
      </c>
      <c r="E465" t="str">
        <f>IF(RawData!F465&lt;&gt;"",CONCATENATE(RawData!F465,", ",LEFT(RawData!G465,1)),"")</f>
        <v/>
      </c>
      <c r="G465" s="30" t="str">
        <f t="shared" si="7"/>
        <v/>
      </c>
      <c r="H465" t="str">
        <f>IF(A465&lt;&gt;"",VLOOKUP(G465,ScoreRanges!$C$4:$E$8,3),"")</f>
        <v/>
      </c>
      <c r="J465" s="30" t="str">
        <f>IF(AND(ConversionTable!$F$2&lt;&gt;"",A465&lt;&gt;""),VLOOKUP(G465,ConversionTable!B$2:D$402,3),"")</f>
        <v/>
      </c>
      <c r="K465" t="str">
        <f>IF(AND(ConversionTable!$F$2&lt;&gt;"",A465&lt;&gt;""),VLOOKUP(J465,ConversionTable!I$4:K$7,3),"")</f>
        <v/>
      </c>
      <c r="M465" t="str">
        <f>IF(A465&lt;&gt;"",(RawData!AC465*ScoringModel!$B$11+RawData!AD465*ScoringModel!$B$21+RawData!AE465*ScoringModel!$B$31)*0.01,"")</f>
        <v/>
      </c>
      <c r="N465" t="str">
        <f>IF(A465&lt;&gt;"",(RawData!H465*ScoringModel!$B$4+RawData!I465*ScoringModel!$B$5+RawData!J465*ScoringModel!$B$6+RawData!K465*ScoringModel!$B$7+RawData!L465*ScoringModel!$B$8+RawData!M465*ScoringModel!$B$9+RawData!N465*ScoringModel!$B$10)*0.01,"")</f>
        <v/>
      </c>
      <c r="O465" t="str">
        <f>IF(A465&lt;&gt;"",(RawData!O465*ScoringModel!$B$14+RawData!P465*ScoringModel!$B$15+RawData!Q465*ScoringModel!$B$16+RawData!R465*ScoringModel!$B$17+RawData!S465*ScoringModel!$B$18+RawData!T465*ScoringModel!$B$19+RawData!U465*ScoringModel!$B$20)*0.01,"")</f>
        <v/>
      </c>
      <c r="P465" t="str">
        <f>IF(A465&lt;&gt;"",(RawData!V465*ScoringModel!$B$24+RawData!W465*ScoringModel!$B$25+RawData!X465*ScoringModel!$B$26+RawData!Y465*ScoringModel!$B$27+RawData!Z465*ScoringModel!$B$28+RawData!AA465*ScoringModel!$B$29+RawData!AB465*ScoringModel!$B$30)*0.01,"")</f>
        <v/>
      </c>
      <c r="Q465" s="19"/>
      <c r="R465" s="19"/>
      <c r="S465" s="19"/>
      <c r="T465" s="19"/>
      <c r="U465" s="19"/>
      <c r="V465" s="19"/>
    </row>
    <row r="466" spans="1:22" x14ac:dyDescent="0.25">
      <c r="A466" t="str">
        <f>IF(RawData!A466&lt;&gt;"",RawData!A466,"")</f>
        <v/>
      </c>
      <c r="B466" t="str">
        <f>IF(RawData!B466&lt;&gt;"",CONCATENATE(RawData!B466,", ",RawData!C466),"")</f>
        <v/>
      </c>
      <c r="C466" t="str">
        <f>IF(RawData!D466&lt;&gt;"",RawData!D466,"")</f>
        <v/>
      </c>
      <c r="D466" s="28" t="str">
        <f>IF(RawData!E466&lt;&gt;"",RawData!E466,"")</f>
        <v/>
      </c>
      <c r="E466" t="str">
        <f>IF(RawData!F466&lt;&gt;"",CONCATENATE(RawData!F466,", ",LEFT(RawData!G466,1)),"")</f>
        <v/>
      </c>
      <c r="G466" s="30" t="str">
        <f t="shared" si="7"/>
        <v/>
      </c>
      <c r="H466" t="str">
        <f>IF(A466&lt;&gt;"",VLOOKUP(G466,ScoreRanges!$C$4:$E$8,3),"")</f>
        <v/>
      </c>
      <c r="J466" s="30" t="str">
        <f>IF(AND(ConversionTable!$F$2&lt;&gt;"",A466&lt;&gt;""),VLOOKUP(G466,ConversionTable!B$2:D$402,3),"")</f>
        <v/>
      </c>
      <c r="K466" t="str">
        <f>IF(AND(ConversionTable!$F$2&lt;&gt;"",A466&lt;&gt;""),VLOOKUP(J466,ConversionTable!I$4:K$7,3),"")</f>
        <v/>
      </c>
      <c r="M466" t="str">
        <f>IF(A466&lt;&gt;"",(RawData!AC466*ScoringModel!$B$11+RawData!AD466*ScoringModel!$B$21+RawData!AE466*ScoringModel!$B$31)*0.01,"")</f>
        <v/>
      </c>
      <c r="N466" t="str">
        <f>IF(A466&lt;&gt;"",(RawData!H466*ScoringModel!$B$4+RawData!I466*ScoringModel!$B$5+RawData!J466*ScoringModel!$B$6+RawData!K466*ScoringModel!$B$7+RawData!L466*ScoringModel!$B$8+RawData!M466*ScoringModel!$B$9+RawData!N466*ScoringModel!$B$10)*0.01,"")</f>
        <v/>
      </c>
      <c r="O466" t="str">
        <f>IF(A466&lt;&gt;"",(RawData!O466*ScoringModel!$B$14+RawData!P466*ScoringModel!$B$15+RawData!Q466*ScoringModel!$B$16+RawData!R466*ScoringModel!$B$17+RawData!S466*ScoringModel!$B$18+RawData!T466*ScoringModel!$B$19+RawData!U466*ScoringModel!$B$20)*0.01,"")</f>
        <v/>
      </c>
      <c r="P466" t="str">
        <f>IF(A466&lt;&gt;"",(RawData!V466*ScoringModel!$B$24+RawData!W466*ScoringModel!$B$25+RawData!X466*ScoringModel!$B$26+RawData!Y466*ScoringModel!$B$27+RawData!Z466*ScoringModel!$B$28+RawData!AA466*ScoringModel!$B$29+RawData!AB466*ScoringModel!$B$30)*0.01,"")</f>
        <v/>
      </c>
      <c r="Q466" s="19"/>
      <c r="R466" s="19"/>
      <c r="S466" s="19"/>
      <c r="T466" s="19"/>
      <c r="U466" s="19"/>
      <c r="V466" s="19"/>
    </row>
    <row r="467" spans="1:22" x14ac:dyDescent="0.25">
      <c r="A467" t="str">
        <f>IF(RawData!A467&lt;&gt;"",RawData!A467,"")</f>
        <v/>
      </c>
      <c r="B467" t="str">
        <f>IF(RawData!B467&lt;&gt;"",CONCATENATE(RawData!B467,", ",RawData!C467),"")</f>
        <v/>
      </c>
      <c r="C467" t="str">
        <f>IF(RawData!D467&lt;&gt;"",RawData!D467,"")</f>
        <v/>
      </c>
      <c r="D467" s="28" t="str">
        <f>IF(RawData!E467&lt;&gt;"",RawData!E467,"")</f>
        <v/>
      </c>
      <c r="E467" t="str">
        <f>IF(RawData!F467&lt;&gt;"",CONCATENATE(RawData!F467,", ",LEFT(RawData!G467,1)),"")</f>
        <v/>
      </c>
      <c r="G467" s="30" t="str">
        <f t="shared" si="7"/>
        <v/>
      </c>
      <c r="H467" t="str">
        <f>IF(A467&lt;&gt;"",VLOOKUP(G467,ScoreRanges!$C$4:$E$8,3),"")</f>
        <v/>
      </c>
      <c r="J467" s="30" t="str">
        <f>IF(AND(ConversionTable!$F$2&lt;&gt;"",A467&lt;&gt;""),VLOOKUP(G467,ConversionTable!B$2:D$402,3),"")</f>
        <v/>
      </c>
      <c r="K467" t="str">
        <f>IF(AND(ConversionTable!$F$2&lt;&gt;"",A467&lt;&gt;""),VLOOKUP(J467,ConversionTable!I$4:K$7,3),"")</f>
        <v/>
      </c>
      <c r="M467" t="str">
        <f>IF(A467&lt;&gt;"",(RawData!AC467*ScoringModel!$B$11+RawData!AD467*ScoringModel!$B$21+RawData!AE467*ScoringModel!$B$31)*0.01,"")</f>
        <v/>
      </c>
      <c r="N467" t="str">
        <f>IF(A467&lt;&gt;"",(RawData!H467*ScoringModel!$B$4+RawData!I467*ScoringModel!$B$5+RawData!J467*ScoringModel!$B$6+RawData!K467*ScoringModel!$B$7+RawData!L467*ScoringModel!$B$8+RawData!M467*ScoringModel!$B$9+RawData!N467*ScoringModel!$B$10)*0.01,"")</f>
        <v/>
      </c>
      <c r="O467" t="str">
        <f>IF(A467&lt;&gt;"",(RawData!O467*ScoringModel!$B$14+RawData!P467*ScoringModel!$B$15+RawData!Q467*ScoringModel!$B$16+RawData!R467*ScoringModel!$B$17+RawData!S467*ScoringModel!$B$18+RawData!T467*ScoringModel!$B$19+RawData!U467*ScoringModel!$B$20)*0.01,"")</f>
        <v/>
      </c>
      <c r="P467" t="str">
        <f>IF(A467&lt;&gt;"",(RawData!V467*ScoringModel!$B$24+RawData!W467*ScoringModel!$B$25+RawData!X467*ScoringModel!$B$26+RawData!Y467*ScoringModel!$B$27+RawData!Z467*ScoringModel!$B$28+RawData!AA467*ScoringModel!$B$29+RawData!AB467*ScoringModel!$B$30)*0.01,"")</f>
        <v/>
      </c>
      <c r="Q467" s="19"/>
      <c r="R467" s="19"/>
      <c r="S467" s="19"/>
      <c r="T467" s="19"/>
      <c r="U467" s="19"/>
      <c r="V467" s="19"/>
    </row>
    <row r="468" spans="1:22" x14ac:dyDescent="0.25">
      <c r="A468" t="str">
        <f>IF(RawData!A468&lt;&gt;"",RawData!A468,"")</f>
        <v/>
      </c>
      <c r="B468" t="str">
        <f>IF(RawData!B468&lt;&gt;"",CONCATENATE(RawData!B468,", ",RawData!C468),"")</f>
        <v/>
      </c>
      <c r="C468" t="str">
        <f>IF(RawData!D468&lt;&gt;"",RawData!D468,"")</f>
        <v/>
      </c>
      <c r="D468" s="28" t="str">
        <f>IF(RawData!E468&lt;&gt;"",RawData!E468,"")</f>
        <v/>
      </c>
      <c r="E468" t="str">
        <f>IF(RawData!F468&lt;&gt;"",CONCATENATE(RawData!F468,", ",LEFT(RawData!G468,1)),"")</f>
        <v/>
      </c>
      <c r="G468" s="30" t="str">
        <f t="shared" si="7"/>
        <v/>
      </c>
      <c r="H468" t="str">
        <f>IF(A468&lt;&gt;"",VLOOKUP(G468,ScoreRanges!$C$4:$E$8,3),"")</f>
        <v/>
      </c>
      <c r="J468" s="30" t="str">
        <f>IF(AND(ConversionTable!$F$2&lt;&gt;"",A468&lt;&gt;""),VLOOKUP(G468,ConversionTable!B$2:D$402,3),"")</f>
        <v/>
      </c>
      <c r="K468" t="str">
        <f>IF(AND(ConversionTable!$F$2&lt;&gt;"",A468&lt;&gt;""),VLOOKUP(J468,ConversionTable!I$4:K$7,3),"")</f>
        <v/>
      </c>
      <c r="M468" t="str">
        <f>IF(A468&lt;&gt;"",(RawData!AC468*ScoringModel!$B$11+RawData!AD468*ScoringModel!$B$21+RawData!AE468*ScoringModel!$B$31)*0.01,"")</f>
        <v/>
      </c>
      <c r="N468" t="str">
        <f>IF(A468&lt;&gt;"",(RawData!H468*ScoringModel!$B$4+RawData!I468*ScoringModel!$B$5+RawData!J468*ScoringModel!$B$6+RawData!K468*ScoringModel!$B$7+RawData!L468*ScoringModel!$B$8+RawData!M468*ScoringModel!$B$9+RawData!N468*ScoringModel!$B$10)*0.01,"")</f>
        <v/>
      </c>
      <c r="O468" t="str">
        <f>IF(A468&lt;&gt;"",(RawData!O468*ScoringModel!$B$14+RawData!P468*ScoringModel!$B$15+RawData!Q468*ScoringModel!$B$16+RawData!R468*ScoringModel!$B$17+RawData!S468*ScoringModel!$B$18+RawData!T468*ScoringModel!$B$19+RawData!U468*ScoringModel!$B$20)*0.01,"")</f>
        <v/>
      </c>
      <c r="P468" t="str">
        <f>IF(A468&lt;&gt;"",(RawData!V468*ScoringModel!$B$24+RawData!W468*ScoringModel!$B$25+RawData!X468*ScoringModel!$B$26+RawData!Y468*ScoringModel!$B$27+RawData!Z468*ScoringModel!$B$28+RawData!AA468*ScoringModel!$B$29+RawData!AB468*ScoringModel!$B$30)*0.01,"")</f>
        <v/>
      </c>
      <c r="Q468" s="19"/>
      <c r="R468" s="19"/>
      <c r="S468" s="19"/>
      <c r="T468" s="19"/>
      <c r="U468" s="19"/>
      <c r="V468" s="19"/>
    </row>
    <row r="469" spans="1:22" x14ac:dyDescent="0.25">
      <c r="A469" t="str">
        <f>IF(RawData!A469&lt;&gt;"",RawData!A469,"")</f>
        <v/>
      </c>
      <c r="B469" t="str">
        <f>IF(RawData!B469&lt;&gt;"",CONCATENATE(RawData!B469,", ",RawData!C469),"")</f>
        <v/>
      </c>
      <c r="C469" t="str">
        <f>IF(RawData!D469&lt;&gt;"",RawData!D469,"")</f>
        <v/>
      </c>
      <c r="D469" s="28" t="str">
        <f>IF(RawData!E469&lt;&gt;"",RawData!E469,"")</f>
        <v/>
      </c>
      <c r="E469" t="str">
        <f>IF(RawData!F469&lt;&gt;"",CONCATENATE(RawData!F469,", ",LEFT(RawData!G469,1)),"")</f>
        <v/>
      </c>
      <c r="G469" s="30" t="str">
        <f t="shared" si="7"/>
        <v/>
      </c>
      <c r="H469" t="str">
        <f>IF(A469&lt;&gt;"",VLOOKUP(G469,ScoreRanges!$C$4:$E$8,3),"")</f>
        <v/>
      </c>
      <c r="J469" s="30" t="str">
        <f>IF(AND(ConversionTable!$F$2&lt;&gt;"",A469&lt;&gt;""),VLOOKUP(G469,ConversionTable!B$2:D$402,3),"")</f>
        <v/>
      </c>
      <c r="K469" t="str">
        <f>IF(AND(ConversionTable!$F$2&lt;&gt;"",A469&lt;&gt;""),VLOOKUP(J469,ConversionTable!I$4:K$7,3),"")</f>
        <v/>
      </c>
      <c r="M469" t="str">
        <f>IF(A469&lt;&gt;"",(RawData!AC469*ScoringModel!$B$11+RawData!AD469*ScoringModel!$B$21+RawData!AE469*ScoringModel!$B$31)*0.01,"")</f>
        <v/>
      </c>
      <c r="N469" t="str">
        <f>IF(A469&lt;&gt;"",(RawData!H469*ScoringModel!$B$4+RawData!I469*ScoringModel!$B$5+RawData!J469*ScoringModel!$B$6+RawData!K469*ScoringModel!$B$7+RawData!L469*ScoringModel!$B$8+RawData!M469*ScoringModel!$B$9+RawData!N469*ScoringModel!$B$10)*0.01,"")</f>
        <v/>
      </c>
      <c r="O469" t="str">
        <f>IF(A469&lt;&gt;"",(RawData!O469*ScoringModel!$B$14+RawData!P469*ScoringModel!$B$15+RawData!Q469*ScoringModel!$B$16+RawData!R469*ScoringModel!$B$17+RawData!S469*ScoringModel!$B$18+RawData!T469*ScoringModel!$B$19+RawData!U469*ScoringModel!$B$20)*0.01,"")</f>
        <v/>
      </c>
      <c r="P469" t="str">
        <f>IF(A469&lt;&gt;"",(RawData!V469*ScoringModel!$B$24+RawData!W469*ScoringModel!$B$25+RawData!X469*ScoringModel!$B$26+RawData!Y469*ScoringModel!$B$27+RawData!Z469*ScoringModel!$B$28+RawData!AA469*ScoringModel!$B$29+RawData!AB469*ScoringModel!$B$30)*0.01,"")</f>
        <v/>
      </c>
      <c r="Q469" s="19"/>
      <c r="R469" s="19"/>
      <c r="S469" s="19"/>
      <c r="T469" s="19"/>
      <c r="U469" s="19"/>
      <c r="V469" s="19"/>
    </row>
    <row r="470" spans="1:22" x14ac:dyDescent="0.25">
      <c r="A470" t="str">
        <f>IF(RawData!A470&lt;&gt;"",RawData!A470,"")</f>
        <v/>
      </c>
      <c r="B470" t="str">
        <f>IF(RawData!B470&lt;&gt;"",CONCATENATE(RawData!B470,", ",RawData!C470),"")</f>
        <v/>
      </c>
      <c r="C470" t="str">
        <f>IF(RawData!D470&lt;&gt;"",RawData!D470,"")</f>
        <v/>
      </c>
      <c r="D470" s="28" t="str">
        <f>IF(RawData!E470&lt;&gt;"",RawData!E470,"")</f>
        <v/>
      </c>
      <c r="E470" t="str">
        <f>IF(RawData!F470&lt;&gt;"",CONCATENATE(RawData!F470,", ",LEFT(RawData!G470,1)),"")</f>
        <v/>
      </c>
      <c r="G470" s="30" t="str">
        <f t="shared" si="7"/>
        <v/>
      </c>
      <c r="H470" t="str">
        <f>IF(A470&lt;&gt;"",VLOOKUP(G470,ScoreRanges!$C$4:$E$8,3),"")</f>
        <v/>
      </c>
      <c r="J470" s="30" t="str">
        <f>IF(AND(ConversionTable!$F$2&lt;&gt;"",A470&lt;&gt;""),VLOOKUP(G470,ConversionTable!B$2:D$402,3),"")</f>
        <v/>
      </c>
      <c r="K470" t="str">
        <f>IF(AND(ConversionTable!$F$2&lt;&gt;"",A470&lt;&gt;""),VLOOKUP(J470,ConversionTable!I$4:K$7,3),"")</f>
        <v/>
      </c>
      <c r="M470" t="str">
        <f>IF(A470&lt;&gt;"",(RawData!AC470*ScoringModel!$B$11+RawData!AD470*ScoringModel!$B$21+RawData!AE470*ScoringModel!$B$31)*0.01,"")</f>
        <v/>
      </c>
      <c r="N470" t="str">
        <f>IF(A470&lt;&gt;"",(RawData!H470*ScoringModel!$B$4+RawData!I470*ScoringModel!$B$5+RawData!J470*ScoringModel!$B$6+RawData!K470*ScoringModel!$B$7+RawData!L470*ScoringModel!$B$8+RawData!M470*ScoringModel!$B$9+RawData!N470*ScoringModel!$B$10)*0.01,"")</f>
        <v/>
      </c>
      <c r="O470" t="str">
        <f>IF(A470&lt;&gt;"",(RawData!O470*ScoringModel!$B$14+RawData!P470*ScoringModel!$B$15+RawData!Q470*ScoringModel!$B$16+RawData!R470*ScoringModel!$B$17+RawData!S470*ScoringModel!$B$18+RawData!T470*ScoringModel!$B$19+RawData!U470*ScoringModel!$B$20)*0.01,"")</f>
        <v/>
      </c>
      <c r="P470" t="str">
        <f>IF(A470&lt;&gt;"",(RawData!V470*ScoringModel!$B$24+RawData!W470*ScoringModel!$B$25+RawData!X470*ScoringModel!$B$26+RawData!Y470*ScoringModel!$B$27+RawData!Z470*ScoringModel!$B$28+RawData!AA470*ScoringModel!$B$29+RawData!AB470*ScoringModel!$B$30)*0.01,"")</f>
        <v/>
      </c>
      <c r="Q470" s="19"/>
      <c r="R470" s="19"/>
      <c r="S470" s="19"/>
      <c r="T470" s="19"/>
      <c r="U470" s="19"/>
      <c r="V470" s="19"/>
    </row>
    <row r="471" spans="1:22" x14ac:dyDescent="0.25">
      <c r="A471" t="str">
        <f>IF(RawData!A471&lt;&gt;"",RawData!A471,"")</f>
        <v/>
      </c>
      <c r="B471" t="str">
        <f>IF(RawData!B471&lt;&gt;"",CONCATENATE(RawData!B471,", ",RawData!C471),"")</f>
        <v/>
      </c>
      <c r="C471" t="str">
        <f>IF(RawData!D471&lt;&gt;"",RawData!D471,"")</f>
        <v/>
      </c>
      <c r="D471" s="28" t="str">
        <f>IF(RawData!E471&lt;&gt;"",RawData!E471,"")</f>
        <v/>
      </c>
      <c r="E471" t="str">
        <f>IF(RawData!F471&lt;&gt;"",CONCATENATE(RawData!F471,", ",LEFT(RawData!G471,1)),"")</f>
        <v/>
      </c>
      <c r="G471" s="30" t="str">
        <f t="shared" si="7"/>
        <v/>
      </c>
      <c r="H471" t="str">
        <f>IF(A471&lt;&gt;"",VLOOKUP(G471,ScoreRanges!$C$4:$E$8,3),"")</f>
        <v/>
      </c>
      <c r="J471" s="30" t="str">
        <f>IF(AND(ConversionTable!$F$2&lt;&gt;"",A471&lt;&gt;""),VLOOKUP(G471,ConversionTable!B$2:D$402,3),"")</f>
        <v/>
      </c>
      <c r="K471" t="str">
        <f>IF(AND(ConversionTable!$F$2&lt;&gt;"",A471&lt;&gt;""),VLOOKUP(J471,ConversionTable!I$4:K$7,3),"")</f>
        <v/>
      </c>
      <c r="M471" t="str">
        <f>IF(A471&lt;&gt;"",(RawData!AC471*ScoringModel!$B$11+RawData!AD471*ScoringModel!$B$21+RawData!AE471*ScoringModel!$B$31)*0.01,"")</f>
        <v/>
      </c>
      <c r="N471" t="str">
        <f>IF(A471&lt;&gt;"",(RawData!H471*ScoringModel!$B$4+RawData!I471*ScoringModel!$B$5+RawData!J471*ScoringModel!$B$6+RawData!K471*ScoringModel!$B$7+RawData!L471*ScoringModel!$B$8+RawData!M471*ScoringModel!$B$9+RawData!N471*ScoringModel!$B$10)*0.01,"")</f>
        <v/>
      </c>
      <c r="O471" t="str">
        <f>IF(A471&lt;&gt;"",(RawData!O471*ScoringModel!$B$14+RawData!P471*ScoringModel!$B$15+RawData!Q471*ScoringModel!$B$16+RawData!R471*ScoringModel!$B$17+RawData!S471*ScoringModel!$B$18+RawData!T471*ScoringModel!$B$19+RawData!U471*ScoringModel!$B$20)*0.01,"")</f>
        <v/>
      </c>
      <c r="P471" t="str">
        <f>IF(A471&lt;&gt;"",(RawData!V471*ScoringModel!$B$24+RawData!W471*ScoringModel!$B$25+RawData!X471*ScoringModel!$B$26+RawData!Y471*ScoringModel!$B$27+RawData!Z471*ScoringModel!$B$28+RawData!AA471*ScoringModel!$B$29+RawData!AB471*ScoringModel!$B$30)*0.01,"")</f>
        <v/>
      </c>
      <c r="Q471" s="19"/>
      <c r="R471" s="19"/>
      <c r="S471" s="19"/>
      <c r="T471" s="19"/>
      <c r="U471" s="19"/>
      <c r="V471" s="19"/>
    </row>
    <row r="472" spans="1:22" x14ac:dyDescent="0.25">
      <c r="A472" t="str">
        <f>IF(RawData!A472&lt;&gt;"",RawData!A472,"")</f>
        <v/>
      </c>
      <c r="B472" t="str">
        <f>IF(RawData!B472&lt;&gt;"",CONCATENATE(RawData!B472,", ",RawData!C472),"")</f>
        <v/>
      </c>
      <c r="C472" t="str">
        <f>IF(RawData!D472&lt;&gt;"",RawData!D472,"")</f>
        <v/>
      </c>
      <c r="D472" s="28" t="str">
        <f>IF(RawData!E472&lt;&gt;"",RawData!E472,"")</f>
        <v/>
      </c>
      <c r="E472" t="str">
        <f>IF(RawData!F472&lt;&gt;"",CONCATENATE(RawData!F472,", ",LEFT(RawData!G472,1)),"")</f>
        <v/>
      </c>
      <c r="G472" s="30" t="str">
        <f t="shared" si="7"/>
        <v/>
      </c>
      <c r="H472" t="str">
        <f>IF(A472&lt;&gt;"",VLOOKUP(G472,ScoreRanges!$C$4:$E$8,3),"")</f>
        <v/>
      </c>
      <c r="J472" s="30" t="str">
        <f>IF(AND(ConversionTable!$F$2&lt;&gt;"",A472&lt;&gt;""),VLOOKUP(G472,ConversionTable!B$2:D$402,3),"")</f>
        <v/>
      </c>
      <c r="K472" t="str">
        <f>IF(AND(ConversionTable!$F$2&lt;&gt;"",A472&lt;&gt;""),VLOOKUP(J472,ConversionTable!I$4:K$7,3),"")</f>
        <v/>
      </c>
      <c r="M472" t="str">
        <f>IF(A472&lt;&gt;"",(RawData!AC472*ScoringModel!$B$11+RawData!AD472*ScoringModel!$B$21+RawData!AE472*ScoringModel!$B$31)*0.01,"")</f>
        <v/>
      </c>
      <c r="N472" t="str">
        <f>IF(A472&lt;&gt;"",(RawData!H472*ScoringModel!$B$4+RawData!I472*ScoringModel!$B$5+RawData!J472*ScoringModel!$B$6+RawData!K472*ScoringModel!$B$7+RawData!L472*ScoringModel!$B$8+RawData!M472*ScoringModel!$B$9+RawData!N472*ScoringModel!$B$10)*0.01,"")</f>
        <v/>
      </c>
      <c r="O472" t="str">
        <f>IF(A472&lt;&gt;"",(RawData!O472*ScoringModel!$B$14+RawData!P472*ScoringModel!$B$15+RawData!Q472*ScoringModel!$B$16+RawData!R472*ScoringModel!$B$17+RawData!S472*ScoringModel!$B$18+RawData!T472*ScoringModel!$B$19+RawData!U472*ScoringModel!$B$20)*0.01,"")</f>
        <v/>
      </c>
      <c r="P472" t="str">
        <f>IF(A472&lt;&gt;"",(RawData!V472*ScoringModel!$B$24+RawData!W472*ScoringModel!$B$25+RawData!X472*ScoringModel!$B$26+RawData!Y472*ScoringModel!$B$27+RawData!Z472*ScoringModel!$B$28+RawData!AA472*ScoringModel!$B$29+RawData!AB472*ScoringModel!$B$30)*0.01,"")</f>
        <v/>
      </c>
      <c r="Q472" s="19"/>
      <c r="R472" s="19"/>
      <c r="S472" s="19"/>
      <c r="T472" s="19"/>
      <c r="U472" s="19"/>
      <c r="V472" s="19"/>
    </row>
    <row r="473" spans="1:22" x14ac:dyDescent="0.25">
      <c r="A473" t="str">
        <f>IF(RawData!A473&lt;&gt;"",RawData!A473,"")</f>
        <v/>
      </c>
      <c r="B473" t="str">
        <f>IF(RawData!B473&lt;&gt;"",CONCATENATE(RawData!B473,", ",RawData!C473),"")</f>
        <v/>
      </c>
      <c r="C473" t="str">
        <f>IF(RawData!D473&lt;&gt;"",RawData!D473,"")</f>
        <v/>
      </c>
      <c r="D473" s="28" t="str">
        <f>IF(RawData!E473&lt;&gt;"",RawData!E473,"")</f>
        <v/>
      </c>
      <c r="E473" t="str">
        <f>IF(RawData!F473&lt;&gt;"",CONCATENATE(RawData!F473,", ",LEFT(RawData!G473,1)),"")</f>
        <v/>
      </c>
      <c r="G473" s="30" t="str">
        <f t="shared" si="7"/>
        <v/>
      </c>
      <c r="H473" t="str">
        <f>IF(A473&lt;&gt;"",VLOOKUP(G473,ScoreRanges!$C$4:$E$8,3),"")</f>
        <v/>
      </c>
      <c r="J473" s="30" t="str">
        <f>IF(AND(ConversionTable!$F$2&lt;&gt;"",A473&lt;&gt;""),VLOOKUP(G473,ConversionTable!B$2:D$402,3),"")</f>
        <v/>
      </c>
      <c r="K473" t="str">
        <f>IF(AND(ConversionTable!$F$2&lt;&gt;"",A473&lt;&gt;""),VLOOKUP(J473,ConversionTable!I$4:K$7,3),"")</f>
        <v/>
      </c>
      <c r="M473" t="str">
        <f>IF(A473&lt;&gt;"",(RawData!AC473*ScoringModel!$B$11+RawData!AD473*ScoringModel!$B$21+RawData!AE473*ScoringModel!$B$31)*0.01,"")</f>
        <v/>
      </c>
      <c r="N473" t="str">
        <f>IF(A473&lt;&gt;"",(RawData!H473*ScoringModel!$B$4+RawData!I473*ScoringModel!$B$5+RawData!J473*ScoringModel!$B$6+RawData!K473*ScoringModel!$B$7+RawData!L473*ScoringModel!$B$8+RawData!M473*ScoringModel!$B$9+RawData!N473*ScoringModel!$B$10)*0.01,"")</f>
        <v/>
      </c>
      <c r="O473" t="str">
        <f>IF(A473&lt;&gt;"",(RawData!O473*ScoringModel!$B$14+RawData!P473*ScoringModel!$B$15+RawData!Q473*ScoringModel!$B$16+RawData!R473*ScoringModel!$B$17+RawData!S473*ScoringModel!$B$18+RawData!T473*ScoringModel!$B$19+RawData!U473*ScoringModel!$B$20)*0.01,"")</f>
        <v/>
      </c>
      <c r="P473" t="str">
        <f>IF(A473&lt;&gt;"",(RawData!V473*ScoringModel!$B$24+RawData!W473*ScoringModel!$B$25+RawData!X473*ScoringModel!$B$26+RawData!Y473*ScoringModel!$B$27+RawData!Z473*ScoringModel!$B$28+RawData!AA473*ScoringModel!$B$29+RawData!AB473*ScoringModel!$B$30)*0.01,"")</f>
        <v/>
      </c>
      <c r="Q473" s="19"/>
      <c r="R473" s="19"/>
      <c r="S473" s="19"/>
      <c r="T473" s="19"/>
      <c r="U473" s="19"/>
      <c r="V473" s="19"/>
    </row>
    <row r="474" spans="1:22" x14ac:dyDescent="0.25">
      <c r="A474" t="str">
        <f>IF(RawData!A474&lt;&gt;"",RawData!A474,"")</f>
        <v/>
      </c>
      <c r="B474" t="str">
        <f>IF(RawData!B474&lt;&gt;"",CONCATENATE(RawData!B474,", ",RawData!C474),"")</f>
        <v/>
      </c>
      <c r="C474" t="str">
        <f>IF(RawData!D474&lt;&gt;"",RawData!D474,"")</f>
        <v/>
      </c>
      <c r="D474" s="28" t="str">
        <f>IF(RawData!E474&lt;&gt;"",RawData!E474,"")</f>
        <v/>
      </c>
      <c r="E474" t="str">
        <f>IF(RawData!F474&lt;&gt;"",CONCATENATE(RawData!F474,", ",LEFT(RawData!G474,1)),"")</f>
        <v/>
      </c>
      <c r="G474" s="30" t="str">
        <f t="shared" si="7"/>
        <v/>
      </c>
      <c r="H474" t="str">
        <f>IF(A474&lt;&gt;"",VLOOKUP(G474,ScoreRanges!$C$4:$E$8,3),"")</f>
        <v/>
      </c>
      <c r="J474" s="30" t="str">
        <f>IF(AND(ConversionTable!$F$2&lt;&gt;"",A474&lt;&gt;""),VLOOKUP(G474,ConversionTable!B$2:D$402,3),"")</f>
        <v/>
      </c>
      <c r="K474" t="str">
        <f>IF(AND(ConversionTable!$F$2&lt;&gt;"",A474&lt;&gt;""),VLOOKUP(J474,ConversionTable!I$4:K$7,3),"")</f>
        <v/>
      </c>
      <c r="M474" t="str">
        <f>IF(A474&lt;&gt;"",(RawData!AC474*ScoringModel!$B$11+RawData!AD474*ScoringModel!$B$21+RawData!AE474*ScoringModel!$B$31)*0.01,"")</f>
        <v/>
      </c>
      <c r="N474" t="str">
        <f>IF(A474&lt;&gt;"",(RawData!H474*ScoringModel!$B$4+RawData!I474*ScoringModel!$B$5+RawData!J474*ScoringModel!$B$6+RawData!K474*ScoringModel!$B$7+RawData!L474*ScoringModel!$B$8+RawData!M474*ScoringModel!$B$9+RawData!N474*ScoringModel!$B$10)*0.01,"")</f>
        <v/>
      </c>
      <c r="O474" t="str">
        <f>IF(A474&lt;&gt;"",(RawData!O474*ScoringModel!$B$14+RawData!P474*ScoringModel!$B$15+RawData!Q474*ScoringModel!$B$16+RawData!R474*ScoringModel!$B$17+RawData!S474*ScoringModel!$B$18+RawData!T474*ScoringModel!$B$19+RawData!U474*ScoringModel!$B$20)*0.01,"")</f>
        <v/>
      </c>
      <c r="P474" t="str">
        <f>IF(A474&lt;&gt;"",(RawData!V474*ScoringModel!$B$24+RawData!W474*ScoringModel!$B$25+RawData!X474*ScoringModel!$B$26+RawData!Y474*ScoringModel!$B$27+RawData!Z474*ScoringModel!$B$28+RawData!AA474*ScoringModel!$B$29+RawData!AB474*ScoringModel!$B$30)*0.01,"")</f>
        <v/>
      </c>
      <c r="Q474" s="19"/>
      <c r="R474" s="19"/>
      <c r="S474" s="19"/>
      <c r="T474" s="19"/>
      <c r="U474" s="19"/>
      <c r="V474" s="19"/>
    </row>
    <row r="475" spans="1:22" x14ac:dyDescent="0.25">
      <c r="A475" t="str">
        <f>IF(RawData!A475&lt;&gt;"",RawData!A475,"")</f>
        <v/>
      </c>
      <c r="B475" t="str">
        <f>IF(RawData!B475&lt;&gt;"",CONCATENATE(RawData!B475,", ",RawData!C475),"")</f>
        <v/>
      </c>
      <c r="C475" t="str">
        <f>IF(RawData!D475&lt;&gt;"",RawData!D475,"")</f>
        <v/>
      </c>
      <c r="D475" s="28" t="str">
        <f>IF(RawData!E475&lt;&gt;"",RawData!E475,"")</f>
        <v/>
      </c>
      <c r="E475" t="str">
        <f>IF(RawData!F475&lt;&gt;"",CONCATENATE(RawData!F475,", ",LEFT(RawData!G475,1)),"")</f>
        <v/>
      </c>
      <c r="G475" s="30" t="str">
        <f t="shared" si="7"/>
        <v/>
      </c>
      <c r="H475" t="str">
        <f>IF(A475&lt;&gt;"",VLOOKUP(G475,ScoreRanges!$C$4:$E$8,3),"")</f>
        <v/>
      </c>
      <c r="J475" s="30" t="str">
        <f>IF(AND(ConversionTable!$F$2&lt;&gt;"",A475&lt;&gt;""),VLOOKUP(G475,ConversionTable!B$2:D$402,3),"")</f>
        <v/>
      </c>
      <c r="K475" t="str">
        <f>IF(AND(ConversionTable!$F$2&lt;&gt;"",A475&lt;&gt;""),VLOOKUP(J475,ConversionTable!I$4:K$7,3),"")</f>
        <v/>
      </c>
      <c r="M475" t="str">
        <f>IF(A475&lt;&gt;"",(RawData!AC475*ScoringModel!$B$11+RawData!AD475*ScoringModel!$B$21+RawData!AE475*ScoringModel!$B$31)*0.01,"")</f>
        <v/>
      </c>
      <c r="N475" t="str">
        <f>IF(A475&lt;&gt;"",(RawData!H475*ScoringModel!$B$4+RawData!I475*ScoringModel!$B$5+RawData!J475*ScoringModel!$B$6+RawData!K475*ScoringModel!$B$7+RawData!L475*ScoringModel!$B$8+RawData!M475*ScoringModel!$B$9+RawData!N475*ScoringModel!$B$10)*0.01,"")</f>
        <v/>
      </c>
      <c r="O475" t="str">
        <f>IF(A475&lt;&gt;"",(RawData!O475*ScoringModel!$B$14+RawData!P475*ScoringModel!$B$15+RawData!Q475*ScoringModel!$B$16+RawData!R475*ScoringModel!$B$17+RawData!S475*ScoringModel!$B$18+RawData!T475*ScoringModel!$B$19+RawData!U475*ScoringModel!$B$20)*0.01,"")</f>
        <v/>
      </c>
      <c r="P475" t="str">
        <f>IF(A475&lt;&gt;"",(RawData!V475*ScoringModel!$B$24+RawData!W475*ScoringModel!$B$25+RawData!X475*ScoringModel!$B$26+RawData!Y475*ScoringModel!$B$27+RawData!Z475*ScoringModel!$B$28+RawData!AA475*ScoringModel!$B$29+RawData!AB475*ScoringModel!$B$30)*0.01,"")</f>
        <v/>
      </c>
      <c r="Q475" s="19"/>
      <c r="R475" s="19"/>
      <c r="S475" s="19"/>
      <c r="T475" s="19"/>
      <c r="U475" s="19"/>
      <c r="V475" s="19"/>
    </row>
    <row r="476" spans="1:22" x14ac:dyDescent="0.25">
      <c r="A476" t="str">
        <f>IF(RawData!A476&lt;&gt;"",RawData!A476,"")</f>
        <v/>
      </c>
      <c r="B476" t="str">
        <f>IF(RawData!B476&lt;&gt;"",CONCATENATE(RawData!B476,", ",RawData!C476),"")</f>
        <v/>
      </c>
      <c r="C476" t="str">
        <f>IF(RawData!D476&lt;&gt;"",RawData!D476,"")</f>
        <v/>
      </c>
      <c r="D476" s="28" t="str">
        <f>IF(RawData!E476&lt;&gt;"",RawData!E476,"")</f>
        <v/>
      </c>
      <c r="E476" t="str">
        <f>IF(RawData!F476&lt;&gt;"",CONCATENATE(RawData!F476,", ",LEFT(RawData!G476,1)),"")</f>
        <v/>
      </c>
      <c r="G476" s="30" t="str">
        <f t="shared" si="7"/>
        <v/>
      </c>
      <c r="H476" t="str">
        <f>IF(A476&lt;&gt;"",VLOOKUP(G476,ScoreRanges!$C$4:$E$8,3),"")</f>
        <v/>
      </c>
      <c r="J476" s="30" t="str">
        <f>IF(AND(ConversionTable!$F$2&lt;&gt;"",A476&lt;&gt;""),VLOOKUP(G476,ConversionTable!B$2:D$402,3),"")</f>
        <v/>
      </c>
      <c r="K476" t="str">
        <f>IF(AND(ConversionTable!$F$2&lt;&gt;"",A476&lt;&gt;""),VLOOKUP(J476,ConversionTable!I$4:K$7,3),"")</f>
        <v/>
      </c>
      <c r="M476" t="str">
        <f>IF(A476&lt;&gt;"",(RawData!AC476*ScoringModel!$B$11+RawData!AD476*ScoringModel!$B$21+RawData!AE476*ScoringModel!$B$31)*0.01,"")</f>
        <v/>
      </c>
      <c r="N476" t="str">
        <f>IF(A476&lt;&gt;"",(RawData!H476*ScoringModel!$B$4+RawData!I476*ScoringModel!$B$5+RawData!J476*ScoringModel!$B$6+RawData!K476*ScoringModel!$B$7+RawData!L476*ScoringModel!$B$8+RawData!M476*ScoringModel!$B$9+RawData!N476*ScoringModel!$B$10)*0.01,"")</f>
        <v/>
      </c>
      <c r="O476" t="str">
        <f>IF(A476&lt;&gt;"",(RawData!O476*ScoringModel!$B$14+RawData!P476*ScoringModel!$B$15+RawData!Q476*ScoringModel!$B$16+RawData!R476*ScoringModel!$B$17+RawData!S476*ScoringModel!$B$18+RawData!T476*ScoringModel!$B$19+RawData!U476*ScoringModel!$B$20)*0.01,"")</f>
        <v/>
      </c>
      <c r="P476" t="str">
        <f>IF(A476&lt;&gt;"",(RawData!V476*ScoringModel!$B$24+RawData!W476*ScoringModel!$B$25+RawData!X476*ScoringModel!$B$26+RawData!Y476*ScoringModel!$B$27+RawData!Z476*ScoringModel!$B$28+RawData!AA476*ScoringModel!$B$29+RawData!AB476*ScoringModel!$B$30)*0.01,"")</f>
        <v/>
      </c>
      <c r="Q476" s="19"/>
      <c r="R476" s="19"/>
      <c r="S476" s="19"/>
      <c r="T476" s="19"/>
      <c r="U476" s="19"/>
      <c r="V476" s="19"/>
    </row>
    <row r="477" spans="1:22" x14ac:dyDescent="0.25">
      <c r="A477" t="str">
        <f>IF(RawData!A477&lt;&gt;"",RawData!A477,"")</f>
        <v/>
      </c>
      <c r="B477" t="str">
        <f>IF(RawData!B477&lt;&gt;"",CONCATENATE(RawData!B477,", ",RawData!C477),"")</f>
        <v/>
      </c>
      <c r="C477" t="str">
        <f>IF(RawData!D477&lt;&gt;"",RawData!D477,"")</f>
        <v/>
      </c>
      <c r="D477" s="28" t="str">
        <f>IF(RawData!E477&lt;&gt;"",RawData!E477,"")</f>
        <v/>
      </c>
      <c r="E477" t="str">
        <f>IF(RawData!F477&lt;&gt;"",CONCATENATE(RawData!F477,", ",LEFT(RawData!G477,1)),"")</f>
        <v/>
      </c>
      <c r="G477" s="30" t="str">
        <f t="shared" si="7"/>
        <v/>
      </c>
      <c r="H477" t="str">
        <f>IF(A477&lt;&gt;"",VLOOKUP(G477,ScoreRanges!$C$4:$E$8,3),"")</f>
        <v/>
      </c>
      <c r="J477" s="30" t="str">
        <f>IF(AND(ConversionTable!$F$2&lt;&gt;"",A477&lt;&gt;""),VLOOKUP(G477,ConversionTable!B$2:D$402,3),"")</f>
        <v/>
      </c>
      <c r="K477" t="str">
        <f>IF(AND(ConversionTable!$F$2&lt;&gt;"",A477&lt;&gt;""),VLOOKUP(J477,ConversionTable!I$4:K$7,3),"")</f>
        <v/>
      </c>
      <c r="M477" t="str">
        <f>IF(A477&lt;&gt;"",(RawData!AC477*ScoringModel!$B$11+RawData!AD477*ScoringModel!$B$21+RawData!AE477*ScoringModel!$B$31)*0.01,"")</f>
        <v/>
      </c>
      <c r="N477" t="str">
        <f>IF(A477&lt;&gt;"",(RawData!H477*ScoringModel!$B$4+RawData!I477*ScoringModel!$B$5+RawData!J477*ScoringModel!$B$6+RawData!K477*ScoringModel!$B$7+RawData!L477*ScoringModel!$B$8+RawData!M477*ScoringModel!$B$9+RawData!N477*ScoringModel!$B$10)*0.01,"")</f>
        <v/>
      </c>
      <c r="O477" t="str">
        <f>IF(A477&lt;&gt;"",(RawData!O477*ScoringModel!$B$14+RawData!P477*ScoringModel!$B$15+RawData!Q477*ScoringModel!$B$16+RawData!R477*ScoringModel!$B$17+RawData!S477*ScoringModel!$B$18+RawData!T477*ScoringModel!$B$19+RawData!U477*ScoringModel!$B$20)*0.01,"")</f>
        <v/>
      </c>
      <c r="P477" t="str">
        <f>IF(A477&lt;&gt;"",(RawData!V477*ScoringModel!$B$24+RawData!W477*ScoringModel!$B$25+RawData!X477*ScoringModel!$B$26+RawData!Y477*ScoringModel!$B$27+RawData!Z477*ScoringModel!$B$28+RawData!AA477*ScoringModel!$B$29+RawData!AB477*ScoringModel!$B$30)*0.01,"")</f>
        <v/>
      </c>
      <c r="Q477" s="19"/>
      <c r="R477" s="19"/>
      <c r="S477" s="19"/>
      <c r="T477" s="19"/>
      <c r="U477" s="19"/>
      <c r="V477" s="19"/>
    </row>
    <row r="478" spans="1:22" x14ac:dyDescent="0.25">
      <c r="A478" t="str">
        <f>IF(RawData!A478&lt;&gt;"",RawData!A478,"")</f>
        <v/>
      </c>
      <c r="B478" t="str">
        <f>IF(RawData!B478&lt;&gt;"",CONCATENATE(RawData!B478,", ",RawData!C478),"")</f>
        <v/>
      </c>
      <c r="C478" t="str">
        <f>IF(RawData!D478&lt;&gt;"",RawData!D478,"")</f>
        <v/>
      </c>
      <c r="D478" s="28" t="str">
        <f>IF(RawData!E478&lt;&gt;"",RawData!E478,"")</f>
        <v/>
      </c>
      <c r="E478" t="str">
        <f>IF(RawData!F478&lt;&gt;"",CONCATENATE(RawData!F478,", ",LEFT(RawData!G478,1)),"")</f>
        <v/>
      </c>
      <c r="G478" s="30" t="str">
        <f t="shared" si="7"/>
        <v/>
      </c>
      <c r="H478" t="str">
        <f>IF(A478&lt;&gt;"",VLOOKUP(G478,ScoreRanges!$C$4:$E$8,3),"")</f>
        <v/>
      </c>
      <c r="J478" s="30" t="str">
        <f>IF(AND(ConversionTable!$F$2&lt;&gt;"",A478&lt;&gt;""),VLOOKUP(G478,ConversionTable!B$2:D$402,3),"")</f>
        <v/>
      </c>
      <c r="K478" t="str">
        <f>IF(AND(ConversionTable!$F$2&lt;&gt;"",A478&lt;&gt;""),VLOOKUP(J478,ConversionTable!I$4:K$7,3),"")</f>
        <v/>
      </c>
      <c r="M478" t="str">
        <f>IF(A478&lt;&gt;"",(RawData!AC478*ScoringModel!$B$11+RawData!AD478*ScoringModel!$B$21+RawData!AE478*ScoringModel!$B$31)*0.01,"")</f>
        <v/>
      </c>
      <c r="N478" t="str">
        <f>IF(A478&lt;&gt;"",(RawData!H478*ScoringModel!$B$4+RawData!I478*ScoringModel!$B$5+RawData!J478*ScoringModel!$B$6+RawData!K478*ScoringModel!$B$7+RawData!L478*ScoringModel!$B$8+RawData!M478*ScoringModel!$B$9+RawData!N478*ScoringModel!$B$10)*0.01,"")</f>
        <v/>
      </c>
      <c r="O478" t="str">
        <f>IF(A478&lt;&gt;"",(RawData!O478*ScoringModel!$B$14+RawData!P478*ScoringModel!$B$15+RawData!Q478*ScoringModel!$B$16+RawData!R478*ScoringModel!$B$17+RawData!S478*ScoringModel!$B$18+RawData!T478*ScoringModel!$B$19+RawData!U478*ScoringModel!$B$20)*0.01,"")</f>
        <v/>
      </c>
      <c r="P478" t="str">
        <f>IF(A478&lt;&gt;"",(RawData!V478*ScoringModel!$B$24+RawData!W478*ScoringModel!$B$25+RawData!X478*ScoringModel!$B$26+RawData!Y478*ScoringModel!$B$27+RawData!Z478*ScoringModel!$B$28+RawData!AA478*ScoringModel!$B$29+RawData!AB478*ScoringModel!$B$30)*0.01,"")</f>
        <v/>
      </c>
      <c r="Q478" s="19"/>
      <c r="R478" s="19"/>
      <c r="S478" s="19"/>
      <c r="T478" s="19"/>
      <c r="U478" s="19"/>
      <c r="V478" s="19"/>
    </row>
    <row r="479" spans="1:22" x14ac:dyDescent="0.25">
      <c r="A479" t="str">
        <f>IF(RawData!A479&lt;&gt;"",RawData!A479,"")</f>
        <v/>
      </c>
      <c r="B479" t="str">
        <f>IF(RawData!B479&lt;&gt;"",CONCATENATE(RawData!B479,", ",RawData!C479),"")</f>
        <v/>
      </c>
      <c r="C479" t="str">
        <f>IF(RawData!D479&lt;&gt;"",RawData!D479,"")</f>
        <v/>
      </c>
      <c r="D479" s="28" t="str">
        <f>IF(RawData!E479&lt;&gt;"",RawData!E479,"")</f>
        <v/>
      </c>
      <c r="E479" t="str">
        <f>IF(RawData!F479&lt;&gt;"",CONCATENATE(RawData!F479,", ",LEFT(RawData!G479,1)),"")</f>
        <v/>
      </c>
      <c r="G479" s="30" t="str">
        <f t="shared" si="7"/>
        <v/>
      </c>
      <c r="H479" t="str">
        <f>IF(A479&lt;&gt;"",VLOOKUP(G479,ScoreRanges!$C$4:$E$8,3),"")</f>
        <v/>
      </c>
      <c r="J479" s="30" t="str">
        <f>IF(AND(ConversionTable!$F$2&lt;&gt;"",A479&lt;&gt;""),VLOOKUP(G479,ConversionTable!B$2:D$402,3),"")</f>
        <v/>
      </c>
      <c r="K479" t="str">
        <f>IF(AND(ConversionTable!$F$2&lt;&gt;"",A479&lt;&gt;""),VLOOKUP(J479,ConversionTable!I$4:K$7,3),"")</f>
        <v/>
      </c>
      <c r="M479" t="str">
        <f>IF(A479&lt;&gt;"",(RawData!AC479*ScoringModel!$B$11+RawData!AD479*ScoringModel!$B$21+RawData!AE479*ScoringModel!$B$31)*0.01,"")</f>
        <v/>
      </c>
      <c r="N479" t="str">
        <f>IF(A479&lt;&gt;"",(RawData!H479*ScoringModel!$B$4+RawData!I479*ScoringModel!$B$5+RawData!J479*ScoringModel!$B$6+RawData!K479*ScoringModel!$B$7+RawData!L479*ScoringModel!$B$8+RawData!M479*ScoringModel!$B$9+RawData!N479*ScoringModel!$B$10)*0.01,"")</f>
        <v/>
      </c>
      <c r="O479" t="str">
        <f>IF(A479&lt;&gt;"",(RawData!O479*ScoringModel!$B$14+RawData!P479*ScoringModel!$B$15+RawData!Q479*ScoringModel!$B$16+RawData!R479*ScoringModel!$B$17+RawData!S479*ScoringModel!$B$18+RawData!T479*ScoringModel!$B$19+RawData!U479*ScoringModel!$B$20)*0.01,"")</f>
        <v/>
      </c>
      <c r="P479" t="str">
        <f>IF(A479&lt;&gt;"",(RawData!V479*ScoringModel!$B$24+RawData!W479*ScoringModel!$B$25+RawData!X479*ScoringModel!$B$26+RawData!Y479*ScoringModel!$B$27+RawData!Z479*ScoringModel!$B$28+RawData!AA479*ScoringModel!$B$29+RawData!AB479*ScoringModel!$B$30)*0.01,"")</f>
        <v/>
      </c>
      <c r="Q479" s="19"/>
      <c r="R479" s="19"/>
      <c r="S479" s="19"/>
      <c r="T479" s="19"/>
      <c r="U479" s="19"/>
      <c r="V479" s="19"/>
    </row>
    <row r="480" spans="1:22" x14ac:dyDescent="0.25">
      <c r="A480" t="str">
        <f>IF(RawData!A480&lt;&gt;"",RawData!A480,"")</f>
        <v/>
      </c>
      <c r="B480" t="str">
        <f>IF(RawData!B480&lt;&gt;"",CONCATENATE(RawData!B480,", ",RawData!C480),"")</f>
        <v/>
      </c>
      <c r="C480" t="str">
        <f>IF(RawData!D480&lt;&gt;"",RawData!D480,"")</f>
        <v/>
      </c>
      <c r="D480" s="28" t="str">
        <f>IF(RawData!E480&lt;&gt;"",RawData!E480,"")</f>
        <v/>
      </c>
      <c r="E480" t="str">
        <f>IF(RawData!F480&lt;&gt;"",CONCATENATE(RawData!F480,", ",LEFT(RawData!G480,1)),"")</f>
        <v/>
      </c>
      <c r="G480" s="30" t="str">
        <f t="shared" si="7"/>
        <v/>
      </c>
      <c r="H480" t="str">
        <f>IF(A480&lt;&gt;"",VLOOKUP(G480,ScoreRanges!$C$4:$E$8,3),"")</f>
        <v/>
      </c>
      <c r="J480" s="30" t="str">
        <f>IF(AND(ConversionTable!$F$2&lt;&gt;"",A480&lt;&gt;""),VLOOKUP(G480,ConversionTable!B$2:D$402,3),"")</f>
        <v/>
      </c>
      <c r="K480" t="str">
        <f>IF(AND(ConversionTable!$F$2&lt;&gt;"",A480&lt;&gt;""),VLOOKUP(J480,ConversionTable!I$4:K$7,3),"")</f>
        <v/>
      </c>
      <c r="M480" t="str">
        <f>IF(A480&lt;&gt;"",(RawData!AC480*ScoringModel!$B$11+RawData!AD480*ScoringModel!$B$21+RawData!AE480*ScoringModel!$B$31)*0.01,"")</f>
        <v/>
      </c>
      <c r="N480" t="str">
        <f>IF(A480&lt;&gt;"",(RawData!H480*ScoringModel!$B$4+RawData!I480*ScoringModel!$B$5+RawData!J480*ScoringModel!$B$6+RawData!K480*ScoringModel!$B$7+RawData!L480*ScoringModel!$B$8+RawData!M480*ScoringModel!$B$9+RawData!N480*ScoringModel!$B$10)*0.01,"")</f>
        <v/>
      </c>
      <c r="O480" t="str">
        <f>IF(A480&lt;&gt;"",(RawData!O480*ScoringModel!$B$14+RawData!P480*ScoringModel!$B$15+RawData!Q480*ScoringModel!$B$16+RawData!R480*ScoringModel!$B$17+RawData!S480*ScoringModel!$B$18+RawData!T480*ScoringModel!$B$19+RawData!U480*ScoringModel!$B$20)*0.01,"")</f>
        <v/>
      </c>
      <c r="P480" t="str">
        <f>IF(A480&lt;&gt;"",(RawData!V480*ScoringModel!$B$24+RawData!W480*ScoringModel!$B$25+RawData!X480*ScoringModel!$B$26+RawData!Y480*ScoringModel!$B$27+RawData!Z480*ScoringModel!$B$28+RawData!AA480*ScoringModel!$B$29+RawData!AB480*ScoringModel!$B$30)*0.01,"")</f>
        <v/>
      </c>
      <c r="Q480" s="19"/>
      <c r="R480" s="19"/>
      <c r="S480" s="19"/>
      <c r="T480" s="19"/>
      <c r="U480" s="19"/>
      <c r="V480" s="19"/>
    </row>
    <row r="481" spans="1:22" x14ac:dyDescent="0.25">
      <c r="A481" t="str">
        <f>IF(RawData!A481&lt;&gt;"",RawData!A481,"")</f>
        <v/>
      </c>
      <c r="B481" t="str">
        <f>IF(RawData!B481&lt;&gt;"",CONCATENATE(RawData!B481,", ",RawData!C481),"")</f>
        <v/>
      </c>
      <c r="C481" t="str">
        <f>IF(RawData!D481&lt;&gt;"",RawData!D481,"")</f>
        <v/>
      </c>
      <c r="D481" s="28" t="str">
        <f>IF(RawData!E481&lt;&gt;"",RawData!E481,"")</f>
        <v/>
      </c>
      <c r="E481" t="str">
        <f>IF(RawData!F481&lt;&gt;"",CONCATENATE(RawData!F481,", ",LEFT(RawData!G481,1)),"")</f>
        <v/>
      </c>
      <c r="G481" s="30" t="str">
        <f t="shared" si="7"/>
        <v/>
      </c>
      <c r="H481" t="str">
        <f>IF(A481&lt;&gt;"",VLOOKUP(G481,ScoreRanges!$C$4:$E$8,3),"")</f>
        <v/>
      </c>
      <c r="J481" s="30" t="str">
        <f>IF(AND(ConversionTable!$F$2&lt;&gt;"",A481&lt;&gt;""),VLOOKUP(G481,ConversionTable!B$2:D$402,3),"")</f>
        <v/>
      </c>
      <c r="K481" t="str">
        <f>IF(AND(ConversionTable!$F$2&lt;&gt;"",A481&lt;&gt;""),VLOOKUP(J481,ConversionTable!I$4:K$7,3),"")</f>
        <v/>
      </c>
      <c r="M481" t="str">
        <f>IF(A481&lt;&gt;"",(RawData!AC481*ScoringModel!$B$11+RawData!AD481*ScoringModel!$B$21+RawData!AE481*ScoringModel!$B$31)*0.01,"")</f>
        <v/>
      </c>
      <c r="N481" t="str">
        <f>IF(A481&lt;&gt;"",(RawData!H481*ScoringModel!$B$4+RawData!I481*ScoringModel!$B$5+RawData!J481*ScoringModel!$B$6+RawData!K481*ScoringModel!$B$7+RawData!L481*ScoringModel!$B$8+RawData!M481*ScoringModel!$B$9+RawData!N481*ScoringModel!$B$10)*0.01,"")</f>
        <v/>
      </c>
      <c r="O481" t="str">
        <f>IF(A481&lt;&gt;"",(RawData!O481*ScoringModel!$B$14+RawData!P481*ScoringModel!$B$15+RawData!Q481*ScoringModel!$B$16+RawData!R481*ScoringModel!$B$17+RawData!S481*ScoringModel!$B$18+RawData!T481*ScoringModel!$B$19+RawData!U481*ScoringModel!$B$20)*0.01,"")</f>
        <v/>
      </c>
      <c r="P481" t="str">
        <f>IF(A481&lt;&gt;"",(RawData!V481*ScoringModel!$B$24+RawData!W481*ScoringModel!$B$25+RawData!X481*ScoringModel!$B$26+RawData!Y481*ScoringModel!$B$27+RawData!Z481*ScoringModel!$B$28+RawData!AA481*ScoringModel!$B$29+RawData!AB481*ScoringModel!$B$30)*0.01,"")</f>
        <v/>
      </c>
      <c r="Q481" s="19"/>
      <c r="R481" s="19"/>
      <c r="S481" s="19"/>
      <c r="T481" s="19"/>
      <c r="U481" s="19"/>
      <c r="V481" s="19"/>
    </row>
    <row r="482" spans="1:22" x14ac:dyDescent="0.25">
      <c r="A482" t="str">
        <f>IF(RawData!A482&lt;&gt;"",RawData!A482,"")</f>
        <v/>
      </c>
      <c r="B482" t="str">
        <f>IF(RawData!B482&lt;&gt;"",CONCATENATE(RawData!B482,", ",RawData!C482),"")</f>
        <v/>
      </c>
      <c r="C482" t="str">
        <f>IF(RawData!D482&lt;&gt;"",RawData!D482,"")</f>
        <v/>
      </c>
      <c r="D482" s="28" t="str">
        <f>IF(RawData!E482&lt;&gt;"",RawData!E482,"")</f>
        <v/>
      </c>
      <c r="E482" t="str">
        <f>IF(RawData!F482&lt;&gt;"",CONCATENATE(RawData!F482,", ",LEFT(RawData!G482,1)),"")</f>
        <v/>
      </c>
      <c r="G482" s="30" t="str">
        <f t="shared" si="7"/>
        <v/>
      </c>
      <c r="H482" t="str">
        <f>IF(A482&lt;&gt;"",VLOOKUP(G482,ScoreRanges!$C$4:$E$8,3),"")</f>
        <v/>
      </c>
      <c r="J482" s="30" t="str">
        <f>IF(AND(ConversionTable!$F$2&lt;&gt;"",A482&lt;&gt;""),VLOOKUP(G482,ConversionTable!B$2:D$402,3),"")</f>
        <v/>
      </c>
      <c r="K482" t="str">
        <f>IF(AND(ConversionTable!$F$2&lt;&gt;"",A482&lt;&gt;""),VLOOKUP(J482,ConversionTable!I$4:K$7,3),"")</f>
        <v/>
      </c>
      <c r="M482" t="str">
        <f>IF(A482&lt;&gt;"",(RawData!AC482*ScoringModel!$B$11+RawData!AD482*ScoringModel!$B$21+RawData!AE482*ScoringModel!$B$31)*0.01,"")</f>
        <v/>
      </c>
      <c r="N482" t="str">
        <f>IF(A482&lt;&gt;"",(RawData!H482*ScoringModel!$B$4+RawData!I482*ScoringModel!$B$5+RawData!J482*ScoringModel!$B$6+RawData!K482*ScoringModel!$B$7+RawData!L482*ScoringModel!$B$8+RawData!M482*ScoringModel!$B$9+RawData!N482*ScoringModel!$B$10)*0.01,"")</f>
        <v/>
      </c>
      <c r="O482" t="str">
        <f>IF(A482&lt;&gt;"",(RawData!O482*ScoringModel!$B$14+RawData!P482*ScoringModel!$B$15+RawData!Q482*ScoringModel!$B$16+RawData!R482*ScoringModel!$B$17+RawData!S482*ScoringModel!$B$18+RawData!T482*ScoringModel!$B$19+RawData!U482*ScoringModel!$B$20)*0.01,"")</f>
        <v/>
      </c>
      <c r="P482" t="str">
        <f>IF(A482&lt;&gt;"",(RawData!V482*ScoringModel!$B$24+RawData!W482*ScoringModel!$B$25+RawData!X482*ScoringModel!$B$26+RawData!Y482*ScoringModel!$B$27+RawData!Z482*ScoringModel!$B$28+RawData!AA482*ScoringModel!$B$29+RawData!AB482*ScoringModel!$B$30)*0.01,"")</f>
        <v/>
      </c>
      <c r="Q482" s="19"/>
      <c r="R482" s="19"/>
      <c r="S482" s="19"/>
      <c r="T482" s="19"/>
      <c r="U482" s="19"/>
      <c r="V482" s="19"/>
    </row>
    <row r="483" spans="1:22" x14ac:dyDescent="0.25">
      <c r="A483" t="str">
        <f>IF(RawData!A483&lt;&gt;"",RawData!A483,"")</f>
        <v/>
      </c>
      <c r="B483" t="str">
        <f>IF(RawData!B483&lt;&gt;"",CONCATENATE(RawData!B483,", ",RawData!C483),"")</f>
        <v/>
      </c>
      <c r="C483" t="str">
        <f>IF(RawData!D483&lt;&gt;"",RawData!D483,"")</f>
        <v/>
      </c>
      <c r="D483" s="28" t="str">
        <f>IF(RawData!E483&lt;&gt;"",RawData!E483,"")</f>
        <v/>
      </c>
      <c r="E483" t="str">
        <f>IF(RawData!F483&lt;&gt;"",CONCATENATE(RawData!F483,", ",LEFT(RawData!G483,1)),"")</f>
        <v/>
      </c>
      <c r="G483" s="30" t="str">
        <f t="shared" si="7"/>
        <v/>
      </c>
      <c r="H483" t="str">
        <f>IF(A483&lt;&gt;"",VLOOKUP(G483,ScoreRanges!$C$4:$E$8,3),"")</f>
        <v/>
      </c>
      <c r="J483" s="30" t="str">
        <f>IF(AND(ConversionTable!$F$2&lt;&gt;"",A483&lt;&gt;""),VLOOKUP(G483,ConversionTable!B$2:D$402,3),"")</f>
        <v/>
      </c>
      <c r="K483" t="str">
        <f>IF(AND(ConversionTable!$F$2&lt;&gt;"",A483&lt;&gt;""),VLOOKUP(J483,ConversionTable!I$4:K$7,3),"")</f>
        <v/>
      </c>
      <c r="M483" t="str">
        <f>IF(A483&lt;&gt;"",(RawData!AC483*ScoringModel!$B$11+RawData!AD483*ScoringModel!$B$21+RawData!AE483*ScoringModel!$B$31)*0.01,"")</f>
        <v/>
      </c>
      <c r="N483" t="str">
        <f>IF(A483&lt;&gt;"",(RawData!H483*ScoringModel!$B$4+RawData!I483*ScoringModel!$B$5+RawData!J483*ScoringModel!$B$6+RawData!K483*ScoringModel!$B$7+RawData!L483*ScoringModel!$B$8+RawData!M483*ScoringModel!$B$9+RawData!N483*ScoringModel!$B$10)*0.01,"")</f>
        <v/>
      </c>
      <c r="O483" t="str">
        <f>IF(A483&lt;&gt;"",(RawData!O483*ScoringModel!$B$14+RawData!P483*ScoringModel!$B$15+RawData!Q483*ScoringModel!$B$16+RawData!R483*ScoringModel!$B$17+RawData!S483*ScoringModel!$B$18+RawData!T483*ScoringModel!$B$19+RawData!U483*ScoringModel!$B$20)*0.01,"")</f>
        <v/>
      </c>
      <c r="P483" t="str">
        <f>IF(A483&lt;&gt;"",(RawData!V483*ScoringModel!$B$24+RawData!W483*ScoringModel!$B$25+RawData!X483*ScoringModel!$B$26+RawData!Y483*ScoringModel!$B$27+RawData!Z483*ScoringModel!$B$28+RawData!AA483*ScoringModel!$B$29+RawData!AB483*ScoringModel!$B$30)*0.01,"")</f>
        <v/>
      </c>
      <c r="Q483" s="19"/>
      <c r="R483" s="19"/>
      <c r="S483" s="19"/>
      <c r="T483" s="19"/>
      <c r="U483" s="19"/>
      <c r="V483" s="19"/>
    </row>
    <row r="484" spans="1:22" x14ac:dyDescent="0.25">
      <c r="A484" t="str">
        <f>IF(RawData!A484&lt;&gt;"",RawData!A484,"")</f>
        <v/>
      </c>
      <c r="B484" t="str">
        <f>IF(RawData!B484&lt;&gt;"",CONCATENATE(RawData!B484,", ",RawData!C484),"")</f>
        <v/>
      </c>
      <c r="C484" t="str">
        <f>IF(RawData!D484&lt;&gt;"",RawData!D484,"")</f>
        <v/>
      </c>
      <c r="D484" s="28" t="str">
        <f>IF(RawData!E484&lt;&gt;"",RawData!E484,"")</f>
        <v/>
      </c>
      <c r="E484" t="str">
        <f>IF(RawData!F484&lt;&gt;"",CONCATENATE(RawData!F484,", ",LEFT(RawData!G484,1)),"")</f>
        <v/>
      </c>
      <c r="G484" s="30" t="str">
        <f t="shared" si="7"/>
        <v/>
      </c>
      <c r="H484" t="str">
        <f>IF(A484&lt;&gt;"",VLOOKUP(G484,ScoreRanges!$C$4:$E$8,3),"")</f>
        <v/>
      </c>
      <c r="J484" s="30" t="str">
        <f>IF(AND(ConversionTable!$F$2&lt;&gt;"",A484&lt;&gt;""),VLOOKUP(G484,ConversionTable!B$2:D$402,3),"")</f>
        <v/>
      </c>
      <c r="K484" t="str">
        <f>IF(AND(ConversionTable!$F$2&lt;&gt;"",A484&lt;&gt;""),VLOOKUP(J484,ConversionTable!I$4:K$7,3),"")</f>
        <v/>
      </c>
      <c r="M484" t="str">
        <f>IF(A484&lt;&gt;"",(RawData!AC484*ScoringModel!$B$11+RawData!AD484*ScoringModel!$B$21+RawData!AE484*ScoringModel!$B$31)*0.01,"")</f>
        <v/>
      </c>
      <c r="N484" t="str">
        <f>IF(A484&lt;&gt;"",(RawData!H484*ScoringModel!$B$4+RawData!I484*ScoringModel!$B$5+RawData!J484*ScoringModel!$B$6+RawData!K484*ScoringModel!$B$7+RawData!L484*ScoringModel!$B$8+RawData!M484*ScoringModel!$B$9+RawData!N484*ScoringModel!$B$10)*0.01,"")</f>
        <v/>
      </c>
      <c r="O484" t="str">
        <f>IF(A484&lt;&gt;"",(RawData!O484*ScoringModel!$B$14+RawData!P484*ScoringModel!$B$15+RawData!Q484*ScoringModel!$B$16+RawData!R484*ScoringModel!$B$17+RawData!S484*ScoringModel!$B$18+RawData!T484*ScoringModel!$B$19+RawData!U484*ScoringModel!$B$20)*0.01,"")</f>
        <v/>
      </c>
      <c r="P484" t="str">
        <f>IF(A484&lt;&gt;"",(RawData!V484*ScoringModel!$B$24+RawData!W484*ScoringModel!$B$25+RawData!X484*ScoringModel!$B$26+RawData!Y484*ScoringModel!$B$27+RawData!Z484*ScoringModel!$B$28+RawData!AA484*ScoringModel!$B$29+RawData!AB484*ScoringModel!$B$30)*0.01,"")</f>
        <v/>
      </c>
      <c r="Q484" s="19"/>
      <c r="R484" s="19"/>
      <c r="S484" s="19"/>
      <c r="T484" s="19"/>
      <c r="U484" s="19"/>
      <c r="V484" s="19"/>
    </row>
    <row r="485" spans="1:22" x14ac:dyDescent="0.25">
      <c r="A485" t="str">
        <f>IF(RawData!A485&lt;&gt;"",RawData!A485,"")</f>
        <v/>
      </c>
      <c r="B485" t="str">
        <f>IF(RawData!B485&lt;&gt;"",CONCATENATE(RawData!B485,", ",RawData!C485),"")</f>
        <v/>
      </c>
      <c r="C485" t="str">
        <f>IF(RawData!D485&lt;&gt;"",RawData!D485,"")</f>
        <v/>
      </c>
      <c r="D485" s="28" t="str">
        <f>IF(RawData!E485&lt;&gt;"",RawData!E485,"")</f>
        <v/>
      </c>
      <c r="E485" t="str">
        <f>IF(RawData!F485&lt;&gt;"",CONCATENATE(RawData!F485,", ",LEFT(RawData!G485,1)),"")</f>
        <v/>
      </c>
      <c r="G485" s="30" t="str">
        <f t="shared" si="7"/>
        <v/>
      </c>
      <c r="H485" t="str">
        <f>IF(A485&lt;&gt;"",VLOOKUP(G485,ScoreRanges!$C$4:$E$8,3),"")</f>
        <v/>
      </c>
      <c r="J485" s="30" t="str">
        <f>IF(AND(ConversionTable!$F$2&lt;&gt;"",A485&lt;&gt;""),VLOOKUP(G485,ConversionTable!B$2:D$402,3),"")</f>
        <v/>
      </c>
      <c r="K485" t="str">
        <f>IF(AND(ConversionTable!$F$2&lt;&gt;"",A485&lt;&gt;""),VLOOKUP(J485,ConversionTable!I$4:K$7,3),"")</f>
        <v/>
      </c>
      <c r="M485" t="str">
        <f>IF(A485&lt;&gt;"",(RawData!AC485*ScoringModel!$B$11+RawData!AD485*ScoringModel!$B$21+RawData!AE485*ScoringModel!$B$31)*0.01,"")</f>
        <v/>
      </c>
      <c r="N485" t="str">
        <f>IF(A485&lt;&gt;"",(RawData!H485*ScoringModel!$B$4+RawData!I485*ScoringModel!$B$5+RawData!J485*ScoringModel!$B$6+RawData!K485*ScoringModel!$B$7+RawData!L485*ScoringModel!$B$8+RawData!M485*ScoringModel!$B$9+RawData!N485*ScoringModel!$B$10)*0.01,"")</f>
        <v/>
      </c>
      <c r="O485" t="str">
        <f>IF(A485&lt;&gt;"",(RawData!O485*ScoringModel!$B$14+RawData!P485*ScoringModel!$B$15+RawData!Q485*ScoringModel!$B$16+RawData!R485*ScoringModel!$B$17+RawData!S485*ScoringModel!$B$18+RawData!T485*ScoringModel!$B$19+RawData!U485*ScoringModel!$B$20)*0.01,"")</f>
        <v/>
      </c>
      <c r="P485" t="str">
        <f>IF(A485&lt;&gt;"",(RawData!V485*ScoringModel!$B$24+RawData!W485*ScoringModel!$B$25+RawData!X485*ScoringModel!$B$26+RawData!Y485*ScoringModel!$B$27+RawData!Z485*ScoringModel!$B$28+RawData!AA485*ScoringModel!$B$29+RawData!AB485*ScoringModel!$B$30)*0.01,"")</f>
        <v/>
      </c>
      <c r="Q485" s="19"/>
      <c r="R485" s="19"/>
      <c r="S485" s="19"/>
      <c r="T485" s="19"/>
      <c r="U485" s="19"/>
      <c r="V485" s="19"/>
    </row>
    <row r="486" spans="1:22" x14ac:dyDescent="0.25">
      <c r="A486" t="str">
        <f>IF(RawData!A486&lt;&gt;"",RawData!A486,"")</f>
        <v/>
      </c>
      <c r="B486" t="str">
        <f>IF(RawData!B486&lt;&gt;"",CONCATENATE(RawData!B486,", ",RawData!C486),"")</f>
        <v/>
      </c>
      <c r="C486" t="str">
        <f>IF(RawData!D486&lt;&gt;"",RawData!D486,"")</f>
        <v/>
      </c>
      <c r="D486" s="28" t="str">
        <f>IF(RawData!E486&lt;&gt;"",RawData!E486,"")</f>
        <v/>
      </c>
      <c r="E486" t="str">
        <f>IF(RawData!F486&lt;&gt;"",CONCATENATE(RawData!F486,", ",LEFT(RawData!G486,1)),"")</f>
        <v/>
      </c>
      <c r="G486" s="30" t="str">
        <f t="shared" si="7"/>
        <v/>
      </c>
      <c r="H486" t="str">
        <f>IF(A486&lt;&gt;"",VLOOKUP(G486,ScoreRanges!$C$4:$E$8,3),"")</f>
        <v/>
      </c>
      <c r="J486" s="30" t="str">
        <f>IF(AND(ConversionTable!$F$2&lt;&gt;"",A486&lt;&gt;""),VLOOKUP(G486,ConversionTable!B$2:D$402,3),"")</f>
        <v/>
      </c>
      <c r="K486" t="str">
        <f>IF(AND(ConversionTable!$F$2&lt;&gt;"",A486&lt;&gt;""),VLOOKUP(J486,ConversionTable!I$4:K$7,3),"")</f>
        <v/>
      </c>
      <c r="M486" t="str">
        <f>IF(A486&lt;&gt;"",(RawData!AC486*ScoringModel!$B$11+RawData!AD486*ScoringModel!$B$21+RawData!AE486*ScoringModel!$B$31)*0.01,"")</f>
        <v/>
      </c>
      <c r="N486" t="str">
        <f>IF(A486&lt;&gt;"",(RawData!H486*ScoringModel!$B$4+RawData!I486*ScoringModel!$B$5+RawData!J486*ScoringModel!$B$6+RawData!K486*ScoringModel!$B$7+RawData!L486*ScoringModel!$B$8+RawData!M486*ScoringModel!$B$9+RawData!N486*ScoringModel!$B$10)*0.01,"")</f>
        <v/>
      </c>
      <c r="O486" t="str">
        <f>IF(A486&lt;&gt;"",(RawData!O486*ScoringModel!$B$14+RawData!P486*ScoringModel!$B$15+RawData!Q486*ScoringModel!$B$16+RawData!R486*ScoringModel!$B$17+RawData!S486*ScoringModel!$B$18+RawData!T486*ScoringModel!$B$19+RawData!U486*ScoringModel!$B$20)*0.01,"")</f>
        <v/>
      </c>
      <c r="P486" t="str">
        <f>IF(A486&lt;&gt;"",(RawData!V486*ScoringModel!$B$24+RawData!W486*ScoringModel!$B$25+RawData!X486*ScoringModel!$B$26+RawData!Y486*ScoringModel!$B$27+RawData!Z486*ScoringModel!$B$28+RawData!AA486*ScoringModel!$B$29+RawData!AB486*ScoringModel!$B$30)*0.01,"")</f>
        <v/>
      </c>
      <c r="Q486" s="19"/>
      <c r="R486" s="19"/>
      <c r="S486" s="19"/>
      <c r="T486" s="19"/>
      <c r="U486" s="19"/>
      <c r="V486" s="19"/>
    </row>
    <row r="487" spans="1:22" x14ac:dyDescent="0.25">
      <c r="A487" t="str">
        <f>IF(RawData!A487&lt;&gt;"",RawData!A487,"")</f>
        <v/>
      </c>
      <c r="B487" t="str">
        <f>IF(RawData!B487&lt;&gt;"",CONCATENATE(RawData!B487,", ",RawData!C487),"")</f>
        <v/>
      </c>
      <c r="C487" t="str">
        <f>IF(RawData!D487&lt;&gt;"",RawData!D487,"")</f>
        <v/>
      </c>
      <c r="D487" s="28" t="str">
        <f>IF(RawData!E487&lt;&gt;"",RawData!E487,"")</f>
        <v/>
      </c>
      <c r="E487" t="str">
        <f>IF(RawData!F487&lt;&gt;"",CONCATENATE(RawData!F487,", ",LEFT(RawData!G487,1)),"")</f>
        <v/>
      </c>
      <c r="G487" s="30" t="str">
        <f t="shared" si="7"/>
        <v/>
      </c>
      <c r="H487" t="str">
        <f>IF(A487&lt;&gt;"",VLOOKUP(G487,ScoreRanges!$C$4:$E$8,3),"")</f>
        <v/>
      </c>
      <c r="J487" s="30" t="str">
        <f>IF(AND(ConversionTable!$F$2&lt;&gt;"",A487&lt;&gt;""),VLOOKUP(G487,ConversionTable!B$2:D$402,3),"")</f>
        <v/>
      </c>
      <c r="K487" t="str">
        <f>IF(AND(ConversionTable!$F$2&lt;&gt;"",A487&lt;&gt;""),VLOOKUP(J487,ConversionTable!I$4:K$7,3),"")</f>
        <v/>
      </c>
      <c r="M487" t="str">
        <f>IF(A487&lt;&gt;"",(RawData!AC487*ScoringModel!$B$11+RawData!AD487*ScoringModel!$B$21+RawData!AE487*ScoringModel!$B$31)*0.01,"")</f>
        <v/>
      </c>
      <c r="N487" t="str">
        <f>IF(A487&lt;&gt;"",(RawData!H487*ScoringModel!$B$4+RawData!I487*ScoringModel!$B$5+RawData!J487*ScoringModel!$B$6+RawData!K487*ScoringModel!$B$7+RawData!L487*ScoringModel!$B$8+RawData!M487*ScoringModel!$B$9+RawData!N487*ScoringModel!$B$10)*0.01,"")</f>
        <v/>
      </c>
      <c r="O487" t="str">
        <f>IF(A487&lt;&gt;"",(RawData!O487*ScoringModel!$B$14+RawData!P487*ScoringModel!$B$15+RawData!Q487*ScoringModel!$B$16+RawData!R487*ScoringModel!$B$17+RawData!S487*ScoringModel!$B$18+RawData!T487*ScoringModel!$B$19+RawData!U487*ScoringModel!$B$20)*0.01,"")</f>
        <v/>
      </c>
      <c r="P487" t="str">
        <f>IF(A487&lt;&gt;"",(RawData!V487*ScoringModel!$B$24+RawData!W487*ScoringModel!$B$25+RawData!X487*ScoringModel!$B$26+RawData!Y487*ScoringModel!$B$27+RawData!Z487*ScoringModel!$B$28+RawData!AA487*ScoringModel!$B$29+RawData!AB487*ScoringModel!$B$30)*0.01,"")</f>
        <v/>
      </c>
      <c r="Q487" s="19"/>
      <c r="R487" s="19"/>
      <c r="S487" s="19"/>
      <c r="T487" s="19"/>
      <c r="U487" s="19"/>
      <c r="V487" s="19"/>
    </row>
    <row r="488" spans="1:22" x14ac:dyDescent="0.25">
      <c r="A488" t="str">
        <f>IF(RawData!A488&lt;&gt;"",RawData!A488,"")</f>
        <v/>
      </c>
      <c r="B488" t="str">
        <f>IF(RawData!B488&lt;&gt;"",CONCATENATE(RawData!B488,", ",RawData!C488),"")</f>
        <v/>
      </c>
      <c r="C488" t="str">
        <f>IF(RawData!D488&lt;&gt;"",RawData!D488,"")</f>
        <v/>
      </c>
      <c r="D488" s="28" t="str">
        <f>IF(RawData!E488&lt;&gt;"",RawData!E488,"")</f>
        <v/>
      </c>
      <c r="E488" t="str">
        <f>IF(RawData!F488&lt;&gt;"",CONCATENATE(RawData!F488,", ",LEFT(RawData!G488,1)),"")</f>
        <v/>
      </c>
      <c r="G488" s="30" t="str">
        <f t="shared" si="7"/>
        <v/>
      </c>
      <c r="H488" t="str">
        <f>IF(A488&lt;&gt;"",VLOOKUP(G488,ScoreRanges!$C$4:$E$8,3),"")</f>
        <v/>
      </c>
      <c r="J488" s="30" t="str">
        <f>IF(AND(ConversionTable!$F$2&lt;&gt;"",A488&lt;&gt;""),VLOOKUP(G488,ConversionTable!B$2:D$402,3),"")</f>
        <v/>
      </c>
      <c r="K488" t="str">
        <f>IF(AND(ConversionTable!$F$2&lt;&gt;"",A488&lt;&gt;""),VLOOKUP(J488,ConversionTable!I$4:K$7,3),"")</f>
        <v/>
      </c>
      <c r="M488" t="str">
        <f>IF(A488&lt;&gt;"",(RawData!AC488*ScoringModel!$B$11+RawData!AD488*ScoringModel!$B$21+RawData!AE488*ScoringModel!$B$31)*0.01,"")</f>
        <v/>
      </c>
      <c r="N488" t="str">
        <f>IF(A488&lt;&gt;"",(RawData!H488*ScoringModel!$B$4+RawData!I488*ScoringModel!$B$5+RawData!J488*ScoringModel!$B$6+RawData!K488*ScoringModel!$B$7+RawData!L488*ScoringModel!$B$8+RawData!M488*ScoringModel!$B$9+RawData!N488*ScoringModel!$B$10)*0.01,"")</f>
        <v/>
      </c>
      <c r="O488" t="str">
        <f>IF(A488&lt;&gt;"",(RawData!O488*ScoringModel!$B$14+RawData!P488*ScoringModel!$B$15+RawData!Q488*ScoringModel!$B$16+RawData!R488*ScoringModel!$B$17+RawData!S488*ScoringModel!$B$18+RawData!T488*ScoringModel!$B$19+RawData!U488*ScoringModel!$B$20)*0.01,"")</f>
        <v/>
      </c>
      <c r="P488" t="str">
        <f>IF(A488&lt;&gt;"",(RawData!V488*ScoringModel!$B$24+RawData!W488*ScoringModel!$B$25+RawData!X488*ScoringModel!$B$26+RawData!Y488*ScoringModel!$B$27+RawData!Z488*ScoringModel!$B$28+RawData!AA488*ScoringModel!$B$29+RawData!AB488*ScoringModel!$B$30)*0.01,"")</f>
        <v/>
      </c>
      <c r="Q488" s="19"/>
      <c r="R488" s="19"/>
      <c r="S488" s="19"/>
      <c r="T488" s="19"/>
      <c r="U488" s="19"/>
      <c r="V488" s="19"/>
    </row>
    <row r="489" spans="1:22" x14ac:dyDescent="0.25">
      <c r="A489" t="str">
        <f>IF(RawData!A489&lt;&gt;"",RawData!A489,"")</f>
        <v/>
      </c>
      <c r="B489" t="str">
        <f>IF(RawData!B489&lt;&gt;"",CONCATENATE(RawData!B489,", ",RawData!C489),"")</f>
        <v/>
      </c>
      <c r="C489" t="str">
        <f>IF(RawData!D489&lt;&gt;"",RawData!D489,"")</f>
        <v/>
      </c>
      <c r="D489" s="28" t="str">
        <f>IF(RawData!E489&lt;&gt;"",RawData!E489,"")</f>
        <v/>
      </c>
      <c r="E489" t="str">
        <f>IF(RawData!F489&lt;&gt;"",CONCATENATE(RawData!F489,", ",LEFT(RawData!G489,1)),"")</f>
        <v/>
      </c>
      <c r="G489" s="30" t="str">
        <f t="shared" si="7"/>
        <v/>
      </c>
      <c r="H489" t="str">
        <f>IF(A489&lt;&gt;"",VLOOKUP(G489,ScoreRanges!$C$4:$E$8,3),"")</f>
        <v/>
      </c>
      <c r="J489" s="30" t="str">
        <f>IF(AND(ConversionTable!$F$2&lt;&gt;"",A489&lt;&gt;""),VLOOKUP(G489,ConversionTable!B$2:D$402,3),"")</f>
        <v/>
      </c>
      <c r="K489" t="str">
        <f>IF(AND(ConversionTable!$F$2&lt;&gt;"",A489&lt;&gt;""),VLOOKUP(J489,ConversionTable!I$4:K$7,3),"")</f>
        <v/>
      </c>
      <c r="M489" t="str">
        <f>IF(A489&lt;&gt;"",(RawData!AC489*ScoringModel!$B$11+RawData!AD489*ScoringModel!$B$21+RawData!AE489*ScoringModel!$B$31)*0.01,"")</f>
        <v/>
      </c>
      <c r="N489" t="str">
        <f>IF(A489&lt;&gt;"",(RawData!H489*ScoringModel!$B$4+RawData!I489*ScoringModel!$B$5+RawData!J489*ScoringModel!$B$6+RawData!K489*ScoringModel!$B$7+RawData!L489*ScoringModel!$B$8+RawData!M489*ScoringModel!$B$9+RawData!N489*ScoringModel!$B$10)*0.01,"")</f>
        <v/>
      </c>
      <c r="O489" t="str">
        <f>IF(A489&lt;&gt;"",(RawData!O489*ScoringModel!$B$14+RawData!P489*ScoringModel!$B$15+RawData!Q489*ScoringModel!$B$16+RawData!R489*ScoringModel!$B$17+RawData!S489*ScoringModel!$B$18+RawData!T489*ScoringModel!$B$19+RawData!U489*ScoringModel!$B$20)*0.01,"")</f>
        <v/>
      </c>
      <c r="P489" t="str">
        <f>IF(A489&lt;&gt;"",(RawData!V489*ScoringModel!$B$24+RawData!W489*ScoringModel!$B$25+RawData!X489*ScoringModel!$B$26+RawData!Y489*ScoringModel!$B$27+RawData!Z489*ScoringModel!$B$28+RawData!AA489*ScoringModel!$B$29+RawData!AB489*ScoringModel!$B$30)*0.01,"")</f>
        <v/>
      </c>
      <c r="Q489" s="19"/>
      <c r="R489" s="19"/>
      <c r="S489" s="19"/>
      <c r="T489" s="19"/>
      <c r="U489" s="19"/>
      <c r="V489" s="19"/>
    </row>
    <row r="490" spans="1:22" x14ac:dyDescent="0.25">
      <c r="A490" t="str">
        <f>IF(RawData!A490&lt;&gt;"",RawData!A490,"")</f>
        <v/>
      </c>
      <c r="B490" t="str">
        <f>IF(RawData!B490&lt;&gt;"",CONCATENATE(RawData!B490,", ",RawData!C490),"")</f>
        <v/>
      </c>
      <c r="C490" t="str">
        <f>IF(RawData!D490&lt;&gt;"",RawData!D490,"")</f>
        <v/>
      </c>
      <c r="D490" s="28" t="str">
        <f>IF(RawData!E490&lt;&gt;"",RawData!E490,"")</f>
        <v/>
      </c>
      <c r="E490" t="str">
        <f>IF(RawData!F490&lt;&gt;"",CONCATENATE(RawData!F490,", ",LEFT(RawData!G490,1)),"")</f>
        <v/>
      </c>
      <c r="G490" s="30" t="str">
        <f t="shared" si="7"/>
        <v/>
      </c>
      <c r="H490" t="str">
        <f>IF(A490&lt;&gt;"",VLOOKUP(G490,ScoreRanges!$C$4:$E$8,3),"")</f>
        <v/>
      </c>
      <c r="J490" s="30" t="str">
        <f>IF(AND(ConversionTable!$F$2&lt;&gt;"",A490&lt;&gt;""),VLOOKUP(G490,ConversionTable!B$2:D$402,3),"")</f>
        <v/>
      </c>
      <c r="K490" t="str">
        <f>IF(AND(ConversionTable!$F$2&lt;&gt;"",A490&lt;&gt;""),VLOOKUP(J490,ConversionTable!I$4:K$7,3),"")</f>
        <v/>
      </c>
      <c r="M490" t="str">
        <f>IF(A490&lt;&gt;"",(RawData!AC490*ScoringModel!$B$11+RawData!AD490*ScoringModel!$B$21+RawData!AE490*ScoringModel!$B$31)*0.01,"")</f>
        <v/>
      </c>
      <c r="N490" t="str">
        <f>IF(A490&lt;&gt;"",(RawData!H490*ScoringModel!$B$4+RawData!I490*ScoringModel!$B$5+RawData!J490*ScoringModel!$B$6+RawData!K490*ScoringModel!$B$7+RawData!L490*ScoringModel!$B$8+RawData!M490*ScoringModel!$B$9+RawData!N490*ScoringModel!$B$10)*0.01,"")</f>
        <v/>
      </c>
      <c r="O490" t="str">
        <f>IF(A490&lt;&gt;"",(RawData!O490*ScoringModel!$B$14+RawData!P490*ScoringModel!$B$15+RawData!Q490*ScoringModel!$B$16+RawData!R490*ScoringModel!$B$17+RawData!S490*ScoringModel!$B$18+RawData!T490*ScoringModel!$B$19+RawData!U490*ScoringModel!$B$20)*0.01,"")</f>
        <v/>
      </c>
      <c r="P490" t="str">
        <f>IF(A490&lt;&gt;"",(RawData!V490*ScoringModel!$B$24+RawData!W490*ScoringModel!$B$25+RawData!X490*ScoringModel!$B$26+RawData!Y490*ScoringModel!$B$27+RawData!Z490*ScoringModel!$B$28+RawData!AA490*ScoringModel!$B$29+RawData!AB490*ScoringModel!$B$30)*0.01,"")</f>
        <v/>
      </c>
      <c r="Q490" s="19"/>
      <c r="R490" s="19"/>
      <c r="S490" s="19"/>
      <c r="T490" s="19"/>
      <c r="U490" s="19"/>
      <c r="V490" s="19"/>
    </row>
    <row r="491" spans="1:22" x14ac:dyDescent="0.25">
      <c r="A491" t="str">
        <f>IF(RawData!A491&lt;&gt;"",RawData!A491,"")</f>
        <v/>
      </c>
      <c r="B491" t="str">
        <f>IF(RawData!B491&lt;&gt;"",CONCATENATE(RawData!B491,", ",RawData!C491),"")</f>
        <v/>
      </c>
      <c r="C491" t="str">
        <f>IF(RawData!D491&lt;&gt;"",RawData!D491,"")</f>
        <v/>
      </c>
      <c r="D491" s="28" t="str">
        <f>IF(RawData!E491&lt;&gt;"",RawData!E491,"")</f>
        <v/>
      </c>
      <c r="E491" t="str">
        <f>IF(RawData!F491&lt;&gt;"",CONCATENATE(RawData!F491,", ",LEFT(RawData!G491,1)),"")</f>
        <v/>
      </c>
      <c r="G491" s="30" t="str">
        <f t="shared" si="7"/>
        <v/>
      </c>
      <c r="H491" t="str">
        <f>IF(A491&lt;&gt;"",VLOOKUP(G491,ScoreRanges!$C$4:$E$8,3),"")</f>
        <v/>
      </c>
      <c r="J491" s="30" t="str">
        <f>IF(AND(ConversionTable!$F$2&lt;&gt;"",A491&lt;&gt;""),VLOOKUP(G491,ConversionTable!B$2:D$402,3),"")</f>
        <v/>
      </c>
      <c r="K491" t="str">
        <f>IF(AND(ConversionTable!$F$2&lt;&gt;"",A491&lt;&gt;""),VLOOKUP(J491,ConversionTable!I$4:K$7,3),"")</f>
        <v/>
      </c>
      <c r="M491" t="str">
        <f>IF(A491&lt;&gt;"",(RawData!AC491*ScoringModel!$B$11+RawData!AD491*ScoringModel!$B$21+RawData!AE491*ScoringModel!$B$31)*0.01,"")</f>
        <v/>
      </c>
      <c r="N491" t="str">
        <f>IF(A491&lt;&gt;"",(RawData!H491*ScoringModel!$B$4+RawData!I491*ScoringModel!$B$5+RawData!J491*ScoringModel!$B$6+RawData!K491*ScoringModel!$B$7+RawData!L491*ScoringModel!$B$8+RawData!M491*ScoringModel!$B$9+RawData!N491*ScoringModel!$B$10)*0.01,"")</f>
        <v/>
      </c>
      <c r="O491" t="str">
        <f>IF(A491&lt;&gt;"",(RawData!O491*ScoringModel!$B$14+RawData!P491*ScoringModel!$B$15+RawData!Q491*ScoringModel!$B$16+RawData!R491*ScoringModel!$B$17+RawData!S491*ScoringModel!$B$18+RawData!T491*ScoringModel!$B$19+RawData!U491*ScoringModel!$B$20)*0.01,"")</f>
        <v/>
      </c>
      <c r="P491" t="str">
        <f>IF(A491&lt;&gt;"",(RawData!V491*ScoringModel!$B$24+RawData!W491*ScoringModel!$B$25+RawData!X491*ScoringModel!$B$26+RawData!Y491*ScoringModel!$B$27+RawData!Z491*ScoringModel!$B$28+RawData!AA491*ScoringModel!$B$29+RawData!AB491*ScoringModel!$B$30)*0.01,"")</f>
        <v/>
      </c>
      <c r="Q491" s="19"/>
      <c r="R491" s="19"/>
      <c r="S491" s="19"/>
      <c r="T491" s="19"/>
      <c r="U491" s="19"/>
      <c r="V491" s="19"/>
    </row>
    <row r="492" spans="1:22" x14ac:dyDescent="0.25">
      <c r="A492" t="str">
        <f>IF(RawData!A492&lt;&gt;"",RawData!A492,"")</f>
        <v/>
      </c>
      <c r="B492" t="str">
        <f>IF(RawData!B492&lt;&gt;"",CONCATENATE(RawData!B492,", ",RawData!C492),"")</f>
        <v/>
      </c>
      <c r="C492" t="str">
        <f>IF(RawData!D492&lt;&gt;"",RawData!D492,"")</f>
        <v/>
      </c>
      <c r="D492" s="28" t="str">
        <f>IF(RawData!E492&lt;&gt;"",RawData!E492,"")</f>
        <v/>
      </c>
      <c r="E492" t="str">
        <f>IF(RawData!F492&lt;&gt;"",CONCATENATE(RawData!F492,", ",LEFT(RawData!G492,1)),"")</f>
        <v/>
      </c>
      <c r="G492" s="30" t="str">
        <f t="shared" si="7"/>
        <v/>
      </c>
      <c r="H492" t="str">
        <f>IF(A492&lt;&gt;"",VLOOKUP(G492,ScoreRanges!$C$4:$E$8,3),"")</f>
        <v/>
      </c>
      <c r="J492" s="30" t="str">
        <f>IF(AND(ConversionTable!$F$2&lt;&gt;"",A492&lt;&gt;""),VLOOKUP(G492,ConversionTable!B$2:D$402,3),"")</f>
        <v/>
      </c>
      <c r="K492" t="str">
        <f>IF(AND(ConversionTable!$F$2&lt;&gt;"",A492&lt;&gt;""),VLOOKUP(J492,ConversionTable!I$4:K$7,3),"")</f>
        <v/>
      </c>
      <c r="M492" t="str">
        <f>IF(A492&lt;&gt;"",(RawData!AC492*ScoringModel!$B$11+RawData!AD492*ScoringModel!$B$21+RawData!AE492*ScoringModel!$B$31)*0.01,"")</f>
        <v/>
      </c>
      <c r="N492" t="str">
        <f>IF(A492&lt;&gt;"",(RawData!H492*ScoringModel!$B$4+RawData!I492*ScoringModel!$B$5+RawData!J492*ScoringModel!$B$6+RawData!K492*ScoringModel!$B$7+RawData!L492*ScoringModel!$B$8+RawData!M492*ScoringModel!$B$9+RawData!N492*ScoringModel!$B$10)*0.01,"")</f>
        <v/>
      </c>
      <c r="O492" t="str">
        <f>IF(A492&lt;&gt;"",(RawData!O492*ScoringModel!$B$14+RawData!P492*ScoringModel!$B$15+RawData!Q492*ScoringModel!$B$16+RawData!R492*ScoringModel!$B$17+RawData!S492*ScoringModel!$B$18+RawData!T492*ScoringModel!$B$19+RawData!U492*ScoringModel!$B$20)*0.01,"")</f>
        <v/>
      </c>
      <c r="P492" t="str">
        <f>IF(A492&lt;&gt;"",(RawData!V492*ScoringModel!$B$24+RawData!W492*ScoringModel!$B$25+RawData!X492*ScoringModel!$B$26+RawData!Y492*ScoringModel!$B$27+RawData!Z492*ScoringModel!$B$28+RawData!AA492*ScoringModel!$B$29+RawData!AB492*ScoringModel!$B$30)*0.01,"")</f>
        <v/>
      </c>
      <c r="Q492" s="19"/>
      <c r="R492" s="19"/>
      <c r="S492" s="19"/>
      <c r="T492" s="19"/>
      <c r="U492" s="19"/>
      <c r="V492" s="19"/>
    </row>
    <row r="493" spans="1:22" x14ac:dyDescent="0.25">
      <c r="A493" t="str">
        <f>IF(RawData!A493&lt;&gt;"",RawData!A493,"")</f>
        <v/>
      </c>
      <c r="B493" t="str">
        <f>IF(RawData!B493&lt;&gt;"",CONCATENATE(RawData!B493,", ",RawData!C493),"")</f>
        <v/>
      </c>
      <c r="C493" t="str">
        <f>IF(RawData!D493&lt;&gt;"",RawData!D493,"")</f>
        <v/>
      </c>
      <c r="D493" s="28" t="str">
        <f>IF(RawData!E493&lt;&gt;"",RawData!E493,"")</f>
        <v/>
      </c>
      <c r="E493" t="str">
        <f>IF(RawData!F493&lt;&gt;"",CONCATENATE(RawData!F493,", ",LEFT(RawData!G493,1)),"")</f>
        <v/>
      </c>
      <c r="G493" s="30" t="str">
        <f t="shared" si="7"/>
        <v/>
      </c>
      <c r="H493" t="str">
        <f>IF(A493&lt;&gt;"",VLOOKUP(G493,ScoreRanges!$C$4:$E$8,3),"")</f>
        <v/>
      </c>
      <c r="J493" s="30" t="str">
        <f>IF(AND(ConversionTable!$F$2&lt;&gt;"",A493&lt;&gt;""),VLOOKUP(G493,ConversionTable!B$2:D$402,3),"")</f>
        <v/>
      </c>
      <c r="K493" t="str">
        <f>IF(AND(ConversionTable!$F$2&lt;&gt;"",A493&lt;&gt;""),VLOOKUP(J493,ConversionTable!I$4:K$7,3),"")</f>
        <v/>
      </c>
      <c r="M493" t="str">
        <f>IF(A493&lt;&gt;"",(RawData!AC493*ScoringModel!$B$11+RawData!AD493*ScoringModel!$B$21+RawData!AE493*ScoringModel!$B$31)*0.01,"")</f>
        <v/>
      </c>
      <c r="N493" t="str">
        <f>IF(A493&lt;&gt;"",(RawData!H493*ScoringModel!$B$4+RawData!I493*ScoringModel!$B$5+RawData!J493*ScoringModel!$B$6+RawData!K493*ScoringModel!$B$7+RawData!L493*ScoringModel!$B$8+RawData!M493*ScoringModel!$B$9+RawData!N493*ScoringModel!$B$10)*0.01,"")</f>
        <v/>
      </c>
      <c r="O493" t="str">
        <f>IF(A493&lt;&gt;"",(RawData!O493*ScoringModel!$B$14+RawData!P493*ScoringModel!$B$15+RawData!Q493*ScoringModel!$B$16+RawData!R493*ScoringModel!$B$17+RawData!S493*ScoringModel!$B$18+RawData!T493*ScoringModel!$B$19+RawData!U493*ScoringModel!$B$20)*0.01,"")</f>
        <v/>
      </c>
      <c r="P493" t="str">
        <f>IF(A493&lt;&gt;"",(RawData!V493*ScoringModel!$B$24+RawData!W493*ScoringModel!$B$25+RawData!X493*ScoringModel!$B$26+RawData!Y493*ScoringModel!$B$27+RawData!Z493*ScoringModel!$B$28+RawData!AA493*ScoringModel!$B$29+RawData!AB493*ScoringModel!$B$30)*0.01,"")</f>
        <v/>
      </c>
      <c r="Q493" s="19"/>
      <c r="R493" s="19"/>
      <c r="S493" s="19"/>
      <c r="T493" s="19"/>
      <c r="U493" s="19"/>
      <c r="V493" s="19"/>
    </row>
    <row r="494" spans="1:22" x14ac:dyDescent="0.25">
      <c r="A494" t="str">
        <f>IF(RawData!A494&lt;&gt;"",RawData!A494,"")</f>
        <v/>
      </c>
      <c r="B494" t="str">
        <f>IF(RawData!B494&lt;&gt;"",CONCATENATE(RawData!B494,", ",RawData!C494),"")</f>
        <v/>
      </c>
      <c r="C494" t="str">
        <f>IF(RawData!D494&lt;&gt;"",RawData!D494,"")</f>
        <v/>
      </c>
      <c r="D494" s="28" t="str">
        <f>IF(RawData!E494&lt;&gt;"",RawData!E494,"")</f>
        <v/>
      </c>
      <c r="E494" t="str">
        <f>IF(RawData!F494&lt;&gt;"",CONCATENATE(RawData!F494,", ",LEFT(RawData!G494,1)),"")</f>
        <v/>
      </c>
      <c r="G494" s="30" t="str">
        <f t="shared" si="7"/>
        <v/>
      </c>
      <c r="H494" t="str">
        <f>IF(A494&lt;&gt;"",VLOOKUP(G494,ScoreRanges!$C$4:$E$8,3),"")</f>
        <v/>
      </c>
      <c r="J494" s="30" t="str">
        <f>IF(AND(ConversionTable!$F$2&lt;&gt;"",A494&lt;&gt;""),VLOOKUP(G494,ConversionTable!B$2:D$402,3),"")</f>
        <v/>
      </c>
      <c r="K494" t="str">
        <f>IF(AND(ConversionTable!$F$2&lt;&gt;"",A494&lt;&gt;""),VLOOKUP(J494,ConversionTable!I$4:K$7,3),"")</f>
        <v/>
      </c>
      <c r="M494" t="str">
        <f>IF(A494&lt;&gt;"",(RawData!AC494*ScoringModel!$B$11+RawData!AD494*ScoringModel!$B$21+RawData!AE494*ScoringModel!$B$31)*0.01,"")</f>
        <v/>
      </c>
      <c r="N494" t="str">
        <f>IF(A494&lt;&gt;"",(RawData!H494*ScoringModel!$B$4+RawData!I494*ScoringModel!$B$5+RawData!J494*ScoringModel!$B$6+RawData!K494*ScoringModel!$B$7+RawData!L494*ScoringModel!$B$8+RawData!M494*ScoringModel!$B$9+RawData!N494*ScoringModel!$B$10)*0.01,"")</f>
        <v/>
      </c>
      <c r="O494" t="str">
        <f>IF(A494&lt;&gt;"",(RawData!O494*ScoringModel!$B$14+RawData!P494*ScoringModel!$B$15+RawData!Q494*ScoringModel!$B$16+RawData!R494*ScoringModel!$B$17+RawData!S494*ScoringModel!$B$18+RawData!T494*ScoringModel!$B$19+RawData!U494*ScoringModel!$B$20)*0.01,"")</f>
        <v/>
      </c>
      <c r="P494" t="str">
        <f>IF(A494&lt;&gt;"",(RawData!V494*ScoringModel!$B$24+RawData!W494*ScoringModel!$B$25+RawData!X494*ScoringModel!$B$26+RawData!Y494*ScoringModel!$B$27+RawData!Z494*ScoringModel!$B$28+RawData!AA494*ScoringModel!$B$29+RawData!AB494*ScoringModel!$B$30)*0.01,"")</f>
        <v/>
      </c>
      <c r="Q494" s="19"/>
      <c r="R494" s="19"/>
      <c r="S494" s="19"/>
      <c r="T494" s="19"/>
      <c r="U494" s="19"/>
      <c r="V494" s="19"/>
    </row>
    <row r="495" spans="1:22" x14ac:dyDescent="0.25">
      <c r="A495" t="str">
        <f>IF(RawData!A495&lt;&gt;"",RawData!A495,"")</f>
        <v/>
      </c>
      <c r="B495" t="str">
        <f>IF(RawData!B495&lt;&gt;"",CONCATENATE(RawData!B495,", ",RawData!C495),"")</f>
        <v/>
      </c>
      <c r="C495" t="str">
        <f>IF(RawData!D495&lt;&gt;"",RawData!D495,"")</f>
        <v/>
      </c>
      <c r="D495" s="28" t="str">
        <f>IF(RawData!E495&lt;&gt;"",RawData!E495,"")</f>
        <v/>
      </c>
      <c r="E495" t="str">
        <f>IF(RawData!F495&lt;&gt;"",CONCATENATE(RawData!F495,", ",LEFT(RawData!G495,1)),"")</f>
        <v/>
      </c>
      <c r="G495" s="30" t="str">
        <f t="shared" si="7"/>
        <v/>
      </c>
      <c r="H495" t="str">
        <f>IF(A495&lt;&gt;"",VLOOKUP(G495,ScoreRanges!$C$4:$E$8,3),"")</f>
        <v/>
      </c>
      <c r="J495" s="30" t="str">
        <f>IF(AND(ConversionTable!$F$2&lt;&gt;"",A495&lt;&gt;""),VLOOKUP(G495,ConversionTable!B$2:D$402,3),"")</f>
        <v/>
      </c>
      <c r="K495" t="str">
        <f>IF(AND(ConversionTable!$F$2&lt;&gt;"",A495&lt;&gt;""),VLOOKUP(J495,ConversionTable!I$4:K$7,3),"")</f>
        <v/>
      </c>
      <c r="M495" t="str">
        <f>IF(A495&lt;&gt;"",(RawData!AC495*ScoringModel!$B$11+RawData!AD495*ScoringModel!$B$21+RawData!AE495*ScoringModel!$B$31)*0.01,"")</f>
        <v/>
      </c>
      <c r="N495" t="str">
        <f>IF(A495&lt;&gt;"",(RawData!H495*ScoringModel!$B$4+RawData!I495*ScoringModel!$B$5+RawData!J495*ScoringModel!$B$6+RawData!K495*ScoringModel!$B$7+RawData!L495*ScoringModel!$B$8+RawData!M495*ScoringModel!$B$9+RawData!N495*ScoringModel!$B$10)*0.01,"")</f>
        <v/>
      </c>
      <c r="O495" t="str">
        <f>IF(A495&lt;&gt;"",(RawData!O495*ScoringModel!$B$14+RawData!P495*ScoringModel!$B$15+RawData!Q495*ScoringModel!$B$16+RawData!R495*ScoringModel!$B$17+RawData!S495*ScoringModel!$B$18+RawData!T495*ScoringModel!$B$19+RawData!U495*ScoringModel!$B$20)*0.01,"")</f>
        <v/>
      </c>
      <c r="P495" t="str">
        <f>IF(A495&lt;&gt;"",(RawData!V495*ScoringModel!$B$24+RawData!W495*ScoringModel!$B$25+RawData!X495*ScoringModel!$B$26+RawData!Y495*ScoringModel!$B$27+RawData!Z495*ScoringModel!$B$28+RawData!AA495*ScoringModel!$B$29+RawData!AB495*ScoringModel!$B$30)*0.01,"")</f>
        <v/>
      </c>
      <c r="Q495" s="19"/>
      <c r="R495" s="19"/>
      <c r="S495" s="19"/>
      <c r="T495" s="19"/>
      <c r="U495" s="19"/>
      <c r="V495" s="19"/>
    </row>
    <row r="496" spans="1:22" x14ac:dyDescent="0.25">
      <c r="A496" t="str">
        <f>IF(RawData!A496&lt;&gt;"",RawData!A496,"")</f>
        <v/>
      </c>
      <c r="B496" t="str">
        <f>IF(RawData!B496&lt;&gt;"",CONCATENATE(RawData!B496,", ",RawData!C496),"")</f>
        <v/>
      </c>
      <c r="C496" t="str">
        <f>IF(RawData!D496&lt;&gt;"",RawData!D496,"")</f>
        <v/>
      </c>
      <c r="D496" s="28" t="str">
        <f>IF(RawData!E496&lt;&gt;"",RawData!E496,"")</f>
        <v/>
      </c>
      <c r="E496" t="str">
        <f>IF(RawData!F496&lt;&gt;"",CONCATENATE(RawData!F496,", ",LEFT(RawData!G496,1)),"")</f>
        <v/>
      </c>
      <c r="G496" s="30" t="str">
        <f t="shared" si="7"/>
        <v/>
      </c>
      <c r="H496" t="str">
        <f>IF(A496&lt;&gt;"",VLOOKUP(G496,ScoreRanges!$C$4:$E$8,3),"")</f>
        <v/>
      </c>
      <c r="J496" s="30" t="str">
        <f>IF(AND(ConversionTable!$F$2&lt;&gt;"",A496&lt;&gt;""),VLOOKUP(G496,ConversionTable!B$2:D$402,3),"")</f>
        <v/>
      </c>
      <c r="K496" t="str">
        <f>IF(AND(ConversionTable!$F$2&lt;&gt;"",A496&lt;&gt;""),VLOOKUP(J496,ConversionTable!I$4:K$7,3),"")</f>
        <v/>
      </c>
      <c r="M496" t="str">
        <f>IF(A496&lt;&gt;"",(RawData!AC496*ScoringModel!$B$11+RawData!AD496*ScoringModel!$B$21+RawData!AE496*ScoringModel!$B$31)*0.01,"")</f>
        <v/>
      </c>
      <c r="N496" t="str">
        <f>IF(A496&lt;&gt;"",(RawData!H496*ScoringModel!$B$4+RawData!I496*ScoringModel!$B$5+RawData!J496*ScoringModel!$B$6+RawData!K496*ScoringModel!$B$7+RawData!L496*ScoringModel!$B$8+RawData!M496*ScoringModel!$B$9+RawData!N496*ScoringModel!$B$10)*0.01,"")</f>
        <v/>
      </c>
      <c r="O496" t="str">
        <f>IF(A496&lt;&gt;"",(RawData!O496*ScoringModel!$B$14+RawData!P496*ScoringModel!$B$15+RawData!Q496*ScoringModel!$B$16+RawData!R496*ScoringModel!$B$17+RawData!S496*ScoringModel!$B$18+RawData!T496*ScoringModel!$B$19+RawData!U496*ScoringModel!$B$20)*0.01,"")</f>
        <v/>
      </c>
      <c r="P496" t="str">
        <f>IF(A496&lt;&gt;"",(RawData!V496*ScoringModel!$B$24+RawData!W496*ScoringModel!$B$25+RawData!X496*ScoringModel!$B$26+RawData!Y496*ScoringModel!$B$27+RawData!Z496*ScoringModel!$B$28+RawData!AA496*ScoringModel!$B$29+RawData!AB496*ScoringModel!$B$30)*0.01,"")</f>
        <v/>
      </c>
      <c r="Q496" s="19"/>
      <c r="R496" s="19"/>
      <c r="S496" s="19"/>
      <c r="T496" s="19"/>
      <c r="U496" s="19"/>
      <c r="V496" s="19"/>
    </row>
    <row r="497" spans="1:22" x14ac:dyDescent="0.25">
      <c r="A497" t="str">
        <f>IF(RawData!A497&lt;&gt;"",RawData!A497,"")</f>
        <v/>
      </c>
      <c r="B497" t="str">
        <f>IF(RawData!B497&lt;&gt;"",CONCATENATE(RawData!B497,", ",RawData!C497),"")</f>
        <v/>
      </c>
      <c r="C497" t="str">
        <f>IF(RawData!D497&lt;&gt;"",RawData!D497,"")</f>
        <v/>
      </c>
      <c r="D497" s="28" t="str">
        <f>IF(RawData!E497&lt;&gt;"",RawData!E497,"")</f>
        <v/>
      </c>
      <c r="E497" t="str">
        <f>IF(RawData!F497&lt;&gt;"",CONCATENATE(RawData!F497,", ",LEFT(RawData!G497,1)),"")</f>
        <v/>
      </c>
      <c r="G497" s="30" t="str">
        <f t="shared" si="7"/>
        <v/>
      </c>
      <c r="H497" t="str">
        <f>IF(A497&lt;&gt;"",VLOOKUP(G497,ScoreRanges!$C$4:$E$8,3),"")</f>
        <v/>
      </c>
      <c r="J497" s="30" t="str">
        <f>IF(AND(ConversionTable!$F$2&lt;&gt;"",A497&lt;&gt;""),VLOOKUP(G497,ConversionTable!B$2:D$402,3),"")</f>
        <v/>
      </c>
      <c r="K497" t="str">
        <f>IF(AND(ConversionTable!$F$2&lt;&gt;"",A497&lt;&gt;""),VLOOKUP(J497,ConversionTable!I$4:K$7,3),"")</f>
        <v/>
      </c>
      <c r="M497" t="str">
        <f>IF(A497&lt;&gt;"",(RawData!AC497*ScoringModel!$B$11+RawData!AD497*ScoringModel!$B$21+RawData!AE497*ScoringModel!$B$31)*0.01,"")</f>
        <v/>
      </c>
      <c r="N497" t="str">
        <f>IF(A497&lt;&gt;"",(RawData!H497*ScoringModel!$B$4+RawData!I497*ScoringModel!$B$5+RawData!J497*ScoringModel!$B$6+RawData!K497*ScoringModel!$B$7+RawData!L497*ScoringModel!$B$8+RawData!M497*ScoringModel!$B$9+RawData!N497*ScoringModel!$B$10)*0.01,"")</f>
        <v/>
      </c>
      <c r="O497" t="str">
        <f>IF(A497&lt;&gt;"",(RawData!O497*ScoringModel!$B$14+RawData!P497*ScoringModel!$B$15+RawData!Q497*ScoringModel!$B$16+RawData!R497*ScoringModel!$B$17+RawData!S497*ScoringModel!$B$18+RawData!T497*ScoringModel!$B$19+RawData!U497*ScoringModel!$B$20)*0.01,"")</f>
        <v/>
      </c>
      <c r="P497" t="str">
        <f>IF(A497&lt;&gt;"",(RawData!V497*ScoringModel!$B$24+RawData!W497*ScoringModel!$B$25+RawData!X497*ScoringModel!$B$26+RawData!Y497*ScoringModel!$B$27+RawData!Z497*ScoringModel!$B$28+RawData!AA497*ScoringModel!$B$29+RawData!AB497*ScoringModel!$B$30)*0.01,"")</f>
        <v/>
      </c>
      <c r="Q497" s="19"/>
      <c r="R497" s="19"/>
      <c r="S497" s="19"/>
      <c r="T497" s="19"/>
      <c r="U497" s="19"/>
      <c r="V497" s="19"/>
    </row>
    <row r="498" spans="1:22" x14ac:dyDescent="0.25">
      <c r="A498" t="str">
        <f>IF(RawData!A498&lt;&gt;"",RawData!A498,"")</f>
        <v/>
      </c>
      <c r="B498" t="str">
        <f>IF(RawData!B498&lt;&gt;"",CONCATENATE(RawData!B498,", ",RawData!C498),"")</f>
        <v/>
      </c>
      <c r="C498" t="str">
        <f>IF(RawData!D498&lt;&gt;"",RawData!D498,"")</f>
        <v/>
      </c>
      <c r="D498" s="28" t="str">
        <f>IF(RawData!E498&lt;&gt;"",RawData!E498,"")</f>
        <v/>
      </c>
      <c r="E498" t="str">
        <f>IF(RawData!F498&lt;&gt;"",CONCATENATE(RawData!F498,", ",LEFT(RawData!G498,1)),"")</f>
        <v/>
      </c>
      <c r="G498" s="30" t="str">
        <f t="shared" si="7"/>
        <v/>
      </c>
      <c r="H498" t="str">
        <f>IF(A498&lt;&gt;"",VLOOKUP(G498,ScoreRanges!$C$4:$E$8,3),"")</f>
        <v/>
      </c>
      <c r="J498" s="30" t="str">
        <f>IF(AND(ConversionTable!$F$2&lt;&gt;"",A498&lt;&gt;""),VLOOKUP(G498,ConversionTable!B$2:D$402,3),"")</f>
        <v/>
      </c>
      <c r="K498" t="str">
        <f>IF(AND(ConversionTable!$F$2&lt;&gt;"",A498&lt;&gt;""),VLOOKUP(J498,ConversionTable!I$4:K$7,3),"")</f>
        <v/>
      </c>
      <c r="M498" t="str">
        <f>IF(A498&lt;&gt;"",(RawData!AC498*ScoringModel!$B$11+RawData!AD498*ScoringModel!$B$21+RawData!AE498*ScoringModel!$B$31)*0.01,"")</f>
        <v/>
      </c>
      <c r="N498" t="str">
        <f>IF(A498&lt;&gt;"",(RawData!H498*ScoringModel!$B$4+RawData!I498*ScoringModel!$B$5+RawData!J498*ScoringModel!$B$6+RawData!K498*ScoringModel!$B$7+RawData!L498*ScoringModel!$B$8+RawData!M498*ScoringModel!$B$9+RawData!N498*ScoringModel!$B$10)*0.01,"")</f>
        <v/>
      </c>
      <c r="O498" t="str">
        <f>IF(A498&lt;&gt;"",(RawData!O498*ScoringModel!$B$14+RawData!P498*ScoringModel!$B$15+RawData!Q498*ScoringModel!$B$16+RawData!R498*ScoringModel!$B$17+RawData!S498*ScoringModel!$B$18+RawData!T498*ScoringModel!$B$19+RawData!U498*ScoringModel!$B$20)*0.01,"")</f>
        <v/>
      </c>
      <c r="P498" t="str">
        <f>IF(A498&lt;&gt;"",(RawData!V498*ScoringModel!$B$24+RawData!W498*ScoringModel!$B$25+RawData!X498*ScoringModel!$B$26+RawData!Y498*ScoringModel!$B$27+RawData!Z498*ScoringModel!$B$28+RawData!AA498*ScoringModel!$B$29+RawData!AB498*ScoringModel!$B$30)*0.01,"")</f>
        <v/>
      </c>
      <c r="Q498" s="19"/>
      <c r="R498" s="19"/>
      <c r="S498" s="19"/>
      <c r="T498" s="19"/>
      <c r="U498" s="19"/>
      <c r="V498" s="19"/>
    </row>
    <row r="499" spans="1:22" x14ac:dyDescent="0.25">
      <c r="A499" t="str">
        <f>IF(RawData!A499&lt;&gt;"",RawData!A499,"")</f>
        <v/>
      </c>
      <c r="B499" t="str">
        <f>IF(RawData!B499&lt;&gt;"",CONCATENATE(RawData!B499,", ",RawData!C499),"")</f>
        <v/>
      </c>
      <c r="C499" t="str">
        <f>IF(RawData!D499&lt;&gt;"",RawData!D499,"")</f>
        <v/>
      </c>
      <c r="D499" s="28" t="str">
        <f>IF(RawData!E499&lt;&gt;"",RawData!E499,"")</f>
        <v/>
      </c>
      <c r="E499" t="str">
        <f>IF(RawData!F499&lt;&gt;"",CONCATENATE(RawData!F499,", ",LEFT(RawData!G499,1)),"")</f>
        <v/>
      </c>
      <c r="G499" s="30" t="str">
        <f t="shared" si="7"/>
        <v/>
      </c>
      <c r="H499" t="str">
        <f>IF(A499&lt;&gt;"",VLOOKUP(G499,ScoreRanges!$C$4:$E$8,3),"")</f>
        <v/>
      </c>
      <c r="J499" s="30" t="str">
        <f>IF(AND(ConversionTable!$F$2&lt;&gt;"",A499&lt;&gt;""),VLOOKUP(G499,ConversionTable!B$2:D$402,3),"")</f>
        <v/>
      </c>
      <c r="K499" t="str">
        <f>IF(AND(ConversionTable!$F$2&lt;&gt;"",A499&lt;&gt;""),VLOOKUP(J499,ConversionTable!I$4:K$7,3),"")</f>
        <v/>
      </c>
      <c r="M499" t="str">
        <f>IF(A499&lt;&gt;"",(RawData!AC499*ScoringModel!$B$11+RawData!AD499*ScoringModel!$B$21+RawData!AE499*ScoringModel!$B$31)*0.01,"")</f>
        <v/>
      </c>
      <c r="N499" t="str">
        <f>IF(A499&lt;&gt;"",(RawData!H499*ScoringModel!$B$4+RawData!I499*ScoringModel!$B$5+RawData!J499*ScoringModel!$B$6+RawData!K499*ScoringModel!$B$7+RawData!L499*ScoringModel!$B$8+RawData!M499*ScoringModel!$B$9+RawData!N499*ScoringModel!$B$10)*0.01,"")</f>
        <v/>
      </c>
      <c r="O499" t="str">
        <f>IF(A499&lt;&gt;"",(RawData!O499*ScoringModel!$B$14+RawData!P499*ScoringModel!$B$15+RawData!Q499*ScoringModel!$B$16+RawData!R499*ScoringModel!$B$17+RawData!S499*ScoringModel!$B$18+RawData!T499*ScoringModel!$B$19+RawData!U499*ScoringModel!$B$20)*0.01,"")</f>
        <v/>
      </c>
      <c r="P499" t="str">
        <f>IF(A499&lt;&gt;"",(RawData!V499*ScoringModel!$B$24+RawData!W499*ScoringModel!$B$25+RawData!X499*ScoringModel!$B$26+RawData!Y499*ScoringModel!$B$27+RawData!Z499*ScoringModel!$B$28+RawData!AA499*ScoringModel!$B$29+RawData!AB499*ScoringModel!$B$30)*0.01,"")</f>
        <v/>
      </c>
      <c r="Q499" s="19"/>
      <c r="R499" s="19"/>
      <c r="S499" s="19"/>
      <c r="T499" s="19"/>
      <c r="U499" s="19"/>
      <c r="V499" s="19"/>
    </row>
    <row r="500" spans="1:22" x14ac:dyDescent="0.25">
      <c r="A500" t="str">
        <f>IF(RawData!A500&lt;&gt;"",RawData!A500,"")</f>
        <v/>
      </c>
      <c r="B500" t="str">
        <f>IF(RawData!B500&lt;&gt;"",CONCATENATE(RawData!B500,", ",RawData!C500),"")</f>
        <v/>
      </c>
      <c r="C500" t="str">
        <f>IF(RawData!D500&lt;&gt;"",RawData!D500,"")</f>
        <v/>
      </c>
      <c r="D500" s="28" t="str">
        <f>IF(RawData!E500&lt;&gt;"",RawData!E500,"")</f>
        <v/>
      </c>
      <c r="E500" t="str">
        <f>IF(RawData!F500&lt;&gt;"",CONCATENATE(RawData!F500,", ",LEFT(RawData!G500,1)),"")</f>
        <v/>
      </c>
      <c r="G500" s="30" t="str">
        <f t="shared" si="7"/>
        <v/>
      </c>
      <c r="H500" t="str">
        <f>IF(A500&lt;&gt;"",VLOOKUP(G500,ScoreRanges!$C$4:$E$8,3),"")</f>
        <v/>
      </c>
      <c r="J500" s="30" t="str">
        <f>IF(AND(ConversionTable!$F$2&lt;&gt;"",A500&lt;&gt;""),VLOOKUP(G500,ConversionTable!B$2:D$402,3),"")</f>
        <v/>
      </c>
      <c r="K500" t="str">
        <f>IF(AND(ConversionTable!$F$2&lt;&gt;"",A500&lt;&gt;""),VLOOKUP(J500,ConversionTable!I$4:K$7,3),"")</f>
        <v/>
      </c>
      <c r="M500" t="str">
        <f>IF(A500&lt;&gt;"",(RawData!AC500*ScoringModel!$B$11+RawData!AD500*ScoringModel!$B$21+RawData!AE500*ScoringModel!$B$31)*0.01,"")</f>
        <v/>
      </c>
      <c r="N500" t="str">
        <f>IF(A500&lt;&gt;"",(RawData!H500*ScoringModel!$B$4+RawData!I500*ScoringModel!$B$5+RawData!J500*ScoringModel!$B$6+RawData!K500*ScoringModel!$B$7+RawData!L500*ScoringModel!$B$8+RawData!M500*ScoringModel!$B$9+RawData!N500*ScoringModel!$B$10)*0.01,"")</f>
        <v/>
      </c>
      <c r="O500" t="str">
        <f>IF(A500&lt;&gt;"",(RawData!O500*ScoringModel!$B$14+RawData!P500*ScoringModel!$B$15+RawData!Q500*ScoringModel!$B$16+RawData!R500*ScoringModel!$B$17+RawData!S500*ScoringModel!$B$18+RawData!T500*ScoringModel!$B$19+RawData!U500*ScoringModel!$B$20)*0.01,"")</f>
        <v/>
      </c>
      <c r="P500" t="str">
        <f>IF(A500&lt;&gt;"",(RawData!V500*ScoringModel!$B$24+RawData!W500*ScoringModel!$B$25+RawData!X500*ScoringModel!$B$26+RawData!Y500*ScoringModel!$B$27+RawData!Z500*ScoringModel!$B$28+RawData!AA500*ScoringModel!$B$29+RawData!AB500*ScoringModel!$B$30)*0.01,"")</f>
        <v/>
      </c>
      <c r="Q500" s="19"/>
      <c r="R500" s="19"/>
      <c r="S500" s="19"/>
      <c r="T500" s="19"/>
      <c r="U500" s="19"/>
      <c r="V500" s="19"/>
    </row>
    <row r="501" spans="1:22" x14ac:dyDescent="0.25">
      <c r="A501" t="str">
        <f>IF(RawData!A501&lt;&gt;"",RawData!A501,"")</f>
        <v/>
      </c>
      <c r="B501" t="str">
        <f>IF(RawData!B501&lt;&gt;"",CONCATENATE(RawData!B501,", ",RawData!C501),"")</f>
        <v/>
      </c>
      <c r="C501" t="str">
        <f>IF(RawData!D501&lt;&gt;"",RawData!D501,"")</f>
        <v/>
      </c>
      <c r="D501" s="28" t="str">
        <f>IF(RawData!E501&lt;&gt;"",RawData!E501,"")</f>
        <v/>
      </c>
      <c r="E501" t="str">
        <f>IF(RawData!F501&lt;&gt;"",CONCATENATE(RawData!F501,", ",LEFT(RawData!G501,1)),"")</f>
        <v/>
      </c>
      <c r="G501" s="30" t="str">
        <f t="shared" si="7"/>
        <v/>
      </c>
      <c r="H501" t="str">
        <f>IF(A501&lt;&gt;"",VLOOKUP(G501,ScoreRanges!$C$4:$E$8,3),"")</f>
        <v/>
      </c>
      <c r="J501" s="30" t="str">
        <f>IF(AND(ConversionTable!$F$2&lt;&gt;"",A501&lt;&gt;""),VLOOKUP(G501,ConversionTable!B$2:D$402,3),"")</f>
        <v/>
      </c>
      <c r="K501" t="str">
        <f>IF(AND(ConversionTable!$F$2&lt;&gt;"",A501&lt;&gt;""),VLOOKUP(J501,ConversionTable!I$4:K$7,3),"")</f>
        <v/>
      </c>
      <c r="M501" t="str">
        <f>IF(A501&lt;&gt;"",(RawData!AC501*ScoringModel!$B$11+RawData!AD501*ScoringModel!$B$21+RawData!AE501*ScoringModel!$B$31)*0.01,"")</f>
        <v/>
      </c>
      <c r="N501" t="str">
        <f>IF(A501&lt;&gt;"",(RawData!H501*ScoringModel!$B$4+RawData!I501*ScoringModel!$B$5+RawData!J501*ScoringModel!$B$6+RawData!K501*ScoringModel!$B$7+RawData!L501*ScoringModel!$B$8+RawData!M501*ScoringModel!$B$9+RawData!N501*ScoringModel!$B$10)*0.01,"")</f>
        <v/>
      </c>
      <c r="O501" t="str">
        <f>IF(A501&lt;&gt;"",(RawData!O501*ScoringModel!$B$14+RawData!P501*ScoringModel!$B$15+RawData!Q501*ScoringModel!$B$16+RawData!R501*ScoringModel!$B$17+RawData!S501*ScoringModel!$B$18+RawData!T501*ScoringModel!$B$19+RawData!U501*ScoringModel!$B$20)*0.01,"")</f>
        <v/>
      </c>
      <c r="P501" t="str">
        <f>IF(A501&lt;&gt;"",(RawData!V501*ScoringModel!$B$24+RawData!W501*ScoringModel!$B$25+RawData!X501*ScoringModel!$B$26+RawData!Y501*ScoringModel!$B$27+RawData!Z501*ScoringModel!$B$28+RawData!AA501*ScoringModel!$B$29+RawData!AB501*ScoringModel!$B$30)*0.01,"")</f>
        <v/>
      </c>
      <c r="Q501" s="19"/>
      <c r="R501" s="19"/>
      <c r="S501" s="19"/>
      <c r="T501" s="19"/>
      <c r="U501" s="19"/>
      <c r="V501" s="19"/>
    </row>
    <row r="502" spans="1:22" x14ac:dyDescent="0.25">
      <c r="A502" t="str">
        <f>IF(RawData!A502&lt;&gt;"",RawData!A502,"")</f>
        <v/>
      </c>
      <c r="B502" t="str">
        <f>IF(RawData!B502&lt;&gt;"",CONCATENATE(RawData!B502,", ",RawData!C502),"")</f>
        <v/>
      </c>
      <c r="C502" t="str">
        <f>IF(RawData!D502&lt;&gt;"",RawData!D502,"")</f>
        <v/>
      </c>
      <c r="D502" s="28" t="str">
        <f>IF(RawData!E502&lt;&gt;"",RawData!E502,"")</f>
        <v/>
      </c>
      <c r="E502" t="str">
        <f>IF(RawData!F502&lt;&gt;"",CONCATENATE(RawData!F502,", ",LEFT(RawData!G502,1)),"")</f>
        <v/>
      </c>
      <c r="G502" s="30" t="str">
        <f t="shared" si="7"/>
        <v/>
      </c>
      <c r="H502" t="str">
        <f>IF(A502&lt;&gt;"",VLOOKUP(G502,ScoreRanges!$C$4:$E$8,3),"")</f>
        <v/>
      </c>
      <c r="J502" s="30" t="str">
        <f>IF(AND(ConversionTable!$F$2&lt;&gt;"",A502&lt;&gt;""),VLOOKUP(G502,ConversionTable!B$2:D$402,3),"")</f>
        <v/>
      </c>
      <c r="K502" t="str">
        <f>IF(AND(ConversionTable!$F$2&lt;&gt;"",A502&lt;&gt;""),VLOOKUP(J502,ConversionTable!I$4:K$7,3),"")</f>
        <v/>
      </c>
      <c r="M502" t="str">
        <f>IF(A502&lt;&gt;"",(RawData!AC502*ScoringModel!$B$11+RawData!AD502*ScoringModel!$B$21+RawData!AE502*ScoringModel!$B$31)*0.01,"")</f>
        <v/>
      </c>
      <c r="N502" t="str">
        <f>IF(A502&lt;&gt;"",(RawData!H502*ScoringModel!$B$4+RawData!I502*ScoringModel!$B$5+RawData!J502*ScoringModel!$B$6+RawData!K502*ScoringModel!$B$7+RawData!L502*ScoringModel!$B$8+RawData!M502*ScoringModel!$B$9+RawData!N502*ScoringModel!$B$10)*0.01,"")</f>
        <v/>
      </c>
      <c r="O502" t="str">
        <f>IF(A502&lt;&gt;"",(RawData!O502*ScoringModel!$B$14+RawData!P502*ScoringModel!$B$15+RawData!Q502*ScoringModel!$B$16+RawData!R502*ScoringModel!$B$17+RawData!S502*ScoringModel!$B$18+RawData!T502*ScoringModel!$B$19+RawData!U502*ScoringModel!$B$20)*0.01,"")</f>
        <v/>
      </c>
      <c r="P502" t="str">
        <f>IF(A502&lt;&gt;"",(RawData!V502*ScoringModel!$B$24+RawData!W502*ScoringModel!$B$25+RawData!X502*ScoringModel!$B$26+RawData!Y502*ScoringModel!$B$27+RawData!Z502*ScoringModel!$B$28+RawData!AA502*ScoringModel!$B$29+RawData!AB502*ScoringModel!$B$30)*0.01,"")</f>
        <v/>
      </c>
      <c r="Q502" s="19"/>
      <c r="R502" s="19"/>
      <c r="S502" s="19"/>
      <c r="T502" s="19"/>
      <c r="U502" s="19"/>
      <c r="V502" s="19"/>
    </row>
    <row r="503" spans="1:22" x14ac:dyDescent="0.25">
      <c r="A503" t="str">
        <f>IF(RawData!A503&lt;&gt;"",RawData!A503,"")</f>
        <v/>
      </c>
      <c r="B503" t="str">
        <f>IF(RawData!B503&lt;&gt;"",CONCATENATE(RawData!B503,", ",RawData!C503),"")</f>
        <v/>
      </c>
      <c r="C503" t="str">
        <f>IF(RawData!D503&lt;&gt;"",RawData!D503,"")</f>
        <v/>
      </c>
      <c r="D503" s="28" t="str">
        <f>IF(RawData!E503&lt;&gt;"",RawData!E503,"")</f>
        <v/>
      </c>
      <c r="E503" t="str">
        <f>IF(RawData!F503&lt;&gt;"",CONCATENATE(RawData!F503,", ",LEFT(RawData!G503,1)),"")</f>
        <v/>
      </c>
      <c r="G503" s="30" t="str">
        <f t="shared" si="7"/>
        <v/>
      </c>
      <c r="H503" t="str">
        <f>IF(A503&lt;&gt;"",VLOOKUP(G503,ScoreRanges!$C$4:$E$8,3),"")</f>
        <v/>
      </c>
      <c r="J503" s="30" t="str">
        <f>IF(AND(ConversionTable!$F$2&lt;&gt;"",A503&lt;&gt;""),VLOOKUP(G503,ConversionTable!B$2:D$402,3),"")</f>
        <v/>
      </c>
      <c r="K503" t="str">
        <f>IF(AND(ConversionTable!$F$2&lt;&gt;"",A503&lt;&gt;""),VLOOKUP(J503,ConversionTable!I$4:K$7,3),"")</f>
        <v/>
      </c>
      <c r="M503" t="str">
        <f>IF(A503&lt;&gt;"",(RawData!AC503*ScoringModel!$B$11+RawData!AD503*ScoringModel!$B$21+RawData!AE503*ScoringModel!$B$31)*0.01,"")</f>
        <v/>
      </c>
      <c r="N503" t="str">
        <f>IF(A503&lt;&gt;"",(RawData!H503*ScoringModel!$B$4+RawData!I503*ScoringModel!$B$5+RawData!J503*ScoringModel!$B$6+RawData!K503*ScoringModel!$B$7+RawData!L503*ScoringModel!$B$8+RawData!M503*ScoringModel!$B$9+RawData!N503*ScoringModel!$B$10)*0.01,"")</f>
        <v/>
      </c>
      <c r="O503" t="str">
        <f>IF(A503&lt;&gt;"",(RawData!O503*ScoringModel!$B$14+RawData!P503*ScoringModel!$B$15+RawData!Q503*ScoringModel!$B$16+RawData!R503*ScoringModel!$B$17+RawData!S503*ScoringModel!$B$18+RawData!T503*ScoringModel!$B$19+RawData!U503*ScoringModel!$B$20)*0.01,"")</f>
        <v/>
      </c>
      <c r="P503" t="str">
        <f>IF(A503&lt;&gt;"",(RawData!V503*ScoringModel!$B$24+RawData!W503*ScoringModel!$B$25+RawData!X503*ScoringModel!$B$26+RawData!Y503*ScoringModel!$B$27+RawData!Z503*ScoringModel!$B$28+RawData!AA503*ScoringModel!$B$29+RawData!AB503*ScoringModel!$B$30)*0.01,"")</f>
        <v/>
      </c>
      <c r="Q503" s="19"/>
      <c r="R503" s="19"/>
      <c r="S503" s="19"/>
      <c r="T503" s="19"/>
      <c r="U503" s="19"/>
      <c r="V503" s="19"/>
    </row>
    <row r="504" spans="1:22" x14ac:dyDescent="0.25">
      <c r="A504" t="str">
        <f>IF(RawData!A504&lt;&gt;"",RawData!A504,"")</f>
        <v/>
      </c>
      <c r="B504" t="str">
        <f>IF(RawData!B504&lt;&gt;"",CONCATENATE(RawData!B504,", ",RawData!C504),"")</f>
        <v/>
      </c>
      <c r="C504" t="str">
        <f>IF(RawData!D504&lt;&gt;"",RawData!D504,"")</f>
        <v/>
      </c>
      <c r="D504" s="28" t="str">
        <f>IF(RawData!E504&lt;&gt;"",RawData!E504,"")</f>
        <v/>
      </c>
      <c r="E504" t="str">
        <f>IF(RawData!F504&lt;&gt;"",CONCATENATE(RawData!F504,", ",LEFT(RawData!G504,1)),"")</f>
        <v/>
      </c>
      <c r="G504" s="30" t="str">
        <f t="shared" si="7"/>
        <v/>
      </c>
      <c r="H504" t="str">
        <f>IF(A504&lt;&gt;"",VLOOKUP(G504,ScoreRanges!$C$4:$E$8,3),"")</f>
        <v/>
      </c>
      <c r="J504" s="30" t="str">
        <f>IF(AND(ConversionTable!$F$2&lt;&gt;"",A504&lt;&gt;""),VLOOKUP(G504,ConversionTable!B$2:D$402,3),"")</f>
        <v/>
      </c>
      <c r="K504" t="str">
        <f>IF(AND(ConversionTable!$F$2&lt;&gt;"",A504&lt;&gt;""),VLOOKUP(J504,ConversionTable!I$4:K$7,3),"")</f>
        <v/>
      </c>
      <c r="M504" t="str">
        <f>IF(A504&lt;&gt;"",(RawData!AC504*ScoringModel!$B$11+RawData!AD504*ScoringModel!$B$21+RawData!AE504*ScoringModel!$B$31)*0.01,"")</f>
        <v/>
      </c>
      <c r="N504" t="str">
        <f>IF(A504&lt;&gt;"",(RawData!H504*ScoringModel!$B$4+RawData!I504*ScoringModel!$B$5+RawData!J504*ScoringModel!$B$6+RawData!K504*ScoringModel!$B$7+RawData!L504*ScoringModel!$B$8+RawData!M504*ScoringModel!$B$9+RawData!N504*ScoringModel!$B$10)*0.01,"")</f>
        <v/>
      </c>
      <c r="O504" t="str">
        <f>IF(A504&lt;&gt;"",(RawData!O504*ScoringModel!$B$14+RawData!P504*ScoringModel!$B$15+RawData!Q504*ScoringModel!$B$16+RawData!R504*ScoringModel!$B$17+RawData!S504*ScoringModel!$B$18+RawData!T504*ScoringModel!$B$19+RawData!U504*ScoringModel!$B$20)*0.01,"")</f>
        <v/>
      </c>
      <c r="P504" t="str">
        <f>IF(A504&lt;&gt;"",(RawData!V504*ScoringModel!$B$24+RawData!W504*ScoringModel!$B$25+RawData!X504*ScoringModel!$B$26+RawData!Y504*ScoringModel!$B$27+RawData!Z504*ScoringModel!$B$28+RawData!AA504*ScoringModel!$B$29+RawData!AB504*ScoringModel!$B$30)*0.01,"")</f>
        <v/>
      </c>
      <c r="Q504" s="19"/>
      <c r="R504" s="19"/>
      <c r="S504" s="19"/>
      <c r="T504" s="19"/>
      <c r="U504" s="19"/>
      <c r="V504" s="19"/>
    </row>
    <row r="505" spans="1:22" x14ac:dyDescent="0.25">
      <c r="A505" t="str">
        <f>IF(RawData!A505&lt;&gt;"",RawData!A505,"")</f>
        <v/>
      </c>
      <c r="B505" t="str">
        <f>IF(RawData!B505&lt;&gt;"",CONCATENATE(RawData!B505,", ",RawData!C505),"")</f>
        <v/>
      </c>
      <c r="C505" t="str">
        <f>IF(RawData!D505&lt;&gt;"",RawData!D505,"")</f>
        <v/>
      </c>
      <c r="D505" s="28" t="str">
        <f>IF(RawData!E505&lt;&gt;"",RawData!E505,"")</f>
        <v/>
      </c>
      <c r="E505" t="str">
        <f>IF(RawData!F505&lt;&gt;"",CONCATENATE(RawData!F505,", ",LEFT(RawData!G505,1)),"")</f>
        <v/>
      </c>
      <c r="G505" s="30" t="str">
        <f t="shared" si="7"/>
        <v/>
      </c>
      <c r="H505" t="str">
        <f>IF(A505&lt;&gt;"",VLOOKUP(G505,ScoreRanges!$C$4:$E$8,3),"")</f>
        <v/>
      </c>
      <c r="J505" s="30" t="str">
        <f>IF(AND(ConversionTable!$F$2&lt;&gt;"",A505&lt;&gt;""),VLOOKUP(G505,ConversionTable!B$2:D$402,3),"")</f>
        <v/>
      </c>
      <c r="K505" t="str">
        <f>IF(AND(ConversionTable!$F$2&lt;&gt;"",A505&lt;&gt;""),VLOOKUP(J505,ConversionTable!I$4:K$7,3),"")</f>
        <v/>
      </c>
      <c r="M505" t="str">
        <f>IF(A505&lt;&gt;"",(RawData!AC505*ScoringModel!$B$11+RawData!AD505*ScoringModel!$B$21+RawData!AE505*ScoringModel!$B$31)*0.01,"")</f>
        <v/>
      </c>
      <c r="N505" t="str">
        <f>IF(A505&lt;&gt;"",(RawData!H505*ScoringModel!$B$4+RawData!I505*ScoringModel!$B$5+RawData!J505*ScoringModel!$B$6+RawData!K505*ScoringModel!$B$7+RawData!L505*ScoringModel!$B$8+RawData!M505*ScoringModel!$B$9+RawData!N505*ScoringModel!$B$10)*0.01,"")</f>
        <v/>
      </c>
      <c r="O505" t="str">
        <f>IF(A505&lt;&gt;"",(RawData!O505*ScoringModel!$B$14+RawData!P505*ScoringModel!$B$15+RawData!Q505*ScoringModel!$B$16+RawData!R505*ScoringModel!$B$17+RawData!S505*ScoringModel!$B$18+RawData!T505*ScoringModel!$B$19+RawData!U505*ScoringModel!$B$20)*0.01,"")</f>
        <v/>
      </c>
      <c r="P505" t="str">
        <f>IF(A505&lt;&gt;"",(RawData!V505*ScoringModel!$B$24+RawData!W505*ScoringModel!$B$25+RawData!X505*ScoringModel!$B$26+RawData!Y505*ScoringModel!$B$27+RawData!Z505*ScoringModel!$B$28+RawData!AA505*ScoringModel!$B$29+RawData!AB505*ScoringModel!$B$30)*0.01,"")</f>
        <v/>
      </c>
      <c r="Q505" s="19"/>
      <c r="R505" s="19"/>
      <c r="S505" s="19"/>
      <c r="T505" s="19"/>
      <c r="U505" s="19"/>
      <c r="V505" s="19"/>
    </row>
    <row r="506" spans="1:22" x14ac:dyDescent="0.25">
      <c r="A506" t="str">
        <f>IF(RawData!A506&lt;&gt;"",RawData!A506,"")</f>
        <v/>
      </c>
      <c r="B506" t="str">
        <f>IF(RawData!B506&lt;&gt;"",CONCATENATE(RawData!B506,", ",RawData!C506),"")</f>
        <v/>
      </c>
      <c r="C506" t="str">
        <f>IF(RawData!D506&lt;&gt;"",RawData!D506,"")</f>
        <v/>
      </c>
      <c r="D506" s="28" t="str">
        <f>IF(RawData!E506&lt;&gt;"",RawData!E506,"")</f>
        <v/>
      </c>
      <c r="E506" t="str">
        <f>IF(RawData!F506&lt;&gt;"",CONCATENATE(RawData!F506,", ",LEFT(RawData!G506,1)),"")</f>
        <v/>
      </c>
      <c r="G506" s="30" t="str">
        <f t="shared" si="7"/>
        <v/>
      </c>
      <c r="H506" t="str">
        <f>IF(A506&lt;&gt;"",VLOOKUP(G506,ScoreRanges!$C$4:$E$8,3),"")</f>
        <v/>
      </c>
      <c r="J506" s="30" t="str">
        <f>IF(AND(ConversionTable!$F$2&lt;&gt;"",A506&lt;&gt;""),VLOOKUP(G506,ConversionTable!B$2:D$402,3),"")</f>
        <v/>
      </c>
      <c r="K506" t="str">
        <f>IF(AND(ConversionTable!$F$2&lt;&gt;"",A506&lt;&gt;""),VLOOKUP(J506,ConversionTable!I$4:K$7,3),"")</f>
        <v/>
      </c>
      <c r="M506" t="str">
        <f>IF(A506&lt;&gt;"",(RawData!AC506*ScoringModel!$B$11+RawData!AD506*ScoringModel!$B$21+RawData!AE506*ScoringModel!$B$31)*0.01,"")</f>
        <v/>
      </c>
      <c r="N506" t="str">
        <f>IF(A506&lt;&gt;"",(RawData!H506*ScoringModel!$B$4+RawData!I506*ScoringModel!$B$5+RawData!J506*ScoringModel!$B$6+RawData!K506*ScoringModel!$B$7+RawData!L506*ScoringModel!$B$8+RawData!M506*ScoringModel!$B$9+RawData!N506*ScoringModel!$B$10)*0.01,"")</f>
        <v/>
      </c>
      <c r="O506" t="str">
        <f>IF(A506&lt;&gt;"",(RawData!O506*ScoringModel!$B$14+RawData!P506*ScoringModel!$B$15+RawData!Q506*ScoringModel!$B$16+RawData!R506*ScoringModel!$B$17+RawData!S506*ScoringModel!$B$18+RawData!T506*ScoringModel!$B$19+RawData!U506*ScoringModel!$B$20)*0.01,"")</f>
        <v/>
      </c>
      <c r="P506" t="str">
        <f>IF(A506&lt;&gt;"",(RawData!V506*ScoringModel!$B$24+RawData!W506*ScoringModel!$B$25+RawData!X506*ScoringModel!$B$26+RawData!Y506*ScoringModel!$B$27+RawData!Z506*ScoringModel!$B$28+RawData!AA506*ScoringModel!$B$29+RawData!AB506*ScoringModel!$B$30)*0.01,"")</f>
        <v/>
      </c>
      <c r="Q506" s="19"/>
      <c r="R506" s="19"/>
      <c r="S506" s="19"/>
      <c r="T506" s="19"/>
      <c r="U506" s="19"/>
      <c r="V506" s="19"/>
    </row>
    <row r="507" spans="1:22" x14ac:dyDescent="0.25">
      <c r="A507" t="str">
        <f>IF(RawData!A507&lt;&gt;"",RawData!A507,"")</f>
        <v/>
      </c>
      <c r="B507" t="str">
        <f>IF(RawData!B507&lt;&gt;"",CONCATENATE(RawData!B507,", ",RawData!C507),"")</f>
        <v/>
      </c>
      <c r="C507" t="str">
        <f>IF(RawData!D507&lt;&gt;"",RawData!D507,"")</f>
        <v/>
      </c>
      <c r="D507" s="28" t="str">
        <f>IF(RawData!E507&lt;&gt;"",RawData!E507,"")</f>
        <v/>
      </c>
      <c r="E507" t="str">
        <f>IF(RawData!F507&lt;&gt;"",CONCATENATE(RawData!F507,", ",LEFT(RawData!G507,1)),"")</f>
        <v/>
      </c>
      <c r="G507" s="30" t="str">
        <f t="shared" si="7"/>
        <v/>
      </c>
      <c r="H507" t="str">
        <f>IF(A507&lt;&gt;"",VLOOKUP(G507,ScoreRanges!$C$4:$E$8,3),"")</f>
        <v/>
      </c>
      <c r="J507" s="30" t="str">
        <f>IF(AND(ConversionTable!$F$2&lt;&gt;"",A507&lt;&gt;""),VLOOKUP(G507,ConversionTable!B$2:D$402,3),"")</f>
        <v/>
      </c>
      <c r="K507" t="str">
        <f>IF(AND(ConversionTable!$F$2&lt;&gt;"",A507&lt;&gt;""),VLOOKUP(J507,ConversionTable!I$4:K$7,3),"")</f>
        <v/>
      </c>
      <c r="M507" t="str">
        <f>IF(A507&lt;&gt;"",(RawData!AC507*ScoringModel!$B$11+RawData!AD507*ScoringModel!$B$21+RawData!AE507*ScoringModel!$B$31)*0.01,"")</f>
        <v/>
      </c>
      <c r="N507" t="str">
        <f>IF(A507&lt;&gt;"",(RawData!H507*ScoringModel!$B$4+RawData!I507*ScoringModel!$B$5+RawData!J507*ScoringModel!$B$6+RawData!K507*ScoringModel!$B$7+RawData!L507*ScoringModel!$B$8+RawData!M507*ScoringModel!$B$9+RawData!N507*ScoringModel!$B$10)*0.01,"")</f>
        <v/>
      </c>
      <c r="O507" t="str">
        <f>IF(A507&lt;&gt;"",(RawData!O507*ScoringModel!$B$14+RawData!P507*ScoringModel!$B$15+RawData!Q507*ScoringModel!$B$16+RawData!R507*ScoringModel!$B$17+RawData!S507*ScoringModel!$B$18+RawData!T507*ScoringModel!$B$19+RawData!U507*ScoringModel!$B$20)*0.01,"")</f>
        <v/>
      </c>
      <c r="P507" t="str">
        <f>IF(A507&lt;&gt;"",(RawData!V507*ScoringModel!$B$24+RawData!W507*ScoringModel!$B$25+RawData!X507*ScoringModel!$B$26+RawData!Y507*ScoringModel!$B$27+RawData!Z507*ScoringModel!$B$28+RawData!AA507*ScoringModel!$B$29+RawData!AB507*ScoringModel!$B$30)*0.01,"")</f>
        <v/>
      </c>
      <c r="Q507" s="19"/>
      <c r="R507" s="19"/>
      <c r="S507" s="19"/>
      <c r="T507" s="19"/>
      <c r="U507" s="19"/>
      <c r="V507" s="19"/>
    </row>
    <row r="508" spans="1:22" x14ac:dyDescent="0.25">
      <c r="A508" t="str">
        <f>IF(RawData!A508&lt;&gt;"",RawData!A508,"")</f>
        <v/>
      </c>
      <c r="B508" t="str">
        <f>IF(RawData!B508&lt;&gt;"",CONCATENATE(RawData!B508,", ",RawData!C508),"")</f>
        <v/>
      </c>
      <c r="C508" t="str">
        <f>IF(RawData!D508&lt;&gt;"",RawData!D508,"")</f>
        <v/>
      </c>
      <c r="D508" s="28" t="str">
        <f>IF(RawData!E508&lt;&gt;"",RawData!E508,"")</f>
        <v/>
      </c>
      <c r="E508" t="str">
        <f>IF(RawData!F508&lt;&gt;"",CONCATENATE(RawData!F508,", ",LEFT(RawData!G508,1)),"")</f>
        <v/>
      </c>
      <c r="G508" s="30" t="str">
        <f t="shared" si="7"/>
        <v/>
      </c>
      <c r="H508" t="str">
        <f>IF(A508&lt;&gt;"",VLOOKUP(G508,ScoreRanges!$C$4:$E$8,3),"")</f>
        <v/>
      </c>
      <c r="J508" s="30" t="str">
        <f>IF(AND(ConversionTable!$F$2&lt;&gt;"",A508&lt;&gt;""),VLOOKUP(G508,ConversionTable!B$2:D$402,3),"")</f>
        <v/>
      </c>
      <c r="K508" t="str">
        <f>IF(AND(ConversionTable!$F$2&lt;&gt;"",A508&lt;&gt;""),VLOOKUP(J508,ConversionTable!I$4:K$7,3),"")</f>
        <v/>
      </c>
      <c r="M508" t="str">
        <f>IF(A508&lt;&gt;"",(RawData!AC508*ScoringModel!$B$11+RawData!AD508*ScoringModel!$B$21+RawData!AE508*ScoringModel!$B$31)*0.01,"")</f>
        <v/>
      </c>
      <c r="N508" t="str">
        <f>IF(A508&lt;&gt;"",(RawData!H508*ScoringModel!$B$4+RawData!I508*ScoringModel!$B$5+RawData!J508*ScoringModel!$B$6+RawData!K508*ScoringModel!$B$7+RawData!L508*ScoringModel!$B$8+RawData!M508*ScoringModel!$B$9+RawData!N508*ScoringModel!$B$10)*0.01,"")</f>
        <v/>
      </c>
      <c r="O508" t="str">
        <f>IF(A508&lt;&gt;"",(RawData!O508*ScoringModel!$B$14+RawData!P508*ScoringModel!$B$15+RawData!Q508*ScoringModel!$B$16+RawData!R508*ScoringModel!$B$17+RawData!S508*ScoringModel!$B$18+RawData!T508*ScoringModel!$B$19+RawData!U508*ScoringModel!$B$20)*0.01,"")</f>
        <v/>
      </c>
      <c r="P508" t="str">
        <f>IF(A508&lt;&gt;"",(RawData!V508*ScoringModel!$B$24+RawData!W508*ScoringModel!$B$25+RawData!X508*ScoringModel!$B$26+RawData!Y508*ScoringModel!$B$27+RawData!Z508*ScoringModel!$B$28+RawData!AA508*ScoringModel!$B$29+RawData!AB508*ScoringModel!$B$30)*0.01,"")</f>
        <v/>
      </c>
      <c r="Q508" s="19"/>
      <c r="R508" s="19"/>
      <c r="S508" s="19"/>
      <c r="T508" s="19"/>
      <c r="U508" s="19"/>
      <c r="V508" s="19"/>
    </row>
    <row r="509" spans="1:22" x14ac:dyDescent="0.25">
      <c r="A509" t="str">
        <f>IF(RawData!A509&lt;&gt;"",RawData!A509,"")</f>
        <v/>
      </c>
      <c r="B509" t="str">
        <f>IF(RawData!B509&lt;&gt;"",CONCATENATE(RawData!B509,", ",RawData!C509),"")</f>
        <v/>
      </c>
      <c r="C509" t="str">
        <f>IF(RawData!D509&lt;&gt;"",RawData!D509,"")</f>
        <v/>
      </c>
      <c r="D509" s="28" t="str">
        <f>IF(RawData!E509&lt;&gt;"",RawData!E509,"")</f>
        <v/>
      </c>
      <c r="E509" t="str">
        <f>IF(RawData!F509&lt;&gt;"",CONCATENATE(RawData!F509,", ",LEFT(RawData!G509,1)),"")</f>
        <v/>
      </c>
      <c r="G509" s="30" t="str">
        <f t="shared" si="7"/>
        <v/>
      </c>
      <c r="H509" t="str">
        <f>IF(A509&lt;&gt;"",VLOOKUP(G509,ScoreRanges!$C$4:$E$8,3),"")</f>
        <v/>
      </c>
      <c r="J509" s="30" t="str">
        <f>IF(AND(ConversionTable!$F$2&lt;&gt;"",A509&lt;&gt;""),VLOOKUP(G509,ConversionTable!B$2:D$402,3),"")</f>
        <v/>
      </c>
      <c r="K509" t="str">
        <f>IF(AND(ConversionTable!$F$2&lt;&gt;"",A509&lt;&gt;""),VLOOKUP(J509,ConversionTable!I$4:K$7,3),"")</f>
        <v/>
      </c>
      <c r="M509" t="str">
        <f>IF(A509&lt;&gt;"",(RawData!AC509*ScoringModel!$B$11+RawData!AD509*ScoringModel!$B$21+RawData!AE509*ScoringModel!$B$31)*0.01,"")</f>
        <v/>
      </c>
      <c r="N509" t="str">
        <f>IF(A509&lt;&gt;"",(RawData!H509*ScoringModel!$B$4+RawData!I509*ScoringModel!$B$5+RawData!J509*ScoringModel!$B$6+RawData!K509*ScoringModel!$B$7+RawData!L509*ScoringModel!$B$8+RawData!M509*ScoringModel!$B$9+RawData!N509*ScoringModel!$B$10)*0.01,"")</f>
        <v/>
      </c>
      <c r="O509" t="str">
        <f>IF(A509&lt;&gt;"",(RawData!O509*ScoringModel!$B$14+RawData!P509*ScoringModel!$B$15+RawData!Q509*ScoringModel!$B$16+RawData!R509*ScoringModel!$B$17+RawData!S509*ScoringModel!$B$18+RawData!T509*ScoringModel!$B$19+RawData!U509*ScoringModel!$B$20)*0.01,"")</f>
        <v/>
      </c>
      <c r="P509" t="str">
        <f>IF(A509&lt;&gt;"",(RawData!V509*ScoringModel!$B$24+RawData!W509*ScoringModel!$B$25+RawData!X509*ScoringModel!$B$26+RawData!Y509*ScoringModel!$B$27+RawData!Z509*ScoringModel!$B$28+RawData!AA509*ScoringModel!$B$29+RawData!AB509*ScoringModel!$B$30)*0.01,"")</f>
        <v/>
      </c>
      <c r="Q509" s="19"/>
      <c r="R509" s="19"/>
      <c r="S509" s="19"/>
      <c r="T509" s="19"/>
      <c r="U509" s="19"/>
      <c r="V509" s="19"/>
    </row>
    <row r="510" spans="1:22" x14ac:dyDescent="0.25">
      <c r="A510" t="str">
        <f>IF(RawData!A510&lt;&gt;"",RawData!A510,"")</f>
        <v/>
      </c>
      <c r="B510" t="str">
        <f>IF(RawData!B510&lt;&gt;"",CONCATENATE(RawData!B510,", ",RawData!C510),"")</f>
        <v/>
      </c>
      <c r="C510" t="str">
        <f>IF(RawData!D510&lt;&gt;"",RawData!D510,"")</f>
        <v/>
      </c>
      <c r="D510" s="28" t="str">
        <f>IF(RawData!E510&lt;&gt;"",RawData!E510,"")</f>
        <v/>
      </c>
      <c r="E510" t="str">
        <f>IF(RawData!F510&lt;&gt;"",CONCATENATE(RawData!F510,", ",LEFT(RawData!G510,1)),"")</f>
        <v/>
      </c>
      <c r="G510" s="30" t="str">
        <f t="shared" si="7"/>
        <v/>
      </c>
      <c r="H510" t="str">
        <f>IF(A510&lt;&gt;"",VLOOKUP(G510,ScoreRanges!$C$4:$E$8,3),"")</f>
        <v/>
      </c>
      <c r="J510" s="30" t="str">
        <f>IF(AND(ConversionTable!$F$2&lt;&gt;"",A510&lt;&gt;""),VLOOKUP(G510,ConversionTable!B$2:D$402,3),"")</f>
        <v/>
      </c>
      <c r="K510" t="str">
        <f>IF(AND(ConversionTable!$F$2&lt;&gt;"",A510&lt;&gt;""),VLOOKUP(J510,ConversionTable!I$4:K$7,3),"")</f>
        <v/>
      </c>
      <c r="M510" t="str">
        <f>IF(A510&lt;&gt;"",(RawData!AC510*ScoringModel!$B$11+RawData!AD510*ScoringModel!$B$21+RawData!AE510*ScoringModel!$B$31)*0.01,"")</f>
        <v/>
      </c>
      <c r="N510" t="str">
        <f>IF(A510&lt;&gt;"",(RawData!H510*ScoringModel!$B$4+RawData!I510*ScoringModel!$B$5+RawData!J510*ScoringModel!$B$6+RawData!K510*ScoringModel!$B$7+RawData!L510*ScoringModel!$B$8+RawData!M510*ScoringModel!$B$9+RawData!N510*ScoringModel!$B$10)*0.01,"")</f>
        <v/>
      </c>
      <c r="O510" t="str">
        <f>IF(A510&lt;&gt;"",(RawData!O510*ScoringModel!$B$14+RawData!P510*ScoringModel!$B$15+RawData!Q510*ScoringModel!$B$16+RawData!R510*ScoringModel!$B$17+RawData!S510*ScoringModel!$B$18+RawData!T510*ScoringModel!$B$19+RawData!U510*ScoringModel!$B$20)*0.01,"")</f>
        <v/>
      </c>
      <c r="P510" t="str">
        <f>IF(A510&lt;&gt;"",(RawData!V510*ScoringModel!$B$24+RawData!W510*ScoringModel!$B$25+RawData!X510*ScoringModel!$B$26+RawData!Y510*ScoringModel!$B$27+RawData!Z510*ScoringModel!$B$28+RawData!AA510*ScoringModel!$B$29+RawData!AB510*ScoringModel!$B$30)*0.01,"")</f>
        <v/>
      </c>
      <c r="Q510" s="19"/>
      <c r="R510" s="19"/>
      <c r="S510" s="19"/>
      <c r="T510" s="19"/>
      <c r="U510" s="19"/>
      <c r="V510" s="19"/>
    </row>
    <row r="511" spans="1:22" x14ac:dyDescent="0.25">
      <c r="A511" t="str">
        <f>IF(RawData!A511&lt;&gt;"",RawData!A511,"")</f>
        <v/>
      </c>
      <c r="B511" t="str">
        <f>IF(RawData!B511&lt;&gt;"",CONCATENATE(RawData!B511,", ",RawData!C511),"")</f>
        <v/>
      </c>
      <c r="C511" t="str">
        <f>IF(RawData!D511&lt;&gt;"",RawData!D511,"")</f>
        <v/>
      </c>
      <c r="D511" s="28" t="str">
        <f>IF(RawData!E511&lt;&gt;"",RawData!E511,"")</f>
        <v/>
      </c>
      <c r="E511" t="str">
        <f>IF(RawData!F511&lt;&gt;"",CONCATENATE(RawData!F511,", ",LEFT(RawData!G511,1)),"")</f>
        <v/>
      </c>
      <c r="G511" s="30" t="str">
        <f t="shared" si="7"/>
        <v/>
      </c>
      <c r="H511" t="str">
        <f>IF(A511&lt;&gt;"",VLOOKUP(G511,ScoreRanges!$C$4:$E$8,3),"")</f>
        <v/>
      </c>
      <c r="J511" s="30" t="str">
        <f>IF(AND(ConversionTable!$F$2&lt;&gt;"",A511&lt;&gt;""),VLOOKUP(G511,ConversionTable!B$2:D$402,3),"")</f>
        <v/>
      </c>
      <c r="K511" t="str">
        <f>IF(AND(ConversionTable!$F$2&lt;&gt;"",A511&lt;&gt;""),VLOOKUP(J511,ConversionTable!I$4:K$7,3),"")</f>
        <v/>
      </c>
      <c r="M511" t="str">
        <f>IF(A511&lt;&gt;"",(RawData!AC511*ScoringModel!$B$11+RawData!AD511*ScoringModel!$B$21+RawData!AE511*ScoringModel!$B$31)*0.01,"")</f>
        <v/>
      </c>
      <c r="N511" t="str">
        <f>IF(A511&lt;&gt;"",(RawData!H511*ScoringModel!$B$4+RawData!I511*ScoringModel!$B$5+RawData!J511*ScoringModel!$B$6+RawData!K511*ScoringModel!$B$7+RawData!L511*ScoringModel!$B$8+RawData!M511*ScoringModel!$B$9+RawData!N511*ScoringModel!$B$10)*0.01,"")</f>
        <v/>
      </c>
      <c r="O511" t="str">
        <f>IF(A511&lt;&gt;"",(RawData!O511*ScoringModel!$B$14+RawData!P511*ScoringModel!$B$15+RawData!Q511*ScoringModel!$B$16+RawData!R511*ScoringModel!$B$17+RawData!S511*ScoringModel!$B$18+RawData!T511*ScoringModel!$B$19+RawData!U511*ScoringModel!$B$20)*0.01,"")</f>
        <v/>
      </c>
      <c r="P511" t="str">
        <f>IF(A511&lt;&gt;"",(RawData!V511*ScoringModel!$B$24+RawData!W511*ScoringModel!$B$25+RawData!X511*ScoringModel!$B$26+RawData!Y511*ScoringModel!$B$27+RawData!Z511*ScoringModel!$B$28+RawData!AA511*ScoringModel!$B$29+RawData!AB511*ScoringModel!$B$30)*0.01,"")</f>
        <v/>
      </c>
      <c r="Q511" s="19"/>
      <c r="R511" s="19"/>
      <c r="S511" s="19"/>
      <c r="T511" s="19"/>
      <c r="U511" s="19"/>
      <c r="V511" s="19"/>
    </row>
    <row r="512" spans="1:22" x14ac:dyDescent="0.25">
      <c r="A512" t="str">
        <f>IF(RawData!A512&lt;&gt;"",RawData!A512,"")</f>
        <v/>
      </c>
      <c r="B512" t="str">
        <f>IF(RawData!B512&lt;&gt;"",CONCATENATE(RawData!B512,", ",RawData!C512),"")</f>
        <v/>
      </c>
      <c r="C512" t="str">
        <f>IF(RawData!D512&lt;&gt;"",RawData!D512,"")</f>
        <v/>
      </c>
      <c r="D512" s="28" t="str">
        <f>IF(RawData!E512&lt;&gt;"",RawData!E512,"")</f>
        <v/>
      </c>
      <c r="E512" t="str">
        <f>IF(RawData!F512&lt;&gt;"",CONCATENATE(RawData!F512,", ",LEFT(RawData!G512,1)),"")</f>
        <v/>
      </c>
      <c r="G512" s="30" t="str">
        <f t="shared" si="7"/>
        <v/>
      </c>
      <c r="H512" t="str">
        <f>IF(A512&lt;&gt;"",VLOOKUP(G512,ScoreRanges!$C$4:$E$8,3),"")</f>
        <v/>
      </c>
      <c r="J512" s="30" t="str">
        <f>IF(AND(ConversionTable!$F$2&lt;&gt;"",A512&lt;&gt;""),VLOOKUP(G512,ConversionTable!B$2:D$402,3),"")</f>
        <v/>
      </c>
      <c r="K512" t="str">
        <f>IF(AND(ConversionTable!$F$2&lt;&gt;"",A512&lt;&gt;""),VLOOKUP(J512,ConversionTable!I$4:K$7,3),"")</f>
        <v/>
      </c>
      <c r="M512" t="str">
        <f>IF(A512&lt;&gt;"",(RawData!AC512*ScoringModel!$B$11+RawData!AD512*ScoringModel!$B$21+RawData!AE512*ScoringModel!$B$31)*0.01,"")</f>
        <v/>
      </c>
      <c r="N512" t="str">
        <f>IF(A512&lt;&gt;"",(RawData!H512*ScoringModel!$B$4+RawData!I512*ScoringModel!$B$5+RawData!J512*ScoringModel!$B$6+RawData!K512*ScoringModel!$B$7+RawData!L512*ScoringModel!$B$8+RawData!M512*ScoringModel!$B$9+RawData!N512*ScoringModel!$B$10)*0.01,"")</f>
        <v/>
      </c>
      <c r="O512" t="str">
        <f>IF(A512&lt;&gt;"",(RawData!O512*ScoringModel!$B$14+RawData!P512*ScoringModel!$B$15+RawData!Q512*ScoringModel!$B$16+RawData!R512*ScoringModel!$B$17+RawData!S512*ScoringModel!$B$18+RawData!T512*ScoringModel!$B$19+RawData!U512*ScoringModel!$B$20)*0.01,"")</f>
        <v/>
      </c>
      <c r="P512" t="str">
        <f>IF(A512&lt;&gt;"",(RawData!V512*ScoringModel!$B$24+RawData!W512*ScoringModel!$B$25+RawData!X512*ScoringModel!$B$26+RawData!Y512*ScoringModel!$B$27+RawData!Z512*ScoringModel!$B$28+RawData!AA512*ScoringModel!$B$29+RawData!AB512*ScoringModel!$B$30)*0.01,"")</f>
        <v/>
      </c>
      <c r="Q512" s="19"/>
      <c r="R512" s="19"/>
      <c r="S512" s="19"/>
      <c r="T512" s="19"/>
      <c r="U512" s="19"/>
      <c r="V512" s="19"/>
    </row>
    <row r="513" spans="1:22" x14ac:dyDescent="0.25">
      <c r="A513" t="str">
        <f>IF(RawData!A513&lt;&gt;"",RawData!A513,"")</f>
        <v/>
      </c>
      <c r="B513" t="str">
        <f>IF(RawData!B513&lt;&gt;"",CONCATENATE(RawData!B513,", ",RawData!C513),"")</f>
        <v/>
      </c>
      <c r="C513" t="str">
        <f>IF(RawData!D513&lt;&gt;"",RawData!D513,"")</f>
        <v/>
      </c>
      <c r="D513" s="28" t="str">
        <f>IF(RawData!E513&lt;&gt;"",RawData!E513,"")</f>
        <v/>
      </c>
      <c r="E513" t="str">
        <f>IF(RawData!F513&lt;&gt;"",CONCATENATE(RawData!F513,", ",LEFT(RawData!G513,1)),"")</f>
        <v/>
      </c>
      <c r="G513" s="30" t="str">
        <f t="shared" si="7"/>
        <v/>
      </c>
      <c r="H513" t="str">
        <f>IF(A513&lt;&gt;"",VLOOKUP(G513,ScoreRanges!$C$4:$E$8,3),"")</f>
        <v/>
      </c>
      <c r="J513" s="30" t="str">
        <f>IF(AND(ConversionTable!$F$2&lt;&gt;"",A513&lt;&gt;""),VLOOKUP(G513,ConversionTable!B$2:D$402,3),"")</f>
        <v/>
      </c>
      <c r="K513" t="str">
        <f>IF(AND(ConversionTable!$F$2&lt;&gt;"",A513&lt;&gt;""),VLOOKUP(J513,ConversionTable!I$4:K$7,3),"")</f>
        <v/>
      </c>
      <c r="M513" t="str">
        <f>IF(A513&lt;&gt;"",(RawData!AC513*ScoringModel!$B$11+RawData!AD513*ScoringModel!$B$21+RawData!AE513*ScoringModel!$B$31)*0.01,"")</f>
        <v/>
      </c>
      <c r="N513" t="str">
        <f>IF(A513&lt;&gt;"",(RawData!H513*ScoringModel!$B$4+RawData!I513*ScoringModel!$B$5+RawData!J513*ScoringModel!$B$6+RawData!K513*ScoringModel!$B$7+RawData!L513*ScoringModel!$B$8+RawData!M513*ScoringModel!$B$9+RawData!N513*ScoringModel!$B$10)*0.01,"")</f>
        <v/>
      </c>
      <c r="O513" t="str">
        <f>IF(A513&lt;&gt;"",(RawData!O513*ScoringModel!$B$14+RawData!P513*ScoringModel!$B$15+RawData!Q513*ScoringModel!$B$16+RawData!R513*ScoringModel!$B$17+RawData!S513*ScoringModel!$B$18+RawData!T513*ScoringModel!$B$19+RawData!U513*ScoringModel!$B$20)*0.01,"")</f>
        <v/>
      </c>
      <c r="P513" t="str">
        <f>IF(A513&lt;&gt;"",(RawData!V513*ScoringModel!$B$24+RawData!W513*ScoringModel!$B$25+RawData!X513*ScoringModel!$B$26+RawData!Y513*ScoringModel!$B$27+RawData!Z513*ScoringModel!$B$28+RawData!AA513*ScoringModel!$B$29+RawData!AB513*ScoringModel!$B$30)*0.01,"")</f>
        <v/>
      </c>
      <c r="Q513" s="19"/>
      <c r="R513" s="19"/>
      <c r="S513" s="19"/>
      <c r="T513" s="19"/>
      <c r="U513" s="19"/>
      <c r="V513" s="19"/>
    </row>
    <row r="514" spans="1:22" x14ac:dyDescent="0.25">
      <c r="A514" t="str">
        <f>IF(RawData!A514&lt;&gt;"",RawData!A514,"")</f>
        <v/>
      </c>
      <c r="B514" t="str">
        <f>IF(RawData!B514&lt;&gt;"",CONCATENATE(RawData!B514,", ",RawData!C514),"")</f>
        <v/>
      </c>
      <c r="C514" t="str">
        <f>IF(RawData!D514&lt;&gt;"",RawData!D514,"")</f>
        <v/>
      </c>
      <c r="D514" s="28" t="str">
        <f>IF(RawData!E514&lt;&gt;"",RawData!E514,"")</f>
        <v/>
      </c>
      <c r="E514" t="str">
        <f>IF(RawData!F514&lt;&gt;"",CONCATENATE(RawData!F514,", ",LEFT(RawData!G514,1)),"")</f>
        <v/>
      </c>
      <c r="G514" s="30" t="str">
        <f t="shared" si="7"/>
        <v/>
      </c>
      <c r="H514" t="str">
        <f>IF(A514&lt;&gt;"",VLOOKUP(G514,ScoreRanges!$C$4:$E$8,3),"")</f>
        <v/>
      </c>
      <c r="J514" s="30" t="str">
        <f>IF(AND(ConversionTable!$F$2&lt;&gt;"",A514&lt;&gt;""),VLOOKUP(G514,ConversionTable!B$2:D$402,3),"")</f>
        <v/>
      </c>
      <c r="K514" t="str">
        <f>IF(AND(ConversionTable!$F$2&lt;&gt;"",A514&lt;&gt;""),VLOOKUP(J514,ConversionTable!I$4:K$7,3),"")</f>
        <v/>
      </c>
      <c r="M514" t="str">
        <f>IF(A514&lt;&gt;"",(RawData!AC514*ScoringModel!$B$11+RawData!AD514*ScoringModel!$B$21+RawData!AE514*ScoringModel!$B$31)*0.01,"")</f>
        <v/>
      </c>
      <c r="N514" t="str">
        <f>IF(A514&lt;&gt;"",(RawData!H514*ScoringModel!$B$4+RawData!I514*ScoringModel!$B$5+RawData!J514*ScoringModel!$B$6+RawData!K514*ScoringModel!$B$7+RawData!L514*ScoringModel!$B$8+RawData!M514*ScoringModel!$B$9+RawData!N514*ScoringModel!$B$10)*0.01,"")</f>
        <v/>
      </c>
      <c r="O514" t="str">
        <f>IF(A514&lt;&gt;"",(RawData!O514*ScoringModel!$B$14+RawData!P514*ScoringModel!$B$15+RawData!Q514*ScoringModel!$B$16+RawData!R514*ScoringModel!$B$17+RawData!S514*ScoringModel!$B$18+RawData!T514*ScoringModel!$B$19+RawData!U514*ScoringModel!$B$20)*0.01,"")</f>
        <v/>
      </c>
      <c r="P514" t="str">
        <f>IF(A514&lt;&gt;"",(RawData!V514*ScoringModel!$B$24+RawData!W514*ScoringModel!$B$25+RawData!X514*ScoringModel!$B$26+RawData!Y514*ScoringModel!$B$27+RawData!Z514*ScoringModel!$B$28+RawData!AA514*ScoringModel!$B$29+RawData!AB514*ScoringModel!$B$30)*0.01,"")</f>
        <v/>
      </c>
      <c r="Q514" s="19"/>
      <c r="R514" s="19"/>
      <c r="S514" s="19"/>
      <c r="T514" s="19"/>
      <c r="U514" s="19"/>
      <c r="V514" s="19"/>
    </row>
    <row r="515" spans="1:22" x14ac:dyDescent="0.25">
      <c r="A515" t="str">
        <f>IF(RawData!A515&lt;&gt;"",RawData!A515,"")</f>
        <v/>
      </c>
      <c r="B515" t="str">
        <f>IF(RawData!B515&lt;&gt;"",CONCATENATE(RawData!B515,", ",RawData!C515),"")</f>
        <v/>
      </c>
      <c r="C515" t="str">
        <f>IF(RawData!D515&lt;&gt;"",RawData!D515,"")</f>
        <v/>
      </c>
      <c r="D515" s="28" t="str">
        <f>IF(RawData!E515&lt;&gt;"",RawData!E515,"")</f>
        <v/>
      </c>
      <c r="E515" t="str">
        <f>IF(RawData!F515&lt;&gt;"",CONCATENATE(RawData!F515,", ",LEFT(RawData!G515,1)),"")</f>
        <v/>
      </c>
      <c r="G515" s="30" t="str">
        <f t="shared" ref="G515:G578" si="8">IF(A515&lt;&gt;"",SUM(M515:P515),"")</f>
        <v/>
      </c>
      <c r="H515" t="str">
        <f>IF(A515&lt;&gt;"",VLOOKUP(G515,ScoreRanges!$C$4:$E$8,3),"")</f>
        <v/>
      </c>
      <c r="J515" s="30" t="str">
        <f>IF(AND(ConversionTable!$F$2&lt;&gt;"",A515&lt;&gt;""),VLOOKUP(G515,ConversionTable!B$2:D$402,3),"")</f>
        <v/>
      </c>
      <c r="K515" t="str">
        <f>IF(AND(ConversionTable!$F$2&lt;&gt;"",A515&lt;&gt;""),VLOOKUP(J515,ConversionTable!I$4:K$7,3),"")</f>
        <v/>
      </c>
      <c r="M515" t="str">
        <f>IF(A515&lt;&gt;"",(RawData!AC515*ScoringModel!$B$11+RawData!AD515*ScoringModel!$B$21+RawData!AE515*ScoringModel!$B$31)*0.01,"")</f>
        <v/>
      </c>
      <c r="N515" t="str">
        <f>IF(A515&lt;&gt;"",(RawData!H515*ScoringModel!$B$4+RawData!I515*ScoringModel!$B$5+RawData!J515*ScoringModel!$B$6+RawData!K515*ScoringModel!$B$7+RawData!L515*ScoringModel!$B$8+RawData!M515*ScoringModel!$B$9+RawData!N515*ScoringModel!$B$10)*0.01,"")</f>
        <v/>
      </c>
      <c r="O515" t="str">
        <f>IF(A515&lt;&gt;"",(RawData!O515*ScoringModel!$B$14+RawData!P515*ScoringModel!$B$15+RawData!Q515*ScoringModel!$B$16+RawData!R515*ScoringModel!$B$17+RawData!S515*ScoringModel!$B$18+RawData!T515*ScoringModel!$B$19+RawData!U515*ScoringModel!$B$20)*0.01,"")</f>
        <v/>
      </c>
      <c r="P515" t="str">
        <f>IF(A515&lt;&gt;"",(RawData!V515*ScoringModel!$B$24+RawData!W515*ScoringModel!$B$25+RawData!X515*ScoringModel!$B$26+RawData!Y515*ScoringModel!$B$27+RawData!Z515*ScoringModel!$B$28+RawData!AA515*ScoringModel!$B$29+RawData!AB515*ScoringModel!$B$30)*0.01,"")</f>
        <v/>
      </c>
      <c r="Q515" s="19"/>
      <c r="R515" s="19"/>
      <c r="S515" s="19"/>
      <c r="T515" s="19"/>
      <c r="U515" s="19"/>
      <c r="V515" s="19"/>
    </row>
    <row r="516" spans="1:22" x14ac:dyDescent="0.25">
      <c r="A516" t="str">
        <f>IF(RawData!A516&lt;&gt;"",RawData!A516,"")</f>
        <v/>
      </c>
      <c r="B516" t="str">
        <f>IF(RawData!B516&lt;&gt;"",CONCATENATE(RawData!B516,", ",RawData!C516),"")</f>
        <v/>
      </c>
      <c r="C516" t="str">
        <f>IF(RawData!D516&lt;&gt;"",RawData!D516,"")</f>
        <v/>
      </c>
      <c r="D516" s="28" t="str">
        <f>IF(RawData!E516&lt;&gt;"",RawData!E516,"")</f>
        <v/>
      </c>
      <c r="E516" t="str">
        <f>IF(RawData!F516&lt;&gt;"",CONCATENATE(RawData!F516,", ",LEFT(RawData!G516,1)),"")</f>
        <v/>
      </c>
      <c r="G516" s="30" t="str">
        <f t="shared" si="8"/>
        <v/>
      </c>
      <c r="H516" t="str">
        <f>IF(A516&lt;&gt;"",VLOOKUP(G516,ScoreRanges!$C$4:$E$8,3),"")</f>
        <v/>
      </c>
      <c r="J516" s="30" t="str">
        <f>IF(AND(ConversionTable!$F$2&lt;&gt;"",A516&lt;&gt;""),VLOOKUP(G516,ConversionTable!B$2:D$402,3),"")</f>
        <v/>
      </c>
      <c r="K516" t="str">
        <f>IF(AND(ConversionTable!$F$2&lt;&gt;"",A516&lt;&gt;""),VLOOKUP(J516,ConversionTable!I$4:K$7,3),"")</f>
        <v/>
      </c>
      <c r="M516" t="str">
        <f>IF(A516&lt;&gt;"",(RawData!AC516*ScoringModel!$B$11+RawData!AD516*ScoringModel!$B$21+RawData!AE516*ScoringModel!$B$31)*0.01,"")</f>
        <v/>
      </c>
      <c r="N516" t="str">
        <f>IF(A516&lt;&gt;"",(RawData!H516*ScoringModel!$B$4+RawData!I516*ScoringModel!$B$5+RawData!J516*ScoringModel!$B$6+RawData!K516*ScoringModel!$B$7+RawData!L516*ScoringModel!$B$8+RawData!M516*ScoringModel!$B$9+RawData!N516*ScoringModel!$B$10)*0.01,"")</f>
        <v/>
      </c>
      <c r="O516" t="str">
        <f>IF(A516&lt;&gt;"",(RawData!O516*ScoringModel!$B$14+RawData!P516*ScoringModel!$B$15+RawData!Q516*ScoringModel!$B$16+RawData!R516*ScoringModel!$B$17+RawData!S516*ScoringModel!$B$18+RawData!T516*ScoringModel!$B$19+RawData!U516*ScoringModel!$B$20)*0.01,"")</f>
        <v/>
      </c>
      <c r="P516" t="str">
        <f>IF(A516&lt;&gt;"",(RawData!V516*ScoringModel!$B$24+RawData!W516*ScoringModel!$B$25+RawData!X516*ScoringModel!$B$26+RawData!Y516*ScoringModel!$B$27+RawData!Z516*ScoringModel!$B$28+RawData!AA516*ScoringModel!$B$29+RawData!AB516*ScoringModel!$B$30)*0.01,"")</f>
        <v/>
      </c>
      <c r="Q516" s="19"/>
      <c r="R516" s="19"/>
      <c r="S516" s="19"/>
      <c r="T516" s="19"/>
      <c r="U516" s="19"/>
      <c r="V516" s="19"/>
    </row>
    <row r="517" spans="1:22" x14ac:dyDescent="0.25">
      <c r="A517" t="str">
        <f>IF(RawData!A517&lt;&gt;"",RawData!A517,"")</f>
        <v/>
      </c>
      <c r="B517" t="str">
        <f>IF(RawData!B517&lt;&gt;"",CONCATENATE(RawData!B517,", ",RawData!C517),"")</f>
        <v/>
      </c>
      <c r="C517" t="str">
        <f>IF(RawData!D517&lt;&gt;"",RawData!D517,"")</f>
        <v/>
      </c>
      <c r="D517" s="28" t="str">
        <f>IF(RawData!E517&lt;&gt;"",RawData!E517,"")</f>
        <v/>
      </c>
      <c r="E517" t="str">
        <f>IF(RawData!F517&lt;&gt;"",CONCATENATE(RawData!F517,", ",LEFT(RawData!G517,1)),"")</f>
        <v/>
      </c>
      <c r="G517" s="30" t="str">
        <f t="shared" si="8"/>
        <v/>
      </c>
      <c r="H517" t="str">
        <f>IF(A517&lt;&gt;"",VLOOKUP(G517,ScoreRanges!$C$4:$E$8,3),"")</f>
        <v/>
      </c>
      <c r="J517" s="30" t="str">
        <f>IF(AND(ConversionTable!$F$2&lt;&gt;"",A517&lt;&gt;""),VLOOKUP(G517,ConversionTable!B$2:D$402,3),"")</f>
        <v/>
      </c>
      <c r="K517" t="str">
        <f>IF(AND(ConversionTable!$F$2&lt;&gt;"",A517&lt;&gt;""),VLOOKUP(J517,ConversionTable!I$4:K$7,3),"")</f>
        <v/>
      </c>
      <c r="M517" t="str">
        <f>IF(A517&lt;&gt;"",(RawData!AC517*ScoringModel!$B$11+RawData!AD517*ScoringModel!$B$21+RawData!AE517*ScoringModel!$B$31)*0.01,"")</f>
        <v/>
      </c>
      <c r="N517" t="str">
        <f>IF(A517&lt;&gt;"",(RawData!H517*ScoringModel!$B$4+RawData!I517*ScoringModel!$B$5+RawData!J517*ScoringModel!$B$6+RawData!K517*ScoringModel!$B$7+RawData!L517*ScoringModel!$B$8+RawData!M517*ScoringModel!$B$9+RawData!N517*ScoringModel!$B$10)*0.01,"")</f>
        <v/>
      </c>
      <c r="O517" t="str">
        <f>IF(A517&lt;&gt;"",(RawData!O517*ScoringModel!$B$14+RawData!P517*ScoringModel!$B$15+RawData!Q517*ScoringModel!$B$16+RawData!R517*ScoringModel!$B$17+RawData!S517*ScoringModel!$B$18+RawData!T517*ScoringModel!$B$19+RawData!U517*ScoringModel!$B$20)*0.01,"")</f>
        <v/>
      </c>
      <c r="P517" t="str">
        <f>IF(A517&lt;&gt;"",(RawData!V517*ScoringModel!$B$24+RawData!W517*ScoringModel!$B$25+RawData!X517*ScoringModel!$B$26+RawData!Y517*ScoringModel!$B$27+RawData!Z517*ScoringModel!$B$28+RawData!AA517*ScoringModel!$B$29+RawData!AB517*ScoringModel!$B$30)*0.01,"")</f>
        <v/>
      </c>
      <c r="Q517" s="19"/>
      <c r="R517" s="19"/>
      <c r="S517" s="19"/>
      <c r="T517" s="19"/>
      <c r="U517" s="19"/>
      <c r="V517" s="19"/>
    </row>
    <row r="518" spans="1:22" x14ac:dyDescent="0.25">
      <c r="A518" t="str">
        <f>IF(RawData!A518&lt;&gt;"",RawData!A518,"")</f>
        <v/>
      </c>
      <c r="B518" t="str">
        <f>IF(RawData!B518&lt;&gt;"",CONCATENATE(RawData!B518,", ",RawData!C518),"")</f>
        <v/>
      </c>
      <c r="C518" t="str">
        <f>IF(RawData!D518&lt;&gt;"",RawData!D518,"")</f>
        <v/>
      </c>
      <c r="D518" s="28" t="str">
        <f>IF(RawData!E518&lt;&gt;"",RawData!E518,"")</f>
        <v/>
      </c>
      <c r="E518" t="str">
        <f>IF(RawData!F518&lt;&gt;"",CONCATENATE(RawData!F518,", ",LEFT(RawData!G518,1)),"")</f>
        <v/>
      </c>
      <c r="G518" s="30" t="str">
        <f t="shared" si="8"/>
        <v/>
      </c>
      <c r="H518" t="str">
        <f>IF(A518&lt;&gt;"",VLOOKUP(G518,ScoreRanges!$C$4:$E$8,3),"")</f>
        <v/>
      </c>
      <c r="J518" s="30" t="str">
        <f>IF(AND(ConversionTable!$F$2&lt;&gt;"",A518&lt;&gt;""),VLOOKUP(G518,ConversionTable!B$2:D$402,3),"")</f>
        <v/>
      </c>
      <c r="K518" t="str">
        <f>IF(AND(ConversionTable!$F$2&lt;&gt;"",A518&lt;&gt;""),VLOOKUP(J518,ConversionTable!I$4:K$7,3),"")</f>
        <v/>
      </c>
      <c r="M518" t="str">
        <f>IF(A518&lt;&gt;"",(RawData!AC518*ScoringModel!$B$11+RawData!AD518*ScoringModel!$B$21+RawData!AE518*ScoringModel!$B$31)*0.01,"")</f>
        <v/>
      </c>
      <c r="N518" t="str">
        <f>IF(A518&lt;&gt;"",(RawData!H518*ScoringModel!$B$4+RawData!I518*ScoringModel!$B$5+RawData!J518*ScoringModel!$B$6+RawData!K518*ScoringModel!$B$7+RawData!L518*ScoringModel!$B$8+RawData!M518*ScoringModel!$B$9+RawData!N518*ScoringModel!$B$10)*0.01,"")</f>
        <v/>
      </c>
      <c r="O518" t="str">
        <f>IF(A518&lt;&gt;"",(RawData!O518*ScoringModel!$B$14+RawData!P518*ScoringModel!$B$15+RawData!Q518*ScoringModel!$B$16+RawData!R518*ScoringModel!$B$17+RawData!S518*ScoringModel!$B$18+RawData!T518*ScoringModel!$B$19+RawData!U518*ScoringModel!$B$20)*0.01,"")</f>
        <v/>
      </c>
      <c r="P518" t="str">
        <f>IF(A518&lt;&gt;"",(RawData!V518*ScoringModel!$B$24+RawData!W518*ScoringModel!$B$25+RawData!X518*ScoringModel!$B$26+RawData!Y518*ScoringModel!$B$27+RawData!Z518*ScoringModel!$B$28+RawData!AA518*ScoringModel!$B$29+RawData!AB518*ScoringModel!$B$30)*0.01,"")</f>
        <v/>
      </c>
      <c r="Q518" s="19"/>
      <c r="R518" s="19"/>
      <c r="S518" s="19"/>
      <c r="T518" s="19"/>
      <c r="U518" s="19"/>
      <c r="V518" s="19"/>
    </row>
    <row r="519" spans="1:22" x14ac:dyDescent="0.25">
      <c r="A519" t="str">
        <f>IF(RawData!A519&lt;&gt;"",RawData!A519,"")</f>
        <v/>
      </c>
      <c r="B519" t="str">
        <f>IF(RawData!B519&lt;&gt;"",CONCATENATE(RawData!B519,", ",RawData!C519),"")</f>
        <v/>
      </c>
      <c r="C519" t="str">
        <f>IF(RawData!D519&lt;&gt;"",RawData!D519,"")</f>
        <v/>
      </c>
      <c r="D519" s="28" t="str">
        <f>IF(RawData!E519&lt;&gt;"",RawData!E519,"")</f>
        <v/>
      </c>
      <c r="E519" t="str">
        <f>IF(RawData!F519&lt;&gt;"",CONCATENATE(RawData!F519,", ",LEFT(RawData!G519,1)),"")</f>
        <v/>
      </c>
      <c r="G519" s="30" t="str">
        <f t="shared" si="8"/>
        <v/>
      </c>
      <c r="H519" t="str">
        <f>IF(A519&lt;&gt;"",VLOOKUP(G519,ScoreRanges!$C$4:$E$8,3),"")</f>
        <v/>
      </c>
      <c r="J519" s="30" t="str">
        <f>IF(AND(ConversionTable!$F$2&lt;&gt;"",A519&lt;&gt;""),VLOOKUP(G519,ConversionTable!B$2:D$402,3),"")</f>
        <v/>
      </c>
      <c r="K519" t="str">
        <f>IF(AND(ConversionTable!$F$2&lt;&gt;"",A519&lt;&gt;""),VLOOKUP(J519,ConversionTable!I$4:K$7,3),"")</f>
        <v/>
      </c>
      <c r="M519" t="str">
        <f>IF(A519&lt;&gt;"",(RawData!AC519*ScoringModel!$B$11+RawData!AD519*ScoringModel!$B$21+RawData!AE519*ScoringModel!$B$31)*0.01,"")</f>
        <v/>
      </c>
      <c r="N519" t="str">
        <f>IF(A519&lt;&gt;"",(RawData!H519*ScoringModel!$B$4+RawData!I519*ScoringModel!$B$5+RawData!J519*ScoringModel!$B$6+RawData!K519*ScoringModel!$B$7+RawData!L519*ScoringModel!$B$8+RawData!M519*ScoringModel!$B$9+RawData!N519*ScoringModel!$B$10)*0.01,"")</f>
        <v/>
      </c>
      <c r="O519" t="str">
        <f>IF(A519&lt;&gt;"",(RawData!O519*ScoringModel!$B$14+RawData!P519*ScoringModel!$B$15+RawData!Q519*ScoringModel!$B$16+RawData!R519*ScoringModel!$B$17+RawData!S519*ScoringModel!$B$18+RawData!T519*ScoringModel!$B$19+RawData!U519*ScoringModel!$B$20)*0.01,"")</f>
        <v/>
      </c>
      <c r="P519" t="str">
        <f>IF(A519&lt;&gt;"",(RawData!V519*ScoringModel!$B$24+RawData!W519*ScoringModel!$B$25+RawData!X519*ScoringModel!$B$26+RawData!Y519*ScoringModel!$B$27+RawData!Z519*ScoringModel!$B$28+RawData!AA519*ScoringModel!$B$29+RawData!AB519*ScoringModel!$B$30)*0.01,"")</f>
        <v/>
      </c>
      <c r="Q519" s="19"/>
      <c r="R519" s="19"/>
      <c r="S519" s="19"/>
      <c r="T519" s="19"/>
      <c r="U519" s="19"/>
      <c r="V519" s="19"/>
    </row>
    <row r="520" spans="1:22" x14ac:dyDescent="0.25">
      <c r="A520" t="str">
        <f>IF(RawData!A520&lt;&gt;"",RawData!A520,"")</f>
        <v/>
      </c>
      <c r="B520" t="str">
        <f>IF(RawData!B520&lt;&gt;"",CONCATENATE(RawData!B520,", ",RawData!C520),"")</f>
        <v/>
      </c>
      <c r="C520" t="str">
        <f>IF(RawData!D520&lt;&gt;"",RawData!D520,"")</f>
        <v/>
      </c>
      <c r="D520" s="28" t="str">
        <f>IF(RawData!E520&lt;&gt;"",RawData!E520,"")</f>
        <v/>
      </c>
      <c r="E520" t="str">
        <f>IF(RawData!F520&lt;&gt;"",CONCATENATE(RawData!F520,", ",LEFT(RawData!G520,1)),"")</f>
        <v/>
      </c>
      <c r="G520" s="30" t="str">
        <f t="shared" si="8"/>
        <v/>
      </c>
      <c r="H520" t="str">
        <f>IF(A520&lt;&gt;"",VLOOKUP(G520,ScoreRanges!$C$4:$E$8,3),"")</f>
        <v/>
      </c>
      <c r="J520" s="30" t="str">
        <f>IF(AND(ConversionTable!$F$2&lt;&gt;"",A520&lt;&gt;""),VLOOKUP(G520,ConversionTable!B$2:D$402,3),"")</f>
        <v/>
      </c>
      <c r="K520" t="str">
        <f>IF(AND(ConversionTable!$F$2&lt;&gt;"",A520&lt;&gt;""),VLOOKUP(J520,ConversionTable!I$4:K$7,3),"")</f>
        <v/>
      </c>
      <c r="M520" t="str">
        <f>IF(A520&lt;&gt;"",(RawData!AC520*ScoringModel!$B$11+RawData!AD520*ScoringModel!$B$21+RawData!AE520*ScoringModel!$B$31)*0.01,"")</f>
        <v/>
      </c>
      <c r="N520" t="str">
        <f>IF(A520&lt;&gt;"",(RawData!H520*ScoringModel!$B$4+RawData!I520*ScoringModel!$B$5+RawData!J520*ScoringModel!$B$6+RawData!K520*ScoringModel!$B$7+RawData!L520*ScoringModel!$B$8+RawData!M520*ScoringModel!$B$9+RawData!N520*ScoringModel!$B$10)*0.01,"")</f>
        <v/>
      </c>
      <c r="O520" t="str">
        <f>IF(A520&lt;&gt;"",(RawData!O520*ScoringModel!$B$14+RawData!P520*ScoringModel!$B$15+RawData!Q520*ScoringModel!$B$16+RawData!R520*ScoringModel!$B$17+RawData!S520*ScoringModel!$B$18+RawData!T520*ScoringModel!$B$19+RawData!U520*ScoringModel!$B$20)*0.01,"")</f>
        <v/>
      </c>
      <c r="P520" t="str">
        <f>IF(A520&lt;&gt;"",(RawData!V520*ScoringModel!$B$24+RawData!W520*ScoringModel!$B$25+RawData!X520*ScoringModel!$B$26+RawData!Y520*ScoringModel!$B$27+RawData!Z520*ScoringModel!$B$28+RawData!AA520*ScoringModel!$B$29+RawData!AB520*ScoringModel!$B$30)*0.01,"")</f>
        <v/>
      </c>
      <c r="Q520" s="19"/>
      <c r="R520" s="19"/>
      <c r="S520" s="19"/>
      <c r="T520" s="19"/>
      <c r="U520" s="19"/>
      <c r="V520" s="19"/>
    </row>
    <row r="521" spans="1:22" x14ac:dyDescent="0.25">
      <c r="A521" t="str">
        <f>IF(RawData!A521&lt;&gt;"",RawData!A521,"")</f>
        <v/>
      </c>
      <c r="B521" t="str">
        <f>IF(RawData!B521&lt;&gt;"",CONCATENATE(RawData!B521,", ",RawData!C521),"")</f>
        <v/>
      </c>
      <c r="C521" t="str">
        <f>IF(RawData!D521&lt;&gt;"",RawData!D521,"")</f>
        <v/>
      </c>
      <c r="D521" s="28" t="str">
        <f>IF(RawData!E521&lt;&gt;"",RawData!E521,"")</f>
        <v/>
      </c>
      <c r="E521" t="str">
        <f>IF(RawData!F521&lt;&gt;"",CONCATENATE(RawData!F521,", ",LEFT(RawData!G521,1)),"")</f>
        <v/>
      </c>
      <c r="G521" s="30" t="str">
        <f t="shared" si="8"/>
        <v/>
      </c>
      <c r="H521" t="str">
        <f>IF(A521&lt;&gt;"",VLOOKUP(G521,ScoreRanges!$C$4:$E$8,3),"")</f>
        <v/>
      </c>
      <c r="J521" s="30" t="str">
        <f>IF(AND(ConversionTable!$F$2&lt;&gt;"",A521&lt;&gt;""),VLOOKUP(G521,ConversionTable!B$2:D$402,3),"")</f>
        <v/>
      </c>
      <c r="K521" t="str">
        <f>IF(AND(ConversionTable!$F$2&lt;&gt;"",A521&lt;&gt;""),VLOOKUP(J521,ConversionTable!I$4:K$7,3),"")</f>
        <v/>
      </c>
      <c r="M521" t="str">
        <f>IF(A521&lt;&gt;"",(RawData!AC521*ScoringModel!$B$11+RawData!AD521*ScoringModel!$B$21+RawData!AE521*ScoringModel!$B$31)*0.01,"")</f>
        <v/>
      </c>
      <c r="N521" t="str">
        <f>IF(A521&lt;&gt;"",(RawData!H521*ScoringModel!$B$4+RawData!I521*ScoringModel!$B$5+RawData!J521*ScoringModel!$B$6+RawData!K521*ScoringModel!$B$7+RawData!L521*ScoringModel!$B$8+RawData!M521*ScoringModel!$B$9+RawData!N521*ScoringModel!$B$10)*0.01,"")</f>
        <v/>
      </c>
      <c r="O521" t="str">
        <f>IF(A521&lt;&gt;"",(RawData!O521*ScoringModel!$B$14+RawData!P521*ScoringModel!$B$15+RawData!Q521*ScoringModel!$B$16+RawData!R521*ScoringModel!$B$17+RawData!S521*ScoringModel!$B$18+RawData!T521*ScoringModel!$B$19+RawData!U521*ScoringModel!$B$20)*0.01,"")</f>
        <v/>
      </c>
      <c r="P521" t="str">
        <f>IF(A521&lt;&gt;"",(RawData!V521*ScoringModel!$B$24+RawData!W521*ScoringModel!$B$25+RawData!X521*ScoringModel!$B$26+RawData!Y521*ScoringModel!$B$27+RawData!Z521*ScoringModel!$B$28+RawData!AA521*ScoringModel!$B$29+RawData!AB521*ScoringModel!$B$30)*0.01,"")</f>
        <v/>
      </c>
      <c r="Q521" s="19"/>
      <c r="R521" s="19"/>
      <c r="S521" s="19"/>
      <c r="T521" s="19"/>
      <c r="U521" s="19"/>
      <c r="V521" s="19"/>
    </row>
    <row r="522" spans="1:22" x14ac:dyDescent="0.25">
      <c r="A522" t="str">
        <f>IF(RawData!A522&lt;&gt;"",RawData!A522,"")</f>
        <v/>
      </c>
      <c r="B522" t="str">
        <f>IF(RawData!B522&lt;&gt;"",CONCATENATE(RawData!B522,", ",RawData!C522),"")</f>
        <v/>
      </c>
      <c r="C522" t="str">
        <f>IF(RawData!D522&lt;&gt;"",RawData!D522,"")</f>
        <v/>
      </c>
      <c r="D522" s="28" t="str">
        <f>IF(RawData!E522&lt;&gt;"",RawData!E522,"")</f>
        <v/>
      </c>
      <c r="E522" t="str">
        <f>IF(RawData!F522&lt;&gt;"",CONCATENATE(RawData!F522,", ",LEFT(RawData!G522,1)),"")</f>
        <v/>
      </c>
      <c r="G522" s="30" t="str">
        <f t="shared" si="8"/>
        <v/>
      </c>
      <c r="H522" t="str">
        <f>IF(A522&lt;&gt;"",VLOOKUP(G522,ScoreRanges!$C$4:$E$8,3),"")</f>
        <v/>
      </c>
      <c r="J522" s="30" t="str">
        <f>IF(AND(ConversionTable!$F$2&lt;&gt;"",A522&lt;&gt;""),VLOOKUP(G522,ConversionTable!B$2:D$402,3),"")</f>
        <v/>
      </c>
      <c r="K522" t="str">
        <f>IF(AND(ConversionTable!$F$2&lt;&gt;"",A522&lt;&gt;""),VLOOKUP(J522,ConversionTable!I$4:K$7,3),"")</f>
        <v/>
      </c>
      <c r="M522" t="str">
        <f>IF(A522&lt;&gt;"",(RawData!AC522*ScoringModel!$B$11+RawData!AD522*ScoringModel!$B$21+RawData!AE522*ScoringModel!$B$31)*0.01,"")</f>
        <v/>
      </c>
      <c r="N522" t="str">
        <f>IF(A522&lt;&gt;"",(RawData!H522*ScoringModel!$B$4+RawData!I522*ScoringModel!$B$5+RawData!J522*ScoringModel!$B$6+RawData!K522*ScoringModel!$B$7+RawData!L522*ScoringModel!$B$8+RawData!M522*ScoringModel!$B$9+RawData!N522*ScoringModel!$B$10)*0.01,"")</f>
        <v/>
      </c>
      <c r="O522" t="str">
        <f>IF(A522&lt;&gt;"",(RawData!O522*ScoringModel!$B$14+RawData!P522*ScoringModel!$B$15+RawData!Q522*ScoringModel!$B$16+RawData!R522*ScoringModel!$B$17+RawData!S522*ScoringModel!$B$18+RawData!T522*ScoringModel!$B$19+RawData!U522*ScoringModel!$B$20)*0.01,"")</f>
        <v/>
      </c>
      <c r="P522" t="str">
        <f>IF(A522&lt;&gt;"",(RawData!V522*ScoringModel!$B$24+RawData!W522*ScoringModel!$B$25+RawData!X522*ScoringModel!$B$26+RawData!Y522*ScoringModel!$B$27+RawData!Z522*ScoringModel!$B$28+RawData!AA522*ScoringModel!$B$29+RawData!AB522*ScoringModel!$B$30)*0.01,"")</f>
        <v/>
      </c>
      <c r="Q522" s="19"/>
      <c r="R522" s="19"/>
      <c r="S522" s="19"/>
      <c r="T522" s="19"/>
      <c r="U522" s="19"/>
      <c r="V522" s="19"/>
    </row>
    <row r="523" spans="1:22" x14ac:dyDescent="0.25">
      <c r="A523" t="str">
        <f>IF(RawData!A523&lt;&gt;"",RawData!A523,"")</f>
        <v/>
      </c>
      <c r="B523" t="str">
        <f>IF(RawData!B523&lt;&gt;"",CONCATENATE(RawData!B523,", ",RawData!C523),"")</f>
        <v/>
      </c>
      <c r="C523" t="str">
        <f>IF(RawData!D523&lt;&gt;"",RawData!D523,"")</f>
        <v/>
      </c>
      <c r="D523" s="28" t="str">
        <f>IF(RawData!E523&lt;&gt;"",RawData!E523,"")</f>
        <v/>
      </c>
      <c r="E523" t="str">
        <f>IF(RawData!F523&lt;&gt;"",CONCATENATE(RawData!F523,", ",LEFT(RawData!G523,1)),"")</f>
        <v/>
      </c>
      <c r="G523" s="30" t="str">
        <f t="shared" si="8"/>
        <v/>
      </c>
      <c r="H523" t="str">
        <f>IF(A523&lt;&gt;"",VLOOKUP(G523,ScoreRanges!$C$4:$E$8,3),"")</f>
        <v/>
      </c>
      <c r="J523" s="30" t="str">
        <f>IF(AND(ConversionTable!$F$2&lt;&gt;"",A523&lt;&gt;""),VLOOKUP(G523,ConversionTable!B$2:D$402,3),"")</f>
        <v/>
      </c>
      <c r="K523" t="str">
        <f>IF(AND(ConversionTable!$F$2&lt;&gt;"",A523&lt;&gt;""),VLOOKUP(J523,ConversionTable!I$4:K$7,3),"")</f>
        <v/>
      </c>
      <c r="M523" t="str">
        <f>IF(A523&lt;&gt;"",(RawData!AC523*ScoringModel!$B$11+RawData!AD523*ScoringModel!$B$21+RawData!AE523*ScoringModel!$B$31)*0.01,"")</f>
        <v/>
      </c>
      <c r="N523" t="str">
        <f>IF(A523&lt;&gt;"",(RawData!H523*ScoringModel!$B$4+RawData!I523*ScoringModel!$B$5+RawData!J523*ScoringModel!$B$6+RawData!K523*ScoringModel!$B$7+RawData!L523*ScoringModel!$B$8+RawData!M523*ScoringModel!$B$9+RawData!N523*ScoringModel!$B$10)*0.01,"")</f>
        <v/>
      </c>
      <c r="O523" t="str">
        <f>IF(A523&lt;&gt;"",(RawData!O523*ScoringModel!$B$14+RawData!P523*ScoringModel!$B$15+RawData!Q523*ScoringModel!$B$16+RawData!R523*ScoringModel!$B$17+RawData!S523*ScoringModel!$B$18+RawData!T523*ScoringModel!$B$19+RawData!U523*ScoringModel!$B$20)*0.01,"")</f>
        <v/>
      </c>
      <c r="P523" t="str">
        <f>IF(A523&lt;&gt;"",(RawData!V523*ScoringModel!$B$24+RawData!W523*ScoringModel!$B$25+RawData!X523*ScoringModel!$B$26+RawData!Y523*ScoringModel!$B$27+RawData!Z523*ScoringModel!$B$28+RawData!AA523*ScoringModel!$B$29+RawData!AB523*ScoringModel!$B$30)*0.01,"")</f>
        <v/>
      </c>
      <c r="Q523" s="19"/>
      <c r="R523" s="19"/>
      <c r="S523" s="19"/>
      <c r="T523" s="19"/>
      <c r="U523" s="19"/>
      <c r="V523" s="19"/>
    </row>
    <row r="524" spans="1:22" x14ac:dyDescent="0.25">
      <c r="A524" t="str">
        <f>IF(RawData!A524&lt;&gt;"",RawData!A524,"")</f>
        <v/>
      </c>
      <c r="B524" t="str">
        <f>IF(RawData!B524&lt;&gt;"",CONCATENATE(RawData!B524,", ",RawData!C524),"")</f>
        <v/>
      </c>
      <c r="C524" t="str">
        <f>IF(RawData!D524&lt;&gt;"",RawData!D524,"")</f>
        <v/>
      </c>
      <c r="D524" s="28" t="str">
        <f>IF(RawData!E524&lt;&gt;"",RawData!E524,"")</f>
        <v/>
      </c>
      <c r="E524" t="str">
        <f>IF(RawData!F524&lt;&gt;"",CONCATENATE(RawData!F524,", ",LEFT(RawData!G524,1)),"")</f>
        <v/>
      </c>
      <c r="G524" s="30" t="str">
        <f t="shared" si="8"/>
        <v/>
      </c>
      <c r="H524" t="str">
        <f>IF(A524&lt;&gt;"",VLOOKUP(G524,ScoreRanges!$C$4:$E$8,3),"")</f>
        <v/>
      </c>
      <c r="J524" s="30" t="str">
        <f>IF(AND(ConversionTable!$F$2&lt;&gt;"",A524&lt;&gt;""),VLOOKUP(G524,ConversionTable!B$2:D$402,3),"")</f>
        <v/>
      </c>
      <c r="K524" t="str">
        <f>IF(AND(ConversionTable!$F$2&lt;&gt;"",A524&lt;&gt;""),VLOOKUP(J524,ConversionTable!I$4:K$7,3),"")</f>
        <v/>
      </c>
      <c r="M524" t="str">
        <f>IF(A524&lt;&gt;"",(RawData!AC524*ScoringModel!$B$11+RawData!AD524*ScoringModel!$B$21+RawData!AE524*ScoringModel!$B$31)*0.01,"")</f>
        <v/>
      </c>
      <c r="N524" t="str">
        <f>IF(A524&lt;&gt;"",(RawData!H524*ScoringModel!$B$4+RawData!I524*ScoringModel!$B$5+RawData!J524*ScoringModel!$B$6+RawData!K524*ScoringModel!$B$7+RawData!L524*ScoringModel!$B$8+RawData!M524*ScoringModel!$B$9+RawData!N524*ScoringModel!$B$10)*0.01,"")</f>
        <v/>
      </c>
      <c r="O524" t="str">
        <f>IF(A524&lt;&gt;"",(RawData!O524*ScoringModel!$B$14+RawData!P524*ScoringModel!$B$15+RawData!Q524*ScoringModel!$B$16+RawData!R524*ScoringModel!$B$17+RawData!S524*ScoringModel!$B$18+RawData!T524*ScoringModel!$B$19+RawData!U524*ScoringModel!$B$20)*0.01,"")</f>
        <v/>
      </c>
      <c r="P524" t="str">
        <f>IF(A524&lt;&gt;"",(RawData!V524*ScoringModel!$B$24+RawData!W524*ScoringModel!$B$25+RawData!X524*ScoringModel!$B$26+RawData!Y524*ScoringModel!$B$27+RawData!Z524*ScoringModel!$B$28+RawData!AA524*ScoringModel!$B$29+RawData!AB524*ScoringModel!$B$30)*0.01,"")</f>
        <v/>
      </c>
      <c r="Q524" s="19"/>
      <c r="R524" s="19"/>
      <c r="S524" s="19"/>
      <c r="T524" s="19"/>
      <c r="U524" s="19"/>
      <c r="V524" s="19"/>
    </row>
    <row r="525" spans="1:22" x14ac:dyDescent="0.25">
      <c r="A525" t="str">
        <f>IF(RawData!A525&lt;&gt;"",RawData!A525,"")</f>
        <v/>
      </c>
      <c r="B525" t="str">
        <f>IF(RawData!B525&lt;&gt;"",CONCATENATE(RawData!B525,", ",RawData!C525),"")</f>
        <v/>
      </c>
      <c r="C525" t="str">
        <f>IF(RawData!D525&lt;&gt;"",RawData!D525,"")</f>
        <v/>
      </c>
      <c r="D525" s="28" t="str">
        <f>IF(RawData!E525&lt;&gt;"",RawData!E525,"")</f>
        <v/>
      </c>
      <c r="E525" t="str">
        <f>IF(RawData!F525&lt;&gt;"",CONCATENATE(RawData!F525,", ",LEFT(RawData!G525,1)),"")</f>
        <v/>
      </c>
      <c r="G525" s="30" t="str">
        <f t="shared" si="8"/>
        <v/>
      </c>
      <c r="H525" t="str">
        <f>IF(A525&lt;&gt;"",VLOOKUP(G525,ScoreRanges!$C$4:$E$8,3),"")</f>
        <v/>
      </c>
      <c r="J525" s="30" t="str">
        <f>IF(AND(ConversionTable!$F$2&lt;&gt;"",A525&lt;&gt;""),VLOOKUP(G525,ConversionTable!B$2:D$402,3),"")</f>
        <v/>
      </c>
      <c r="K525" t="str">
        <f>IF(AND(ConversionTable!$F$2&lt;&gt;"",A525&lt;&gt;""),VLOOKUP(J525,ConversionTable!I$4:K$7,3),"")</f>
        <v/>
      </c>
      <c r="M525" t="str">
        <f>IF(A525&lt;&gt;"",(RawData!AC525*ScoringModel!$B$11+RawData!AD525*ScoringModel!$B$21+RawData!AE525*ScoringModel!$B$31)*0.01,"")</f>
        <v/>
      </c>
      <c r="N525" t="str">
        <f>IF(A525&lt;&gt;"",(RawData!H525*ScoringModel!$B$4+RawData!I525*ScoringModel!$B$5+RawData!J525*ScoringModel!$B$6+RawData!K525*ScoringModel!$B$7+RawData!L525*ScoringModel!$B$8+RawData!M525*ScoringModel!$B$9+RawData!N525*ScoringModel!$B$10)*0.01,"")</f>
        <v/>
      </c>
      <c r="O525" t="str">
        <f>IF(A525&lt;&gt;"",(RawData!O525*ScoringModel!$B$14+RawData!P525*ScoringModel!$B$15+RawData!Q525*ScoringModel!$B$16+RawData!R525*ScoringModel!$B$17+RawData!S525*ScoringModel!$B$18+RawData!T525*ScoringModel!$B$19+RawData!U525*ScoringModel!$B$20)*0.01,"")</f>
        <v/>
      </c>
      <c r="P525" t="str">
        <f>IF(A525&lt;&gt;"",(RawData!V525*ScoringModel!$B$24+RawData!W525*ScoringModel!$B$25+RawData!X525*ScoringModel!$B$26+RawData!Y525*ScoringModel!$B$27+RawData!Z525*ScoringModel!$B$28+RawData!AA525*ScoringModel!$B$29+RawData!AB525*ScoringModel!$B$30)*0.01,"")</f>
        <v/>
      </c>
      <c r="Q525" s="19"/>
      <c r="R525" s="19"/>
      <c r="S525" s="19"/>
      <c r="T525" s="19"/>
      <c r="U525" s="19"/>
      <c r="V525" s="19"/>
    </row>
    <row r="526" spans="1:22" x14ac:dyDescent="0.25">
      <c r="A526" t="str">
        <f>IF(RawData!A526&lt;&gt;"",RawData!A526,"")</f>
        <v/>
      </c>
      <c r="B526" t="str">
        <f>IF(RawData!B526&lt;&gt;"",CONCATENATE(RawData!B526,", ",RawData!C526),"")</f>
        <v/>
      </c>
      <c r="C526" t="str">
        <f>IF(RawData!D526&lt;&gt;"",RawData!D526,"")</f>
        <v/>
      </c>
      <c r="D526" s="28" t="str">
        <f>IF(RawData!E526&lt;&gt;"",RawData!E526,"")</f>
        <v/>
      </c>
      <c r="E526" t="str">
        <f>IF(RawData!F526&lt;&gt;"",CONCATENATE(RawData!F526,", ",LEFT(RawData!G526,1)),"")</f>
        <v/>
      </c>
      <c r="G526" s="30" t="str">
        <f t="shared" si="8"/>
        <v/>
      </c>
      <c r="H526" t="str">
        <f>IF(A526&lt;&gt;"",VLOOKUP(G526,ScoreRanges!$C$4:$E$8,3),"")</f>
        <v/>
      </c>
      <c r="J526" s="30" t="str">
        <f>IF(AND(ConversionTable!$F$2&lt;&gt;"",A526&lt;&gt;""),VLOOKUP(G526,ConversionTable!B$2:D$402,3),"")</f>
        <v/>
      </c>
      <c r="K526" t="str">
        <f>IF(AND(ConversionTable!$F$2&lt;&gt;"",A526&lt;&gt;""),VLOOKUP(J526,ConversionTable!I$4:K$7,3),"")</f>
        <v/>
      </c>
      <c r="M526" t="str">
        <f>IF(A526&lt;&gt;"",(RawData!AC526*ScoringModel!$B$11+RawData!AD526*ScoringModel!$B$21+RawData!AE526*ScoringModel!$B$31)*0.01,"")</f>
        <v/>
      </c>
      <c r="N526" t="str">
        <f>IF(A526&lt;&gt;"",(RawData!H526*ScoringModel!$B$4+RawData!I526*ScoringModel!$B$5+RawData!J526*ScoringModel!$B$6+RawData!K526*ScoringModel!$B$7+RawData!L526*ScoringModel!$B$8+RawData!M526*ScoringModel!$B$9+RawData!N526*ScoringModel!$B$10)*0.01,"")</f>
        <v/>
      </c>
      <c r="O526" t="str">
        <f>IF(A526&lt;&gt;"",(RawData!O526*ScoringModel!$B$14+RawData!P526*ScoringModel!$B$15+RawData!Q526*ScoringModel!$B$16+RawData!R526*ScoringModel!$B$17+RawData!S526*ScoringModel!$B$18+RawData!T526*ScoringModel!$B$19+RawData!U526*ScoringModel!$B$20)*0.01,"")</f>
        <v/>
      </c>
      <c r="P526" t="str">
        <f>IF(A526&lt;&gt;"",(RawData!V526*ScoringModel!$B$24+RawData!W526*ScoringModel!$B$25+RawData!X526*ScoringModel!$B$26+RawData!Y526*ScoringModel!$B$27+RawData!Z526*ScoringModel!$B$28+RawData!AA526*ScoringModel!$B$29+RawData!AB526*ScoringModel!$B$30)*0.01,"")</f>
        <v/>
      </c>
      <c r="Q526" s="19"/>
      <c r="R526" s="19"/>
      <c r="S526" s="19"/>
      <c r="T526" s="19"/>
      <c r="U526" s="19"/>
      <c r="V526" s="19"/>
    </row>
    <row r="527" spans="1:22" x14ac:dyDescent="0.25">
      <c r="A527" t="str">
        <f>IF(RawData!A527&lt;&gt;"",RawData!A527,"")</f>
        <v/>
      </c>
      <c r="B527" t="str">
        <f>IF(RawData!B527&lt;&gt;"",CONCATENATE(RawData!B527,", ",RawData!C527),"")</f>
        <v/>
      </c>
      <c r="C527" t="str">
        <f>IF(RawData!D527&lt;&gt;"",RawData!D527,"")</f>
        <v/>
      </c>
      <c r="D527" s="28" t="str">
        <f>IF(RawData!E527&lt;&gt;"",RawData!E527,"")</f>
        <v/>
      </c>
      <c r="E527" t="str">
        <f>IF(RawData!F527&lt;&gt;"",CONCATENATE(RawData!F527,", ",LEFT(RawData!G527,1)),"")</f>
        <v/>
      </c>
      <c r="G527" s="30" t="str">
        <f t="shared" si="8"/>
        <v/>
      </c>
      <c r="H527" t="str">
        <f>IF(A527&lt;&gt;"",VLOOKUP(G527,ScoreRanges!$C$4:$E$8,3),"")</f>
        <v/>
      </c>
      <c r="J527" s="30" t="str">
        <f>IF(AND(ConversionTable!$F$2&lt;&gt;"",A527&lt;&gt;""),VLOOKUP(G527,ConversionTable!B$2:D$402,3),"")</f>
        <v/>
      </c>
      <c r="K527" t="str">
        <f>IF(AND(ConversionTable!$F$2&lt;&gt;"",A527&lt;&gt;""),VLOOKUP(J527,ConversionTable!I$4:K$7,3),"")</f>
        <v/>
      </c>
      <c r="M527" t="str">
        <f>IF(A527&lt;&gt;"",(RawData!AC527*ScoringModel!$B$11+RawData!AD527*ScoringModel!$B$21+RawData!AE527*ScoringModel!$B$31)*0.01,"")</f>
        <v/>
      </c>
      <c r="N527" t="str">
        <f>IF(A527&lt;&gt;"",(RawData!H527*ScoringModel!$B$4+RawData!I527*ScoringModel!$B$5+RawData!J527*ScoringModel!$B$6+RawData!K527*ScoringModel!$B$7+RawData!L527*ScoringModel!$B$8+RawData!M527*ScoringModel!$B$9+RawData!N527*ScoringModel!$B$10)*0.01,"")</f>
        <v/>
      </c>
      <c r="O527" t="str">
        <f>IF(A527&lt;&gt;"",(RawData!O527*ScoringModel!$B$14+RawData!P527*ScoringModel!$B$15+RawData!Q527*ScoringModel!$B$16+RawData!R527*ScoringModel!$B$17+RawData!S527*ScoringModel!$B$18+RawData!T527*ScoringModel!$B$19+RawData!U527*ScoringModel!$B$20)*0.01,"")</f>
        <v/>
      </c>
      <c r="P527" t="str">
        <f>IF(A527&lt;&gt;"",(RawData!V527*ScoringModel!$B$24+RawData!W527*ScoringModel!$B$25+RawData!X527*ScoringModel!$B$26+RawData!Y527*ScoringModel!$B$27+RawData!Z527*ScoringModel!$B$28+RawData!AA527*ScoringModel!$B$29+RawData!AB527*ScoringModel!$B$30)*0.01,"")</f>
        <v/>
      </c>
      <c r="Q527" s="19"/>
      <c r="R527" s="19"/>
      <c r="S527" s="19"/>
      <c r="T527" s="19"/>
      <c r="U527" s="19"/>
      <c r="V527" s="19"/>
    </row>
    <row r="528" spans="1:22" x14ac:dyDescent="0.25">
      <c r="A528" t="str">
        <f>IF(RawData!A528&lt;&gt;"",RawData!A528,"")</f>
        <v/>
      </c>
      <c r="B528" t="str">
        <f>IF(RawData!B528&lt;&gt;"",CONCATENATE(RawData!B528,", ",RawData!C528),"")</f>
        <v/>
      </c>
      <c r="C528" t="str">
        <f>IF(RawData!D528&lt;&gt;"",RawData!D528,"")</f>
        <v/>
      </c>
      <c r="D528" s="28" t="str">
        <f>IF(RawData!E528&lt;&gt;"",RawData!E528,"")</f>
        <v/>
      </c>
      <c r="E528" t="str">
        <f>IF(RawData!F528&lt;&gt;"",CONCATENATE(RawData!F528,", ",LEFT(RawData!G528,1)),"")</f>
        <v/>
      </c>
      <c r="G528" s="30" t="str">
        <f t="shared" si="8"/>
        <v/>
      </c>
      <c r="H528" t="str">
        <f>IF(A528&lt;&gt;"",VLOOKUP(G528,ScoreRanges!$C$4:$E$8,3),"")</f>
        <v/>
      </c>
      <c r="J528" s="30" t="str">
        <f>IF(AND(ConversionTable!$F$2&lt;&gt;"",A528&lt;&gt;""),VLOOKUP(G528,ConversionTable!B$2:D$402,3),"")</f>
        <v/>
      </c>
      <c r="K528" t="str">
        <f>IF(AND(ConversionTable!$F$2&lt;&gt;"",A528&lt;&gt;""),VLOOKUP(J528,ConversionTable!I$4:K$7,3),"")</f>
        <v/>
      </c>
      <c r="M528" t="str">
        <f>IF(A528&lt;&gt;"",(RawData!AC528*ScoringModel!$B$11+RawData!AD528*ScoringModel!$B$21+RawData!AE528*ScoringModel!$B$31)*0.01,"")</f>
        <v/>
      </c>
      <c r="N528" t="str">
        <f>IF(A528&lt;&gt;"",(RawData!H528*ScoringModel!$B$4+RawData!I528*ScoringModel!$B$5+RawData!J528*ScoringModel!$B$6+RawData!K528*ScoringModel!$B$7+RawData!L528*ScoringModel!$B$8+RawData!M528*ScoringModel!$B$9+RawData!N528*ScoringModel!$B$10)*0.01,"")</f>
        <v/>
      </c>
      <c r="O528" t="str">
        <f>IF(A528&lt;&gt;"",(RawData!O528*ScoringModel!$B$14+RawData!P528*ScoringModel!$B$15+RawData!Q528*ScoringModel!$B$16+RawData!R528*ScoringModel!$B$17+RawData!S528*ScoringModel!$B$18+RawData!T528*ScoringModel!$B$19+RawData!U528*ScoringModel!$B$20)*0.01,"")</f>
        <v/>
      </c>
      <c r="P528" t="str">
        <f>IF(A528&lt;&gt;"",(RawData!V528*ScoringModel!$B$24+RawData!W528*ScoringModel!$B$25+RawData!X528*ScoringModel!$B$26+RawData!Y528*ScoringModel!$B$27+RawData!Z528*ScoringModel!$B$28+RawData!AA528*ScoringModel!$B$29+RawData!AB528*ScoringModel!$B$30)*0.01,"")</f>
        <v/>
      </c>
      <c r="Q528" s="19"/>
      <c r="R528" s="19"/>
      <c r="S528" s="19"/>
      <c r="T528" s="19"/>
      <c r="U528" s="19"/>
      <c r="V528" s="19"/>
    </row>
    <row r="529" spans="1:22" x14ac:dyDescent="0.25">
      <c r="A529" t="str">
        <f>IF(RawData!A529&lt;&gt;"",RawData!A529,"")</f>
        <v/>
      </c>
      <c r="B529" t="str">
        <f>IF(RawData!B529&lt;&gt;"",CONCATENATE(RawData!B529,", ",RawData!C529),"")</f>
        <v/>
      </c>
      <c r="C529" t="str">
        <f>IF(RawData!D529&lt;&gt;"",RawData!D529,"")</f>
        <v/>
      </c>
      <c r="D529" s="28" t="str">
        <f>IF(RawData!E529&lt;&gt;"",RawData!E529,"")</f>
        <v/>
      </c>
      <c r="E529" t="str">
        <f>IF(RawData!F529&lt;&gt;"",CONCATENATE(RawData!F529,", ",LEFT(RawData!G529,1)),"")</f>
        <v/>
      </c>
      <c r="G529" s="30" t="str">
        <f t="shared" si="8"/>
        <v/>
      </c>
      <c r="H529" t="str">
        <f>IF(A529&lt;&gt;"",VLOOKUP(G529,ScoreRanges!$C$4:$E$8,3),"")</f>
        <v/>
      </c>
      <c r="J529" s="30" t="str">
        <f>IF(AND(ConversionTable!$F$2&lt;&gt;"",A529&lt;&gt;""),VLOOKUP(G529,ConversionTable!B$2:D$402,3),"")</f>
        <v/>
      </c>
      <c r="K529" t="str">
        <f>IF(AND(ConversionTable!$F$2&lt;&gt;"",A529&lt;&gt;""),VLOOKUP(J529,ConversionTable!I$4:K$7,3),"")</f>
        <v/>
      </c>
      <c r="M529" t="str">
        <f>IF(A529&lt;&gt;"",(RawData!AC529*ScoringModel!$B$11+RawData!AD529*ScoringModel!$B$21+RawData!AE529*ScoringModel!$B$31)*0.01,"")</f>
        <v/>
      </c>
      <c r="N529" t="str">
        <f>IF(A529&lt;&gt;"",(RawData!H529*ScoringModel!$B$4+RawData!I529*ScoringModel!$B$5+RawData!J529*ScoringModel!$B$6+RawData!K529*ScoringModel!$B$7+RawData!L529*ScoringModel!$B$8+RawData!M529*ScoringModel!$B$9+RawData!N529*ScoringModel!$B$10)*0.01,"")</f>
        <v/>
      </c>
      <c r="O529" t="str">
        <f>IF(A529&lt;&gt;"",(RawData!O529*ScoringModel!$B$14+RawData!P529*ScoringModel!$B$15+RawData!Q529*ScoringModel!$B$16+RawData!R529*ScoringModel!$B$17+RawData!S529*ScoringModel!$B$18+RawData!T529*ScoringModel!$B$19+RawData!U529*ScoringModel!$B$20)*0.01,"")</f>
        <v/>
      </c>
      <c r="P529" t="str">
        <f>IF(A529&lt;&gt;"",(RawData!V529*ScoringModel!$B$24+RawData!W529*ScoringModel!$B$25+RawData!X529*ScoringModel!$B$26+RawData!Y529*ScoringModel!$B$27+RawData!Z529*ScoringModel!$B$28+RawData!AA529*ScoringModel!$B$29+RawData!AB529*ScoringModel!$B$30)*0.01,"")</f>
        <v/>
      </c>
      <c r="Q529" s="19"/>
      <c r="R529" s="19"/>
      <c r="S529" s="19"/>
      <c r="T529" s="19"/>
      <c r="U529" s="19"/>
      <c r="V529" s="19"/>
    </row>
    <row r="530" spans="1:22" x14ac:dyDescent="0.25">
      <c r="A530" t="str">
        <f>IF(RawData!A530&lt;&gt;"",RawData!A530,"")</f>
        <v/>
      </c>
      <c r="B530" t="str">
        <f>IF(RawData!B530&lt;&gt;"",CONCATENATE(RawData!B530,", ",RawData!C530),"")</f>
        <v/>
      </c>
      <c r="C530" t="str">
        <f>IF(RawData!D530&lt;&gt;"",RawData!D530,"")</f>
        <v/>
      </c>
      <c r="D530" s="28" t="str">
        <f>IF(RawData!E530&lt;&gt;"",RawData!E530,"")</f>
        <v/>
      </c>
      <c r="E530" t="str">
        <f>IF(RawData!F530&lt;&gt;"",CONCATENATE(RawData!F530,", ",LEFT(RawData!G530,1)),"")</f>
        <v/>
      </c>
      <c r="G530" s="30" t="str">
        <f t="shared" si="8"/>
        <v/>
      </c>
      <c r="H530" t="str">
        <f>IF(A530&lt;&gt;"",VLOOKUP(G530,ScoreRanges!$C$4:$E$8,3),"")</f>
        <v/>
      </c>
      <c r="J530" s="30" t="str">
        <f>IF(AND(ConversionTable!$F$2&lt;&gt;"",A530&lt;&gt;""),VLOOKUP(G530,ConversionTable!B$2:D$402,3),"")</f>
        <v/>
      </c>
      <c r="K530" t="str">
        <f>IF(AND(ConversionTable!$F$2&lt;&gt;"",A530&lt;&gt;""),VLOOKUP(J530,ConversionTable!I$4:K$7,3),"")</f>
        <v/>
      </c>
      <c r="M530" t="str">
        <f>IF(A530&lt;&gt;"",(RawData!AC530*ScoringModel!$B$11+RawData!AD530*ScoringModel!$B$21+RawData!AE530*ScoringModel!$B$31)*0.01,"")</f>
        <v/>
      </c>
      <c r="N530" t="str">
        <f>IF(A530&lt;&gt;"",(RawData!H530*ScoringModel!$B$4+RawData!I530*ScoringModel!$B$5+RawData!J530*ScoringModel!$B$6+RawData!K530*ScoringModel!$B$7+RawData!L530*ScoringModel!$B$8+RawData!M530*ScoringModel!$B$9+RawData!N530*ScoringModel!$B$10)*0.01,"")</f>
        <v/>
      </c>
      <c r="O530" t="str">
        <f>IF(A530&lt;&gt;"",(RawData!O530*ScoringModel!$B$14+RawData!P530*ScoringModel!$B$15+RawData!Q530*ScoringModel!$B$16+RawData!R530*ScoringModel!$B$17+RawData!S530*ScoringModel!$B$18+RawData!T530*ScoringModel!$B$19+RawData!U530*ScoringModel!$B$20)*0.01,"")</f>
        <v/>
      </c>
      <c r="P530" t="str">
        <f>IF(A530&lt;&gt;"",(RawData!V530*ScoringModel!$B$24+RawData!W530*ScoringModel!$B$25+RawData!X530*ScoringModel!$B$26+RawData!Y530*ScoringModel!$B$27+RawData!Z530*ScoringModel!$B$28+RawData!AA530*ScoringModel!$B$29+RawData!AB530*ScoringModel!$B$30)*0.01,"")</f>
        <v/>
      </c>
      <c r="Q530" s="19"/>
      <c r="R530" s="19"/>
      <c r="S530" s="19"/>
      <c r="T530" s="19"/>
      <c r="U530" s="19"/>
      <c r="V530" s="19"/>
    </row>
    <row r="531" spans="1:22" x14ac:dyDescent="0.25">
      <c r="A531" t="str">
        <f>IF(RawData!A531&lt;&gt;"",RawData!A531,"")</f>
        <v/>
      </c>
      <c r="B531" t="str">
        <f>IF(RawData!B531&lt;&gt;"",CONCATENATE(RawData!B531,", ",RawData!C531),"")</f>
        <v/>
      </c>
      <c r="C531" t="str">
        <f>IF(RawData!D531&lt;&gt;"",RawData!D531,"")</f>
        <v/>
      </c>
      <c r="D531" s="28" t="str">
        <f>IF(RawData!E531&lt;&gt;"",RawData!E531,"")</f>
        <v/>
      </c>
      <c r="E531" t="str">
        <f>IF(RawData!F531&lt;&gt;"",CONCATENATE(RawData!F531,", ",LEFT(RawData!G531,1)),"")</f>
        <v/>
      </c>
      <c r="G531" s="30" t="str">
        <f t="shared" si="8"/>
        <v/>
      </c>
      <c r="H531" t="str">
        <f>IF(A531&lt;&gt;"",VLOOKUP(G531,ScoreRanges!$C$4:$E$8,3),"")</f>
        <v/>
      </c>
      <c r="J531" s="30" t="str">
        <f>IF(AND(ConversionTable!$F$2&lt;&gt;"",A531&lt;&gt;""),VLOOKUP(G531,ConversionTable!B$2:D$402,3),"")</f>
        <v/>
      </c>
      <c r="K531" t="str">
        <f>IF(AND(ConversionTable!$F$2&lt;&gt;"",A531&lt;&gt;""),VLOOKUP(J531,ConversionTable!I$4:K$7,3),"")</f>
        <v/>
      </c>
      <c r="M531" t="str">
        <f>IF(A531&lt;&gt;"",(RawData!AC531*ScoringModel!$B$11+RawData!AD531*ScoringModel!$B$21+RawData!AE531*ScoringModel!$B$31)*0.01,"")</f>
        <v/>
      </c>
      <c r="N531" t="str">
        <f>IF(A531&lt;&gt;"",(RawData!H531*ScoringModel!$B$4+RawData!I531*ScoringModel!$B$5+RawData!J531*ScoringModel!$B$6+RawData!K531*ScoringModel!$B$7+RawData!L531*ScoringModel!$B$8+RawData!M531*ScoringModel!$B$9+RawData!N531*ScoringModel!$B$10)*0.01,"")</f>
        <v/>
      </c>
      <c r="O531" t="str">
        <f>IF(A531&lt;&gt;"",(RawData!O531*ScoringModel!$B$14+RawData!P531*ScoringModel!$B$15+RawData!Q531*ScoringModel!$B$16+RawData!R531*ScoringModel!$B$17+RawData!S531*ScoringModel!$B$18+RawData!T531*ScoringModel!$B$19+RawData!U531*ScoringModel!$B$20)*0.01,"")</f>
        <v/>
      </c>
      <c r="P531" t="str">
        <f>IF(A531&lt;&gt;"",(RawData!V531*ScoringModel!$B$24+RawData!W531*ScoringModel!$B$25+RawData!X531*ScoringModel!$B$26+RawData!Y531*ScoringModel!$B$27+RawData!Z531*ScoringModel!$B$28+RawData!AA531*ScoringModel!$B$29+RawData!AB531*ScoringModel!$B$30)*0.01,"")</f>
        <v/>
      </c>
      <c r="Q531" s="19"/>
      <c r="R531" s="19"/>
      <c r="S531" s="19"/>
      <c r="T531" s="19"/>
      <c r="U531" s="19"/>
      <c r="V531" s="19"/>
    </row>
    <row r="532" spans="1:22" x14ac:dyDescent="0.25">
      <c r="A532" t="str">
        <f>IF(RawData!A532&lt;&gt;"",RawData!A532,"")</f>
        <v/>
      </c>
      <c r="B532" t="str">
        <f>IF(RawData!B532&lt;&gt;"",CONCATENATE(RawData!B532,", ",RawData!C532),"")</f>
        <v/>
      </c>
      <c r="C532" t="str">
        <f>IF(RawData!D532&lt;&gt;"",RawData!D532,"")</f>
        <v/>
      </c>
      <c r="D532" s="28" t="str">
        <f>IF(RawData!E532&lt;&gt;"",RawData!E532,"")</f>
        <v/>
      </c>
      <c r="E532" t="str">
        <f>IF(RawData!F532&lt;&gt;"",CONCATENATE(RawData!F532,", ",LEFT(RawData!G532,1)),"")</f>
        <v/>
      </c>
      <c r="G532" s="30" t="str">
        <f t="shared" si="8"/>
        <v/>
      </c>
      <c r="H532" t="str">
        <f>IF(A532&lt;&gt;"",VLOOKUP(G532,ScoreRanges!$C$4:$E$8,3),"")</f>
        <v/>
      </c>
      <c r="J532" s="30" t="str">
        <f>IF(AND(ConversionTable!$F$2&lt;&gt;"",A532&lt;&gt;""),VLOOKUP(G532,ConversionTable!B$2:D$402,3),"")</f>
        <v/>
      </c>
      <c r="K532" t="str">
        <f>IF(AND(ConversionTable!$F$2&lt;&gt;"",A532&lt;&gt;""),VLOOKUP(J532,ConversionTable!I$4:K$7,3),"")</f>
        <v/>
      </c>
      <c r="M532" t="str">
        <f>IF(A532&lt;&gt;"",(RawData!AC532*ScoringModel!$B$11+RawData!AD532*ScoringModel!$B$21+RawData!AE532*ScoringModel!$B$31)*0.01,"")</f>
        <v/>
      </c>
      <c r="N532" t="str">
        <f>IF(A532&lt;&gt;"",(RawData!H532*ScoringModel!$B$4+RawData!I532*ScoringModel!$B$5+RawData!J532*ScoringModel!$B$6+RawData!K532*ScoringModel!$B$7+RawData!L532*ScoringModel!$B$8+RawData!M532*ScoringModel!$B$9+RawData!N532*ScoringModel!$B$10)*0.01,"")</f>
        <v/>
      </c>
      <c r="O532" t="str">
        <f>IF(A532&lt;&gt;"",(RawData!O532*ScoringModel!$B$14+RawData!P532*ScoringModel!$B$15+RawData!Q532*ScoringModel!$B$16+RawData!R532*ScoringModel!$B$17+RawData!S532*ScoringModel!$B$18+RawData!T532*ScoringModel!$B$19+RawData!U532*ScoringModel!$B$20)*0.01,"")</f>
        <v/>
      </c>
      <c r="P532" t="str">
        <f>IF(A532&lt;&gt;"",(RawData!V532*ScoringModel!$B$24+RawData!W532*ScoringModel!$B$25+RawData!X532*ScoringModel!$B$26+RawData!Y532*ScoringModel!$B$27+RawData!Z532*ScoringModel!$B$28+RawData!AA532*ScoringModel!$B$29+RawData!AB532*ScoringModel!$B$30)*0.01,"")</f>
        <v/>
      </c>
      <c r="Q532" s="19"/>
      <c r="R532" s="19"/>
      <c r="S532" s="19"/>
      <c r="T532" s="19"/>
      <c r="U532" s="19"/>
      <c r="V532" s="19"/>
    </row>
    <row r="533" spans="1:22" x14ac:dyDescent="0.25">
      <c r="A533" t="str">
        <f>IF(RawData!A533&lt;&gt;"",RawData!A533,"")</f>
        <v/>
      </c>
      <c r="B533" t="str">
        <f>IF(RawData!B533&lt;&gt;"",CONCATENATE(RawData!B533,", ",RawData!C533),"")</f>
        <v/>
      </c>
      <c r="C533" t="str">
        <f>IF(RawData!D533&lt;&gt;"",RawData!D533,"")</f>
        <v/>
      </c>
      <c r="D533" s="28" t="str">
        <f>IF(RawData!E533&lt;&gt;"",RawData!E533,"")</f>
        <v/>
      </c>
      <c r="E533" t="str">
        <f>IF(RawData!F533&lt;&gt;"",CONCATENATE(RawData!F533,", ",LEFT(RawData!G533,1)),"")</f>
        <v/>
      </c>
      <c r="G533" s="30" t="str">
        <f t="shared" si="8"/>
        <v/>
      </c>
      <c r="H533" t="str">
        <f>IF(A533&lt;&gt;"",VLOOKUP(G533,ScoreRanges!$C$4:$E$8,3),"")</f>
        <v/>
      </c>
      <c r="J533" s="30" t="str">
        <f>IF(AND(ConversionTable!$F$2&lt;&gt;"",A533&lt;&gt;""),VLOOKUP(G533,ConversionTable!B$2:D$402,3),"")</f>
        <v/>
      </c>
      <c r="K533" t="str">
        <f>IF(AND(ConversionTable!$F$2&lt;&gt;"",A533&lt;&gt;""),VLOOKUP(J533,ConversionTable!I$4:K$7,3),"")</f>
        <v/>
      </c>
      <c r="M533" t="str">
        <f>IF(A533&lt;&gt;"",(RawData!AC533*ScoringModel!$B$11+RawData!AD533*ScoringModel!$B$21+RawData!AE533*ScoringModel!$B$31)*0.01,"")</f>
        <v/>
      </c>
      <c r="N533" t="str">
        <f>IF(A533&lt;&gt;"",(RawData!H533*ScoringModel!$B$4+RawData!I533*ScoringModel!$B$5+RawData!J533*ScoringModel!$B$6+RawData!K533*ScoringModel!$B$7+RawData!L533*ScoringModel!$B$8+RawData!M533*ScoringModel!$B$9+RawData!N533*ScoringModel!$B$10)*0.01,"")</f>
        <v/>
      </c>
      <c r="O533" t="str">
        <f>IF(A533&lt;&gt;"",(RawData!O533*ScoringModel!$B$14+RawData!P533*ScoringModel!$B$15+RawData!Q533*ScoringModel!$B$16+RawData!R533*ScoringModel!$B$17+RawData!S533*ScoringModel!$B$18+RawData!T533*ScoringModel!$B$19+RawData!U533*ScoringModel!$B$20)*0.01,"")</f>
        <v/>
      </c>
      <c r="P533" t="str">
        <f>IF(A533&lt;&gt;"",(RawData!V533*ScoringModel!$B$24+RawData!W533*ScoringModel!$B$25+RawData!X533*ScoringModel!$B$26+RawData!Y533*ScoringModel!$B$27+RawData!Z533*ScoringModel!$B$28+RawData!AA533*ScoringModel!$B$29+RawData!AB533*ScoringModel!$B$30)*0.01,"")</f>
        <v/>
      </c>
      <c r="Q533" s="19"/>
      <c r="R533" s="19"/>
      <c r="S533" s="19"/>
      <c r="T533" s="19"/>
      <c r="U533" s="19"/>
      <c r="V533" s="19"/>
    </row>
    <row r="534" spans="1:22" x14ac:dyDescent="0.25">
      <c r="A534" t="str">
        <f>IF(RawData!A534&lt;&gt;"",RawData!A534,"")</f>
        <v/>
      </c>
      <c r="B534" t="str">
        <f>IF(RawData!B534&lt;&gt;"",CONCATENATE(RawData!B534,", ",RawData!C534),"")</f>
        <v/>
      </c>
      <c r="C534" t="str">
        <f>IF(RawData!D534&lt;&gt;"",RawData!D534,"")</f>
        <v/>
      </c>
      <c r="D534" s="28" t="str">
        <f>IF(RawData!E534&lt;&gt;"",RawData!E534,"")</f>
        <v/>
      </c>
      <c r="E534" t="str">
        <f>IF(RawData!F534&lt;&gt;"",CONCATENATE(RawData!F534,", ",LEFT(RawData!G534,1)),"")</f>
        <v/>
      </c>
      <c r="G534" s="30" t="str">
        <f t="shared" si="8"/>
        <v/>
      </c>
      <c r="H534" t="str">
        <f>IF(A534&lt;&gt;"",VLOOKUP(G534,ScoreRanges!$C$4:$E$8,3),"")</f>
        <v/>
      </c>
      <c r="J534" s="30" t="str">
        <f>IF(AND(ConversionTable!$F$2&lt;&gt;"",A534&lt;&gt;""),VLOOKUP(G534,ConversionTable!B$2:D$402,3),"")</f>
        <v/>
      </c>
      <c r="K534" t="str">
        <f>IF(AND(ConversionTable!$F$2&lt;&gt;"",A534&lt;&gt;""),VLOOKUP(J534,ConversionTable!I$4:K$7,3),"")</f>
        <v/>
      </c>
      <c r="M534" t="str">
        <f>IF(A534&lt;&gt;"",(RawData!AC534*ScoringModel!$B$11+RawData!AD534*ScoringModel!$B$21+RawData!AE534*ScoringModel!$B$31)*0.01,"")</f>
        <v/>
      </c>
      <c r="N534" t="str">
        <f>IF(A534&lt;&gt;"",(RawData!H534*ScoringModel!$B$4+RawData!I534*ScoringModel!$B$5+RawData!J534*ScoringModel!$B$6+RawData!K534*ScoringModel!$B$7+RawData!L534*ScoringModel!$B$8+RawData!M534*ScoringModel!$B$9+RawData!N534*ScoringModel!$B$10)*0.01,"")</f>
        <v/>
      </c>
      <c r="O534" t="str">
        <f>IF(A534&lt;&gt;"",(RawData!O534*ScoringModel!$B$14+RawData!P534*ScoringModel!$B$15+RawData!Q534*ScoringModel!$B$16+RawData!R534*ScoringModel!$B$17+RawData!S534*ScoringModel!$B$18+RawData!T534*ScoringModel!$B$19+RawData!U534*ScoringModel!$B$20)*0.01,"")</f>
        <v/>
      </c>
      <c r="P534" t="str">
        <f>IF(A534&lt;&gt;"",(RawData!V534*ScoringModel!$B$24+RawData!W534*ScoringModel!$B$25+RawData!X534*ScoringModel!$B$26+RawData!Y534*ScoringModel!$B$27+RawData!Z534*ScoringModel!$B$28+RawData!AA534*ScoringModel!$B$29+RawData!AB534*ScoringModel!$B$30)*0.01,"")</f>
        <v/>
      </c>
      <c r="Q534" s="19"/>
      <c r="R534" s="19"/>
      <c r="S534" s="19"/>
      <c r="T534" s="19"/>
      <c r="U534" s="19"/>
      <c r="V534" s="19"/>
    </row>
    <row r="535" spans="1:22" x14ac:dyDescent="0.25">
      <c r="A535" t="str">
        <f>IF(RawData!A535&lt;&gt;"",RawData!A535,"")</f>
        <v/>
      </c>
      <c r="B535" t="str">
        <f>IF(RawData!B535&lt;&gt;"",CONCATENATE(RawData!B535,", ",RawData!C535),"")</f>
        <v/>
      </c>
      <c r="C535" t="str">
        <f>IF(RawData!D535&lt;&gt;"",RawData!D535,"")</f>
        <v/>
      </c>
      <c r="D535" s="28" t="str">
        <f>IF(RawData!E535&lt;&gt;"",RawData!E535,"")</f>
        <v/>
      </c>
      <c r="E535" t="str">
        <f>IF(RawData!F535&lt;&gt;"",CONCATENATE(RawData!F535,", ",LEFT(RawData!G535,1)),"")</f>
        <v/>
      </c>
      <c r="G535" s="30" t="str">
        <f t="shared" si="8"/>
        <v/>
      </c>
      <c r="H535" t="str">
        <f>IF(A535&lt;&gt;"",VLOOKUP(G535,ScoreRanges!$C$4:$E$8,3),"")</f>
        <v/>
      </c>
      <c r="J535" s="30" t="str">
        <f>IF(AND(ConversionTable!$F$2&lt;&gt;"",A535&lt;&gt;""),VLOOKUP(G535,ConversionTable!B$2:D$402,3),"")</f>
        <v/>
      </c>
      <c r="K535" t="str">
        <f>IF(AND(ConversionTable!$F$2&lt;&gt;"",A535&lt;&gt;""),VLOOKUP(J535,ConversionTable!I$4:K$7,3),"")</f>
        <v/>
      </c>
      <c r="M535" t="str">
        <f>IF(A535&lt;&gt;"",(RawData!AC535*ScoringModel!$B$11+RawData!AD535*ScoringModel!$B$21+RawData!AE535*ScoringModel!$B$31)*0.01,"")</f>
        <v/>
      </c>
      <c r="N535" t="str">
        <f>IF(A535&lt;&gt;"",(RawData!H535*ScoringModel!$B$4+RawData!I535*ScoringModel!$B$5+RawData!J535*ScoringModel!$B$6+RawData!K535*ScoringModel!$B$7+RawData!L535*ScoringModel!$B$8+RawData!M535*ScoringModel!$B$9+RawData!N535*ScoringModel!$B$10)*0.01,"")</f>
        <v/>
      </c>
      <c r="O535" t="str">
        <f>IF(A535&lt;&gt;"",(RawData!O535*ScoringModel!$B$14+RawData!P535*ScoringModel!$B$15+RawData!Q535*ScoringModel!$B$16+RawData!R535*ScoringModel!$B$17+RawData!S535*ScoringModel!$B$18+RawData!T535*ScoringModel!$B$19+RawData!U535*ScoringModel!$B$20)*0.01,"")</f>
        <v/>
      </c>
      <c r="P535" t="str">
        <f>IF(A535&lt;&gt;"",(RawData!V535*ScoringModel!$B$24+RawData!W535*ScoringModel!$B$25+RawData!X535*ScoringModel!$B$26+RawData!Y535*ScoringModel!$B$27+RawData!Z535*ScoringModel!$B$28+RawData!AA535*ScoringModel!$B$29+RawData!AB535*ScoringModel!$B$30)*0.01,"")</f>
        <v/>
      </c>
      <c r="Q535" s="19"/>
      <c r="R535" s="19"/>
      <c r="S535" s="19"/>
      <c r="T535" s="19"/>
      <c r="U535" s="19"/>
      <c r="V535" s="19"/>
    </row>
    <row r="536" spans="1:22" x14ac:dyDescent="0.25">
      <c r="A536" t="str">
        <f>IF(RawData!A536&lt;&gt;"",RawData!A536,"")</f>
        <v/>
      </c>
      <c r="B536" t="str">
        <f>IF(RawData!B536&lt;&gt;"",CONCATENATE(RawData!B536,", ",RawData!C536),"")</f>
        <v/>
      </c>
      <c r="C536" t="str">
        <f>IF(RawData!D536&lt;&gt;"",RawData!D536,"")</f>
        <v/>
      </c>
      <c r="D536" s="28" t="str">
        <f>IF(RawData!E536&lt;&gt;"",RawData!E536,"")</f>
        <v/>
      </c>
      <c r="E536" t="str">
        <f>IF(RawData!F536&lt;&gt;"",CONCATENATE(RawData!F536,", ",LEFT(RawData!G536,1)),"")</f>
        <v/>
      </c>
      <c r="G536" s="30" t="str">
        <f t="shared" si="8"/>
        <v/>
      </c>
      <c r="H536" t="str">
        <f>IF(A536&lt;&gt;"",VLOOKUP(G536,ScoreRanges!$C$4:$E$8,3),"")</f>
        <v/>
      </c>
      <c r="J536" s="30" t="str">
        <f>IF(AND(ConversionTable!$F$2&lt;&gt;"",A536&lt;&gt;""),VLOOKUP(G536,ConversionTable!B$2:D$402,3),"")</f>
        <v/>
      </c>
      <c r="K536" t="str">
        <f>IF(AND(ConversionTable!$F$2&lt;&gt;"",A536&lt;&gt;""),VLOOKUP(J536,ConversionTable!I$4:K$7,3),"")</f>
        <v/>
      </c>
      <c r="M536" t="str">
        <f>IF(A536&lt;&gt;"",(RawData!AC536*ScoringModel!$B$11+RawData!AD536*ScoringModel!$B$21+RawData!AE536*ScoringModel!$B$31)*0.01,"")</f>
        <v/>
      </c>
      <c r="N536" t="str">
        <f>IF(A536&lt;&gt;"",(RawData!H536*ScoringModel!$B$4+RawData!I536*ScoringModel!$B$5+RawData!J536*ScoringModel!$B$6+RawData!K536*ScoringModel!$B$7+RawData!L536*ScoringModel!$B$8+RawData!M536*ScoringModel!$B$9+RawData!N536*ScoringModel!$B$10)*0.01,"")</f>
        <v/>
      </c>
      <c r="O536" t="str">
        <f>IF(A536&lt;&gt;"",(RawData!O536*ScoringModel!$B$14+RawData!P536*ScoringModel!$B$15+RawData!Q536*ScoringModel!$B$16+RawData!R536*ScoringModel!$B$17+RawData!S536*ScoringModel!$B$18+RawData!T536*ScoringModel!$B$19+RawData!U536*ScoringModel!$B$20)*0.01,"")</f>
        <v/>
      </c>
      <c r="P536" t="str">
        <f>IF(A536&lt;&gt;"",(RawData!V536*ScoringModel!$B$24+RawData!W536*ScoringModel!$B$25+RawData!X536*ScoringModel!$B$26+RawData!Y536*ScoringModel!$B$27+RawData!Z536*ScoringModel!$B$28+RawData!AA536*ScoringModel!$B$29+RawData!AB536*ScoringModel!$B$30)*0.01,"")</f>
        <v/>
      </c>
      <c r="Q536" s="19"/>
      <c r="R536" s="19"/>
      <c r="S536" s="19"/>
      <c r="T536" s="19"/>
      <c r="U536" s="19"/>
      <c r="V536" s="19"/>
    </row>
    <row r="537" spans="1:22" x14ac:dyDescent="0.25">
      <c r="A537" t="str">
        <f>IF(RawData!A537&lt;&gt;"",RawData!A537,"")</f>
        <v/>
      </c>
      <c r="B537" t="str">
        <f>IF(RawData!B537&lt;&gt;"",CONCATENATE(RawData!B537,", ",RawData!C537),"")</f>
        <v/>
      </c>
      <c r="C537" t="str">
        <f>IF(RawData!D537&lt;&gt;"",RawData!D537,"")</f>
        <v/>
      </c>
      <c r="D537" s="28" t="str">
        <f>IF(RawData!E537&lt;&gt;"",RawData!E537,"")</f>
        <v/>
      </c>
      <c r="E537" t="str">
        <f>IF(RawData!F537&lt;&gt;"",CONCATENATE(RawData!F537,", ",LEFT(RawData!G537,1)),"")</f>
        <v/>
      </c>
      <c r="G537" s="30" t="str">
        <f t="shared" si="8"/>
        <v/>
      </c>
      <c r="H537" t="str">
        <f>IF(A537&lt;&gt;"",VLOOKUP(G537,ScoreRanges!$C$4:$E$8,3),"")</f>
        <v/>
      </c>
      <c r="J537" s="30" t="str">
        <f>IF(AND(ConversionTable!$F$2&lt;&gt;"",A537&lt;&gt;""),VLOOKUP(G537,ConversionTable!B$2:D$402,3),"")</f>
        <v/>
      </c>
      <c r="K537" t="str">
        <f>IF(AND(ConversionTable!$F$2&lt;&gt;"",A537&lt;&gt;""),VLOOKUP(J537,ConversionTable!I$4:K$7,3),"")</f>
        <v/>
      </c>
      <c r="M537" t="str">
        <f>IF(A537&lt;&gt;"",(RawData!AC537*ScoringModel!$B$11+RawData!AD537*ScoringModel!$B$21+RawData!AE537*ScoringModel!$B$31)*0.01,"")</f>
        <v/>
      </c>
      <c r="N537" t="str">
        <f>IF(A537&lt;&gt;"",(RawData!H537*ScoringModel!$B$4+RawData!I537*ScoringModel!$B$5+RawData!J537*ScoringModel!$B$6+RawData!K537*ScoringModel!$B$7+RawData!L537*ScoringModel!$B$8+RawData!M537*ScoringModel!$B$9+RawData!N537*ScoringModel!$B$10)*0.01,"")</f>
        <v/>
      </c>
      <c r="O537" t="str">
        <f>IF(A537&lt;&gt;"",(RawData!O537*ScoringModel!$B$14+RawData!P537*ScoringModel!$B$15+RawData!Q537*ScoringModel!$B$16+RawData!R537*ScoringModel!$B$17+RawData!S537*ScoringModel!$B$18+RawData!T537*ScoringModel!$B$19+RawData!U537*ScoringModel!$B$20)*0.01,"")</f>
        <v/>
      </c>
      <c r="P537" t="str">
        <f>IF(A537&lt;&gt;"",(RawData!V537*ScoringModel!$B$24+RawData!W537*ScoringModel!$B$25+RawData!X537*ScoringModel!$B$26+RawData!Y537*ScoringModel!$B$27+RawData!Z537*ScoringModel!$B$28+RawData!AA537*ScoringModel!$B$29+RawData!AB537*ScoringModel!$B$30)*0.01,"")</f>
        <v/>
      </c>
      <c r="Q537" s="19"/>
      <c r="R537" s="19"/>
      <c r="S537" s="19"/>
      <c r="T537" s="19"/>
      <c r="U537" s="19"/>
      <c r="V537" s="19"/>
    </row>
    <row r="538" spans="1:22" x14ac:dyDescent="0.25">
      <c r="A538" t="str">
        <f>IF(RawData!A538&lt;&gt;"",RawData!A538,"")</f>
        <v/>
      </c>
      <c r="B538" t="str">
        <f>IF(RawData!B538&lt;&gt;"",CONCATENATE(RawData!B538,", ",RawData!C538),"")</f>
        <v/>
      </c>
      <c r="C538" t="str">
        <f>IF(RawData!D538&lt;&gt;"",RawData!D538,"")</f>
        <v/>
      </c>
      <c r="D538" s="28" t="str">
        <f>IF(RawData!E538&lt;&gt;"",RawData!E538,"")</f>
        <v/>
      </c>
      <c r="E538" t="str">
        <f>IF(RawData!F538&lt;&gt;"",CONCATENATE(RawData!F538,", ",LEFT(RawData!G538,1)),"")</f>
        <v/>
      </c>
      <c r="G538" s="30" t="str">
        <f t="shared" si="8"/>
        <v/>
      </c>
      <c r="H538" t="str">
        <f>IF(A538&lt;&gt;"",VLOOKUP(G538,ScoreRanges!$C$4:$E$8,3),"")</f>
        <v/>
      </c>
      <c r="J538" s="30" t="str">
        <f>IF(AND(ConversionTable!$F$2&lt;&gt;"",A538&lt;&gt;""),VLOOKUP(G538,ConversionTable!B$2:D$402,3),"")</f>
        <v/>
      </c>
      <c r="K538" t="str">
        <f>IF(AND(ConversionTable!$F$2&lt;&gt;"",A538&lt;&gt;""),VLOOKUP(J538,ConversionTable!I$4:K$7,3),"")</f>
        <v/>
      </c>
      <c r="M538" t="str">
        <f>IF(A538&lt;&gt;"",(RawData!AC538*ScoringModel!$B$11+RawData!AD538*ScoringModel!$B$21+RawData!AE538*ScoringModel!$B$31)*0.01,"")</f>
        <v/>
      </c>
      <c r="N538" t="str">
        <f>IF(A538&lt;&gt;"",(RawData!H538*ScoringModel!$B$4+RawData!I538*ScoringModel!$B$5+RawData!J538*ScoringModel!$B$6+RawData!K538*ScoringModel!$B$7+RawData!L538*ScoringModel!$B$8+RawData!M538*ScoringModel!$B$9+RawData!N538*ScoringModel!$B$10)*0.01,"")</f>
        <v/>
      </c>
      <c r="O538" t="str">
        <f>IF(A538&lt;&gt;"",(RawData!O538*ScoringModel!$B$14+RawData!P538*ScoringModel!$B$15+RawData!Q538*ScoringModel!$B$16+RawData!R538*ScoringModel!$B$17+RawData!S538*ScoringModel!$B$18+RawData!T538*ScoringModel!$B$19+RawData!U538*ScoringModel!$B$20)*0.01,"")</f>
        <v/>
      </c>
      <c r="P538" t="str">
        <f>IF(A538&lt;&gt;"",(RawData!V538*ScoringModel!$B$24+RawData!W538*ScoringModel!$B$25+RawData!X538*ScoringModel!$B$26+RawData!Y538*ScoringModel!$B$27+RawData!Z538*ScoringModel!$B$28+RawData!AA538*ScoringModel!$B$29+RawData!AB538*ScoringModel!$B$30)*0.01,"")</f>
        <v/>
      </c>
      <c r="Q538" s="19"/>
      <c r="R538" s="19"/>
      <c r="S538" s="19"/>
      <c r="T538" s="19"/>
      <c r="U538" s="19"/>
      <c r="V538" s="19"/>
    </row>
    <row r="539" spans="1:22" x14ac:dyDescent="0.25">
      <c r="A539" t="str">
        <f>IF(RawData!A539&lt;&gt;"",RawData!A539,"")</f>
        <v/>
      </c>
      <c r="B539" t="str">
        <f>IF(RawData!B539&lt;&gt;"",CONCATENATE(RawData!B539,", ",RawData!C539),"")</f>
        <v/>
      </c>
      <c r="C539" t="str">
        <f>IF(RawData!D539&lt;&gt;"",RawData!D539,"")</f>
        <v/>
      </c>
      <c r="D539" s="28" t="str">
        <f>IF(RawData!E539&lt;&gt;"",RawData!E539,"")</f>
        <v/>
      </c>
      <c r="E539" t="str">
        <f>IF(RawData!F539&lt;&gt;"",CONCATENATE(RawData!F539,", ",LEFT(RawData!G539,1)),"")</f>
        <v/>
      </c>
      <c r="G539" s="30" t="str">
        <f t="shared" si="8"/>
        <v/>
      </c>
      <c r="H539" t="str">
        <f>IF(A539&lt;&gt;"",VLOOKUP(G539,ScoreRanges!$C$4:$E$8,3),"")</f>
        <v/>
      </c>
      <c r="J539" s="30" t="str">
        <f>IF(AND(ConversionTable!$F$2&lt;&gt;"",A539&lt;&gt;""),VLOOKUP(G539,ConversionTable!B$2:D$402,3),"")</f>
        <v/>
      </c>
      <c r="K539" t="str">
        <f>IF(AND(ConversionTable!$F$2&lt;&gt;"",A539&lt;&gt;""),VLOOKUP(J539,ConversionTable!I$4:K$7,3),"")</f>
        <v/>
      </c>
      <c r="M539" t="str">
        <f>IF(A539&lt;&gt;"",(RawData!AC539*ScoringModel!$B$11+RawData!AD539*ScoringModel!$B$21+RawData!AE539*ScoringModel!$B$31)*0.01,"")</f>
        <v/>
      </c>
      <c r="N539" t="str">
        <f>IF(A539&lt;&gt;"",(RawData!H539*ScoringModel!$B$4+RawData!I539*ScoringModel!$B$5+RawData!J539*ScoringModel!$B$6+RawData!K539*ScoringModel!$B$7+RawData!L539*ScoringModel!$B$8+RawData!M539*ScoringModel!$B$9+RawData!N539*ScoringModel!$B$10)*0.01,"")</f>
        <v/>
      </c>
      <c r="O539" t="str">
        <f>IF(A539&lt;&gt;"",(RawData!O539*ScoringModel!$B$14+RawData!P539*ScoringModel!$B$15+RawData!Q539*ScoringModel!$B$16+RawData!R539*ScoringModel!$B$17+RawData!S539*ScoringModel!$B$18+RawData!T539*ScoringModel!$B$19+RawData!U539*ScoringModel!$B$20)*0.01,"")</f>
        <v/>
      </c>
      <c r="P539" t="str">
        <f>IF(A539&lt;&gt;"",(RawData!V539*ScoringModel!$B$24+RawData!W539*ScoringModel!$B$25+RawData!X539*ScoringModel!$B$26+RawData!Y539*ScoringModel!$B$27+RawData!Z539*ScoringModel!$B$28+RawData!AA539*ScoringModel!$B$29+RawData!AB539*ScoringModel!$B$30)*0.01,"")</f>
        <v/>
      </c>
      <c r="Q539" s="19"/>
      <c r="R539" s="19"/>
      <c r="S539" s="19"/>
      <c r="T539" s="19"/>
      <c r="U539" s="19"/>
      <c r="V539" s="19"/>
    </row>
    <row r="540" spans="1:22" x14ac:dyDescent="0.25">
      <c r="A540" t="str">
        <f>IF(RawData!A540&lt;&gt;"",RawData!A540,"")</f>
        <v/>
      </c>
      <c r="B540" t="str">
        <f>IF(RawData!B540&lt;&gt;"",CONCATENATE(RawData!B540,", ",RawData!C540),"")</f>
        <v/>
      </c>
      <c r="C540" t="str">
        <f>IF(RawData!D540&lt;&gt;"",RawData!D540,"")</f>
        <v/>
      </c>
      <c r="D540" s="28" t="str">
        <f>IF(RawData!E540&lt;&gt;"",RawData!E540,"")</f>
        <v/>
      </c>
      <c r="E540" t="str">
        <f>IF(RawData!F540&lt;&gt;"",CONCATENATE(RawData!F540,", ",LEFT(RawData!G540,1)),"")</f>
        <v/>
      </c>
      <c r="G540" s="30" t="str">
        <f t="shared" si="8"/>
        <v/>
      </c>
      <c r="H540" t="str">
        <f>IF(A540&lt;&gt;"",VLOOKUP(G540,ScoreRanges!$C$4:$E$8,3),"")</f>
        <v/>
      </c>
      <c r="J540" s="30" t="str">
        <f>IF(AND(ConversionTable!$F$2&lt;&gt;"",A540&lt;&gt;""),VLOOKUP(G540,ConversionTable!B$2:D$402,3),"")</f>
        <v/>
      </c>
      <c r="K540" t="str">
        <f>IF(AND(ConversionTable!$F$2&lt;&gt;"",A540&lt;&gt;""),VLOOKUP(J540,ConversionTable!I$4:K$7,3),"")</f>
        <v/>
      </c>
      <c r="M540" t="str">
        <f>IF(A540&lt;&gt;"",(RawData!AC540*ScoringModel!$B$11+RawData!AD540*ScoringModel!$B$21+RawData!AE540*ScoringModel!$B$31)*0.01,"")</f>
        <v/>
      </c>
      <c r="N540" t="str">
        <f>IF(A540&lt;&gt;"",(RawData!H540*ScoringModel!$B$4+RawData!I540*ScoringModel!$B$5+RawData!J540*ScoringModel!$B$6+RawData!K540*ScoringModel!$B$7+RawData!L540*ScoringModel!$B$8+RawData!M540*ScoringModel!$B$9+RawData!N540*ScoringModel!$B$10)*0.01,"")</f>
        <v/>
      </c>
      <c r="O540" t="str">
        <f>IF(A540&lt;&gt;"",(RawData!O540*ScoringModel!$B$14+RawData!P540*ScoringModel!$B$15+RawData!Q540*ScoringModel!$B$16+RawData!R540*ScoringModel!$B$17+RawData!S540*ScoringModel!$B$18+RawData!T540*ScoringModel!$B$19+RawData!U540*ScoringModel!$B$20)*0.01,"")</f>
        <v/>
      </c>
      <c r="P540" t="str">
        <f>IF(A540&lt;&gt;"",(RawData!V540*ScoringModel!$B$24+RawData!W540*ScoringModel!$B$25+RawData!X540*ScoringModel!$B$26+RawData!Y540*ScoringModel!$B$27+RawData!Z540*ScoringModel!$B$28+RawData!AA540*ScoringModel!$B$29+RawData!AB540*ScoringModel!$B$30)*0.01,"")</f>
        <v/>
      </c>
      <c r="Q540" s="19"/>
      <c r="R540" s="19"/>
      <c r="S540" s="19"/>
      <c r="T540" s="19"/>
      <c r="U540" s="19"/>
      <c r="V540" s="19"/>
    </row>
    <row r="541" spans="1:22" x14ac:dyDescent="0.25">
      <c r="A541" t="str">
        <f>IF(RawData!A541&lt;&gt;"",RawData!A541,"")</f>
        <v/>
      </c>
      <c r="B541" t="str">
        <f>IF(RawData!B541&lt;&gt;"",CONCATENATE(RawData!B541,", ",RawData!C541),"")</f>
        <v/>
      </c>
      <c r="C541" t="str">
        <f>IF(RawData!D541&lt;&gt;"",RawData!D541,"")</f>
        <v/>
      </c>
      <c r="D541" s="28" t="str">
        <f>IF(RawData!E541&lt;&gt;"",RawData!E541,"")</f>
        <v/>
      </c>
      <c r="E541" t="str">
        <f>IF(RawData!F541&lt;&gt;"",CONCATENATE(RawData!F541,", ",LEFT(RawData!G541,1)),"")</f>
        <v/>
      </c>
      <c r="G541" s="30" t="str">
        <f t="shared" si="8"/>
        <v/>
      </c>
      <c r="H541" t="str">
        <f>IF(A541&lt;&gt;"",VLOOKUP(G541,ScoreRanges!$C$4:$E$8,3),"")</f>
        <v/>
      </c>
      <c r="J541" s="30" t="str">
        <f>IF(AND(ConversionTable!$F$2&lt;&gt;"",A541&lt;&gt;""),VLOOKUP(G541,ConversionTable!B$2:D$402,3),"")</f>
        <v/>
      </c>
      <c r="K541" t="str">
        <f>IF(AND(ConversionTable!$F$2&lt;&gt;"",A541&lt;&gt;""),VLOOKUP(J541,ConversionTable!I$4:K$7,3),"")</f>
        <v/>
      </c>
      <c r="M541" t="str">
        <f>IF(A541&lt;&gt;"",(RawData!AC541*ScoringModel!$B$11+RawData!AD541*ScoringModel!$B$21+RawData!AE541*ScoringModel!$B$31)*0.01,"")</f>
        <v/>
      </c>
      <c r="N541" t="str">
        <f>IF(A541&lt;&gt;"",(RawData!H541*ScoringModel!$B$4+RawData!I541*ScoringModel!$B$5+RawData!J541*ScoringModel!$B$6+RawData!K541*ScoringModel!$B$7+RawData!L541*ScoringModel!$B$8+RawData!M541*ScoringModel!$B$9+RawData!N541*ScoringModel!$B$10)*0.01,"")</f>
        <v/>
      </c>
      <c r="O541" t="str">
        <f>IF(A541&lt;&gt;"",(RawData!O541*ScoringModel!$B$14+RawData!P541*ScoringModel!$B$15+RawData!Q541*ScoringModel!$B$16+RawData!R541*ScoringModel!$B$17+RawData!S541*ScoringModel!$B$18+RawData!T541*ScoringModel!$B$19+RawData!U541*ScoringModel!$B$20)*0.01,"")</f>
        <v/>
      </c>
      <c r="P541" t="str">
        <f>IF(A541&lt;&gt;"",(RawData!V541*ScoringModel!$B$24+RawData!W541*ScoringModel!$B$25+RawData!X541*ScoringModel!$B$26+RawData!Y541*ScoringModel!$B$27+RawData!Z541*ScoringModel!$B$28+RawData!AA541*ScoringModel!$B$29+RawData!AB541*ScoringModel!$B$30)*0.01,"")</f>
        <v/>
      </c>
      <c r="Q541" s="19"/>
      <c r="R541" s="19"/>
      <c r="S541" s="19"/>
      <c r="T541" s="19"/>
      <c r="U541" s="19"/>
      <c r="V541" s="19"/>
    </row>
    <row r="542" spans="1:22" x14ac:dyDescent="0.25">
      <c r="A542" t="str">
        <f>IF(RawData!A542&lt;&gt;"",RawData!A542,"")</f>
        <v/>
      </c>
      <c r="B542" t="str">
        <f>IF(RawData!B542&lt;&gt;"",CONCATENATE(RawData!B542,", ",RawData!C542),"")</f>
        <v/>
      </c>
      <c r="C542" t="str">
        <f>IF(RawData!D542&lt;&gt;"",RawData!D542,"")</f>
        <v/>
      </c>
      <c r="D542" s="28" t="str">
        <f>IF(RawData!E542&lt;&gt;"",RawData!E542,"")</f>
        <v/>
      </c>
      <c r="E542" t="str">
        <f>IF(RawData!F542&lt;&gt;"",CONCATENATE(RawData!F542,", ",LEFT(RawData!G542,1)),"")</f>
        <v/>
      </c>
      <c r="G542" s="30" t="str">
        <f t="shared" si="8"/>
        <v/>
      </c>
      <c r="H542" t="str">
        <f>IF(A542&lt;&gt;"",VLOOKUP(G542,ScoreRanges!$C$4:$E$8,3),"")</f>
        <v/>
      </c>
      <c r="J542" s="30" t="str">
        <f>IF(AND(ConversionTable!$F$2&lt;&gt;"",A542&lt;&gt;""),VLOOKUP(G542,ConversionTable!B$2:D$402,3),"")</f>
        <v/>
      </c>
      <c r="K542" t="str">
        <f>IF(AND(ConversionTable!$F$2&lt;&gt;"",A542&lt;&gt;""),VLOOKUP(J542,ConversionTable!I$4:K$7,3),"")</f>
        <v/>
      </c>
      <c r="M542" t="str">
        <f>IF(A542&lt;&gt;"",(RawData!AC542*ScoringModel!$B$11+RawData!AD542*ScoringModel!$B$21+RawData!AE542*ScoringModel!$B$31)*0.01,"")</f>
        <v/>
      </c>
      <c r="N542" t="str">
        <f>IF(A542&lt;&gt;"",(RawData!H542*ScoringModel!$B$4+RawData!I542*ScoringModel!$B$5+RawData!J542*ScoringModel!$B$6+RawData!K542*ScoringModel!$B$7+RawData!L542*ScoringModel!$B$8+RawData!M542*ScoringModel!$B$9+RawData!N542*ScoringModel!$B$10)*0.01,"")</f>
        <v/>
      </c>
      <c r="O542" t="str">
        <f>IF(A542&lt;&gt;"",(RawData!O542*ScoringModel!$B$14+RawData!P542*ScoringModel!$B$15+RawData!Q542*ScoringModel!$B$16+RawData!R542*ScoringModel!$B$17+RawData!S542*ScoringModel!$B$18+RawData!T542*ScoringModel!$B$19+RawData!U542*ScoringModel!$B$20)*0.01,"")</f>
        <v/>
      </c>
      <c r="P542" t="str">
        <f>IF(A542&lt;&gt;"",(RawData!V542*ScoringModel!$B$24+RawData!W542*ScoringModel!$B$25+RawData!X542*ScoringModel!$B$26+RawData!Y542*ScoringModel!$B$27+RawData!Z542*ScoringModel!$B$28+RawData!AA542*ScoringModel!$B$29+RawData!AB542*ScoringModel!$B$30)*0.01,"")</f>
        <v/>
      </c>
      <c r="Q542" s="19"/>
      <c r="R542" s="19"/>
      <c r="S542" s="19"/>
      <c r="T542" s="19"/>
      <c r="U542" s="19"/>
      <c r="V542" s="19"/>
    </row>
    <row r="543" spans="1:22" x14ac:dyDescent="0.25">
      <c r="A543" t="str">
        <f>IF(RawData!A543&lt;&gt;"",RawData!A543,"")</f>
        <v/>
      </c>
      <c r="B543" t="str">
        <f>IF(RawData!B543&lt;&gt;"",CONCATENATE(RawData!B543,", ",RawData!C543),"")</f>
        <v/>
      </c>
      <c r="C543" t="str">
        <f>IF(RawData!D543&lt;&gt;"",RawData!D543,"")</f>
        <v/>
      </c>
      <c r="D543" s="28" t="str">
        <f>IF(RawData!E543&lt;&gt;"",RawData!E543,"")</f>
        <v/>
      </c>
      <c r="E543" t="str">
        <f>IF(RawData!F543&lt;&gt;"",CONCATENATE(RawData!F543,", ",LEFT(RawData!G543,1)),"")</f>
        <v/>
      </c>
      <c r="G543" s="30" t="str">
        <f t="shared" si="8"/>
        <v/>
      </c>
      <c r="H543" t="str">
        <f>IF(A543&lt;&gt;"",VLOOKUP(G543,ScoreRanges!$C$4:$E$8,3),"")</f>
        <v/>
      </c>
      <c r="J543" s="30" t="str">
        <f>IF(AND(ConversionTable!$F$2&lt;&gt;"",A543&lt;&gt;""),VLOOKUP(G543,ConversionTable!B$2:D$402,3),"")</f>
        <v/>
      </c>
      <c r="K543" t="str">
        <f>IF(AND(ConversionTable!$F$2&lt;&gt;"",A543&lt;&gt;""),VLOOKUP(J543,ConversionTable!I$4:K$7,3),"")</f>
        <v/>
      </c>
      <c r="M543" t="str">
        <f>IF(A543&lt;&gt;"",(RawData!AC543*ScoringModel!$B$11+RawData!AD543*ScoringModel!$B$21+RawData!AE543*ScoringModel!$B$31)*0.01,"")</f>
        <v/>
      </c>
      <c r="N543" t="str">
        <f>IF(A543&lt;&gt;"",(RawData!H543*ScoringModel!$B$4+RawData!I543*ScoringModel!$B$5+RawData!J543*ScoringModel!$B$6+RawData!K543*ScoringModel!$B$7+RawData!L543*ScoringModel!$B$8+RawData!M543*ScoringModel!$B$9+RawData!N543*ScoringModel!$B$10)*0.01,"")</f>
        <v/>
      </c>
      <c r="O543" t="str">
        <f>IF(A543&lt;&gt;"",(RawData!O543*ScoringModel!$B$14+RawData!P543*ScoringModel!$B$15+RawData!Q543*ScoringModel!$B$16+RawData!R543*ScoringModel!$B$17+RawData!S543*ScoringModel!$B$18+RawData!T543*ScoringModel!$B$19+RawData!U543*ScoringModel!$B$20)*0.01,"")</f>
        <v/>
      </c>
      <c r="P543" t="str">
        <f>IF(A543&lt;&gt;"",(RawData!V543*ScoringModel!$B$24+RawData!W543*ScoringModel!$B$25+RawData!X543*ScoringModel!$B$26+RawData!Y543*ScoringModel!$B$27+RawData!Z543*ScoringModel!$B$28+RawData!AA543*ScoringModel!$B$29+RawData!AB543*ScoringModel!$B$30)*0.01,"")</f>
        <v/>
      </c>
      <c r="Q543" s="19"/>
      <c r="R543" s="19"/>
      <c r="S543" s="19"/>
      <c r="T543" s="19"/>
      <c r="U543" s="19"/>
      <c r="V543" s="19"/>
    </row>
    <row r="544" spans="1:22" x14ac:dyDescent="0.25">
      <c r="A544" t="str">
        <f>IF(RawData!A544&lt;&gt;"",RawData!A544,"")</f>
        <v/>
      </c>
      <c r="B544" t="str">
        <f>IF(RawData!B544&lt;&gt;"",CONCATENATE(RawData!B544,", ",RawData!C544),"")</f>
        <v/>
      </c>
      <c r="C544" t="str">
        <f>IF(RawData!D544&lt;&gt;"",RawData!D544,"")</f>
        <v/>
      </c>
      <c r="D544" s="28" t="str">
        <f>IF(RawData!E544&lt;&gt;"",RawData!E544,"")</f>
        <v/>
      </c>
      <c r="E544" t="str">
        <f>IF(RawData!F544&lt;&gt;"",CONCATENATE(RawData!F544,", ",LEFT(RawData!G544,1)),"")</f>
        <v/>
      </c>
      <c r="G544" s="30" t="str">
        <f t="shared" si="8"/>
        <v/>
      </c>
      <c r="H544" t="str">
        <f>IF(A544&lt;&gt;"",VLOOKUP(G544,ScoreRanges!$C$4:$E$8,3),"")</f>
        <v/>
      </c>
      <c r="J544" s="30" t="str">
        <f>IF(AND(ConversionTable!$F$2&lt;&gt;"",A544&lt;&gt;""),VLOOKUP(G544,ConversionTable!B$2:D$402,3),"")</f>
        <v/>
      </c>
      <c r="K544" t="str">
        <f>IF(AND(ConversionTable!$F$2&lt;&gt;"",A544&lt;&gt;""),VLOOKUP(J544,ConversionTable!I$4:K$7,3),"")</f>
        <v/>
      </c>
      <c r="M544" t="str">
        <f>IF(A544&lt;&gt;"",(RawData!AC544*ScoringModel!$B$11+RawData!AD544*ScoringModel!$B$21+RawData!AE544*ScoringModel!$B$31)*0.01,"")</f>
        <v/>
      </c>
      <c r="N544" t="str">
        <f>IF(A544&lt;&gt;"",(RawData!H544*ScoringModel!$B$4+RawData!I544*ScoringModel!$B$5+RawData!J544*ScoringModel!$B$6+RawData!K544*ScoringModel!$B$7+RawData!L544*ScoringModel!$B$8+RawData!M544*ScoringModel!$B$9+RawData!N544*ScoringModel!$B$10)*0.01,"")</f>
        <v/>
      </c>
      <c r="O544" t="str">
        <f>IF(A544&lt;&gt;"",(RawData!O544*ScoringModel!$B$14+RawData!P544*ScoringModel!$B$15+RawData!Q544*ScoringModel!$B$16+RawData!R544*ScoringModel!$B$17+RawData!S544*ScoringModel!$B$18+RawData!T544*ScoringModel!$B$19+RawData!U544*ScoringModel!$B$20)*0.01,"")</f>
        <v/>
      </c>
      <c r="P544" t="str">
        <f>IF(A544&lt;&gt;"",(RawData!V544*ScoringModel!$B$24+RawData!W544*ScoringModel!$B$25+RawData!X544*ScoringModel!$B$26+RawData!Y544*ScoringModel!$B$27+RawData!Z544*ScoringModel!$B$28+RawData!AA544*ScoringModel!$B$29+RawData!AB544*ScoringModel!$B$30)*0.01,"")</f>
        <v/>
      </c>
      <c r="Q544" s="19"/>
      <c r="R544" s="19"/>
      <c r="S544" s="19"/>
      <c r="T544" s="19"/>
      <c r="U544" s="19"/>
      <c r="V544" s="19"/>
    </row>
    <row r="545" spans="1:22" x14ac:dyDescent="0.25">
      <c r="A545" t="str">
        <f>IF(RawData!A545&lt;&gt;"",RawData!A545,"")</f>
        <v/>
      </c>
      <c r="B545" t="str">
        <f>IF(RawData!B545&lt;&gt;"",CONCATENATE(RawData!B545,", ",RawData!C545),"")</f>
        <v/>
      </c>
      <c r="C545" t="str">
        <f>IF(RawData!D545&lt;&gt;"",RawData!D545,"")</f>
        <v/>
      </c>
      <c r="D545" s="28" t="str">
        <f>IF(RawData!E545&lt;&gt;"",RawData!E545,"")</f>
        <v/>
      </c>
      <c r="E545" t="str">
        <f>IF(RawData!F545&lt;&gt;"",CONCATENATE(RawData!F545,", ",LEFT(RawData!G545,1)),"")</f>
        <v/>
      </c>
      <c r="G545" s="30" t="str">
        <f t="shared" si="8"/>
        <v/>
      </c>
      <c r="H545" t="str">
        <f>IF(A545&lt;&gt;"",VLOOKUP(G545,ScoreRanges!$C$4:$E$8,3),"")</f>
        <v/>
      </c>
      <c r="J545" s="30" t="str">
        <f>IF(AND(ConversionTable!$F$2&lt;&gt;"",A545&lt;&gt;""),VLOOKUP(G545,ConversionTable!B$2:D$402,3),"")</f>
        <v/>
      </c>
      <c r="K545" t="str">
        <f>IF(AND(ConversionTable!$F$2&lt;&gt;"",A545&lt;&gt;""),VLOOKUP(J545,ConversionTable!I$4:K$7,3),"")</f>
        <v/>
      </c>
      <c r="M545" t="str">
        <f>IF(A545&lt;&gt;"",(RawData!AC545*ScoringModel!$B$11+RawData!AD545*ScoringModel!$B$21+RawData!AE545*ScoringModel!$B$31)*0.01,"")</f>
        <v/>
      </c>
      <c r="N545" t="str">
        <f>IF(A545&lt;&gt;"",(RawData!H545*ScoringModel!$B$4+RawData!I545*ScoringModel!$B$5+RawData!J545*ScoringModel!$B$6+RawData!K545*ScoringModel!$B$7+RawData!L545*ScoringModel!$B$8+RawData!M545*ScoringModel!$B$9+RawData!N545*ScoringModel!$B$10)*0.01,"")</f>
        <v/>
      </c>
      <c r="O545" t="str">
        <f>IF(A545&lt;&gt;"",(RawData!O545*ScoringModel!$B$14+RawData!P545*ScoringModel!$B$15+RawData!Q545*ScoringModel!$B$16+RawData!R545*ScoringModel!$B$17+RawData!S545*ScoringModel!$B$18+RawData!T545*ScoringModel!$B$19+RawData!U545*ScoringModel!$B$20)*0.01,"")</f>
        <v/>
      </c>
      <c r="P545" t="str">
        <f>IF(A545&lt;&gt;"",(RawData!V545*ScoringModel!$B$24+RawData!W545*ScoringModel!$B$25+RawData!X545*ScoringModel!$B$26+RawData!Y545*ScoringModel!$B$27+RawData!Z545*ScoringModel!$B$28+RawData!AA545*ScoringModel!$B$29+RawData!AB545*ScoringModel!$B$30)*0.01,"")</f>
        <v/>
      </c>
      <c r="Q545" s="19"/>
      <c r="R545" s="19"/>
      <c r="S545" s="19"/>
      <c r="T545" s="19"/>
      <c r="U545" s="19"/>
      <c r="V545" s="19"/>
    </row>
    <row r="546" spans="1:22" x14ac:dyDescent="0.25">
      <c r="A546" t="str">
        <f>IF(RawData!A546&lt;&gt;"",RawData!A546,"")</f>
        <v/>
      </c>
      <c r="B546" t="str">
        <f>IF(RawData!B546&lt;&gt;"",CONCATENATE(RawData!B546,", ",RawData!C546),"")</f>
        <v/>
      </c>
      <c r="C546" t="str">
        <f>IF(RawData!D546&lt;&gt;"",RawData!D546,"")</f>
        <v/>
      </c>
      <c r="D546" s="28" t="str">
        <f>IF(RawData!E546&lt;&gt;"",RawData!E546,"")</f>
        <v/>
      </c>
      <c r="E546" t="str">
        <f>IF(RawData!F546&lt;&gt;"",CONCATENATE(RawData!F546,", ",LEFT(RawData!G546,1)),"")</f>
        <v/>
      </c>
      <c r="G546" s="30" t="str">
        <f t="shared" si="8"/>
        <v/>
      </c>
      <c r="H546" t="str">
        <f>IF(A546&lt;&gt;"",VLOOKUP(G546,ScoreRanges!$C$4:$E$8,3),"")</f>
        <v/>
      </c>
      <c r="J546" s="30" t="str">
        <f>IF(AND(ConversionTable!$F$2&lt;&gt;"",A546&lt;&gt;""),VLOOKUP(G546,ConversionTable!B$2:D$402,3),"")</f>
        <v/>
      </c>
      <c r="K546" t="str">
        <f>IF(AND(ConversionTable!$F$2&lt;&gt;"",A546&lt;&gt;""),VLOOKUP(J546,ConversionTable!I$4:K$7,3),"")</f>
        <v/>
      </c>
      <c r="M546" t="str">
        <f>IF(A546&lt;&gt;"",(RawData!AC546*ScoringModel!$B$11+RawData!AD546*ScoringModel!$B$21+RawData!AE546*ScoringModel!$B$31)*0.01,"")</f>
        <v/>
      </c>
      <c r="N546" t="str">
        <f>IF(A546&lt;&gt;"",(RawData!H546*ScoringModel!$B$4+RawData!I546*ScoringModel!$B$5+RawData!J546*ScoringModel!$B$6+RawData!K546*ScoringModel!$B$7+RawData!L546*ScoringModel!$B$8+RawData!M546*ScoringModel!$B$9+RawData!N546*ScoringModel!$B$10)*0.01,"")</f>
        <v/>
      </c>
      <c r="O546" t="str">
        <f>IF(A546&lt;&gt;"",(RawData!O546*ScoringModel!$B$14+RawData!P546*ScoringModel!$B$15+RawData!Q546*ScoringModel!$B$16+RawData!R546*ScoringModel!$B$17+RawData!S546*ScoringModel!$B$18+RawData!T546*ScoringModel!$B$19+RawData!U546*ScoringModel!$B$20)*0.01,"")</f>
        <v/>
      </c>
      <c r="P546" t="str">
        <f>IF(A546&lt;&gt;"",(RawData!V546*ScoringModel!$B$24+RawData!W546*ScoringModel!$B$25+RawData!X546*ScoringModel!$B$26+RawData!Y546*ScoringModel!$B$27+RawData!Z546*ScoringModel!$B$28+RawData!AA546*ScoringModel!$B$29+RawData!AB546*ScoringModel!$B$30)*0.01,"")</f>
        <v/>
      </c>
      <c r="Q546" s="19"/>
      <c r="R546" s="19"/>
      <c r="S546" s="19"/>
      <c r="T546" s="19"/>
      <c r="U546" s="19"/>
      <c r="V546" s="19"/>
    </row>
    <row r="547" spans="1:22" x14ac:dyDescent="0.25">
      <c r="A547" t="str">
        <f>IF(RawData!A547&lt;&gt;"",RawData!A547,"")</f>
        <v/>
      </c>
      <c r="B547" t="str">
        <f>IF(RawData!B547&lt;&gt;"",CONCATENATE(RawData!B547,", ",RawData!C547),"")</f>
        <v/>
      </c>
      <c r="C547" t="str">
        <f>IF(RawData!D547&lt;&gt;"",RawData!D547,"")</f>
        <v/>
      </c>
      <c r="D547" s="28" t="str">
        <f>IF(RawData!E547&lt;&gt;"",RawData!E547,"")</f>
        <v/>
      </c>
      <c r="E547" t="str">
        <f>IF(RawData!F547&lt;&gt;"",CONCATENATE(RawData!F547,", ",LEFT(RawData!G547,1)),"")</f>
        <v/>
      </c>
      <c r="G547" s="30" t="str">
        <f t="shared" si="8"/>
        <v/>
      </c>
      <c r="H547" t="str">
        <f>IF(A547&lt;&gt;"",VLOOKUP(G547,ScoreRanges!$C$4:$E$8,3),"")</f>
        <v/>
      </c>
      <c r="J547" s="30" t="str">
        <f>IF(AND(ConversionTable!$F$2&lt;&gt;"",A547&lt;&gt;""),VLOOKUP(G547,ConversionTable!B$2:D$402,3),"")</f>
        <v/>
      </c>
      <c r="K547" t="str">
        <f>IF(AND(ConversionTable!$F$2&lt;&gt;"",A547&lt;&gt;""),VLOOKUP(J547,ConversionTable!I$4:K$7,3),"")</f>
        <v/>
      </c>
      <c r="M547" t="str">
        <f>IF(A547&lt;&gt;"",(RawData!AC547*ScoringModel!$B$11+RawData!AD547*ScoringModel!$B$21+RawData!AE547*ScoringModel!$B$31)*0.01,"")</f>
        <v/>
      </c>
      <c r="N547" t="str">
        <f>IF(A547&lt;&gt;"",(RawData!H547*ScoringModel!$B$4+RawData!I547*ScoringModel!$B$5+RawData!J547*ScoringModel!$B$6+RawData!K547*ScoringModel!$B$7+RawData!L547*ScoringModel!$B$8+RawData!M547*ScoringModel!$B$9+RawData!N547*ScoringModel!$B$10)*0.01,"")</f>
        <v/>
      </c>
      <c r="O547" t="str">
        <f>IF(A547&lt;&gt;"",(RawData!O547*ScoringModel!$B$14+RawData!P547*ScoringModel!$B$15+RawData!Q547*ScoringModel!$B$16+RawData!R547*ScoringModel!$B$17+RawData!S547*ScoringModel!$B$18+RawData!T547*ScoringModel!$B$19+RawData!U547*ScoringModel!$B$20)*0.01,"")</f>
        <v/>
      </c>
      <c r="P547" t="str">
        <f>IF(A547&lt;&gt;"",(RawData!V547*ScoringModel!$B$24+RawData!W547*ScoringModel!$B$25+RawData!X547*ScoringModel!$B$26+RawData!Y547*ScoringModel!$B$27+RawData!Z547*ScoringModel!$B$28+RawData!AA547*ScoringModel!$B$29+RawData!AB547*ScoringModel!$B$30)*0.01,"")</f>
        <v/>
      </c>
      <c r="Q547" s="19"/>
      <c r="R547" s="19"/>
      <c r="S547" s="19"/>
      <c r="T547" s="19"/>
      <c r="U547" s="19"/>
      <c r="V547" s="19"/>
    </row>
    <row r="548" spans="1:22" x14ac:dyDescent="0.25">
      <c r="A548" t="str">
        <f>IF(RawData!A548&lt;&gt;"",RawData!A548,"")</f>
        <v/>
      </c>
      <c r="B548" t="str">
        <f>IF(RawData!B548&lt;&gt;"",CONCATENATE(RawData!B548,", ",RawData!C548),"")</f>
        <v/>
      </c>
      <c r="C548" t="str">
        <f>IF(RawData!D548&lt;&gt;"",RawData!D548,"")</f>
        <v/>
      </c>
      <c r="D548" s="28" t="str">
        <f>IF(RawData!E548&lt;&gt;"",RawData!E548,"")</f>
        <v/>
      </c>
      <c r="E548" t="str">
        <f>IF(RawData!F548&lt;&gt;"",CONCATENATE(RawData!F548,", ",LEFT(RawData!G548,1)),"")</f>
        <v/>
      </c>
      <c r="G548" s="30" t="str">
        <f t="shared" si="8"/>
        <v/>
      </c>
      <c r="H548" t="str">
        <f>IF(A548&lt;&gt;"",VLOOKUP(G548,ScoreRanges!$C$4:$E$8,3),"")</f>
        <v/>
      </c>
      <c r="J548" s="30" t="str">
        <f>IF(AND(ConversionTable!$F$2&lt;&gt;"",A548&lt;&gt;""),VLOOKUP(G548,ConversionTable!B$2:D$402,3),"")</f>
        <v/>
      </c>
      <c r="K548" t="str">
        <f>IF(AND(ConversionTable!$F$2&lt;&gt;"",A548&lt;&gt;""),VLOOKUP(J548,ConversionTable!I$4:K$7,3),"")</f>
        <v/>
      </c>
      <c r="M548" t="str">
        <f>IF(A548&lt;&gt;"",(RawData!AC548*ScoringModel!$B$11+RawData!AD548*ScoringModel!$B$21+RawData!AE548*ScoringModel!$B$31)*0.01,"")</f>
        <v/>
      </c>
      <c r="N548" t="str">
        <f>IF(A548&lt;&gt;"",(RawData!H548*ScoringModel!$B$4+RawData!I548*ScoringModel!$B$5+RawData!J548*ScoringModel!$B$6+RawData!K548*ScoringModel!$B$7+RawData!L548*ScoringModel!$B$8+RawData!M548*ScoringModel!$B$9+RawData!N548*ScoringModel!$B$10)*0.01,"")</f>
        <v/>
      </c>
      <c r="O548" t="str">
        <f>IF(A548&lt;&gt;"",(RawData!O548*ScoringModel!$B$14+RawData!P548*ScoringModel!$B$15+RawData!Q548*ScoringModel!$B$16+RawData!R548*ScoringModel!$B$17+RawData!S548*ScoringModel!$B$18+RawData!T548*ScoringModel!$B$19+RawData!U548*ScoringModel!$B$20)*0.01,"")</f>
        <v/>
      </c>
      <c r="P548" t="str">
        <f>IF(A548&lt;&gt;"",(RawData!V548*ScoringModel!$B$24+RawData!W548*ScoringModel!$B$25+RawData!X548*ScoringModel!$B$26+RawData!Y548*ScoringModel!$B$27+RawData!Z548*ScoringModel!$B$28+RawData!AA548*ScoringModel!$B$29+RawData!AB548*ScoringModel!$B$30)*0.01,"")</f>
        <v/>
      </c>
      <c r="Q548" s="19"/>
      <c r="R548" s="19"/>
      <c r="S548" s="19"/>
      <c r="T548" s="19"/>
      <c r="U548" s="19"/>
      <c r="V548" s="19"/>
    </row>
    <row r="549" spans="1:22" x14ac:dyDescent="0.25">
      <c r="A549" t="str">
        <f>IF(RawData!A549&lt;&gt;"",RawData!A549,"")</f>
        <v/>
      </c>
      <c r="B549" t="str">
        <f>IF(RawData!B549&lt;&gt;"",CONCATENATE(RawData!B549,", ",RawData!C549),"")</f>
        <v/>
      </c>
      <c r="C549" t="str">
        <f>IF(RawData!D549&lt;&gt;"",RawData!D549,"")</f>
        <v/>
      </c>
      <c r="D549" s="28" t="str">
        <f>IF(RawData!E549&lt;&gt;"",RawData!E549,"")</f>
        <v/>
      </c>
      <c r="E549" t="str">
        <f>IF(RawData!F549&lt;&gt;"",CONCATENATE(RawData!F549,", ",LEFT(RawData!G549,1)),"")</f>
        <v/>
      </c>
      <c r="G549" s="30" t="str">
        <f t="shared" si="8"/>
        <v/>
      </c>
      <c r="H549" t="str">
        <f>IF(A549&lt;&gt;"",VLOOKUP(G549,ScoreRanges!$C$4:$E$8,3),"")</f>
        <v/>
      </c>
      <c r="J549" s="30" t="str">
        <f>IF(AND(ConversionTable!$F$2&lt;&gt;"",A549&lt;&gt;""),VLOOKUP(G549,ConversionTable!B$2:D$402,3),"")</f>
        <v/>
      </c>
      <c r="K549" t="str">
        <f>IF(AND(ConversionTable!$F$2&lt;&gt;"",A549&lt;&gt;""),VLOOKUP(J549,ConversionTable!I$4:K$7,3),"")</f>
        <v/>
      </c>
      <c r="M549" t="str">
        <f>IF(A549&lt;&gt;"",(RawData!AC549*ScoringModel!$B$11+RawData!AD549*ScoringModel!$B$21+RawData!AE549*ScoringModel!$B$31)*0.01,"")</f>
        <v/>
      </c>
      <c r="N549" t="str">
        <f>IF(A549&lt;&gt;"",(RawData!H549*ScoringModel!$B$4+RawData!I549*ScoringModel!$B$5+RawData!J549*ScoringModel!$B$6+RawData!K549*ScoringModel!$B$7+RawData!L549*ScoringModel!$B$8+RawData!M549*ScoringModel!$B$9+RawData!N549*ScoringModel!$B$10)*0.01,"")</f>
        <v/>
      </c>
      <c r="O549" t="str">
        <f>IF(A549&lt;&gt;"",(RawData!O549*ScoringModel!$B$14+RawData!P549*ScoringModel!$B$15+RawData!Q549*ScoringModel!$B$16+RawData!R549*ScoringModel!$B$17+RawData!S549*ScoringModel!$B$18+RawData!T549*ScoringModel!$B$19+RawData!U549*ScoringModel!$B$20)*0.01,"")</f>
        <v/>
      </c>
      <c r="P549" t="str">
        <f>IF(A549&lt;&gt;"",(RawData!V549*ScoringModel!$B$24+RawData!W549*ScoringModel!$B$25+RawData!X549*ScoringModel!$B$26+RawData!Y549*ScoringModel!$B$27+RawData!Z549*ScoringModel!$B$28+RawData!AA549*ScoringModel!$B$29+RawData!AB549*ScoringModel!$B$30)*0.01,"")</f>
        <v/>
      </c>
      <c r="Q549" s="19"/>
      <c r="R549" s="19"/>
      <c r="S549" s="19"/>
      <c r="T549" s="19"/>
      <c r="U549" s="19"/>
      <c r="V549" s="19"/>
    </row>
    <row r="550" spans="1:22" x14ac:dyDescent="0.25">
      <c r="A550" t="str">
        <f>IF(RawData!A550&lt;&gt;"",RawData!A550,"")</f>
        <v/>
      </c>
      <c r="B550" t="str">
        <f>IF(RawData!B550&lt;&gt;"",CONCATENATE(RawData!B550,", ",RawData!C550),"")</f>
        <v/>
      </c>
      <c r="C550" t="str">
        <f>IF(RawData!D550&lt;&gt;"",RawData!D550,"")</f>
        <v/>
      </c>
      <c r="D550" s="28" t="str">
        <f>IF(RawData!E550&lt;&gt;"",RawData!E550,"")</f>
        <v/>
      </c>
      <c r="E550" t="str">
        <f>IF(RawData!F550&lt;&gt;"",CONCATENATE(RawData!F550,", ",LEFT(RawData!G550,1)),"")</f>
        <v/>
      </c>
      <c r="G550" s="30" t="str">
        <f t="shared" si="8"/>
        <v/>
      </c>
      <c r="H550" t="str">
        <f>IF(A550&lt;&gt;"",VLOOKUP(G550,ScoreRanges!$C$4:$E$8,3),"")</f>
        <v/>
      </c>
      <c r="J550" s="30" t="str">
        <f>IF(AND(ConversionTable!$F$2&lt;&gt;"",A550&lt;&gt;""),VLOOKUP(G550,ConversionTable!B$2:D$402,3),"")</f>
        <v/>
      </c>
      <c r="K550" t="str">
        <f>IF(AND(ConversionTable!$F$2&lt;&gt;"",A550&lt;&gt;""),VLOOKUP(J550,ConversionTable!I$4:K$7,3),"")</f>
        <v/>
      </c>
      <c r="M550" t="str">
        <f>IF(A550&lt;&gt;"",(RawData!AC550*ScoringModel!$B$11+RawData!AD550*ScoringModel!$B$21+RawData!AE550*ScoringModel!$B$31)*0.01,"")</f>
        <v/>
      </c>
      <c r="N550" t="str">
        <f>IF(A550&lt;&gt;"",(RawData!H550*ScoringModel!$B$4+RawData!I550*ScoringModel!$B$5+RawData!J550*ScoringModel!$B$6+RawData!K550*ScoringModel!$B$7+RawData!L550*ScoringModel!$B$8+RawData!M550*ScoringModel!$B$9+RawData!N550*ScoringModel!$B$10)*0.01,"")</f>
        <v/>
      </c>
      <c r="O550" t="str">
        <f>IF(A550&lt;&gt;"",(RawData!O550*ScoringModel!$B$14+RawData!P550*ScoringModel!$B$15+RawData!Q550*ScoringModel!$B$16+RawData!R550*ScoringModel!$B$17+RawData!S550*ScoringModel!$B$18+RawData!T550*ScoringModel!$B$19+RawData!U550*ScoringModel!$B$20)*0.01,"")</f>
        <v/>
      </c>
      <c r="P550" t="str">
        <f>IF(A550&lt;&gt;"",(RawData!V550*ScoringModel!$B$24+RawData!W550*ScoringModel!$B$25+RawData!X550*ScoringModel!$B$26+RawData!Y550*ScoringModel!$B$27+RawData!Z550*ScoringModel!$B$28+RawData!AA550*ScoringModel!$B$29+RawData!AB550*ScoringModel!$B$30)*0.01,"")</f>
        <v/>
      </c>
      <c r="Q550" s="19"/>
      <c r="R550" s="19"/>
      <c r="S550" s="19"/>
      <c r="T550" s="19"/>
      <c r="U550" s="19"/>
      <c r="V550" s="19"/>
    </row>
    <row r="551" spans="1:22" x14ac:dyDescent="0.25">
      <c r="A551" t="str">
        <f>IF(RawData!A551&lt;&gt;"",RawData!A551,"")</f>
        <v/>
      </c>
      <c r="B551" t="str">
        <f>IF(RawData!B551&lt;&gt;"",CONCATENATE(RawData!B551,", ",RawData!C551),"")</f>
        <v/>
      </c>
      <c r="C551" t="str">
        <f>IF(RawData!D551&lt;&gt;"",RawData!D551,"")</f>
        <v/>
      </c>
      <c r="D551" s="28" t="str">
        <f>IF(RawData!E551&lt;&gt;"",RawData!E551,"")</f>
        <v/>
      </c>
      <c r="E551" t="str">
        <f>IF(RawData!F551&lt;&gt;"",CONCATENATE(RawData!F551,", ",LEFT(RawData!G551,1)),"")</f>
        <v/>
      </c>
      <c r="G551" s="30" t="str">
        <f t="shared" si="8"/>
        <v/>
      </c>
      <c r="H551" t="str">
        <f>IF(A551&lt;&gt;"",VLOOKUP(G551,ScoreRanges!$C$4:$E$8,3),"")</f>
        <v/>
      </c>
      <c r="J551" s="30" t="str">
        <f>IF(AND(ConversionTable!$F$2&lt;&gt;"",A551&lt;&gt;""),VLOOKUP(G551,ConversionTable!B$2:D$402,3),"")</f>
        <v/>
      </c>
      <c r="K551" t="str">
        <f>IF(AND(ConversionTable!$F$2&lt;&gt;"",A551&lt;&gt;""),VLOOKUP(J551,ConversionTable!I$4:K$7,3),"")</f>
        <v/>
      </c>
      <c r="M551" t="str">
        <f>IF(A551&lt;&gt;"",(RawData!AC551*ScoringModel!$B$11+RawData!AD551*ScoringModel!$B$21+RawData!AE551*ScoringModel!$B$31)*0.01,"")</f>
        <v/>
      </c>
      <c r="N551" t="str">
        <f>IF(A551&lt;&gt;"",(RawData!H551*ScoringModel!$B$4+RawData!I551*ScoringModel!$B$5+RawData!J551*ScoringModel!$B$6+RawData!K551*ScoringModel!$B$7+RawData!L551*ScoringModel!$B$8+RawData!M551*ScoringModel!$B$9+RawData!N551*ScoringModel!$B$10)*0.01,"")</f>
        <v/>
      </c>
      <c r="O551" t="str">
        <f>IF(A551&lt;&gt;"",(RawData!O551*ScoringModel!$B$14+RawData!P551*ScoringModel!$B$15+RawData!Q551*ScoringModel!$B$16+RawData!R551*ScoringModel!$B$17+RawData!S551*ScoringModel!$B$18+RawData!T551*ScoringModel!$B$19+RawData!U551*ScoringModel!$B$20)*0.01,"")</f>
        <v/>
      </c>
      <c r="P551" t="str">
        <f>IF(A551&lt;&gt;"",(RawData!V551*ScoringModel!$B$24+RawData!W551*ScoringModel!$B$25+RawData!X551*ScoringModel!$B$26+RawData!Y551*ScoringModel!$B$27+RawData!Z551*ScoringModel!$B$28+RawData!AA551*ScoringModel!$B$29+RawData!AB551*ScoringModel!$B$30)*0.01,"")</f>
        <v/>
      </c>
      <c r="Q551" s="19"/>
      <c r="R551" s="19"/>
      <c r="S551" s="19"/>
      <c r="T551" s="19"/>
      <c r="U551" s="19"/>
      <c r="V551" s="19"/>
    </row>
    <row r="552" spans="1:22" x14ac:dyDescent="0.25">
      <c r="A552" t="str">
        <f>IF(RawData!A552&lt;&gt;"",RawData!A552,"")</f>
        <v/>
      </c>
      <c r="B552" t="str">
        <f>IF(RawData!B552&lt;&gt;"",CONCATENATE(RawData!B552,", ",RawData!C552),"")</f>
        <v/>
      </c>
      <c r="C552" t="str">
        <f>IF(RawData!D552&lt;&gt;"",RawData!D552,"")</f>
        <v/>
      </c>
      <c r="D552" s="28" t="str">
        <f>IF(RawData!E552&lt;&gt;"",RawData!E552,"")</f>
        <v/>
      </c>
      <c r="E552" t="str">
        <f>IF(RawData!F552&lt;&gt;"",CONCATENATE(RawData!F552,", ",LEFT(RawData!G552,1)),"")</f>
        <v/>
      </c>
      <c r="G552" s="30" t="str">
        <f t="shared" si="8"/>
        <v/>
      </c>
      <c r="H552" t="str">
        <f>IF(A552&lt;&gt;"",VLOOKUP(G552,ScoreRanges!$C$4:$E$8,3),"")</f>
        <v/>
      </c>
      <c r="J552" s="30" t="str">
        <f>IF(AND(ConversionTable!$F$2&lt;&gt;"",A552&lt;&gt;""),VLOOKUP(G552,ConversionTable!B$2:D$402,3),"")</f>
        <v/>
      </c>
      <c r="K552" t="str">
        <f>IF(AND(ConversionTable!$F$2&lt;&gt;"",A552&lt;&gt;""),VLOOKUP(J552,ConversionTable!I$4:K$7,3),"")</f>
        <v/>
      </c>
      <c r="M552" t="str">
        <f>IF(A552&lt;&gt;"",(RawData!AC552*ScoringModel!$B$11+RawData!AD552*ScoringModel!$B$21+RawData!AE552*ScoringModel!$B$31)*0.01,"")</f>
        <v/>
      </c>
      <c r="N552" t="str">
        <f>IF(A552&lt;&gt;"",(RawData!H552*ScoringModel!$B$4+RawData!I552*ScoringModel!$B$5+RawData!J552*ScoringModel!$B$6+RawData!K552*ScoringModel!$B$7+RawData!L552*ScoringModel!$B$8+RawData!M552*ScoringModel!$B$9+RawData!N552*ScoringModel!$B$10)*0.01,"")</f>
        <v/>
      </c>
      <c r="O552" t="str">
        <f>IF(A552&lt;&gt;"",(RawData!O552*ScoringModel!$B$14+RawData!P552*ScoringModel!$B$15+RawData!Q552*ScoringModel!$B$16+RawData!R552*ScoringModel!$B$17+RawData!S552*ScoringModel!$B$18+RawData!T552*ScoringModel!$B$19+RawData!U552*ScoringModel!$B$20)*0.01,"")</f>
        <v/>
      </c>
      <c r="P552" t="str">
        <f>IF(A552&lt;&gt;"",(RawData!V552*ScoringModel!$B$24+RawData!W552*ScoringModel!$B$25+RawData!X552*ScoringModel!$B$26+RawData!Y552*ScoringModel!$B$27+RawData!Z552*ScoringModel!$B$28+RawData!AA552*ScoringModel!$B$29+RawData!AB552*ScoringModel!$B$30)*0.01,"")</f>
        <v/>
      </c>
      <c r="Q552" s="19"/>
      <c r="R552" s="19"/>
      <c r="S552" s="19"/>
      <c r="T552" s="19"/>
      <c r="U552" s="19"/>
      <c r="V552" s="19"/>
    </row>
    <row r="553" spans="1:22" x14ac:dyDescent="0.25">
      <c r="A553" t="str">
        <f>IF(RawData!A553&lt;&gt;"",RawData!A553,"")</f>
        <v/>
      </c>
      <c r="B553" t="str">
        <f>IF(RawData!B553&lt;&gt;"",CONCATENATE(RawData!B553,", ",RawData!C553),"")</f>
        <v/>
      </c>
      <c r="C553" t="str">
        <f>IF(RawData!D553&lt;&gt;"",RawData!D553,"")</f>
        <v/>
      </c>
      <c r="D553" s="28" t="str">
        <f>IF(RawData!E553&lt;&gt;"",RawData!E553,"")</f>
        <v/>
      </c>
      <c r="E553" t="str">
        <f>IF(RawData!F553&lt;&gt;"",CONCATENATE(RawData!F553,", ",LEFT(RawData!G553,1)),"")</f>
        <v/>
      </c>
      <c r="G553" s="30" t="str">
        <f t="shared" si="8"/>
        <v/>
      </c>
      <c r="H553" t="str">
        <f>IF(A553&lt;&gt;"",VLOOKUP(G553,ScoreRanges!$C$4:$E$8,3),"")</f>
        <v/>
      </c>
      <c r="J553" s="30" t="str">
        <f>IF(AND(ConversionTable!$F$2&lt;&gt;"",A553&lt;&gt;""),VLOOKUP(G553,ConversionTable!B$2:D$402,3),"")</f>
        <v/>
      </c>
      <c r="K553" t="str">
        <f>IF(AND(ConversionTable!$F$2&lt;&gt;"",A553&lt;&gt;""),VLOOKUP(J553,ConversionTable!I$4:K$7,3),"")</f>
        <v/>
      </c>
      <c r="M553" t="str">
        <f>IF(A553&lt;&gt;"",(RawData!AC553*ScoringModel!$B$11+RawData!AD553*ScoringModel!$B$21+RawData!AE553*ScoringModel!$B$31)*0.01,"")</f>
        <v/>
      </c>
      <c r="N553" t="str">
        <f>IF(A553&lt;&gt;"",(RawData!H553*ScoringModel!$B$4+RawData!I553*ScoringModel!$B$5+RawData!J553*ScoringModel!$B$6+RawData!K553*ScoringModel!$B$7+RawData!L553*ScoringModel!$B$8+RawData!M553*ScoringModel!$B$9+RawData!N553*ScoringModel!$B$10)*0.01,"")</f>
        <v/>
      </c>
      <c r="O553" t="str">
        <f>IF(A553&lt;&gt;"",(RawData!O553*ScoringModel!$B$14+RawData!P553*ScoringModel!$B$15+RawData!Q553*ScoringModel!$B$16+RawData!R553*ScoringModel!$B$17+RawData!S553*ScoringModel!$B$18+RawData!T553*ScoringModel!$B$19+RawData!U553*ScoringModel!$B$20)*0.01,"")</f>
        <v/>
      </c>
      <c r="P553" t="str">
        <f>IF(A553&lt;&gt;"",(RawData!V553*ScoringModel!$B$24+RawData!W553*ScoringModel!$B$25+RawData!X553*ScoringModel!$B$26+RawData!Y553*ScoringModel!$B$27+RawData!Z553*ScoringModel!$B$28+RawData!AA553*ScoringModel!$B$29+RawData!AB553*ScoringModel!$B$30)*0.01,"")</f>
        <v/>
      </c>
      <c r="Q553" s="19"/>
      <c r="R553" s="19"/>
      <c r="S553" s="19"/>
      <c r="T553" s="19"/>
      <c r="U553" s="19"/>
      <c r="V553" s="19"/>
    </row>
    <row r="554" spans="1:22" x14ac:dyDescent="0.25">
      <c r="A554" t="str">
        <f>IF(RawData!A554&lt;&gt;"",RawData!A554,"")</f>
        <v/>
      </c>
      <c r="B554" t="str">
        <f>IF(RawData!B554&lt;&gt;"",CONCATENATE(RawData!B554,", ",RawData!C554),"")</f>
        <v/>
      </c>
      <c r="C554" t="str">
        <f>IF(RawData!D554&lt;&gt;"",RawData!D554,"")</f>
        <v/>
      </c>
      <c r="D554" s="28" t="str">
        <f>IF(RawData!E554&lt;&gt;"",RawData!E554,"")</f>
        <v/>
      </c>
      <c r="E554" t="str">
        <f>IF(RawData!F554&lt;&gt;"",CONCATENATE(RawData!F554,", ",LEFT(RawData!G554,1)),"")</f>
        <v/>
      </c>
      <c r="G554" s="30" t="str">
        <f t="shared" si="8"/>
        <v/>
      </c>
      <c r="H554" t="str">
        <f>IF(A554&lt;&gt;"",VLOOKUP(G554,ScoreRanges!$C$4:$E$8,3),"")</f>
        <v/>
      </c>
      <c r="J554" s="30" t="str">
        <f>IF(AND(ConversionTable!$F$2&lt;&gt;"",A554&lt;&gt;""),VLOOKUP(G554,ConversionTable!B$2:D$402,3),"")</f>
        <v/>
      </c>
      <c r="K554" t="str">
        <f>IF(AND(ConversionTable!$F$2&lt;&gt;"",A554&lt;&gt;""),VLOOKUP(J554,ConversionTable!I$4:K$7,3),"")</f>
        <v/>
      </c>
      <c r="M554" t="str">
        <f>IF(A554&lt;&gt;"",(RawData!AC554*ScoringModel!$B$11+RawData!AD554*ScoringModel!$B$21+RawData!AE554*ScoringModel!$B$31)*0.01,"")</f>
        <v/>
      </c>
      <c r="N554" t="str">
        <f>IF(A554&lt;&gt;"",(RawData!H554*ScoringModel!$B$4+RawData!I554*ScoringModel!$B$5+RawData!J554*ScoringModel!$B$6+RawData!K554*ScoringModel!$B$7+RawData!L554*ScoringModel!$B$8+RawData!M554*ScoringModel!$B$9+RawData!N554*ScoringModel!$B$10)*0.01,"")</f>
        <v/>
      </c>
      <c r="O554" t="str">
        <f>IF(A554&lt;&gt;"",(RawData!O554*ScoringModel!$B$14+RawData!P554*ScoringModel!$B$15+RawData!Q554*ScoringModel!$B$16+RawData!R554*ScoringModel!$B$17+RawData!S554*ScoringModel!$B$18+RawData!T554*ScoringModel!$B$19+RawData!U554*ScoringModel!$B$20)*0.01,"")</f>
        <v/>
      </c>
      <c r="P554" t="str">
        <f>IF(A554&lt;&gt;"",(RawData!V554*ScoringModel!$B$24+RawData!W554*ScoringModel!$B$25+RawData!X554*ScoringModel!$B$26+RawData!Y554*ScoringModel!$B$27+RawData!Z554*ScoringModel!$B$28+RawData!AA554*ScoringModel!$B$29+RawData!AB554*ScoringModel!$B$30)*0.01,"")</f>
        <v/>
      </c>
      <c r="Q554" s="19"/>
      <c r="R554" s="19"/>
      <c r="S554" s="19"/>
      <c r="T554" s="19"/>
      <c r="U554" s="19"/>
      <c r="V554" s="19"/>
    </row>
    <row r="555" spans="1:22" x14ac:dyDescent="0.25">
      <c r="A555" t="str">
        <f>IF(RawData!A555&lt;&gt;"",RawData!A555,"")</f>
        <v/>
      </c>
      <c r="B555" t="str">
        <f>IF(RawData!B555&lt;&gt;"",CONCATENATE(RawData!B555,", ",RawData!C555),"")</f>
        <v/>
      </c>
      <c r="C555" t="str">
        <f>IF(RawData!D555&lt;&gt;"",RawData!D555,"")</f>
        <v/>
      </c>
      <c r="D555" s="28" t="str">
        <f>IF(RawData!E555&lt;&gt;"",RawData!E555,"")</f>
        <v/>
      </c>
      <c r="E555" t="str">
        <f>IF(RawData!F555&lt;&gt;"",CONCATENATE(RawData!F555,", ",LEFT(RawData!G555,1)),"")</f>
        <v/>
      </c>
      <c r="G555" s="30" t="str">
        <f t="shared" si="8"/>
        <v/>
      </c>
      <c r="H555" t="str">
        <f>IF(A555&lt;&gt;"",VLOOKUP(G555,ScoreRanges!$C$4:$E$8,3),"")</f>
        <v/>
      </c>
      <c r="J555" s="30" t="str">
        <f>IF(AND(ConversionTable!$F$2&lt;&gt;"",A555&lt;&gt;""),VLOOKUP(G555,ConversionTable!B$2:D$402,3),"")</f>
        <v/>
      </c>
      <c r="K555" t="str">
        <f>IF(AND(ConversionTable!$F$2&lt;&gt;"",A555&lt;&gt;""),VLOOKUP(J555,ConversionTable!I$4:K$7,3),"")</f>
        <v/>
      </c>
      <c r="M555" t="str">
        <f>IF(A555&lt;&gt;"",(RawData!AC555*ScoringModel!$B$11+RawData!AD555*ScoringModel!$B$21+RawData!AE555*ScoringModel!$B$31)*0.01,"")</f>
        <v/>
      </c>
      <c r="N555" t="str">
        <f>IF(A555&lt;&gt;"",(RawData!H555*ScoringModel!$B$4+RawData!I555*ScoringModel!$B$5+RawData!J555*ScoringModel!$B$6+RawData!K555*ScoringModel!$B$7+RawData!L555*ScoringModel!$B$8+RawData!M555*ScoringModel!$B$9+RawData!N555*ScoringModel!$B$10)*0.01,"")</f>
        <v/>
      </c>
      <c r="O555" t="str">
        <f>IF(A555&lt;&gt;"",(RawData!O555*ScoringModel!$B$14+RawData!P555*ScoringModel!$B$15+RawData!Q555*ScoringModel!$B$16+RawData!R555*ScoringModel!$B$17+RawData!S555*ScoringModel!$B$18+RawData!T555*ScoringModel!$B$19+RawData!U555*ScoringModel!$B$20)*0.01,"")</f>
        <v/>
      </c>
      <c r="P555" t="str">
        <f>IF(A555&lt;&gt;"",(RawData!V555*ScoringModel!$B$24+RawData!W555*ScoringModel!$B$25+RawData!X555*ScoringModel!$B$26+RawData!Y555*ScoringModel!$B$27+RawData!Z555*ScoringModel!$B$28+RawData!AA555*ScoringModel!$B$29+RawData!AB555*ScoringModel!$B$30)*0.01,"")</f>
        <v/>
      </c>
      <c r="Q555" s="19"/>
      <c r="R555" s="19"/>
      <c r="S555" s="19"/>
      <c r="T555" s="19"/>
      <c r="U555" s="19"/>
      <c r="V555" s="19"/>
    </row>
    <row r="556" spans="1:22" x14ac:dyDescent="0.25">
      <c r="A556" t="str">
        <f>IF(RawData!A556&lt;&gt;"",RawData!A556,"")</f>
        <v/>
      </c>
      <c r="B556" t="str">
        <f>IF(RawData!B556&lt;&gt;"",CONCATENATE(RawData!B556,", ",RawData!C556),"")</f>
        <v/>
      </c>
      <c r="C556" t="str">
        <f>IF(RawData!D556&lt;&gt;"",RawData!D556,"")</f>
        <v/>
      </c>
      <c r="D556" s="28" t="str">
        <f>IF(RawData!E556&lt;&gt;"",RawData!E556,"")</f>
        <v/>
      </c>
      <c r="E556" t="str">
        <f>IF(RawData!F556&lt;&gt;"",CONCATENATE(RawData!F556,", ",LEFT(RawData!G556,1)),"")</f>
        <v/>
      </c>
      <c r="G556" s="30" t="str">
        <f t="shared" si="8"/>
        <v/>
      </c>
      <c r="H556" t="str">
        <f>IF(A556&lt;&gt;"",VLOOKUP(G556,ScoreRanges!$C$4:$E$8,3),"")</f>
        <v/>
      </c>
      <c r="J556" s="30" t="str">
        <f>IF(AND(ConversionTable!$F$2&lt;&gt;"",A556&lt;&gt;""),VLOOKUP(G556,ConversionTable!B$2:D$402,3),"")</f>
        <v/>
      </c>
      <c r="K556" t="str">
        <f>IF(AND(ConversionTable!$F$2&lt;&gt;"",A556&lt;&gt;""),VLOOKUP(J556,ConversionTable!I$4:K$7,3),"")</f>
        <v/>
      </c>
      <c r="M556" t="str">
        <f>IF(A556&lt;&gt;"",(RawData!AC556*ScoringModel!$B$11+RawData!AD556*ScoringModel!$B$21+RawData!AE556*ScoringModel!$B$31)*0.01,"")</f>
        <v/>
      </c>
      <c r="N556" t="str">
        <f>IF(A556&lt;&gt;"",(RawData!H556*ScoringModel!$B$4+RawData!I556*ScoringModel!$B$5+RawData!J556*ScoringModel!$B$6+RawData!K556*ScoringModel!$B$7+RawData!L556*ScoringModel!$B$8+RawData!M556*ScoringModel!$B$9+RawData!N556*ScoringModel!$B$10)*0.01,"")</f>
        <v/>
      </c>
      <c r="O556" t="str">
        <f>IF(A556&lt;&gt;"",(RawData!O556*ScoringModel!$B$14+RawData!P556*ScoringModel!$B$15+RawData!Q556*ScoringModel!$B$16+RawData!R556*ScoringModel!$B$17+RawData!S556*ScoringModel!$B$18+RawData!T556*ScoringModel!$B$19+RawData!U556*ScoringModel!$B$20)*0.01,"")</f>
        <v/>
      </c>
      <c r="P556" t="str">
        <f>IF(A556&lt;&gt;"",(RawData!V556*ScoringModel!$B$24+RawData!W556*ScoringModel!$B$25+RawData!X556*ScoringModel!$B$26+RawData!Y556*ScoringModel!$B$27+RawData!Z556*ScoringModel!$B$28+RawData!AA556*ScoringModel!$B$29+RawData!AB556*ScoringModel!$B$30)*0.01,"")</f>
        <v/>
      </c>
      <c r="Q556" s="19"/>
      <c r="R556" s="19"/>
      <c r="S556" s="19"/>
      <c r="T556" s="19"/>
      <c r="U556" s="19"/>
      <c r="V556" s="19"/>
    </row>
    <row r="557" spans="1:22" x14ac:dyDescent="0.25">
      <c r="A557" t="str">
        <f>IF(RawData!A557&lt;&gt;"",RawData!A557,"")</f>
        <v/>
      </c>
      <c r="B557" t="str">
        <f>IF(RawData!B557&lt;&gt;"",CONCATENATE(RawData!B557,", ",RawData!C557),"")</f>
        <v/>
      </c>
      <c r="C557" t="str">
        <f>IF(RawData!D557&lt;&gt;"",RawData!D557,"")</f>
        <v/>
      </c>
      <c r="D557" s="28" t="str">
        <f>IF(RawData!E557&lt;&gt;"",RawData!E557,"")</f>
        <v/>
      </c>
      <c r="E557" t="str">
        <f>IF(RawData!F557&lt;&gt;"",CONCATENATE(RawData!F557,", ",LEFT(RawData!G557,1)),"")</f>
        <v/>
      </c>
      <c r="G557" s="30" t="str">
        <f t="shared" si="8"/>
        <v/>
      </c>
      <c r="H557" t="str">
        <f>IF(A557&lt;&gt;"",VLOOKUP(G557,ScoreRanges!$C$4:$E$8,3),"")</f>
        <v/>
      </c>
      <c r="J557" s="30" t="str">
        <f>IF(AND(ConversionTable!$F$2&lt;&gt;"",A557&lt;&gt;""),VLOOKUP(G557,ConversionTable!B$2:D$402,3),"")</f>
        <v/>
      </c>
      <c r="K557" t="str">
        <f>IF(AND(ConversionTable!$F$2&lt;&gt;"",A557&lt;&gt;""),VLOOKUP(J557,ConversionTable!I$4:K$7,3),"")</f>
        <v/>
      </c>
      <c r="M557" t="str">
        <f>IF(A557&lt;&gt;"",(RawData!AC557*ScoringModel!$B$11+RawData!AD557*ScoringModel!$B$21+RawData!AE557*ScoringModel!$B$31)*0.01,"")</f>
        <v/>
      </c>
      <c r="N557" t="str">
        <f>IF(A557&lt;&gt;"",(RawData!H557*ScoringModel!$B$4+RawData!I557*ScoringModel!$B$5+RawData!J557*ScoringModel!$B$6+RawData!K557*ScoringModel!$B$7+RawData!L557*ScoringModel!$B$8+RawData!M557*ScoringModel!$B$9+RawData!N557*ScoringModel!$B$10)*0.01,"")</f>
        <v/>
      </c>
      <c r="O557" t="str">
        <f>IF(A557&lt;&gt;"",(RawData!O557*ScoringModel!$B$14+RawData!P557*ScoringModel!$B$15+RawData!Q557*ScoringModel!$B$16+RawData!R557*ScoringModel!$B$17+RawData!S557*ScoringModel!$B$18+RawData!T557*ScoringModel!$B$19+RawData!U557*ScoringModel!$B$20)*0.01,"")</f>
        <v/>
      </c>
      <c r="P557" t="str">
        <f>IF(A557&lt;&gt;"",(RawData!V557*ScoringModel!$B$24+RawData!W557*ScoringModel!$B$25+RawData!X557*ScoringModel!$B$26+RawData!Y557*ScoringModel!$B$27+RawData!Z557*ScoringModel!$B$28+RawData!AA557*ScoringModel!$B$29+RawData!AB557*ScoringModel!$B$30)*0.01,"")</f>
        <v/>
      </c>
      <c r="Q557" s="19"/>
      <c r="R557" s="19"/>
      <c r="S557" s="19"/>
      <c r="T557" s="19"/>
      <c r="U557" s="19"/>
      <c r="V557" s="19"/>
    </row>
    <row r="558" spans="1:22" x14ac:dyDescent="0.25">
      <c r="A558" t="str">
        <f>IF(RawData!A558&lt;&gt;"",RawData!A558,"")</f>
        <v/>
      </c>
      <c r="B558" t="str">
        <f>IF(RawData!B558&lt;&gt;"",CONCATENATE(RawData!B558,", ",RawData!C558),"")</f>
        <v/>
      </c>
      <c r="C558" t="str">
        <f>IF(RawData!D558&lt;&gt;"",RawData!D558,"")</f>
        <v/>
      </c>
      <c r="D558" s="28" t="str">
        <f>IF(RawData!E558&lt;&gt;"",RawData!E558,"")</f>
        <v/>
      </c>
      <c r="E558" t="str">
        <f>IF(RawData!F558&lt;&gt;"",CONCATENATE(RawData!F558,", ",LEFT(RawData!G558,1)),"")</f>
        <v/>
      </c>
      <c r="G558" s="30" t="str">
        <f t="shared" si="8"/>
        <v/>
      </c>
      <c r="H558" t="str">
        <f>IF(A558&lt;&gt;"",VLOOKUP(G558,ScoreRanges!$C$4:$E$8,3),"")</f>
        <v/>
      </c>
      <c r="J558" s="30" t="str">
        <f>IF(AND(ConversionTable!$F$2&lt;&gt;"",A558&lt;&gt;""),VLOOKUP(G558,ConversionTable!B$2:D$402,3),"")</f>
        <v/>
      </c>
      <c r="K558" t="str">
        <f>IF(AND(ConversionTable!$F$2&lt;&gt;"",A558&lt;&gt;""),VLOOKUP(J558,ConversionTable!I$4:K$7,3),"")</f>
        <v/>
      </c>
      <c r="M558" t="str">
        <f>IF(A558&lt;&gt;"",(RawData!AC558*ScoringModel!$B$11+RawData!AD558*ScoringModel!$B$21+RawData!AE558*ScoringModel!$B$31)*0.01,"")</f>
        <v/>
      </c>
      <c r="N558" t="str">
        <f>IF(A558&lt;&gt;"",(RawData!H558*ScoringModel!$B$4+RawData!I558*ScoringModel!$B$5+RawData!J558*ScoringModel!$B$6+RawData!K558*ScoringModel!$B$7+RawData!L558*ScoringModel!$B$8+RawData!M558*ScoringModel!$B$9+RawData!N558*ScoringModel!$B$10)*0.01,"")</f>
        <v/>
      </c>
      <c r="O558" t="str">
        <f>IF(A558&lt;&gt;"",(RawData!O558*ScoringModel!$B$14+RawData!P558*ScoringModel!$B$15+RawData!Q558*ScoringModel!$B$16+RawData!R558*ScoringModel!$B$17+RawData!S558*ScoringModel!$B$18+RawData!T558*ScoringModel!$B$19+RawData!U558*ScoringModel!$B$20)*0.01,"")</f>
        <v/>
      </c>
      <c r="P558" t="str">
        <f>IF(A558&lt;&gt;"",(RawData!V558*ScoringModel!$B$24+RawData!W558*ScoringModel!$B$25+RawData!X558*ScoringModel!$B$26+RawData!Y558*ScoringModel!$B$27+RawData!Z558*ScoringModel!$B$28+RawData!AA558*ScoringModel!$B$29+RawData!AB558*ScoringModel!$B$30)*0.01,"")</f>
        <v/>
      </c>
      <c r="Q558" s="19"/>
      <c r="R558" s="19"/>
      <c r="S558" s="19"/>
      <c r="T558" s="19"/>
      <c r="U558" s="19"/>
      <c r="V558" s="19"/>
    </row>
    <row r="559" spans="1:22" x14ac:dyDescent="0.25">
      <c r="A559" t="str">
        <f>IF(RawData!A559&lt;&gt;"",RawData!A559,"")</f>
        <v/>
      </c>
      <c r="B559" t="str">
        <f>IF(RawData!B559&lt;&gt;"",CONCATENATE(RawData!B559,", ",RawData!C559),"")</f>
        <v/>
      </c>
      <c r="C559" t="str">
        <f>IF(RawData!D559&lt;&gt;"",RawData!D559,"")</f>
        <v/>
      </c>
      <c r="D559" s="28" t="str">
        <f>IF(RawData!E559&lt;&gt;"",RawData!E559,"")</f>
        <v/>
      </c>
      <c r="E559" t="str">
        <f>IF(RawData!F559&lt;&gt;"",CONCATENATE(RawData!F559,", ",LEFT(RawData!G559,1)),"")</f>
        <v/>
      </c>
      <c r="G559" s="30" t="str">
        <f t="shared" si="8"/>
        <v/>
      </c>
      <c r="H559" t="str">
        <f>IF(A559&lt;&gt;"",VLOOKUP(G559,ScoreRanges!$C$4:$E$8,3),"")</f>
        <v/>
      </c>
      <c r="J559" s="30" t="str">
        <f>IF(AND(ConversionTable!$F$2&lt;&gt;"",A559&lt;&gt;""),VLOOKUP(G559,ConversionTable!B$2:D$402,3),"")</f>
        <v/>
      </c>
      <c r="K559" t="str">
        <f>IF(AND(ConversionTable!$F$2&lt;&gt;"",A559&lt;&gt;""),VLOOKUP(J559,ConversionTable!I$4:K$7,3),"")</f>
        <v/>
      </c>
      <c r="M559" t="str">
        <f>IF(A559&lt;&gt;"",(RawData!AC559*ScoringModel!$B$11+RawData!AD559*ScoringModel!$B$21+RawData!AE559*ScoringModel!$B$31)*0.01,"")</f>
        <v/>
      </c>
      <c r="N559" t="str">
        <f>IF(A559&lt;&gt;"",(RawData!H559*ScoringModel!$B$4+RawData!I559*ScoringModel!$B$5+RawData!J559*ScoringModel!$B$6+RawData!K559*ScoringModel!$B$7+RawData!L559*ScoringModel!$B$8+RawData!M559*ScoringModel!$B$9+RawData!N559*ScoringModel!$B$10)*0.01,"")</f>
        <v/>
      </c>
      <c r="O559" t="str">
        <f>IF(A559&lt;&gt;"",(RawData!O559*ScoringModel!$B$14+RawData!P559*ScoringModel!$B$15+RawData!Q559*ScoringModel!$B$16+RawData!R559*ScoringModel!$B$17+RawData!S559*ScoringModel!$B$18+RawData!T559*ScoringModel!$B$19+RawData!U559*ScoringModel!$B$20)*0.01,"")</f>
        <v/>
      </c>
      <c r="P559" t="str">
        <f>IF(A559&lt;&gt;"",(RawData!V559*ScoringModel!$B$24+RawData!W559*ScoringModel!$B$25+RawData!X559*ScoringModel!$B$26+RawData!Y559*ScoringModel!$B$27+RawData!Z559*ScoringModel!$B$28+RawData!AA559*ScoringModel!$B$29+RawData!AB559*ScoringModel!$B$30)*0.01,"")</f>
        <v/>
      </c>
      <c r="Q559" s="19"/>
      <c r="R559" s="19"/>
      <c r="S559" s="19"/>
      <c r="T559" s="19"/>
      <c r="U559" s="19"/>
      <c r="V559" s="19"/>
    </row>
    <row r="560" spans="1:22" x14ac:dyDescent="0.25">
      <c r="A560" t="str">
        <f>IF(RawData!A560&lt;&gt;"",RawData!A560,"")</f>
        <v/>
      </c>
      <c r="B560" t="str">
        <f>IF(RawData!B560&lt;&gt;"",CONCATENATE(RawData!B560,", ",RawData!C560),"")</f>
        <v/>
      </c>
      <c r="C560" t="str">
        <f>IF(RawData!D560&lt;&gt;"",RawData!D560,"")</f>
        <v/>
      </c>
      <c r="D560" s="28" t="str">
        <f>IF(RawData!E560&lt;&gt;"",RawData!E560,"")</f>
        <v/>
      </c>
      <c r="E560" t="str">
        <f>IF(RawData!F560&lt;&gt;"",CONCATENATE(RawData!F560,", ",LEFT(RawData!G560,1)),"")</f>
        <v/>
      </c>
      <c r="G560" s="30" t="str">
        <f t="shared" si="8"/>
        <v/>
      </c>
      <c r="H560" t="str">
        <f>IF(A560&lt;&gt;"",VLOOKUP(G560,ScoreRanges!$C$4:$E$8,3),"")</f>
        <v/>
      </c>
      <c r="J560" s="30" t="str">
        <f>IF(AND(ConversionTable!$F$2&lt;&gt;"",A560&lt;&gt;""),VLOOKUP(G560,ConversionTable!B$2:D$402,3),"")</f>
        <v/>
      </c>
      <c r="K560" t="str">
        <f>IF(AND(ConversionTable!$F$2&lt;&gt;"",A560&lt;&gt;""),VLOOKUP(J560,ConversionTable!I$4:K$7,3),"")</f>
        <v/>
      </c>
      <c r="M560" t="str">
        <f>IF(A560&lt;&gt;"",(RawData!AC560*ScoringModel!$B$11+RawData!AD560*ScoringModel!$B$21+RawData!AE560*ScoringModel!$B$31)*0.01,"")</f>
        <v/>
      </c>
      <c r="N560" t="str">
        <f>IF(A560&lt;&gt;"",(RawData!H560*ScoringModel!$B$4+RawData!I560*ScoringModel!$B$5+RawData!J560*ScoringModel!$B$6+RawData!K560*ScoringModel!$B$7+RawData!L560*ScoringModel!$B$8+RawData!M560*ScoringModel!$B$9+RawData!N560*ScoringModel!$B$10)*0.01,"")</f>
        <v/>
      </c>
      <c r="O560" t="str">
        <f>IF(A560&lt;&gt;"",(RawData!O560*ScoringModel!$B$14+RawData!P560*ScoringModel!$B$15+RawData!Q560*ScoringModel!$B$16+RawData!R560*ScoringModel!$B$17+RawData!S560*ScoringModel!$B$18+RawData!T560*ScoringModel!$B$19+RawData!U560*ScoringModel!$B$20)*0.01,"")</f>
        <v/>
      </c>
      <c r="P560" t="str">
        <f>IF(A560&lt;&gt;"",(RawData!V560*ScoringModel!$B$24+RawData!W560*ScoringModel!$B$25+RawData!X560*ScoringModel!$B$26+RawData!Y560*ScoringModel!$B$27+RawData!Z560*ScoringModel!$B$28+RawData!AA560*ScoringModel!$B$29+RawData!AB560*ScoringModel!$B$30)*0.01,"")</f>
        <v/>
      </c>
      <c r="Q560" s="19"/>
      <c r="R560" s="19"/>
      <c r="S560" s="19"/>
      <c r="T560" s="19"/>
      <c r="U560" s="19"/>
      <c r="V560" s="19"/>
    </row>
    <row r="561" spans="1:22" x14ac:dyDescent="0.25">
      <c r="A561" t="str">
        <f>IF(RawData!A561&lt;&gt;"",RawData!A561,"")</f>
        <v/>
      </c>
      <c r="B561" t="str">
        <f>IF(RawData!B561&lt;&gt;"",CONCATENATE(RawData!B561,", ",RawData!C561),"")</f>
        <v/>
      </c>
      <c r="C561" t="str">
        <f>IF(RawData!D561&lt;&gt;"",RawData!D561,"")</f>
        <v/>
      </c>
      <c r="D561" s="28" t="str">
        <f>IF(RawData!E561&lt;&gt;"",RawData!E561,"")</f>
        <v/>
      </c>
      <c r="E561" t="str">
        <f>IF(RawData!F561&lt;&gt;"",CONCATENATE(RawData!F561,", ",LEFT(RawData!G561,1)),"")</f>
        <v/>
      </c>
      <c r="G561" s="30" t="str">
        <f t="shared" si="8"/>
        <v/>
      </c>
      <c r="H561" t="str">
        <f>IF(A561&lt;&gt;"",VLOOKUP(G561,ScoreRanges!$C$4:$E$8,3),"")</f>
        <v/>
      </c>
      <c r="J561" s="30" t="str">
        <f>IF(AND(ConversionTable!$F$2&lt;&gt;"",A561&lt;&gt;""),VLOOKUP(G561,ConversionTable!B$2:D$402,3),"")</f>
        <v/>
      </c>
      <c r="K561" t="str">
        <f>IF(AND(ConversionTable!$F$2&lt;&gt;"",A561&lt;&gt;""),VLOOKUP(J561,ConversionTable!I$4:K$7,3),"")</f>
        <v/>
      </c>
      <c r="M561" t="str">
        <f>IF(A561&lt;&gt;"",(RawData!AC561*ScoringModel!$B$11+RawData!AD561*ScoringModel!$B$21+RawData!AE561*ScoringModel!$B$31)*0.01,"")</f>
        <v/>
      </c>
      <c r="N561" t="str">
        <f>IF(A561&lt;&gt;"",(RawData!H561*ScoringModel!$B$4+RawData!I561*ScoringModel!$B$5+RawData!J561*ScoringModel!$B$6+RawData!K561*ScoringModel!$B$7+RawData!L561*ScoringModel!$B$8+RawData!M561*ScoringModel!$B$9+RawData!N561*ScoringModel!$B$10)*0.01,"")</f>
        <v/>
      </c>
      <c r="O561" t="str">
        <f>IF(A561&lt;&gt;"",(RawData!O561*ScoringModel!$B$14+RawData!P561*ScoringModel!$B$15+RawData!Q561*ScoringModel!$B$16+RawData!R561*ScoringModel!$B$17+RawData!S561*ScoringModel!$B$18+RawData!T561*ScoringModel!$B$19+RawData!U561*ScoringModel!$B$20)*0.01,"")</f>
        <v/>
      </c>
      <c r="P561" t="str">
        <f>IF(A561&lt;&gt;"",(RawData!V561*ScoringModel!$B$24+RawData!W561*ScoringModel!$B$25+RawData!X561*ScoringModel!$B$26+RawData!Y561*ScoringModel!$B$27+RawData!Z561*ScoringModel!$B$28+RawData!AA561*ScoringModel!$B$29+RawData!AB561*ScoringModel!$B$30)*0.01,"")</f>
        <v/>
      </c>
      <c r="Q561" s="19"/>
      <c r="R561" s="19"/>
      <c r="S561" s="19"/>
      <c r="T561" s="19"/>
      <c r="U561" s="19"/>
      <c r="V561" s="19"/>
    </row>
    <row r="562" spans="1:22" x14ac:dyDescent="0.25">
      <c r="A562" t="str">
        <f>IF(RawData!A562&lt;&gt;"",RawData!A562,"")</f>
        <v/>
      </c>
      <c r="B562" t="str">
        <f>IF(RawData!B562&lt;&gt;"",CONCATENATE(RawData!B562,", ",RawData!C562),"")</f>
        <v/>
      </c>
      <c r="C562" t="str">
        <f>IF(RawData!D562&lt;&gt;"",RawData!D562,"")</f>
        <v/>
      </c>
      <c r="D562" s="28" t="str">
        <f>IF(RawData!E562&lt;&gt;"",RawData!E562,"")</f>
        <v/>
      </c>
      <c r="E562" t="str">
        <f>IF(RawData!F562&lt;&gt;"",CONCATENATE(RawData!F562,", ",LEFT(RawData!G562,1)),"")</f>
        <v/>
      </c>
      <c r="G562" s="30" t="str">
        <f t="shared" si="8"/>
        <v/>
      </c>
      <c r="H562" t="str">
        <f>IF(A562&lt;&gt;"",VLOOKUP(G562,ScoreRanges!$C$4:$E$8,3),"")</f>
        <v/>
      </c>
      <c r="J562" s="30" t="str">
        <f>IF(AND(ConversionTable!$F$2&lt;&gt;"",A562&lt;&gt;""),VLOOKUP(G562,ConversionTable!B$2:D$402,3),"")</f>
        <v/>
      </c>
      <c r="K562" t="str">
        <f>IF(AND(ConversionTable!$F$2&lt;&gt;"",A562&lt;&gt;""),VLOOKUP(J562,ConversionTable!I$4:K$7,3),"")</f>
        <v/>
      </c>
      <c r="M562" t="str">
        <f>IF(A562&lt;&gt;"",(RawData!AC562*ScoringModel!$B$11+RawData!AD562*ScoringModel!$B$21+RawData!AE562*ScoringModel!$B$31)*0.01,"")</f>
        <v/>
      </c>
      <c r="N562" t="str">
        <f>IF(A562&lt;&gt;"",(RawData!H562*ScoringModel!$B$4+RawData!I562*ScoringModel!$B$5+RawData!J562*ScoringModel!$B$6+RawData!K562*ScoringModel!$B$7+RawData!L562*ScoringModel!$B$8+RawData!M562*ScoringModel!$B$9+RawData!N562*ScoringModel!$B$10)*0.01,"")</f>
        <v/>
      </c>
      <c r="O562" t="str">
        <f>IF(A562&lt;&gt;"",(RawData!O562*ScoringModel!$B$14+RawData!P562*ScoringModel!$B$15+RawData!Q562*ScoringModel!$B$16+RawData!R562*ScoringModel!$B$17+RawData!S562*ScoringModel!$B$18+RawData!T562*ScoringModel!$B$19+RawData!U562*ScoringModel!$B$20)*0.01,"")</f>
        <v/>
      </c>
      <c r="P562" t="str">
        <f>IF(A562&lt;&gt;"",(RawData!V562*ScoringModel!$B$24+RawData!W562*ScoringModel!$B$25+RawData!X562*ScoringModel!$B$26+RawData!Y562*ScoringModel!$B$27+RawData!Z562*ScoringModel!$B$28+RawData!AA562*ScoringModel!$B$29+RawData!AB562*ScoringModel!$B$30)*0.01,"")</f>
        <v/>
      </c>
      <c r="Q562" s="19"/>
      <c r="R562" s="19"/>
      <c r="S562" s="19"/>
      <c r="T562" s="19"/>
      <c r="U562" s="19"/>
      <c r="V562" s="19"/>
    </row>
    <row r="563" spans="1:22" x14ac:dyDescent="0.25">
      <c r="A563" t="str">
        <f>IF(RawData!A563&lt;&gt;"",RawData!A563,"")</f>
        <v/>
      </c>
      <c r="B563" t="str">
        <f>IF(RawData!B563&lt;&gt;"",CONCATENATE(RawData!B563,", ",RawData!C563),"")</f>
        <v/>
      </c>
      <c r="C563" t="str">
        <f>IF(RawData!D563&lt;&gt;"",RawData!D563,"")</f>
        <v/>
      </c>
      <c r="D563" s="28" t="str">
        <f>IF(RawData!E563&lt;&gt;"",RawData!E563,"")</f>
        <v/>
      </c>
      <c r="E563" t="str">
        <f>IF(RawData!F563&lt;&gt;"",CONCATENATE(RawData!F563,", ",LEFT(RawData!G563,1)),"")</f>
        <v/>
      </c>
      <c r="G563" s="30" t="str">
        <f t="shared" si="8"/>
        <v/>
      </c>
      <c r="H563" t="str">
        <f>IF(A563&lt;&gt;"",VLOOKUP(G563,ScoreRanges!$C$4:$E$8,3),"")</f>
        <v/>
      </c>
      <c r="J563" s="30" t="str">
        <f>IF(AND(ConversionTable!$F$2&lt;&gt;"",A563&lt;&gt;""),VLOOKUP(G563,ConversionTable!B$2:D$402,3),"")</f>
        <v/>
      </c>
      <c r="K563" t="str">
        <f>IF(AND(ConversionTable!$F$2&lt;&gt;"",A563&lt;&gt;""),VLOOKUP(J563,ConversionTable!I$4:K$7,3),"")</f>
        <v/>
      </c>
      <c r="M563" t="str">
        <f>IF(A563&lt;&gt;"",(RawData!AC563*ScoringModel!$B$11+RawData!AD563*ScoringModel!$B$21+RawData!AE563*ScoringModel!$B$31)*0.01,"")</f>
        <v/>
      </c>
      <c r="N563" t="str">
        <f>IF(A563&lt;&gt;"",(RawData!H563*ScoringModel!$B$4+RawData!I563*ScoringModel!$B$5+RawData!J563*ScoringModel!$B$6+RawData!K563*ScoringModel!$B$7+RawData!L563*ScoringModel!$B$8+RawData!M563*ScoringModel!$B$9+RawData!N563*ScoringModel!$B$10)*0.01,"")</f>
        <v/>
      </c>
      <c r="O563" t="str">
        <f>IF(A563&lt;&gt;"",(RawData!O563*ScoringModel!$B$14+RawData!P563*ScoringModel!$B$15+RawData!Q563*ScoringModel!$B$16+RawData!R563*ScoringModel!$B$17+RawData!S563*ScoringModel!$B$18+RawData!T563*ScoringModel!$B$19+RawData!U563*ScoringModel!$B$20)*0.01,"")</f>
        <v/>
      </c>
      <c r="P563" t="str">
        <f>IF(A563&lt;&gt;"",(RawData!V563*ScoringModel!$B$24+RawData!W563*ScoringModel!$B$25+RawData!X563*ScoringModel!$B$26+RawData!Y563*ScoringModel!$B$27+RawData!Z563*ScoringModel!$B$28+RawData!AA563*ScoringModel!$B$29+RawData!AB563*ScoringModel!$B$30)*0.01,"")</f>
        <v/>
      </c>
      <c r="Q563" s="19"/>
      <c r="R563" s="19"/>
      <c r="S563" s="19"/>
      <c r="T563" s="19"/>
      <c r="U563" s="19"/>
      <c r="V563" s="19"/>
    </row>
    <row r="564" spans="1:22" x14ac:dyDescent="0.25">
      <c r="A564" t="str">
        <f>IF(RawData!A564&lt;&gt;"",RawData!A564,"")</f>
        <v/>
      </c>
      <c r="B564" t="str">
        <f>IF(RawData!B564&lt;&gt;"",CONCATENATE(RawData!B564,", ",RawData!C564),"")</f>
        <v/>
      </c>
      <c r="C564" t="str">
        <f>IF(RawData!D564&lt;&gt;"",RawData!D564,"")</f>
        <v/>
      </c>
      <c r="D564" s="28" t="str">
        <f>IF(RawData!E564&lt;&gt;"",RawData!E564,"")</f>
        <v/>
      </c>
      <c r="E564" t="str">
        <f>IF(RawData!F564&lt;&gt;"",CONCATENATE(RawData!F564,", ",LEFT(RawData!G564,1)),"")</f>
        <v/>
      </c>
      <c r="G564" s="30" t="str">
        <f t="shared" si="8"/>
        <v/>
      </c>
      <c r="H564" t="str">
        <f>IF(A564&lt;&gt;"",VLOOKUP(G564,ScoreRanges!$C$4:$E$8,3),"")</f>
        <v/>
      </c>
      <c r="J564" s="30" t="str">
        <f>IF(AND(ConversionTable!$F$2&lt;&gt;"",A564&lt;&gt;""),VLOOKUP(G564,ConversionTable!B$2:D$402,3),"")</f>
        <v/>
      </c>
      <c r="K564" t="str">
        <f>IF(AND(ConversionTable!$F$2&lt;&gt;"",A564&lt;&gt;""),VLOOKUP(J564,ConversionTable!I$4:K$7,3),"")</f>
        <v/>
      </c>
      <c r="M564" t="str">
        <f>IF(A564&lt;&gt;"",(RawData!AC564*ScoringModel!$B$11+RawData!AD564*ScoringModel!$B$21+RawData!AE564*ScoringModel!$B$31)*0.01,"")</f>
        <v/>
      </c>
      <c r="N564" t="str">
        <f>IF(A564&lt;&gt;"",(RawData!H564*ScoringModel!$B$4+RawData!I564*ScoringModel!$B$5+RawData!J564*ScoringModel!$B$6+RawData!K564*ScoringModel!$B$7+RawData!L564*ScoringModel!$B$8+RawData!M564*ScoringModel!$B$9+RawData!N564*ScoringModel!$B$10)*0.01,"")</f>
        <v/>
      </c>
      <c r="O564" t="str">
        <f>IF(A564&lt;&gt;"",(RawData!O564*ScoringModel!$B$14+RawData!P564*ScoringModel!$B$15+RawData!Q564*ScoringModel!$B$16+RawData!R564*ScoringModel!$B$17+RawData!S564*ScoringModel!$B$18+RawData!T564*ScoringModel!$B$19+RawData!U564*ScoringModel!$B$20)*0.01,"")</f>
        <v/>
      </c>
      <c r="P564" t="str">
        <f>IF(A564&lt;&gt;"",(RawData!V564*ScoringModel!$B$24+RawData!W564*ScoringModel!$B$25+RawData!X564*ScoringModel!$B$26+RawData!Y564*ScoringModel!$B$27+RawData!Z564*ScoringModel!$B$28+RawData!AA564*ScoringModel!$B$29+RawData!AB564*ScoringModel!$B$30)*0.01,"")</f>
        <v/>
      </c>
      <c r="Q564" s="19"/>
      <c r="R564" s="19"/>
      <c r="S564" s="19"/>
      <c r="T564" s="19"/>
      <c r="U564" s="19"/>
      <c r="V564" s="19"/>
    </row>
    <row r="565" spans="1:22" x14ac:dyDescent="0.25">
      <c r="A565" t="str">
        <f>IF(RawData!A565&lt;&gt;"",RawData!A565,"")</f>
        <v/>
      </c>
      <c r="B565" t="str">
        <f>IF(RawData!B565&lt;&gt;"",CONCATENATE(RawData!B565,", ",RawData!C565),"")</f>
        <v/>
      </c>
      <c r="C565" t="str">
        <f>IF(RawData!D565&lt;&gt;"",RawData!D565,"")</f>
        <v/>
      </c>
      <c r="D565" s="28" t="str">
        <f>IF(RawData!E565&lt;&gt;"",RawData!E565,"")</f>
        <v/>
      </c>
      <c r="E565" t="str">
        <f>IF(RawData!F565&lt;&gt;"",CONCATENATE(RawData!F565,", ",LEFT(RawData!G565,1)),"")</f>
        <v/>
      </c>
      <c r="G565" s="30" t="str">
        <f t="shared" si="8"/>
        <v/>
      </c>
      <c r="H565" t="str">
        <f>IF(A565&lt;&gt;"",VLOOKUP(G565,ScoreRanges!$C$4:$E$8,3),"")</f>
        <v/>
      </c>
      <c r="J565" s="30" t="str">
        <f>IF(AND(ConversionTable!$F$2&lt;&gt;"",A565&lt;&gt;""),VLOOKUP(G565,ConversionTable!B$2:D$402,3),"")</f>
        <v/>
      </c>
      <c r="K565" t="str">
        <f>IF(AND(ConversionTable!$F$2&lt;&gt;"",A565&lt;&gt;""),VLOOKUP(J565,ConversionTable!I$4:K$7,3),"")</f>
        <v/>
      </c>
      <c r="M565" t="str">
        <f>IF(A565&lt;&gt;"",(RawData!AC565*ScoringModel!$B$11+RawData!AD565*ScoringModel!$B$21+RawData!AE565*ScoringModel!$B$31)*0.01,"")</f>
        <v/>
      </c>
      <c r="N565" t="str">
        <f>IF(A565&lt;&gt;"",(RawData!H565*ScoringModel!$B$4+RawData!I565*ScoringModel!$B$5+RawData!J565*ScoringModel!$B$6+RawData!K565*ScoringModel!$B$7+RawData!L565*ScoringModel!$B$8+RawData!M565*ScoringModel!$B$9+RawData!N565*ScoringModel!$B$10)*0.01,"")</f>
        <v/>
      </c>
      <c r="O565" t="str">
        <f>IF(A565&lt;&gt;"",(RawData!O565*ScoringModel!$B$14+RawData!P565*ScoringModel!$B$15+RawData!Q565*ScoringModel!$B$16+RawData!R565*ScoringModel!$B$17+RawData!S565*ScoringModel!$B$18+RawData!T565*ScoringModel!$B$19+RawData!U565*ScoringModel!$B$20)*0.01,"")</f>
        <v/>
      </c>
      <c r="P565" t="str">
        <f>IF(A565&lt;&gt;"",(RawData!V565*ScoringModel!$B$24+RawData!W565*ScoringModel!$B$25+RawData!X565*ScoringModel!$B$26+RawData!Y565*ScoringModel!$B$27+RawData!Z565*ScoringModel!$B$28+RawData!AA565*ScoringModel!$B$29+RawData!AB565*ScoringModel!$B$30)*0.01,"")</f>
        <v/>
      </c>
      <c r="Q565" s="19"/>
      <c r="R565" s="19"/>
      <c r="S565" s="19"/>
      <c r="T565" s="19"/>
      <c r="U565" s="19"/>
      <c r="V565" s="19"/>
    </row>
    <row r="566" spans="1:22" x14ac:dyDescent="0.25">
      <c r="A566" t="str">
        <f>IF(RawData!A566&lt;&gt;"",RawData!A566,"")</f>
        <v/>
      </c>
      <c r="B566" t="str">
        <f>IF(RawData!B566&lt;&gt;"",CONCATENATE(RawData!B566,", ",RawData!C566),"")</f>
        <v/>
      </c>
      <c r="C566" t="str">
        <f>IF(RawData!D566&lt;&gt;"",RawData!D566,"")</f>
        <v/>
      </c>
      <c r="D566" s="28" t="str">
        <f>IF(RawData!E566&lt;&gt;"",RawData!E566,"")</f>
        <v/>
      </c>
      <c r="E566" t="str">
        <f>IF(RawData!F566&lt;&gt;"",CONCATENATE(RawData!F566,", ",LEFT(RawData!G566,1)),"")</f>
        <v/>
      </c>
      <c r="G566" s="30" t="str">
        <f t="shared" si="8"/>
        <v/>
      </c>
      <c r="H566" t="str">
        <f>IF(A566&lt;&gt;"",VLOOKUP(G566,ScoreRanges!$C$4:$E$8,3),"")</f>
        <v/>
      </c>
      <c r="J566" s="30" t="str">
        <f>IF(AND(ConversionTable!$F$2&lt;&gt;"",A566&lt;&gt;""),VLOOKUP(G566,ConversionTable!B$2:D$402,3),"")</f>
        <v/>
      </c>
      <c r="K566" t="str">
        <f>IF(AND(ConversionTable!$F$2&lt;&gt;"",A566&lt;&gt;""),VLOOKUP(J566,ConversionTable!I$4:K$7,3),"")</f>
        <v/>
      </c>
      <c r="M566" t="str">
        <f>IF(A566&lt;&gt;"",(RawData!AC566*ScoringModel!$B$11+RawData!AD566*ScoringModel!$B$21+RawData!AE566*ScoringModel!$B$31)*0.01,"")</f>
        <v/>
      </c>
      <c r="N566" t="str">
        <f>IF(A566&lt;&gt;"",(RawData!H566*ScoringModel!$B$4+RawData!I566*ScoringModel!$B$5+RawData!J566*ScoringModel!$B$6+RawData!K566*ScoringModel!$B$7+RawData!L566*ScoringModel!$B$8+RawData!M566*ScoringModel!$B$9+RawData!N566*ScoringModel!$B$10)*0.01,"")</f>
        <v/>
      </c>
      <c r="O566" t="str">
        <f>IF(A566&lt;&gt;"",(RawData!O566*ScoringModel!$B$14+RawData!P566*ScoringModel!$B$15+RawData!Q566*ScoringModel!$B$16+RawData!R566*ScoringModel!$B$17+RawData!S566*ScoringModel!$B$18+RawData!T566*ScoringModel!$B$19+RawData!U566*ScoringModel!$B$20)*0.01,"")</f>
        <v/>
      </c>
      <c r="P566" t="str">
        <f>IF(A566&lt;&gt;"",(RawData!V566*ScoringModel!$B$24+RawData!W566*ScoringModel!$B$25+RawData!X566*ScoringModel!$B$26+RawData!Y566*ScoringModel!$B$27+RawData!Z566*ScoringModel!$B$28+RawData!AA566*ScoringModel!$B$29+RawData!AB566*ScoringModel!$B$30)*0.01,"")</f>
        <v/>
      </c>
      <c r="Q566" s="19"/>
      <c r="R566" s="19"/>
      <c r="S566" s="19"/>
      <c r="T566" s="19"/>
      <c r="U566" s="19"/>
      <c r="V566" s="19"/>
    </row>
    <row r="567" spans="1:22" x14ac:dyDescent="0.25">
      <c r="A567" t="str">
        <f>IF(RawData!A567&lt;&gt;"",RawData!A567,"")</f>
        <v/>
      </c>
      <c r="B567" t="str">
        <f>IF(RawData!B567&lt;&gt;"",CONCATENATE(RawData!B567,", ",RawData!C567),"")</f>
        <v/>
      </c>
      <c r="C567" t="str">
        <f>IF(RawData!D567&lt;&gt;"",RawData!D567,"")</f>
        <v/>
      </c>
      <c r="D567" s="28" t="str">
        <f>IF(RawData!E567&lt;&gt;"",RawData!E567,"")</f>
        <v/>
      </c>
      <c r="E567" t="str">
        <f>IF(RawData!F567&lt;&gt;"",CONCATENATE(RawData!F567,", ",LEFT(RawData!G567,1)),"")</f>
        <v/>
      </c>
      <c r="G567" s="30" t="str">
        <f t="shared" si="8"/>
        <v/>
      </c>
      <c r="H567" t="str">
        <f>IF(A567&lt;&gt;"",VLOOKUP(G567,ScoreRanges!$C$4:$E$8,3),"")</f>
        <v/>
      </c>
      <c r="J567" s="30" t="str">
        <f>IF(AND(ConversionTable!$F$2&lt;&gt;"",A567&lt;&gt;""),VLOOKUP(G567,ConversionTable!B$2:D$402,3),"")</f>
        <v/>
      </c>
      <c r="K567" t="str">
        <f>IF(AND(ConversionTable!$F$2&lt;&gt;"",A567&lt;&gt;""),VLOOKUP(J567,ConversionTable!I$4:K$7,3),"")</f>
        <v/>
      </c>
      <c r="M567" t="str">
        <f>IF(A567&lt;&gt;"",(RawData!AC567*ScoringModel!$B$11+RawData!AD567*ScoringModel!$B$21+RawData!AE567*ScoringModel!$B$31)*0.01,"")</f>
        <v/>
      </c>
      <c r="N567" t="str">
        <f>IF(A567&lt;&gt;"",(RawData!H567*ScoringModel!$B$4+RawData!I567*ScoringModel!$B$5+RawData!J567*ScoringModel!$B$6+RawData!K567*ScoringModel!$B$7+RawData!L567*ScoringModel!$B$8+RawData!M567*ScoringModel!$B$9+RawData!N567*ScoringModel!$B$10)*0.01,"")</f>
        <v/>
      </c>
      <c r="O567" t="str">
        <f>IF(A567&lt;&gt;"",(RawData!O567*ScoringModel!$B$14+RawData!P567*ScoringModel!$B$15+RawData!Q567*ScoringModel!$B$16+RawData!R567*ScoringModel!$B$17+RawData!S567*ScoringModel!$B$18+RawData!T567*ScoringModel!$B$19+RawData!U567*ScoringModel!$B$20)*0.01,"")</f>
        <v/>
      </c>
      <c r="P567" t="str">
        <f>IF(A567&lt;&gt;"",(RawData!V567*ScoringModel!$B$24+RawData!W567*ScoringModel!$B$25+RawData!X567*ScoringModel!$B$26+RawData!Y567*ScoringModel!$B$27+RawData!Z567*ScoringModel!$B$28+RawData!AA567*ScoringModel!$B$29+RawData!AB567*ScoringModel!$B$30)*0.01,"")</f>
        <v/>
      </c>
      <c r="Q567" s="19"/>
      <c r="R567" s="19"/>
      <c r="S567" s="19"/>
      <c r="T567" s="19"/>
      <c r="U567" s="19"/>
      <c r="V567" s="19"/>
    </row>
    <row r="568" spans="1:22" x14ac:dyDescent="0.25">
      <c r="A568" t="str">
        <f>IF(RawData!A568&lt;&gt;"",RawData!A568,"")</f>
        <v/>
      </c>
      <c r="B568" t="str">
        <f>IF(RawData!B568&lt;&gt;"",CONCATENATE(RawData!B568,", ",RawData!C568),"")</f>
        <v/>
      </c>
      <c r="C568" t="str">
        <f>IF(RawData!D568&lt;&gt;"",RawData!D568,"")</f>
        <v/>
      </c>
      <c r="D568" s="28" t="str">
        <f>IF(RawData!E568&lt;&gt;"",RawData!E568,"")</f>
        <v/>
      </c>
      <c r="E568" t="str">
        <f>IF(RawData!F568&lt;&gt;"",CONCATENATE(RawData!F568,", ",LEFT(RawData!G568,1)),"")</f>
        <v/>
      </c>
      <c r="G568" s="30" t="str">
        <f t="shared" si="8"/>
        <v/>
      </c>
      <c r="H568" t="str">
        <f>IF(A568&lt;&gt;"",VLOOKUP(G568,ScoreRanges!$C$4:$E$8,3),"")</f>
        <v/>
      </c>
      <c r="J568" s="30" t="str">
        <f>IF(AND(ConversionTable!$F$2&lt;&gt;"",A568&lt;&gt;""),VLOOKUP(G568,ConversionTable!B$2:D$402,3),"")</f>
        <v/>
      </c>
      <c r="K568" t="str">
        <f>IF(AND(ConversionTable!$F$2&lt;&gt;"",A568&lt;&gt;""),VLOOKUP(J568,ConversionTable!I$4:K$7,3),"")</f>
        <v/>
      </c>
      <c r="M568" t="str">
        <f>IF(A568&lt;&gt;"",(RawData!AC568*ScoringModel!$B$11+RawData!AD568*ScoringModel!$B$21+RawData!AE568*ScoringModel!$B$31)*0.01,"")</f>
        <v/>
      </c>
      <c r="N568" t="str">
        <f>IF(A568&lt;&gt;"",(RawData!H568*ScoringModel!$B$4+RawData!I568*ScoringModel!$B$5+RawData!J568*ScoringModel!$B$6+RawData!K568*ScoringModel!$B$7+RawData!L568*ScoringModel!$B$8+RawData!M568*ScoringModel!$B$9+RawData!N568*ScoringModel!$B$10)*0.01,"")</f>
        <v/>
      </c>
      <c r="O568" t="str">
        <f>IF(A568&lt;&gt;"",(RawData!O568*ScoringModel!$B$14+RawData!P568*ScoringModel!$B$15+RawData!Q568*ScoringModel!$B$16+RawData!R568*ScoringModel!$B$17+RawData!S568*ScoringModel!$B$18+RawData!T568*ScoringModel!$B$19+RawData!U568*ScoringModel!$B$20)*0.01,"")</f>
        <v/>
      </c>
      <c r="P568" t="str">
        <f>IF(A568&lt;&gt;"",(RawData!V568*ScoringModel!$B$24+RawData!W568*ScoringModel!$B$25+RawData!X568*ScoringModel!$B$26+RawData!Y568*ScoringModel!$B$27+RawData!Z568*ScoringModel!$B$28+RawData!AA568*ScoringModel!$B$29+RawData!AB568*ScoringModel!$B$30)*0.01,"")</f>
        <v/>
      </c>
      <c r="Q568" s="19"/>
      <c r="R568" s="19"/>
      <c r="S568" s="19"/>
      <c r="T568" s="19"/>
      <c r="U568" s="19"/>
      <c r="V568" s="19"/>
    </row>
    <row r="569" spans="1:22" x14ac:dyDescent="0.25">
      <c r="A569" t="str">
        <f>IF(RawData!A569&lt;&gt;"",RawData!A569,"")</f>
        <v/>
      </c>
      <c r="B569" t="str">
        <f>IF(RawData!B569&lt;&gt;"",CONCATENATE(RawData!B569,", ",RawData!C569),"")</f>
        <v/>
      </c>
      <c r="C569" t="str">
        <f>IF(RawData!D569&lt;&gt;"",RawData!D569,"")</f>
        <v/>
      </c>
      <c r="D569" s="28" t="str">
        <f>IF(RawData!E569&lt;&gt;"",RawData!E569,"")</f>
        <v/>
      </c>
      <c r="E569" t="str">
        <f>IF(RawData!F569&lt;&gt;"",CONCATENATE(RawData!F569,", ",LEFT(RawData!G569,1)),"")</f>
        <v/>
      </c>
      <c r="G569" s="30" t="str">
        <f t="shared" si="8"/>
        <v/>
      </c>
      <c r="H569" t="str">
        <f>IF(A569&lt;&gt;"",VLOOKUP(G569,ScoreRanges!$C$4:$E$8,3),"")</f>
        <v/>
      </c>
      <c r="J569" s="30" t="str">
        <f>IF(AND(ConversionTable!$F$2&lt;&gt;"",A569&lt;&gt;""),VLOOKUP(G569,ConversionTable!B$2:D$402,3),"")</f>
        <v/>
      </c>
      <c r="K569" t="str">
        <f>IF(AND(ConversionTable!$F$2&lt;&gt;"",A569&lt;&gt;""),VLOOKUP(J569,ConversionTable!I$4:K$7,3),"")</f>
        <v/>
      </c>
      <c r="M569" t="str">
        <f>IF(A569&lt;&gt;"",(RawData!AC569*ScoringModel!$B$11+RawData!AD569*ScoringModel!$B$21+RawData!AE569*ScoringModel!$B$31)*0.01,"")</f>
        <v/>
      </c>
      <c r="N569" t="str">
        <f>IF(A569&lt;&gt;"",(RawData!H569*ScoringModel!$B$4+RawData!I569*ScoringModel!$B$5+RawData!J569*ScoringModel!$B$6+RawData!K569*ScoringModel!$B$7+RawData!L569*ScoringModel!$B$8+RawData!M569*ScoringModel!$B$9+RawData!N569*ScoringModel!$B$10)*0.01,"")</f>
        <v/>
      </c>
      <c r="O569" t="str">
        <f>IF(A569&lt;&gt;"",(RawData!O569*ScoringModel!$B$14+RawData!P569*ScoringModel!$B$15+RawData!Q569*ScoringModel!$B$16+RawData!R569*ScoringModel!$B$17+RawData!S569*ScoringModel!$B$18+RawData!T569*ScoringModel!$B$19+RawData!U569*ScoringModel!$B$20)*0.01,"")</f>
        <v/>
      </c>
      <c r="P569" t="str">
        <f>IF(A569&lt;&gt;"",(RawData!V569*ScoringModel!$B$24+RawData!W569*ScoringModel!$B$25+RawData!X569*ScoringModel!$B$26+RawData!Y569*ScoringModel!$B$27+RawData!Z569*ScoringModel!$B$28+RawData!AA569*ScoringModel!$B$29+RawData!AB569*ScoringModel!$B$30)*0.01,"")</f>
        <v/>
      </c>
      <c r="Q569" s="19"/>
      <c r="R569" s="19"/>
      <c r="S569" s="19"/>
      <c r="T569" s="19"/>
      <c r="U569" s="19"/>
      <c r="V569" s="19"/>
    </row>
    <row r="570" spans="1:22" x14ac:dyDescent="0.25">
      <c r="A570" t="str">
        <f>IF(RawData!A570&lt;&gt;"",RawData!A570,"")</f>
        <v/>
      </c>
      <c r="B570" t="str">
        <f>IF(RawData!B570&lt;&gt;"",CONCATENATE(RawData!B570,", ",RawData!C570),"")</f>
        <v/>
      </c>
      <c r="C570" t="str">
        <f>IF(RawData!D570&lt;&gt;"",RawData!D570,"")</f>
        <v/>
      </c>
      <c r="D570" s="28" t="str">
        <f>IF(RawData!E570&lt;&gt;"",RawData!E570,"")</f>
        <v/>
      </c>
      <c r="E570" t="str">
        <f>IF(RawData!F570&lt;&gt;"",CONCATENATE(RawData!F570,", ",LEFT(RawData!G570,1)),"")</f>
        <v/>
      </c>
      <c r="G570" s="30" t="str">
        <f t="shared" si="8"/>
        <v/>
      </c>
      <c r="H570" t="str">
        <f>IF(A570&lt;&gt;"",VLOOKUP(G570,ScoreRanges!$C$4:$E$8,3),"")</f>
        <v/>
      </c>
      <c r="J570" s="30" t="str">
        <f>IF(AND(ConversionTable!$F$2&lt;&gt;"",A570&lt;&gt;""),VLOOKUP(G570,ConversionTable!B$2:D$402,3),"")</f>
        <v/>
      </c>
      <c r="K570" t="str">
        <f>IF(AND(ConversionTable!$F$2&lt;&gt;"",A570&lt;&gt;""),VLOOKUP(J570,ConversionTable!I$4:K$7,3),"")</f>
        <v/>
      </c>
      <c r="M570" t="str">
        <f>IF(A570&lt;&gt;"",(RawData!AC570*ScoringModel!$B$11+RawData!AD570*ScoringModel!$B$21+RawData!AE570*ScoringModel!$B$31)*0.01,"")</f>
        <v/>
      </c>
      <c r="N570" t="str">
        <f>IF(A570&lt;&gt;"",(RawData!H570*ScoringModel!$B$4+RawData!I570*ScoringModel!$B$5+RawData!J570*ScoringModel!$B$6+RawData!K570*ScoringModel!$B$7+RawData!L570*ScoringModel!$B$8+RawData!M570*ScoringModel!$B$9+RawData!N570*ScoringModel!$B$10)*0.01,"")</f>
        <v/>
      </c>
      <c r="O570" t="str">
        <f>IF(A570&lt;&gt;"",(RawData!O570*ScoringModel!$B$14+RawData!P570*ScoringModel!$B$15+RawData!Q570*ScoringModel!$B$16+RawData!R570*ScoringModel!$B$17+RawData!S570*ScoringModel!$B$18+RawData!T570*ScoringModel!$B$19+RawData!U570*ScoringModel!$B$20)*0.01,"")</f>
        <v/>
      </c>
      <c r="P570" t="str">
        <f>IF(A570&lt;&gt;"",(RawData!V570*ScoringModel!$B$24+RawData!W570*ScoringModel!$B$25+RawData!X570*ScoringModel!$B$26+RawData!Y570*ScoringModel!$B$27+RawData!Z570*ScoringModel!$B$28+RawData!AA570*ScoringModel!$B$29+RawData!AB570*ScoringModel!$B$30)*0.01,"")</f>
        <v/>
      </c>
      <c r="Q570" s="19"/>
      <c r="R570" s="19"/>
      <c r="S570" s="19"/>
      <c r="T570" s="19"/>
      <c r="U570" s="19"/>
      <c r="V570" s="19"/>
    </row>
    <row r="571" spans="1:22" x14ac:dyDescent="0.25">
      <c r="A571" t="str">
        <f>IF(RawData!A571&lt;&gt;"",RawData!A571,"")</f>
        <v/>
      </c>
      <c r="B571" t="str">
        <f>IF(RawData!B571&lt;&gt;"",CONCATENATE(RawData!B571,", ",RawData!C571),"")</f>
        <v/>
      </c>
      <c r="C571" t="str">
        <f>IF(RawData!D571&lt;&gt;"",RawData!D571,"")</f>
        <v/>
      </c>
      <c r="D571" s="28" t="str">
        <f>IF(RawData!E571&lt;&gt;"",RawData!E571,"")</f>
        <v/>
      </c>
      <c r="E571" t="str">
        <f>IF(RawData!F571&lt;&gt;"",CONCATENATE(RawData!F571,", ",LEFT(RawData!G571,1)),"")</f>
        <v/>
      </c>
      <c r="G571" s="30" t="str">
        <f t="shared" si="8"/>
        <v/>
      </c>
      <c r="H571" t="str">
        <f>IF(A571&lt;&gt;"",VLOOKUP(G571,ScoreRanges!$C$4:$E$8,3),"")</f>
        <v/>
      </c>
      <c r="J571" s="30" t="str">
        <f>IF(AND(ConversionTable!$F$2&lt;&gt;"",A571&lt;&gt;""),VLOOKUP(G571,ConversionTable!B$2:D$402,3),"")</f>
        <v/>
      </c>
      <c r="K571" t="str">
        <f>IF(AND(ConversionTable!$F$2&lt;&gt;"",A571&lt;&gt;""),VLOOKUP(J571,ConversionTable!I$4:K$7,3),"")</f>
        <v/>
      </c>
      <c r="M571" t="str">
        <f>IF(A571&lt;&gt;"",(RawData!AC571*ScoringModel!$B$11+RawData!AD571*ScoringModel!$B$21+RawData!AE571*ScoringModel!$B$31)*0.01,"")</f>
        <v/>
      </c>
      <c r="N571" t="str">
        <f>IF(A571&lt;&gt;"",(RawData!H571*ScoringModel!$B$4+RawData!I571*ScoringModel!$B$5+RawData!J571*ScoringModel!$B$6+RawData!K571*ScoringModel!$B$7+RawData!L571*ScoringModel!$B$8+RawData!M571*ScoringModel!$B$9+RawData!N571*ScoringModel!$B$10)*0.01,"")</f>
        <v/>
      </c>
      <c r="O571" t="str">
        <f>IF(A571&lt;&gt;"",(RawData!O571*ScoringModel!$B$14+RawData!P571*ScoringModel!$B$15+RawData!Q571*ScoringModel!$B$16+RawData!R571*ScoringModel!$B$17+RawData!S571*ScoringModel!$B$18+RawData!T571*ScoringModel!$B$19+RawData!U571*ScoringModel!$B$20)*0.01,"")</f>
        <v/>
      </c>
      <c r="P571" t="str">
        <f>IF(A571&lt;&gt;"",(RawData!V571*ScoringModel!$B$24+RawData!W571*ScoringModel!$B$25+RawData!X571*ScoringModel!$B$26+RawData!Y571*ScoringModel!$B$27+RawData!Z571*ScoringModel!$B$28+RawData!AA571*ScoringModel!$B$29+RawData!AB571*ScoringModel!$B$30)*0.01,"")</f>
        <v/>
      </c>
      <c r="Q571" s="19"/>
      <c r="R571" s="19"/>
      <c r="S571" s="19"/>
      <c r="T571" s="19"/>
      <c r="U571" s="19"/>
      <c r="V571" s="19"/>
    </row>
    <row r="572" spans="1:22" x14ac:dyDescent="0.25">
      <c r="A572" t="str">
        <f>IF(RawData!A572&lt;&gt;"",RawData!A572,"")</f>
        <v/>
      </c>
      <c r="B572" t="str">
        <f>IF(RawData!B572&lt;&gt;"",CONCATENATE(RawData!B572,", ",RawData!C572),"")</f>
        <v/>
      </c>
      <c r="C572" t="str">
        <f>IF(RawData!D572&lt;&gt;"",RawData!D572,"")</f>
        <v/>
      </c>
      <c r="D572" s="28" t="str">
        <f>IF(RawData!E572&lt;&gt;"",RawData!E572,"")</f>
        <v/>
      </c>
      <c r="E572" t="str">
        <f>IF(RawData!F572&lt;&gt;"",CONCATENATE(RawData!F572,", ",LEFT(RawData!G572,1)),"")</f>
        <v/>
      </c>
      <c r="G572" s="30" t="str">
        <f t="shared" si="8"/>
        <v/>
      </c>
      <c r="H572" t="str">
        <f>IF(A572&lt;&gt;"",VLOOKUP(G572,ScoreRanges!$C$4:$E$8,3),"")</f>
        <v/>
      </c>
      <c r="J572" s="30" t="str">
        <f>IF(AND(ConversionTable!$F$2&lt;&gt;"",A572&lt;&gt;""),VLOOKUP(G572,ConversionTable!B$2:D$402,3),"")</f>
        <v/>
      </c>
      <c r="K572" t="str">
        <f>IF(AND(ConversionTable!$F$2&lt;&gt;"",A572&lt;&gt;""),VLOOKUP(J572,ConversionTable!I$4:K$7,3),"")</f>
        <v/>
      </c>
      <c r="M572" t="str">
        <f>IF(A572&lt;&gt;"",(RawData!AC572*ScoringModel!$B$11+RawData!AD572*ScoringModel!$B$21+RawData!AE572*ScoringModel!$B$31)*0.01,"")</f>
        <v/>
      </c>
      <c r="N572" t="str">
        <f>IF(A572&lt;&gt;"",(RawData!H572*ScoringModel!$B$4+RawData!I572*ScoringModel!$B$5+RawData!J572*ScoringModel!$B$6+RawData!K572*ScoringModel!$B$7+RawData!L572*ScoringModel!$B$8+RawData!M572*ScoringModel!$B$9+RawData!N572*ScoringModel!$B$10)*0.01,"")</f>
        <v/>
      </c>
      <c r="O572" t="str">
        <f>IF(A572&lt;&gt;"",(RawData!O572*ScoringModel!$B$14+RawData!P572*ScoringModel!$B$15+RawData!Q572*ScoringModel!$B$16+RawData!R572*ScoringModel!$B$17+RawData!S572*ScoringModel!$B$18+RawData!T572*ScoringModel!$B$19+RawData!U572*ScoringModel!$B$20)*0.01,"")</f>
        <v/>
      </c>
      <c r="P572" t="str">
        <f>IF(A572&lt;&gt;"",(RawData!V572*ScoringModel!$B$24+RawData!W572*ScoringModel!$B$25+RawData!X572*ScoringModel!$B$26+RawData!Y572*ScoringModel!$B$27+RawData!Z572*ScoringModel!$B$28+RawData!AA572*ScoringModel!$B$29+RawData!AB572*ScoringModel!$B$30)*0.01,"")</f>
        <v/>
      </c>
      <c r="Q572" s="19"/>
      <c r="R572" s="19"/>
      <c r="S572" s="19"/>
      <c r="T572" s="19"/>
      <c r="U572" s="19"/>
      <c r="V572" s="19"/>
    </row>
    <row r="573" spans="1:22" x14ac:dyDescent="0.25">
      <c r="A573" t="str">
        <f>IF(RawData!A573&lt;&gt;"",RawData!A573,"")</f>
        <v/>
      </c>
      <c r="B573" t="str">
        <f>IF(RawData!B573&lt;&gt;"",CONCATENATE(RawData!B573,", ",RawData!C573),"")</f>
        <v/>
      </c>
      <c r="C573" t="str">
        <f>IF(RawData!D573&lt;&gt;"",RawData!D573,"")</f>
        <v/>
      </c>
      <c r="D573" s="28" t="str">
        <f>IF(RawData!E573&lt;&gt;"",RawData!E573,"")</f>
        <v/>
      </c>
      <c r="E573" t="str">
        <f>IF(RawData!F573&lt;&gt;"",CONCATENATE(RawData!F573,", ",LEFT(RawData!G573,1)),"")</f>
        <v/>
      </c>
      <c r="G573" s="30" t="str">
        <f t="shared" si="8"/>
        <v/>
      </c>
      <c r="H573" t="str">
        <f>IF(A573&lt;&gt;"",VLOOKUP(G573,ScoreRanges!$C$4:$E$8,3),"")</f>
        <v/>
      </c>
      <c r="J573" s="30" t="str">
        <f>IF(AND(ConversionTable!$F$2&lt;&gt;"",A573&lt;&gt;""),VLOOKUP(G573,ConversionTable!B$2:D$402,3),"")</f>
        <v/>
      </c>
      <c r="K573" t="str">
        <f>IF(AND(ConversionTable!$F$2&lt;&gt;"",A573&lt;&gt;""),VLOOKUP(J573,ConversionTable!I$4:K$7,3),"")</f>
        <v/>
      </c>
      <c r="M573" t="str">
        <f>IF(A573&lt;&gt;"",(RawData!AC573*ScoringModel!$B$11+RawData!AD573*ScoringModel!$B$21+RawData!AE573*ScoringModel!$B$31)*0.01,"")</f>
        <v/>
      </c>
      <c r="N573" t="str">
        <f>IF(A573&lt;&gt;"",(RawData!H573*ScoringModel!$B$4+RawData!I573*ScoringModel!$B$5+RawData!J573*ScoringModel!$B$6+RawData!K573*ScoringModel!$B$7+RawData!L573*ScoringModel!$B$8+RawData!M573*ScoringModel!$B$9+RawData!N573*ScoringModel!$B$10)*0.01,"")</f>
        <v/>
      </c>
      <c r="O573" t="str">
        <f>IF(A573&lt;&gt;"",(RawData!O573*ScoringModel!$B$14+RawData!P573*ScoringModel!$B$15+RawData!Q573*ScoringModel!$B$16+RawData!R573*ScoringModel!$B$17+RawData!S573*ScoringModel!$B$18+RawData!T573*ScoringModel!$B$19+RawData!U573*ScoringModel!$B$20)*0.01,"")</f>
        <v/>
      </c>
      <c r="P573" t="str">
        <f>IF(A573&lt;&gt;"",(RawData!V573*ScoringModel!$B$24+RawData!W573*ScoringModel!$B$25+RawData!X573*ScoringModel!$B$26+RawData!Y573*ScoringModel!$B$27+RawData!Z573*ScoringModel!$B$28+RawData!AA573*ScoringModel!$B$29+RawData!AB573*ScoringModel!$B$30)*0.01,"")</f>
        <v/>
      </c>
      <c r="Q573" s="19"/>
      <c r="R573" s="19"/>
      <c r="S573" s="19"/>
      <c r="T573" s="19"/>
      <c r="U573" s="19"/>
      <c r="V573" s="19"/>
    </row>
    <row r="574" spans="1:22" x14ac:dyDescent="0.25">
      <c r="A574" t="str">
        <f>IF(RawData!A574&lt;&gt;"",RawData!A574,"")</f>
        <v/>
      </c>
      <c r="B574" t="str">
        <f>IF(RawData!B574&lt;&gt;"",CONCATENATE(RawData!B574,", ",RawData!C574),"")</f>
        <v/>
      </c>
      <c r="C574" t="str">
        <f>IF(RawData!D574&lt;&gt;"",RawData!D574,"")</f>
        <v/>
      </c>
      <c r="D574" s="28" t="str">
        <f>IF(RawData!E574&lt;&gt;"",RawData!E574,"")</f>
        <v/>
      </c>
      <c r="E574" t="str">
        <f>IF(RawData!F574&lt;&gt;"",CONCATENATE(RawData!F574,", ",LEFT(RawData!G574,1)),"")</f>
        <v/>
      </c>
      <c r="G574" s="30" t="str">
        <f t="shared" si="8"/>
        <v/>
      </c>
      <c r="H574" t="str">
        <f>IF(A574&lt;&gt;"",VLOOKUP(G574,ScoreRanges!$C$4:$E$8,3),"")</f>
        <v/>
      </c>
      <c r="J574" s="30" t="str">
        <f>IF(AND(ConversionTable!$F$2&lt;&gt;"",A574&lt;&gt;""),VLOOKUP(G574,ConversionTable!B$2:D$402,3),"")</f>
        <v/>
      </c>
      <c r="K574" t="str">
        <f>IF(AND(ConversionTable!$F$2&lt;&gt;"",A574&lt;&gt;""),VLOOKUP(J574,ConversionTable!I$4:K$7,3),"")</f>
        <v/>
      </c>
      <c r="M574" t="str">
        <f>IF(A574&lt;&gt;"",(RawData!AC574*ScoringModel!$B$11+RawData!AD574*ScoringModel!$B$21+RawData!AE574*ScoringModel!$B$31)*0.01,"")</f>
        <v/>
      </c>
      <c r="N574" t="str">
        <f>IF(A574&lt;&gt;"",(RawData!H574*ScoringModel!$B$4+RawData!I574*ScoringModel!$B$5+RawData!J574*ScoringModel!$B$6+RawData!K574*ScoringModel!$B$7+RawData!L574*ScoringModel!$B$8+RawData!M574*ScoringModel!$B$9+RawData!N574*ScoringModel!$B$10)*0.01,"")</f>
        <v/>
      </c>
      <c r="O574" t="str">
        <f>IF(A574&lt;&gt;"",(RawData!O574*ScoringModel!$B$14+RawData!P574*ScoringModel!$B$15+RawData!Q574*ScoringModel!$B$16+RawData!R574*ScoringModel!$B$17+RawData!S574*ScoringModel!$B$18+RawData!T574*ScoringModel!$B$19+RawData!U574*ScoringModel!$B$20)*0.01,"")</f>
        <v/>
      </c>
      <c r="P574" t="str">
        <f>IF(A574&lt;&gt;"",(RawData!V574*ScoringModel!$B$24+RawData!W574*ScoringModel!$B$25+RawData!X574*ScoringModel!$B$26+RawData!Y574*ScoringModel!$B$27+RawData!Z574*ScoringModel!$B$28+RawData!AA574*ScoringModel!$B$29+RawData!AB574*ScoringModel!$B$30)*0.01,"")</f>
        <v/>
      </c>
      <c r="Q574" s="19"/>
      <c r="R574" s="19"/>
      <c r="S574" s="19"/>
      <c r="T574" s="19"/>
      <c r="U574" s="19"/>
      <c r="V574" s="19"/>
    </row>
    <row r="575" spans="1:22" x14ac:dyDescent="0.25">
      <c r="A575" t="str">
        <f>IF(RawData!A575&lt;&gt;"",RawData!A575,"")</f>
        <v/>
      </c>
      <c r="B575" t="str">
        <f>IF(RawData!B575&lt;&gt;"",CONCATENATE(RawData!B575,", ",RawData!C575),"")</f>
        <v/>
      </c>
      <c r="C575" t="str">
        <f>IF(RawData!D575&lt;&gt;"",RawData!D575,"")</f>
        <v/>
      </c>
      <c r="D575" s="28" t="str">
        <f>IF(RawData!E575&lt;&gt;"",RawData!E575,"")</f>
        <v/>
      </c>
      <c r="E575" t="str">
        <f>IF(RawData!F575&lt;&gt;"",CONCATENATE(RawData!F575,", ",LEFT(RawData!G575,1)),"")</f>
        <v/>
      </c>
      <c r="G575" s="30" t="str">
        <f t="shared" si="8"/>
        <v/>
      </c>
      <c r="H575" t="str">
        <f>IF(A575&lt;&gt;"",VLOOKUP(G575,ScoreRanges!$C$4:$E$8,3),"")</f>
        <v/>
      </c>
      <c r="J575" s="30" t="str">
        <f>IF(AND(ConversionTable!$F$2&lt;&gt;"",A575&lt;&gt;""),VLOOKUP(G575,ConversionTable!B$2:D$402,3),"")</f>
        <v/>
      </c>
      <c r="K575" t="str">
        <f>IF(AND(ConversionTable!$F$2&lt;&gt;"",A575&lt;&gt;""),VLOOKUP(J575,ConversionTable!I$4:K$7,3),"")</f>
        <v/>
      </c>
      <c r="M575" t="str">
        <f>IF(A575&lt;&gt;"",(RawData!AC575*ScoringModel!$B$11+RawData!AD575*ScoringModel!$B$21+RawData!AE575*ScoringModel!$B$31)*0.01,"")</f>
        <v/>
      </c>
      <c r="N575" t="str">
        <f>IF(A575&lt;&gt;"",(RawData!H575*ScoringModel!$B$4+RawData!I575*ScoringModel!$B$5+RawData!J575*ScoringModel!$B$6+RawData!K575*ScoringModel!$B$7+RawData!L575*ScoringModel!$B$8+RawData!M575*ScoringModel!$B$9+RawData!N575*ScoringModel!$B$10)*0.01,"")</f>
        <v/>
      </c>
      <c r="O575" t="str">
        <f>IF(A575&lt;&gt;"",(RawData!O575*ScoringModel!$B$14+RawData!P575*ScoringModel!$B$15+RawData!Q575*ScoringModel!$B$16+RawData!R575*ScoringModel!$B$17+RawData!S575*ScoringModel!$B$18+RawData!T575*ScoringModel!$B$19+RawData!U575*ScoringModel!$B$20)*0.01,"")</f>
        <v/>
      </c>
      <c r="P575" t="str">
        <f>IF(A575&lt;&gt;"",(RawData!V575*ScoringModel!$B$24+RawData!W575*ScoringModel!$B$25+RawData!X575*ScoringModel!$B$26+RawData!Y575*ScoringModel!$B$27+RawData!Z575*ScoringModel!$B$28+RawData!AA575*ScoringModel!$B$29+RawData!AB575*ScoringModel!$B$30)*0.01,"")</f>
        <v/>
      </c>
      <c r="Q575" s="19"/>
      <c r="R575" s="19"/>
      <c r="S575" s="19"/>
      <c r="T575" s="19"/>
      <c r="U575" s="19"/>
      <c r="V575" s="19"/>
    </row>
    <row r="576" spans="1:22" x14ac:dyDescent="0.25">
      <c r="A576" t="str">
        <f>IF(RawData!A576&lt;&gt;"",RawData!A576,"")</f>
        <v/>
      </c>
      <c r="B576" t="str">
        <f>IF(RawData!B576&lt;&gt;"",CONCATENATE(RawData!B576,", ",RawData!C576),"")</f>
        <v/>
      </c>
      <c r="C576" t="str">
        <f>IF(RawData!D576&lt;&gt;"",RawData!D576,"")</f>
        <v/>
      </c>
      <c r="D576" s="28" t="str">
        <f>IF(RawData!E576&lt;&gt;"",RawData!E576,"")</f>
        <v/>
      </c>
      <c r="E576" t="str">
        <f>IF(RawData!F576&lt;&gt;"",CONCATENATE(RawData!F576,", ",LEFT(RawData!G576,1)),"")</f>
        <v/>
      </c>
      <c r="G576" s="30" t="str">
        <f t="shared" si="8"/>
        <v/>
      </c>
      <c r="H576" t="str">
        <f>IF(A576&lt;&gt;"",VLOOKUP(G576,ScoreRanges!$C$4:$E$8,3),"")</f>
        <v/>
      </c>
      <c r="J576" s="30" t="str">
        <f>IF(AND(ConversionTable!$F$2&lt;&gt;"",A576&lt;&gt;""),VLOOKUP(G576,ConversionTable!B$2:D$402,3),"")</f>
        <v/>
      </c>
      <c r="K576" t="str">
        <f>IF(AND(ConversionTable!$F$2&lt;&gt;"",A576&lt;&gt;""),VLOOKUP(J576,ConversionTable!I$4:K$7,3),"")</f>
        <v/>
      </c>
      <c r="M576" t="str">
        <f>IF(A576&lt;&gt;"",(RawData!AC576*ScoringModel!$B$11+RawData!AD576*ScoringModel!$B$21+RawData!AE576*ScoringModel!$B$31)*0.01,"")</f>
        <v/>
      </c>
      <c r="N576" t="str">
        <f>IF(A576&lt;&gt;"",(RawData!H576*ScoringModel!$B$4+RawData!I576*ScoringModel!$B$5+RawData!J576*ScoringModel!$B$6+RawData!K576*ScoringModel!$B$7+RawData!L576*ScoringModel!$B$8+RawData!M576*ScoringModel!$B$9+RawData!N576*ScoringModel!$B$10)*0.01,"")</f>
        <v/>
      </c>
      <c r="O576" t="str">
        <f>IF(A576&lt;&gt;"",(RawData!O576*ScoringModel!$B$14+RawData!P576*ScoringModel!$B$15+RawData!Q576*ScoringModel!$B$16+RawData!R576*ScoringModel!$B$17+RawData!S576*ScoringModel!$B$18+RawData!T576*ScoringModel!$B$19+RawData!U576*ScoringModel!$B$20)*0.01,"")</f>
        <v/>
      </c>
      <c r="P576" t="str">
        <f>IF(A576&lt;&gt;"",(RawData!V576*ScoringModel!$B$24+RawData!W576*ScoringModel!$B$25+RawData!X576*ScoringModel!$B$26+RawData!Y576*ScoringModel!$B$27+RawData!Z576*ScoringModel!$B$28+RawData!AA576*ScoringModel!$B$29+RawData!AB576*ScoringModel!$B$30)*0.01,"")</f>
        <v/>
      </c>
      <c r="Q576" s="19"/>
      <c r="R576" s="19"/>
      <c r="S576" s="19"/>
      <c r="T576" s="19"/>
      <c r="U576" s="19"/>
      <c r="V576" s="19"/>
    </row>
    <row r="577" spans="1:22" x14ac:dyDescent="0.25">
      <c r="A577" t="str">
        <f>IF(RawData!A577&lt;&gt;"",RawData!A577,"")</f>
        <v/>
      </c>
      <c r="B577" t="str">
        <f>IF(RawData!B577&lt;&gt;"",CONCATENATE(RawData!B577,", ",RawData!C577),"")</f>
        <v/>
      </c>
      <c r="C577" t="str">
        <f>IF(RawData!D577&lt;&gt;"",RawData!D577,"")</f>
        <v/>
      </c>
      <c r="D577" s="28" t="str">
        <f>IF(RawData!E577&lt;&gt;"",RawData!E577,"")</f>
        <v/>
      </c>
      <c r="E577" t="str">
        <f>IF(RawData!F577&lt;&gt;"",CONCATENATE(RawData!F577,", ",LEFT(RawData!G577,1)),"")</f>
        <v/>
      </c>
      <c r="G577" s="30" t="str">
        <f t="shared" si="8"/>
        <v/>
      </c>
      <c r="H577" t="str">
        <f>IF(A577&lt;&gt;"",VLOOKUP(G577,ScoreRanges!$C$4:$E$8,3),"")</f>
        <v/>
      </c>
      <c r="J577" s="30" t="str">
        <f>IF(AND(ConversionTable!$F$2&lt;&gt;"",A577&lt;&gt;""),VLOOKUP(G577,ConversionTable!B$2:D$402,3),"")</f>
        <v/>
      </c>
      <c r="K577" t="str">
        <f>IF(AND(ConversionTable!$F$2&lt;&gt;"",A577&lt;&gt;""),VLOOKUP(J577,ConversionTable!I$4:K$7,3),"")</f>
        <v/>
      </c>
      <c r="M577" t="str">
        <f>IF(A577&lt;&gt;"",(RawData!AC577*ScoringModel!$B$11+RawData!AD577*ScoringModel!$B$21+RawData!AE577*ScoringModel!$B$31)*0.01,"")</f>
        <v/>
      </c>
      <c r="N577" t="str">
        <f>IF(A577&lt;&gt;"",(RawData!H577*ScoringModel!$B$4+RawData!I577*ScoringModel!$B$5+RawData!J577*ScoringModel!$B$6+RawData!K577*ScoringModel!$B$7+RawData!L577*ScoringModel!$B$8+RawData!M577*ScoringModel!$B$9+RawData!N577*ScoringModel!$B$10)*0.01,"")</f>
        <v/>
      </c>
      <c r="O577" t="str">
        <f>IF(A577&lt;&gt;"",(RawData!O577*ScoringModel!$B$14+RawData!P577*ScoringModel!$B$15+RawData!Q577*ScoringModel!$B$16+RawData!R577*ScoringModel!$B$17+RawData!S577*ScoringModel!$B$18+RawData!T577*ScoringModel!$B$19+RawData!U577*ScoringModel!$B$20)*0.01,"")</f>
        <v/>
      </c>
      <c r="P577" t="str">
        <f>IF(A577&lt;&gt;"",(RawData!V577*ScoringModel!$B$24+RawData!W577*ScoringModel!$B$25+RawData!X577*ScoringModel!$B$26+RawData!Y577*ScoringModel!$B$27+RawData!Z577*ScoringModel!$B$28+RawData!AA577*ScoringModel!$B$29+RawData!AB577*ScoringModel!$B$30)*0.01,"")</f>
        <v/>
      </c>
      <c r="Q577" s="19"/>
      <c r="R577" s="19"/>
      <c r="S577" s="19"/>
      <c r="T577" s="19"/>
      <c r="U577" s="19"/>
      <c r="V577" s="19"/>
    </row>
    <row r="578" spans="1:22" x14ac:dyDescent="0.25">
      <c r="A578" t="str">
        <f>IF(RawData!A578&lt;&gt;"",RawData!A578,"")</f>
        <v/>
      </c>
      <c r="B578" t="str">
        <f>IF(RawData!B578&lt;&gt;"",CONCATENATE(RawData!B578,", ",RawData!C578),"")</f>
        <v/>
      </c>
      <c r="C578" t="str">
        <f>IF(RawData!D578&lt;&gt;"",RawData!D578,"")</f>
        <v/>
      </c>
      <c r="D578" s="28" t="str">
        <f>IF(RawData!E578&lt;&gt;"",RawData!E578,"")</f>
        <v/>
      </c>
      <c r="E578" t="str">
        <f>IF(RawData!F578&lt;&gt;"",CONCATENATE(RawData!F578,", ",LEFT(RawData!G578,1)),"")</f>
        <v/>
      </c>
      <c r="G578" s="30" t="str">
        <f t="shared" si="8"/>
        <v/>
      </c>
      <c r="H578" t="str">
        <f>IF(A578&lt;&gt;"",VLOOKUP(G578,ScoreRanges!$C$4:$E$8,3),"")</f>
        <v/>
      </c>
      <c r="J578" s="30" t="str">
        <f>IF(AND(ConversionTable!$F$2&lt;&gt;"",A578&lt;&gt;""),VLOOKUP(G578,ConversionTable!B$2:D$402,3),"")</f>
        <v/>
      </c>
      <c r="K578" t="str">
        <f>IF(AND(ConversionTable!$F$2&lt;&gt;"",A578&lt;&gt;""),VLOOKUP(J578,ConversionTable!I$4:K$7,3),"")</f>
        <v/>
      </c>
      <c r="M578" t="str">
        <f>IF(A578&lt;&gt;"",(RawData!AC578*ScoringModel!$B$11+RawData!AD578*ScoringModel!$B$21+RawData!AE578*ScoringModel!$B$31)*0.01,"")</f>
        <v/>
      </c>
      <c r="N578" t="str">
        <f>IF(A578&lt;&gt;"",(RawData!H578*ScoringModel!$B$4+RawData!I578*ScoringModel!$B$5+RawData!J578*ScoringModel!$B$6+RawData!K578*ScoringModel!$B$7+RawData!L578*ScoringModel!$B$8+RawData!M578*ScoringModel!$B$9+RawData!N578*ScoringModel!$B$10)*0.01,"")</f>
        <v/>
      </c>
      <c r="O578" t="str">
        <f>IF(A578&lt;&gt;"",(RawData!O578*ScoringModel!$B$14+RawData!P578*ScoringModel!$B$15+RawData!Q578*ScoringModel!$B$16+RawData!R578*ScoringModel!$B$17+RawData!S578*ScoringModel!$B$18+RawData!T578*ScoringModel!$B$19+RawData!U578*ScoringModel!$B$20)*0.01,"")</f>
        <v/>
      </c>
      <c r="P578" t="str">
        <f>IF(A578&lt;&gt;"",(RawData!V578*ScoringModel!$B$24+RawData!W578*ScoringModel!$B$25+RawData!X578*ScoringModel!$B$26+RawData!Y578*ScoringModel!$B$27+RawData!Z578*ScoringModel!$B$28+RawData!AA578*ScoringModel!$B$29+RawData!AB578*ScoringModel!$B$30)*0.01,"")</f>
        <v/>
      </c>
      <c r="Q578" s="19"/>
      <c r="R578" s="19"/>
      <c r="S578" s="19"/>
      <c r="T578" s="19"/>
      <c r="U578" s="19"/>
      <c r="V578" s="19"/>
    </row>
    <row r="579" spans="1:22" x14ac:dyDescent="0.25">
      <c r="A579" t="str">
        <f>IF(RawData!A579&lt;&gt;"",RawData!A579,"")</f>
        <v/>
      </c>
      <c r="B579" t="str">
        <f>IF(RawData!B579&lt;&gt;"",CONCATENATE(RawData!B579,", ",RawData!C579),"")</f>
        <v/>
      </c>
      <c r="C579" t="str">
        <f>IF(RawData!D579&lt;&gt;"",RawData!D579,"")</f>
        <v/>
      </c>
      <c r="D579" s="28" t="str">
        <f>IF(RawData!E579&lt;&gt;"",RawData!E579,"")</f>
        <v/>
      </c>
      <c r="E579" t="str">
        <f>IF(RawData!F579&lt;&gt;"",CONCATENATE(RawData!F579,", ",LEFT(RawData!G579,1)),"")</f>
        <v/>
      </c>
      <c r="G579" s="30" t="str">
        <f t="shared" ref="G579:G642" si="9">IF(A579&lt;&gt;"",SUM(M579:P579),"")</f>
        <v/>
      </c>
      <c r="H579" t="str">
        <f>IF(A579&lt;&gt;"",VLOOKUP(G579,ScoreRanges!$C$4:$E$8,3),"")</f>
        <v/>
      </c>
      <c r="J579" s="30" t="str">
        <f>IF(AND(ConversionTable!$F$2&lt;&gt;"",A579&lt;&gt;""),VLOOKUP(G579,ConversionTable!B$2:D$402,3),"")</f>
        <v/>
      </c>
      <c r="K579" t="str">
        <f>IF(AND(ConversionTable!$F$2&lt;&gt;"",A579&lt;&gt;""),VLOOKUP(J579,ConversionTable!I$4:K$7,3),"")</f>
        <v/>
      </c>
      <c r="M579" t="str">
        <f>IF(A579&lt;&gt;"",(RawData!AC579*ScoringModel!$B$11+RawData!AD579*ScoringModel!$B$21+RawData!AE579*ScoringModel!$B$31)*0.01,"")</f>
        <v/>
      </c>
      <c r="N579" t="str">
        <f>IF(A579&lt;&gt;"",(RawData!H579*ScoringModel!$B$4+RawData!I579*ScoringModel!$B$5+RawData!J579*ScoringModel!$B$6+RawData!K579*ScoringModel!$B$7+RawData!L579*ScoringModel!$B$8+RawData!M579*ScoringModel!$B$9+RawData!N579*ScoringModel!$B$10)*0.01,"")</f>
        <v/>
      </c>
      <c r="O579" t="str">
        <f>IF(A579&lt;&gt;"",(RawData!O579*ScoringModel!$B$14+RawData!P579*ScoringModel!$B$15+RawData!Q579*ScoringModel!$B$16+RawData!R579*ScoringModel!$B$17+RawData!S579*ScoringModel!$B$18+RawData!T579*ScoringModel!$B$19+RawData!U579*ScoringModel!$B$20)*0.01,"")</f>
        <v/>
      </c>
      <c r="P579" t="str">
        <f>IF(A579&lt;&gt;"",(RawData!V579*ScoringModel!$B$24+RawData!W579*ScoringModel!$B$25+RawData!X579*ScoringModel!$B$26+RawData!Y579*ScoringModel!$B$27+RawData!Z579*ScoringModel!$B$28+RawData!AA579*ScoringModel!$B$29+RawData!AB579*ScoringModel!$B$30)*0.01,"")</f>
        <v/>
      </c>
      <c r="Q579" s="19"/>
      <c r="R579" s="19"/>
      <c r="S579" s="19"/>
      <c r="T579" s="19"/>
      <c r="U579" s="19"/>
      <c r="V579" s="19"/>
    </row>
    <row r="580" spans="1:22" x14ac:dyDescent="0.25">
      <c r="A580" t="str">
        <f>IF(RawData!A580&lt;&gt;"",RawData!A580,"")</f>
        <v/>
      </c>
      <c r="B580" t="str">
        <f>IF(RawData!B580&lt;&gt;"",CONCATENATE(RawData!B580,", ",RawData!C580),"")</f>
        <v/>
      </c>
      <c r="C580" t="str">
        <f>IF(RawData!D580&lt;&gt;"",RawData!D580,"")</f>
        <v/>
      </c>
      <c r="D580" s="28" t="str">
        <f>IF(RawData!E580&lt;&gt;"",RawData!E580,"")</f>
        <v/>
      </c>
      <c r="E580" t="str">
        <f>IF(RawData!F580&lt;&gt;"",CONCATENATE(RawData!F580,", ",LEFT(RawData!G580,1)),"")</f>
        <v/>
      </c>
      <c r="G580" s="30" t="str">
        <f t="shared" si="9"/>
        <v/>
      </c>
      <c r="H580" t="str">
        <f>IF(A580&lt;&gt;"",VLOOKUP(G580,ScoreRanges!$C$4:$E$8,3),"")</f>
        <v/>
      </c>
      <c r="J580" s="30" t="str">
        <f>IF(AND(ConversionTable!$F$2&lt;&gt;"",A580&lt;&gt;""),VLOOKUP(G580,ConversionTable!B$2:D$402,3),"")</f>
        <v/>
      </c>
      <c r="K580" t="str">
        <f>IF(AND(ConversionTable!$F$2&lt;&gt;"",A580&lt;&gt;""),VLOOKUP(J580,ConversionTable!I$4:K$7,3),"")</f>
        <v/>
      </c>
      <c r="M580" t="str">
        <f>IF(A580&lt;&gt;"",(RawData!AC580*ScoringModel!$B$11+RawData!AD580*ScoringModel!$B$21+RawData!AE580*ScoringModel!$B$31)*0.01,"")</f>
        <v/>
      </c>
      <c r="N580" t="str">
        <f>IF(A580&lt;&gt;"",(RawData!H580*ScoringModel!$B$4+RawData!I580*ScoringModel!$B$5+RawData!J580*ScoringModel!$B$6+RawData!K580*ScoringModel!$B$7+RawData!L580*ScoringModel!$B$8+RawData!M580*ScoringModel!$B$9+RawData!N580*ScoringModel!$B$10)*0.01,"")</f>
        <v/>
      </c>
      <c r="O580" t="str">
        <f>IF(A580&lt;&gt;"",(RawData!O580*ScoringModel!$B$14+RawData!P580*ScoringModel!$B$15+RawData!Q580*ScoringModel!$B$16+RawData!R580*ScoringModel!$B$17+RawData!S580*ScoringModel!$B$18+RawData!T580*ScoringModel!$B$19+RawData!U580*ScoringModel!$B$20)*0.01,"")</f>
        <v/>
      </c>
      <c r="P580" t="str">
        <f>IF(A580&lt;&gt;"",(RawData!V580*ScoringModel!$B$24+RawData!W580*ScoringModel!$B$25+RawData!X580*ScoringModel!$B$26+RawData!Y580*ScoringModel!$B$27+RawData!Z580*ScoringModel!$B$28+RawData!AA580*ScoringModel!$B$29+RawData!AB580*ScoringModel!$B$30)*0.01,"")</f>
        <v/>
      </c>
      <c r="Q580" s="19"/>
      <c r="R580" s="19"/>
      <c r="S580" s="19"/>
      <c r="T580" s="19"/>
      <c r="U580" s="19"/>
      <c r="V580" s="19"/>
    </row>
    <row r="581" spans="1:22" x14ac:dyDescent="0.25">
      <c r="A581" t="str">
        <f>IF(RawData!A581&lt;&gt;"",RawData!A581,"")</f>
        <v/>
      </c>
      <c r="B581" t="str">
        <f>IF(RawData!B581&lt;&gt;"",CONCATENATE(RawData!B581,", ",RawData!C581),"")</f>
        <v/>
      </c>
      <c r="C581" t="str">
        <f>IF(RawData!D581&lt;&gt;"",RawData!D581,"")</f>
        <v/>
      </c>
      <c r="D581" s="28" t="str">
        <f>IF(RawData!E581&lt;&gt;"",RawData!E581,"")</f>
        <v/>
      </c>
      <c r="E581" t="str">
        <f>IF(RawData!F581&lt;&gt;"",CONCATENATE(RawData!F581,", ",LEFT(RawData!G581,1)),"")</f>
        <v/>
      </c>
      <c r="G581" s="30" t="str">
        <f t="shared" si="9"/>
        <v/>
      </c>
      <c r="H581" t="str">
        <f>IF(A581&lt;&gt;"",VLOOKUP(G581,ScoreRanges!$C$4:$E$8,3),"")</f>
        <v/>
      </c>
      <c r="J581" s="30" t="str">
        <f>IF(AND(ConversionTable!$F$2&lt;&gt;"",A581&lt;&gt;""),VLOOKUP(G581,ConversionTable!B$2:D$402,3),"")</f>
        <v/>
      </c>
      <c r="K581" t="str">
        <f>IF(AND(ConversionTable!$F$2&lt;&gt;"",A581&lt;&gt;""),VLOOKUP(J581,ConversionTable!I$4:K$7,3),"")</f>
        <v/>
      </c>
      <c r="M581" t="str">
        <f>IF(A581&lt;&gt;"",(RawData!AC581*ScoringModel!$B$11+RawData!AD581*ScoringModel!$B$21+RawData!AE581*ScoringModel!$B$31)*0.01,"")</f>
        <v/>
      </c>
      <c r="N581" t="str">
        <f>IF(A581&lt;&gt;"",(RawData!H581*ScoringModel!$B$4+RawData!I581*ScoringModel!$B$5+RawData!J581*ScoringModel!$B$6+RawData!K581*ScoringModel!$B$7+RawData!L581*ScoringModel!$B$8+RawData!M581*ScoringModel!$B$9+RawData!N581*ScoringModel!$B$10)*0.01,"")</f>
        <v/>
      </c>
      <c r="O581" t="str">
        <f>IF(A581&lt;&gt;"",(RawData!O581*ScoringModel!$B$14+RawData!P581*ScoringModel!$B$15+RawData!Q581*ScoringModel!$B$16+RawData!R581*ScoringModel!$B$17+RawData!S581*ScoringModel!$B$18+RawData!T581*ScoringModel!$B$19+RawData!U581*ScoringModel!$B$20)*0.01,"")</f>
        <v/>
      </c>
      <c r="P581" t="str">
        <f>IF(A581&lt;&gt;"",(RawData!V581*ScoringModel!$B$24+RawData!W581*ScoringModel!$B$25+RawData!X581*ScoringModel!$B$26+RawData!Y581*ScoringModel!$B$27+RawData!Z581*ScoringModel!$B$28+RawData!AA581*ScoringModel!$B$29+RawData!AB581*ScoringModel!$B$30)*0.01,"")</f>
        <v/>
      </c>
      <c r="Q581" s="19"/>
      <c r="R581" s="19"/>
      <c r="S581" s="19"/>
      <c r="T581" s="19"/>
      <c r="U581" s="19"/>
      <c r="V581" s="19"/>
    </row>
    <row r="582" spans="1:22" x14ac:dyDescent="0.25">
      <c r="A582" t="str">
        <f>IF(RawData!A582&lt;&gt;"",RawData!A582,"")</f>
        <v/>
      </c>
      <c r="B582" t="str">
        <f>IF(RawData!B582&lt;&gt;"",CONCATENATE(RawData!B582,", ",RawData!C582),"")</f>
        <v/>
      </c>
      <c r="C582" t="str">
        <f>IF(RawData!D582&lt;&gt;"",RawData!D582,"")</f>
        <v/>
      </c>
      <c r="D582" s="28" t="str">
        <f>IF(RawData!E582&lt;&gt;"",RawData!E582,"")</f>
        <v/>
      </c>
      <c r="E582" t="str">
        <f>IF(RawData!F582&lt;&gt;"",CONCATENATE(RawData!F582,", ",LEFT(RawData!G582,1)),"")</f>
        <v/>
      </c>
      <c r="G582" s="30" t="str">
        <f t="shared" si="9"/>
        <v/>
      </c>
      <c r="H582" t="str">
        <f>IF(A582&lt;&gt;"",VLOOKUP(G582,ScoreRanges!$C$4:$E$8,3),"")</f>
        <v/>
      </c>
      <c r="J582" s="30" t="str">
        <f>IF(AND(ConversionTable!$F$2&lt;&gt;"",A582&lt;&gt;""),VLOOKUP(G582,ConversionTable!B$2:D$402,3),"")</f>
        <v/>
      </c>
      <c r="K582" t="str">
        <f>IF(AND(ConversionTable!$F$2&lt;&gt;"",A582&lt;&gt;""),VLOOKUP(J582,ConversionTable!I$4:K$7,3),"")</f>
        <v/>
      </c>
      <c r="M582" t="str">
        <f>IF(A582&lt;&gt;"",(RawData!AC582*ScoringModel!$B$11+RawData!AD582*ScoringModel!$B$21+RawData!AE582*ScoringModel!$B$31)*0.01,"")</f>
        <v/>
      </c>
      <c r="N582" t="str">
        <f>IF(A582&lt;&gt;"",(RawData!H582*ScoringModel!$B$4+RawData!I582*ScoringModel!$B$5+RawData!J582*ScoringModel!$B$6+RawData!K582*ScoringModel!$B$7+RawData!L582*ScoringModel!$B$8+RawData!M582*ScoringModel!$B$9+RawData!N582*ScoringModel!$B$10)*0.01,"")</f>
        <v/>
      </c>
      <c r="O582" t="str">
        <f>IF(A582&lt;&gt;"",(RawData!O582*ScoringModel!$B$14+RawData!P582*ScoringModel!$B$15+RawData!Q582*ScoringModel!$B$16+RawData!R582*ScoringModel!$B$17+RawData!S582*ScoringModel!$B$18+RawData!T582*ScoringModel!$B$19+RawData!U582*ScoringModel!$B$20)*0.01,"")</f>
        <v/>
      </c>
      <c r="P582" t="str">
        <f>IF(A582&lt;&gt;"",(RawData!V582*ScoringModel!$B$24+RawData!W582*ScoringModel!$B$25+RawData!X582*ScoringModel!$B$26+RawData!Y582*ScoringModel!$B$27+RawData!Z582*ScoringModel!$B$28+RawData!AA582*ScoringModel!$B$29+RawData!AB582*ScoringModel!$B$30)*0.01,"")</f>
        <v/>
      </c>
      <c r="Q582" s="19"/>
      <c r="R582" s="19"/>
      <c r="S582" s="19"/>
      <c r="T582" s="19"/>
      <c r="U582" s="19"/>
      <c r="V582" s="19"/>
    </row>
    <row r="583" spans="1:22" x14ac:dyDescent="0.25">
      <c r="A583" t="str">
        <f>IF(RawData!A583&lt;&gt;"",RawData!A583,"")</f>
        <v/>
      </c>
      <c r="B583" t="str">
        <f>IF(RawData!B583&lt;&gt;"",CONCATENATE(RawData!B583,", ",RawData!C583),"")</f>
        <v/>
      </c>
      <c r="C583" t="str">
        <f>IF(RawData!D583&lt;&gt;"",RawData!D583,"")</f>
        <v/>
      </c>
      <c r="D583" s="28" t="str">
        <f>IF(RawData!E583&lt;&gt;"",RawData!E583,"")</f>
        <v/>
      </c>
      <c r="E583" t="str">
        <f>IF(RawData!F583&lt;&gt;"",CONCATENATE(RawData!F583,", ",LEFT(RawData!G583,1)),"")</f>
        <v/>
      </c>
      <c r="G583" s="30" t="str">
        <f t="shared" si="9"/>
        <v/>
      </c>
      <c r="H583" t="str">
        <f>IF(A583&lt;&gt;"",VLOOKUP(G583,ScoreRanges!$C$4:$E$8,3),"")</f>
        <v/>
      </c>
      <c r="J583" s="30" t="str">
        <f>IF(AND(ConversionTable!$F$2&lt;&gt;"",A583&lt;&gt;""),VLOOKUP(G583,ConversionTable!B$2:D$402,3),"")</f>
        <v/>
      </c>
      <c r="K583" t="str">
        <f>IF(AND(ConversionTable!$F$2&lt;&gt;"",A583&lt;&gt;""),VLOOKUP(J583,ConversionTable!I$4:K$7,3),"")</f>
        <v/>
      </c>
      <c r="M583" t="str">
        <f>IF(A583&lt;&gt;"",(RawData!AC583*ScoringModel!$B$11+RawData!AD583*ScoringModel!$B$21+RawData!AE583*ScoringModel!$B$31)*0.01,"")</f>
        <v/>
      </c>
      <c r="N583" t="str">
        <f>IF(A583&lt;&gt;"",(RawData!H583*ScoringModel!$B$4+RawData!I583*ScoringModel!$B$5+RawData!J583*ScoringModel!$B$6+RawData!K583*ScoringModel!$B$7+RawData!L583*ScoringModel!$B$8+RawData!M583*ScoringModel!$B$9+RawData!N583*ScoringModel!$B$10)*0.01,"")</f>
        <v/>
      </c>
      <c r="O583" t="str">
        <f>IF(A583&lt;&gt;"",(RawData!O583*ScoringModel!$B$14+RawData!P583*ScoringModel!$B$15+RawData!Q583*ScoringModel!$B$16+RawData!R583*ScoringModel!$B$17+RawData!S583*ScoringModel!$B$18+RawData!T583*ScoringModel!$B$19+RawData!U583*ScoringModel!$B$20)*0.01,"")</f>
        <v/>
      </c>
      <c r="P583" t="str">
        <f>IF(A583&lt;&gt;"",(RawData!V583*ScoringModel!$B$24+RawData!W583*ScoringModel!$B$25+RawData!X583*ScoringModel!$B$26+RawData!Y583*ScoringModel!$B$27+RawData!Z583*ScoringModel!$B$28+RawData!AA583*ScoringModel!$B$29+RawData!AB583*ScoringModel!$B$30)*0.01,"")</f>
        <v/>
      </c>
      <c r="Q583" s="19"/>
      <c r="R583" s="19"/>
      <c r="S583" s="19"/>
      <c r="T583" s="19"/>
      <c r="U583" s="19"/>
      <c r="V583" s="19"/>
    </row>
    <row r="584" spans="1:22" x14ac:dyDescent="0.25">
      <c r="A584" t="str">
        <f>IF(RawData!A584&lt;&gt;"",RawData!A584,"")</f>
        <v/>
      </c>
      <c r="B584" t="str">
        <f>IF(RawData!B584&lt;&gt;"",CONCATENATE(RawData!B584,", ",RawData!C584),"")</f>
        <v/>
      </c>
      <c r="C584" t="str">
        <f>IF(RawData!D584&lt;&gt;"",RawData!D584,"")</f>
        <v/>
      </c>
      <c r="D584" s="28" t="str">
        <f>IF(RawData!E584&lt;&gt;"",RawData!E584,"")</f>
        <v/>
      </c>
      <c r="E584" t="str">
        <f>IF(RawData!F584&lt;&gt;"",CONCATENATE(RawData!F584,", ",LEFT(RawData!G584,1)),"")</f>
        <v/>
      </c>
      <c r="G584" s="30" t="str">
        <f t="shared" si="9"/>
        <v/>
      </c>
      <c r="H584" t="str">
        <f>IF(A584&lt;&gt;"",VLOOKUP(G584,ScoreRanges!$C$4:$E$8,3),"")</f>
        <v/>
      </c>
      <c r="J584" s="30" t="str">
        <f>IF(AND(ConversionTable!$F$2&lt;&gt;"",A584&lt;&gt;""),VLOOKUP(G584,ConversionTable!B$2:D$402,3),"")</f>
        <v/>
      </c>
      <c r="K584" t="str">
        <f>IF(AND(ConversionTable!$F$2&lt;&gt;"",A584&lt;&gt;""),VLOOKUP(J584,ConversionTable!I$4:K$7,3),"")</f>
        <v/>
      </c>
      <c r="M584" t="str">
        <f>IF(A584&lt;&gt;"",(RawData!AC584*ScoringModel!$B$11+RawData!AD584*ScoringModel!$B$21+RawData!AE584*ScoringModel!$B$31)*0.01,"")</f>
        <v/>
      </c>
      <c r="N584" t="str">
        <f>IF(A584&lt;&gt;"",(RawData!H584*ScoringModel!$B$4+RawData!I584*ScoringModel!$B$5+RawData!J584*ScoringModel!$B$6+RawData!K584*ScoringModel!$B$7+RawData!L584*ScoringModel!$B$8+RawData!M584*ScoringModel!$B$9+RawData!N584*ScoringModel!$B$10)*0.01,"")</f>
        <v/>
      </c>
      <c r="O584" t="str">
        <f>IF(A584&lt;&gt;"",(RawData!O584*ScoringModel!$B$14+RawData!P584*ScoringModel!$B$15+RawData!Q584*ScoringModel!$B$16+RawData!R584*ScoringModel!$B$17+RawData!S584*ScoringModel!$B$18+RawData!T584*ScoringModel!$B$19+RawData!U584*ScoringModel!$B$20)*0.01,"")</f>
        <v/>
      </c>
      <c r="P584" t="str">
        <f>IF(A584&lt;&gt;"",(RawData!V584*ScoringModel!$B$24+RawData!W584*ScoringModel!$B$25+RawData!X584*ScoringModel!$B$26+RawData!Y584*ScoringModel!$B$27+RawData!Z584*ScoringModel!$B$28+RawData!AA584*ScoringModel!$B$29+RawData!AB584*ScoringModel!$B$30)*0.01,"")</f>
        <v/>
      </c>
      <c r="Q584" s="19"/>
      <c r="R584" s="19"/>
      <c r="S584" s="19"/>
      <c r="T584" s="19"/>
      <c r="U584" s="19"/>
      <c r="V584" s="19"/>
    </row>
    <row r="585" spans="1:22" x14ac:dyDescent="0.25">
      <c r="A585" t="str">
        <f>IF(RawData!A585&lt;&gt;"",RawData!A585,"")</f>
        <v/>
      </c>
      <c r="B585" t="str">
        <f>IF(RawData!B585&lt;&gt;"",CONCATENATE(RawData!B585,", ",RawData!C585),"")</f>
        <v/>
      </c>
      <c r="C585" t="str">
        <f>IF(RawData!D585&lt;&gt;"",RawData!D585,"")</f>
        <v/>
      </c>
      <c r="D585" s="28" t="str">
        <f>IF(RawData!E585&lt;&gt;"",RawData!E585,"")</f>
        <v/>
      </c>
      <c r="E585" t="str">
        <f>IF(RawData!F585&lt;&gt;"",CONCATENATE(RawData!F585,", ",LEFT(RawData!G585,1)),"")</f>
        <v/>
      </c>
      <c r="G585" s="30" t="str">
        <f t="shared" si="9"/>
        <v/>
      </c>
      <c r="H585" t="str">
        <f>IF(A585&lt;&gt;"",VLOOKUP(G585,ScoreRanges!$C$4:$E$8,3),"")</f>
        <v/>
      </c>
      <c r="J585" s="30" t="str">
        <f>IF(AND(ConversionTable!$F$2&lt;&gt;"",A585&lt;&gt;""),VLOOKUP(G585,ConversionTable!B$2:D$402,3),"")</f>
        <v/>
      </c>
      <c r="K585" t="str">
        <f>IF(AND(ConversionTable!$F$2&lt;&gt;"",A585&lt;&gt;""),VLOOKUP(J585,ConversionTable!I$4:K$7,3),"")</f>
        <v/>
      </c>
      <c r="M585" t="str">
        <f>IF(A585&lt;&gt;"",(RawData!AC585*ScoringModel!$B$11+RawData!AD585*ScoringModel!$B$21+RawData!AE585*ScoringModel!$B$31)*0.01,"")</f>
        <v/>
      </c>
      <c r="N585" t="str">
        <f>IF(A585&lt;&gt;"",(RawData!H585*ScoringModel!$B$4+RawData!I585*ScoringModel!$B$5+RawData!J585*ScoringModel!$B$6+RawData!K585*ScoringModel!$B$7+RawData!L585*ScoringModel!$B$8+RawData!M585*ScoringModel!$B$9+RawData!N585*ScoringModel!$B$10)*0.01,"")</f>
        <v/>
      </c>
      <c r="O585" t="str">
        <f>IF(A585&lt;&gt;"",(RawData!O585*ScoringModel!$B$14+RawData!P585*ScoringModel!$B$15+RawData!Q585*ScoringModel!$B$16+RawData!R585*ScoringModel!$B$17+RawData!S585*ScoringModel!$B$18+RawData!T585*ScoringModel!$B$19+RawData!U585*ScoringModel!$B$20)*0.01,"")</f>
        <v/>
      </c>
      <c r="P585" t="str">
        <f>IF(A585&lt;&gt;"",(RawData!V585*ScoringModel!$B$24+RawData!W585*ScoringModel!$B$25+RawData!X585*ScoringModel!$B$26+RawData!Y585*ScoringModel!$B$27+RawData!Z585*ScoringModel!$B$28+RawData!AA585*ScoringModel!$B$29+RawData!AB585*ScoringModel!$B$30)*0.01,"")</f>
        <v/>
      </c>
      <c r="Q585" s="19"/>
      <c r="R585" s="19"/>
      <c r="S585" s="19"/>
      <c r="T585" s="19"/>
      <c r="U585" s="19"/>
      <c r="V585" s="19"/>
    </row>
    <row r="586" spans="1:22" x14ac:dyDescent="0.25">
      <c r="A586" t="str">
        <f>IF(RawData!A586&lt;&gt;"",RawData!A586,"")</f>
        <v/>
      </c>
      <c r="B586" t="str">
        <f>IF(RawData!B586&lt;&gt;"",CONCATENATE(RawData!B586,", ",RawData!C586),"")</f>
        <v/>
      </c>
      <c r="C586" t="str">
        <f>IF(RawData!D586&lt;&gt;"",RawData!D586,"")</f>
        <v/>
      </c>
      <c r="D586" s="28" t="str">
        <f>IF(RawData!E586&lt;&gt;"",RawData!E586,"")</f>
        <v/>
      </c>
      <c r="E586" t="str">
        <f>IF(RawData!F586&lt;&gt;"",CONCATENATE(RawData!F586,", ",LEFT(RawData!G586,1)),"")</f>
        <v/>
      </c>
      <c r="G586" s="30" t="str">
        <f t="shared" si="9"/>
        <v/>
      </c>
      <c r="H586" t="str">
        <f>IF(A586&lt;&gt;"",VLOOKUP(G586,ScoreRanges!$C$4:$E$8,3),"")</f>
        <v/>
      </c>
      <c r="J586" s="30" t="str">
        <f>IF(AND(ConversionTable!$F$2&lt;&gt;"",A586&lt;&gt;""),VLOOKUP(G586,ConversionTable!B$2:D$402,3),"")</f>
        <v/>
      </c>
      <c r="K586" t="str">
        <f>IF(AND(ConversionTable!$F$2&lt;&gt;"",A586&lt;&gt;""),VLOOKUP(J586,ConversionTable!I$4:K$7,3),"")</f>
        <v/>
      </c>
      <c r="M586" t="str">
        <f>IF(A586&lt;&gt;"",(RawData!AC586*ScoringModel!$B$11+RawData!AD586*ScoringModel!$B$21+RawData!AE586*ScoringModel!$B$31)*0.01,"")</f>
        <v/>
      </c>
      <c r="N586" t="str">
        <f>IF(A586&lt;&gt;"",(RawData!H586*ScoringModel!$B$4+RawData!I586*ScoringModel!$B$5+RawData!J586*ScoringModel!$B$6+RawData!K586*ScoringModel!$B$7+RawData!L586*ScoringModel!$B$8+RawData!M586*ScoringModel!$B$9+RawData!N586*ScoringModel!$B$10)*0.01,"")</f>
        <v/>
      </c>
      <c r="O586" t="str">
        <f>IF(A586&lt;&gt;"",(RawData!O586*ScoringModel!$B$14+RawData!P586*ScoringModel!$B$15+RawData!Q586*ScoringModel!$B$16+RawData!R586*ScoringModel!$B$17+RawData!S586*ScoringModel!$B$18+RawData!T586*ScoringModel!$B$19+RawData!U586*ScoringModel!$B$20)*0.01,"")</f>
        <v/>
      </c>
      <c r="P586" t="str">
        <f>IF(A586&lt;&gt;"",(RawData!V586*ScoringModel!$B$24+RawData!W586*ScoringModel!$B$25+RawData!X586*ScoringModel!$B$26+RawData!Y586*ScoringModel!$B$27+RawData!Z586*ScoringModel!$B$28+RawData!AA586*ScoringModel!$B$29+RawData!AB586*ScoringModel!$B$30)*0.01,"")</f>
        <v/>
      </c>
      <c r="Q586" s="19"/>
      <c r="R586" s="19"/>
      <c r="S586" s="19"/>
      <c r="T586" s="19"/>
      <c r="U586" s="19"/>
      <c r="V586" s="19"/>
    </row>
    <row r="587" spans="1:22" x14ac:dyDescent="0.25">
      <c r="A587" t="str">
        <f>IF(RawData!A587&lt;&gt;"",RawData!A587,"")</f>
        <v/>
      </c>
      <c r="B587" t="str">
        <f>IF(RawData!B587&lt;&gt;"",CONCATENATE(RawData!B587,", ",RawData!C587),"")</f>
        <v/>
      </c>
      <c r="C587" t="str">
        <f>IF(RawData!D587&lt;&gt;"",RawData!D587,"")</f>
        <v/>
      </c>
      <c r="D587" s="28" t="str">
        <f>IF(RawData!E587&lt;&gt;"",RawData!E587,"")</f>
        <v/>
      </c>
      <c r="E587" t="str">
        <f>IF(RawData!F587&lt;&gt;"",CONCATENATE(RawData!F587,", ",LEFT(RawData!G587,1)),"")</f>
        <v/>
      </c>
      <c r="G587" s="30" t="str">
        <f t="shared" si="9"/>
        <v/>
      </c>
      <c r="H587" t="str">
        <f>IF(A587&lt;&gt;"",VLOOKUP(G587,ScoreRanges!$C$4:$E$8,3),"")</f>
        <v/>
      </c>
      <c r="J587" s="30" t="str">
        <f>IF(AND(ConversionTable!$F$2&lt;&gt;"",A587&lt;&gt;""),VLOOKUP(G587,ConversionTable!B$2:D$402,3),"")</f>
        <v/>
      </c>
      <c r="K587" t="str">
        <f>IF(AND(ConversionTable!$F$2&lt;&gt;"",A587&lt;&gt;""),VLOOKUP(J587,ConversionTable!I$4:K$7,3),"")</f>
        <v/>
      </c>
      <c r="M587" t="str">
        <f>IF(A587&lt;&gt;"",(RawData!AC587*ScoringModel!$B$11+RawData!AD587*ScoringModel!$B$21+RawData!AE587*ScoringModel!$B$31)*0.01,"")</f>
        <v/>
      </c>
      <c r="N587" t="str">
        <f>IF(A587&lt;&gt;"",(RawData!H587*ScoringModel!$B$4+RawData!I587*ScoringModel!$B$5+RawData!J587*ScoringModel!$B$6+RawData!K587*ScoringModel!$B$7+RawData!L587*ScoringModel!$B$8+RawData!M587*ScoringModel!$B$9+RawData!N587*ScoringModel!$B$10)*0.01,"")</f>
        <v/>
      </c>
      <c r="O587" t="str">
        <f>IF(A587&lt;&gt;"",(RawData!O587*ScoringModel!$B$14+RawData!P587*ScoringModel!$B$15+RawData!Q587*ScoringModel!$B$16+RawData!R587*ScoringModel!$B$17+RawData!S587*ScoringModel!$B$18+RawData!T587*ScoringModel!$B$19+RawData!U587*ScoringModel!$B$20)*0.01,"")</f>
        <v/>
      </c>
      <c r="P587" t="str">
        <f>IF(A587&lt;&gt;"",(RawData!V587*ScoringModel!$B$24+RawData!W587*ScoringModel!$B$25+RawData!X587*ScoringModel!$B$26+RawData!Y587*ScoringModel!$B$27+RawData!Z587*ScoringModel!$B$28+RawData!AA587*ScoringModel!$B$29+RawData!AB587*ScoringModel!$B$30)*0.01,"")</f>
        <v/>
      </c>
      <c r="Q587" s="19"/>
      <c r="R587" s="19"/>
      <c r="S587" s="19"/>
      <c r="T587" s="19"/>
      <c r="U587" s="19"/>
      <c r="V587" s="19"/>
    </row>
    <row r="588" spans="1:22" x14ac:dyDescent="0.25">
      <c r="A588" t="str">
        <f>IF(RawData!A588&lt;&gt;"",RawData!A588,"")</f>
        <v/>
      </c>
      <c r="B588" t="str">
        <f>IF(RawData!B588&lt;&gt;"",CONCATENATE(RawData!B588,", ",RawData!C588),"")</f>
        <v/>
      </c>
      <c r="C588" t="str">
        <f>IF(RawData!D588&lt;&gt;"",RawData!D588,"")</f>
        <v/>
      </c>
      <c r="D588" s="28" t="str">
        <f>IF(RawData!E588&lt;&gt;"",RawData!E588,"")</f>
        <v/>
      </c>
      <c r="E588" t="str">
        <f>IF(RawData!F588&lt;&gt;"",CONCATENATE(RawData!F588,", ",LEFT(RawData!G588,1)),"")</f>
        <v/>
      </c>
      <c r="G588" s="30" t="str">
        <f t="shared" si="9"/>
        <v/>
      </c>
      <c r="H588" t="str">
        <f>IF(A588&lt;&gt;"",VLOOKUP(G588,ScoreRanges!$C$4:$E$8,3),"")</f>
        <v/>
      </c>
      <c r="J588" s="30" t="str">
        <f>IF(AND(ConversionTable!$F$2&lt;&gt;"",A588&lt;&gt;""),VLOOKUP(G588,ConversionTable!B$2:D$402,3),"")</f>
        <v/>
      </c>
      <c r="K588" t="str">
        <f>IF(AND(ConversionTable!$F$2&lt;&gt;"",A588&lt;&gt;""),VLOOKUP(J588,ConversionTable!I$4:K$7,3),"")</f>
        <v/>
      </c>
      <c r="M588" t="str">
        <f>IF(A588&lt;&gt;"",(RawData!AC588*ScoringModel!$B$11+RawData!AD588*ScoringModel!$B$21+RawData!AE588*ScoringModel!$B$31)*0.01,"")</f>
        <v/>
      </c>
      <c r="N588" t="str">
        <f>IF(A588&lt;&gt;"",(RawData!H588*ScoringModel!$B$4+RawData!I588*ScoringModel!$B$5+RawData!J588*ScoringModel!$B$6+RawData!K588*ScoringModel!$B$7+RawData!L588*ScoringModel!$B$8+RawData!M588*ScoringModel!$B$9+RawData!N588*ScoringModel!$B$10)*0.01,"")</f>
        <v/>
      </c>
      <c r="O588" t="str">
        <f>IF(A588&lt;&gt;"",(RawData!O588*ScoringModel!$B$14+RawData!P588*ScoringModel!$B$15+RawData!Q588*ScoringModel!$B$16+RawData!R588*ScoringModel!$B$17+RawData!S588*ScoringModel!$B$18+RawData!T588*ScoringModel!$B$19+RawData!U588*ScoringModel!$B$20)*0.01,"")</f>
        <v/>
      </c>
      <c r="P588" t="str">
        <f>IF(A588&lt;&gt;"",(RawData!V588*ScoringModel!$B$24+RawData!W588*ScoringModel!$B$25+RawData!X588*ScoringModel!$B$26+RawData!Y588*ScoringModel!$B$27+RawData!Z588*ScoringModel!$B$28+RawData!AA588*ScoringModel!$B$29+RawData!AB588*ScoringModel!$B$30)*0.01,"")</f>
        <v/>
      </c>
      <c r="Q588" s="19"/>
      <c r="R588" s="19"/>
      <c r="S588" s="19"/>
      <c r="T588" s="19"/>
      <c r="U588" s="19"/>
      <c r="V588" s="19"/>
    </row>
    <row r="589" spans="1:22" x14ac:dyDescent="0.25">
      <c r="A589" t="str">
        <f>IF(RawData!A589&lt;&gt;"",RawData!A589,"")</f>
        <v/>
      </c>
      <c r="B589" t="str">
        <f>IF(RawData!B589&lt;&gt;"",CONCATENATE(RawData!B589,", ",RawData!C589),"")</f>
        <v/>
      </c>
      <c r="C589" t="str">
        <f>IF(RawData!D589&lt;&gt;"",RawData!D589,"")</f>
        <v/>
      </c>
      <c r="D589" s="28" t="str">
        <f>IF(RawData!E589&lt;&gt;"",RawData!E589,"")</f>
        <v/>
      </c>
      <c r="E589" t="str">
        <f>IF(RawData!F589&lt;&gt;"",CONCATENATE(RawData!F589,", ",LEFT(RawData!G589,1)),"")</f>
        <v/>
      </c>
      <c r="G589" s="30" t="str">
        <f t="shared" si="9"/>
        <v/>
      </c>
      <c r="H589" t="str">
        <f>IF(A589&lt;&gt;"",VLOOKUP(G589,ScoreRanges!$C$4:$E$8,3),"")</f>
        <v/>
      </c>
      <c r="J589" s="30" t="str">
        <f>IF(AND(ConversionTable!$F$2&lt;&gt;"",A589&lt;&gt;""),VLOOKUP(G589,ConversionTable!B$2:D$402,3),"")</f>
        <v/>
      </c>
      <c r="K589" t="str">
        <f>IF(AND(ConversionTable!$F$2&lt;&gt;"",A589&lt;&gt;""),VLOOKUP(J589,ConversionTable!I$4:K$7,3),"")</f>
        <v/>
      </c>
      <c r="M589" t="str">
        <f>IF(A589&lt;&gt;"",(RawData!AC589*ScoringModel!$B$11+RawData!AD589*ScoringModel!$B$21+RawData!AE589*ScoringModel!$B$31)*0.01,"")</f>
        <v/>
      </c>
      <c r="N589" t="str">
        <f>IF(A589&lt;&gt;"",(RawData!H589*ScoringModel!$B$4+RawData!I589*ScoringModel!$B$5+RawData!J589*ScoringModel!$B$6+RawData!K589*ScoringModel!$B$7+RawData!L589*ScoringModel!$B$8+RawData!M589*ScoringModel!$B$9+RawData!N589*ScoringModel!$B$10)*0.01,"")</f>
        <v/>
      </c>
      <c r="O589" t="str">
        <f>IF(A589&lt;&gt;"",(RawData!O589*ScoringModel!$B$14+RawData!P589*ScoringModel!$B$15+RawData!Q589*ScoringModel!$B$16+RawData!R589*ScoringModel!$B$17+RawData!S589*ScoringModel!$B$18+RawData!T589*ScoringModel!$B$19+RawData!U589*ScoringModel!$B$20)*0.01,"")</f>
        <v/>
      </c>
      <c r="P589" t="str">
        <f>IF(A589&lt;&gt;"",(RawData!V589*ScoringModel!$B$24+RawData!W589*ScoringModel!$B$25+RawData!X589*ScoringModel!$B$26+RawData!Y589*ScoringModel!$B$27+RawData!Z589*ScoringModel!$B$28+RawData!AA589*ScoringModel!$B$29+RawData!AB589*ScoringModel!$B$30)*0.01,"")</f>
        <v/>
      </c>
      <c r="Q589" s="19"/>
      <c r="R589" s="19"/>
      <c r="S589" s="19"/>
      <c r="T589" s="19"/>
      <c r="U589" s="19"/>
      <c r="V589" s="19"/>
    </row>
    <row r="590" spans="1:22" x14ac:dyDescent="0.25">
      <c r="A590" t="str">
        <f>IF(RawData!A590&lt;&gt;"",RawData!A590,"")</f>
        <v/>
      </c>
      <c r="B590" t="str">
        <f>IF(RawData!B590&lt;&gt;"",CONCATENATE(RawData!B590,", ",RawData!C590),"")</f>
        <v/>
      </c>
      <c r="C590" t="str">
        <f>IF(RawData!D590&lt;&gt;"",RawData!D590,"")</f>
        <v/>
      </c>
      <c r="D590" s="28" t="str">
        <f>IF(RawData!E590&lt;&gt;"",RawData!E590,"")</f>
        <v/>
      </c>
      <c r="E590" t="str">
        <f>IF(RawData!F590&lt;&gt;"",CONCATENATE(RawData!F590,", ",LEFT(RawData!G590,1)),"")</f>
        <v/>
      </c>
      <c r="G590" s="30" t="str">
        <f t="shared" si="9"/>
        <v/>
      </c>
      <c r="H590" t="str">
        <f>IF(A590&lt;&gt;"",VLOOKUP(G590,ScoreRanges!$C$4:$E$8,3),"")</f>
        <v/>
      </c>
      <c r="J590" s="30" t="str">
        <f>IF(AND(ConversionTable!$F$2&lt;&gt;"",A590&lt;&gt;""),VLOOKUP(G590,ConversionTable!B$2:D$402,3),"")</f>
        <v/>
      </c>
      <c r="K590" t="str">
        <f>IF(AND(ConversionTable!$F$2&lt;&gt;"",A590&lt;&gt;""),VLOOKUP(J590,ConversionTable!I$4:K$7,3),"")</f>
        <v/>
      </c>
      <c r="M590" t="str">
        <f>IF(A590&lt;&gt;"",(RawData!AC590*ScoringModel!$B$11+RawData!AD590*ScoringModel!$B$21+RawData!AE590*ScoringModel!$B$31)*0.01,"")</f>
        <v/>
      </c>
      <c r="N590" t="str">
        <f>IF(A590&lt;&gt;"",(RawData!H590*ScoringModel!$B$4+RawData!I590*ScoringModel!$B$5+RawData!J590*ScoringModel!$B$6+RawData!K590*ScoringModel!$B$7+RawData!L590*ScoringModel!$B$8+RawData!M590*ScoringModel!$B$9+RawData!N590*ScoringModel!$B$10)*0.01,"")</f>
        <v/>
      </c>
      <c r="O590" t="str">
        <f>IF(A590&lt;&gt;"",(RawData!O590*ScoringModel!$B$14+RawData!P590*ScoringModel!$B$15+RawData!Q590*ScoringModel!$B$16+RawData!R590*ScoringModel!$B$17+RawData!S590*ScoringModel!$B$18+RawData!T590*ScoringModel!$B$19+RawData!U590*ScoringModel!$B$20)*0.01,"")</f>
        <v/>
      </c>
      <c r="P590" t="str">
        <f>IF(A590&lt;&gt;"",(RawData!V590*ScoringModel!$B$24+RawData!W590*ScoringModel!$B$25+RawData!X590*ScoringModel!$B$26+RawData!Y590*ScoringModel!$B$27+RawData!Z590*ScoringModel!$B$28+RawData!AA590*ScoringModel!$B$29+RawData!AB590*ScoringModel!$B$30)*0.01,"")</f>
        <v/>
      </c>
      <c r="Q590" s="19"/>
      <c r="R590" s="19"/>
      <c r="S590" s="19"/>
      <c r="T590" s="19"/>
      <c r="U590" s="19"/>
      <c r="V590" s="19"/>
    </row>
    <row r="591" spans="1:22" x14ac:dyDescent="0.25">
      <c r="A591" t="str">
        <f>IF(RawData!A591&lt;&gt;"",RawData!A591,"")</f>
        <v/>
      </c>
      <c r="B591" t="str">
        <f>IF(RawData!B591&lt;&gt;"",CONCATENATE(RawData!B591,", ",RawData!C591),"")</f>
        <v/>
      </c>
      <c r="C591" t="str">
        <f>IF(RawData!D591&lt;&gt;"",RawData!D591,"")</f>
        <v/>
      </c>
      <c r="D591" s="28" t="str">
        <f>IF(RawData!E591&lt;&gt;"",RawData!E591,"")</f>
        <v/>
      </c>
      <c r="E591" t="str">
        <f>IF(RawData!F591&lt;&gt;"",CONCATENATE(RawData!F591,", ",LEFT(RawData!G591,1)),"")</f>
        <v/>
      </c>
      <c r="G591" s="30" t="str">
        <f t="shared" si="9"/>
        <v/>
      </c>
      <c r="H591" t="str">
        <f>IF(A591&lt;&gt;"",VLOOKUP(G591,ScoreRanges!$C$4:$E$8,3),"")</f>
        <v/>
      </c>
      <c r="J591" s="30" t="str">
        <f>IF(AND(ConversionTable!$F$2&lt;&gt;"",A591&lt;&gt;""),VLOOKUP(G591,ConversionTable!B$2:D$402,3),"")</f>
        <v/>
      </c>
      <c r="K591" t="str">
        <f>IF(AND(ConversionTable!$F$2&lt;&gt;"",A591&lt;&gt;""),VLOOKUP(J591,ConversionTable!I$4:K$7,3),"")</f>
        <v/>
      </c>
      <c r="M591" t="str">
        <f>IF(A591&lt;&gt;"",(RawData!AC591*ScoringModel!$B$11+RawData!AD591*ScoringModel!$B$21+RawData!AE591*ScoringModel!$B$31)*0.01,"")</f>
        <v/>
      </c>
      <c r="N591" t="str">
        <f>IF(A591&lt;&gt;"",(RawData!H591*ScoringModel!$B$4+RawData!I591*ScoringModel!$B$5+RawData!J591*ScoringModel!$B$6+RawData!K591*ScoringModel!$B$7+RawData!L591*ScoringModel!$B$8+RawData!M591*ScoringModel!$B$9+RawData!N591*ScoringModel!$B$10)*0.01,"")</f>
        <v/>
      </c>
      <c r="O591" t="str">
        <f>IF(A591&lt;&gt;"",(RawData!O591*ScoringModel!$B$14+RawData!P591*ScoringModel!$B$15+RawData!Q591*ScoringModel!$B$16+RawData!R591*ScoringModel!$B$17+RawData!S591*ScoringModel!$B$18+RawData!T591*ScoringModel!$B$19+RawData!U591*ScoringModel!$B$20)*0.01,"")</f>
        <v/>
      </c>
      <c r="P591" t="str">
        <f>IF(A591&lt;&gt;"",(RawData!V591*ScoringModel!$B$24+RawData!W591*ScoringModel!$B$25+RawData!X591*ScoringModel!$B$26+RawData!Y591*ScoringModel!$B$27+RawData!Z591*ScoringModel!$B$28+RawData!AA591*ScoringModel!$B$29+RawData!AB591*ScoringModel!$B$30)*0.01,"")</f>
        <v/>
      </c>
      <c r="Q591" s="19"/>
      <c r="R591" s="19"/>
      <c r="S591" s="19"/>
      <c r="T591" s="19"/>
      <c r="U591" s="19"/>
      <c r="V591" s="19"/>
    </row>
    <row r="592" spans="1:22" x14ac:dyDescent="0.25">
      <c r="A592" t="str">
        <f>IF(RawData!A592&lt;&gt;"",RawData!A592,"")</f>
        <v/>
      </c>
      <c r="B592" t="str">
        <f>IF(RawData!B592&lt;&gt;"",CONCATENATE(RawData!B592,", ",RawData!C592),"")</f>
        <v/>
      </c>
      <c r="C592" t="str">
        <f>IF(RawData!D592&lt;&gt;"",RawData!D592,"")</f>
        <v/>
      </c>
      <c r="D592" s="28" t="str">
        <f>IF(RawData!E592&lt;&gt;"",RawData!E592,"")</f>
        <v/>
      </c>
      <c r="E592" t="str">
        <f>IF(RawData!F592&lt;&gt;"",CONCATENATE(RawData!F592,", ",LEFT(RawData!G592,1)),"")</f>
        <v/>
      </c>
      <c r="G592" s="30" t="str">
        <f t="shared" si="9"/>
        <v/>
      </c>
      <c r="H592" t="str">
        <f>IF(A592&lt;&gt;"",VLOOKUP(G592,ScoreRanges!$C$4:$E$8,3),"")</f>
        <v/>
      </c>
      <c r="J592" s="30" t="str">
        <f>IF(AND(ConversionTable!$F$2&lt;&gt;"",A592&lt;&gt;""),VLOOKUP(G592,ConversionTable!B$2:D$402,3),"")</f>
        <v/>
      </c>
      <c r="K592" t="str">
        <f>IF(AND(ConversionTable!$F$2&lt;&gt;"",A592&lt;&gt;""),VLOOKUP(J592,ConversionTable!I$4:K$7,3),"")</f>
        <v/>
      </c>
      <c r="M592" t="str">
        <f>IF(A592&lt;&gt;"",(RawData!AC592*ScoringModel!$B$11+RawData!AD592*ScoringModel!$B$21+RawData!AE592*ScoringModel!$B$31)*0.01,"")</f>
        <v/>
      </c>
      <c r="N592" t="str">
        <f>IF(A592&lt;&gt;"",(RawData!H592*ScoringModel!$B$4+RawData!I592*ScoringModel!$B$5+RawData!J592*ScoringModel!$B$6+RawData!K592*ScoringModel!$B$7+RawData!L592*ScoringModel!$B$8+RawData!M592*ScoringModel!$B$9+RawData!N592*ScoringModel!$B$10)*0.01,"")</f>
        <v/>
      </c>
      <c r="O592" t="str">
        <f>IF(A592&lt;&gt;"",(RawData!O592*ScoringModel!$B$14+RawData!P592*ScoringModel!$B$15+RawData!Q592*ScoringModel!$B$16+RawData!R592*ScoringModel!$B$17+RawData!S592*ScoringModel!$B$18+RawData!T592*ScoringModel!$B$19+RawData!U592*ScoringModel!$B$20)*0.01,"")</f>
        <v/>
      </c>
      <c r="P592" t="str">
        <f>IF(A592&lt;&gt;"",(RawData!V592*ScoringModel!$B$24+RawData!W592*ScoringModel!$B$25+RawData!X592*ScoringModel!$B$26+RawData!Y592*ScoringModel!$B$27+RawData!Z592*ScoringModel!$B$28+RawData!AA592*ScoringModel!$B$29+RawData!AB592*ScoringModel!$B$30)*0.01,"")</f>
        <v/>
      </c>
      <c r="Q592" s="19"/>
      <c r="R592" s="19"/>
      <c r="S592" s="19"/>
      <c r="T592" s="19"/>
      <c r="U592" s="19"/>
      <c r="V592" s="19"/>
    </row>
    <row r="593" spans="1:22" x14ac:dyDescent="0.25">
      <c r="A593" t="str">
        <f>IF(RawData!A593&lt;&gt;"",RawData!A593,"")</f>
        <v/>
      </c>
      <c r="B593" t="str">
        <f>IF(RawData!B593&lt;&gt;"",CONCATENATE(RawData!B593,", ",RawData!C593),"")</f>
        <v/>
      </c>
      <c r="C593" t="str">
        <f>IF(RawData!D593&lt;&gt;"",RawData!D593,"")</f>
        <v/>
      </c>
      <c r="D593" s="28" t="str">
        <f>IF(RawData!E593&lt;&gt;"",RawData!E593,"")</f>
        <v/>
      </c>
      <c r="E593" t="str">
        <f>IF(RawData!F593&lt;&gt;"",CONCATENATE(RawData!F593,", ",LEFT(RawData!G593,1)),"")</f>
        <v/>
      </c>
      <c r="G593" s="30" t="str">
        <f t="shared" si="9"/>
        <v/>
      </c>
      <c r="H593" t="str">
        <f>IF(A593&lt;&gt;"",VLOOKUP(G593,ScoreRanges!$C$4:$E$8,3),"")</f>
        <v/>
      </c>
      <c r="J593" s="30" t="str">
        <f>IF(AND(ConversionTable!$F$2&lt;&gt;"",A593&lt;&gt;""),VLOOKUP(G593,ConversionTable!B$2:D$402,3),"")</f>
        <v/>
      </c>
      <c r="K593" t="str">
        <f>IF(AND(ConversionTable!$F$2&lt;&gt;"",A593&lt;&gt;""),VLOOKUP(J593,ConversionTable!I$4:K$7,3),"")</f>
        <v/>
      </c>
      <c r="M593" t="str">
        <f>IF(A593&lt;&gt;"",(RawData!AC593*ScoringModel!$B$11+RawData!AD593*ScoringModel!$B$21+RawData!AE593*ScoringModel!$B$31)*0.01,"")</f>
        <v/>
      </c>
      <c r="N593" t="str">
        <f>IF(A593&lt;&gt;"",(RawData!H593*ScoringModel!$B$4+RawData!I593*ScoringModel!$B$5+RawData!J593*ScoringModel!$B$6+RawData!K593*ScoringModel!$B$7+RawData!L593*ScoringModel!$B$8+RawData!M593*ScoringModel!$B$9+RawData!N593*ScoringModel!$B$10)*0.01,"")</f>
        <v/>
      </c>
      <c r="O593" t="str">
        <f>IF(A593&lt;&gt;"",(RawData!O593*ScoringModel!$B$14+RawData!P593*ScoringModel!$B$15+RawData!Q593*ScoringModel!$B$16+RawData!R593*ScoringModel!$B$17+RawData!S593*ScoringModel!$B$18+RawData!T593*ScoringModel!$B$19+RawData!U593*ScoringModel!$B$20)*0.01,"")</f>
        <v/>
      </c>
      <c r="P593" t="str">
        <f>IF(A593&lt;&gt;"",(RawData!V593*ScoringModel!$B$24+RawData!W593*ScoringModel!$B$25+RawData!X593*ScoringModel!$B$26+RawData!Y593*ScoringModel!$B$27+RawData!Z593*ScoringModel!$B$28+RawData!AA593*ScoringModel!$B$29+RawData!AB593*ScoringModel!$B$30)*0.01,"")</f>
        <v/>
      </c>
      <c r="Q593" s="19"/>
      <c r="R593" s="19"/>
      <c r="S593" s="19"/>
      <c r="T593" s="19"/>
      <c r="U593" s="19"/>
      <c r="V593" s="19"/>
    </row>
    <row r="594" spans="1:22" x14ac:dyDescent="0.25">
      <c r="A594" t="str">
        <f>IF(RawData!A594&lt;&gt;"",RawData!A594,"")</f>
        <v/>
      </c>
      <c r="B594" t="str">
        <f>IF(RawData!B594&lt;&gt;"",CONCATENATE(RawData!B594,", ",RawData!C594),"")</f>
        <v/>
      </c>
      <c r="C594" t="str">
        <f>IF(RawData!D594&lt;&gt;"",RawData!D594,"")</f>
        <v/>
      </c>
      <c r="D594" s="28" t="str">
        <f>IF(RawData!E594&lt;&gt;"",RawData!E594,"")</f>
        <v/>
      </c>
      <c r="E594" t="str">
        <f>IF(RawData!F594&lt;&gt;"",CONCATENATE(RawData!F594,", ",LEFT(RawData!G594,1)),"")</f>
        <v/>
      </c>
      <c r="G594" s="30" t="str">
        <f t="shared" si="9"/>
        <v/>
      </c>
      <c r="H594" t="str">
        <f>IF(A594&lt;&gt;"",VLOOKUP(G594,ScoreRanges!$C$4:$E$8,3),"")</f>
        <v/>
      </c>
      <c r="J594" s="30" t="str">
        <f>IF(AND(ConversionTable!$F$2&lt;&gt;"",A594&lt;&gt;""),VLOOKUP(G594,ConversionTable!B$2:D$402,3),"")</f>
        <v/>
      </c>
      <c r="K594" t="str">
        <f>IF(AND(ConversionTable!$F$2&lt;&gt;"",A594&lt;&gt;""),VLOOKUP(J594,ConversionTable!I$4:K$7,3),"")</f>
        <v/>
      </c>
      <c r="M594" t="str">
        <f>IF(A594&lt;&gt;"",(RawData!AC594*ScoringModel!$B$11+RawData!AD594*ScoringModel!$B$21+RawData!AE594*ScoringModel!$B$31)*0.01,"")</f>
        <v/>
      </c>
      <c r="N594" t="str">
        <f>IF(A594&lt;&gt;"",(RawData!H594*ScoringModel!$B$4+RawData!I594*ScoringModel!$B$5+RawData!J594*ScoringModel!$B$6+RawData!K594*ScoringModel!$B$7+RawData!L594*ScoringModel!$B$8+RawData!M594*ScoringModel!$B$9+RawData!N594*ScoringModel!$B$10)*0.01,"")</f>
        <v/>
      </c>
      <c r="O594" t="str">
        <f>IF(A594&lt;&gt;"",(RawData!O594*ScoringModel!$B$14+RawData!P594*ScoringModel!$B$15+RawData!Q594*ScoringModel!$B$16+RawData!R594*ScoringModel!$B$17+RawData!S594*ScoringModel!$B$18+RawData!T594*ScoringModel!$B$19+RawData!U594*ScoringModel!$B$20)*0.01,"")</f>
        <v/>
      </c>
      <c r="P594" t="str">
        <f>IF(A594&lt;&gt;"",(RawData!V594*ScoringModel!$B$24+RawData!W594*ScoringModel!$B$25+RawData!X594*ScoringModel!$B$26+RawData!Y594*ScoringModel!$B$27+RawData!Z594*ScoringModel!$B$28+RawData!AA594*ScoringModel!$B$29+RawData!AB594*ScoringModel!$B$30)*0.01,"")</f>
        <v/>
      </c>
      <c r="Q594" s="19"/>
      <c r="R594" s="19"/>
      <c r="S594" s="19"/>
      <c r="T594" s="19"/>
      <c r="U594" s="19"/>
      <c r="V594" s="19"/>
    </row>
    <row r="595" spans="1:22" x14ac:dyDescent="0.25">
      <c r="A595" t="str">
        <f>IF(RawData!A595&lt;&gt;"",RawData!A595,"")</f>
        <v/>
      </c>
      <c r="B595" t="str">
        <f>IF(RawData!B595&lt;&gt;"",CONCATENATE(RawData!B595,", ",RawData!C595),"")</f>
        <v/>
      </c>
      <c r="C595" t="str">
        <f>IF(RawData!D595&lt;&gt;"",RawData!D595,"")</f>
        <v/>
      </c>
      <c r="D595" s="28" t="str">
        <f>IF(RawData!E595&lt;&gt;"",RawData!E595,"")</f>
        <v/>
      </c>
      <c r="E595" t="str">
        <f>IF(RawData!F595&lt;&gt;"",CONCATENATE(RawData!F595,", ",LEFT(RawData!G595,1)),"")</f>
        <v/>
      </c>
      <c r="G595" s="30" t="str">
        <f t="shared" si="9"/>
        <v/>
      </c>
      <c r="H595" t="str">
        <f>IF(A595&lt;&gt;"",VLOOKUP(G595,ScoreRanges!$C$4:$E$8,3),"")</f>
        <v/>
      </c>
      <c r="J595" s="30" t="str">
        <f>IF(AND(ConversionTable!$F$2&lt;&gt;"",A595&lt;&gt;""),VLOOKUP(G595,ConversionTable!B$2:D$402,3),"")</f>
        <v/>
      </c>
      <c r="K595" t="str">
        <f>IF(AND(ConversionTable!$F$2&lt;&gt;"",A595&lt;&gt;""),VLOOKUP(J595,ConversionTable!I$4:K$7,3),"")</f>
        <v/>
      </c>
      <c r="M595" t="str">
        <f>IF(A595&lt;&gt;"",(RawData!AC595*ScoringModel!$B$11+RawData!AD595*ScoringModel!$B$21+RawData!AE595*ScoringModel!$B$31)*0.01,"")</f>
        <v/>
      </c>
      <c r="N595" t="str">
        <f>IF(A595&lt;&gt;"",(RawData!H595*ScoringModel!$B$4+RawData!I595*ScoringModel!$B$5+RawData!J595*ScoringModel!$B$6+RawData!K595*ScoringModel!$B$7+RawData!L595*ScoringModel!$B$8+RawData!M595*ScoringModel!$B$9+RawData!N595*ScoringModel!$B$10)*0.01,"")</f>
        <v/>
      </c>
      <c r="O595" t="str">
        <f>IF(A595&lt;&gt;"",(RawData!O595*ScoringModel!$B$14+RawData!P595*ScoringModel!$B$15+RawData!Q595*ScoringModel!$B$16+RawData!R595*ScoringModel!$B$17+RawData!S595*ScoringModel!$B$18+RawData!T595*ScoringModel!$B$19+RawData!U595*ScoringModel!$B$20)*0.01,"")</f>
        <v/>
      </c>
      <c r="P595" t="str">
        <f>IF(A595&lt;&gt;"",(RawData!V595*ScoringModel!$B$24+RawData!W595*ScoringModel!$B$25+RawData!X595*ScoringModel!$B$26+RawData!Y595*ScoringModel!$B$27+RawData!Z595*ScoringModel!$B$28+RawData!AA595*ScoringModel!$B$29+RawData!AB595*ScoringModel!$B$30)*0.01,"")</f>
        <v/>
      </c>
      <c r="Q595" s="19"/>
      <c r="R595" s="19"/>
      <c r="S595" s="19"/>
      <c r="T595" s="19"/>
      <c r="U595" s="19"/>
      <c r="V595" s="19"/>
    </row>
    <row r="596" spans="1:22" x14ac:dyDescent="0.25">
      <c r="A596" t="str">
        <f>IF(RawData!A596&lt;&gt;"",RawData!A596,"")</f>
        <v/>
      </c>
      <c r="B596" t="str">
        <f>IF(RawData!B596&lt;&gt;"",CONCATENATE(RawData!B596,", ",RawData!C596),"")</f>
        <v/>
      </c>
      <c r="C596" t="str">
        <f>IF(RawData!D596&lt;&gt;"",RawData!D596,"")</f>
        <v/>
      </c>
      <c r="D596" s="28" t="str">
        <f>IF(RawData!E596&lt;&gt;"",RawData!E596,"")</f>
        <v/>
      </c>
      <c r="E596" t="str">
        <f>IF(RawData!F596&lt;&gt;"",CONCATENATE(RawData!F596,", ",LEFT(RawData!G596,1)),"")</f>
        <v/>
      </c>
      <c r="G596" s="30" t="str">
        <f t="shared" si="9"/>
        <v/>
      </c>
      <c r="H596" t="str">
        <f>IF(A596&lt;&gt;"",VLOOKUP(G596,ScoreRanges!$C$4:$E$8,3),"")</f>
        <v/>
      </c>
      <c r="J596" s="30" t="str">
        <f>IF(AND(ConversionTable!$F$2&lt;&gt;"",A596&lt;&gt;""),VLOOKUP(G596,ConversionTable!B$2:D$402,3),"")</f>
        <v/>
      </c>
      <c r="K596" t="str">
        <f>IF(AND(ConversionTable!$F$2&lt;&gt;"",A596&lt;&gt;""),VLOOKUP(J596,ConversionTable!I$4:K$7,3),"")</f>
        <v/>
      </c>
      <c r="M596" t="str">
        <f>IF(A596&lt;&gt;"",(RawData!AC596*ScoringModel!$B$11+RawData!AD596*ScoringModel!$B$21+RawData!AE596*ScoringModel!$B$31)*0.01,"")</f>
        <v/>
      </c>
      <c r="N596" t="str">
        <f>IF(A596&lt;&gt;"",(RawData!H596*ScoringModel!$B$4+RawData!I596*ScoringModel!$B$5+RawData!J596*ScoringModel!$B$6+RawData!K596*ScoringModel!$B$7+RawData!L596*ScoringModel!$B$8+RawData!M596*ScoringModel!$B$9+RawData!N596*ScoringModel!$B$10)*0.01,"")</f>
        <v/>
      </c>
      <c r="O596" t="str">
        <f>IF(A596&lt;&gt;"",(RawData!O596*ScoringModel!$B$14+RawData!P596*ScoringModel!$B$15+RawData!Q596*ScoringModel!$B$16+RawData!R596*ScoringModel!$B$17+RawData!S596*ScoringModel!$B$18+RawData!T596*ScoringModel!$B$19+RawData!U596*ScoringModel!$B$20)*0.01,"")</f>
        <v/>
      </c>
      <c r="P596" t="str">
        <f>IF(A596&lt;&gt;"",(RawData!V596*ScoringModel!$B$24+RawData!W596*ScoringModel!$B$25+RawData!X596*ScoringModel!$B$26+RawData!Y596*ScoringModel!$B$27+RawData!Z596*ScoringModel!$B$28+RawData!AA596*ScoringModel!$B$29+RawData!AB596*ScoringModel!$B$30)*0.01,"")</f>
        <v/>
      </c>
      <c r="Q596" s="19"/>
      <c r="R596" s="19"/>
      <c r="S596" s="19"/>
      <c r="T596" s="19"/>
      <c r="U596" s="19"/>
      <c r="V596" s="19"/>
    </row>
    <row r="597" spans="1:22" x14ac:dyDescent="0.25">
      <c r="A597" t="str">
        <f>IF(RawData!A597&lt;&gt;"",RawData!A597,"")</f>
        <v/>
      </c>
      <c r="B597" t="str">
        <f>IF(RawData!B597&lt;&gt;"",CONCATENATE(RawData!B597,", ",RawData!C597),"")</f>
        <v/>
      </c>
      <c r="C597" t="str">
        <f>IF(RawData!D597&lt;&gt;"",RawData!D597,"")</f>
        <v/>
      </c>
      <c r="D597" s="28" t="str">
        <f>IF(RawData!E597&lt;&gt;"",RawData!E597,"")</f>
        <v/>
      </c>
      <c r="E597" t="str">
        <f>IF(RawData!F597&lt;&gt;"",CONCATENATE(RawData!F597,", ",LEFT(RawData!G597,1)),"")</f>
        <v/>
      </c>
      <c r="G597" s="30" t="str">
        <f t="shared" si="9"/>
        <v/>
      </c>
      <c r="H597" t="str">
        <f>IF(A597&lt;&gt;"",VLOOKUP(G597,ScoreRanges!$C$4:$E$8,3),"")</f>
        <v/>
      </c>
      <c r="J597" s="30" t="str">
        <f>IF(AND(ConversionTable!$F$2&lt;&gt;"",A597&lt;&gt;""),VLOOKUP(G597,ConversionTable!B$2:D$402,3),"")</f>
        <v/>
      </c>
      <c r="K597" t="str">
        <f>IF(AND(ConversionTable!$F$2&lt;&gt;"",A597&lt;&gt;""),VLOOKUP(J597,ConversionTable!I$4:K$7,3),"")</f>
        <v/>
      </c>
      <c r="M597" t="str">
        <f>IF(A597&lt;&gt;"",(RawData!AC597*ScoringModel!$B$11+RawData!AD597*ScoringModel!$B$21+RawData!AE597*ScoringModel!$B$31)*0.01,"")</f>
        <v/>
      </c>
      <c r="N597" t="str">
        <f>IF(A597&lt;&gt;"",(RawData!H597*ScoringModel!$B$4+RawData!I597*ScoringModel!$B$5+RawData!J597*ScoringModel!$B$6+RawData!K597*ScoringModel!$B$7+RawData!L597*ScoringModel!$B$8+RawData!M597*ScoringModel!$B$9+RawData!N597*ScoringModel!$B$10)*0.01,"")</f>
        <v/>
      </c>
      <c r="O597" t="str">
        <f>IF(A597&lt;&gt;"",(RawData!O597*ScoringModel!$B$14+RawData!P597*ScoringModel!$B$15+RawData!Q597*ScoringModel!$B$16+RawData!R597*ScoringModel!$B$17+RawData!S597*ScoringModel!$B$18+RawData!T597*ScoringModel!$B$19+RawData!U597*ScoringModel!$B$20)*0.01,"")</f>
        <v/>
      </c>
      <c r="P597" t="str">
        <f>IF(A597&lt;&gt;"",(RawData!V597*ScoringModel!$B$24+RawData!W597*ScoringModel!$B$25+RawData!X597*ScoringModel!$B$26+RawData!Y597*ScoringModel!$B$27+RawData!Z597*ScoringModel!$B$28+RawData!AA597*ScoringModel!$B$29+RawData!AB597*ScoringModel!$B$30)*0.01,"")</f>
        <v/>
      </c>
      <c r="Q597" s="19"/>
      <c r="R597" s="19"/>
      <c r="S597" s="19"/>
      <c r="T597" s="19"/>
      <c r="U597" s="19"/>
      <c r="V597" s="19"/>
    </row>
    <row r="598" spans="1:22" x14ac:dyDescent="0.25">
      <c r="A598" t="str">
        <f>IF(RawData!A598&lt;&gt;"",RawData!A598,"")</f>
        <v/>
      </c>
      <c r="B598" t="str">
        <f>IF(RawData!B598&lt;&gt;"",CONCATENATE(RawData!B598,", ",RawData!C598),"")</f>
        <v/>
      </c>
      <c r="C598" t="str">
        <f>IF(RawData!D598&lt;&gt;"",RawData!D598,"")</f>
        <v/>
      </c>
      <c r="D598" s="28" t="str">
        <f>IF(RawData!E598&lt;&gt;"",RawData!E598,"")</f>
        <v/>
      </c>
      <c r="E598" t="str">
        <f>IF(RawData!F598&lt;&gt;"",CONCATENATE(RawData!F598,", ",LEFT(RawData!G598,1)),"")</f>
        <v/>
      </c>
      <c r="G598" s="30" t="str">
        <f t="shared" si="9"/>
        <v/>
      </c>
      <c r="H598" t="str">
        <f>IF(A598&lt;&gt;"",VLOOKUP(G598,ScoreRanges!$C$4:$E$8,3),"")</f>
        <v/>
      </c>
      <c r="J598" s="30" t="str">
        <f>IF(AND(ConversionTable!$F$2&lt;&gt;"",A598&lt;&gt;""),VLOOKUP(G598,ConversionTable!B$2:D$402,3),"")</f>
        <v/>
      </c>
      <c r="K598" t="str">
        <f>IF(AND(ConversionTable!$F$2&lt;&gt;"",A598&lt;&gt;""),VLOOKUP(J598,ConversionTable!I$4:K$7,3),"")</f>
        <v/>
      </c>
      <c r="M598" t="str">
        <f>IF(A598&lt;&gt;"",(RawData!AC598*ScoringModel!$B$11+RawData!AD598*ScoringModel!$B$21+RawData!AE598*ScoringModel!$B$31)*0.01,"")</f>
        <v/>
      </c>
      <c r="N598" t="str">
        <f>IF(A598&lt;&gt;"",(RawData!H598*ScoringModel!$B$4+RawData!I598*ScoringModel!$B$5+RawData!J598*ScoringModel!$B$6+RawData!K598*ScoringModel!$B$7+RawData!L598*ScoringModel!$B$8+RawData!M598*ScoringModel!$B$9+RawData!N598*ScoringModel!$B$10)*0.01,"")</f>
        <v/>
      </c>
      <c r="O598" t="str">
        <f>IF(A598&lt;&gt;"",(RawData!O598*ScoringModel!$B$14+RawData!P598*ScoringModel!$B$15+RawData!Q598*ScoringModel!$B$16+RawData!R598*ScoringModel!$B$17+RawData!S598*ScoringModel!$B$18+RawData!T598*ScoringModel!$B$19+RawData!U598*ScoringModel!$B$20)*0.01,"")</f>
        <v/>
      </c>
      <c r="P598" t="str">
        <f>IF(A598&lt;&gt;"",(RawData!V598*ScoringModel!$B$24+RawData!W598*ScoringModel!$B$25+RawData!X598*ScoringModel!$B$26+RawData!Y598*ScoringModel!$B$27+RawData!Z598*ScoringModel!$B$28+RawData!AA598*ScoringModel!$B$29+RawData!AB598*ScoringModel!$B$30)*0.01,"")</f>
        <v/>
      </c>
      <c r="Q598" s="19"/>
      <c r="R598" s="19"/>
      <c r="S598" s="19"/>
      <c r="T598" s="19"/>
      <c r="U598" s="19"/>
      <c r="V598" s="19"/>
    </row>
    <row r="599" spans="1:22" x14ac:dyDescent="0.25">
      <c r="A599" t="str">
        <f>IF(RawData!A599&lt;&gt;"",RawData!A599,"")</f>
        <v/>
      </c>
      <c r="B599" t="str">
        <f>IF(RawData!B599&lt;&gt;"",CONCATENATE(RawData!B599,", ",RawData!C599),"")</f>
        <v/>
      </c>
      <c r="C599" t="str">
        <f>IF(RawData!D599&lt;&gt;"",RawData!D599,"")</f>
        <v/>
      </c>
      <c r="D599" s="28" t="str">
        <f>IF(RawData!E599&lt;&gt;"",RawData!E599,"")</f>
        <v/>
      </c>
      <c r="E599" t="str">
        <f>IF(RawData!F599&lt;&gt;"",CONCATENATE(RawData!F599,", ",LEFT(RawData!G599,1)),"")</f>
        <v/>
      </c>
      <c r="G599" s="30" t="str">
        <f t="shared" si="9"/>
        <v/>
      </c>
      <c r="H599" t="str">
        <f>IF(A599&lt;&gt;"",VLOOKUP(G599,ScoreRanges!$C$4:$E$8,3),"")</f>
        <v/>
      </c>
      <c r="J599" s="30" t="str">
        <f>IF(AND(ConversionTable!$F$2&lt;&gt;"",A599&lt;&gt;""),VLOOKUP(G599,ConversionTable!B$2:D$402,3),"")</f>
        <v/>
      </c>
      <c r="K599" t="str">
        <f>IF(AND(ConversionTable!$F$2&lt;&gt;"",A599&lt;&gt;""),VLOOKUP(J599,ConversionTable!I$4:K$7,3),"")</f>
        <v/>
      </c>
      <c r="M599" t="str">
        <f>IF(A599&lt;&gt;"",(RawData!AC599*ScoringModel!$B$11+RawData!AD599*ScoringModel!$B$21+RawData!AE599*ScoringModel!$B$31)*0.01,"")</f>
        <v/>
      </c>
      <c r="N599" t="str">
        <f>IF(A599&lt;&gt;"",(RawData!H599*ScoringModel!$B$4+RawData!I599*ScoringModel!$B$5+RawData!J599*ScoringModel!$B$6+RawData!K599*ScoringModel!$B$7+RawData!L599*ScoringModel!$B$8+RawData!M599*ScoringModel!$B$9+RawData!N599*ScoringModel!$B$10)*0.01,"")</f>
        <v/>
      </c>
      <c r="O599" t="str">
        <f>IF(A599&lt;&gt;"",(RawData!O599*ScoringModel!$B$14+RawData!P599*ScoringModel!$B$15+RawData!Q599*ScoringModel!$B$16+RawData!R599*ScoringModel!$B$17+RawData!S599*ScoringModel!$B$18+RawData!T599*ScoringModel!$B$19+RawData!U599*ScoringModel!$B$20)*0.01,"")</f>
        <v/>
      </c>
      <c r="P599" t="str">
        <f>IF(A599&lt;&gt;"",(RawData!V599*ScoringModel!$B$24+RawData!W599*ScoringModel!$B$25+RawData!X599*ScoringModel!$B$26+RawData!Y599*ScoringModel!$B$27+RawData!Z599*ScoringModel!$B$28+RawData!AA599*ScoringModel!$B$29+RawData!AB599*ScoringModel!$B$30)*0.01,"")</f>
        <v/>
      </c>
      <c r="Q599" s="19"/>
      <c r="R599" s="19"/>
      <c r="S599" s="19"/>
      <c r="T599" s="19"/>
      <c r="U599" s="19"/>
      <c r="V599" s="19"/>
    </row>
    <row r="600" spans="1:22" x14ac:dyDescent="0.25">
      <c r="A600" t="str">
        <f>IF(RawData!A600&lt;&gt;"",RawData!A600,"")</f>
        <v/>
      </c>
      <c r="B600" t="str">
        <f>IF(RawData!B600&lt;&gt;"",CONCATENATE(RawData!B600,", ",RawData!C600),"")</f>
        <v/>
      </c>
      <c r="C600" t="str">
        <f>IF(RawData!D600&lt;&gt;"",RawData!D600,"")</f>
        <v/>
      </c>
      <c r="D600" s="28" t="str">
        <f>IF(RawData!E600&lt;&gt;"",RawData!E600,"")</f>
        <v/>
      </c>
      <c r="E600" t="str">
        <f>IF(RawData!F600&lt;&gt;"",CONCATENATE(RawData!F600,", ",LEFT(RawData!G600,1)),"")</f>
        <v/>
      </c>
      <c r="G600" s="30" t="str">
        <f t="shared" si="9"/>
        <v/>
      </c>
      <c r="H600" t="str">
        <f>IF(A600&lt;&gt;"",VLOOKUP(G600,ScoreRanges!$C$4:$E$8,3),"")</f>
        <v/>
      </c>
      <c r="J600" s="30" t="str">
        <f>IF(AND(ConversionTable!$F$2&lt;&gt;"",A600&lt;&gt;""),VLOOKUP(G600,ConversionTable!B$2:D$402,3),"")</f>
        <v/>
      </c>
      <c r="K600" t="str">
        <f>IF(AND(ConversionTable!$F$2&lt;&gt;"",A600&lt;&gt;""),VLOOKUP(J600,ConversionTable!I$4:K$7,3),"")</f>
        <v/>
      </c>
      <c r="M600" t="str">
        <f>IF(A600&lt;&gt;"",(RawData!AC600*ScoringModel!$B$11+RawData!AD600*ScoringModel!$B$21+RawData!AE600*ScoringModel!$B$31)*0.01,"")</f>
        <v/>
      </c>
      <c r="N600" t="str">
        <f>IF(A600&lt;&gt;"",(RawData!H600*ScoringModel!$B$4+RawData!I600*ScoringModel!$B$5+RawData!J600*ScoringModel!$B$6+RawData!K600*ScoringModel!$B$7+RawData!L600*ScoringModel!$B$8+RawData!M600*ScoringModel!$B$9+RawData!N600*ScoringModel!$B$10)*0.01,"")</f>
        <v/>
      </c>
      <c r="O600" t="str">
        <f>IF(A600&lt;&gt;"",(RawData!O600*ScoringModel!$B$14+RawData!P600*ScoringModel!$B$15+RawData!Q600*ScoringModel!$B$16+RawData!R600*ScoringModel!$B$17+RawData!S600*ScoringModel!$B$18+RawData!T600*ScoringModel!$B$19+RawData!U600*ScoringModel!$B$20)*0.01,"")</f>
        <v/>
      </c>
      <c r="P600" t="str">
        <f>IF(A600&lt;&gt;"",(RawData!V600*ScoringModel!$B$24+RawData!W600*ScoringModel!$B$25+RawData!X600*ScoringModel!$B$26+RawData!Y600*ScoringModel!$B$27+RawData!Z600*ScoringModel!$B$28+RawData!AA600*ScoringModel!$B$29+RawData!AB600*ScoringModel!$B$30)*0.01,"")</f>
        <v/>
      </c>
      <c r="Q600" s="19"/>
      <c r="R600" s="19"/>
      <c r="S600" s="19"/>
      <c r="T600" s="19"/>
      <c r="U600" s="19"/>
      <c r="V600" s="19"/>
    </row>
    <row r="601" spans="1:22" x14ac:dyDescent="0.25">
      <c r="A601" t="str">
        <f>IF(RawData!A601&lt;&gt;"",RawData!A601,"")</f>
        <v/>
      </c>
      <c r="B601" t="str">
        <f>IF(RawData!B601&lt;&gt;"",CONCATENATE(RawData!B601,", ",RawData!C601),"")</f>
        <v/>
      </c>
      <c r="C601" t="str">
        <f>IF(RawData!D601&lt;&gt;"",RawData!D601,"")</f>
        <v/>
      </c>
      <c r="D601" s="28" t="str">
        <f>IF(RawData!E601&lt;&gt;"",RawData!E601,"")</f>
        <v/>
      </c>
      <c r="E601" t="str">
        <f>IF(RawData!F601&lt;&gt;"",CONCATENATE(RawData!F601,", ",LEFT(RawData!G601,1)),"")</f>
        <v/>
      </c>
      <c r="G601" s="30" t="str">
        <f t="shared" si="9"/>
        <v/>
      </c>
      <c r="H601" t="str">
        <f>IF(A601&lt;&gt;"",VLOOKUP(G601,ScoreRanges!$C$4:$E$8,3),"")</f>
        <v/>
      </c>
      <c r="J601" s="30" t="str">
        <f>IF(AND(ConversionTable!$F$2&lt;&gt;"",A601&lt;&gt;""),VLOOKUP(G601,ConversionTable!B$2:D$402,3),"")</f>
        <v/>
      </c>
      <c r="K601" t="str">
        <f>IF(AND(ConversionTable!$F$2&lt;&gt;"",A601&lt;&gt;""),VLOOKUP(J601,ConversionTable!I$4:K$7,3),"")</f>
        <v/>
      </c>
      <c r="M601" t="str">
        <f>IF(A601&lt;&gt;"",(RawData!AC601*ScoringModel!$B$11+RawData!AD601*ScoringModel!$B$21+RawData!AE601*ScoringModel!$B$31)*0.01,"")</f>
        <v/>
      </c>
      <c r="N601" t="str">
        <f>IF(A601&lt;&gt;"",(RawData!H601*ScoringModel!$B$4+RawData!I601*ScoringModel!$B$5+RawData!J601*ScoringModel!$B$6+RawData!K601*ScoringModel!$B$7+RawData!L601*ScoringModel!$B$8+RawData!M601*ScoringModel!$B$9+RawData!N601*ScoringModel!$B$10)*0.01,"")</f>
        <v/>
      </c>
      <c r="O601" t="str">
        <f>IF(A601&lt;&gt;"",(RawData!O601*ScoringModel!$B$14+RawData!P601*ScoringModel!$B$15+RawData!Q601*ScoringModel!$B$16+RawData!R601*ScoringModel!$B$17+RawData!S601*ScoringModel!$B$18+RawData!T601*ScoringModel!$B$19+RawData!U601*ScoringModel!$B$20)*0.01,"")</f>
        <v/>
      </c>
      <c r="P601" t="str">
        <f>IF(A601&lt;&gt;"",(RawData!V601*ScoringModel!$B$24+RawData!W601*ScoringModel!$B$25+RawData!X601*ScoringModel!$B$26+RawData!Y601*ScoringModel!$B$27+RawData!Z601*ScoringModel!$B$28+RawData!AA601*ScoringModel!$B$29+RawData!AB601*ScoringModel!$B$30)*0.01,"")</f>
        <v/>
      </c>
      <c r="Q601" s="19"/>
      <c r="R601" s="19"/>
      <c r="S601" s="19"/>
      <c r="T601" s="19"/>
      <c r="U601" s="19"/>
      <c r="V601" s="19"/>
    </row>
    <row r="602" spans="1:22" x14ac:dyDescent="0.25">
      <c r="A602" t="str">
        <f>IF(RawData!A602&lt;&gt;"",RawData!A602,"")</f>
        <v/>
      </c>
      <c r="B602" t="str">
        <f>IF(RawData!B602&lt;&gt;"",CONCATENATE(RawData!B602,", ",RawData!C602),"")</f>
        <v/>
      </c>
      <c r="C602" t="str">
        <f>IF(RawData!D602&lt;&gt;"",RawData!D602,"")</f>
        <v/>
      </c>
      <c r="D602" s="28" t="str">
        <f>IF(RawData!E602&lt;&gt;"",RawData!E602,"")</f>
        <v/>
      </c>
      <c r="E602" t="str">
        <f>IF(RawData!F602&lt;&gt;"",CONCATENATE(RawData!F602,", ",LEFT(RawData!G602,1)),"")</f>
        <v/>
      </c>
      <c r="G602" s="30" t="str">
        <f t="shared" si="9"/>
        <v/>
      </c>
      <c r="H602" t="str">
        <f>IF(A602&lt;&gt;"",VLOOKUP(G602,ScoreRanges!$C$4:$E$8,3),"")</f>
        <v/>
      </c>
      <c r="J602" s="30" t="str">
        <f>IF(AND(ConversionTable!$F$2&lt;&gt;"",A602&lt;&gt;""),VLOOKUP(G602,ConversionTable!B$2:D$402,3),"")</f>
        <v/>
      </c>
      <c r="K602" t="str">
        <f>IF(AND(ConversionTable!$F$2&lt;&gt;"",A602&lt;&gt;""),VLOOKUP(J602,ConversionTable!I$4:K$7,3),"")</f>
        <v/>
      </c>
      <c r="M602" t="str">
        <f>IF(A602&lt;&gt;"",(RawData!AC602*ScoringModel!$B$11+RawData!AD602*ScoringModel!$B$21+RawData!AE602*ScoringModel!$B$31)*0.01,"")</f>
        <v/>
      </c>
      <c r="N602" t="str">
        <f>IF(A602&lt;&gt;"",(RawData!H602*ScoringModel!$B$4+RawData!I602*ScoringModel!$B$5+RawData!J602*ScoringModel!$B$6+RawData!K602*ScoringModel!$B$7+RawData!L602*ScoringModel!$B$8+RawData!M602*ScoringModel!$B$9+RawData!N602*ScoringModel!$B$10)*0.01,"")</f>
        <v/>
      </c>
      <c r="O602" t="str">
        <f>IF(A602&lt;&gt;"",(RawData!O602*ScoringModel!$B$14+RawData!P602*ScoringModel!$B$15+RawData!Q602*ScoringModel!$B$16+RawData!R602*ScoringModel!$B$17+RawData!S602*ScoringModel!$B$18+RawData!T602*ScoringModel!$B$19+RawData!U602*ScoringModel!$B$20)*0.01,"")</f>
        <v/>
      </c>
      <c r="P602" t="str">
        <f>IF(A602&lt;&gt;"",(RawData!V602*ScoringModel!$B$24+RawData!W602*ScoringModel!$B$25+RawData!X602*ScoringModel!$B$26+RawData!Y602*ScoringModel!$B$27+RawData!Z602*ScoringModel!$B$28+RawData!AA602*ScoringModel!$B$29+RawData!AB602*ScoringModel!$B$30)*0.01,"")</f>
        <v/>
      </c>
      <c r="Q602" s="19"/>
      <c r="R602" s="19"/>
      <c r="S602" s="19"/>
      <c r="T602" s="19"/>
      <c r="U602" s="19"/>
      <c r="V602" s="19"/>
    </row>
    <row r="603" spans="1:22" x14ac:dyDescent="0.25">
      <c r="A603" t="str">
        <f>IF(RawData!A603&lt;&gt;"",RawData!A603,"")</f>
        <v/>
      </c>
      <c r="B603" t="str">
        <f>IF(RawData!B603&lt;&gt;"",CONCATENATE(RawData!B603,", ",RawData!C603),"")</f>
        <v/>
      </c>
      <c r="C603" t="str">
        <f>IF(RawData!D603&lt;&gt;"",RawData!D603,"")</f>
        <v/>
      </c>
      <c r="D603" s="28" t="str">
        <f>IF(RawData!E603&lt;&gt;"",RawData!E603,"")</f>
        <v/>
      </c>
      <c r="E603" t="str">
        <f>IF(RawData!F603&lt;&gt;"",CONCATENATE(RawData!F603,", ",LEFT(RawData!G603,1)),"")</f>
        <v/>
      </c>
      <c r="G603" s="30" t="str">
        <f t="shared" si="9"/>
        <v/>
      </c>
      <c r="H603" t="str">
        <f>IF(A603&lt;&gt;"",VLOOKUP(G603,ScoreRanges!$C$4:$E$8,3),"")</f>
        <v/>
      </c>
      <c r="J603" s="30" t="str">
        <f>IF(AND(ConversionTable!$F$2&lt;&gt;"",A603&lt;&gt;""),VLOOKUP(G603,ConversionTable!B$2:D$402,3),"")</f>
        <v/>
      </c>
      <c r="K603" t="str">
        <f>IF(AND(ConversionTable!$F$2&lt;&gt;"",A603&lt;&gt;""),VLOOKUP(J603,ConversionTable!I$4:K$7,3),"")</f>
        <v/>
      </c>
      <c r="M603" t="str">
        <f>IF(A603&lt;&gt;"",(RawData!AC603*ScoringModel!$B$11+RawData!AD603*ScoringModel!$B$21+RawData!AE603*ScoringModel!$B$31)*0.01,"")</f>
        <v/>
      </c>
      <c r="N603" t="str">
        <f>IF(A603&lt;&gt;"",(RawData!H603*ScoringModel!$B$4+RawData!I603*ScoringModel!$B$5+RawData!J603*ScoringModel!$B$6+RawData!K603*ScoringModel!$B$7+RawData!L603*ScoringModel!$B$8+RawData!M603*ScoringModel!$B$9+RawData!N603*ScoringModel!$B$10)*0.01,"")</f>
        <v/>
      </c>
      <c r="O603" t="str">
        <f>IF(A603&lt;&gt;"",(RawData!O603*ScoringModel!$B$14+RawData!P603*ScoringModel!$B$15+RawData!Q603*ScoringModel!$B$16+RawData!R603*ScoringModel!$B$17+RawData!S603*ScoringModel!$B$18+RawData!T603*ScoringModel!$B$19+RawData!U603*ScoringModel!$B$20)*0.01,"")</f>
        <v/>
      </c>
      <c r="P603" t="str">
        <f>IF(A603&lt;&gt;"",(RawData!V603*ScoringModel!$B$24+RawData!W603*ScoringModel!$B$25+RawData!X603*ScoringModel!$B$26+RawData!Y603*ScoringModel!$B$27+RawData!Z603*ScoringModel!$B$28+RawData!AA603*ScoringModel!$B$29+RawData!AB603*ScoringModel!$B$30)*0.01,"")</f>
        <v/>
      </c>
      <c r="Q603" s="19"/>
      <c r="R603" s="19"/>
      <c r="S603" s="19"/>
      <c r="T603" s="19"/>
      <c r="U603" s="19"/>
      <c r="V603" s="19"/>
    </row>
    <row r="604" spans="1:22" x14ac:dyDescent="0.25">
      <c r="A604" t="str">
        <f>IF(RawData!A604&lt;&gt;"",RawData!A604,"")</f>
        <v/>
      </c>
      <c r="B604" t="str">
        <f>IF(RawData!B604&lt;&gt;"",CONCATENATE(RawData!B604,", ",RawData!C604),"")</f>
        <v/>
      </c>
      <c r="C604" t="str">
        <f>IF(RawData!D604&lt;&gt;"",RawData!D604,"")</f>
        <v/>
      </c>
      <c r="D604" s="28" t="str">
        <f>IF(RawData!E604&lt;&gt;"",RawData!E604,"")</f>
        <v/>
      </c>
      <c r="E604" t="str">
        <f>IF(RawData!F604&lt;&gt;"",CONCATENATE(RawData!F604,", ",LEFT(RawData!G604,1)),"")</f>
        <v/>
      </c>
      <c r="G604" s="30" t="str">
        <f t="shared" si="9"/>
        <v/>
      </c>
      <c r="H604" t="str">
        <f>IF(A604&lt;&gt;"",VLOOKUP(G604,ScoreRanges!$C$4:$E$8,3),"")</f>
        <v/>
      </c>
      <c r="J604" s="30" t="str">
        <f>IF(AND(ConversionTable!$F$2&lt;&gt;"",A604&lt;&gt;""),VLOOKUP(G604,ConversionTable!B$2:D$402,3),"")</f>
        <v/>
      </c>
      <c r="K604" t="str">
        <f>IF(AND(ConversionTable!$F$2&lt;&gt;"",A604&lt;&gt;""),VLOOKUP(J604,ConversionTable!I$4:K$7,3),"")</f>
        <v/>
      </c>
      <c r="M604" t="str">
        <f>IF(A604&lt;&gt;"",(RawData!AC604*ScoringModel!$B$11+RawData!AD604*ScoringModel!$B$21+RawData!AE604*ScoringModel!$B$31)*0.01,"")</f>
        <v/>
      </c>
      <c r="N604" t="str">
        <f>IF(A604&lt;&gt;"",(RawData!H604*ScoringModel!$B$4+RawData!I604*ScoringModel!$B$5+RawData!J604*ScoringModel!$B$6+RawData!K604*ScoringModel!$B$7+RawData!L604*ScoringModel!$B$8+RawData!M604*ScoringModel!$B$9+RawData!N604*ScoringModel!$B$10)*0.01,"")</f>
        <v/>
      </c>
      <c r="O604" t="str">
        <f>IF(A604&lt;&gt;"",(RawData!O604*ScoringModel!$B$14+RawData!P604*ScoringModel!$B$15+RawData!Q604*ScoringModel!$B$16+RawData!R604*ScoringModel!$B$17+RawData!S604*ScoringModel!$B$18+RawData!T604*ScoringModel!$B$19+RawData!U604*ScoringModel!$B$20)*0.01,"")</f>
        <v/>
      </c>
      <c r="P604" t="str">
        <f>IF(A604&lt;&gt;"",(RawData!V604*ScoringModel!$B$24+RawData!W604*ScoringModel!$B$25+RawData!X604*ScoringModel!$B$26+RawData!Y604*ScoringModel!$B$27+RawData!Z604*ScoringModel!$B$28+RawData!AA604*ScoringModel!$B$29+RawData!AB604*ScoringModel!$B$30)*0.01,"")</f>
        <v/>
      </c>
      <c r="Q604" s="19"/>
      <c r="R604" s="19"/>
      <c r="S604" s="19"/>
      <c r="T604" s="19"/>
      <c r="U604" s="19"/>
      <c r="V604" s="19"/>
    </row>
    <row r="605" spans="1:22" x14ac:dyDescent="0.25">
      <c r="A605" t="str">
        <f>IF(RawData!A605&lt;&gt;"",RawData!A605,"")</f>
        <v/>
      </c>
      <c r="B605" t="str">
        <f>IF(RawData!B605&lt;&gt;"",CONCATENATE(RawData!B605,", ",RawData!C605),"")</f>
        <v/>
      </c>
      <c r="C605" t="str">
        <f>IF(RawData!D605&lt;&gt;"",RawData!D605,"")</f>
        <v/>
      </c>
      <c r="D605" s="28" t="str">
        <f>IF(RawData!E605&lt;&gt;"",RawData!E605,"")</f>
        <v/>
      </c>
      <c r="E605" t="str">
        <f>IF(RawData!F605&lt;&gt;"",CONCATENATE(RawData!F605,", ",LEFT(RawData!G605,1)),"")</f>
        <v/>
      </c>
      <c r="G605" s="30" t="str">
        <f t="shared" si="9"/>
        <v/>
      </c>
      <c r="H605" t="str">
        <f>IF(A605&lt;&gt;"",VLOOKUP(G605,ScoreRanges!$C$4:$E$8,3),"")</f>
        <v/>
      </c>
      <c r="J605" s="30" t="str">
        <f>IF(AND(ConversionTable!$F$2&lt;&gt;"",A605&lt;&gt;""),VLOOKUP(G605,ConversionTable!B$2:D$402,3),"")</f>
        <v/>
      </c>
      <c r="K605" t="str">
        <f>IF(AND(ConversionTable!$F$2&lt;&gt;"",A605&lt;&gt;""),VLOOKUP(J605,ConversionTable!I$4:K$7,3),"")</f>
        <v/>
      </c>
      <c r="M605" t="str">
        <f>IF(A605&lt;&gt;"",(RawData!AC605*ScoringModel!$B$11+RawData!AD605*ScoringModel!$B$21+RawData!AE605*ScoringModel!$B$31)*0.01,"")</f>
        <v/>
      </c>
      <c r="N605" t="str">
        <f>IF(A605&lt;&gt;"",(RawData!H605*ScoringModel!$B$4+RawData!I605*ScoringModel!$B$5+RawData!J605*ScoringModel!$B$6+RawData!K605*ScoringModel!$B$7+RawData!L605*ScoringModel!$B$8+RawData!M605*ScoringModel!$B$9+RawData!N605*ScoringModel!$B$10)*0.01,"")</f>
        <v/>
      </c>
      <c r="O605" t="str">
        <f>IF(A605&lt;&gt;"",(RawData!O605*ScoringModel!$B$14+RawData!P605*ScoringModel!$B$15+RawData!Q605*ScoringModel!$B$16+RawData!R605*ScoringModel!$B$17+RawData!S605*ScoringModel!$B$18+RawData!T605*ScoringModel!$B$19+RawData!U605*ScoringModel!$B$20)*0.01,"")</f>
        <v/>
      </c>
      <c r="P605" t="str">
        <f>IF(A605&lt;&gt;"",(RawData!V605*ScoringModel!$B$24+RawData!W605*ScoringModel!$B$25+RawData!X605*ScoringModel!$B$26+RawData!Y605*ScoringModel!$B$27+RawData!Z605*ScoringModel!$B$28+RawData!AA605*ScoringModel!$B$29+RawData!AB605*ScoringModel!$B$30)*0.01,"")</f>
        <v/>
      </c>
      <c r="Q605" s="19"/>
      <c r="R605" s="19"/>
      <c r="S605" s="19"/>
      <c r="T605" s="19"/>
      <c r="U605" s="19"/>
      <c r="V605" s="19"/>
    </row>
    <row r="606" spans="1:22" x14ac:dyDescent="0.25">
      <c r="A606" t="str">
        <f>IF(RawData!A606&lt;&gt;"",RawData!A606,"")</f>
        <v/>
      </c>
      <c r="B606" t="str">
        <f>IF(RawData!B606&lt;&gt;"",CONCATENATE(RawData!B606,", ",RawData!C606),"")</f>
        <v/>
      </c>
      <c r="C606" t="str">
        <f>IF(RawData!D606&lt;&gt;"",RawData!D606,"")</f>
        <v/>
      </c>
      <c r="D606" s="28" t="str">
        <f>IF(RawData!E606&lt;&gt;"",RawData!E606,"")</f>
        <v/>
      </c>
      <c r="E606" t="str">
        <f>IF(RawData!F606&lt;&gt;"",CONCATENATE(RawData!F606,", ",LEFT(RawData!G606,1)),"")</f>
        <v/>
      </c>
      <c r="G606" s="30" t="str">
        <f t="shared" si="9"/>
        <v/>
      </c>
      <c r="H606" t="str">
        <f>IF(A606&lt;&gt;"",VLOOKUP(G606,ScoreRanges!$C$4:$E$8,3),"")</f>
        <v/>
      </c>
      <c r="J606" s="30" t="str">
        <f>IF(AND(ConversionTable!$F$2&lt;&gt;"",A606&lt;&gt;""),VLOOKUP(G606,ConversionTable!B$2:D$402,3),"")</f>
        <v/>
      </c>
      <c r="K606" t="str">
        <f>IF(AND(ConversionTable!$F$2&lt;&gt;"",A606&lt;&gt;""),VLOOKUP(J606,ConversionTable!I$4:K$7,3),"")</f>
        <v/>
      </c>
      <c r="M606" t="str">
        <f>IF(A606&lt;&gt;"",(RawData!AC606*ScoringModel!$B$11+RawData!AD606*ScoringModel!$B$21+RawData!AE606*ScoringModel!$B$31)*0.01,"")</f>
        <v/>
      </c>
      <c r="N606" t="str">
        <f>IF(A606&lt;&gt;"",(RawData!H606*ScoringModel!$B$4+RawData!I606*ScoringModel!$B$5+RawData!J606*ScoringModel!$B$6+RawData!K606*ScoringModel!$B$7+RawData!L606*ScoringModel!$B$8+RawData!M606*ScoringModel!$B$9+RawData!N606*ScoringModel!$B$10)*0.01,"")</f>
        <v/>
      </c>
      <c r="O606" t="str">
        <f>IF(A606&lt;&gt;"",(RawData!O606*ScoringModel!$B$14+RawData!P606*ScoringModel!$B$15+RawData!Q606*ScoringModel!$B$16+RawData!R606*ScoringModel!$B$17+RawData!S606*ScoringModel!$B$18+RawData!T606*ScoringModel!$B$19+RawData!U606*ScoringModel!$B$20)*0.01,"")</f>
        <v/>
      </c>
      <c r="P606" t="str">
        <f>IF(A606&lt;&gt;"",(RawData!V606*ScoringModel!$B$24+RawData!W606*ScoringModel!$B$25+RawData!X606*ScoringModel!$B$26+RawData!Y606*ScoringModel!$B$27+RawData!Z606*ScoringModel!$B$28+RawData!AA606*ScoringModel!$B$29+RawData!AB606*ScoringModel!$B$30)*0.01,"")</f>
        <v/>
      </c>
      <c r="Q606" s="19"/>
      <c r="R606" s="19"/>
      <c r="S606" s="19"/>
      <c r="T606" s="19"/>
      <c r="U606" s="19"/>
      <c r="V606" s="19"/>
    </row>
    <row r="607" spans="1:22" x14ac:dyDescent="0.25">
      <c r="A607" t="str">
        <f>IF(RawData!A607&lt;&gt;"",RawData!A607,"")</f>
        <v/>
      </c>
      <c r="B607" t="str">
        <f>IF(RawData!B607&lt;&gt;"",CONCATENATE(RawData!B607,", ",RawData!C607),"")</f>
        <v/>
      </c>
      <c r="C607" t="str">
        <f>IF(RawData!D607&lt;&gt;"",RawData!D607,"")</f>
        <v/>
      </c>
      <c r="D607" s="28" t="str">
        <f>IF(RawData!E607&lt;&gt;"",RawData!E607,"")</f>
        <v/>
      </c>
      <c r="E607" t="str">
        <f>IF(RawData!F607&lt;&gt;"",CONCATENATE(RawData!F607,", ",LEFT(RawData!G607,1)),"")</f>
        <v/>
      </c>
      <c r="G607" s="30" t="str">
        <f t="shared" si="9"/>
        <v/>
      </c>
      <c r="H607" t="str">
        <f>IF(A607&lt;&gt;"",VLOOKUP(G607,ScoreRanges!$C$4:$E$8,3),"")</f>
        <v/>
      </c>
      <c r="J607" s="30" t="str">
        <f>IF(AND(ConversionTable!$F$2&lt;&gt;"",A607&lt;&gt;""),VLOOKUP(G607,ConversionTable!B$2:D$402,3),"")</f>
        <v/>
      </c>
      <c r="K607" t="str">
        <f>IF(AND(ConversionTable!$F$2&lt;&gt;"",A607&lt;&gt;""),VLOOKUP(J607,ConversionTable!I$4:K$7,3),"")</f>
        <v/>
      </c>
      <c r="M607" t="str">
        <f>IF(A607&lt;&gt;"",(RawData!AC607*ScoringModel!$B$11+RawData!AD607*ScoringModel!$B$21+RawData!AE607*ScoringModel!$B$31)*0.01,"")</f>
        <v/>
      </c>
      <c r="N607" t="str">
        <f>IF(A607&lt;&gt;"",(RawData!H607*ScoringModel!$B$4+RawData!I607*ScoringModel!$B$5+RawData!J607*ScoringModel!$B$6+RawData!K607*ScoringModel!$B$7+RawData!L607*ScoringModel!$B$8+RawData!M607*ScoringModel!$B$9+RawData!N607*ScoringModel!$B$10)*0.01,"")</f>
        <v/>
      </c>
      <c r="O607" t="str">
        <f>IF(A607&lt;&gt;"",(RawData!O607*ScoringModel!$B$14+RawData!P607*ScoringModel!$B$15+RawData!Q607*ScoringModel!$B$16+RawData!R607*ScoringModel!$B$17+RawData!S607*ScoringModel!$B$18+RawData!T607*ScoringModel!$B$19+RawData!U607*ScoringModel!$B$20)*0.01,"")</f>
        <v/>
      </c>
      <c r="P607" t="str">
        <f>IF(A607&lt;&gt;"",(RawData!V607*ScoringModel!$B$24+RawData!W607*ScoringModel!$B$25+RawData!X607*ScoringModel!$B$26+RawData!Y607*ScoringModel!$B$27+RawData!Z607*ScoringModel!$B$28+RawData!AA607*ScoringModel!$B$29+RawData!AB607*ScoringModel!$B$30)*0.01,"")</f>
        <v/>
      </c>
      <c r="Q607" s="19"/>
      <c r="R607" s="19"/>
      <c r="S607" s="19"/>
      <c r="T607" s="19"/>
      <c r="U607" s="19"/>
      <c r="V607" s="19"/>
    </row>
    <row r="608" spans="1:22" x14ac:dyDescent="0.25">
      <c r="A608" t="str">
        <f>IF(RawData!A608&lt;&gt;"",RawData!A608,"")</f>
        <v/>
      </c>
      <c r="B608" t="str">
        <f>IF(RawData!B608&lt;&gt;"",CONCATENATE(RawData!B608,", ",RawData!C608),"")</f>
        <v/>
      </c>
      <c r="C608" t="str">
        <f>IF(RawData!D608&lt;&gt;"",RawData!D608,"")</f>
        <v/>
      </c>
      <c r="D608" s="28" t="str">
        <f>IF(RawData!E608&lt;&gt;"",RawData!E608,"")</f>
        <v/>
      </c>
      <c r="E608" t="str">
        <f>IF(RawData!F608&lt;&gt;"",CONCATENATE(RawData!F608,", ",LEFT(RawData!G608,1)),"")</f>
        <v/>
      </c>
      <c r="G608" s="30" t="str">
        <f t="shared" si="9"/>
        <v/>
      </c>
      <c r="H608" t="str">
        <f>IF(A608&lt;&gt;"",VLOOKUP(G608,ScoreRanges!$C$4:$E$8,3),"")</f>
        <v/>
      </c>
      <c r="J608" s="30" t="str">
        <f>IF(AND(ConversionTable!$F$2&lt;&gt;"",A608&lt;&gt;""),VLOOKUP(G608,ConversionTable!B$2:D$402,3),"")</f>
        <v/>
      </c>
      <c r="K608" t="str">
        <f>IF(AND(ConversionTable!$F$2&lt;&gt;"",A608&lt;&gt;""),VLOOKUP(J608,ConversionTable!I$4:K$7,3),"")</f>
        <v/>
      </c>
      <c r="M608" t="str">
        <f>IF(A608&lt;&gt;"",(RawData!AC608*ScoringModel!$B$11+RawData!AD608*ScoringModel!$B$21+RawData!AE608*ScoringModel!$B$31)*0.01,"")</f>
        <v/>
      </c>
      <c r="N608" t="str">
        <f>IF(A608&lt;&gt;"",(RawData!H608*ScoringModel!$B$4+RawData!I608*ScoringModel!$B$5+RawData!J608*ScoringModel!$B$6+RawData!K608*ScoringModel!$B$7+RawData!L608*ScoringModel!$B$8+RawData!M608*ScoringModel!$B$9+RawData!N608*ScoringModel!$B$10)*0.01,"")</f>
        <v/>
      </c>
      <c r="O608" t="str">
        <f>IF(A608&lt;&gt;"",(RawData!O608*ScoringModel!$B$14+RawData!P608*ScoringModel!$B$15+RawData!Q608*ScoringModel!$B$16+RawData!R608*ScoringModel!$B$17+RawData!S608*ScoringModel!$B$18+RawData!T608*ScoringModel!$B$19+RawData!U608*ScoringModel!$B$20)*0.01,"")</f>
        <v/>
      </c>
      <c r="P608" t="str">
        <f>IF(A608&lt;&gt;"",(RawData!V608*ScoringModel!$B$24+RawData!W608*ScoringModel!$B$25+RawData!X608*ScoringModel!$B$26+RawData!Y608*ScoringModel!$B$27+RawData!Z608*ScoringModel!$B$28+RawData!AA608*ScoringModel!$B$29+RawData!AB608*ScoringModel!$B$30)*0.01,"")</f>
        <v/>
      </c>
      <c r="Q608" s="19"/>
      <c r="R608" s="19"/>
      <c r="S608" s="19"/>
      <c r="T608" s="19"/>
      <c r="U608" s="19"/>
      <c r="V608" s="19"/>
    </row>
    <row r="609" spans="1:22" x14ac:dyDescent="0.25">
      <c r="A609" t="str">
        <f>IF(RawData!A609&lt;&gt;"",RawData!A609,"")</f>
        <v/>
      </c>
      <c r="B609" t="str">
        <f>IF(RawData!B609&lt;&gt;"",CONCATENATE(RawData!B609,", ",RawData!C609),"")</f>
        <v/>
      </c>
      <c r="C609" t="str">
        <f>IF(RawData!D609&lt;&gt;"",RawData!D609,"")</f>
        <v/>
      </c>
      <c r="D609" s="28" t="str">
        <f>IF(RawData!E609&lt;&gt;"",RawData!E609,"")</f>
        <v/>
      </c>
      <c r="E609" t="str">
        <f>IF(RawData!F609&lt;&gt;"",CONCATENATE(RawData!F609,", ",LEFT(RawData!G609,1)),"")</f>
        <v/>
      </c>
      <c r="G609" s="30" t="str">
        <f t="shared" si="9"/>
        <v/>
      </c>
      <c r="H609" t="str">
        <f>IF(A609&lt;&gt;"",VLOOKUP(G609,ScoreRanges!$C$4:$E$8,3),"")</f>
        <v/>
      </c>
      <c r="J609" s="30" t="str">
        <f>IF(AND(ConversionTable!$F$2&lt;&gt;"",A609&lt;&gt;""),VLOOKUP(G609,ConversionTable!B$2:D$402,3),"")</f>
        <v/>
      </c>
      <c r="K609" t="str">
        <f>IF(AND(ConversionTable!$F$2&lt;&gt;"",A609&lt;&gt;""),VLOOKUP(J609,ConversionTable!I$4:K$7,3),"")</f>
        <v/>
      </c>
      <c r="M609" t="str">
        <f>IF(A609&lt;&gt;"",(RawData!AC609*ScoringModel!$B$11+RawData!AD609*ScoringModel!$B$21+RawData!AE609*ScoringModel!$B$31)*0.01,"")</f>
        <v/>
      </c>
      <c r="N609" t="str">
        <f>IF(A609&lt;&gt;"",(RawData!H609*ScoringModel!$B$4+RawData!I609*ScoringModel!$B$5+RawData!J609*ScoringModel!$B$6+RawData!K609*ScoringModel!$B$7+RawData!L609*ScoringModel!$B$8+RawData!M609*ScoringModel!$B$9+RawData!N609*ScoringModel!$B$10)*0.01,"")</f>
        <v/>
      </c>
      <c r="O609" t="str">
        <f>IF(A609&lt;&gt;"",(RawData!O609*ScoringModel!$B$14+RawData!P609*ScoringModel!$B$15+RawData!Q609*ScoringModel!$B$16+RawData!R609*ScoringModel!$B$17+RawData!S609*ScoringModel!$B$18+RawData!T609*ScoringModel!$B$19+RawData!U609*ScoringModel!$B$20)*0.01,"")</f>
        <v/>
      </c>
      <c r="P609" t="str">
        <f>IF(A609&lt;&gt;"",(RawData!V609*ScoringModel!$B$24+RawData!W609*ScoringModel!$B$25+RawData!X609*ScoringModel!$B$26+RawData!Y609*ScoringModel!$B$27+RawData!Z609*ScoringModel!$B$28+RawData!AA609*ScoringModel!$B$29+RawData!AB609*ScoringModel!$B$30)*0.01,"")</f>
        <v/>
      </c>
      <c r="Q609" s="19"/>
      <c r="R609" s="19"/>
      <c r="S609" s="19"/>
      <c r="T609" s="19"/>
      <c r="U609" s="19"/>
      <c r="V609" s="19"/>
    </row>
    <row r="610" spans="1:22" x14ac:dyDescent="0.25">
      <c r="A610" t="str">
        <f>IF(RawData!A610&lt;&gt;"",RawData!A610,"")</f>
        <v/>
      </c>
      <c r="B610" t="str">
        <f>IF(RawData!B610&lt;&gt;"",CONCATENATE(RawData!B610,", ",RawData!C610),"")</f>
        <v/>
      </c>
      <c r="C610" t="str">
        <f>IF(RawData!D610&lt;&gt;"",RawData!D610,"")</f>
        <v/>
      </c>
      <c r="D610" s="28" t="str">
        <f>IF(RawData!E610&lt;&gt;"",RawData!E610,"")</f>
        <v/>
      </c>
      <c r="E610" t="str">
        <f>IF(RawData!F610&lt;&gt;"",CONCATENATE(RawData!F610,", ",LEFT(RawData!G610,1)),"")</f>
        <v/>
      </c>
      <c r="G610" s="30" t="str">
        <f t="shared" si="9"/>
        <v/>
      </c>
      <c r="H610" t="str">
        <f>IF(A610&lt;&gt;"",VLOOKUP(G610,ScoreRanges!$C$4:$E$8,3),"")</f>
        <v/>
      </c>
      <c r="J610" s="30" t="str">
        <f>IF(AND(ConversionTable!$F$2&lt;&gt;"",A610&lt;&gt;""),VLOOKUP(G610,ConversionTable!B$2:D$402,3),"")</f>
        <v/>
      </c>
      <c r="K610" t="str">
        <f>IF(AND(ConversionTable!$F$2&lt;&gt;"",A610&lt;&gt;""),VLOOKUP(J610,ConversionTable!I$4:K$7,3),"")</f>
        <v/>
      </c>
      <c r="M610" t="str">
        <f>IF(A610&lt;&gt;"",(RawData!AC610*ScoringModel!$B$11+RawData!AD610*ScoringModel!$B$21+RawData!AE610*ScoringModel!$B$31)*0.01,"")</f>
        <v/>
      </c>
      <c r="N610" t="str">
        <f>IF(A610&lt;&gt;"",(RawData!H610*ScoringModel!$B$4+RawData!I610*ScoringModel!$B$5+RawData!J610*ScoringModel!$B$6+RawData!K610*ScoringModel!$B$7+RawData!L610*ScoringModel!$B$8+RawData!M610*ScoringModel!$B$9+RawData!N610*ScoringModel!$B$10)*0.01,"")</f>
        <v/>
      </c>
      <c r="O610" t="str">
        <f>IF(A610&lt;&gt;"",(RawData!O610*ScoringModel!$B$14+RawData!P610*ScoringModel!$B$15+RawData!Q610*ScoringModel!$B$16+RawData!R610*ScoringModel!$B$17+RawData!S610*ScoringModel!$B$18+RawData!T610*ScoringModel!$B$19+RawData!U610*ScoringModel!$B$20)*0.01,"")</f>
        <v/>
      </c>
      <c r="P610" t="str">
        <f>IF(A610&lt;&gt;"",(RawData!V610*ScoringModel!$B$24+RawData!W610*ScoringModel!$B$25+RawData!X610*ScoringModel!$B$26+RawData!Y610*ScoringModel!$B$27+RawData!Z610*ScoringModel!$B$28+RawData!AA610*ScoringModel!$B$29+RawData!AB610*ScoringModel!$B$30)*0.01,"")</f>
        <v/>
      </c>
      <c r="Q610" s="19"/>
      <c r="R610" s="19"/>
      <c r="S610" s="19"/>
      <c r="T610" s="19"/>
      <c r="U610" s="19"/>
      <c r="V610" s="19"/>
    </row>
    <row r="611" spans="1:22" x14ac:dyDescent="0.25">
      <c r="A611" t="str">
        <f>IF(RawData!A611&lt;&gt;"",RawData!A611,"")</f>
        <v/>
      </c>
      <c r="B611" t="str">
        <f>IF(RawData!B611&lt;&gt;"",CONCATENATE(RawData!B611,", ",RawData!C611),"")</f>
        <v/>
      </c>
      <c r="C611" t="str">
        <f>IF(RawData!D611&lt;&gt;"",RawData!D611,"")</f>
        <v/>
      </c>
      <c r="D611" s="28" t="str">
        <f>IF(RawData!E611&lt;&gt;"",RawData!E611,"")</f>
        <v/>
      </c>
      <c r="E611" t="str">
        <f>IF(RawData!F611&lt;&gt;"",CONCATENATE(RawData!F611,", ",LEFT(RawData!G611,1)),"")</f>
        <v/>
      </c>
      <c r="G611" s="30" t="str">
        <f t="shared" si="9"/>
        <v/>
      </c>
      <c r="H611" t="str">
        <f>IF(A611&lt;&gt;"",VLOOKUP(G611,ScoreRanges!$C$4:$E$8,3),"")</f>
        <v/>
      </c>
      <c r="J611" s="30" t="str">
        <f>IF(AND(ConversionTable!$F$2&lt;&gt;"",A611&lt;&gt;""),VLOOKUP(G611,ConversionTable!B$2:D$402,3),"")</f>
        <v/>
      </c>
      <c r="K611" t="str">
        <f>IF(AND(ConversionTable!$F$2&lt;&gt;"",A611&lt;&gt;""),VLOOKUP(J611,ConversionTable!I$4:K$7,3),"")</f>
        <v/>
      </c>
      <c r="M611" t="str">
        <f>IF(A611&lt;&gt;"",(RawData!AC611*ScoringModel!$B$11+RawData!AD611*ScoringModel!$B$21+RawData!AE611*ScoringModel!$B$31)*0.01,"")</f>
        <v/>
      </c>
      <c r="N611" t="str">
        <f>IF(A611&lt;&gt;"",(RawData!H611*ScoringModel!$B$4+RawData!I611*ScoringModel!$B$5+RawData!J611*ScoringModel!$B$6+RawData!K611*ScoringModel!$B$7+RawData!L611*ScoringModel!$B$8+RawData!M611*ScoringModel!$B$9+RawData!N611*ScoringModel!$B$10)*0.01,"")</f>
        <v/>
      </c>
      <c r="O611" t="str">
        <f>IF(A611&lt;&gt;"",(RawData!O611*ScoringModel!$B$14+RawData!P611*ScoringModel!$B$15+RawData!Q611*ScoringModel!$B$16+RawData!R611*ScoringModel!$B$17+RawData!S611*ScoringModel!$B$18+RawData!T611*ScoringModel!$B$19+RawData!U611*ScoringModel!$B$20)*0.01,"")</f>
        <v/>
      </c>
      <c r="P611" t="str">
        <f>IF(A611&lt;&gt;"",(RawData!V611*ScoringModel!$B$24+RawData!W611*ScoringModel!$B$25+RawData!X611*ScoringModel!$B$26+RawData!Y611*ScoringModel!$B$27+RawData!Z611*ScoringModel!$B$28+RawData!AA611*ScoringModel!$B$29+RawData!AB611*ScoringModel!$B$30)*0.01,"")</f>
        <v/>
      </c>
      <c r="Q611" s="19"/>
      <c r="R611" s="19"/>
      <c r="S611" s="19"/>
      <c r="T611" s="19"/>
      <c r="U611" s="19"/>
      <c r="V611" s="19"/>
    </row>
    <row r="612" spans="1:22" x14ac:dyDescent="0.25">
      <c r="A612" t="str">
        <f>IF(RawData!A612&lt;&gt;"",RawData!A612,"")</f>
        <v/>
      </c>
      <c r="B612" t="str">
        <f>IF(RawData!B612&lt;&gt;"",CONCATENATE(RawData!B612,", ",RawData!C612),"")</f>
        <v/>
      </c>
      <c r="C612" t="str">
        <f>IF(RawData!D612&lt;&gt;"",RawData!D612,"")</f>
        <v/>
      </c>
      <c r="D612" s="28" t="str">
        <f>IF(RawData!E612&lt;&gt;"",RawData!E612,"")</f>
        <v/>
      </c>
      <c r="E612" t="str">
        <f>IF(RawData!F612&lt;&gt;"",CONCATENATE(RawData!F612,", ",LEFT(RawData!G612,1)),"")</f>
        <v/>
      </c>
      <c r="G612" s="30" t="str">
        <f t="shared" si="9"/>
        <v/>
      </c>
      <c r="H612" t="str">
        <f>IF(A612&lt;&gt;"",VLOOKUP(G612,ScoreRanges!$C$4:$E$8,3),"")</f>
        <v/>
      </c>
      <c r="J612" s="30" t="str">
        <f>IF(AND(ConversionTable!$F$2&lt;&gt;"",A612&lt;&gt;""),VLOOKUP(G612,ConversionTable!B$2:D$402,3),"")</f>
        <v/>
      </c>
      <c r="K612" t="str">
        <f>IF(AND(ConversionTable!$F$2&lt;&gt;"",A612&lt;&gt;""),VLOOKUP(J612,ConversionTable!I$4:K$7,3),"")</f>
        <v/>
      </c>
      <c r="M612" t="str">
        <f>IF(A612&lt;&gt;"",(RawData!AC612*ScoringModel!$B$11+RawData!AD612*ScoringModel!$B$21+RawData!AE612*ScoringModel!$B$31)*0.01,"")</f>
        <v/>
      </c>
      <c r="N612" t="str">
        <f>IF(A612&lt;&gt;"",(RawData!H612*ScoringModel!$B$4+RawData!I612*ScoringModel!$B$5+RawData!J612*ScoringModel!$B$6+RawData!K612*ScoringModel!$B$7+RawData!L612*ScoringModel!$B$8+RawData!M612*ScoringModel!$B$9+RawData!N612*ScoringModel!$B$10)*0.01,"")</f>
        <v/>
      </c>
      <c r="O612" t="str">
        <f>IF(A612&lt;&gt;"",(RawData!O612*ScoringModel!$B$14+RawData!P612*ScoringModel!$B$15+RawData!Q612*ScoringModel!$B$16+RawData!R612*ScoringModel!$B$17+RawData!S612*ScoringModel!$B$18+RawData!T612*ScoringModel!$B$19+RawData!U612*ScoringModel!$B$20)*0.01,"")</f>
        <v/>
      </c>
      <c r="P612" t="str">
        <f>IF(A612&lt;&gt;"",(RawData!V612*ScoringModel!$B$24+RawData!W612*ScoringModel!$B$25+RawData!X612*ScoringModel!$B$26+RawData!Y612*ScoringModel!$B$27+RawData!Z612*ScoringModel!$B$28+RawData!AA612*ScoringModel!$B$29+RawData!AB612*ScoringModel!$B$30)*0.01,"")</f>
        <v/>
      </c>
      <c r="Q612" s="19"/>
      <c r="R612" s="19"/>
      <c r="S612" s="19"/>
      <c r="T612" s="19"/>
      <c r="U612" s="19"/>
      <c r="V612" s="19"/>
    </row>
    <row r="613" spans="1:22" x14ac:dyDescent="0.25">
      <c r="A613" t="str">
        <f>IF(RawData!A613&lt;&gt;"",RawData!A613,"")</f>
        <v/>
      </c>
      <c r="B613" t="str">
        <f>IF(RawData!B613&lt;&gt;"",CONCATENATE(RawData!B613,", ",RawData!C613),"")</f>
        <v/>
      </c>
      <c r="C613" t="str">
        <f>IF(RawData!D613&lt;&gt;"",RawData!D613,"")</f>
        <v/>
      </c>
      <c r="D613" s="28" t="str">
        <f>IF(RawData!E613&lt;&gt;"",RawData!E613,"")</f>
        <v/>
      </c>
      <c r="E613" t="str">
        <f>IF(RawData!F613&lt;&gt;"",CONCATENATE(RawData!F613,", ",LEFT(RawData!G613,1)),"")</f>
        <v/>
      </c>
      <c r="G613" s="30" t="str">
        <f t="shared" si="9"/>
        <v/>
      </c>
      <c r="H613" t="str">
        <f>IF(A613&lt;&gt;"",VLOOKUP(G613,ScoreRanges!$C$4:$E$8,3),"")</f>
        <v/>
      </c>
      <c r="J613" s="30" t="str">
        <f>IF(AND(ConversionTable!$F$2&lt;&gt;"",A613&lt;&gt;""),VLOOKUP(G613,ConversionTable!B$2:D$402,3),"")</f>
        <v/>
      </c>
      <c r="K613" t="str">
        <f>IF(AND(ConversionTable!$F$2&lt;&gt;"",A613&lt;&gt;""),VLOOKUP(J613,ConversionTable!I$4:K$7,3),"")</f>
        <v/>
      </c>
      <c r="M613" t="str">
        <f>IF(A613&lt;&gt;"",(RawData!AC613*ScoringModel!$B$11+RawData!AD613*ScoringModel!$B$21+RawData!AE613*ScoringModel!$B$31)*0.01,"")</f>
        <v/>
      </c>
      <c r="N613" t="str">
        <f>IF(A613&lt;&gt;"",(RawData!H613*ScoringModel!$B$4+RawData!I613*ScoringModel!$B$5+RawData!J613*ScoringModel!$B$6+RawData!K613*ScoringModel!$B$7+RawData!L613*ScoringModel!$B$8+RawData!M613*ScoringModel!$B$9+RawData!N613*ScoringModel!$B$10)*0.01,"")</f>
        <v/>
      </c>
      <c r="O613" t="str">
        <f>IF(A613&lt;&gt;"",(RawData!O613*ScoringModel!$B$14+RawData!P613*ScoringModel!$B$15+RawData!Q613*ScoringModel!$B$16+RawData!R613*ScoringModel!$B$17+RawData!S613*ScoringModel!$B$18+RawData!T613*ScoringModel!$B$19+RawData!U613*ScoringModel!$B$20)*0.01,"")</f>
        <v/>
      </c>
      <c r="P613" t="str">
        <f>IF(A613&lt;&gt;"",(RawData!V613*ScoringModel!$B$24+RawData!W613*ScoringModel!$B$25+RawData!X613*ScoringModel!$B$26+RawData!Y613*ScoringModel!$B$27+RawData!Z613*ScoringModel!$B$28+RawData!AA613*ScoringModel!$B$29+RawData!AB613*ScoringModel!$B$30)*0.01,"")</f>
        <v/>
      </c>
      <c r="Q613" s="19"/>
      <c r="R613" s="19"/>
      <c r="S613" s="19"/>
      <c r="T613" s="19"/>
      <c r="U613" s="19"/>
      <c r="V613" s="19"/>
    </row>
    <row r="614" spans="1:22" x14ac:dyDescent="0.25">
      <c r="A614" t="str">
        <f>IF(RawData!A614&lt;&gt;"",RawData!A614,"")</f>
        <v/>
      </c>
      <c r="B614" t="str">
        <f>IF(RawData!B614&lt;&gt;"",CONCATENATE(RawData!B614,", ",RawData!C614),"")</f>
        <v/>
      </c>
      <c r="C614" t="str">
        <f>IF(RawData!D614&lt;&gt;"",RawData!D614,"")</f>
        <v/>
      </c>
      <c r="D614" s="28" t="str">
        <f>IF(RawData!E614&lt;&gt;"",RawData!E614,"")</f>
        <v/>
      </c>
      <c r="E614" t="str">
        <f>IF(RawData!F614&lt;&gt;"",CONCATENATE(RawData!F614,", ",LEFT(RawData!G614,1)),"")</f>
        <v/>
      </c>
      <c r="G614" s="30" t="str">
        <f t="shared" si="9"/>
        <v/>
      </c>
      <c r="H614" t="str">
        <f>IF(A614&lt;&gt;"",VLOOKUP(G614,ScoreRanges!$C$4:$E$8,3),"")</f>
        <v/>
      </c>
      <c r="J614" s="30" t="str">
        <f>IF(AND(ConversionTable!$F$2&lt;&gt;"",A614&lt;&gt;""),VLOOKUP(G614,ConversionTable!B$2:D$402,3),"")</f>
        <v/>
      </c>
      <c r="K614" t="str">
        <f>IF(AND(ConversionTable!$F$2&lt;&gt;"",A614&lt;&gt;""),VLOOKUP(J614,ConversionTable!I$4:K$7,3),"")</f>
        <v/>
      </c>
      <c r="M614" t="str">
        <f>IF(A614&lt;&gt;"",(RawData!AC614*ScoringModel!$B$11+RawData!AD614*ScoringModel!$B$21+RawData!AE614*ScoringModel!$B$31)*0.01,"")</f>
        <v/>
      </c>
      <c r="N614" t="str">
        <f>IF(A614&lt;&gt;"",(RawData!H614*ScoringModel!$B$4+RawData!I614*ScoringModel!$B$5+RawData!J614*ScoringModel!$B$6+RawData!K614*ScoringModel!$B$7+RawData!L614*ScoringModel!$B$8+RawData!M614*ScoringModel!$B$9+RawData!N614*ScoringModel!$B$10)*0.01,"")</f>
        <v/>
      </c>
      <c r="O614" t="str">
        <f>IF(A614&lt;&gt;"",(RawData!O614*ScoringModel!$B$14+RawData!P614*ScoringModel!$B$15+RawData!Q614*ScoringModel!$B$16+RawData!R614*ScoringModel!$B$17+RawData!S614*ScoringModel!$B$18+RawData!T614*ScoringModel!$B$19+RawData!U614*ScoringModel!$B$20)*0.01,"")</f>
        <v/>
      </c>
      <c r="P614" t="str">
        <f>IF(A614&lt;&gt;"",(RawData!V614*ScoringModel!$B$24+RawData!W614*ScoringModel!$B$25+RawData!X614*ScoringModel!$B$26+RawData!Y614*ScoringModel!$B$27+RawData!Z614*ScoringModel!$B$28+RawData!AA614*ScoringModel!$B$29+RawData!AB614*ScoringModel!$B$30)*0.01,"")</f>
        <v/>
      </c>
      <c r="Q614" s="19"/>
      <c r="R614" s="19"/>
      <c r="S614" s="19"/>
      <c r="T614" s="19"/>
      <c r="U614" s="19"/>
      <c r="V614" s="19"/>
    </row>
    <row r="615" spans="1:22" x14ac:dyDescent="0.25">
      <c r="A615" t="str">
        <f>IF(RawData!A615&lt;&gt;"",RawData!A615,"")</f>
        <v/>
      </c>
      <c r="B615" t="str">
        <f>IF(RawData!B615&lt;&gt;"",CONCATENATE(RawData!B615,", ",RawData!C615),"")</f>
        <v/>
      </c>
      <c r="C615" t="str">
        <f>IF(RawData!D615&lt;&gt;"",RawData!D615,"")</f>
        <v/>
      </c>
      <c r="D615" s="28" t="str">
        <f>IF(RawData!E615&lt;&gt;"",RawData!E615,"")</f>
        <v/>
      </c>
      <c r="E615" t="str">
        <f>IF(RawData!F615&lt;&gt;"",CONCATENATE(RawData!F615,", ",LEFT(RawData!G615,1)),"")</f>
        <v/>
      </c>
      <c r="G615" s="30" t="str">
        <f t="shared" si="9"/>
        <v/>
      </c>
      <c r="H615" t="str">
        <f>IF(A615&lt;&gt;"",VLOOKUP(G615,ScoreRanges!$C$4:$E$8,3),"")</f>
        <v/>
      </c>
      <c r="J615" s="30" t="str">
        <f>IF(AND(ConversionTable!$F$2&lt;&gt;"",A615&lt;&gt;""),VLOOKUP(G615,ConversionTable!B$2:D$402,3),"")</f>
        <v/>
      </c>
      <c r="K615" t="str">
        <f>IF(AND(ConversionTable!$F$2&lt;&gt;"",A615&lt;&gt;""),VLOOKUP(J615,ConversionTable!I$4:K$7,3),"")</f>
        <v/>
      </c>
      <c r="M615" t="str">
        <f>IF(A615&lt;&gt;"",(RawData!AC615*ScoringModel!$B$11+RawData!AD615*ScoringModel!$B$21+RawData!AE615*ScoringModel!$B$31)*0.01,"")</f>
        <v/>
      </c>
      <c r="N615" t="str">
        <f>IF(A615&lt;&gt;"",(RawData!H615*ScoringModel!$B$4+RawData!I615*ScoringModel!$B$5+RawData!J615*ScoringModel!$B$6+RawData!K615*ScoringModel!$B$7+RawData!L615*ScoringModel!$B$8+RawData!M615*ScoringModel!$B$9+RawData!N615*ScoringModel!$B$10)*0.01,"")</f>
        <v/>
      </c>
      <c r="O615" t="str">
        <f>IF(A615&lt;&gt;"",(RawData!O615*ScoringModel!$B$14+RawData!P615*ScoringModel!$B$15+RawData!Q615*ScoringModel!$B$16+RawData!R615*ScoringModel!$B$17+RawData!S615*ScoringModel!$B$18+RawData!T615*ScoringModel!$B$19+RawData!U615*ScoringModel!$B$20)*0.01,"")</f>
        <v/>
      </c>
      <c r="P615" t="str">
        <f>IF(A615&lt;&gt;"",(RawData!V615*ScoringModel!$B$24+RawData!W615*ScoringModel!$B$25+RawData!X615*ScoringModel!$B$26+RawData!Y615*ScoringModel!$B$27+RawData!Z615*ScoringModel!$B$28+RawData!AA615*ScoringModel!$B$29+RawData!AB615*ScoringModel!$B$30)*0.01,"")</f>
        <v/>
      </c>
      <c r="Q615" s="19"/>
      <c r="R615" s="19"/>
      <c r="S615" s="19"/>
      <c r="T615" s="19"/>
      <c r="U615" s="19"/>
      <c r="V615" s="19"/>
    </row>
    <row r="616" spans="1:22" x14ac:dyDescent="0.25">
      <c r="A616" t="str">
        <f>IF(RawData!A616&lt;&gt;"",RawData!A616,"")</f>
        <v/>
      </c>
      <c r="B616" t="str">
        <f>IF(RawData!B616&lt;&gt;"",CONCATENATE(RawData!B616,", ",RawData!C616),"")</f>
        <v/>
      </c>
      <c r="C616" t="str">
        <f>IF(RawData!D616&lt;&gt;"",RawData!D616,"")</f>
        <v/>
      </c>
      <c r="D616" s="28" t="str">
        <f>IF(RawData!E616&lt;&gt;"",RawData!E616,"")</f>
        <v/>
      </c>
      <c r="E616" t="str">
        <f>IF(RawData!F616&lt;&gt;"",CONCATENATE(RawData!F616,", ",LEFT(RawData!G616,1)),"")</f>
        <v/>
      </c>
      <c r="G616" s="30" t="str">
        <f t="shared" si="9"/>
        <v/>
      </c>
      <c r="H616" t="str">
        <f>IF(A616&lt;&gt;"",VLOOKUP(G616,ScoreRanges!$C$4:$E$8,3),"")</f>
        <v/>
      </c>
      <c r="J616" s="30" t="str">
        <f>IF(AND(ConversionTable!$F$2&lt;&gt;"",A616&lt;&gt;""),VLOOKUP(G616,ConversionTable!B$2:D$402,3),"")</f>
        <v/>
      </c>
      <c r="K616" t="str">
        <f>IF(AND(ConversionTable!$F$2&lt;&gt;"",A616&lt;&gt;""),VLOOKUP(J616,ConversionTable!I$4:K$7,3),"")</f>
        <v/>
      </c>
      <c r="M616" t="str">
        <f>IF(A616&lt;&gt;"",(RawData!AC616*ScoringModel!$B$11+RawData!AD616*ScoringModel!$B$21+RawData!AE616*ScoringModel!$B$31)*0.01,"")</f>
        <v/>
      </c>
      <c r="N616" t="str">
        <f>IF(A616&lt;&gt;"",(RawData!H616*ScoringModel!$B$4+RawData!I616*ScoringModel!$B$5+RawData!J616*ScoringModel!$B$6+RawData!K616*ScoringModel!$B$7+RawData!L616*ScoringModel!$B$8+RawData!M616*ScoringModel!$B$9+RawData!N616*ScoringModel!$B$10)*0.01,"")</f>
        <v/>
      </c>
      <c r="O616" t="str">
        <f>IF(A616&lt;&gt;"",(RawData!O616*ScoringModel!$B$14+RawData!P616*ScoringModel!$B$15+RawData!Q616*ScoringModel!$B$16+RawData!R616*ScoringModel!$B$17+RawData!S616*ScoringModel!$B$18+RawData!T616*ScoringModel!$B$19+RawData!U616*ScoringModel!$B$20)*0.01,"")</f>
        <v/>
      </c>
      <c r="P616" t="str">
        <f>IF(A616&lt;&gt;"",(RawData!V616*ScoringModel!$B$24+RawData!W616*ScoringModel!$B$25+RawData!X616*ScoringModel!$B$26+RawData!Y616*ScoringModel!$B$27+RawData!Z616*ScoringModel!$B$28+RawData!AA616*ScoringModel!$B$29+RawData!AB616*ScoringModel!$B$30)*0.01,"")</f>
        <v/>
      </c>
      <c r="Q616" s="19"/>
      <c r="R616" s="19"/>
      <c r="S616" s="19"/>
      <c r="T616" s="19"/>
      <c r="U616" s="19"/>
      <c r="V616" s="19"/>
    </row>
    <row r="617" spans="1:22" x14ac:dyDescent="0.25">
      <c r="A617" t="str">
        <f>IF(RawData!A617&lt;&gt;"",RawData!A617,"")</f>
        <v/>
      </c>
      <c r="B617" t="str">
        <f>IF(RawData!B617&lt;&gt;"",CONCATENATE(RawData!B617,", ",RawData!C617),"")</f>
        <v/>
      </c>
      <c r="C617" t="str">
        <f>IF(RawData!D617&lt;&gt;"",RawData!D617,"")</f>
        <v/>
      </c>
      <c r="D617" s="28" t="str">
        <f>IF(RawData!E617&lt;&gt;"",RawData!E617,"")</f>
        <v/>
      </c>
      <c r="E617" t="str">
        <f>IF(RawData!F617&lt;&gt;"",CONCATENATE(RawData!F617,", ",LEFT(RawData!G617,1)),"")</f>
        <v/>
      </c>
      <c r="G617" s="30" t="str">
        <f t="shared" si="9"/>
        <v/>
      </c>
      <c r="H617" t="str">
        <f>IF(A617&lt;&gt;"",VLOOKUP(G617,ScoreRanges!$C$4:$E$8,3),"")</f>
        <v/>
      </c>
      <c r="J617" s="30" t="str">
        <f>IF(AND(ConversionTable!$F$2&lt;&gt;"",A617&lt;&gt;""),VLOOKUP(G617,ConversionTable!B$2:D$402,3),"")</f>
        <v/>
      </c>
      <c r="K617" t="str">
        <f>IF(AND(ConversionTable!$F$2&lt;&gt;"",A617&lt;&gt;""),VLOOKUP(J617,ConversionTable!I$4:K$7,3),"")</f>
        <v/>
      </c>
      <c r="M617" t="str">
        <f>IF(A617&lt;&gt;"",(RawData!AC617*ScoringModel!$B$11+RawData!AD617*ScoringModel!$B$21+RawData!AE617*ScoringModel!$B$31)*0.01,"")</f>
        <v/>
      </c>
      <c r="N617" t="str">
        <f>IF(A617&lt;&gt;"",(RawData!H617*ScoringModel!$B$4+RawData!I617*ScoringModel!$B$5+RawData!J617*ScoringModel!$B$6+RawData!K617*ScoringModel!$B$7+RawData!L617*ScoringModel!$B$8+RawData!M617*ScoringModel!$B$9+RawData!N617*ScoringModel!$B$10)*0.01,"")</f>
        <v/>
      </c>
      <c r="O617" t="str">
        <f>IF(A617&lt;&gt;"",(RawData!O617*ScoringModel!$B$14+RawData!P617*ScoringModel!$B$15+RawData!Q617*ScoringModel!$B$16+RawData!R617*ScoringModel!$B$17+RawData!S617*ScoringModel!$B$18+RawData!T617*ScoringModel!$B$19+RawData!U617*ScoringModel!$B$20)*0.01,"")</f>
        <v/>
      </c>
      <c r="P617" t="str">
        <f>IF(A617&lt;&gt;"",(RawData!V617*ScoringModel!$B$24+RawData!W617*ScoringModel!$B$25+RawData!X617*ScoringModel!$B$26+RawData!Y617*ScoringModel!$B$27+RawData!Z617*ScoringModel!$B$28+RawData!AA617*ScoringModel!$B$29+RawData!AB617*ScoringModel!$B$30)*0.01,"")</f>
        <v/>
      </c>
      <c r="Q617" s="19"/>
      <c r="R617" s="19"/>
      <c r="S617" s="19"/>
      <c r="T617" s="19"/>
      <c r="U617" s="19"/>
      <c r="V617" s="19"/>
    </row>
    <row r="618" spans="1:22" x14ac:dyDescent="0.25">
      <c r="A618" t="str">
        <f>IF(RawData!A618&lt;&gt;"",RawData!A618,"")</f>
        <v/>
      </c>
      <c r="B618" t="str">
        <f>IF(RawData!B618&lt;&gt;"",CONCATENATE(RawData!B618,", ",RawData!C618),"")</f>
        <v/>
      </c>
      <c r="C618" t="str">
        <f>IF(RawData!D618&lt;&gt;"",RawData!D618,"")</f>
        <v/>
      </c>
      <c r="D618" s="28" t="str">
        <f>IF(RawData!E618&lt;&gt;"",RawData!E618,"")</f>
        <v/>
      </c>
      <c r="E618" t="str">
        <f>IF(RawData!F618&lt;&gt;"",CONCATENATE(RawData!F618,", ",LEFT(RawData!G618,1)),"")</f>
        <v/>
      </c>
      <c r="G618" s="30" t="str">
        <f t="shared" si="9"/>
        <v/>
      </c>
      <c r="H618" t="str">
        <f>IF(A618&lt;&gt;"",VLOOKUP(G618,ScoreRanges!$C$4:$E$8,3),"")</f>
        <v/>
      </c>
      <c r="J618" s="30" t="str">
        <f>IF(AND(ConversionTable!$F$2&lt;&gt;"",A618&lt;&gt;""),VLOOKUP(G618,ConversionTable!B$2:D$402,3),"")</f>
        <v/>
      </c>
      <c r="K618" t="str">
        <f>IF(AND(ConversionTable!$F$2&lt;&gt;"",A618&lt;&gt;""),VLOOKUP(J618,ConversionTable!I$4:K$7,3),"")</f>
        <v/>
      </c>
      <c r="M618" t="str">
        <f>IF(A618&lt;&gt;"",(RawData!AC618*ScoringModel!$B$11+RawData!AD618*ScoringModel!$B$21+RawData!AE618*ScoringModel!$B$31)*0.01,"")</f>
        <v/>
      </c>
      <c r="N618" t="str">
        <f>IF(A618&lt;&gt;"",(RawData!H618*ScoringModel!$B$4+RawData!I618*ScoringModel!$B$5+RawData!J618*ScoringModel!$B$6+RawData!K618*ScoringModel!$B$7+RawData!L618*ScoringModel!$B$8+RawData!M618*ScoringModel!$B$9+RawData!N618*ScoringModel!$B$10)*0.01,"")</f>
        <v/>
      </c>
      <c r="O618" t="str">
        <f>IF(A618&lt;&gt;"",(RawData!O618*ScoringModel!$B$14+RawData!P618*ScoringModel!$B$15+RawData!Q618*ScoringModel!$B$16+RawData!R618*ScoringModel!$B$17+RawData!S618*ScoringModel!$B$18+RawData!T618*ScoringModel!$B$19+RawData!U618*ScoringModel!$B$20)*0.01,"")</f>
        <v/>
      </c>
      <c r="P618" t="str">
        <f>IF(A618&lt;&gt;"",(RawData!V618*ScoringModel!$B$24+RawData!W618*ScoringModel!$B$25+RawData!X618*ScoringModel!$B$26+RawData!Y618*ScoringModel!$B$27+RawData!Z618*ScoringModel!$B$28+RawData!AA618*ScoringModel!$B$29+RawData!AB618*ScoringModel!$B$30)*0.01,"")</f>
        <v/>
      </c>
      <c r="Q618" s="19"/>
      <c r="R618" s="19"/>
      <c r="S618" s="19"/>
      <c r="T618" s="19"/>
      <c r="U618" s="19"/>
      <c r="V618" s="19"/>
    </row>
    <row r="619" spans="1:22" x14ac:dyDescent="0.25">
      <c r="A619" t="str">
        <f>IF(RawData!A619&lt;&gt;"",RawData!A619,"")</f>
        <v/>
      </c>
      <c r="B619" t="str">
        <f>IF(RawData!B619&lt;&gt;"",CONCATENATE(RawData!B619,", ",RawData!C619),"")</f>
        <v/>
      </c>
      <c r="C619" t="str">
        <f>IF(RawData!D619&lt;&gt;"",RawData!D619,"")</f>
        <v/>
      </c>
      <c r="D619" s="28" t="str">
        <f>IF(RawData!E619&lt;&gt;"",RawData!E619,"")</f>
        <v/>
      </c>
      <c r="E619" t="str">
        <f>IF(RawData!F619&lt;&gt;"",CONCATENATE(RawData!F619,", ",LEFT(RawData!G619,1)),"")</f>
        <v/>
      </c>
      <c r="G619" s="30" t="str">
        <f t="shared" si="9"/>
        <v/>
      </c>
      <c r="H619" t="str">
        <f>IF(A619&lt;&gt;"",VLOOKUP(G619,ScoreRanges!$C$4:$E$8,3),"")</f>
        <v/>
      </c>
      <c r="J619" s="30" t="str">
        <f>IF(AND(ConversionTable!$F$2&lt;&gt;"",A619&lt;&gt;""),VLOOKUP(G619,ConversionTable!B$2:D$402,3),"")</f>
        <v/>
      </c>
      <c r="K619" t="str">
        <f>IF(AND(ConversionTable!$F$2&lt;&gt;"",A619&lt;&gt;""),VLOOKUP(J619,ConversionTable!I$4:K$7,3),"")</f>
        <v/>
      </c>
      <c r="M619" t="str">
        <f>IF(A619&lt;&gt;"",(RawData!AC619*ScoringModel!$B$11+RawData!AD619*ScoringModel!$B$21+RawData!AE619*ScoringModel!$B$31)*0.01,"")</f>
        <v/>
      </c>
      <c r="N619" t="str">
        <f>IF(A619&lt;&gt;"",(RawData!H619*ScoringModel!$B$4+RawData!I619*ScoringModel!$B$5+RawData!J619*ScoringModel!$B$6+RawData!K619*ScoringModel!$B$7+RawData!L619*ScoringModel!$B$8+RawData!M619*ScoringModel!$B$9+RawData!N619*ScoringModel!$B$10)*0.01,"")</f>
        <v/>
      </c>
      <c r="O619" t="str">
        <f>IF(A619&lt;&gt;"",(RawData!O619*ScoringModel!$B$14+RawData!P619*ScoringModel!$B$15+RawData!Q619*ScoringModel!$B$16+RawData!R619*ScoringModel!$B$17+RawData!S619*ScoringModel!$B$18+RawData!T619*ScoringModel!$B$19+RawData!U619*ScoringModel!$B$20)*0.01,"")</f>
        <v/>
      </c>
      <c r="P619" t="str">
        <f>IF(A619&lt;&gt;"",(RawData!V619*ScoringModel!$B$24+RawData!W619*ScoringModel!$B$25+RawData!X619*ScoringModel!$B$26+RawData!Y619*ScoringModel!$B$27+RawData!Z619*ScoringModel!$B$28+RawData!AA619*ScoringModel!$B$29+RawData!AB619*ScoringModel!$B$30)*0.01,"")</f>
        <v/>
      </c>
      <c r="Q619" s="19"/>
      <c r="R619" s="19"/>
      <c r="S619" s="19"/>
      <c r="T619" s="19"/>
      <c r="U619" s="19"/>
      <c r="V619" s="19"/>
    </row>
    <row r="620" spans="1:22" x14ac:dyDescent="0.25">
      <c r="A620" t="str">
        <f>IF(RawData!A620&lt;&gt;"",RawData!A620,"")</f>
        <v/>
      </c>
      <c r="B620" t="str">
        <f>IF(RawData!B620&lt;&gt;"",CONCATENATE(RawData!B620,", ",RawData!C620),"")</f>
        <v/>
      </c>
      <c r="C620" t="str">
        <f>IF(RawData!D620&lt;&gt;"",RawData!D620,"")</f>
        <v/>
      </c>
      <c r="D620" s="28" t="str">
        <f>IF(RawData!E620&lt;&gt;"",RawData!E620,"")</f>
        <v/>
      </c>
      <c r="E620" t="str">
        <f>IF(RawData!F620&lt;&gt;"",CONCATENATE(RawData!F620,", ",LEFT(RawData!G620,1)),"")</f>
        <v/>
      </c>
      <c r="G620" s="30" t="str">
        <f t="shared" si="9"/>
        <v/>
      </c>
      <c r="H620" t="str">
        <f>IF(A620&lt;&gt;"",VLOOKUP(G620,ScoreRanges!$C$4:$E$8,3),"")</f>
        <v/>
      </c>
      <c r="J620" s="30" t="str">
        <f>IF(AND(ConversionTable!$F$2&lt;&gt;"",A620&lt;&gt;""),VLOOKUP(G620,ConversionTable!B$2:D$402,3),"")</f>
        <v/>
      </c>
      <c r="K620" t="str">
        <f>IF(AND(ConversionTable!$F$2&lt;&gt;"",A620&lt;&gt;""),VLOOKUP(J620,ConversionTable!I$4:K$7,3),"")</f>
        <v/>
      </c>
      <c r="M620" t="str">
        <f>IF(A620&lt;&gt;"",(RawData!AC620*ScoringModel!$B$11+RawData!AD620*ScoringModel!$B$21+RawData!AE620*ScoringModel!$B$31)*0.01,"")</f>
        <v/>
      </c>
      <c r="N620" t="str">
        <f>IF(A620&lt;&gt;"",(RawData!H620*ScoringModel!$B$4+RawData!I620*ScoringModel!$B$5+RawData!J620*ScoringModel!$B$6+RawData!K620*ScoringModel!$B$7+RawData!L620*ScoringModel!$B$8+RawData!M620*ScoringModel!$B$9+RawData!N620*ScoringModel!$B$10)*0.01,"")</f>
        <v/>
      </c>
      <c r="O620" t="str">
        <f>IF(A620&lt;&gt;"",(RawData!O620*ScoringModel!$B$14+RawData!P620*ScoringModel!$B$15+RawData!Q620*ScoringModel!$B$16+RawData!R620*ScoringModel!$B$17+RawData!S620*ScoringModel!$B$18+RawData!T620*ScoringModel!$B$19+RawData!U620*ScoringModel!$B$20)*0.01,"")</f>
        <v/>
      </c>
      <c r="P620" t="str">
        <f>IF(A620&lt;&gt;"",(RawData!V620*ScoringModel!$B$24+RawData!W620*ScoringModel!$B$25+RawData!X620*ScoringModel!$B$26+RawData!Y620*ScoringModel!$B$27+RawData!Z620*ScoringModel!$B$28+RawData!AA620*ScoringModel!$B$29+RawData!AB620*ScoringModel!$B$30)*0.01,"")</f>
        <v/>
      </c>
      <c r="Q620" s="19"/>
      <c r="R620" s="19"/>
      <c r="S620" s="19"/>
      <c r="T620" s="19"/>
      <c r="U620" s="19"/>
      <c r="V620" s="19"/>
    </row>
    <row r="621" spans="1:22" x14ac:dyDescent="0.25">
      <c r="A621" t="str">
        <f>IF(RawData!A621&lt;&gt;"",RawData!A621,"")</f>
        <v/>
      </c>
      <c r="B621" t="str">
        <f>IF(RawData!B621&lt;&gt;"",CONCATENATE(RawData!B621,", ",RawData!C621),"")</f>
        <v/>
      </c>
      <c r="C621" t="str">
        <f>IF(RawData!D621&lt;&gt;"",RawData!D621,"")</f>
        <v/>
      </c>
      <c r="D621" s="28" t="str">
        <f>IF(RawData!E621&lt;&gt;"",RawData!E621,"")</f>
        <v/>
      </c>
      <c r="E621" t="str">
        <f>IF(RawData!F621&lt;&gt;"",CONCATENATE(RawData!F621,", ",LEFT(RawData!G621,1)),"")</f>
        <v/>
      </c>
      <c r="G621" s="30" t="str">
        <f t="shared" si="9"/>
        <v/>
      </c>
      <c r="H621" t="str">
        <f>IF(A621&lt;&gt;"",VLOOKUP(G621,ScoreRanges!$C$4:$E$8,3),"")</f>
        <v/>
      </c>
      <c r="J621" s="30" t="str">
        <f>IF(AND(ConversionTable!$F$2&lt;&gt;"",A621&lt;&gt;""),VLOOKUP(G621,ConversionTable!B$2:D$402,3),"")</f>
        <v/>
      </c>
      <c r="K621" t="str">
        <f>IF(AND(ConversionTable!$F$2&lt;&gt;"",A621&lt;&gt;""),VLOOKUP(J621,ConversionTable!I$4:K$7,3),"")</f>
        <v/>
      </c>
      <c r="M621" t="str">
        <f>IF(A621&lt;&gt;"",(RawData!AC621*ScoringModel!$B$11+RawData!AD621*ScoringModel!$B$21+RawData!AE621*ScoringModel!$B$31)*0.01,"")</f>
        <v/>
      </c>
      <c r="N621" t="str">
        <f>IF(A621&lt;&gt;"",(RawData!H621*ScoringModel!$B$4+RawData!I621*ScoringModel!$B$5+RawData!J621*ScoringModel!$B$6+RawData!K621*ScoringModel!$B$7+RawData!L621*ScoringModel!$B$8+RawData!M621*ScoringModel!$B$9+RawData!N621*ScoringModel!$B$10)*0.01,"")</f>
        <v/>
      </c>
      <c r="O621" t="str">
        <f>IF(A621&lt;&gt;"",(RawData!O621*ScoringModel!$B$14+RawData!P621*ScoringModel!$B$15+RawData!Q621*ScoringModel!$B$16+RawData!R621*ScoringModel!$B$17+RawData!S621*ScoringModel!$B$18+RawData!T621*ScoringModel!$B$19+RawData!U621*ScoringModel!$B$20)*0.01,"")</f>
        <v/>
      </c>
      <c r="P621" t="str">
        <f>IF(A621&lt;&gt;"",(RawData!V621*ScoringModel!$B$24+RawData!W621*ScoringModel!$B$25+RawData!X621*ScoringModel!$B$26+RawData!Y621*ScoringModel!$B$27+RawData!Z621*ScoringModel!$B$28+RawData!AA621*ScoringModel!$B$29+RawData!AB621*ScoringModel!$B$30)*0.01,"")</f>
        <v/>
      </c>
      <c r="Q621" s="19"/>
      <c r="R621" s="19"/>
      <c r="S621" s="19"/>
      <c r="T621" s="19"/>
      <c r="U621" s="19"/>
      <c r="V621" s="19"/>
    </row>
    <row r="622" spans="1:22" x14ac:dyDescent="0.25">
      <c r="A622" t="str">
        <f>IF(RawData!A622&lt;&gt;"",RawData!A622,"")</f>
        <v/>
      </c>
      <c r="B622" t="str">
        <f>IF(RawData!B622&lt;&gt;"",CONCATENATE(RawData!B622,", ",RawData!C622),"")</f>
        <v/>
      </c>
      <c r="C622" t="str">
        <f>IF(RawData!D622&lt;&gt;"",RawData!D622,"")</f>
        <v/>
      </c>
      <c r="D622" s="28" t="str">
        <f>IF(RawData!E622&lt;&gt;"",RawData!E622,"")</f>
        <v/>
      </c>
      <c r="E622" t="str">
        <f>IF(RawData!F622&lt;&gt;"",CONCATENATE(RawData!F622,", ",LEFT(RawData!G622,1)),"")</f>
        <v/>
      </c>
      <c r="G622" s="30" t="str">
        <f t="shared" si="9"/>
        <v/>
      </c>
      <c r="H622" t="str">
        <f>IF(A622&lt;&gt;"",VLOOKUP(G622,ScoreRanges!$C$4:$E$8,3),"")</f>
        <v/>
      </c>
      <c r="J622" s="30" t="str">
        <f>IF(AND(ConversionTable!$F$2&lt;&gt;"",A622&lt;&gt;""),VLOOKUP(G622,ConversionTable!B$2:D$402,3),"")</f>
        <v/>
      </c>
      <c r="K622" t="str">
        <f>IF(AND(ConversionTable!$F$2&lt;&gt;"",A622&lt;&gt;""),VLOOKUP(J622,ConversionTable!I$4:K$7,3),"")</f>
        <v/>
      </c>
      <c r="M622" t="str">
        <f>IF(A622&lt;&gt;"",(RawData!AC622*ScoringModel!$B$11+RawData!AD622*ScoringModel!$B$21+RawData!AE622*ScoringModel!$B$31)*0.01,"")</f>
        <v/>
      </c>
      <c r="N622" t="str">
        <f>IF(A622&lt;&gt;"",(RawData!H622*ScoringModel!$B$4+RawData!I622*ScoringModel!$B$5+RawData!J622*ScoringModel!$B$6+RawData!K622*ScoringModel!$B$7+RawData!L622*ScoringModel!$B$8+RawData!M622*ScoringModel!$B$9+RawData!N622*ScoringModel!$B$10)*0.01,"")</f>
        <v/>
      </c>
      <c r="O622" t="str">
        <f>IF(A622&lt;&gt;"",(RawData!O622*ScoringModel!$B$14+RawData!P622*ScoringModel!$B$15+RawData!Q622*ScoringModel!$B$16+RawData!R622*ScoringModel!$B$17+RawData!S622*ScoringModel!$B$18+RawData!T622*ScoringModel!$B$19+RawData!U622*ScoringModel!$B$20)*0.01,"")</f>
        <v/>
      </c>
      <c r="P622" t="str">
        <f>IF(A622&lt;&gt;"",(RawData!V622*ScoringModel!$B$24+RawData!W622*ScoringModel!$B$25+RawData!X622*ScoringModel!$B$26+RawData!Y622*ScoringModel!$B$27+RawData!Z622*ScoringModel!$B$28+RawData!AA622*ScoringModel!$B$29+RawData!AB622*ScoringModel!$B$30)*0.01,"")</f>
        <v/>
      </c>
      <c r="Q622" s="19"/>
      <c r="R622" s="19"/>
      <c r="S622" s="19"/>
      <c r="T622" s="19"/>
      <c r="U622" s="19"/>
      <c r="V622" s="19"/>
    </row>
    <row r="623" spans="1:22" x14ac:dyDescent="0.25">
      <c r="A623" t="str">
        <f>IF(RawData!A623&lt;&gt;"",RawData!A623,"")</f>
        <v/>
      </c>
      <c r="B623" t="str">
        <f>IF(RawData!B623&lt;&gt;"",CONCATENATE(RawData!B623,", ",RawData!C623),"")</f>
        <v/>
      </c>
      <c r="C623" t="str">
        <f>IF(RawData!D623&lt;&gt;"",RawData!D623,"")</f>
        <v/>
      </c>
      <c r="D623" s="28" t="str">
        <f>IF(RawData!E623&lt;&gt;"",RawData!E623,"")</f>
        <v/>
      </c>
      <c r="E623" t="str">
        <f>IF(RawData!F623&lt;&gt;"",CONCATENATE(RawData!F623,", ",LEFT(RawData!G623,1)),"")</f>
        <v/>
      </c>
      <c r="G623" s="30" t="str">
        <f t="shared" si="9"/>
        <v/>
      </c>
      <c r="H623" t="str">
        <f>IF(A623&lt;&gt;"",VLOOKUP(G623,ScoreRanges!$C$4:$E$8,3),"")</f>
        <v/>
      </c>
      <c r="J623" s="30" t="str">
        <f>IF(AND(ConversionTable!$F$2&lt;&gt;"",A623&lt;&gt;""),VLOOKUP(G623,ConversionTable!B$2:D$402,3),"")</f>
        <v/>
      </c>
      <c r="K623" t="str">
        <f>IF(AND(ConversionTable!$F$2&lt;&gt;"",A623&lt;&gt;""),VLOOKUP(J623,ConversionTable!I$4:K$7,3),"")</f>
        <v/>
      </c>
      <c r="M623" t="str">
        <f>IF(A623&lt;&gt;"",(RawData!AC623*ScoringModel!$B$11+RawData!AD623*ScoringModel!$B$21+RawData!AE623*ScoringModel!$B$31)*0.01,"")</f>
        <v/>
      </c>
      <c r="N623" t="str">
        <f>IF(A623&lt;&gt;"",(RawData!H623*ScoringModel!$B$4+RawData!I623*ScoringModel!$B$5+RawData!J623*ScoringModel!$B$6+RawData!K623*ScoringModel!$B$7+RawData!L623*ScoringModel!$B$8+RawData!M623*ScoringModel!$B$9+RawData!N623*ScoringModel!$B$10)*0.01,"")</f>
        <v/>
      </c>
      <c r="O623" t="str">
        <f>IF(A623&lt;&gt;"",(RawData!O623*ScoringModel!$B$14+RawData!P623*ScoringModel!$B$15+RawData!Q623*ScoringModel!$B$16+RawData!R623*ScoringModel!$B$17+RawData!S623*ScoringModel!$B$18+RawData!T623*ScoringModel!$B$19+RawData!U623*ScoringModel!$B$20)*0.01,"")</f>
        <v/>
      </c>
      <c r="P623" t="str">
        <f>IF(A623&lt;&gt;"",(RawData!V623*ScoringModel!$B$24+RawData!W623*ScoringModel!$B$25+RawData!X623*ScoringModel!$B$26+RawData!Y623*ScoringModel!$B$27+RawData!Z623*ScoringModel!$B$28+RawData!AA623*ScoringModel!$B$29+RawData!AB623*ScoringModel!$B$30)*0.01,"")</f>
        <v/>
      </c>
      <c r="Q623" s="19"/>
      <c r="R623" s="19"/>
      <c r="S623" s="19"/>
      <c r="T623" s="19"/>
      <c r="U623" s="19"/>
      <c r="V623" s="19"/>
    </row>
    <row r="624" spans="1:22" x14ac:dyDescent="0.25">
      <c r="A624" t="str">
        <f>IF(RawData!A624&lt;&gt;"",RawData!A624,"")</f>
        <v/>
      </c>
      <c r="B624" t="str">
        <f>IF(RawData!B624&lt;&gt;"",CONCATENATE(RawData!B624,", ",RawData!C624),"")</f>
        <v/>
      </c>
      <c r="C624" t="str">
        <f>IF(RawData!D624&lt;&gt;"",RawData!D624,"")</f>
        <v/>
      </c>
      <c r="D624" s="28" t="str">
        <f>IF(RawData!E624&lt;&gt;"",RawData!E624,"")</f>
        <v/>
      </c>
      <c r="E624" t="str">
        <f>IF(RawData!F624&lt;&gt;"",CONCATENATE(RawData!F624,", ",LEFT(RawData!G624,1)),"")</f>
        <v/>
      </c>
      <c r="G624" s="30" t="str">
        <f t="shared" si="9"/>
        <v/>
      </c>
      <c r="H624" t="str">
        <f>IF(A624&lt;&gt;"",VLOOKUP(G624,ScoreRanges!$C$4:$E$8,3),"")</f>
        <v/>
      </c>
      <c r="J624" s="30" t="str">
        <f>IF(AND(ConversionTable!$F$2&lt;&gt;"",A624&lt;&gt;""),VLOOKUP(G624,ConversionTable!B$2:D$402,3),"")</f>
        <v/>
      </c>
      <c r="K624" t="str">
        <f>IF(AND(ConversionTable!$F$2&lt;&gt;"",A624&lt;&gt;""),VLOOKUP(J624,ConversionTable!I$4:K$7,3),"")</f>
        <v/>
      </c>
      <c r="M624" t="str">
        <f>IF(A624&lt;&gt;"",(RawData!AC624*ScoringModel!$B$11+RawData!AD624*ScoringModel!$B$21+RawData!AE624*ScoringModel!$B$31)*0.01,"")</f>
        <v/>
      </c>
      <c r="N624" t="str">
        <f>IF(A624&lt;&gt;"",(RawData!H624*ScoringModel!$B$4+RawData!I624*ScoringModel!$B$5+RawData!J624*ScoringModel!$B$6+RawData!K624*ScoringModel!$B$7+RawData!L624*ScoringModel!$B$8+RawData!M624*ScoringModel!$B$9+RawData!N624*ScoringModel!$B$10)*0.01,"")</f>
        <v/>
      </c>
      <c r="O624" t="str">
        <f>IF(A624&lt;&gt;"",(RawData!O624*ScoringModel!$B$14+RawData!P624*ScoringModel!$B$15+RawData!Q624*ScoringModel!$B$16+RawData!R624*ScoringModel!$B$17+RawData!S624*ScoringModel!$B$18+RawData!T624*ScoringModel!$B$19+RawData!U624*ScoringModel!$B$20)*0.01,"")</f>
        <v/>
      </c>
      <c r="P624" t="str">
        <f>IF(A624&lt;&gt;"",(RawData!V624*ScoringModel!$B$24+RawData!W624*ScoringModel!$B$25+RawData!X624*ScoringModel!$B$26+RawData!Y624*ScoringModel!$B$27+RawData!Z624*ScoringModel!$B$28+RawData!AA624*ScoringModel!$B$29+RawData!AB624*ScoringModel!$B$30)*0.01,"")</f>
        <v/>
      </c>
      <c r="Q624" s="19"/>
      <c r="R624" s="19"/>
      <c r="S624" s="19"/>
      <c r="T624" s="19"/>
      <c r="U624" s="19"/>
      <c r="V624" s="19"/>
    </row>
    <row r="625" spans="1:22" x14ac:dyDescent="0.25">
      <c r="A625" t="str">
        <f>IF(RawData!A625&lt;&gt;"",RawData!A625,"")</f>
        <v/>
      </c>
      <c r="B625" t="str">
        <f>IF(RawData!B625&lt;&gt;"",CONCATENATE(RawData!B625,", ",RawData!C625),"")</f>
        <v/>
      </c>
      <c r="C625" t="str">
        <f>IF(RawData!D625&lt;&gt;"",RawData!D625,"")</f>
        <v/>
      </c>
      <c r="D625" s="28" t="str">
        <f>IF(RawData!E625&lt;&gt;"",RawData!E625,"")</f>
        <v/>
      </c>
      <c r="E625" t="str">
        <f>IF(RawData!F625&lt;&gt;"",CONCATENATE(RawData!F625,", ",LEFT(RawData!G625,1)),"")</f>
        <v/>
      </c>
      <c r="G625" s="30" t="str">
        <f t="shared" si="9"/>
        <v/>
      </c>
      <c r="H625" t="str">
        <f>IF(A625&lt;&gt;"",VLOOKUP(G625,ScoreRanges!$C$4:$E$8,3),"")</f>
        <v/>
      </c>
      <c r="J625" s="30" t="str">
        <f>IF(AND(ConversionTable!$F$2&lt;&gt;"",A625&lt;&gt;""),VLOOKUP(G625,ConversionTable!B$2:D$402,3),"")</f>
        <v/>
      </c>
      <c r="K625" t="str">
        <f>IF(AND(ConversionTable!$F$2&lt;&gt;"",A625&lt;&gt;""),VLOOKUP(J625,ConversionTable!I$4:K$7,3),"")</f>
        <v/>
      </c>
      <c r="M625" t="str">
        <f>IF(A625&lt;&gt;"",(RawData!AC625*ScoringModel!$B$11+RawData!AD625*ScoringModel!$B$21+RawData!AE625*ScoringModel!$B$31)*0.01,"")</f>
        <v/>
      </c>
      <c r="N625" t="str">
        <f>IF(A625&lt;&gt;"",(RawData!H625*ScoringModel!$B$4+RawData!I625*ScoringModel!$B$5+RawData!J625*ScoringModel!$B$6+RawData!K625*ScoringModel!$B$7+RawData!L625*ScoringModel!$B$8+RawData!M625*ScoringModel!$B$9+RawData!N625*ScoringModel!$B$10)*0.01,"")</f>
        <v/>
      </c>
      <c r="O625" t="str">
        <f>IF(A625&lt;&gt;"",(RawData!O625*ScoringModel!$B$14+RawData!P625*ScoringModel!$B$15+RawData!Q625*ScoringModel!$B$16+RawData!R625*ScoringModel!$B$17+RawData!S625*ScoringModel!$B$18+RawData!T625*ScoringModel!$B$19+RawData!U625*ScoringModel!$B$20)*0.01,"")</f>
        <v/>
      </c>
      <c r="P625" t="str">
        <f>IF(A625&lt;&gt;"",(RawData!V625*ScoringModel!$B$24+RawData!W625*ScoringModel!$B$25+RawData!X625*ScoringModel!$B$26+RawData!Y625*ScoringModel!$B$27+RawData!Z625*ScoringModel!$B$28+RawData!AA625*ScoringModel!$B$29+RawData!AB625*ScoringModel!$B$30)*0.01,"")</f>
        <v/>
      </c>
      <c r="Q625" s="19"/>
      <c r="R625" s="19"/>
      <c r="S625" s="19"/>
      <c r="T625" s="19"/>
      <c r="U625" s="19"/>
      <c r="V625" s="19"/>
    </row>
    <row r="626" spans="1:22" x14ac:dyDescent="0.25">
      <c r="A626" t="str">
        <f>IF(RawData!A626&lt;&gt;"",RawData!A626,"")</f>
        <v/>
      </c>
      <c r="B626" t="str">
        <f>IF(RawData!B626&lt;&gt;"",CONCATENATE(RawData!B626,", ",RawData!C626),"")</f>
        <v/>
      </c>
      <c r="C626" t="str">
        <f>IF(RawData!D626&lt;&gt;"",RawData!D626,"")</f>
        <v/>
      </c>
      <c r="D626" s="28" t="str">
        <f>IF(RawData!E626&lt;&gt;"",RawData!E626,"")</f>
        <v/>
      </c>
      <c r="E626" t="str">
        <f>IF(RawData!F626&lt;&gt;"",CONCATENATE(RawData!F626,", ",LEFT(RawData!G626,1)),"")</f>
        <v/>
      </c>
      <c r="G626" s="30" t="str">
        <f t="shared" si="9"/>
        <v/>
      </c>
      <c r="H626" t="str">
        <f>IF(A626&lt;&gt;"",VLOOKUP(G626,ScoreRanges!$C$4:$E$8,3),"")</f>
        <v/>
      </c>
      <c r="J626" s="30" t="str">
        <f>IF(AND(ConversionTable!$F$2&lt;&gt;"",A626&lt;&gt;""),VLOOKUP(G626,ConversionTable!B$2:D$402,3),"")</f>
        <v/>
      </c>
      <c r="K626" t="str">
        <f>IF(AND(ConversionTable!$F$2&lt;&gt;"",A626&lt;&gt;""),VLOOKUP(J626,ConversionTable!I$4:K$7,3),"")</f>
        <v/>
      </c>
      <c r="M626" t="str">
        <f>IF(A626&lt;&gt;"",(RawData!AC626*ScoringModel!$B$11+RawData!AD626*ScoringModel!$B$21+RawData!AE626*ScoringModel!$B$31)*0.01,"")</f>
        <v/>
      </c>
      <c r="N626" t="str">
        <f>IF(A626&lt;&gt;"",(RawData!H626*ScoringModel!$B$4+RawData!I626*ScoringModel!$B$5+RawData!J626*ScoringModel!$B$6+RawData!K626*ScoringModel!$B$7+RawData!L626*ScoringModel!$B$8+RawData!M626*ScoringModel!$B$9+RawData!N626*ScoringModel!$B$10)*0.01,"")</f>
        <v/>
      </c>
      <c r="O626" t="str">
        <f>IF(A626&lt;&gt;"",(RawData!O626*ScoringModel!$B$14+RawData!P626*ScoringModel!$B$15+RawData!Q626*ScoringModel!$B$16+RawData!R626*ScoringModel!$B$17+RawData!S626*ScoringModel!$B$18+RawData!T626*ScoringModel!$B$19+RawData!U626*ScoringModel!$B$20)*0.01,"")</f>
        <v/>
      </c>
      <c r="P626" t="str">
        <f>IF(A626&lt;&gt;"",(RawData!V626*ScoringModel!$B$24+RawData!W626*ScoringModel!$B$25+RawData!X626*ScoringModel!$B$26+RawData!Y626*ScoringModel!$B$27+RawData!Z626*ScoringModel!$B$28+RawData!AA626*ScoringModel!$B$29+RawData!AB626*ScoringModel!$B$30)*0.01,"")</f>
        <v/>
      </c>
      <c r="Q626" s="19"/>
      <c r="R626" s="19"/>
      <c r="S626" s="19"/>
      <c r="T626" s="19"/>
      <c r="U626" s="19"/>
      <c r="V626" s="19"/>
    </row>
    <row r="627" spans="1:22" x14ac:dyDescent="0.25">
      <c r="A627" t="str">
        <f>IF(RawData!A627&lt;&gt;"",RawData!A627,"")</f>
        <v/>
      </c>
      <c r="B627" t="str">
        <f>IF(RawData!B627&lt;&gt;"",CONCATENATE(RawData!B627,", ",RawData!C627),"")</f>
        <v/>
      </c>
      <c r="C627" t="str">
        <f>IF(RawData!D627&lt;&gt;"",RawData!D627,"")</f>
        <v/>
      </c>
      <c r="D627" s="28" t="str">
        <f>IF(RawData!E627&lt;&gt;"",RawData!E627,"")</f>
        <v/>
      </c>
      <c r="E627" t="str">
        <f>IF(RawData!F627&lt;&gt;"",CONCATENATE(RawData!F627,", ",LEFT(RawData!G627,1)),"")</f>
        <v/>
      </c>
      <c r="G627" s="30" t="str">
        <f t="shared" si="9"/>
        <v/>
      </c>
      <c r="H627" t="str">
        <f>IF(A627&lt;&gt;"",VLOOKUP(G627,ScoreRanges!$C$4:$E$8,3),"")</f>
        <v/>
      </c>
      <c r="J627" s="30" t="str">
        <f>IF(AND(ConversionTable!$F$2&lt;&gt;"",A627&lt;&gt;""),VLOOKUP(G627,ConversionTable!B$2:D$402,3),"")</f>
        <v/>
      </c>
      <c r="K627" t="str">
        <f>IF(AND(ConversionTable!$F$2&lt;&gt;"",A627&lt;&gt;""),VLOOKUP(J627,ConversionTable!I$4:K$7,3),"")</f>
        <v/>
      </c>
      <c r="M627" t="str">
        <f>IF(A627&lt;&gt;"",(RawData!AC627*ScoringModel!$B$11+RawData!AD627*ScoringModel!$B$21+RawData!AE627*ScoringModel!$B$31)*0.01,"")</f>
        <v/>
      </c>
      <c r="N627" t="str">
        <f>IF(A627&lt;&gt;"",(RawData!H627*ScoringModel!$B$4+RawData!I627*ScoringModel!$B$5+RawData!J627*ScoringModel!$B$6+RawData!K627*ScoringModel!$B$7+RawData!L627*ScoringModel!$B$8+RawData!M627*ScoringModel!$B$9+RawData!N627*ScoringModel!$B$10)*0.01,"")</f>
        <v/>
      </c>
      <c r="O627" t="str">
        <f>IF(A627&lt;&gt;"",(RawData!O627*ScoringModel!$B$14+RawData!P627*ScoringModel!$B$15+RawData!Q627*ScoringModel!$B$16+RawData!R627*ScoringModel!$B$17+RawData!S627*ScoringModel!$B$18+RawData!T627*ScoringModel!$B$19+RawData!U627*ScoringModel!$B$20)*0.01,"")</f>
        <v/>
      </c>
      <c r="P627" t="str">
        <f>IF(A627&lt;&gt;"",(RawData!V627*ScoringModel!$B$24+RawData!W627*ScoringModel!$B$25+RawData!X627*ScoringModel!$B$26+RawData!Y627*ScoringModel!$B$27+RawData!Z627*ScoringModel!$B$28+RawData!AA627*ScoringModel!$B$29+RawData!AB627*ScoringModel!$B$30)*0.01,"")</f>
        <v/>
      </c>
      <c r="Q627" s="19"/>
      <c r="R627" s="19"/>
      <c r="S627" s="19"/>
      <c r="T627" s="19"/>
      <c r="U627" s="19"/>
      <c r="V627" s="19"/>
    </row>
    <row r="628" spans="1:22" x14ac:dyDescent="0.25">
      <c r="A628" t="str">
        <f>IF(RawData!A628&lt;&gt;"",RawData!A628,"")</f>
        <v/>
      </c>
      <c r="B628" t="str">
        <f>IF(RawData!B628&lt;&gt;"",CONCATENATE(RawData!B628,", ",RawData!C628),"")</f>
        <v/>
      </c>
      <c r="C628" t="str">
        <f>IF(RawData!D628&lt;&gt;"",RawData!D628,"")</f>
        <v/>
      </c>
      <c r="D628" s="28" t="str">
        <f>IF(RawData!E628&lt;&gt;"",RawData!E628,"")</f>
        <v/>
      </c>
      <c r="E628" t="str">
        <f>IF(RawData!F628&lt;&gt;"",CONCATENATE(RawData!F628,", ",LEFT(RawData!G628,1)),"")</f>
        <v/>
      </c>
      <c r="G628" s="30" t="str">
        <f t="shared" si="9"/>
        <v/>
      </c>
      <c r="H628" t="str">
        <f>IF(A628&lt;&gt;"",VLOOKUP(G628,ScoreRanges!$C$4:$E$8,3),"")</f>
        <v/>
      </c>
      <c r="J628" s="30" t="str">
        <f>IF(AND(ConversionTable!$F$2&lt;&gt;"",A628&lt;&gt;""),VLOOKUP(G628,ConversionTable!B$2:D$402,3),"")</f>
        <v/>
      </c>
      <c r="K628" t="str">
        <f>IF(AND(ConversionTable!$F$2&lt;&gt;"",A628&lt;&gt;""),VLOOKUP(J628,ConversionTable!I$4:K$7,3),"")</f>
        <v/>
      </c>
      <c r="M628" t="str">
        <f>IF(A628&lt;&gt;"",(RawData!AC628*ScoringModel!$B$11+RawData!AD628*ScoringModel!$B$21+RawData!AE628*ScoringModel!$B$31)*0.01,"")</f>
        <v/>
      </c>
      <c r="N628" t="str">
        <f>IF(A628&lt;&gt;"",(RawData!H628*ScoringModel!$B$4+RawData!I628*ScoringModel!$B$5+RawData!J628*ScoringModel!$B$6+RawData!K628*ScoringModel!$B$7+RawData!L628*ScoringModel!$B$8+RawData!M628*ScoringModel!$B$9+RawData!N628*ScoringModel!$B$10)*0.01,"")</f>
        <v/>
      </c>
      <c r="O628" t="str">
        <f>IF(A628&lt;&gt;"",(RawData!O628*ScoringModel!$B$14+RawData!P628*ScoringModel!$B$15+RawData!Q628*ScoringModel!$B$16+RawData!R628*ScoringModel!$B$17+RawData!S628*ScoringModel!$B$18+RawData!T628*ScoringModel!$B$19+RawData!U628*ScoringModel!$B$20)*0.01,"")</f>
        <v/>
      </c>
      <c r="P628" t="str">
        <f>IF(A628&lt;&gt;"",(RawData!V628*ScoringModel!$B$24+RawData!W628*ScoringModel!$B$25+RawData!X628*ScoringModel!$B$26+RawData!Y628*ScoringModel!$B$27+RawData!Z628*ScoringModel!$B$28+RawData!AA628*ScoringModel!$B$29+RawData!AB628*ScoringModel!$B$30)*0.01,"")</f>
        <v/>
      </c>
      <c r="Q628" s="19"/>
      <c r="R628" s="19"/>
      <c r="S628" s="19"/>
      <c r="T628" s="19"/>
      <c r="U628" s="19"/>
      <c r="V628" s="19"/>
    </row>
    <row r="629" spans="1:22" x14ac:dyDescent="0.25">
      <c r="A629" t="str">
        <f>IF(RawData!A629&lt;&gt;"",RawData!A629,"")</f>
        <v/>
      </c>
      <c r="B629" t="str">
        <f>IF(RawData!B629&lt;&gt;"",CONCATENATE(RawData!B629,", ",RawData!C629),"")</f>
        <v/>
      </c>
      <c r="C629" t="str">
        <f>IF(RawData!D629&lt;&gt;"",RawData!D629,"")</f>
        <v/>
      </c>
      <c r="D629" s="28" t="str">
        <f>IF(RawData!E629&lt;&gt;"",RawData!E629,"")</f>
        <v/>
      </c>
      <c r="E629" t="str">
        <f>IF(RawData!F629&lt;&gt;"",CONCATENATE(RawData!F629,", ",LEFT(RawData!G629,1)),"")</f>
        <v/>
      </c>
      <c r="G629" s="30" t="str">
        <f t="shared" si="9"/>
        <v/>
      </c>
      <c r="H629" t="str">
        <f>IF(A629&lt;&gt;"",VLOOKUP(G629,ScoreRanges!$C$4:$E$8,3),"")</f>
        <v/>
      </c>
      <c r="J629" s="30" t="str">
        <f>IF(AND(ConversionTable!$F$2&lt;&gt;"",A629&lt;&gt;""),VLOOKUP(G629,ConversionTable!B$2:D$402,3),"")</f>
        <v/>
      </c>
      <c r="K629" t="str">
        <f>IF(AND(ConversionTable!$F$2&lt;&gt;"",A629&lt;&gt;""),VLOOKUP(J629,ConversionTable!I$4:K$7,3),"")</f>
        <v/>
      </c>
      <c r="M629" t="str">
        <f>IF(A629&lt;&gt;"",(RawData!AC629*ScoringModel!$B$11+RawData!AD629*ScoringModel!$B$21+RawData!AE629*ScoringModel!$B$31)*0.01,"")</f>
        <v/>
      </c>
      <c r="N629" t="str">
        <f>IF(A629&lt;&gt;"",(RawData!H629*ScoringModel!$B$4+RawData!I629*ScoringModel!$B$5+RawData!J629*ScoringModel!$B$6+RawData!K629*ScoringModel!$B$7+RawData!L629*ScoringModel!$B$8+RawData!M629*ScoringModel!$B$9+RawData!N629*ScoringModel!$B$10)*0.01,"")</f>
        <v/>
      </c>
      <c r="O629" t="str">
        <f>IF(A629&lt;&gt;"",(RawData!O629*ScoringModel!$B$14+RawData!P629*ScoringModel!$B$15+RawData!Q629*ScoringModel!$B$16+RawData!R629*ScoringModel!$B$17+RawData!S629*ScoringModel!$B$18+RawData!T629*ScoringModel!$B$19+RawData!U629*ScoringModel!$B$20)*0.01,"")</f>
        <v/>
      </c>
      <c r="P629" t="str">
        <f>IF(A629&lt;&gt;"",(RawData!V629*ScoringModel!$B$24+RawData!W629*ScoringModel!$B$25+RawData!X629*ScoringModel!$B$26+RawData!Y629*ScoringModel!$B$27+RawData!Z629*ScoringModel!$B$28+RawData!AA629*ScoringModel!$B$29+RawData!AB629*ScoringModel!$B$30)*0.01,"")</f>
        <v/>
      </c>
      <c r="Q629" s="19"/>
      <c r="R629" s="19"/>
      <c r="S629" s="19"/>
      <c r="T629" s="19"/>
      <c r="U629" s="19"/>
      <c r="V629" s="19"/>
    </row>
    <row r="630" spans="1:22" x14ac:dyDescent="0.25">
      <c r="A630" t="str">
        <f>IF(RawData!A630&lt;&gt;"",RawData!A630,"")</f>
        <v/>
      </c>
      <c r="B630" t="str">
        <f>IF(RawData!B630&lt;&gt;"",CONCATENATE(RawData!B630,", ",RawData!C630),"")</f>
        <v/>
      </c>
      <c r="C630" t="str">
        <f>IF(RawData!D630&lt;&gt;"",RawData!D630,"")</f>
        <v/>
      </c>
      <c r="D630" s="28" t="str">
        <f>IF(RawData!E630&lt;&gt;"",RawData!E630,"")</f>
        <v/>
      </c>
      <c r="E630" t="str">
        <f>IF(RawData!F630&lt;&gt;"",CONCATENATE(RawData!F630,", ",LEFT(RawData!G630,1)),"")</f>
        <v/>
      </c>
      <c r="G630" s="30" t="str">
        <f t="shared" si="9"/>
        <v/>
      </c>
      <c r="H630" t="str">
        <f>IF(A630&lt;&gt;"",VLOOKUP(G630,ScoreRanges!$C$4:$E$8,3),"")</f>
        <v/>
      </c>
      <c r="J630" s="30" t="str">
        <f>IF(AND(ConversionTable!$F$2&lt;&gt;"",A630&lt;&gt;""),VLOOKUP(G630,ConversionTable!B$2:D$402,3),"")</f>
        <v/>
      </c>
      <c r="K630" t="str">
        <f>IF(AND(ConversionTable!$F$2&lt;&gt;"",A630&lt;&gt;""),VLOOKUP(J630,ConversionTable!I$4:K$7,3),"")</f>
        <v/>
      </c>
      <c r="M630" t="str">
        <f>IF(A630&lt;&gt;"",(RawData!AC630*ScoringModel!$B$11+RawData!AD630*ScoringModel!$B$21+RawData!AE630*ScoringModel!$B$31)*0.01,"")</f>
        <v/>
      </c>
      <c r="N630" t="str">
        <f>IF(A630&lt;&gt;"",(RawData!H630*ScoringModel!$B$4+RawData!I630*ScoringModel!$B$5+RawData!J630*ScoringModel!$B$6+RawData!K630*ScoringModel!$B$7+RawData!L630*ScoringModel!$B$8+RawData!M630*ScoringModel!$B$9+RawData!N630*ScoringModel!$B$10)*0.01,"")</f>
        <v/>
      </c>
      <c r="O630" t="str">
        <f>IF(A630&lt;&gt;"",(RawData!O630*ScoringModel!$B$14+RawData!P630*ScoringModel!$B$15+RawData!Q630*ScoringModel!$B$16+RawData!R630*ScoringModel!$B$17+RawData!S630*ScoringModel!$B$18+RawData!T630*ScoringModel!$B$19+RawData!U630*ScoringModel!$B$20)*0.01,"")</f>
        <v/>
      </c>
      <c r="P630" t="str">
        <f>IF(A630&lt;&gt;"",(RawData!V630*ScoringModel!$B$24+RawData!W630*ScoringModel!$B$25+RawData!X630*ScoringModel!$B$26+RawData!Y630*ScoringModel!$B$27+RawData!Z630*ScoringModel!$B$28+RawData!AA630*ScoringModel!$B$29+RawData!AB630*ScoringModel!$B$30)*0.01,"")</f>
        <v/>
      </c>
      <c r="Q630" s="19"/>
      <c r="R630" s="19"/>
      <c r="S630" s="19"/>
      <c r="T630" s="19"/>
      <c r="U630" s="19"/>
      <c r="V630" s="19"/>
    </row>
    <row r="631" spans="1:22" x14ac:dyDescent="0.25">
      <c r="A631" t="str">
        <f>IF(RawData!A631&lt;&gt;"",RawData!A631,"")</f>
        <v/>
      </c>
      <c r="B631" t="str">
        <f>IF(RawData!B631&lt;&gt;"",CONCATENATE(RawData!B631,", ",RawData!C631),"")</f>
        <v/>
      </c>
      <c r="C631" t="str">
        <f>IF(RawData!D631&lt;&gt;"",RawData!D631,"")</f>
        <v/>
      </c>
      <c r="D631" s="28" t="str">
        <f>IF(RawData!E631&lt;&gt;"",RawData!E631,"")</f>
        <v/>
      </c>
      <c r="E631" t="str">
        <f>IF(RawData!F631&lt;&gt;"",CONCATENATE(RawData!F631,", ",LEFT(RawData!G631,1)),"")</f>
        <v/>
      </c>
      <c r="G631" s="30" t="str">
        <f t="shared" si="9"/>
        <v/>
      </c>
      <c r="H631" t="str">
        <f>IF(A631&lt;&gt;"",VLOOKUP(G631,ScoreRanges!$C$4:$E$8,3),"")</f>
        <v/>
      </c>
      <c r="J631" s="30" t="str">
        <f>IF(AND(ConversionTable!$F$2&lt;&gt;"",A631&lt;&gt;""),VLOOKUP(G631,ConversionTable!B$2:D$402,3),"")</f>
        <v/>
      </c>
      <c r="K631" t="str">
        <f>IF(AND(ConversionTable!$F$2&lt;&gt;"",A631&lt;&gt;""),VLOOKUP(J631,ConversionTable!I$4:K$7,3),"")</f>
        <v/>
      </c>
      <c r="M631" t="str">
        <f>IF(A631&lt;&gt;"",(RawData!AC631*ScoringModel!$B$11+RawData!AD631*ScoringModel!$B$21+RawData!AE631*ScoringModel!$B$31)*0.01,"")</f>
        <v/>
      </c>
      <c r="N631" t="str">
        <f>IF(A631&lt;&gt;"",(RawData!H631*ScoringModel!$B$4+RawData!I631*ScoringModel!$B$5+RawData!J631*ScoringModel!$B$6+RawData!K631*ScoringModel!$B$7+RawData!L631*ScoringModel!$B$8+RawData!M631*ScoringModel!$B$9+RawData!N631*ScoringModel!$B$10)*0.01,"")</f>
        <v/>
      </c>
      <c r="O631" t="str">
        <f>IF(A631&lt;&gt;"",(RawData!O631*ScoringModel!$B$14+RawData!P631*ScoringModel!$B$15+RawData!Q631*ScoringModel!$B$16+RawData!R631*ScoringModel!$B$17+RawData!S631*ScoringModel!$B$18+RawData!T631*ScoringModel!$B$19+RawData!U631*ScoringModel!$B$20)*0.01,"")</f>
        <v/>
      </c>
      <c r="P631" t="str">
        <f>IF(A631&lt;&gt;"",(RawData!V631*ScoringModel!$B$24+RawData!W631*ScoringModel!$B$25+RawData!X631*ScoringModel!$B$26+RawData!Y631*ScoringModel!$B$27+RawData!Z631*ScoringModel!$B$28+RawData!AA631*ScoringModel!$B$29+RawData!AB631*ScoringModel!$B$30)*0.01,"")</f>
        <v/>
      </c>
      <c r="Q631" s="19"/>
      <c r="R631" s="19"/>
      <c r="S631" s="19"/>
      <c r="T631" s="19"/>
      <c r="U631" s="19"/>
      <c r="V631" s="19"/>
    </row>
    <row r="632" spans="1:22" x14ac:dyDescent="0.25">
      <c r="A632" t="str">
        <f>IF(RawData!A632&lt;&gt;"",RawData!A632,"")</f>
        <v/>
      </c>
      <c r="B632" t="str">
        <f>IF(RawData!B632&lt;&gt;"",CONCATENATE(RawData!B632,", ",RawData!C632),"")</f>
        <v/>
      </c>
      <c r="C632" t="str">
        <f>IF(RawData!D632&lt;&gt;"",RawData!D632,"")</f>
        <v/>
      </c>
      <c r="D632" s="28" t="str">
        <f>IF(RawData!E632&lt;&gt;"",RawData!E632,"")</f>
        <v/>
      </c>
      <c r="E632" t="str">
        <f>IF(RawData!F632&lt;&gt;"",CONCATENATE(RawData!F632,", ",LEFT(RawData!G632,1)),"")</f>
        <v/>
      </c>
      <c r="G632" s="30" t="str">
        <f t="shared" si="9"/>
        <v/>
      </c>
      <c r="H632" t="str">
        <f>IF(A632&lt;&gt;"",VLOOKUP(G632,ScoreRanges!$C$4:$E$8,3),"")</f>
        <v/>
      </c>
      <c r="J632" s="30" t="str">
        <f>IF(AND(ConversionTable!$F$2&lt;&gt;"",A632&lt;&gt;""),VLOOKUP(G632,ConversionTable!B$2:D$402,3),"")</f>
        <v/>
      </c>
      <c r="K632" t="str">
        <f>IF(AND(ConversionTable!$F$2&lt;&gt;"",A632&lt;&gt;""),VLOOKUP(J632,ConversionTable!I$4:K$7,3),"")</f>
        <v/>
      </c>
      <c r="M632" t="str">
        <f>IF(A632&lt;&gt;"",(RawData!AC632*ScoringModel!$B$11+RawData!AD632*ScoringModel!$B$21+RawData!AE632*ScoringModel!$B$31)*0.01,"")</f>
        <v/>
      </c>
      <c r="N632" t="str">
        <f>IF(A632&lt;&gt;"",(RawData!H632*ScoringModel!$B$4+RawData!I632*ScoringModel!$B$5+RawData!J632*ScoringModel!$B$6+RawData!K632*ScoringModel!$B$7+RawData!L632*ScoringModel!$B$8+RawData!M632*ScoringModel!$B$9+RawData!N632*ScoringModel!$B$10)*0.01,"")</f>
        <v/>
      </c>
      <c r="O632" t="str">
        <f>IF(A632&lt;&gt;"",(RawData!O632*ScoringModel!$B$14+RawData!P632*ScoringModel!$B$15+RawData!Q632*ScoringModel!$B$16+RawData!R632*ScoringModel!$B$17+RawData!S632*ScoringModel!$B$18+RawData!T632*ScoringModel!$B$19+RawData!U632*ScoringModel!$B$20)*0.01,"")</f>
        <v/>
      </c>
      <c r="P632" t="str">
        <f>IF(A632&lt;&gt;"",(RawData!V632*ScoringModel!$B$24+RawData!W632*ScoringModel!$B$25+RawData!X632*ScoringModel!$B$26+RawData!Y632*ScoringModel!$B$27+RawData!Z632*ScoringModel!$B$28+RawData!AA632*ScoringModel!$B$29+RawData!AB632*ScoringModel!$B$30)*0.01,"")</f>
        <v/>
      </c>
      <c r="Q632" s="19"/>
      <c r="R632" s="19"/>
      <c r="S632" s="19"/>
      <c r="T632" s="19"/>
      <c r="U632" s="19"/>
      <c r="V632" s="19"/>
    </row>
    <row r="633" spans="1:22" x14ac:dyDescent="0.25">
      <c r="A633" t="str">
        <f>IF(RawData!A633&lt;&gt;"",RawData!A633,"")</f>
        <v/>
      </c>
      <c r="B633" t="str">
        <f>IF(RawData!B633&lt;&gt;"",CONCATENATE(RawData!B633,", ",RawData!C633),"")</f>
        <v/>
      </c>
      <c r="C633" t="str">
        <f>IF(RawData!D633&lt;&gt;"",RawData!D633,"")</f>
        <v/>
      </c>
      <c r="D633" s="28" t="str">
        <f>IF(RawData!E633&lt;&gt;"",RawData!E633,"")</f>
        <v/>
      </c>
      <c r="E633" t="str">
        <f>IF(RawData!F633&lt;&gt;"",CONCATENATE(RawData!F633,", ",LEFT(RawData!G633,1)),"")</f>
        <v/>
      </c>
      <c r="G633" s="30" t="str">
        <f t="shared" si="9"/>
        <v/>
      </c>
      <c r="H633" t="str">
        <f>IF(A633&lt;&gt;"",VLOOKUP(G633,ScoreRanges!$C$4:$E$8,3),"")</f>
        <v/>
      </c>
      <c r="J633" s="30" t="str">
        <f>IF(AND(ConversionTable!$F$2&lt;&gt;"",A633&lt;&gt;""),VLOOKUP(G633,ConversionTable!B$2:D$402,3),"")</f>
        <v/>
      </c>
      <c r="K633" t="str">
        <f>IF(AND(ConversionTable!$F$2&lt;&gt;"",A633&lt;&gt;""),VLOOKUP(J633,ConversionTable!I$4:K$7,3),"")</f>
        <v/>
      </c>
      <c r="M633" t="str">
        <f>IF(A633&lt;&gt;"",(RawData!AC633*ScoringModel!$B$11+RawData!AD633*ScoringModel!$B$21+RawData!AE633*ScoringModel!$B$31)*0.01,"")</f>
        <v/>
      </c>
      <c r="N633" t="str">
        <f>IF(A633&lt;&gt;"",(RawData!H633*ScoringModel!$B$4+RawData!I633*ScoringModel!$B$5+RawData!J633*ScoringModel!$B$6+RawData!K633*ScoringModel!$B$7+RawData!L633*ScoringModel!$B$8+RawData!M633*ScoringModel!$B$9+RawData!N633*ScoringModel!$B$10)*0.01,"")</f>
        <v/>
      </c>
      <c r="O633" t="str">
        <f>IF(A633&lt;&gt;"",(RawData!O633*ScoringModel!$B$14+RawData!P633*ScoringModel!$B$15+RawData!Q633*ScoringModel!$B$16+RawData!R633*ScoringModel!$B$17+RawData!S633*ScoringModel!$B$18+RawData!T633*ScoringModel!$B$19+RawData!U633*ScoringModel!$B$20)*0.01,"")</f>
        <v/>
      </c>
      <c r="P633" t="str">
        <f>IF(A633&lt;&gt;"",(RawData!V633*ScoringModel!$B$24+RawData!W633*ScoringModel!$B$25+RawData!X633*ScoringModel!$B$26+RawData!Y633*ScoringModel!$B$27+RawData!Z633*ScoringModel!$B$28+RawData!AA633*ScoringModel!$B$29+RawData!AB633*ScoringModel!$B$30)*0.01,"")</f>
        <v/>
      </c>
      <c r="Q633" s="19"/>
      <c r="R633" s="19"/>
      <c r="S633" s="19"/>
      <c r="T633" s="19"/>
      <c r="U633" s="19"/>
      <c r="V633" s="19"/>
    </row>
    <row r="634" spans="1:22" x14ac:dyDescent="0.25">
      <c r="A634" t="str">
        <f>IF(RawData!A634&lt;&gt;"",RawData!A634,"")</f>
        <v/>
      </c>
      <c r="B634" t="str">
        <f>IF(RawData!B634&lt;&gt;"",CONCATENATE(RawData!B634,", ",RawData!C634),"")</f>
        <v/>
      </c>
      <c r="C634" t="str">
        <f>IF(RawData!D634&lt;&gt;"",RawData!D634,"")</f>
        <v/>
      </c>
      <c r="D634" s="28" t="str">
        <f>IF(RawData!E634&lt;&gt;"",RawData!E634,"")</f>
        <v/>
      </c>
      <c r="E634" t="str">
        <f>IF(RawData!F634&lt;&gt;"",CONCATENATE(RawData!F634,", ",LEFT(RawData!G634,1)),"")</f>
        <v/>
      </c>
      <c r="G634" s="30" t="str">
        <f t="shared" si="9"/>
        <v/>
      </c>
      <c r="H634" t="str">
        <f>IF(A634&lt;&gt;"",VLOOKUP(G634,ScoreRanges!$C$4:$E$8,3),"")</f>
        <v/>
      </c>
      <c r="J634" s="30" t="str">
        <f>IF(AND(ConversionTable!$F$2&lt;&gt;"",A634&lt;&gt;""),VLOOKUP(G634,ConversionTable!B$2:D$402,3),"")</f>
        <v/>
      </c>
      <c r="K634" t="str">
        <f>IF(AND(ConversionTable!$F$2&lt;&gt;"",A634&lt;&gt;""),VLOOKUP(J634,ConversionTable!I$4:K$7,3),"")</f>
        <v/>
      </c>
      <c r="M634" t="str">
        <f>IF(A634&lt;&gt;"",(RawData!AC634*ScoringModel!$B$11+RawData!AD634*ScoringModel!$B$21+RawData!AE634*ScoringModel!$B$31)*0.01,"")</f>
        <v/>
      </c>
      <c r="N634" t="str">
        <f>IF(A634&lt;&gt;"",(RawData!H634*ScoringModel!$B$4+RawData!I634*ScoringModel!$B$5+RawData!J634*ScoringModel!$B$6+RawData!K634*ScoringModel!$B$7+RawData!L634*ScoringModel!$B$8+RawData!M634*ScoringModel!$B$9+RawData!N634*ScoringModel!$B$10)*0.01,"")</f>
        <v/>
      </c>
      <c r="O634" t="str">
        <f>IF(A634&lt;&gt;"",(RawData!O634*ScoringModel!$B$14+RawData!P634*ScoringModel!$B$15+RawData!Q634*ScoringModel!$B$16+RawData!R634*ScoringModel!$B$17+RawData!S634*ScoringModel!$B$18+RawData!T634*ScoringModel!$B$19+RawData!U634*ScoringModel!$B$20)*0.01,"")</f>
        <v/>
      </c>
      <c r="P634" t="str">
        <f>IF(A634&lt;&gt;"",(RawData!V634*ScoringModel!$B$24+RawData!W634*ScoringModel!$B$25+RawData!X634*ScoringModel!$B$26+RawData!Y634*ScoringModel!$B$27+RawData!Z634*ScoringModel!$B$28+RawData!AA634*ScoringModel!$B$29+RawData!AB634*ScoringModel!$B$30)*0.01,"")</f>
        <v/>
      </c>
      <c r="Q634" s="19"/>
      <c r="R634" s="19"/>
      <c r="S634" s="19"/>
      <c r="T634" s="19"/>
      <c r="U634" s="19"/>
      <c r="V634" s="19"/>
    </row>
    <row r="635" spans="1:22" x14ac:dyDescent="0.25">
      <c r="A635" t="str">
        <f>IF(RawData!A635&lt;&gt;"",RawData!A635,"")</f>
        <v/>
      </c>
      <c r="B635" t="str">
        <f>IF(RawData!B635&lt;&gt;"",CONCATENATE(RawData!B635,", ",RawData!C635),"")</f>
        <v/>
      </c>
      <c r="C635" t="str">
        <f>IF(RawData!D635&lt;&gt;"",RawData!D635,"")</f>
        <v/>
      </c>
      <c r="D635" s="28" t="str">
        <f>IF(RawData!E635&lt;&gt;"",RawData!E635,"")</f>
        <v/>
      </c>
      <c r="E635" t="str">
        <f>IF(RawData!F635&lt;&gt;"",CONCATENATE(RawData!F635,", ",LEFT(RawData!G635,1)),"")</f>
        <v/>
      </c>
      <c r="G635" s="30" t="str">
        <f t="shared" si="9"/>
        <v/>
      </c>
      <c r="H635" t="str">
        <f>IF(A635&lt;&gt;"",VLOOKUP(G635,ScoreRanges!$C$4:$E$8,3),"")</f>
        <v/>
      </c>
      <c r="J635" s="30" t="str">
        <f>IF(AND(ConversionTable!$F$2&lt;&gt;"",A635&lt;&gt;""),VLOOKUP(G635,ConversionTable!B$2:D$402,3),"")</f>
        <v/>
      </c>
      <c r="K635" t="str">
        <f>IF(AND(ConversionTable!$F$2&lt;&gt;"",A635&lt;&gt;""),VLOOKUP(J635,ConversionTable!I$4:K$7,3),"")</f>
        <v/>
      </c>
      <c r="M635" t="str">
        <f>IF(A635&lt;&gt;"",(RawData!AC635*ScoringModel!$B$11+RawData!AD635*ScoringModel!$B$21+RawData!AE635*ScoringModel!$B$31)*0.01,"")</f>
        <v/>
      </c>
      <c r="N635" t="str">
        <f>IF(A635&lt;&gt;"",(RawData!H635*ScoringModel!$B$4+RawData!I635*ScoringModel!$B$5+RawData!J635*ScoringModel!$B$6+RawData!K635*ScoringModel!$B$7+RawData!L635*ScoringModel!$B$8+RawData!M635*ScoringModel!$B$9+RawData!N635*ScoringModel!$B$10)*0.01,"")</f>
        <v/>
      </c>
      <c r="O635" t="str">
        <f>IF(A635&lt;&gt;"",(RawData!O635*ScoringModel!$B$14+RawData!P635*ScoringModel!$B$15+RawData!Q635*ScoringModel!$B$16+RawData!R635*ScoringModel!$B$17+RawData!S635*ScoringModel!$B$18+RawData!T635*ScoringModel!$B$19+RawData!U635*ScoringModel!$B$20)*0.01,"")</f>
        <v/>
      </c>
      <c r="P635" t="str">
        <f>IF(A635&lt;&gt;"",(RawData!V635*ScoringModel!$B$24+RawData!W635*ScoringModel!$B$25+RawData!X635*ScoringModel!$B$26+RawData!Y635*ScoringModel!$B$27+RawData!Z635*ScoringModel!$B$28+RawData!AA635*ScoringModel!$B$29+RawData!AB635*ScoringModel!$B$30)*0.01,"")</f>
        <v/>
      </c>
      <c r="Q635" s="19"/>
      <c r="R635" s="19"/>
      <c r="S635" s="19"/>
      <c r="T635" s="19"/>
      <c r="U635" s="19"/>
      <c r="V635" s="19"/>
    </row>
    <row r="636" spans="1:22" x14ac:dyDescent="0.25">
      <c r="A636" t="str">
        <f>IF(RawData!A636&lt;&gt;"",RawData!A636,"")</f>
        <v/>
      </c>
      <c r="B636" t="str">
        <f>IF(RawData!B636&lt;&gt;"",CONCATENATE(RawData!B636,", ",RawData!C636),"")</f>
        <v/>
      </c>
      <c r="C636" t="str">
        <f>IF(RawData!D636&lt;&gt;"",RawData!D636,"")</f>
        <v/>
      </c>
      <c r="D636" s="28" t="str">
        <f>IF(RawData!E636&lt;&gt;"",RawData!E636,"")</f>
        <v/>
      </c>
      <c r="E636" t="str">
        <f>IF(RawData!F636&lt;&gt;"",CONCATENATE(RawData!F636,", ",LEFT(RawData!G636,1)),"")</f>
        <v/>
      </c>
      <c r="G636" s="30" t="str">
        <f t="shared" si="9"/>
        <v/>
      </c>
      <c r="H636" t="str">
        <f>IF(A636&lt;&gt;"",VLOOKUP(G636,ScoreRanges!$C$4:$E$8,3),"")</f>
        <v/>
      </c>
      <c r="J636" s="30" t="str">
        <f>IF(AND(ConversionTable!$F$2&lt;&gt;"",A636&lt;&gt;""),VLOOKUP(G636,ConversionTable!B$2:D$402,3),"")</f>
        <v/>
      </c>
      <c r="K636" t="str">
        <f>IF(AND(ConversionTable!$F$2&lt;&gt;"",A636&lt;&gt;""),VLOOKUP(J636,ConversionTable!I$4:K$7,3),"")</f>
        <v/>
      </c>
      <c r="M636" t="str">
        <f>IF(A636&lt;&gt;"",(RawData!AC636*ScoringModel!$B$11+RawData!AD636*ScoringModel!$B$21+RawData!AE636*ScoringModel!$B$31)*0.01,"")</f>
        <v/>
      </c>
      <c r="N636" t="str">
        <f>IF(A636&lt;&gt;"",(RawData!H636*ScoringModel!$B$4+RawData!I636*ScoringModel!$B$5+RawData!J636*ScoringModel!$B$6+RawData!K636*ScoringModel!$B$7+RawData!L636*ScoringModel!$B$8+RawData!M636*ScoringModel!$B$9+RawData!N636*ScoringModel!$B$10)*0.01,"")</f>
        <v/>
      </c>
      <c r="O636" t="str">
        <f>IF(A636&lt;&gt;"",(RawData!O636*ScoringModel!$B$14+RawData!P636*ScoringModel!$B$15+RawData!Q636*ScoringModel!$B$16+RawData!R636*ScoringModel!$B$17+RawData!S636*ScoringModel!$B$18+RawData!T636*ScoringModel!$B$19+RawData!U636*ScoringModel!$B$20)*0.01,"")</f>
        <v/>
      </c>
      <c r="P636" t="str">
        <f>IF(A636&lt;&gt;"",(RawData!V636*ScoringModel!$B$24+RawData!W636*ScoringModel!$B$25+RawData!X636*ScoringModel!$B$26+RawData!Y636*ScoringModel!$B$27+RawData!Z636*ScoringModel!$B$28+RawData!AA636*ScoringModel!$B$29+RawData!AB636*ScoringModel!$B$30)*0.01,"")</f>
        <v/>
      </c>
      <c r="Q636" s="19"/>
      <c r="R636" s="19"/>
      <c r="S636" s="19"/>
      <c r="T636" s="19"/>
      <c r="U636" s="19"/>
      <c r="V636" s="19"/>
    </row>
    <row r="637" spans="1:22" x14ac:dyDescent="0.25">
      <c r="A637" t="str">
        <f>IF(RawData!A637&lt;&gt;"",RawData!A637,"")</f>
        <v/>
      </c>
      <c r="B637" t="str">
        <f>IF(RawData!B637&lt;&gt;"",CONCATENATE(RawData!B637,", ",RawData!C637),"")</f>
        <v/>
      </c>
      <c r="C637" t="str">
        <f>IF(RawData!D637&lt;&gt;"",RawData!D637,"")</f>
        <v/>
      </c>
      <c r="D637" s="28" t="str">
        <f>IF(RawData!E637&lt;&gt;"",RawData!E637,"")</f>
        <v/>
      </c>
      <c r="E637" t="str">
        <f>IF(RawData!F637&lt;&gt;"",CONCATENATE(RawData!F637,", ",LEFT(RawData!G637,1)),"")</f>
        <v/>
      </c>
      <c r="G637" s="30" t="str">
        <f t="shared" si="9"/>
        <v/>
      </c>
      <c r="H637" t="str">
        <f>IF(A637&lt;&gt;"",VLOOKUP(G637,ScoreRanges!$C$4:$E$8,3),"")</f>
        <v/>
      </c>
      <c r="J637" s="30" t="str">
        <f>IF(AND(ConversionTable!$F$2&lt;&gt;"",A637&lt;&gt;""),VLOOKUP(G637,ConversionTable!B$2:D$402,3),"")</f>
        <v/>
      </c>
      <c r="K637" t="str">
        <f>IF(AND(ConversionTable!$F$2&lt;&gt;"",A637&lt;&gt;""),VLOOKUP(J637,ConversionTable!I$4:K$7,3),"")</f>
        <v/>
      </c>
      <c r="M637" t="str">
        <f>IF(A637&lt;&gt;"",(RawData!AC637*ScoringModel!$B$11+RawData!AD637*ScoringModel!$B$21+RawData!AE637*ScoringModel!$B$31)*0.01,"")</f>
        <v/>
      </c>
      <c r="N637" t="str">
        <f>IF(A637&lt;&gt;"",(RawData!H637*ScoringModel!$B$4+RawData!I637*ScoringModel!$B$5+RawData!J637*ScoringModel!$B$6+RawData!K637*ScoringModel!$B$7+RawData!L637*ScoringModel!$B$8+RawData!M637*ScoringModel!$B$9+RawData!N637*ScoringModel!$B$10)*0.01,"")</f>
        <v/>
      </c>
      <c r="O637" t="str">
        <f>IF(A637&lt;&gt;"",(RawData!O637*ScoringModel!$B$14+RawData!P637*ScoringModel!$B$15+RawData!Q637*ScoringModel!$B$16+RawData!R637*ScoringModel!$B$17+RawData!S637*ScoringModel!$B$18+RawData!T637*ScoringModel!$B$19+RawData!U637*ScoringModel!$B$20)*0.01,"")</f>
        <v/>
      </c>
      <c r="P637" t="str">
        <f>IF(A637&lt;&gt;"",(RawData!V637*ScoringModel!$B$24+RawData!W637*ScoringModel!$B$25+RawData!X637*ScoringModel!$B$26+RawData!Y637*ScoringModel!$B$27+RawData!Z637*ScoringModel!$B$28+RawData!AA637*ScoringModel!$B$29+RawData!AB637*ScoringModel!$B$30)*0.01,"")</f>
        <v/>
      </c>
      <c r="Q637" s="19"/>
      <c r="R637" s="19"/>
      <c r="S637" s="19"/>
      <c r="T637" s="19"/>
      <c r="U637" s="19"/>
      <c r="V637" s="19"/>
    </row>
    <row r="638" spans="1:22" x14ac:dyDescent="0.25">
      <c r="A638" t="str">
        <f>IF(RawData!A638&lt;&gt;"",RawData!A638,"")</f>
        <v/>
      </c>
      <c r="B638" t="str">
        <f>IF(RawData!B638&lt;&gt;"",CONCATENATE(RawData!B638,", ",RawData!C638),"")</f>
        <v/>
      </c>
      <c r="C638" t="str">
        <f>IF(RawData!D638&lt;&gt;"",RawData!D638,"")</f>
        <v/>
      </c>
      <c r="D638" s="28" t="str">
        <f>IF(RawData!E638&lt;&gt;"",RawData!E638,"")</f>
        <v/>
      </c>
      <c r="E638" t="str">
        <f>IF(RawData!F638&lt;&gt;"",CONCATENATE(RawData!F638,", ",LEFT(RawData!G638,1)),"")</f>
        <v/>
      </c>
      <c r="G638" s="30" t="str">
        <f t="shared" si="9"/>
        <v/>
      </c>
      <c r="H638" t="str">
        <f>IF(A638&lt;&gt;"",VLOOKUP(G638,ScoreRanges!$C$4:$E$8,3),"")</f>
        <v/>
      </c>
      <c r="J638" s="30" t="str">
        <f>IF(AND(ConversionTable!$F$2&lt;&gt;"",A638&lt;&gt;""),VLOOKUP(G638,ConversionTable!B$2:D$402,3),"")</f>
        <v/>
      </c>
      <c r="K638" t="str">
        <f>IF(AND(ConversionTable!$F$2&lt;&gt;"",A638&lt;&gt;""),VLOOKUP(J638,ConversionTable!I$4:K$7,3),"")</f>
        <v/>
      </c>
      <c r="M638" t="str">
        <f>IF(A638&lt;&gt;"",(RawData!AC638*ScoringModel!$B$11+RawData!AD638*ScoringModel!$B$21+RawData!AE638*ScoringModel!$B$31)*0.01,"")</f>
        <v/>
      </c>
      <c r="N638" t="str">
        <f>IF(A638&lt;&gt;"",(RawData!H638*ScoringModel!$B$4+RawData!I638*ScoringModel!$B$5+RawData!J638*ScoringModel!$B$6+RawData!K638*ScoringModel!$B$7+RawData!L638*ScoringModel!$B$8+RawData!M638*ScoringModel!$B$9+RawData!N638*ScoringModel!$B$10)*0.01,"")</f>
        <v/>
      </c>
      <c r="O638" t="str">
        <f>IF(A638&lt;&gt;"",(RawData!O638*ScoringModel!$B$14+RawData!P638*ScoringModel!$B$15+RawData!Q638*ScoringModel!$B$16+RawData!R638*ScoringModel!$B$17+RawData!S638*ScoringModel!$B$18+RawData!T638*ScoringModel!$B$19+RawData!U638*ScoringModel!$B$20)*0.01,"")</f>
        <v/>
      </c>
      <c r="P638" t="str">
        <f>IF(A638&lt;&gt;"",(RawData!V638*ScoringModel!$B$24+RawData!W638*ScoringModel!$B$25+RawData!X638*ScoringModel!$B$26+RawData!Y638*ScoringModel!$B$27+RawData!Z638*ScoringModel!$B$28+RawData!AA638*ScoringModel!$B$29+RawData!AB638*ScoringModel!$B$30)*0.01,"")</f>
        <v/>
      </c>
      <c r="Q638" s="19"/>
      <c r="R638" s="19"/>
      <c r="S638" s="19"/>
      <c r="T638" s="19"/>
      <c r="U638" s="19"/>
      <c r="V638" s="19"/>
    </row>
    <row r="639" spans="1:22" x14ac:dyDescent="0.25">
      <c r="A639" t="str">
        <f>IF(RawData!A639&lt;&gt;"",RawData!A639,"")</f>
        <v/>
      </c>
      <c r="B639" t="str">
        <f>IF(RawData!B639&lt;&gt;"",CONCATENATE(RawData!B639,", ",RawData!C639),"")</f>
        <v/>
      </c>
      <c r="C639" t="str">
        <f>IF(RawData!D639&lt;&gt;"",RawData!D639,"")</f>
        <v/>
      </c>
      <c r="D639" s="28" t="str">
        <f>IF(RawData!E639&lt;&gt;"",RawData!E639,"")</f>
        <v/>
      </c>
      <c r="E639" t="str">
        <f>IF(RawData!F639&lt;&gt;"",CONCATENATE(RawData!F639,", ",LEFT(RawData!G639,1)),"")</f>
        <v/>
      </c>
      <c r="G639" s="30" t="str">
        <f t="shared" si="9"/>
        <v/>
      </c>
      <c r="H639" t="str">
        <f>IF(A639&lt;&gt;"",VLOOKUP(G639,ScoreRanges!$C$4:$E$8,3),"")</f>
        <v/>
      </c>
      <c r="J639" s="30" t="str">
        <f>IF(AND(ConversionTable!$F$2&lt;&gt;"",A639&lt;&gt;""),VLOOKUP(G639,ConversionTable!B$2:D$402,3),"")</f>
        <v/>
      </c>
      <c r="K639" t="str">
        <f>IF(AND(ConversionTable!$F$2&lt;&gt;"",A639&lt;&gt;""),VLOOKUP(J639,ConversionTable!I$4:K$7,3),"")</f>
        <v/>
      </c>
      <c r="M639" t="str">
        <f>IF(A639&lt;&gt;"",(RawData!AC639*ScoringModel!$B$11+RawData!AD639*ScoringModel!$B$21+RawData!AE639*ScoringModel!$B$31)*0.01,"")</f>
        <v/>
      </c>
      <c r="N639" t="str">
        <f>IF(A639&lt;&gt;"",(RawData!H639*ScoringModel!$B$4+RawData!I639*ScoringModel!$B$5+RawData!J639*ScoringModel!$B$6+RawData!K639*ScoringModel!$B$7+RawData!L639*ScoringModel!$B$8+RawData!M639*ScoringModel!$B$9+RawData!N639*ScoringModel!$B$10)*0.01,"")</f>
        <v/>
      </c>
      <c r="O639" t="str">
        <f>IF(A639&lt;&gt;"",(RawData!O639*ScoringModel!$B$14+RawData!P639*ScoringModel!$B$15+RawData!Q639*ScoringModel!$B$16+RawData!R639*ScoringModel!$B$17+RawData!S639*ScoringModel!$B$18+RawData!T639*ScoringModel!$B$19+RawData!U639*ScoringModel!$B$20)*0.01,"")</f>
        <v/>
      </c>
      <c r="P639" t="str">
        <f>IF(A639&lt;&gt;"",(RawData!V639*ScoringModel!$B$24+RawData!W639*ScoringModel!$B$25+RawData!X639*ScoringModel!$B$26+RawData!Y639*ScoringModel!$B$27+RawData!Z639*ScoringModel!$B$28+RawData!AA639*ScoringModel!$B$29+RawData!AB639*ScoringModel!$B$30)*0.01,"")</f>
        <v/>
      </c>
      <c r="Q639" s="19"/>
      <c r="R639" s="19"/>
      <c r="S639" s="19"/>
      <c r="T639" s="19"/>
      <c r="U639" s="19"/>
      <c r="V639" s="19"/>
    </row>
    <row r="640" spans="1:22" x14ac:dyDescent="0.25">
      <c r="A640" t="str">
        <f>IF(RawData!A640&lt;&gt;"",RawData!A640,"")</f>
        <v/>
      </c>
      <c r="B640" t="str">
        <f>IF(RawData!B640&lt;&gt;"",CONCATENATE(RawData!B640,", ",RawData!C640),"")</f>
        <v/>
      </c>
      <c r="C640" t="str">
        <f>IF(RawData!D640&lt;&gt;"",RawData!D640,"")</f>
        <v/>
      </c>
      <c r="D640" s="28" t="str">
        <f>IF(RawData!E640&lt;&gt;"",RawData!E640,"")</f>
        <v/>
      </c>
      <c r="E640" t="str">
        <f>IF(RawData!F640&lt;&gt;"",CONCATENATE(RawData!F640,", ",LEFT(RawData!G640,1)),"")</f>
        <v/>
      </c>
      <c r="G640" s="30" t="str">
        <f t="shared" si="9"/>
        <v/>
      </c>
      <c r="H640" t="str">
        <f>IF(A640&lt;&gt;"",VLOOKUP(G640,ScoreRanges!$C$4:$E$8,3),"")</f>
        <v/>
      </c>
      <c r="J640" s="30" t="str">
        <f>IF(AND(ConversionTable!$F$2&lt;&gt;"",A640&lt;&gt;""),VLOOKUP(G640,ConversionTable!B$2:D$402,3),"")</f>
        <v/>
      </c>
      <c r="K640" t="str">
        <f>IF(AND(ConversionTable!$F$2&lt;&gt;"",A640&lt;&gt;""),VLOOKUP(J640,ConversionTable!I$4:K$7,3),"")</f>
        <v/>
      </c>
      <c r="M640" t="str">
        <f>IF(A640&lt;&gt;"",(RawData!AC640*ScoringModel!$B$11+RawData!AD640*ScoringModel!$B$21+RawData!AE640*ScoringModel!$B$31)*0.01,"")</f>
        <v/>
      </c>
      <c r="N640" t="str">
        <f>IF(A640&lt;&gt;"",(RawData!H640*ScoringModel!$B$4+RawData!I640*ScoringModel!$B$5+RawData!J640*ScoringModel!$B$6+RawData!K640*ScoringModel!$B$7+RawData!L640*ScoringModel!$B$8+RawData!M640*ScoringModel!$B$9+RawData!N640*ScoringModel!$B$10)*0.01,"")</f>
        <v/>
      </c>
      <c r="O640" t="str">
        <f>IF(A640&lt;&gt;"",(RawData!O640*ScoringModel!$B$14+RawData!P640*ScoringModel!$B$15+RawData!Q640*ScoringModel!$B$16+RawData!R640*ScoringModel!$B$17+RawData!S640*ScoringModel!$B$18+RawData!T640*ScoringModel!$B$19+RawData!U640*ScoringModel!$B$20)*0.01,"")</f>
        <v/>
      </c>
      <c r="P640" t="str">
        <f>IF(A640&lt;&gt;"",(RawData!V640*ScoringModel!$B$24+RawData!W640*ScoringModel!$B$25+RawData!X640*ScoringModel!$B$26+RawData!Y640*ScoringModel!$B$27+RawData!Z640*ScoringModel!$B$28+RawData!AA640*ScoringModel!$B$29+RawData!AB640*ScoringModel!$B$30)*0.01,"")</f>
        <v/>
      </c>
      <c r="Q640" s="19"/>
      <c r="R640" s="19"/>
      <c r="S640" s="19"/>
      <c r="T640" s="19"/>
      <c r="U640" s="19"/>
      <c r="V640" s="19"/>
    </row>
    <row r="641" spans="1:22" x14ac:dyDescent="0.25">
      <c r="A641" t="str">
        <f>IF(RawData!A641&lt;&gt;"",RawData!A641,"")</f>
        <v/>
      </c>
      <c r="B641" t="str">
        <f>IF(RawData!B641&lt;&gt;"",CONCATENATE(RawData!B641,", ",RawData!C641),"")</f>
        <v/>
      </c>
      <c r="C641" t="str">
        <f>IF(RawData!D641&lt;&gt;"",RawData!D641,"")</f>
        <v/>
      </c>
      <c r="D641" s="28" t="str">
        <f>IF(RawData!E641&lt;&gt;"",RawData!E641,"")</f>
        <v/>
      </c>
      <c r="E641" t="str">
        <f>IF(RawData!F641&lt;&gt;"",CONCATENATE(RawData!F641,", ",LEFT(RawData!G641,1)),"")</f>
        <v/>
      </c>
      <c r="G641" s="30" t="str">
        <f t="shared" si="9"/>
        <v/>
      </c>
      <c r="H641" t="str">
        <f>IF(A641&lt;&gt;"",VLOOKUP(G641,ScoreRanges!$C$4:$E$8,3),"")</f>
        <v/>
      </c>
      <c r="J641" s="30" t="str">
        <f>IF(AND(ConversionTable!$F$2&lt;&gt;"",A641&lt;&gt;""),VLOOKUP(G641,ConversionTable!B$2:D$402,3),"")</f>
        <v/>
      </c>
      <c r="K641" t="str">
        <f>IF(AND(ConversionTable!$F$2&lt;&gt;"",A641&lt;&gt;""),VLOOKUP(J641,ConversionTable!I$4:K$7,3),"")</f>
        <v/>
      </c>
      <c r="M641" t="str">
        <f>IF(A641&lt;&gt;"",(RawData!AC641*ScoringModel!$B$11+RawData!AD641*ScoringModel!$B$21+RawData!AE641*ScoringModel!$B$31)*0.01,"")</f>
        <v/>
      </c>
      <c r="N641" t="str">
        <f>IF(A641&lt;&gt;"",(RawData!H641*ScoringModel!$B$4+RawData!I641*ScoringModel!$B$5+RawData!J641*ScoringModel!$B$6+RawData!K641*ScoringModel!$B$7+RawData!L641*ScoringModel!$B$8+RawData!M641*ScoringModel!$B$9+RawData!N641*ScoringModel!$B$10)*0.01,"")</f>
        <v/>
      </c>
      <c r="O641" t="str">
        <f>IF(A641&lt;&gt;"",(RawData!O641*ScoringModel!$B$14+RawData!P641*ScoringModel!$B$15+RawData!Q641*ScoringModel!$B$16+RawData!R641*ScoringModel!$B$17+RawData!S641*ScoringModel!$B$18+RawData!T641*ScoringModel!$B$19+RawData!U641*ScoringModel!$B$20)*0.01,"")</f>
        <v/>
      </c>
      <c r="P641" t="str">
        <f>IF(A641&lt;&gt;"",(RawData!V641*ScoringModel!$B$24+RawData!W641*ScoringModel!$B$25+RawData!X641*ScoringModel!$B$26+RawData!Y641*ScoringModel!$B$27+RawData!Z641*ScoringModel!$B$28+RawData!AA641*ScoringModel!$B$29+RawData!AB641*ScoringModel!$B$30)*0.01,"")</f>
        <v/>
      </c>
      <c r="Q641" s="19"/>
      <c r="R641" s="19"/>
      <c r="S641" s="19"/>
      <c r="T641" s="19"/>
      <c r="U641" s="19"/>
      <c r="V641" s="19"/>
    </row>
    <row r="642" spans="1:22" x14ac:dyDescent="0.25">
      <c r="A642" t="str">
        <f>IF(RawData!A642&lt;&gt;"",RawData!A642,"")</f>
        <v/>
      </c>
      <c r="B642" t="str">
        <f>IF(RawData!B642&lt;&gt;"",CONCATENATE(RawData!B642,", ",RawData!C642),"")</f>
        <v/>
      </c>
      <c r="C642" t="str">
        <f>IF(RawData!D642&lt;&gt;"",RawData!D642,"")</f>
        <v/>
      </c>
      <c r="D642" s="28" t="str">
        <f>IF(RawData!E642&lt;&gt;"",RawData!E642,"")</f>
        <v/>
      </c>
      <c r="E642" t="str">
        <f>IF(RawData!F642&lt;&gt;"",CONCATENATE(RawData!F642,", ",LEFT(RawData!G642,1)),"")</f>
        <v/>
      </c>
      <c r="G642" s="30" t="str">
        <f t="shared" si="9"/>
        <v/>
      </c>
      <c r="H642" t="str">
        <f>IF(A642&lt;&gt;"",VLOOKUP(G642,ScoreRanges!$C$4:$E$8,3),"")</f>
        <v/>
      </c>
      <c r="J642" s="30" t="str">
        <f>IF(AND(ConversionTable!$F$2&lt;&gt;"",A642&lt;&gt;""),VLOOKUP(G642,ConversionTable!B$2:D$402,3),"")</f>
        <v/>
      </c>
      <c r="K642" t="str">
        <f>IF(AND(ConversionTable!$F$2&lt;&gt;"",A642&lt;&gt;""),VLOOKUP(J642,ConversionTable!I$4:K$7,3),"")</f>
        <v/>
      </c>
      <c r="M642" t="str">
        <f>IF(A642&lt;&gt;"",(RawData!AC642*ScoringModel!$B$11+RawData!AD642*ScoringModel!$B$21+RawData!AE642*ScoringModel!$B$31)*0.01,"")</f>
        <v/>
      </c>
      <c r="N642" t="str">
        <f>IF(A642&lt;&gt;"",(RawData!H642*ScoringModel!$B$4+RawData!I642*ScoringModel!$B$5+RawData!J642*ScoringModel!$B$6+RawData!K642*ScoringModel!$B$7+RawData!L642*ScoringModel!$B$8+RawData!M642*ScoringModel!$B$9+RawData!N642*ScoringModel!$B$10)*0.01,"")</f>
        <v/>
      </c>
      <c r="O642" t="str">
        <f>IF(A642&lt;&gt;"",(RawData!O642*ScoringModel!$B$14+RawData!P642*ScoringModel!$B$15+RawData!Q642*ScoringModel!$B$16+RawData!R642*ScoringModel!$B$17+RawData!S642*ScoringModel!$B$18+RawData!T642*ScoringModel!$B$19+RawData!U642*ScoringModel!$B$20)*0.01,"")</f>
        <v/>
      </c>
      <c r="P642" t="str">
        <f>IF(A642&lt;&gt;"",(RawData!V642*ScoringModel!$B$24+RawData!W642*ScoringModel!$B$25+RawData!X642*ScoringModel!$B$26+RawData!Y642*ScoringModel!$B$27+RawData!Z642*ScoringModel!$B$28+RawData!AA642*ScoringModel!$B$29+RawData!AB642*ScoringModel!$B$30)*0.01,"")</f>
        <v/>
      </c>
      <c r="Q642" s="19"/>
      <c r="R642" s="19"/>
      <c r="S642" s="19"/>
      <c r="T642" s="19"/>
      <c r="U642" s="19"/>
      <c r="V642" s="19"/>
    </row>
    <row r="643" spans="1:22" x14ac:dyDescent="0.25">
      <c r="A643" t="str">
        <f>IF(RawData!A643&lt;&gt;"",RawData!A643,"")</f>
        <v/>
      </c>
      <c r="B643" t="str">
        <f>IF(RawData!B643&lt;&gt;"",CONCATENATE(RawData!B643,", ",RawData!C643),"")</f>
        <v/>
      </c>
      <c r="C643" t="str">
        <f>IF(RawData!D643&lt;&gt;"",RawData!D643,"")</f>
        <v/>
      </c>
      <c r="D643" s="28" t="str">
        <f>IF(RawData!E643&lt;&gt;"",RawData!E643,"")</f>
        <v/>
      </c>
      <c r="E643" t="str">
        <f>IF(RawData!F643&lt;&gt;"",CONCATENATE(RawData!F643,", ",LEFT(RawData!G643,1)),"")</f>
        <v/>
      </c>
      <c r="G643" s="30" t="str">
        <f t="shared" ref="G643:G706" si="10">IF(A643&lt;&gt;"",SUM(M643:P643),"")</f>
        <v/>
      </c>
      <c r="H643" t="str">
        <f>IF(A643&lt;&gt;"",VLOOKUP(G643,ScoreRanges!$C$4:$E$8,3),"")</f>
        <v/>
      </c>
      <c r="J643" s="30" t="str">
        <f>IF(AND(ConversionTable!$F$2&lt;&gt;"",A643&lt;&gt;""),VLOOKUP(G643,ConversionTable!B$2:D$402,3),"")</f>
        <v/>
      </c>
      <c r="K643" t="str">
        <f>IF(AND(ConversionTable!$F$2&lt;&gt;"",A643&lt;&gt;""),VLOOKUP(J643,ConversionTable!I$4:K$7,3),"")</f>
        <v/>
      </c>
      <c r="M643" t="str">
        <f>IF(A643&lt;&gt;"",(RawData!AC643*ScoringModel!$B$11+RawData!AD643*ScoringModel!$B$21+RawData!AE643*ScoringModel!$B$31)*0.01,"")</f>
        <v/>
      </c>
      <c r="N643" t="str">
        <f>IF(A643&lt;&gt;"",(RawData!H643*ScoringModel!$B$4+RawData!I643*ScoringModel!$B$5+RawData!J643*ScoringModel!$B$6+RawData!K643*ScoringModel!$B$7+RawData!L643*ScoringModel!$B$8+RawData!M643*ScoringModel!$B$9+RawData!N643*ScoringModel!$B$10)*0.01,"")</f>
        <v/>
      </c>
      <c r="O643" t="str">
        <f>IF(A643&lt;&gt;"",(RawData!O643*ScoringModel!$B$14+RawData!P643*ScoringModel!$B$15+RawData!Q643*ScoringModel!$B$16+RawData!R643*ScoringModel!$B$17+RawData!S643*ScoringModel!$B$18+RawData!T643*ScoringModel!$B$19+RawData!U643*ScoringModel!$B$20)*0.01,"")</f>
        <v/>
      </c>
      <c r="P643" t="str">
        <f>IF(A643&lt;&gt;"",(RawData!V643*ScoringModel!$B$24+RawData!W643*ScoringModel!$B$25+RawData!X643*ScoringModel!$B$26+RawData!Y643*ScoringModel!$B$27+RawData!Z643*ScoringModel!$B$28+RawData!AA643*ScoringModel!$B$29+RawData!AB643*ScoringModel!$B$30)*0.01,"")</f>
        <v/>
      </c>
      <c r="Q643" s="19"/>
      <c r="R643" s="19"/>
      <c r="S643" s="19"/>
      <c r="T643" s="19"/>
      <c r="U643" s="19"/>
      <c r="V643" s="19"/>
    </row>
    <row r="644" spans="1:22" x14ac:dyDescent="0.25">
      <c r="A644" t="str">
        <f>IF(RawData!A644&lt;&gt;"",RawData!A644,"")</f>
        <v/>
      </c>
      <c r="B644" t="str">
        <f>IF(RawData!B644&lt;&gt;"",CONCATENATE(RawData!B644,", ",RawData!C644),"")</f>
        <v/>
      </c>
      <c r="C644" t="str">
        <f>IF(RawData!D644&lt;&gt;"",RawData!D644,"")</f>
        <v/>
      </c>
      <c r="D644" s="28" t="str">
        <f>IF(RawData!E644&lt;&gt;"",RawData!E644,"")</f>
        <v/>
      </c>
      <c r="E644" t="str">
        <f>IF(RawData!F644&lt;&gt;"",CONCATENATE(RawData!F644,", ",LEFT(RawData!G644,1)),"")</f>
        <v/>
      </c>
      <c r="G644" s="30" t="str">
        <f t="shared" si="10"/>
        <v/>
      </c>
      <c r="H644" t="str">
        <f>IF(A644&lt;&gt;"",VLOOKUP(G644,ScoreRanges!$C$4:$E$8,3),"")</f>
        <v/>
      </c>
      <c r="J644" s="30" t="str">
        <f>IF(AND(ConversionTable!$F$2&lt;&gt;"",A644&lt;&gt;""),VLOOKUP(G644,ConversionTable!B$2:D$402,3),"")</f>
        <v/>
      </c>
      <c r="K644" t="str">
        <f>IF(AND(ConversionTable!$F$2&lt;&gt;"",A644&lt;&gt;""),VLOOKUP(J644,ConversionTable!I$4:K$7,3),"")</f>
        <v/>
      </c>
      <c r="M644" t="str">
        <f>IF(A644&lt;&gt;"",(RawData!AC644*ScoringModel!$B$11+RawData!AD644*ScoringModel!$B$21+RawData!AE644*ScoringModel!$B$31)*0.01,"")</f>
        <v/>
      </c>
      <c r="N644" t="str">
        <f>IF(A644&lt;&gt;"",(RawData!H644*ScoringModel!$B$4+RawData!I644*ScoringModel!$B$5+RawData!J644*ScoringModel!$B$6+RawData!K644*ScoringModel!$B$7+RawData!L644*ScoringModel!$B$8+RawData!M644*ScoringModel!$B$9+RawData!N644*ScoringModel!$B$10)*0.01,"")</f>
        <v/>
      </c>
      <c r="O644" t="str">
        <f>IF(A644&lt;&gt;"",(RawData!O644*ScoringModel!$B$14+RawData!P644*ScoringModel!$B$15+RawData!Q644*ScoringModel!$B$16+RawData!R644*ScoringModel!$B$17+RawData!S644*ScoringModel!$B$18+RawData!T644*ScoringModel!$B$19+RawData!U644*ScoringModel!$B$20)*0.01,"")</f>
        <v/>
      </c>
      <c r="P644" t="str">
        <f>IF(A644&lt;&gt;"",(RawData!V644*ScoringModel!$B$24+RawData!W644*ScoringModel!$B$25+RawData!X644*ScoringModel!$B$26+RawData!Y644*ScoringModel!$B$27+RawData!Z644*ScoringModel!$B$28+RawData!AA644*ScoringModel!$B$29+RawData!AB644*ScoringModel!$B$30)*0.01,"")</f>
        <v/>
      </c>
      <c r="Q644" s="19"/>
      <c r="R644" s="19"/>
      <c r="S644" s="19"/>
      <c r="T644" s="19"/>
      <c r="U644" s="19"/>
      <c r="V644" s="19"/>
    </row>
    <row r="645" spans="1:22" x14ac:dyDescent="0.25">
      <c r="A645" t="str">
        <f>IF(RawData!A645&lt;&gt;"",RawData!A645,"")</f>
        <v/>
      </c>
      <c r="B645" t="str">
        <f>IF(RawData!B645&lt;&gt;"",CONCATENATE(RawData!B645,", ",RawData!C645),"")</f>
        <v/>
      </c>
      <c r="C645" t="str">
        <f>IF(RawData!D645&lt;&gt;"",RawData!D645,"")</f>
        <v/>
      </c>
      <c r="D645" s="28" t="str">
        <f>IF(RawData!E645&lt;&gt;"",RawData!E645,"")</f>
        <v/>
      </c>
      <c r="E645" t="str">
        <f>IF(RawData!F645&lt;&gt;"",CONCATENATE(RawData!F645,", ",LEFT(RawData!G645,1)),"")</f>
        <v/>
      </c>
      <c r="G645" s="30" t="str">
        <f t="shared" si="10"/>
        <v/>
      </c>
      <c r="H645" t="str">
        <f>IF(A645&lt;&gt;"",VLOOKUP(G645,ScoreRanges!$C$4:$E$8,3),"")</f>
        <v/>
      </c>
      <c r="J645" s="30" t="str">
        <f>IF(AND(ConversionTable!$F$2&lt;&gt;"",A645&lt;&gt;""),VLOOKUP(G645,ConversionTable!B$2:D$402,3),"")</f>
        <v/>
      </c>
      <c r="K645" t="str">
        <f>IF(AND(ConversionTable!$F$2&lt;&gt;"",A645&lt;&gt;""),VLOOKUP(J645,ConversionTable!I$4:K$7,3),"")</f>
        <v/>
      </c>
      <c r="M645" t="str">
        <f>IF(A645&lt;&gt;"",(RawData!AC645*ScoringModel!$B$11+RawData!AD645*ScoringModel!$B$21+RawData!AE645*ScoringModel!$B$31)*0.01,"")</f>
        <v/>
      </c>
      <c r="N645" t="str">
        <f>IF(A645&lt;&gt;"",(RawData!H645*ScoringModel!$B$4+RawData!I645*ScoringModel!$B$5+RawData!J645*ScoringModel!$B$6+RawData!K645*ScoringModel!$B$7+RawData!L645*ScoringModel!$B$8+RawData!M645*ScoringModel!$B$9+RawData!N645*ScoringModel!$B$10)*0.01,"")</f>
        <v/>
      </c>
      <c r="O645" t="str">
        <f>IF(A645&lt;&gt;"",(RawData!O645*ScoringModel!$B$14+RawData!P645*ScoringModel!$B$15+RawData!Q645*ScoringModel!$B$16+RawData!R645*ScoringModel!$B$17+RawData!S645*ScoringModel!$B$18+RawData!T645*ScoringModel!$B$19+RawData!U645*ScoringModel!$B$20)*0.01,"")</f>
        <v/>
      </c>
      <c r="P645" t="str">
        <f>IF(A645&lt;&gt;"",(RawData!V645*ScoringModel!$B$24+RawData!W645*ScoringModel!$B$25+RawData!X645*ScoringModel!$B$26+RawData!Y645*ScoringModel!$B$27+RawData!Z645*ScoringModel!$B$28+RawData!AA645*ScoringModel!$B$29+RawData!AB645*ScoringModel!$B$30)*0.01,"")</f>
        <v/>
      </c>
      <c r="Q645" s="19"/>
      <c r="R645" s="19"/>
      <c r="S645" s="19"/>
      <c r="T645" s="19"/>
      <c r="U645" s="19"/>
      <c r="V645" s="19"/>
    </row>
    <row r="646" spans="1:22" x14ac:dyDescent="0.25">
      <c r="A646" t="str">
        <f>IF(RawData!A646&lt;&gt;"",RawData!A646,"")</f>
        <v/>
      </c>
      <c r="B646" t="str">
        <f>IF(RawData!B646&lt;&gt;"",CONCATENATE(RawData!B646,", ",RawData!C646),"")</f>
        <v/>
      </c>
      <c r="C646" t="str">
        <f>IF(RawData!D646&lt;&gt;"",RawData!D646,"")</f>
        <v/>
      </c>
      <c r="D646" s="28" t="str">
        <f>IF(RawData!E646&lt;&gt;"",RawData!E646,"")</f>
        <v/>
      </c>
      <c r="E646" t="str">
        <f>IF(RawData!F646&lt;&gt;"",CONCATENATE(RawData!F646,", ",LEFT(RawData!G646,1)),"")</f>
        <v/>
      </c>
      <c r="G646" s="30" t="str">
        <f t="shared" si="10"/>
        <v/>
      </c>
      <c r="H646" t="str">
        <f>IF(A646&lt;&gt;"",VLOOKUP(G646,ScoreRanges!$C$4:$E$8,3),"")</f>
        <v/>
      </c>
      <c r="J646" s="30" t="str">
        <f>IF(AND(ConversionTable!$F$2&lt;&gt;"",A646&lt;&gt;""),VLOOKUP(G646,ConversionTable!B$2:D$402,3),"")</f>
        <v/>
      </c>
      <c r="K646" t="str">
        <f>IF(AND(ConversionTable!$F$2&lt;&gt;"",A646&lt;&gt;""),VLOOKUP(J646,ConversionTable!I$4:K$7,3),"")</f>
        <v/>
      </c>
      <c r="M646" t="str">
        <f>IF(A646&lt;&gt;"",(RawData!AC646*ScoringModel!$B$11+RawData!AD646*ScoringModel!$B$21+RawData!AE646*ScoringModel!$B$31)*0.01,"")</f>
        <v/>
      </c>
      <c r="N646" t="str">
        <f>IF(A646&lt;&gt;"",(RawData!H646*ScoringModel!$B$4+RawData!I646*ScoringModel!$B$5+RawData!J646*ScoringModel!$B$6+RawData!K646*ScoringModel!$B$7+RawData!L646*ScoringModel!$B$8+RawData!M646*ScoringModel!$B$9+RawData!N646*ScoringModel!$B$10)*0.01,"")</f>
        <v/>
      </c>
      <c r="O646" t="str">
        <f>IF(A646&lt;&gt;"",(RawData!O646*ScoringModel!$B$14+RawData!P646*ScoringModel!$B$15+RawData!Q646*ScoringModel!$B$16+RawData!R646*ScoringModel!$B$17+RawData!S646*ScoringModel!$B$18+RawData!T646*ScoringModel!$B$19+RawData!U646*ScoringModel!$B$20)*0.01,"")</f>
        <v/>
      </c>
      <c r="P646" t="str">
        <f>IF(A646&lt;&gt;"",(RawData!V646*ScoringModel!$B$24+RawData!W646*ScoringModel!$B$25+RawData!X646*ScoringModel!$B$26+RawData!Y646*ScoringModel!$B$27+RawData!Z646*ScoringModel!$B$28+RawData!AA646*ScoringModel!$B$29+RawData!AB646*ScoringModel!$B$30)*0.01,"")</f>
        <v/>
      </c>
      <c r="Q646" s="19"/>
      <c r="R646" s="19"/>
      <c r="S646" s="19"/>
      <c r="T646" s="19"/>
      <c r="U646" s="19"/>
      <c r="V646" s="19"/>
    </row>
    <row r="647" spans="1:22" x14ac:dyDescent="0.25">
      <c r="A647" t="str">
        <f>IF(RawData!A647&lt;&gt;"",RawData!A647,"")</f>
        <v/>
      </c>
      <c r="B647" t="str">
        <f>IF(RawData!B647&lt;&gt;"",CONCATENATE(RawData!B647,", ",RawData!C647),"")</f>
        <v/>
      </c>
      <c r="C647" t="str">
        <f>IF(RawData!D647&lt;&gt;"",RawData!D647,"")</f>
        <v/>
      </c>
      <c r="D647" s="28" t="str">
        <f>IF(RawData!E647&lt;&gt;"",RawData!E647,"")</f>
        <v/>
      </c>
      <c r="E647" t="str">
        <f>IF(RawData!F647&lt;&gt;"",CONCATENATE(RawData!F647,", ",LEFT(RawData!G647,1)),"")</f>
        <v/>
      </c>
      <c r="G647" s="30" t="str">
        <f t="shared" si="10"/>
        <v/>
      </c>
      <c r="H647" t="str">
        <f>IF(A647&lt;&gt;"",VLOOKUP(G647,ScoreRanges!$C$4:$E$8,3),"")</f>
        <v/>
      </c>
      <c r="J647" s="30" t="str">
        <f>IF(AND(ConversionTable!$F$2&lt;&gt;"",A647&lt;&gt;""),VLOOKUP(G647,ConversionTable!B$2:D$402,3),"")</f>
        <v/>
      </c>
      <c r="K647" t="str">
        <f>IF(AND(ConversionTable!$F$2&lt;&gt;"",A647&lt;&gt;""),VLOOKUP(J647,ConversionTable!I$4:K$7,3),"")</f>
        <v/>
      </c>
      <c r="M647" t="str">
        <f>IF(A647&lt;&gt;"",(RawData!AC647*ScoringModel!$B$11+RawData!AD647*ScoringModel!$B$21+RawData!AE647*ScoringModel!$B$31)*0.01,"")</f>
        <v/>
      </c>
      <c r="N647" t="str">
        <f>IF(A647&lt;&gt;"",(RawData!H647*ScoringModel!$B$4+RawData!I647*ScoringModel!$B$5+RawData!J647*ScoringModel!$B$6+RawData!K647*ScoringModel!$B$7+RawData!L647*ScoringModel!$B$8+RawData!M647*ScoringModel!$B$9+RawData!N647*ScoringModel!$B$10)*0.01,"")</f>
        <v/>
      </c>
      <c r="O647" t="str">
        <f>IF(A647&lt;&gt;"",(RawData!O647*ScoringModel!$B$14+RawData!P647*ScoringModel!$B$15+RawData!Q647*ScoringModel!$B$16+RawData!R647*ScoringModel!$B$17+RawData!S647*ScoringModel!$B$18+RawData!T647*ScoringModel!$B$19+RawData!U647*ScoringModel!$B$20)*0.01,"")</f>
        <v/>
      </c>
      <c r="P647" t="str">
        <f>IF(A647&lt;&gt;"",(RawData!V647*ScoringModel!$B$24+RawData!W647*ScoringModel!$B$25+RawData!X647*ScoringModel!$B$26+RawData!Y647*ScoringModel!$B$27+RawData!Z647*ScoringModel!$B$28+RawData!AA647*ScoringModel!$B$29+RawData!AB647*ScoringModel!$B$30)*0.01,"")</f>
        <v/>
      </c>
      <c r="Q647" s="19"/>
      <c r="R647" s="19"/>
      <c r="S647" s="19"/>
      <c r="T647" s="19"/>
      <c r="U647" s="19"/>
      <c r="V647" s="19"/>
    </row>
    <row r="648" spans="1:22" x14ac:dyDescent="0.25">
      <c r="A648" t="str">
        <f>IF(RawData!A648&lt;&gt;"",RawData!A648,"")</f>
        <v/>
      </c>
      <c r="B648" t="str">
        <f>IF(RawData!B648&lt;&gt;"",CONCATENATE(RawData!B648,", ",RawData!C648),"")</f>
        <v/>
      </c>
      <c r="C648" t="str">
        <f>IF(RawData!D648&lt;&gt;"",RawData!D648,"")</f>
        <v/>
      </c>
      <c r="D648" s="28" t="str">
        <f>IF(RawData!E648&lt;&gt;"",RawData!E648,"")</f>
        <v/>
      </c>
      <c r="E648" t="str">
        <f>IF(RawData!F648&lt;&gt;"",CONCATENATE(RawData!F648,", ",LEFT(RawData!G648,1)),"")</f>
        <v/>
      </c>
      <c r="G648" s="30" t="str">
        <f t="shared" si="10"/>
        <v/>
      </c>
      <c r="H648" t="str">
        <f>IF(A648&lt;&gt;"",VLOOKUP(G648,ScoreRanges!$C$4:$E$8,3),"")</f>
        <v/>
      </c>
      <c r="J648" s="30" t="str">
        <f>IF(AND(ConversionTable!$F$2&lt;&gt;"",A648&lt;&gt;""),VLOOKUP(G648,ConversionTable!B$2:D$402,3),"")</f>
        <v/>
      </c>
      <c r="K648" t="str">
        <f>IF(AND(ConversionTable!$F$2&lt;&gt;"",A648&lt;&gt;""),VLOOKUP(J648,ConversionTable!I$4:K$7,3),"")</f>
        <v/>
      </c>
      <c r="M648" t="str">
        <f>IF(A648&lt;&gt;"",(RawData!AC648*ScoringModel!$B$11+RawData!AD648*ScoringModel!$B$21+RawData!AE648*ScoringModel!$B$31)*0.01,"")</f>
        <v/>
      </c>
      <c r="N648" t="str">
        <f>IF(A648&lt;&gt;"",(RawData!H648*ScoringModel!$B$4+RawData!I648*ScoringModel!$B$5+RawData!J648*ScoringModel!$B$6+RawData!K648*ScoringModel!$B$7+RawData!L648*ScoringModel!$B$8+RawData!M648*ScoringModel!$B$9+RawData!N648*ScoringModel!$B$10)*0.01,"")</f>
        <v/>
      </c>
      <c r="O648" t="str">
        <f>IF(A648&lt;&gt;"",(RawData!O648*ScoringModel!$B$14+RawData!P648*ScoringModel!$B$15+RawData!Q648*ScoringModel!$B$16+RawData!R648*ScoringModel!$B$17+RawData!S648*ScoringModel!$B$18+RawData!T648*ScoringModel!$B$19+RawData!U648*ScoringModel!$B$20)*0.01,"")</f>
        <v/>
      </c>
      <c r="P648" t="str">
        <f>IF(A648&lt;&gt;"",(RawData!V648*ScoringModel!$B$24+RawData!W648*ScoringModel!$B$25+RawData!X648*ScoringModel!$B$26+RawData!Y648*ScoringModel!$B$27+RawData!Z648*ScoringModel!$B$28+RawData!AA648*ScoringModel!$B$29+RawData!AB648*ScoringModel!$B$30)*0.01,"")</f>
        <v/>
      </c>
      <c r="Q648" s="19"/>
      <c r="R648" s="19"/>
      <c r="S648" s="19"/>
      <c r="T648" s="19"/>
      <c r="U648" s="19"/>
      <c r="V648" s="19"/>
    </row>
    <row r="649" spans="1:22" x14ac:dyDescent="0.25">
      <c r="A649" t="str">
        <f>IF(RawData!A649&lt;&gt;"",RawData!A649,"")</f>
        <v/>
      </c>
      <c r="B649" t="str">
        <f>IF(RawData!B649&lt;&gt;"",CONCATENATE(RawData!B649,", ",RawData!C649),"")</f>
        <v/>
      </c>
      <c r="C649" t="str">
        <f>IF(RawData!D649&lt;&gt;"",RawData!D649,"")</f>
        <v/>
      </c>
      <c r="D649" s="28" t="str">
        <f>IF(RawData!E649&lt;&gt;"",RawData!E649,"")</f>
        <v/>
      </c>
      <c r="E649" t="str">
        <f>IF(RawData!F649&lt;&gt;"",CONCATENATE(RawData!F649,", ",LEFT(RawData!G649,1)),"")</f>
        <v/>
      </c>
      <c r="G649" s="30" t="str">
        <f t="shared" si="10"/>
        <v/>
      </c>
      <c r="H649" t="str">
        <f>IF(A649&lt;&gt;"",VLOOKUP(G649,ScoreRanges!$C$4:$E$8,3),"")</f>
        <v/>
      </c>
      <c r="J649" s="30" t="str">
        <f>IF(AND(ConversionTable!$F$2&lt;&gt;"",A649&lt;&gt;""),VLOOKUP(G649,ConversionTable!B$2:D$402,3),"")</f>
        <v/>
      </c>
      <c r="K649" t="str">
        <f>IF(AND(ConversionTable!$F$2&lt;&gt;"",A649&lt;&gt;""),VLOOKUP(J649,ConversionTable!I$4:K$7,3),"")</f>
        <v/>
      </c>
      <c r="M649" t="str">
        <f>IF(A649&lt;&gt;"",(RawData!AC649*ScoringModel!$B$11+RawData!AD649*ScoringModel!$B$21+RawData!AE649*ScoringModel!$B$31)*0.01,"")</f>
        <v/>
      </c>
      <c r="N649" t="str">
        <f>IF(A649&lt;&gt;"",(RawData!H649*ScoringModel!$B$4+RawData!I649*ScoringModel!$B$5+RawData!J649*ScoringModel!$B$6+RawData!K649*ScoringModel!$B$7+RawData!L649*ScoringModel!$B$8+RawData!M649*ScoringModel!$B$9+RawData!N649*ScoringModel!$B$10)*0.01,"")</f>
        <v/>
      </c>
      <c r="O649" t="str">
        <f>IF(A649&lt;&gt;"",(RawData!O649*ScoringModel!$B$14+RawData!P649*ScoringModel!$B$15+RawData!Q649*ScoringModel!$B$16+RawData!R649*ScoringModel!$B$17+RawData!S649*ScoringModel!$B$18+RawData!T649*ScoringModel!$B$19+RawData!U649*ScoringModel!$B$20)*0.01,"")</f>
        <v/>
      </c>
      <c r="P649" t="str">
        <f>IF(A649&lt;&gt;"",(RawData!V649*ScoringModel!$B$24+RawData!W649*ScoringModel!$B$25+RawData!X649*ScoringModel!$B$26+RawData!Y649*ScoringModel!$B$27+RawData!Z649*ScoringModel!$B$28+RawData!AA649*ScoringModel!$B$29+RawData!AB649*ScoringModel!$B$30)*0.01,"")</f>
        <v/>
      </c>
      <c r="Q649" s="19"/>
      <c r="R649" s="19"/>
      <c r="S649" s="19"/>
      <c r="T649" s="19"/>
      <c r="U649" s="19"/>
      <c r="V649" s="19"/>
    </row>
    <row r="650" spans="1:22" x14ac:dyDescent="0.25">
      <c r="A650" t="str">
        <f>IF(RawData!A650&lt;&gt;"",RawData!A650,"")</f>
        <v/>
      </c>
      <c r="B650" t="str">
        <f>IF(RawData!B650&lt;&gt;"",CONCATENATE(RawData!B650,", ",RawData!C650),"")</f>
        <v/>
      </c>
      <c r="C650" t="str">
        <f>IF(RawData!D650&lt;&gt;"",RawData!D650,"")</f>
        <v/>
      </c>
      <c r="D650" s="28" t="str">
        <f>IF(RawData!E650&lt;&gt;"",RawData!E650,"")</f>
        <v/>
      </c>
      <c r="E650" t="str">
        <f>IF(RawData!F650&lt;&gt;"",CONCATENATE(RawData!F650,", ",LEFT(RawData!G650,1)),"")</f>
        <v/>
      </c>
      <c r="G650" s="30" t="str">
        <f t="shared" si="10"/>
        <v/>
      </c>
      <c r="H650" t="str">
        <f>IF(A650&lt;&gt;"",VLOOKUP(G650,ScoreRanges!$C$4:$E$8,3),"")</f>
        <v/>
      </c>
      <c r="J650" s="30" t="str">
        <f>IF(AND(ConversionTable!$F$2&lt;&gt;"",A650&lt;&gt;""),VLOOKUP(G650,ConversionTable!B$2:D$402,3),"")</f>
        <v/>
      </c>
      <c r="K650" t="str">
        <f>IF(AND(ConversionTable!$F$2&lt;&gt;"",A650&lt;&gt;""),VLOOKUP(J650,ConversionTable!I$4:K$7,3),"")</f>
        <v/>
      </c>
      <c r="M650" t="str">
        <f>IF(A650&lt;&gt;"",(RawData!AC650*ScoringModel!$B$11+RawData!AD650*ScoringModel!$B$21+RawData!AE650*ScoringModel!$B$31)*0.01,"")</f>
        <v/>
      </c>
      <c r="N650" t="str">
        <f>IF(A650&lt;&gt;"",(RawData!H650*ScoringModel!$B$4+RawData!I650*ScoringModel!$B$5+RawData!J650*ScoringModel!$B$6+RawData!K650*ScoringModel!$B$7+RawData!L650*ScoringModel!$B$8+RawData!M650*ScoringModel!$B$9+RawData!N650*ScoringModel!$B$10)*0.01,"")</f>
        <v/>
      </c>
      <c r="O650" t="str">
        <f>IF(A650&lt;&gt;"",(RawData!O650*ScoringModel!$B$14+RawData!P650*ScoringModel!$B$15+RawData!Q650*ScoringModel!$B$16+RawData!R650*ScoringModel!$B$17+RawData!S650*ScoringModel!$B$18+RawData!T650*ScoringModel!$B$19+RawData!U650*ScoringModel!$B$20)*0.01,"")</f>
        <v/>
      </c>
      <c r="P650" t="str">
        <f>IF(A650&lt;&gt;"",(RawData!V650*ScoringModel!$B$24+RawData!W650*ScoringModel!$B$25+RawData!X650*ScoringModel!$B$26+RawData!Y650*ScoringModel!$B$27+RawData!Z650*ScoringModel!$B$28+RawData!AA650*ScoringModel!$B$29+RawData!AB650*ScoringModel!$B$30)*0.01,"")</f>
        <v/>
      </c>
      <c r="Q650" s="19"/>
      <c r="R650" s="19"/>
      <c r="S650" s="19"/>
      <c r="T650" s="19"/>
      <c r="U650" s="19"/>
      <c r="V650" s="19"/>
    </row>
    <row r="651" spans="1:22" x14ac:dyDescent="0.25">
      <c r="A651" t="str">
        <f>IF(RawData!A651&lt;&gt;"",RawData!A651,"")</f>
        <v/>
      </c>
      <c r="B651" t="str">
        <f>IF(RawData!B651&lt;&gt;"",CONCATENATE(RawData!B651,", ",RawData!C651),"")</f>
        <v/>
      </c>
      <c r="C651" t="str">
        <f>IF(RawData!D651&lt;&gt;"",RawData!D651,"")</f>
        <v/>
      </c>
      <c r="D651" s="28" t="str">
        <f>IF(RawData!E651&lt;&gt;"",RawData!E651,"")</f>
        <v/>
      </c>
      <c r="E651" t="str">
        <f>IF(RawData!F651&lt;&gt;"",CONCATENATE(RawData!F651,", ",LEFT(RawData!G651,1)),"")</f>
        <v/>
      </c>
      <c r="G651" s="30" t="str">
        <f t="shared" si="10"/>
        <v/>
      </c>
      <c r="H651" t="str">
        <f>IF(A651&lt;&gt;"",VLOOKUP(G651,ScoreRanges!$C$4:$E$8,3),"")</f>
        <v/>
      </c>
      <c r="J651" s="30" t="str">
        <f>IF(AND(ConversionTable!$F$2&lt;&gt;"",A651&lt;&gt;""),VLOOKUP(G651,ConversionTable!B$2:D$402,3),"")</f>
        <v/>
      </c>
      <c r="K651" t="str">
        <f>IF(AND(ConversionTable!$F$2&lt;&gt;"",A651&lt;&gt;""),VLOOKUP(J651,ConversionTable!I$4:K$7,3),"")</f>
        <v/>
      </c>
      <c r="M651" t="str">
        <f>IF(A651&lt;&gt;"",(RawData!AC651*ScoringModel!$B$11+RawData!AD651*ScoringModel!$B$21+RawData!AE651*ScoringModel!$B$31)*0.01,"")</f>
        <v/>
      </c>
      <c r="N651" t="str">
        <f>IF(A651&lt;&gt;"",(RawData!H651*ScoringModel!$B$4+RawData!I651*ScoringModel!$B$5+RawData!J651*ScoringModel!$B$6+RawData!K651*ScoringModel!$B$7+RawData!L651*ScoringModel!$B$8+RawData!M651*ScoringModel!$B$9+RawData!N651*ScoringModel!$B$10)*0.01,"")</f>
        <v/>
      </c>
      <c r="O651" t="str">
        <f>IF(A651&lt;&gt;"",(RawData!O651*ScoringModel!$B$14+RawData!P651*ScoringModel!$B$15+RawData!Q651*ScoringModel!$B$16+RawData!R651*ScoringModel!$B$17+RawData!S651*ScoringModel!$B$18+RawData!T651*ScoringModel!$B$19+RawData!U651*ScoringModel!$B$20)*0.01,"")</f>
        <v/>
      </c>
      <c r="P651" t="str">
        <f>IF(A651&lt;&gt;"",(RawData!V651*ScoringModel!$B$24+RawData!W651*ScoringModel!$B$25+RawData!X651*ScoringModel!$B$26+RawData!Y651*ScoringModel!$B$27+RawData!Z651*ScoringModel!$B$28+RawData!AA651*ScoringModel!$B$29+RawData!AB651*ScoringModel!$B$30)*0.01,"")</f>
        <v/>
      </c>
      <c r="Q651" s="19"/>
      <c r="R651" s="19"/>
      <c r="S651" s="19"/>
      <c r="T651" s="19"/>
      <c r="U651" s="19"/>
      <c r="V651" s="19"/>
    </row>
    <row r="652" spans="1:22" x14ac:dyDescent="0.25">
      <c r="A652" t="str">
        <f>IF(RawData!A652&lt;&gt;"",RawData!A652,"")</f>
        <v/>
      </c>
      <c r="B652" t="str">
        <f>IF(RawData!B652&lt;&gt;"",CONCATENATE(RawData!B652,", ",RawData!C652),"")</f>
        <v/>
      </c>
      <c r="C652" t="str">
        <f>IF(RawData!D652&lt;&gt;"",RawData!D652,"")</f>
        <v/>
      </c>
      <c r="D652" s="28" t="str">
        <f>IF(RawData!E652&lt;&gt;"",RawData!E652,"")</f>
        <v/>
      </c>
      <c r="E652" t="str">
        <f>IF(RawData!F652&lt;&gt;"",CONCATENATE(RawData!F652,", ",LEFT(RawData!G652,1)),"")</f>
        <v/>
      </c>
      <c r="G652" s="30" t="str">
        <f t="shared" si="10"/>
        <v/>
      </c>
      <c r="H652" t="str">
        <f>IF(A652&lt;&gt;"",VLOOKUP(G652,ScoreRanges!$C$4:$E$8,3),"")</f>
        <v/>
      </c>
      <c r="J652" s="30" t="str">
        <f>IF(AND(ConversionTable!$F$2&lt;&gt;"",A652&lt;&gt;""),VLOOKUP(G652,ConversionTable!B$2:D$402,3),"")</f>
        <v/>
      </c>
      <c r="K652" t="str">
        <f>IF(AND(ConversionTable!$F$2&lt;&gt;"",A652&lt;&gt;""),VLOOKUP(J652,ConversionTable!I$4:K$7,3),"")</f>
        <v/>
      </c>
      <c r="M652" t="str">
        <f>IF(A652&lt;&gt;"",(RawData!AC652*ScoringModel!$B$11+RawData!AD652*ScoringModel!$B$21+RawData!AE652*ScoringModel!$B$31)*0.01,"")</f>
        <v/>
      </c>
      <c r="N652" t="str">
        <f>IF(A652&lt;&gt;"",(RawData!H652*ScoringModel!$B$4+RawData!I652*ScoringModel!$B$5+RawData!J652*ScoringModel!$B$6+RawData!K652*ScoringModel!$B$7+RawData!L652*ScoringModel!$B$8+RawData!M652*ScoringModel!$B$9+RawData!N652*ScoringModel!$B$10)*0.01,"")</f>
        <v/>
      </c>
      <c r="O652" t="str">
        <f>IF(A652&lt;&gt;"",(RawData!O652*ScoringModel!$B$14+RawData!P652*ScoringModel!$B$15+RawData!Q652*ScoringModel!$B$16+RawData!R652*ScoringModel!$B$17+RawData!S652*ScoringModel!$B$18+RawData!T652*ScoringModel!$B$19+RawData!U652*ScoringModel!$B$20)*0.01,"")</f>
        <v/>
      </c>
      <c r="P652" t="str">
        <f>IF(A652&lt;&gt;"",(RawData!V652*ScoringModel!$B$24+RawData!W652*ScoringModel!$B$25+RawData!X652*ScoringModel!$B$26+RawData!Y652*ScoringModel!$B$27+RawData!Z652*ScoringModel!$B$28+RawData!AA652*ScoringModel!$B$29+RawData!AB652*ScoringModel!$B$30)*0.01,"")</f>
        <v/>
      </c>
      <c r="Q652" s="19"/>
      <c r="R652" s="19"/>
      <c r="S652" s="19"/>
      <c r="T652" s="19"/>
      <c r="U652" s="19"/>
      <c r="V652" s="19"/>
    </row>
    <row r="653" spans="1:22" x14ac:dyDescent="0.25">
      <c r="A653" t="str">
        <f>IF(RawData!A653&lt;&gt;"",RawData!A653,"")</f>
        <v/>
      </c>
      <c r="B653" t="str">
        <f>IF(RawData!B653&lt;&gt;"",CONCATENATE(RawData!B653,", ",RawData!C653),"")</f>
        <v/>
      </c>
      <c r="C653" t="str">
        <f>IF(RawData!D653&lt;&gt;"",RawData!D653,"")</f>
        <v/>
      </c>
      <c r="D653" s="28" t="str">
        <f>IF(RawData!E653&lt;&gt;"",RawData!E653,"")</f>
        <v/>
      </c>
      <c r="E653" t="str">
        <f>IF(RawData!F653&lt;&gt;"",CONCATENATE(RawData!F653,", ",LEFT(RawData!G653,1)),"")</f>
        <v/>
      </c>
      <c r="G653" s="30" t="str">
        <f t="shared" si="10"/>
        <v/>
      </c>
      <c r="H653" t="str">
        <f>IF(A653&lt;&gt;"",VLOOKUP(G653,ScoreRanges!$C$4:$E$8,3),"")</f>
        <v/>
      </c>
      <c r="J653" s="30" t="str">
        <f>IF(AND(ConversionTable!$F$2&lt;&gt;"",A653&lt;&gt;""),VLOOKUP(G653,ConversionTable!B$2:D$402,3),"")</f>
        <v/>
      </c>
      <c r="K653" t="str">
        <f>IF(AND(ConversionTable!$F$2&lt;&gt;"",A653&lt;&gt;""),VLOOKUP(J653,ConversionTable!I$4:K$7,3),"")</f>
        <v/>
      </c>
      <c r="M653" t="str">
        <f>IF(A653&lt;&gt;"",(RawData!AC653*ScoringModel!$B$11+RawData!AD653*ScoringModel!$B$21+RawData!AE653*ScoringModel!$B$31)*0.01,"")</f>
        <v/>
      </c>
      <c r="N653" t="str">
        <f>IF(A653&lt;&gt;"",(RawData!H653*ScoringModel!$B$4+RawData!I653*ScoringModel!$B$5+RawData!J653*ScoringModel!$B$6+RawData!K653*ScoringModel!$B$7+RawData!L653*ScoringModel!$B$8+RawData!M653*ScoringModel!$B$9+RawData!N653*ScoringModel!$B$10)*0.01,"")</f>
        <v/>
      </c>
      <c r="O653" t="str">
        <f>IF(A653&lt;&gt;"",(RawData!O653*ScoringModel!$B$14+RawData!P653*ScoringModel!$B$15+RawData!Q653*ScoringModel!$B$16+RawData!R653*ScoringModel!$B$17+RawData!S653*ScoringModel!$B$18+RawData!T653*ScoringModel!$B$19+RawData!U653*ScoringModel!$B$20)*0.01,"")</f>
        <v/>
      </c>
      <c r="P653" t="str">
        <f>IF(A653&lt;&gt;"",(RawData!V653*ScoringModel!$B$24+RawData!W653*ScoringModel!$B$25+RawData!X653*ScoringModel!$B$26+RawData!Y653*ScoringModel!$B$27+RawData!Z653*ScoringModel!$B$28+RawData!AA653*ScoringModel!$B$29+RawData!AB653*ScoringModel!$B$30)*0.01,"")</f>
        <v/>
      </c>
      <c r="Q653" s="19"/>
      <c r="R653" s="19"/>
      <c r="S653" s="19"/>
      <c r="T653" s="19"/>
      <c r="U653" s="19"/>
      <c r="V653" s="19"/>
    </row>
    <row r="654" spans="1:22" x14ac:dyDescent="0.25">
      <c r="A654" t="str">
        <f>IF(RawData!A654&lt;&gt;"",RawData!A654,"")</f>
        <v/>
      </c>
      <c r="B654" t="str">
        <f>IF(RawData!B654&lt;&gt;"",CONCATENATE(RawData!B654,", ",RawData!C654),"")</f>
        <v/>
      </c>
      <c r="C654" t="str">
        <f>IF(RawData!D654&lt;&gt;"",RawData!D654,"")</f>
        <v/>
      </c>
      <c r="D654" s="28" t="str">
        <f>IF(RawData!E654&lt;&gt;"",RawData!E654,"")</f>
        <v/>
      </c>
      <c r="E654" t="str">
        <f>IF(RawData!F654&lt;&gt;"",CONCATENATE(RawData!F654,", ",LEFT(RawData!G654,1)),"")</f>
        <v/>
      </c>
      <c r="G654" s="30" t="str">
        <f t="shared" si="10"/>
        <v/>
      </c>
      <c r="H654" t="str">
        <f>IF(A654&lt;&gt;"",VLOOKUP(G654,ScoreRanges!$C$4:$E$8,3),"")</f>
        <v/>
      </c>
      <c r="J654" s="30" t="str">
        <f>IF(AND(ConversionTable!$F$2&lt;&gt;"",A654&lt;&gt;""),VLOOKUP(G654,ConversionTable!B$2:D$402,3),"")</f>
        <v/>
      </c>
      <c r="K654" t="str">
        <f>IF(AND(ConversionTable!$F$2&lt;&gt;"",A654&lt;&gt;""),VLOOKUP(J654,ConversionTable!I$4:K$7,3),"")</f>
        <v/>
      </c>
      <c r="M654" t="str">
        <f>IF(A654&lt;&gt;"",(RawData!AC654*ScoringModel!$B$11+RawData!AD654*ScoringModel!$B$21+RawData!AE654*ScoringModel!$B$31)*0.01,"")</f>
        <v/>
      </c>
      <c r="N654" t="str">
        <f>IF(A654&lt;&gt;"",(RawData!H654*ScoringModel!$B$4+RawData!I654*ScoringModel!$B$5+RawData!J654*ScoringModel!$B$6+RawData!K654*ScoringModel!$B$7+RawData!L654*ScoringModel!$B$8+RawData!M654*ScoringModel!$B$9+RawData!N654*ScoringModel!$B$10)*0.01,"")</f>
        <v/>
      </c>
      <c r="O654" t="str">
        <f>IF(A654&lt;&gt;"",(RawData!O654*ScoringModel!$B$14+RawData!P654*ScoringModel!$B$15+RawData!Q654*ScoringModel!$B$16+RawData!R654*ScoringModel!$B$17+RawData!S654*ScoringModel!$B$18+RawData!T654*ScoringModel!$B$19+RawData!U654*ScoringModel!$B$20)*0.01,"")</f>
        <v/>
      </c>
      <c r="P654" t="str">
        <f>IF(A654&lt;&gt;"",(RawData!V654*ScoringModel!$B$24+RawData!W654*ScoringModel!$B$25+RawData!X654*ScoringModel!$B$26+RawData!Y654*ScoringModel!$B$27+RawData!Z654*ScoringModel!$B$28+RawData!AA654*ScoringModel!$B$29+RawData!AB654*ScoringModel!$B$30)*0.01,"")</f>
        <v/>
      </c>
      <c r="Q654" s="19"/>
      <c r="R654" s="19"/>
      <c r="S654" s="19"/>
      <c r="T654" s="19"/>
      <c r="U654" s="19"/>
      <c r="V654" s="19"/>
    </row>
    <row r="655" spans="1:22" x14ac:dyDescent="0.25">
      <c r="A655" t="str">
        <f>IF(RawData!A655&lt;&gt;"",RawData!A655,"")</f>
        <v/>
      </c>
      <c r="B655" t="str">
        <f>IF(RawData!B655&lt;&gt;"",CONCATENATE(RawData!B655,", ",RawData!C655),"")</f>
        <v/>
      </c>
      <c r="C655" t="str">
        <f>IF(RawData!D655&lt;&gt;"",RawData!D655,"")</f>
        <v/>
      </c>
      <c r="D655" s="28" t="str">
        <f>IF(RawData!E655&lt;&gt;"",RawData!E655,"")</f>
        <v/>
      </c>
      <c r="E655" t="str">
        <f>IF(RawData!F655&lt;&gt;"",CONCATENATE(RawData!F655,", ",LEFT(RawData!G655,1)),"")</f>
        <v/>
      </c>
      <c r="G655" s="30" t="str">
        <f t="shared" si="10"/>
        <v/>
      </c>
      <c r="H655" t="str">
        <f>IF(A655&lt;&gt;"",VLOOKUP(G655,ScoreRanges!$C$4:$E$8,3),"")</f>
        <v/>
      </c>
      <c r="J655" s="30" t="str">
        <f>IF(AND(ConversionTable!$F$2&lt;&gt;"",A655&lt;&gt;""),VLOOKUP(G655,ConversionTable!B$2:D$402,3),"")</f>
        <v/>
      </c>
      <c r="K655" t="str">
        <f>IF(AND(ConversionTable!$F$2&lt;&gt;"",A655&lt;&gt;""),VLOOKUP(J655,ConversionTable!I$4:K$7,3),"")</f>
        <v/>
      </c>
      <c r="M655" t="str">
        <f>IF(A655&lt;&gt;"",(RawData!AC655*ScoringModel!$B$11+RawData!AD655*ScoringModel!$B$21+RawData!AE655*ScoringModel!$B$31)*0.01,"")</f>
        <v/>
      </c>
      <c r="N655" t="str">
        <f>IF(A655&lt;&gt;"",(RawData!H655*ScoringModel!$B$4+RawData!I655*ScoringModel!$B$5+RawData!J655*ScoringModel!$B$6+RawData!K655*ScoringModel!$B$7+RawData!L655*ScoringModel!$B$8+RawData!M655*ScoringModel!$B$9+RawData!N655*ScoringModel!$B$10)*0.01,"")</f>
        <v/>
      </c>
      <c r="O655" t="str">
        <f>IF(A655&lt;&gt;"",(RawData!O655*ScoringModel!$B$14+RawData!P655*ScoringModel!$B$15+RawData!Q655*ScoringModel!$B$16+RawData!R655*ScoringModel!$B$17+RawData!S655*ScoringModel!$B$18+RawData!T655*ScoringModel!$B$19+RawData!U655*ScoringModel!$B$20)*0.01,"")</f>
        <v/>
      </c>
      <c r="P655" t="str">
        <f>IF(A655&lt;&gt;"",(RawData!V655*ScoringModel!$B$24+RawData!W655*ScoringModel!$B$25+RawData!X655*ScoringModel!$B$26+RawData!Y655*ScoringModel!$B$27+RawData!Z655*ScoringModel!$B$28+RawData!AA655*ScoringModel!$B$29+RawData!AB655*ScoringModel!$B$30)*0.01,"")</f>
        <v/>
      </c>
      <c r="Q655" s="19"/>
      <c r="R655" s="19"/>
      <c r="S655" s="19"/>
      <c r="T655" s="19"/>
      <c r="U655" s="19"/>
      <c r="V655" s="19"/>
    </row>
    <row r="656" spans="1:22" x14ac:dyDescent="0.25">
      <c r="A656" t="str">
        <f>IF(RawData!A656&lt;&gt;"",RawData!A656,"")</f>
        <v/>
      </c>
      <c r="B656" t="str">
        <f>IF(RawData!B656&lt;&gt;"",CONCATENATE(RawData!B656,", ",RawData!C656),"")</f>
        <v/>
      </c>
      <c r="C656" t="str">
        <f>IF(RawData!D656&lt;&gt;"",RawData!D656,"")</f>
        <v/>
      </c>
      <c r="D656" s="28" t="str">
        <f>IF(RawData!E656&lt;&gt;"",RawData!E656,"")</f>
        <v/>
      </c>
      <c r="E656" t="str">
        <f>IF(RawData!F656&lt;&gt;"",CONCATENATE(RawData!F656,", ",LEFT(RawData!G656,1)),"")</f>
        <v/>
      </c>
      <c r="G656" s="30" t="str">
        <f t="shared" si="10"/>
        <v/>
      </c>
      <c r="H656" t="str">
        <f>IF(A656&lt;&gt;"",VLOOKUP(G656,ScoreRanges!$C$4:$E$8,3),"")</f>
        <v/>
      </c>
      <c r="J656" s="30" t="str">
        <f>IF(AND(ConversionTable!$F$2&lt;&gt;"",A656&lt;&gt;""),VLOOKUP(G656,ConversionTable!B$2:D$402,3),"")</f>
        <v/>
      </c>
      <c r="K656" t="str">
        <f>IF(AND(ConversionTable!$F$2&lt;&gt;"",A656&lt;&gt;""),VLOOKUP(J656,ConversionTable!I$4:K$7,3),"")</f>
        <v/>
      </c>
      <c r="M656" t="str">
        <f>IF(A656&lt;&gt;"",(RawData!AC656*ScoringModel!$B$11+RawData!AD656*ScoringModel!$B$21+RawData!AE656*ScoringModel!$B$31)*0.01,"")</f>
        <v/>
      </c>
      <c r="N656" t="str">
        <f>IF(A656&lt;&gt;"",(RawData!H656*ScoringModel!$B$4+RawData!I656*ScoringModel!$B$5+RawData!J656*ScoringModel!$B$6+RawData!K656*ScoringModel!$B$7+RawData!L656*ScoringModel!$B$8+RawData!M656*ScoringModel!$B$9+RawData!N656*ScoringModel!$B$10)*0.01,"")</f>
        <v/>
      </c>
      <c r="O656" t="str">
        <f>IF(A656&lt;&gt;"",(RawData!O656*ScoringModel!$B$14+RawData!P656*ScoringModel!$B$15+RawData!Q656*ScoringModel!$B$16+RawData!R656*ScoringModel!$B$17+RawData!S656*ScoringModel!$B$18+RawData!T656*ScoringModel!$B$19+RawData!U656*ScoringModel!$B$20)*0.01,"")</f>
        <v/>
      </c>
      <c r="P656" t="str">
        <f>IF(A656&lt;&gt;"",(RawData!V656*ScoringModel!$B$24+RawData!W656*ScoringModel!$B$25+RawData!X656*ScoringModel!$B$26+RawData!Y656*ScoringModel!$B$27+RawData!Z656*ScoringModel!$B$28+RawData!AA656*ScoringModel!$B$29+RawData!AB656*ScoringModel!$B$30)*0.01,"")</f>
        <v/>
      </c>
      <c r="Q656" s="19"/>
      <c r="R656" s="19"/>
      <c r="S656" s="19"/>
      <c r="T656" s="19"/>
      <c r="U656" s="19"/>
      <c r="V656" s="19"/>
    </row>
    <row r="657" spans="1:22" x14ac:dyDescent="0.25">
      <c r="A657" t="str">
        <f>IF(RawData!A657&lt;&gt;"",RawData!A657,"")</f>
        <v/>
      </c>
      <c r="B657" t="str">
        <f>IF(RawData!B657&lt;&gt;"",CONCATENATE(RawData!B657,", ",RawData!C657),"")</f>
        <v/>
      </c>
      <c r="C657" t="str">
        <f>IF(RawData!D657&lt;&gt;"",RawData!D657,"")</f>
        <v/>
      </c>
      <c r="D657" s="28" t="str">
        <f>IF(RawData!E657&lt;&gt;"",RawData!E657,"")</f>
        <v/>
      </c>
      <c r="E657" t="str">
        <f>IF(RawData!F657&lt;&gt;"",CONCATENATE(RawData!F657,", ",LEFT(RawData!G657,1)),"")</f>
        <v/>
      </c>
      <c r="G657" s="30" t="str">
        <f t="shared" si="10"/>
        <v/>
      </c>
      <c r="H657" t="str">
        <f>IF(A657&lt;&gt;"",VLOOKUP(G657,ScoreRanges!$C$4:$E$8,3),"")</f>
        <v/>
      </c>
      <c r="J657" s="30" t="str">
        <f>IF(AND(ConversionTable!$F$2&lt;&gt;"",A657&lt;&gt;""),VLOOKUP(G657,ConversionTable!B$2:D$402,3),"")</f>
        <v/>
      </c>
      <c r="K657" t="str">
        <f>IF(AND(ConversionTable!$F$2&lt;&gt;"",A657&lt;&gt;""),VLOOKUP(J657,ConversionTable!I$4:K$7,3),"")</f>
        <v/>
      </c>
      <c r="M657" t="str">
        <f>IF(A657&lt;&gt;"",(RawData!AC657*ScoringModel!$B$11+RawData!AD657*ScoringModel!$B$21+RawData!AE657*ScoringModel!$B$31)*0.01,"")</f>
        <v/>
      </c>
      <c r="N657" t="str">
        <f>IF(A657&lt;&gt;"",(RawData!H657*ScoringModel!$B$4+RawData!I657*ScoringModel!$B$5+RawData!J657*ScoringModel!$B$6+RawData!K657*ScoringModel!$B$7+RawData!L657*ScoringModel!$B$8+RawData!M657*ScoringModel!$B$9+RawData!N657*ScoringModel!$B$10)*0.01,"")</f>
        <v/>
      </c>
      <c r="O657" t="str">
        <f>IF(A657&lt;&gt;"",(RawData!O657*ScoringModel!$B$14+RawData!P657*ScoringModel!$B$15+RawData!Q657*ScoringModel!$B$16+RawData!R657*ScoringModel!$B$17+RawData!S657*ScoringModel!$B$18+RawData!T657*ScoringModel!$B$19+RawData!U657*ScoringModel!$B$20)*0.01,"")</f>
        <v/>
      </c>
      <c r="P657" t="str">
        <f>IF(A657&lt;&gt;"",(RawData!V657*ScoringModel!$B$24+RawData!W657*ScoringModel!$B$25+RawData!X657*ScoringModel!$B$26+RawData!Y657*ScoringModel!$B$27+RawData!Z657*ScoringModel!$B$28+RawData!AA657*ScoringModel!$B$29+RawData!AB657*ScoringModel!$B$30)*0.01,"")</f>
        <v/>
      </c>
      <c r="Q657" s="19"/>
      <c r="R657" s="19"/>
      <c r="S657" s="19"/>
      <c r="T657" s="19"/>
      <c r="U657" s="19"/>
      <c r="V657" s="19"/>
    </row>
    <row r="658" spans="1:22" x14ac:dyDescent="0.25">
      <c r="A658" t="str">
        <f>IF(RawData!A658&lt;&gt;"",RawData!A658,"")</f>
        <v/>
      </c>
      <c r="B658" t="str">
        <f>IF(RawData!B658&lt;&gt;"",CONCATENATE(RawData!B658,", ",RawData!C658),"")</f>
        <v/>
      </c>
      <c r="C658" t="str">
        <f>IF(RawData!D658&lt;&gt;"",RawData!D658,"")</f>
        <v/>
      </c>
      <c r="D658" s="28" t="str">
        <f>IF(RawData!E658&lt;&gt;"",RawData!E658,"")</f>
        <v/>
      </c>
      <c r="E658" t="str">
        <f>IF(RawData!F658&lt;&gt;"",CONCATENATE(RawData!F658,", ",LEFT(RawData!G658,1)),"")</f>
        <v/>
      </c>
      <c r="G658" s="30" t="str">
        <f t="shared" si="10"/>
        <v/>
      </c>
      <c r="H658" t="str">
        <f>IF(A658&lt;&gt;"",VLOOKUP(G658,ScoreRanges!$C$4:$E$8,3),"")</f>
        <v/>
      </c>
      <c r="J658" s="30" t="str">
        <f>IF(AND(ConversionTable!$F$2&lt;&gt;"",A658&lt;&gt;""),VLOOKUP(G658,ConversionTable!B$2:D$402,3),"")</f>
        <v/>
      </c>
      <c r="K658" t="str">
        <f>IF(AND(ConversionTable!$F$2&lt;&gt;"",A658&lt;&gt;""),VLOOKUP(J658,ConversionTable!I$4:K$7,3),"")</f>
        <v/>
      </c>
      <c r="M658" t="str">
        <f>IF(A658&lt;&gt;"",(RawData!AC658*ScoringModel!$B$11+RawData!AD658*ScoringModel!$B$21+RawData!AE658*ScoringModel!$B$31)*0.01,"")</f>
        <v/>
      </c>
      <c r="N658" t="str">
        <f>IF(A658&lt;&gt;"",(RawData!H658*ScoringModel!$B$4+RawData!I658*ScoringModel!$B$5+RawData!J658*ScoringModel!$B$6+RawData!K658*ScoringModel!$B$7+RawData!L658*ScoringModel!$B$8+RawData!M658*ScoringModel!$B$9+RawData!N658*ScoringModel!$B$10)*0.01,"")</f>
        <v/>
      </c>
      <c r="O658" t="str">
        <f>IF(A658&lt;&gt;"",(RawData!O658*ScoringModel!$B$14+RawData!P658*ScoringModel!$B$15+RawData!Q658*ScoringModel!$B$16+RawData!R658*ScoringModel!$B$17+RawData!S658*ScoringModel!$B$18+RawData!T658*ScoringModel!$B$19+RawData!U658*ScoringModel!$B$20)*0.01,"")</f>
        <v/>
      </c>
      <c r="P658" t="str">
        <f>IF(A658&lt;&gt;"",(RawData!V658*ScoringModel!$B$24+RawData!W658*ScoringModel!$B$25+RawData!X658*ScoringModel!$B$26+RawData!Y658*ScoringModel!$B$27+RawData!Z658*ScoringModel!$B$28+RawData!AA658*ScoringModel!$B$29+RawData!AB658*ScoringModel!$B$30)*0.01,"")</f>
        <v/>
      </c>
      <c r="Q658" s="19"/>
      <c r="R658" s="19"/>
      <c r="S658" s="19"/>
      <c r="T658" s="19"/>
      <c r="U658" s="19"/>
      <c r="V658" s="19"/>
    </row>
    <row r="659" spans="1:22" x14ac:dyDescent="0.25">
      <c r="A659" t="str">
        <f>IF(RawData!A659&lt;&gt;"",RawData!A659,"")</f>
        <v/>
      </c>
      <c r="B659" t="str">
        <f>IF(RawData!B659&lt;&gt;"",CONCATENATE(RawData!B659,", ",RawData!C659),"")</f>
        <v/>
      </c>
      <c r="C659" t="str">
        <f>IF(RawData!D659&lt;&gt;"",RawData!D659,"")</f>
        <v/>
      </c>
      <c r="D659" s="28" t="str">
        <f>IF(RawData!E659&lt;&gt;"",RawData!E659,"")</f>
        <v/>
      </c>
      <c r="E659" t="str">
        <f>IF(RawData!F659&lt;&gt;"",CONCATENATE(RawData!F659,", ",LEFT(RawData!G659,1)),"")</f>
        <v/>
      </c>
      <c r="G659" s="30" t="str">
        <f t="shared" si="10"/>
        <v/>
      </c>
      <c r="H659" t="str">
        <f>IF(A659&lt;&gt;"",VLOOKUP(G659,ScoreRanges!$C$4:$E$8,3),"")</f>
        <v/>
      </c>
      <c r="J659" s="30" t="str">
        <f>IF(AND(ConversionTable!$F$2&lt;&gt;"",A659&lt;&gt;""),VLOOKUP(G659,ConversionTable!B$2:D$402,3),"")</f>
        <v/>
      </c>
      <c r="K659" t="str">
        <f>IF(AND(ConversionTable!$F$2&lt;&gt;"",A659&lt;&gt;""),VLOOKUP(J659,ConversionTable!I$4:K$7,3),"")</f>
        <v/>
      </c>
      <c r="M659" t="str">
        <f>IF(A659&lt;&gt;"",(RawData!AC659*ScoringModel!$B$11+RawData!AD659*ScoringModel!$B$21+RawData!AE659*ScoringModel!$B$31)*0.01,"")</f>
        <v/>
      </c>
      <c r="N659" t="str">
        <f>IF(A659&lt;&gt;"",(RawData!H659*ScoringModel!$B$4+RawData!I659*ScoringModel!$B$5+RawData!J659*ScoringModel!$B$6+RawData!K659*ScoringModel!$B$7+RawData!L659*ScoringModel!$B$8+RawData!M659*ScoringModel!$B$9+RawData!N659*ScoringModel!$B$10)*0.01,"")</f>
        <v/>
      </c>
      <c r="O659" t="str">
        <f>IF(A659&lt;&gt;"",(RawData!O659*ScoringModel!$B$14+RawData!P659*ScoringModel!$B$15+RawData!Q659*ScoringModel!$B$16+RawData!R659*ScoringModel!$B$17+RawData!S659*ScoringModel!$B$18+RawData!T659*ScoringModel!$B$19+RawData!U659*ScoringModel!$B$20)*0.01,"")</f>
        <v/>
      </c>
      <c r="P659" t="str">
        <f>IF(A659&lt;&gt;"",(RawData!V659*ScoringModel!$B$24+RawData!W659*ScoringModel!$B$25+RawData!X659*ScoringModel!$B$26+RawData!Y659*ScoringModel!$B$27+RawData!Z659*ScoringModel!$B$28+RawData!AA659*ScoringModel!$B$29+RawData!AB659*ScoringModel!$B$30)*0.01,"")</f>
        <v/>
      </c>
      <c r="Q659" s="19"/>
      <c r="R659" s="19"/>
      <c r="S659" s="19"/>
      <c r="T659" s="19"/>
      <c r="U659" s="19"/>
      <c r="V659" s="19"/>
    </row>
    <row r="660" spans="1:22" x14ac:dyDescent="0.25">
      <c r="A660" t="str">
        <f>IF(RawData!A660&lt;&gt;"",RawData!A660,"")</f>
        <v/>
      </c>
      <c r="B660" t="str">
        <f>IF(RawData!B660&lt;&gt;"",CONCATENATE(RawData!B660,", ",RawData!C660),"")</f>
        <v/>
      </c>
      <c r="C660" t="str">
        <f>IF(RawData!D660&lt;&gt;"",RawData!D660,"")</f>
        <v/>
      </c>
      <c r="D660" s="28" t="str">
        <f>IF(RawData!E660&lt;&gt;"",RawData!E660,"")</f>
        <v/>
      </c>
      <c r="E660" t="str">
        <f>IF(RawData!F660&lt;&gt;"",CONCATENATE(RawData!F660,", ",LEFT(RawData!G660,1)),"")</f>
        <v/>
      </c>
      <c r="G660" s="30" t="str">
        <f t="shared" si="10"/>
        <v/>
      </c>
      <c r="H660" t="str">
        <f>IF(A660&lt;&gt;"",VLOOKUP(G660,ScoreRanges!$C$4:$E$8,3),"")</f>
        <v/>
      </c>
      <c r="J660" s="30" t="str">
        <f>IF(AND(ConversionTable!$F$2&lt;&gt;"",A660&lt;&gt;""),VLOOKUP(G660,ConversionTable!B$2:D$402,3),"")</f>
        <v/>
      </c>
      <c r="K660" t="str">
        <f>IF(AND(ConversionTable!$F$2&lt;&gt;"",A660&lt;&gt;""),VLOOKUP(J660,ConversionTable!I$4:K$7,3),"")</f>
        <v/>
      </c>
      <c r="M660" t="str">
        <f>IF(A660&lt;&gt;"",(RawData!AC660*ScoringModel!$B$11+RawData!AD660*ScoringModel!$B$21+RawData!AE660*ScoringModel!$B$31)*0.01,"")</f>
        <v/>
      </c>
      <c r="N660" t="str">
        <f>IF(A660&lt;&gt;"",(RawData!H660*ScoringModel!$B$4+RawData!I660*ScoringModel!$B$5+RawData!J660*ScoringModel!$B$6+RawData!K660*ScoringModel!$B$7+RawData!L660*ScoringModel!$B$8+RawData!M660*ScoringModel!$B$9+RawData!N660*ScoringModel!$B$10)*0.01,"")</f>
        <v/>
      </c>
      <c r="O660" t="str">
        <f>IF(A660&lt;&gt;"",(RawData!O660*ScoringModel!$B$14+RawData!P660*ScoringModel!$B$15+RawData!Q660*ScoringModel!$B$16+RawData!R660*ScoringModel!$B$17+RawData!S660*ScoringModel!$B$18+RawData!T660*ScoringModel!$B$19+RawData!U660*ScoringModel!$B$20)*0.01,"")</f>
        <v/>
      </c>
      <c r="P660" t="str">
        <f>IF(A660&lt;&gt;"",(RawData!V660*ScoringModel!$B$24+RawData!W660*ScoringModel!$B$25+RawData!X660*ScoringModel!$B$26+RawData!Y660*ScoringModel!$B$27+RawData!Z660*ScoringModel!$B$28+RawData!AA660*ScoringModel!$B$29+RawData!AB660*ScoringModel!$B$30)*0.01,"")</f>
        <v/>
      </c>
      <c r="Q660" s="19"/>
      <c r="R660" s="19"/>
      <c r="S660" s="19"/>
      <c r="T660" s="19"/>
      <c r="U660" s="19"/>
      <c r="V660" s="19"/>
    </row>
    <row r="661" spans="1:22" x14ac:dyDescent="0.25">
      <c r="A661" t="str">
        <f>IF(RawData!A661&lt;&gt;"",RawData!A661,"")</f>
        <v/>
      </c>
      <c r="B661" t="str">
        <f>IF(RawData!B661&lt;&gt;"",CONCATENATE(RawData!B661,", ",RawData!C661),"")</f>
        <v/>
      </c>
      <c r="C661" t="str">
        <f>IF(RawData!D661&lt;&gt;"",RawData!D661,"")</f>
        <v/>
      </c>
      <c r="D661" s="28" t="str">
        <f>IF(RawData!E661&lt;&gt;"",RawData!E661,"")</f>
        <v/>
      </c>
      <c r="E661" t="str">
        <f>IF(RawData!F661&lt;&gt;"",CONCATENATE(RawData!F661,", ",LEFT(RawData!G661,1)),"")</f>
        <v/>
      </c>
      <c r="G661" s="30" t="str">
        <f t="shared" si="10"/>
        <v/>
      </c>
      <c r="H661" t="str">
        <f>IF(A661&lt;&gt;"",VLOOKUP(G661,ScoreRanges!$C$4:$E$8,3),"")</f>
        <v/>
      </c>
      <c r="J661" s="30" t="str">
        <f>IF(AND(ConversionTable!$F$2&lt;&gt;"",A661&lt;&gt;""),VLOOKUP(G661,ConversionTable!B$2:D$402,3),"")</f>
        <v/>
      </c>
      <c r="K661" t="str">
        <f>IF(AND(ConversionTable!$F$2&lt;&gt;"",A661&lt;&gt;""),VLOOKUP(J661,ConversionTable!I$4:K$7,3),"")</f>
        <v/>
      </c>
      <c r="M661" t="str">
        <f>IF(A661&lt;&gt;"",(RawData!AC661*ScoringModel!$B$11+RawData!AD661*ScoringModel!$B$21+RawData!AE661*ScoringModel!$B$31)*0.01,"")</f>
        <v/>
      </c>
      <c r="N661" t="str">
        <f>IF(A661&lt;&gt;"",(RawData!H661*ScoringModel!$B$4+RawData!I661*ScoringModel!$B$5+RawData!J661*ScoringModel!$B$6+RawData!K661*ScoringModel!$B$7+RawData!L661*ScoringModel!$B$8+RawData!M661*ScoringModel!$B$9+RawData!N661*ScoringModel!$B$10)*0.01,"")</f>
        <v/>
      </c>
      <c r="O661" t="str">
        <f>IF(A661&lt;&gt;"",(RawData!O661*ScoringModel!$B$14+RawData!P661*ScoringModel!$B$15+RawData!Q661*ScoringModel!$B$16+RawData!R661*ScoringModel!$B$17+RawData!S661*ScoringModel!$B$18+RawData!T661*ScoringModel!$B$19+RawData!U661*ScoringModel!$B$20)*0.01,"")</f>
        <v/>
      </c>
      <c r="P661" t="str">
        <f>IF(A661&lt;&gt;"",(RawData!V661*ScoringModel!$B$24+RawData!W661*ScoringModel!$B$25+RawData!X661*ScoringModel!$B$26+RawData!Y661*ScoringModel!$B$27+RawData!Z661*ScoringModel!$B$28+RawData!AA661*ScoringModel!$B$29+RawData!AB661*ScoringModel!$B$30)*0.01,"")</f>
        <v/>
      </c>
      <c r="Q661" s="19"/>
      <c r="R661" s="19"/>
      <c r="S661" s="19"/>
      <c r="T661" s="19"/>
      <c r="U661" s="19"/>
      <c r="V661" s="19"/>
    </row>
    <row r="662" spans="1:22" x14ac:dyDescent="0.25">
      <c r="A662" t="str">
        <f>IF(RawData!A662&lt;&gt;"",RawData!A662,"")</f>
        <v/>
      </c>
      <c r="B662" t="str">
        <f>IF(RawData!B662&lt;&gt;"",CONCATENATE(RawData!B662,", ",RawData!C662),"")</f>
        <v/>
      </c>
      <c r="C662" t="str">
        <f>IF(RawData!D662&lt;&gt;"",RawData!D662,"")</f>
        <v/>
      </c>
      <c r="D662" s="28" t="str">
        <f>IF(RawData!E662&lt;&gt;"",RawData!E662,"")</f>
        <v/>
      </c>
      <c r="E662" t="str">
        <f>IF(RawData!F662&lt;&gt;"",CONCATENATE(RawData!F662,", ",LEFT(RawData!G662,1)),"")</f>
        <v/>
      </c>
      <c r="G662" s="30" t="str">
        <f t="shared" si="10"/>
        <v/>
      </c>
      <c r="H662" t="str">
        <f>IF(A662&lt;&gt;"",VLOOKUP(G662,ScoreRanges!$C$4:$E$8,3),"")</f>
        <v/>
      </c>
      <c r="J662" s="30" t="str">
        <f>IF(AND(ConversionTable!$F$2&lt;&gt;"",A662&lt;&gt;""),VLOOKUP(G662,ConversionTable!B$2:D$402,3),"")</f>
        <v/>
      </c>
      <c r="K662" t="str">
        <f>IF(AND(ConversionTable!$F$2&lt;&gt;"",A662&lt;&gt;""),VLOOKUP(J662,ConversionTable!I$4:K$7,3),"")</f>
        <v/>
      </c>
      <c r="M662" t="str">
        <f>IF(A662&lt;&gt;"",(RawData!AC662*ScoringModel!$B$11+RawData!AD662*ScoringModel!$B$21+RawData!AE662*ScoringModel!$B$31)*0.01,"")</f>
        <v/>
      </c>
      <c r="N662" t="str">
        <f>IF(A662&lt;&gt;"",(RawData!H662*ScoringModel!$B$4+RawData!I662*ScoringModel!$B$5+RawData!J662*ScoringModel!$B$6+RawData!K662*ScoringModel!$B$7+RawData!L662*ScoringModel!$B$8+RawData!M662*ScoringModel!$B$9+RawData!N662*ScoringModel!$B$10)*0.01,"")</f>
        <v/>
      </c>
      <c r="O662" t="str">
        <f>IF(A662&lt;&gt;"",(RawData!O662*ScoringModel!$B$14+RawData!P662*ScoringModel!$B$15+RawData!Q662*ScoringModel!$B$16+RawData!R662*ScoringModel!$B$17+RawData!S662*ScoringModel!$B$18+RawData!T662*ScoringModel!$B$19+RawData!U662*ScoringModel!$B$20)*0.01,"")</f>
        <v/>
      </c>
      <c r="P662" t="str">
        <f>IF(A662&lt;&gt;"",(RawData!V662*ScoringModel!$B$24+RawData!W662*ScoringModel!$B$25+RawData!X662*ScoringModel!$B$26+RawData!Y662*ScoringModel!$B$27+RawData!Z662*ScoringModel!$B$28+RawData!AA662*ScoringModel!$B$29+RawData!AB662*ScoringModel!$B$30)*0.01,"")</f>
        <v/>
      </c>
      <c r="Q662" s="19"/>
      <c r="R662" s="19"/>
      <c r="S662" s="19"/>
      <c r="T662" s="19"/>
      <c r="U662" s="19"/>
      <c r="V662" s="19"/>
    </row>
    <row r="663" spans="1:22" x14ac:dyDescent="0.25">
      <c r="A663" t="str">
        <f>IF(RawData!A663&lt;&gt;"",RawData!A663,"")</f>
        <v/>
      </c>
      <c r="B663" t="str">
        <f>IF(RawData!B663&lt;&gt;"",CONCATENATE(RawData!B663,", ",RawData!C663),"")</f>
        <v/>
      </c>
      <c r="C663" t="str">
        <f>IF(RawData!D663&lt;&gt;"",RawData!D663,"")</f>
        <v/>
      </c>
      <c r="D663" s="28" t="str">
        <f>IF(RawData!E663&lt;&gt;"",RawData!E663,"")</f>
        <v/>
      </c>
      <c r="E663" t="str">
        <f>IF(RawData!F663&lt;&gt;"",CONCATENATE(RawData!F663,", ",LEFT(RawData!G663,1)),"")</f>
        <v/>
      </c>
      <c r="G663" s="30" t="str">
        <f t="shared" si="10"/>
        <v/>
      </c>
      <c r="H663" t="str">
        <f>IF(A663&lt;&gt;"",VLOOKUP(G663,ScoreRanges!$C$4:$E$8,3),"")</f>
        <v/>
      </c>
      <c r="J663" s="30" t="str">
        <f>IF(AND(ConversionTable!$F$2&lt;&gt;"",A663&lt;&gt;""),VLOOKUP(G663,ConversionTable!B$2:D$402,3),"")</f>
        <v/>
      </c>
      <c r="K663" t="str">
        <f>IF(AND(ConversionTable!$F$2&lt;&gt;"",A663&lt;&gt;""),VLOOKUP(J663,ConversionTable!I$4:K$7,3),"")</f>
        <v/>
      </c>
      <c r="M663" t="str">
        <f>IF(A663&lt;&gt;"",(RawData!AC663*ScoringModel!$B$11+RawData!AD663*ScoringModel!$B$21+RawData!AE663*ScoringModel!$B$31)*0.01,"")</f>
        <v/>
      </c>
      <c r="N663" t="str">
        <f>IF(A663&lt;&gt;"",(RawData!H663*ScoringModel!$B$4+RawData!I663*ScoringModel!$B$5+RawData!J663*ScoringModel!$B$6+RawData!K663*ScoringModel!$B$7+RawData!L663*ScoringModel!$B$8+RawData!M663*ScoringModel!$B$9+RawData!N663*ScoringModel!$B$10)*0.01,"")</f>
        <v/>
      </c>
      <c r="O663" t="str">
        <f>IF(A663&lt;&gt;"",(RawData!O663*ScoringModel!$B$14+RawData!P663*ScoringModel!$B$15+RawData!Q663*ScoringModel!$B$16+RawData!R663*ScoringModel!$B$17+RawData!S663*ScoringModel!$B$18+RawData!T663*ScoringModel!$B$19+RawData!U663*ScoringModel!$B$20)*0.01,"")</f>
        <v/>
      </c>
      <c r="P663" t="str">
        <f>IF(A663&lt;&gt;"",(RawData!V663*ScoringModel!$B$24+RawData!W663*ScoringModel!$B$25+RawData!X663*ScoringModel!$B$26+RawData!Y663*ScoringModel!$B$27+RawData!Z663*ScoringModel!$B$28+RawData!AA663*ScoringModel!$B$29+RawData!AB663*ScoringModel!$B$30)*0.01,"")</f>
        <v/>
      </c>
      <c r="Q663" s="19"/>
      <c r="R663" s="19"/>
      <c r="S663" s="19"/>
      <c r="T663" s="19"/>
      <c r="U663" s="19"/>
      <c r="V663" s="19"/>
    </row>
    <row r="664" spans="1:22" x14ac:dyDescent="0.25">
      <c r="A664" t="str">
        <f>IF(RawData!A664&lt;&gt;"",RawData!A664,"")</f>
        <v/>
      </c>
      <c r="B664" t="str">
        <f>IF(RawData!B664&lt;&gt;"",CONCATENATE(RawData!B664,", ",RawData!C664),"")</f>
        <v/>
      </c>
      <c r="C664" t="str">
        <f>IF(RawData!D664&lt;&gt;"",RawData!D664,"")</f>
        <v/>
      </c>
      <c r="D664" s="28" t="str">
        <f>IF(RawData!E664&lt;&gt;"",RawData!E664,"")</f>
        <v/>
      </c>
      <c r="E664" t="str">
        <f>IF(RawData!F664&lt;&gt;"",CONCATENATE(RawData!F664,", ",LEFT(RawData!G664,1)),"")</f>
        <v/>
      </c>
      <c r="G664" s="30" t="str">
        <f t="shared" si="10"/>
        <v/>
      </c>
      <c r="H664" t="str">
        <f>IF(A664&lt;&gt;"",VLOOKUP(G664,ScoreRanges!$C$4:$E$8,3),"")</f>
        <v/>
      </c>
      <c r="J664" s="30" t="str">
        <f>IF(AND(ConversionTable!$F$2&lt;&gt;"",A664&lt;&gt;""),VLOOKUP(G664,ConversionTable!B$2:D$402,3),"")</f>
        <v/>
      </c>
      <c r="K664" t="str">
        <f>IF(AND(ConversionTable!$F$2&lt;&gt;"",A664&lt;&gt;""),VLOOKUP(J664,ConversionTable!I$4:K$7,3),"")</f>
        <v/>
      </c>
      <c r="M664" t="str">
        <f>IF(A664&lt;&gt;"",(RawData!AC664*ScoringModel!$B$11+RawData!AD664*ScoringModel!$B$21+RawData!AE664*ScoringModel!$B$31)*0.01,"")</f>
        <v/>
      </c>
      <c r="N664" t="str">
        <f>IF(A664&lt;&gt;"",(RawData!H664*ScoringModel!$B$4+RawData!I664*ScoringModel!$B$5+RawData!J664*ScoringModel!$B$6+RawData!K664*ScoringModel!$B$7+RawData!L664*ScoringModel!$B$8+RawData!M664*ScoringModel!$B$9+RawData!N664*ScoringModel!$B$10)*0.01,"")</f>
        <v/>
      </c>
      <c r="O664" t="str">
        <f>IF(A664&lt;&gt;"",(RawData!O664*ScoringModel!$B$14+RawData!P664*ScoringModel!$B$15+RawData!Q664*ScoringModel!$B$16+RawData!R664*ScoringModel!$B$17+RawData!S664*ScoringModel!$B$18+RawData!T664*ScoringModel!$B$19+RawData!U664*ScoringModel!$B$20)*0.01,"")</f>
        <v/>
      </c>
      <c r="P664" t="str">
        <f>IF(A664&lt;&gt;"",(RawData!V664*ScoringModel!$B$24+RawData!W664*ScoringModel!$B$25+RawData!X664*ScoringModel!$B$26+RawData!Y664*ScoringModel!$B$27+RawData!Z664*ScoringModel!$B$28+RawData!AA664*ScoringModel!$B$29+RawData!AB664*ScoringModel!$B$30)*0.01,"")</f>
        <v/>
      </c>
      <c r="Q664" s="19"/>
      <c r="R664" s="19"/>
      <c r="S664" s="19"/>
      <c r="T664" s="19"/>
      <c r="U664" s="19"/>
      <c r="V664" s="19"/>
    </row>
    <row r="665" spans="1:22" x14ac:dyDescent="0.25">
      <c r="A665" t="str">
        <f>IF(RawData!A665&lt;&gt;"",RawData!A665,"")</f>
        <v/>
      </c>
      <c r="B665" t="str">
        <f>IF(RawData!B665&lt;&gt;"",CONCATENATE(RawData!B665,", ",RawData!C665),"")</f>
        <v/>
      </c>
      <c r="C665" t="str">
        <f>IF(RawData!D665&lt;&gt;"",RawData!D665,"")</f>
        <v/>
      </c>
      <c r="D665" s="28" t="str">
        <f>IF(RawData!E665&lt;&gt;"",RawData!E665,"")</f>
        <v/>
      </c>
      <c r="E665" t="str">
        <f>IF(RawData!F665&lt;&gt;"",CONCATENATE(RawData!F665,", ",LEFT(RawData!G665,1)),"")</f>
        <v/>
      </c>
      <c r="G665" s="30" t="str">
        <f t="shared" si="10"/>
        <v/>
      </c>
      <c r="H665" t="str">
        <f>IF(A665&lt;&gt;"",VLOOKUP(G665,ScoreRanges!$C$4:$E$8,3),"")</f>
        <v/>
      </c>
      <c r="J665" s="30" t="str">
        <f>IF(AND(ConversionTable!$F$2&lt;&gt;"",A665&lt;&gt;""),VLOOKUP(G665,ConversionTable!B$2:D$402,3),"")</f>
        <v/>
      </c>
      <c r="K665" t="str">
        <f>IF(AND(ConversionTable!$F$2&lt;&gt;"",A665&lt;&gt;""),VLOOKUP(J665,ConversionTable!I$4:K$7,3),"")</f>
        <v/>
      </c>
      <c r="M665" t="str">
        <f>IF(A665&lt;&gt;"",(RawData!AC665*ScoringModel!$B$11+RawData!AD665*ScoringModel!$B$21+RawData!AE665*ScoringModel!$B$31)*0.01,"")</f>
        <v/>
      </c>
      <c r="N665" t="str">
        <f>IF(A665&lt;&gt;"",(RawData!H665*ScoringModel!$B$4+RawData!I665*ScoringModel!$B$5+RawData!J665*ScoringModel!$B$6+RawData!K665*ScoringModel!$B$7+RawData!L665*ScoringModel!$B$8+RawData!M665*ScoringModel!$B$9+RawData!N665*ScoringModel!$B$10)*0.01,"")</f>
        <v/>
      </c>
      <c r="O665" t="str">
        <f>IF(A665&lt;&gt;"",(RawData!O665*ScoringModel!$B$14+RawData!P665*ScoringModel!$B$15+RawData!Q665*ScoringModel!$B$16+RawData!R665*ScoringModel!$B$17+RawData!S665*ScoringModel!$B$18+RawData!T665*ScoringModel!$B$19+RawData!U665*ScoringModel!$B$20)*0.01,"")</f>
        <v/>
      </c>
      <c r="P665" t="str">
        <f>IF(A665&lt;&gt;"",(RawData!V665*ScoringModel!$B$24+RawData!W665*ScoringModel!$B$25+RawData!X665*ScoringModel!$B$26+RawData!Y665*ScoringModel!$B$27+RawData!Z665*ScoringModel!$B$28+RawData!AA665*ScoringModel!$B$29+RawData!AB665*ScoringModel!$B$30)*0.01,"")</f>
        <v/>
      </c>
      <c r="Q665" s="19"/>
      <c r="R665" s="19"/>
      <c r="S665" s="19"/>
      <c r="T665" s="19"/>
      <c r="U665" s="19"/>
      <c r="V665" s="19"/>
    </row>
    <row r="666" spans="1:22" x14ac:dyDescent="0.25">
      <c r="A666" t="str">
        <f>IF(RawData!A666&lt;&gt;"",RawData!A666,"")</f>
        <v/>
      </c>
      <c r="B666" t="str">
        <f>IF(RawData!B666&lt;&gt;"",CONCATENATE(RawData!B666,", ",RawData!C666),"")</f>
        <v/>
      </c>
      <c r="C666" t="str">
        <f>IF(RawData!D666&lt;&gt;"",RawData!D666,"")</f>
        <v/>
      </c>
      <c r="D666" s="28" t="str">
        <f>IF(RawData!E666&lt;&gt;"",RawData!E666,"")</f>
        <v/>
      </c>
      <c r="E666" t="str">
        <f>IF(RawData!F666&lt;&gt;"",CONCATENATE(RawData!F666,", ",LEFT(RawData!G666,1)),"")</f>
        <v/>
      </c>
      <c r="G666" s="30" t="str">
        <f t="shared" si="10"/>
        <v/>
      </c>
      <c r="H666" t="str">
        <f>IF(A666&lt;&gt;"",VLOOKUP(G666,ScoreRanges!$C$4:$E$8,3),"")</f>
        <v/>
      </c>
      <c r="J666" s="30" t="str">
        <f>IF(AND(ConversionTable!$F$2&lt;&gt;"",A666&lt;&gt;""),VLOOKUP(G666,ConversionTable!B$2:D$402,3),"")</f>
        <v/>
      </c>
      <c r="K666" t="str">
        <f>IF(AND(ConversionTable!$F$2&lt;&gt;"",A666&lt;&gt;""),VLOOKUP(J666,ConversionTable!I$4:K$7,3),"")</f>
        <v/>
      </c>
      <c r="M666" t="str">
        <f>IF(A666&lt;&gt;"",(RawData!AC666*ScoringModel!$B$11+RawData!AD666*ScoringModel!$B$21+RawData!AE666*ScoringModel!$B$31)*0.01,"")</f>
        <v/>
      </c>
      <c r="N666" t="str">
        <f>IF(A666&lt;&gt;"",(RawData!H666*ScoringModel!$B$4+RawData!I666*ScoringModel!$B$5+RawData!J666*ScoringModel!$B$6+RawData!K666*ScoringModel!$B$7+RawData!L666*ScoringModel!$B$8+RawData!M666*ScoringModel!$B$9+RawData!N666*ScoringModel!$B$10)*0.01,"")</f>
        <v/>
      </c>
      <c r="O666" t="str">
        <f>IF(A666&lt;&gt;"",(RawData!O666*ScoringModel!$B$14+RawData!P666*ScoringModel!$B$15+RawData!Q666*ScoringModel!$B$16+RawData!R666*ScoringModel!$B$17+RawData!S666*ScoringModel!$B$18+RawData!T666*ScoringModel!$B$19+RawData!U666*ScoringModel!$B$20)*0.01,"")</f>
        <v/>
      </c>
      <c r="P666" t="str">
        <f>IF(A666&lt;&gt;"",(RawData!V666*ScoringModel!$B$24+RawData!W666*ScoringModel!$B$25+RawData!X666*ScoringModel!$B$26+RawData!Y666*ScoringModel!$B$27+RawData!Z666*ScoringModel!$B$28+RawData!AA666*ScoringModel!$B$29+RawData!AB666*ScoringModel!$B$30)*0.01,"")</f>
        <v/>
      </c>
      <c r="Q666" s="19"/>
      <c r="R666" s="19"/>
      <c r="S666" s="19"/>
      <c r="T666" s="19"/>
      <c r="U666" s="19"/>
      <c r="V666" s="19"/>
    </row>
    <row r="667" spans="1:22" x14ac:dyDescent="0.25">
      <c r="A667" t="str">
        <f>IF(RawData!A667&lt;&gt;"",RawData!A667,"")</f>
        <v/>
      </c>
      <c r="B667" t="str">
        <f>IF(RawData!B667&lt;&gt;"",CONCATENATE(RawData!B667,", ",RawData!C667),"")</f>
        <v/>
      </c>
      <c r="C667" t="str">
        <f>IF(RawData!D667&lt;&gt;"",RawData!D667,"")</f>
        <v/>
      </c>
      <c r="D667" s="28" t="str">
        <f>IF(RawData!E667&lt;&gt;"",RawData!E667,"")</f>
        <v/>
      </c>
      <c r="E667" t="str">
        <f>IF(RawData!F667&lt;&gt;"",CONCATENATE(RawData!F667,", ",LEFT(RawData!G667,1)),"")</f>
        <v/>
      </c>
      <c r="G667" s="30" t="str">
        <f t="shared" si="10"/>
        <v/>
      </c>
      <c r="H667" t="str">
        <f>IF(A667&lt;&gt;"",VLOOKUP(G667,ScoreRanges!$C$4:$E$8,3),"")</f>
        <v/>
      </c>
      <c r="J667" s="30" t="str">
        <f>IF(AND(ConversionTable!$F$2&lt;&gt;"",A667&lt;&gt;""),VLOOKUP(G667,ConversionTable!B$2:D$402,3),"")</f>
        <v/>
      </c>
      <c r="K667" t="str">
        <f>IF(AND(ConversionTable!$F$2&lt;&gt;"",A667&lt;&gt;""),VLOOKUP(J667,ConversionTable!I$4:K$7,3),"")</f>
        <v/>
      </c>
      <c r="M667" t="str">
        <f>IF(A667&lt;&gt;"",(RawData!AC667*ScoringModel!$B$11+RawData!AD667*ScoringModel!$B$21+RawData!AE667*ScoringModel!$B$31)*0.01,"")</f>
        <v/>
      </c>
      <c r="N667" t="str">
        <f>IF(A667&lt;&gt;"",(RawData!H667*ScoringModel!$B$4+RawData!I667*ScoringModel!$B$5+RawData!J667*ScoringModel!$B$6+RawData!K667*ScoringModel!$B$7+RawData!L667*ScoringModel!$B$8+RawData!M667*ScoringModel!$B$9+RawData!N667*ScoringModel!$B$10)*0.01,"")</f>
        <v/>
      </c>
      <c r="O667" t="str">
        <f>IF(A667&lt;&gt;"",(RawData!O667*ScoringModel!$B$14+RawData!P667*ScoringModel!$B$15+RawData!Q667*ScoringModel!$B$16+RawData!R667*ScoringModel!$B$17+RawData!S667*ScoringModel!$B$18+RawData!T667*ScoringModel!$B$19+RawData!U667*ScoringModel!$B$20)*0.01,"")</f>
        <v/>
      </c>
      <c r="P667" t="str">
        <f>IF(A667&lt;&gt;"",(RawData!V667*ScoringModel!$B$24+RawData!W667*ScoringModel!$B$25+RawData!X667*ScoringModel!$B$26+RawData!Y667*ScoringModel!$B$27+RawData!Z667*ScoringModel!$B$28+RawData!AA667*ScoringModel!$B$29+RawData!AB667*ScoringModel!$B$30)*0.01,"")</f>
        <v/>
      </c>
      <c r="Q667" s="19"/>
      <c r="R667" s="19"/>
      <c r="S667" s="19"/>
      <c r="T667" s="19"/>
      <c r="U667" s="19"/>
      <c r="V667" s="19"/>
    </row>
    <row r="668" spans="1:22" x14ac:dyDescent="0.25">
      <c r="A668" t="str">
        <f>IF(RawData!A668&lt;&gt;"",RawData!A668,"")</f>
        <v/>
      </c>
      <c r="B668" t="str">
        <f>IF(RawData!B668&lt;&gt;"",CONCATENATE(RawData!B668,", ",RawData!C668),"")</f>
        <v/>
      </c>
      <c r="C668" t="str">
        <f>IF(RawData!D668&lt;&gt;"",RawData!D668,"")</f>
        <v/>
      </c>
      <c r="D668" s="28" t="str">
        <f>IF(RawData!E668&lt;&gt;"",RawData!E668,"")</f>
        <v/>
      </c>
      <c r="E668" t="str">
        <f>IF(RawData!F668&lt;&gt;"",CONCATENATE(RawData!F668,", ",LEFT(RawData!G668,1)),"")</f>
        <v/>
      </c>
      <c r="G668" s="30" t="str">
        <f t="shared" si="10"/>
        <v/>
      </c>
      <c r="H668" t="str">
        <f>IF(A668&lt;&gt;"",VLOOKUP(G668,ScoreRanges!$C$4:$E$8,3),"")</f>
        <v/>
      </c>
      <c r="J668" s="30" t="str">
        <f>IF(AND(ConversionTable!$F$2&lt;&gt;"",A668&lt;&gt;""),VLOOKUP(G668,ConversionTable!B$2:D$402,3),"")</f>
        <v/>
      </c>
      <c r="K668" t="str">
        <f>IF(AND(ConversionTable!$F$2&lt;&gt;"",A668&lt;&gt;""),VLOOKUP(J668,ConversionTable!I$4:K$7,3),"")</f>
        <v/>
      </c>
      <c r="M668" t="str">
        <f>IF(A668&lt;&gt;"",(RawData!AC668*ScoringModel!$B$11+RawData!AD668*ScoringModel!$B$21+RawData!AE668*ScoringModel!$B$31)*0.01,"")</f>
        <v/>
      </c>
      <c r="N668" t="str">
        <f>IF(A668&lt;&gt;"",(RawData!H668*ScoringModel!$B$4+RawData!I668*ScoringModel!$B$5+RawData!J668*ScoringModel!$B$6+RawData!K668*ScoringModel!$B$7+RawData!L668*ScoringModel!$B$8+RawData!M668*ScoringModel!$B$9+RawData!N668*ScoringModel!$B$10)*0.01,"")</f>
        <v/>
      </c>
      <c r="O668" t="str">
        <f>IF(A668&lt;&gt;"",(RawData!O668*ScoringModel!$B$14+RawData!P668*ScoringModel!$B$15+RawData!Q668*ScoringModel!$B$16+RawData!R668*ScoringModel!$B$17+RawData!S668*ScoringModel!$B$18+RawData!T668*ScoringModel!$B$19+RawData!U668*ScoringModel!$B$20)*0.01,"")</f>
        <v/>
      </c>
      <c r="P668" t="str">
        <f>IF(A668&lt;&gt;"",(RawData!V668*ScoringModel!$B$24+RawData!W668*ScoringModel!$B$25+RawData!X668*ScoringModel!$B$26+RawData!Y668*ScoringModel!$B$27+RawData!Z668*ScoringModel!$B$28+RawData!AA668*ScoringModel!$B$29+RawData!AB668*ScoringModel!$B$30)*0.01,"")</f>
        <v/>
      </c>
      <c r="Q668" s="19"/>
      <c r="R668" s="19"/>
      <c r="S668" s="19"/>
      <c r="T668" s="19"/>
      <c r="U668" s="19"/>
      <c r="V668" s="19"/>
    </row>
    <row r="669" spans="1:22" x14ac:dyDescent="0.25">
      <c r="A669" t="str">
        <f>IF(RawData!A669&lt;&gt;"",RawData!A669,"")</f>
        <v/>
      </c>
      <c r="B669" t="str">
        <f>IF(RawData!B669&lt;&gt;"",CONCATENATE(RawData!B669,", ",RawData!C669),"")</f>
        <v/>
      </c>
      <c r="C669" t="str">
        <f>IF(RawData!D669&lt;&gt;"",RawData!D669,"")</f>
        <v/>
      </c>
      <c r="D669" s="28" t="str">
        <f>IF(RawData!E669&lt;&gt;"",RawData!E669,"")</f>
        <v/>
      </c>
      <c r="E669" t="str">
        <f>IF(RawData!F669&lt;&gt;"",CONCATENATE(RawData!F669,", ",LEFT(RawData!G669,1)),"")</f>
        <v/>
      </c>
      <c r="G669" s="30" t="str">
        <f t="shared" si="10"/>
        <v/>
      </c>
      <c r="H669" t="str">
        <f>IF(A669&lt;&gt;"",VLOOKUP(G669,ScoreRanges!$C$4:$E$8,3),"")</f>
        <v/>
      </c>
      <c r="J669" s="30" t="str">
        <f>IF(AND(ConversionTable!$F$2&lt;&gt;"",A669&lt;&gt;""),VLOOKUP(G669,ConversionTable!B$2:D$402,3),"")</f>
        <v/>
      </c>
      <c r="K669" t="str">
        <f>IF(AND(ConversionTable!$F$2&lt;&gt;"",A669&lt;&gt;""),VLOOKUP(J669,ConversionTable!I$4:K$7,3),"")</f>
        <v/>
      </c>
      <c r="M669" t="str">
        <f>IF(A669&lt;&gt;"",(RawData!AC669*ScoringModel!$B$11+RawData!AD669*ScoringModel!$B$21+RawData!AE669*ScoringModel!$B$31)*0.01,"")</f>
        <v/>
      </c>
      <c r="N669" t="str">
        <f>IF(A669&lt;&gt;"",(RawData!H669*ScoringModel!$B$4+RawData!I669*ScoringModel!$B$5+RawData!J669*ScoringModel!$B$6+RawData!K669*ScoringModel!$B$7+RawData!L669*ScoringModel!$B$8+RawData!M669*ScoringModel!$B$9+RawData!N669*ScoringModel!$B$10)*0.01,"")</f>
        <v/>
      </c>
      <c r="O669" t="str">
        <f>IF(A669&lt;&gt;"",(RawData!O669*ScoringModel!$B$14+RawData!P669*ScoringModel!$B$15+RawData!Q669*ScoringModel!$B$16+RawData!R669*ScoringModel!$B$17+RawData!S669*ScoringModel!$B$18+RawData!T669*ScoringModel!$B$19+RawData!U669*ScoringModel!$B$20)*0.01,"")</f>
        <v/>
      </c>
      <c r="P669" t="str">
        <f>IF(A669&lt;&gt;"",(RawData!V669*ScoringModel!$B$24+RawData!W669*ScoringModel!$B$25+RawData!X669*ScoringModel!$B$26+RawData!Y669*ScoringModel!$B$27+RawData!Z669*ScoringModel!$B$28+RawData!AA669*ScoringModel!$B$29+RawData!AB669*ScoringModel!$B$30)*0.01,"")</f>
        <v/>
      </c>
      <c r="Q669" s="19"/>
      <c r="R669" s="19"/>
      <c r="S669" s="19"/>
      <c r="T669" s="19"/>
      <c r="U669" s="19"/>
      <c r="V669" s="19"/>
    </row>
    <row r="670" spans="1:22" x14ac:dyDescent="0.25">
      <c r="A670" t="str">
        <f>IF(RawData!A670&lt;&gt;"",RawData!A670,"")</f>
        <v/>
      </c>
      <c r="B670" t="str">
        <f>IF(RawData!B670&lt;&gt;"",CONCATENATE(RawData!B670,", ",RawData!C670),"")</f>
        <v/>
      </c>
      <c r="C670" t="str">
        <f>IF(RawData!D670&lt;&gt;"",RawData!D670,"")</f>
        <v/>
      </c>
      <c r="D670" s="28" t="str">
        <f>IF(RawData!E670&lt;&gt;"",RawData!E670,"")</f>
        <v/>
      </c>
      <c r="E670" t="str">
        <f>IF(RawData!F670&lt;&gt;"",CONCATENATE(RawData!F670,", ",LEFT(RawData!G670,1)),"")</f>
        <v/>
      </c>
      <c r="G670" s="30" t="str">
        <f t="shared" si="10"/>
        <v/>
      </c>
      <c r="H670" t="str">
        <f>IF(A670&lt;&gt;"",VLOOKUP(G670,ScoreRanges!$C$4:$E$8,3),"")</f>
        <v/>
      </c>
      <c r="J670" s="30" t="str">
        <f>IF(AND(ConversionTable!$F$2&lt;&gt;"",A670&lt;&gt;""),VLOOKUP(G670,ConversionTable!B$2:D$402,3),"")</f>
        <v/>
      </c>
      <c r="K670" t="str">
        <f>IF(AND(ConversionTable!$F$2&lt;&gt;"",A670&lt;&gt;""),VLOOKUP(J670,ConversionTable!I$4:K$7,3),"")</f>
        <v/>
      </c>
      <c r="M670" t="str">
        <f>IF(A670&lt;&gt;"",(RawData!AC670*ScoringModel!$B$11+RawData!AD670*ScoringModel!$B$21+RawData!AE670*ScoringModel!$B$31)*0.01,"")</f>
        <v/>
      </c>
      <c r="N670" t="str">
        <f>IF(A670&lt;&gt;"",(RawData!H670*ScoringModel!$B$4+RawData!I670*ScoringModel!$B$5+RawData!J670*ScoringModel!$B$6+RawData!K670*ScoringModel!$B$7+RawData!L670*ScoringModel!$B$8+RawData!M670*ScoringModel!$B$9+RawData!N670*ScoringModel!$B$10)*0.01,"")</f>
        <v/>
      </c>
      <c r="O670" t="str">
        <f>IF(A670&lt;&gt;"",(RawData!O670*ScoringModel!$B$14+RawData!P670*ScoringModel!$B$15+RawData!Q670*ScoringModel!$B$16+RawData!R670*ScoringModel!$B$17+RawData!S670*ScoringModel!$B$18+RawData!T670*ScoringModel!$B$19+RawData!U670*ScoringModel!$B$20)*0.01,"")</f>
        <v/>
      </c>
      <c r="P670" t="str">
        <f>IF(A670&lt;&gt;"",(RawData!V670*ScoringModel!$B$24+RawData!W670*ScoringModel!$B$25+RawData!X670*ScoringModel!$B$26+RawData!Y670*ScoringModel!$B$27+RawData!Z670*ScoringModel!$B$28+RawData!AA670*ScoringModel!$B$29+RawData!AB670*ScoringModel!$B$30)*0.01,"")</f>
        <v/>
      </c>
      <c r="Q670" s="19"/>
      <c r="R670" s="19"/>
      <c r="S670" s="19"/>
      <c r="T670" s="19"/>
      <c r="U670" s="19"/>
      <c r="V670" s="19"/>
    </row>
    <row r="671" spans="1:22" x14ac:dyDescent="0.25">
      <c r="A671" t="str">
        <f>IF(RawData!A671&lt;&gt;"",RawData!A671,"")</f>
        <v/>
      </c>
      <c r="B671" t="str">
        <f>IF(RawData!B671&lt;&gt;"",CONCATENATE(RawData!B671,", ",RawData!C671),"")</f>
        <v/>
      </c>
      <c r="C671" t="str">
        <f>IF(RawData!D671&lt;&gt;"",RawData!D671,"")</f>
        <v/>
      </c>
      <c r="D671" s="28" t="str">
        <f>IF(RawData!E671&lt;&gt;"",RawData!E671,"")</f>
        <v/>
      </c>
      <c r="E671" t="str">
        <f>IF(RawData!F671&lt;&gt;"",CONCATENATE(RawData!F671,", ",LEFT(RawData!G671,1)),"")</f>
        <v/>
      </c>
      <c r="G671" s="30" t="str">
        <f t="shared" si="10"/>
        <v/>
      </c>
      <c r="H671" t="str">
        <f>IF(A671&lt;&gt;"",VLOOKUP(G671,ScoreRanges!$C$4:$E$8,3),"")</f>
        <v/>
      </c>
      <c r="J671" s="30" t="str">
        <f>IF(AND(ConversionTable!$F$2&lt;&gt;"",A671&lt;&gt;""),VLOOKUP(G671,ConversionTable!B$2:D$402,3),"")</f>
        <v/>
      </c>
      <c r="K671" t="str">
        <f>IF(AND(ConversionTable!$F$2&lt;&gt;"",A671&lt;&gt;""),VLOOKUP(J671,ConversionTable!I$4:K$7,3),"")</f>
        <v/>
      </c>
      <c r="M671" t="str">
        <f>IF(A671&lt;&gt;"",(RawData!AC671*ScoringModel!$B$11+RawData!AD671*ScoringModel!$B$21+RawData!AE671*ScoringModel!$B$31)*0.01,"")</f>
        <v/>
      </c>
      <c r="N671" t="str">
        <f>IF(A671&lt;&gt;"",(RawData!H671*ScoringModel!$B$4+RawData!I671*ScoringModel!$B$5+RawData!J671*ScoringModel!$B$6+RawData!K671*ScoringModel!$B$7+RawData!L671*ScoringModel!$B$8+RawData!M671*ScoringModel!$B$9+RawData!N671*ScoringModel!$B$10)*0.01,"")</f>
        <v/>
      </c>
      <c r="O671" t="str">
        <f>IF(A671&lt;&gt;"",(RawData!O671*ScoringModel!$B$14+RawData!P671*ScoringModel!$B$15+RawData!Q671*ScoringModel!$B$16+RawData!R671*ScoringModel!$B$17+RawData!S671*ScoringModel!$B$18+RawData!T671*ScoringModel!$B$19+RawData!U671*ScoringModel!$B$20)*0.01,"")</f>
        <v/>
      </c>
      <c r="P671" t="str">
        <f>IF(A671&lt;&gt;"",(RawData!V671*ScoringModel!$B$24+RawData!W671*ScoringModel!$B$25+RawData!X671*ScoringModel!$B$26+RawData!Y671*ScoringModel!$B$27+RawData!Z671*ScoringModel!$B$28+RawData!AA671*ScoringModel!$B$29+RawData!AB671*ScoringModel!$B$30)*0.01,"")</f>
        <v/>
      </c>
      <c r="Q671" s="19"/>
      <c r="R671" s="19"/>
      <c r="S671" s="19"/>
      <c r="T671" s="19"/>
      <c r="U671" s="19"/>
      <c r="V671" s="19"/>
    </row>
    <row r="672" spans="1:22" x14ac:dyDescent="0.25">
      <c r="A672" t="str">
        <f>IF(RawData!A672&lt;&gt;"",RawData!A672,"")</f>
        <v/>
      </c>
      <c r="B672" t="str">
        <f>IF(RawData!B672&lt;&gt;"",CONCATENATE(RawData!B672,", ",RawData!C672),"")</f>
        <v/>
      </c>
      <c r="C672" t="str">
        <f>IF(RawData!D672&lt;&gt;"",RawData!D672,"")</f>
        <v/>
      </c>
      <c r="D672" s="28" t="str">
        <f>IF(RawData!E672&lt;&gt;"",RawData!E672,"")</f>
        <v/>
      </c>
      <c r="E672" t="str">
        <f>IF(RawData!F672&lt;&gt;"",CONCATENATE(RawData!F672,", ",LEFT(RawData!G672,1)),"")</f>
        <v/>
      </c>
      <c r="G672" s="30" t="str">
        <f t="shared" si="10"/>
        <v/>
      </c>
      <c r="H672" t="str">
        <f>IF(A672&lt;&gt;"",VLOOKUP(G672,ScoreRanges!$C$4:$E$8,3),"")</f>
        <v/>
      </c>
      <c r="J672" s="30" t="str">
        <f>IF(AND(ConversionTable!$F$2&lt;&gt;"",A672&lt;&gt;""),VLOOKUP(G672,ConversionTable!B$2:D$402,3),"")</f>
        <v/>
      </c>
      <c r="K672" t="str">
        <f>IF(AND(ConversionTable!$F$2&lt;&gt;"",A672&lt;&gt;""),VLOOKUP(J672,ConversionTable!I$4:K$7,3),"")</f>
        <v/>
      </c>
      <c r="M672" t="str">
        <f>IF(A672&lt;&gt;"",(RawData!AC672*ScoringModel!$B$11+RawData!AD672*ScoringModel!$B$21+RawData!AE672*ScoringModel!$B$31)*0.01,"")</f>
        <v/>
      </c>
      <c r="N672" t="str">
        <f>IF(A672&lt;&gt;"",(RawData!H672*ScoringModel!$B$4+RawData!I672*ScoringModel!$B$5+RawData!J672*ScoringModel!$B$6+RawData!K672*ScoringModel!$B$7+RawData!L672*ScoringModel!$B$8+RawData!M672*ScoringModel!$B$9+RawData!N672*ScoringModel!$B$10)*0.01,"")</f>
        <v/>
      </c>
      <c r="O672" t="str">
        <f>IF(A672&lt;&gt;"",(RawData!O672*ScoringModel!$B$14+RawData!P672*ScoringModel!$B$15+RawData!Q672*ScoringModel!$B$16+RawData!R672*ScoringModel!$B$17+RawData!S672*ScoringModel!$B$18+RawData!T672*ScoringModel!$B$19+RawData!U672*ScoringModel!$B$20)*0.01,"")</f>
        <v/>
      </c>
      <c r="P672" t="str">
        <f>IF(A672&lt;&gt;"",(RawData!V672*ScoringModel!$B$24+RawData!W672*ScoringModel!$B$25+RawData!X672*ScoringModel!$B$26+RawData!Y672*ScoringModel!$B$27+RawData!Z672*ScoringModel!$B$28+RawData!AA672*ScoringModel!$B$29+RawData!AB672*ScoringModel!$B$30)*0.01,"")</f>
        <v/>
      </c>
      <c r="Q672" s="19"/>
      <c r="R672" s="19"/>
      <c r="S672" s="19"/>
      <c r="T672" s="19"/>
      <c r="U672" s="19"/>
      <c r="V672" s="19"/>
    </row>
    <row r="673" spans="1:22" x14ac:dyDescent="0.25">
      <c r="A673" t="str">
        <f>IF(RawData!A673&lt;&gt;"",RawData!A673,"")</f>
        <v/>
      </c>
      <c r="B673" t="str">
        <f>IF(RawData!B673&lt;&gt;"",CONCATENATE(RawData!B673,", ",RawData!C673),"")</f>
        <v/>
      </c>
      <c r="C673" t="str">
        <f>IF(RawData!D673&lt;&gt;"",RawData!D673,"")</f>
        <v/>
      </c>
      <c r="D673" s="28" t="str">
        <f>IF(RawData!E673&lt;&gt;"",RawData!E673,"")</f>
        <v/>
      </c>
      <c r="E673" t="str">
        <f>IF(RawData!F673&lt;&gt;"",CONCATENATE(RawData!F673,", ",LEFT(RawData!G673,1)),"")</f>
        <v/>
      </c>
      <c r="G673" s="30" t="str">
        <f t="shared" si="10"/>
        <v/>
      </c>
      <c r="H673" t="str">
        <f>IF(A673&lt;&gt;"",VLOOKUP(G673,ScoreRanges!$C$4:$E$8,3),"")</f>
        <v/>
      </c>
      <c r="J673" s="30" t="str">
        <f>IF(AND(ConversionTable!$F$2&lt;&gt;"",A673&lt;&gt;""),VLOOKUP(G673,ConversionTable!B$2:D$402,3),"")</f>
        <v/>
      </c>
      <c r="K673" t="str">
        <f>IF(AND(ConversionTable!$F$2&lt;&gt;"",A673&lt;&gt;""),VLOOKUP(J673,ConversionTable!I$4:K$7,3),"")</f>
        <v/>
      </c>
      <c r="M673" t="str">
        <f>IF(A673&lt;&gt;"",(RawData!AC673*ScoringModel!$B$11+RawData!AD673*ScoringModel!$B$21+RawData!AE673*ScoringModel!$B$31)*0.01,"")</f>
        <v/>
      </c>
      <c r="N673" t="str">
        <f>IF(A673&lt;&gt;"",(RawData!H673*ScoringModel!$B$4+RawData!I673*ScoringModel!$B$5+RawData!J673*ScoringModel!$B$6+RawData!K673*ScoringModel!$B$7+RawData!L673*ScoringModel!$B$8+RawData!M673*ScoringModel!$B$9+RawData!N673*ScoringModel!$B$10)*0.01,"")</f>
        <v/>
      </c>
      <c r="O673" t="str">
        <f>IF(A673&lt;&gt;"",(RawData!O673*ScoringModel!$B$14+RawData!P673*ScoringModel!$B$15+RawData!Q673*ScoringModel!$B$16+RawData!R673*ScoringModel!$B$17+RawData!S673*ScoringModel!$B$18+RawData!T673*ScoringModel!$B$19+RawData!U673*ScoringModel!$B$20)*0.01,"")</f>
        <v/>
      </c>
      <c r="P673" t="str">
        <f>IF(A673&lt;&gt;"",(RawData!V673*ScoringModel!$B$24+RawData!W673*ScoringModel!$B$25+RawData!X673*ScoringModel!$B$26+RawData!Y673*ScoringModel!$B$27+RawData!Z673*ScoringModel!$B$28+RawData!AA673*ScoringModel!$B$29+RawData!AB673*ScoringModel!$B$30)*0.01,"")</f>
        <v/>
      </c>
      <c r="Q673" s="19"/>
      <c r="R673" s="19"/>
      <c r="S673" s="19"/>
      <c r="T673" s="19"/>
      <c r="U673" s="19"/>
      <c r="V673" s="19"/>
    </row>
    <row r="674" spans="1:22" x14ac:dyDescent="0.25">
      <c r="A674" t="str">
        <f>IF(RawData!A674&lt;&gt;"",RawData!A674,"")</f>
        <v/>
      </c>
      <c r="B674" t="str">
        <f>IF(RawData!B674&lt;&gt;"",CONCATENATE(RawData!B674,", ",RawData!C674),"")</f>
        <v/>
      </c>
      <c r="C674" t="str">
        <f>IF(RawData!D674&lt;&gt;"",RawData!D674,"")</f>
        <v/>
      </c>
      <c r="D674" s="28" t="str">
        <f>IF(RawData!E674&lt;&gt;"",RawData!E674,"")</f>
        <v/>
      </c>
      <c r="E674" t="str">
        <f>IF(RawData!F674&lt;&gt;"",CONCATENATE(RawData!F674,", ",LEFT(RawData!G674,1)),"")</f>
        <v/>
      </c>
      <c r="G674" s="30" t="str">
        <f t="shared" si="10"/>
        <v/>
      </c>
      <c r="H674" t="str">
        <f>IF(A674&lt;&gt;"",VLOOKUP(G674,ScoreRanges!$C$4:$E$8,3),"")</f>
        <v/>
      </c>
      <c r="J674" s="30" t="str">
        <f>IF(AND(ConversionTable!$F$2&lt;&gt;"",A674&lt;&gt;""),VLOOKUP(G674,ConversionTable!B$2:D$402,3),"")</f>
        <v/>
      </c>
      <c r="K674" t="str">
        <f>IF(AND(ConversionTable!$F$2&lt;&gt;"",A674&lt;&gt;""),VLOOKUP(J674,ConversionTable!I$4:K$7,3),"")</f>
        <v/>
      </c>
      <c r="M674" t="str">
        <f>IF(A674&lt;&gt;"",(RawData!AC674*ScoringModel!$B$11+RawData!AD674*ScoringModel!$B$21+RawData!AE674*ScoringModel!$B$31)*0.01,"")</f>
        <v/>
      </c>
      <c r="N674" t="str">
        <f>IF(A674&lt;&gt;"",(RawData!H674*ScoringModel!$B$4+RawData!I674*ScoringModel!$B$5+RawData!J674*ScoringModel!$B$6+RawData!K674*ScoringModel!$B$7+RawData!L674*ScoringModel!$B$8+RawData!M674*ScoringModel!$B$9+RawData!N674*ScoringModel!$B$10)*0.01,"")</f>
        <v/>
      </c>
      <c r="O674" t="str">
        <f>IF(A674&lt;&gt;"",(RawData!O674*ScoringModel!$B$14+RawData!P674*ScoringModel!$B$15+RawData!Q674*ScoringModel!$B$16+RawData!R674*ScoringModel!$B$17+RawData!S674*ScoringModel!$B$18+RawData!T674*ScoringModel!$B$19+RawData!U674*ScoringModel!$B$20)*0.01,"")</f>
        <v/>
      </c>
      <c r="P674" t="str">
        <f>IF(A674&lt;&gt;"",(RawData!V674*ScoringModel!$B$24+RawData!W674*ScoringModel!$B$25+RawData!X674*ScoringModel!$B$26+RawData!Y674*ScoringModel!$B$27+RawData!Z674*ScoringModel!$B$28+RawData!AA674*ScoringModel!$B$29+RawData!AB674*ScoringModel!$B$30)*0.01,"")</f>
        <v/>
      </c>
      <c r="Q674" s="19"/>
      <c r="R674" s="19"/>
      <c r="S674" s="19"/>
      <c r="T674" s="19"/>
      <c r="U674" s="19"/>
      <c r="V674" s="19"/>
    </row>
    <row r="675" spans="1:22" x14ac:dyDescent="0.25">
      <c r="A675" t="str">
        <f>IF(RawData!A675&lt;&gt;"",RawData!A675,"")</f>
        <v/>
      </c>
      <c r="B675" t="str">
        <f>IF(RawData!B675&lt;&gt;"",CONCATENATE(RawData!B675,", ",RawData!C675),"")</f>
        <v/>
      </c>
      <c r="C675" t="str">
        <f>IF(RawData!D675&lt;&gt;"",RawData!D675,"")</f>
        <v/>
      </c>
      <c r="D675" s="28" t="str">
        <f>IF(RawData!E675&lt;&gt;"",RawData!E675,"")</f>
        <v/>
      </c>
      <c r="E675" t="str">
        <f>IF(RawData!F675&lt;&gt;"",CONCATENATE(RawData!F675,", ",LEFT(RawData!G675,1)),"")</f>
        <v/>
      </c>
      <c r="G675" s="30" t="str">
        <f t="shared" si="10"/>
        <v/>
      </c>
      <c r="H675" t="str">
        <f>IF(A675&lt;&gt;"",VLOOKUP(G675,ScoreRanges!$C$4:$E$8,3),"")</f>
        <v/>
      </c>
      <c r="J675" s="30" t="str">
        <f>IF(AND(ConversionTable!$F$2&lt;&gt;"",A675&lt;&gt;""),VLOOKUP(G675,ConversionTable!B$2:D$402,3),"")</f>
        <v/>
      </c>
      <c r="K675" t="str">
        <f>IF(AND(ConversionTable!$F$2&lt;&gt;"",A675&lt;&gt;""),VLOOKUP(J675,ConversionTable!I$4:K$7,3),"")</f>
        <v/>
      </c>
      <c r="M675" t="str">
        <f>IF(A675&lt;&gt;"",(RawData!AC675*ScoringModel!$B$11+RawData!AD675*ScoringModel!$B$21+RawData!AE675*ScoringModel!$B$31)*0.01,"")</f>
        <v/>
      </c>
      <c r="N675" t="str">
        <f>IF(A675&lt;&gt;"",(RawData!H675*ScoringModel!$B$4+RawData!I675*ScoringModel!$B$5+RawData!J675*ScoringModel!$B$6+RawData!K675*ScoringModel!$B$7+RawData!L675*ScoringModel!$B$8+RawData!M675*ScoringModel!$B$9+RawData!N675*ScoringModel!$B$10)*0.01,"")</f>
        <v/>
      </c>
      <c r="O675" t="str">
        <f>IF(A675&lt;&gt;"",(RawData!O675*ScoringModel!$B$14+RawData!P675*ScoringModel!$B$15+RawData!Q675*ScoringModel!$B$16+RawData!R675*ScoringModel!$B$17+RawData!S675*ScoringModel!$B$18+RawData!T675*ScoringModel!$B$19+RawData!U675*ScoringModel!$B$20)*0.01,"")</f>
        <v/>
      </c>
      <c r="P675" t="str">
        <f>IF(A675&lt;&gt;"",(RawData!V675*ScoringModel!$B$24+RawData!W675*ScoringModel!$B$25+RawData!X675*ScoringModel!$B$26+RawData!Y675*ScoringModel!$B$27+RawData!Z675*ScoringModel!$B$28+RawData!AA675*ScoringModel!$B$29+RawData!AB675*ScoringModel!$B$30)*0.01,"")</f>
        <v/>
      </c>
      <c r="Q675" s="19"/>
      <c r="R675" s="19"/>
      <c r="S675" s="19"/>
      <c r="T675" s="19"/>
      <c r="U675" s="19"/>
      <c r="V675" s="19"/>
    </row>
    <row r="676" spans="1:22" x14ac:dyDescent="0.25">
      <c r="A676" t="str">
        <f>IF(RawData!A676&lt;&gt;"",RawData!A676,"")</f>
        <v/>
      </c>
      <c r="B676" t="str">
        <f>IF(RawData!B676&lt;&gt;"",CONCATENATE(RawData!B676,", ",RawData!C676),"")</f>
        <v/>
      </c>
      <c r="C676" t="str">
        <f>IF(RawData!D676&lt;&gt;"",RawData!D676,"")</f>
        <v/>
      </c>
      <c r="D676" s="28" t="str">
        <f>IF(RawData!E676&lt;&gt;"",RawData!E676,"")</f>
        <v/>
      </c>
      <c r="E676" t="str">
        <f>IF(RawData!F676&lt;&gt;"",CONCATENATE(RawData!F676,", ",LEFT(RawData!G676,1)),"")</f>
        <v/>
      </c>
      <c r="G676" s="30" t="str">
        <f t="shared" si="10"/>
        <v/>
      </c>
      <c r="H676" t="str">
        <f>IF(A676&lt;&gt;"",VLOOKUP(G676,ScoreRanges!$C$4:$E$8,3),"")</f>
        <v/>
      </c>
      <c r="J676" s="30" t="str">
        <f>IF(AND(ConversionTable!$F$2&lt;&gt;"",A676&lt;&gt;""),VLOOKUP(G676,ConversionTable!B$2:D$402,3),"")</f>
        <v/>
      </c>
      <c r="K676" t="str">
        <f>IF(AND(ConversionTable!$F$2&lt;&gt;"",A676&lt;&gt;""),VLOOKUP(J676,ConversionTable!I$4:K$7,3),"")</f>
        <v/>
      </c>
      <c r="M676" t="str">
        <f>IF(A676&lt;&gt;"",(RawData!AC676*ScoringModel!$B$11+RawData!AD676*ScoringModel!$B$21+RawData!AE676*ScoringModel!$B$31)*0.01,"")</f>
        <v/>
      </c>
      <c r="N676" t="str">
        <f>IF(A676&lt;&gt;"",(RawData!H676*ScoringModel!$B$4+RawData!I676*ScoringModel!$B$5+RawData!J676*ScoringModel!$B$6+RawData!K676*ScoringModel!$B$7+RawData!L676*ScoringModel!$B$8+RawData!M676*ScoringModel!$B$9+RawData!N676*ScoringModel!$B$10)*0.01,"")</f>
        <v/>
      </c>
      <c r="O676" t="str">
        <f>IF(A676&lt;&gt;"",(RawData!O676*ScoringModel!$B$14+RawData!P676*ScoringModel!$B$15+RawData!Q676*ScoringModel!$B$16+RawData!R676*ScoringModel!$B$17+RawData!S676*ScoringModel!$B$18+RawData!T676*ScoringModel!$B$19+RawData!U676*ScoringModel!$B$20)*0.01,"")</f>
        <v/>
      </c>
      <c r="P676" t="str">
        <f>IF(A676&lt;&gt;"",(RawData!V676*ScoringModel!$B$24+RawData!W676*ScoringModel!$B$25+RawData!X676*ScoringModel!$B$26+RawData!Y676*ScoringModel!$B$27+RawData!Z676*ScoringModel!$B$28+RawData!AA676*ScoringModel!$B$29+RawData!AB676*ScoringModel!$B$30)*0.01,"")</f>
        <v/>
      </c>
      <c r="Q676" s="19"/>
      <c r="R676" s="19"/>
      <c r="S676" s="19"/>
      <c r="T676" s="19"/>
      <c r="U676" s="19"/>
      <c r="V676" s="19"/>
    </row>
    <row r="677" spans="1:22" x14ac:dyDescent="0.25">
      <c r="A677" t="str">
        <f>IF(RawData!A677&lt;&gt;"",RawData!A677,"")</f>
        <v/>
      </c>
      <c r="B677" t="str">
        <f>IF(RawData!B677&lt;&gt;"",CONCATENATE(RawData!B677,", ",RawData!C677),"")</f>
        <v/>
      </c>
      <c r="C677" t="str">
        <f>IF(RawData!D677&lt;&gt;"",RawData!D677,"")</f>
        <v/>
      </c>
      <c r="D677" s="28" t="str">
        <f>IF(RawData!E677&lt;&gt;"",RawData!E677,"")</f>
        <v/>
      </c>
      <c r="E677" t="str">
        <f>IF(RawData!F677&lt;&gt;"",CONCATENATE(RawData!F677,", ",LEFT(RawData!G677,1)),"")</f>
        <v/>
      </c>
      <c r="G677" s="30" t="str">
        <f t="shared" si="10"/>
        <v/>
      </c>
      <c r="H677" t="str">
        <f>IF(A677&lt;&gt;"",VLOOKUP(G677,ScoreRanges!$C$4:$E$8,3),"")</f>
        <v/>
      </c>
      <c r="J677" s="30" t="str">
        <f>IF(AND(ConversionTable!$F$2&lt;&gt;"",A677&lt;&gt;""),VLOOKUP(G677,ConversionTable!B$2:D$402,3),"")</f>
        <v/>
      </c>
      <c r="K677" t="str">
        <f>IF(AND(ConversionTable!$F$2&lt;&gt;"",A677&lt;&gt;""),VLOOKUP(J677,ConversionTable!I$4:K$7,3),"")</f>
        <v/>
      </c>
      <c r="M677" t="str">
        <f>IF(A677&lt;&gt;"",(RawData!AC677*ScoringModel!$B$11+RawData!AD677*ScoringModel!$B$21+RawData!AE677*ScoringModel!$B$31)*0.01,"")</f>
        <v/>
      </c>
      <c r="N677" t="str">
        <f>IF(A677&lt;&gt;"",(RawData!H677*ScoringModel!$B$4+RawData!I677*ScoringModel!$B$5+RawData!J677*ScoringModel!$B$6+RawData!K677*ScoringModel!$B$7+RawData!L677*ScoringModel!$B$8+RawData!M677*ScoringModel!$B$9+RawData!N677*ScoringModel!$B$10)*0.01,"")</f>
        <v/>
      </c>
      <c r="O677" t="str">
        <f>IF(A677&lt;&gt;"",(RawData!O677*ScoringModel!$B$14+RawData!P677*ScoringModel!$B$15+RawData!Q677*ScoringModel!$B$16+RawData!R677*ScoringModel!$B$17+RawData!S677*ScoringModel!$B$18+RawData!T677*ScoringModel!$B$19+RawData!U677*ScoringModel!$B$20)*0.01,"")</f>
        <v/>
      </c>
      <c r="P677" t="str">
        <f>IF(A677&lt;&gt;"",(RawData!V677*ScoringModel!$B$24+RawData!W677*ScoringModel!$B$25+RawData!X677*ScoringModel!$B$26+RawData!Y677*ScoringModel!$B$27+RawData!Z677*ScoringModel!$B$28+RawData!AA677*ScoringModel!$B$29+RawData!AB677*ScoringModel!$B$30)*0.01,"")</f>
        <v/>
      </c>
      <c r="Q677" s="19"/>
      <c r="R677" s="19"/>
      <c r="S677" s="19"/>
      <c r="T677" s="19"/>
      <c r="U677" s="19"/>
      <c r="V677" s="19"/>
    </row>
    <row r="678" spans="1:22" x14ac:dyDescent="0.25">
      <c r="A678" t="str">
        <f>IF(RawData!A678&lt;&gt;"",RawData!A678,"")</f>
        <v/>
      </c>
      <c r="B678" t="str">
        <f>IF(RawData!B678&lt;&gt;"",CONCATENATE(RawData!B678,", ",RawData!C678),"")</f>
        <v/>
      </c>
      <c r="C678" t="str">
        <f>IF(RawData!D678&lt;&gt;"",RawData!D678,"")</f>
        <v/>
      </c>
      <c r="D678" s="28" t="str">
        <f>IF(RawData!E678&lt;&gt;"",RawData!E678,"")</f>
        <v/>
      </c>
      <c r="E678" t="str">
        <f>IF(RawData!F678&lt;&gt;"",CONCATENATE(RawData!F678,", ",LEFT(RawData!G678,1)),"")</f>
        <v/>
      </c>
      <c r="G678" s="30" t="str">
        <f t="shared" si="10"/>
        <v/>
      </c>
      <c r="H678" t="str">
        <f>IF(A678&lt;&gt;"",VLOOKUP(G678,ScoreRanges!$C$4:$E$8,3),"")</f>
        <v/>
      </c>
      <c r="J678" s="30" t="str">
        <f>IF(AND(ConversionTable!$F$2&lt;&gt;"",A678&lt;&gt;""),VLOOKUP(G678,ConversionTable!B$2:D$402,3),"")</f>
        <v/>
      </c>
      <c r="K678" t="str">
        <f>IF(AND(ConversionTable!$F$2&lt;&gt;"",A678&lt;&gt;""),VLOOKUP(J678,ConversionTable!I$4:K$7,3),"")</f>
        <v/>
      </c>
      <c r="M678" t="str">
        <f>IF(A678&lt;&gt;"",(RawData!AC678*ScoringModel!$B$11+RawData!AD678*ScoringModel!$B$21+RawData!AE678*ScoringModel!$B$31)*0.01,"")</f>
        <v/>
      </c>
      <c r="N678" t="str">
        <f>IF(A678&lt;&gt;"",(RawData!H678*ScoringModel!$B$4+RawData!I678*ScoringModel!$B$5+RawData!J678*ScoringModel!$B$6+RawData!K678*ScoringModel!$B$7+RawData!L678*ScoringModel!$B$8+RawData!M678*ScoringModel!$B$9+RawData!N678*ScoringModel!$B$10)*0.01,"")</f>
        <v/>
      </c>
      <c r="O678" t="str">
        <f>IF(A678&lt;&gt;"",(RawData!O678*ScoringModel!$B$14+RawData!P678*ScoringModel!$B$15+RawData!Q678*ScoringModel!$B$16+RawData!R678*ScoringModel!$B$17+RawData!S678*ScoringModel!$B$18+RawData!T678*ScoringModel!$B$19+RawData!U678*ScoringModel!$B$20)*0.01,"")</f>
        <v/>
      </c>
      <c r="P678" t="str">
        <f>IF(A678&lt;&gt;"",(RawData!V678*ScoringModel!$B$24+RawData!W678*ScoringModel!$B$25+RawData!X678*ScoringModel!$B$26+RawData!Y678*ScoringModel!$B$27+RawData!Z678*ScoringModel!$B$28+RawData!AA678*ScoringModel!$B$29+RawData!AB678*ScoringModel!$B$30)*0.01,"")</f>
        <v/>
      </c>
      <c r="Q678" s="19"/>
      <c r="R678" s="19"/>
      <c r="S678" s="19"/>
      <c r="T678" s="19"/>
      <c r="U678" s="19"/>
      <c r="V678" s="19"/>
    </row>
    <row r="679" spans="1:22" x14ac:dyDescent="0.25">
      <c r="A679" t="str">
        <f>IF(RawData!A679&lt;&gt;"",RawData!A679,"")</f>
        <v/>
      </c>
      <c r="B679" t="str">
        <f>IF(RawData!B679&lt;&gt;"",CONCATENATE(RawData!B679,", ",RawData!C679),"")</f>
        <v/>
      </c>
      <c r="C679" t="str">
        <f>IF(RawData!D679&lt;&gt;"",RawData!D679,"")</f>
        <v/>
      </c>
      <c r="D679" s="28" t="str">
        <f>IF(RawData!E679&lt;&gt;"",RawData!E679,"")</f>
        <v/>
      </c>
      <c r="E679" t="str">
        <f>IF(RawData!F679&lt;&gt;"",CONCATENATE(RawData!F679,", ",LEFT(RawData!G679,1)),"")</f>
        <v/>
      </c>
      <c r="G679" s="30" t="str">
        <f t="shared" si="10"/>
        <v/>
      </c>
      <c r="H679" t="str">
        <f>IF(A679&lt;&gt;"",VLOOKUP(G679,ScoreRanges!$C$4:$E$8,3),"")</f>
        <v/>
      </c>
      <c r="J679" s="30" t="str">
        <f>IF(AND(ConversionTable!$F$2&lt;&gt;"",A679&lt;&gt;""),VLOOKUP(G679,ConversionTable!B$2:D$402,3),"")</f>
        <v/>
      </c>
      <c r="K679" t="str">
        <f>IF(AND(ConversionTable!$F$2&lt;&gt;"",A679&lt;&gt;""),VLOOKUP(J679,ConversionTable!I$4:K$7,3),"")</f>
        <v/>
      </c>
      <c r="M679" t="str">
        <f>IF(A679&lt;&gt;"",(RawData!AC679*ScoringModel!$B$11+RawData!AD679*ScoringModel!$B$21+RawData!AE679*ScoringModel!$B$31)*0.01,"")</f>
        <v/>
      </c>
      <c r="N679" t="str">
        <f>IF(A679&lt;&gt;"",(RawData!H679*ScoringModel!$B$4+RawData!I679*ScoringModel!$B$5+RawData!J679*ScoringModel!$B$6+RawData!K679*ScoringModel!$B$7+RawData!L679*ScoringModel!$B$8+RawData!M679*ScoringModel!$B$9+RawData!N679*ScoringModel!$B$10)*0.01,"")</f>
        <v/>
      </c>
      <c r="O679" t="str">
        <f>IF(A679&lt;&gt;"",(RawData!O679*ScoringModel!$B$14+RawData!P679*ScoringModel!$B$15+RawData!Q679*ScoringModel!$B$16+RawData!R679*ScoringModel!$B$17+RawData!S679*ScoringModel!$B$18+RawData!T679*ScoringModel!$B$19+RawData!U679*ScoringModel!$B$20)*0.01,"")</f>
        <v/>
      </c>
      <c r="P679" t="str">
        <f>IF(A679&lt;&gt;"",(RawData!V679*ScoringModel!$B$24+RawData!W679*ScoringModel!$B$25+RawData!X679*ScoringModel!$B$26+RawData!Y679*ScoringModel!$B$27+RawData!Z679*ScoringModel!$B$28+RawData!AA679*ScoringModel!$B$29+RawData!AB679*ScoringModel!$B$30)*0.01,"")</f>
        <v/>
      </c>
      <c r="Q679" s="19"/>
      <c r="R679" s="19"/>
      <c r="S679" s="19"/>
      <c r="T679" s="19"/>
      <c r="U679" s="19"/>
      <c r="V679" s="19"/>
    </row>
    <row r="680" spans="1:22" x14ac:dyDescent="0.25">
      <c r="A680" t="str">
        <f>IF(RawData!A680&lt;&gt;"",RawData!A680,"")</f>
        <v/>
      </c>
      <c r="B680" t="str">
        <f>IF(RawData!B680&lt;&gt;"",CONCATENATE(RawData!B680,", ",RawData!C680),"")</f>
        <v/>
      </c>
      <c r="C680" t="str">
        <f>IF(RawData!D680&lt;&gt;"",RawData!D680,"")</f>
        <v/>
      </c>
      <c r="D680" s="28" t="str">
        <f>IF(RawData!E680&lt;&gt;"",RawData!E680,"")</f>
        <v/>
      </c>
      <c r="E680" t="str">
        <f>IF(RawData!F680&lt;&gt;"",CONCATENATE(RawData!F680,", ",LEFT(RawData!G680,1)),"")</f>
        <v/>
      </c>
      <c r="G680" s="30" t="str">
        <f t="shared" si="10"/>
        <v/>
      </c>
      <c r="H680" t="str">
        <f>IF(A680&lt;&gt;"",VLOOKUP(G680,ScoreRanges!$C$4:$E$8,3),"")</f>
        <v/>
      </c>
      <c r="J680" s="30" t="str">
        <f>IF(AND(ConversionTable!$F$2&lt;&gt;"",A680&lt;&gt;""),VLOOKUP(G680,ConversionTable!B$2:D$402,3),"")</f>
        <v/>
      </c>
      <c r="K680" t="str">
        <f>IF(AND(ConversionTable!$F$2&lt;&gt;"",A680&lt;&gt;""),VLOOKUP(J680,ConversionTable!I$4:K$7,3),"")</f>
        <v/>
      </c>
      <c r="M680" t="str">
        <f>IF(A680&lt;&gt;"",(RawData!AC680*ScoringModel!$B$11+RawData!AD680*ScoringModel!$B$21+RawData!AE680*ScoringModel!$B$31)*0.01,"")</f>
        <v/>
      </c>
      <c r="N680" t="str">
        <f>IF(A680&lt;&gt;"",(RawData!H680*ScoringModel!$B$4+RawData!I680*ScoringModel!$B$5+RawData!J680*ScoringModel!$B$6+RawData!K680*ScoringModel!$B$7+RawData!L680*ScoringModel!$B$8+RawData!M680*ScoringModel!$B$9+RawData!N680*ScoringModel!$B$10)*0.01,"")</f>
        <v/>
      </c>
      <c r="O680" t="str">
        <f>IF(A680&lt;&gt;"",(RawData!O680*ScoringModel!$B$14+RawData!P680*ScoringModel!$B$15+RawData!Q680*ScoringModel!$B$16+RawData!R680*ScoringModel!$B$17+RawData!S680*ScoringModel!$B$18+RawData!T680*ScoringModel!$B$19+RawData!U680*ScoringModel!$B$20)*0.01,"")</f>
        <v/>
      </c>
      <c r="P680" t="str">
        <f>IF(A680&lt;&gt;"",(RawData!V680*ScoringModel!$B$24+RawData!W680*ScoringModel!$B$25+RawData!X680*ScoringModel!$B$26+RawData!Y680*ScoringModel!$B$27+RawData!Z680*ScoringModel!$B$28+RawData!AA680*ScoringModel!$B$29+RawData!AB680*ScoringModel!$B$30)*0.01,"")</f>
        <v/>
      </c>
      <c r="Q680" s="19"/>
      <c r="R680" s="19"/>
      <c r="S680" s="19"/>
      <c r="T680" s="19"/>
      <c r="U680" s="19"/>
      <c r="V680" s="19"/>
    </row>
    <row r="681" spans="1:22" x14ac:dyDescent="0.25">
      <c r="A681" t="str">
        <f>IF(RawData!A681&lt;&gt;"",RawData!A681,"")</f>
        <v/>
      </c>
      <c r="B681" t="str">
        <f>IF(RawData!B681&lt;&gt;"",CONCATENATE(RawData!B681,", ",RawData!C681),"")</f>
        <v/>
      </c>
      <c r="C681" t="str">
        <f>IF(RawData!D681&lt;&gt;"",RawData!D681,"")</f>
        <v/>
      </c>
      <c r="D681" s="28" t="str">
        <f>IF(RawData!E681&lt;&gt;"",RawData!E681,"")</f>
        <v/>
      </c>
      <c r="E681" t="str">
        <f>IF(RawData!F681&lt;&gt;"",CONCATENATE(RawData!F681,", ",LEFT(RawData!G681,1)),"")</f>
        <v/>
      </c>
      <c r="G681" s="30" t="str">
        <f t="shared" si="10"/>
        <v/>
      </c>
      <c r="H681" t="str">
        <f>IF(A681&lt;&gt;"",VLOOKUP(G681,ScoreRanges!$C$4:$E$8,3),"")</f>
        <v/>
      </c>
      <c r="J681" s="30" t="str">
        <f>IF(AND(ConversionTable!$F$2&lt;&gt;"",A681&lt;&gt;""),VLOOKUP(G681,ConversionTable!B$2:D$402,3),"")</f>
        <v/>
      </c>
      <c r="K681" t="str">
        <f>IF(AND(ConversionTable!$F$2&lt;&gt;"",A681&lt;&gt;""),VLOOKUP(J681,ConversionTable!I$4:K$7,3),"")</f>
        <v/>
      </c>
      <c r="M681" t="str">
        <f>IF(A681&lt;&gt;"",(RawData!AC681*ScoringModel!$B$11+RawData!AD681*ScoringModel!$B$21+RawData!AE681*ScoringModel!$B$31)*0.01,"")</f>
        <v/>
      </c>
      <c r="N681" t="str">
        <f>IF(A681&lt;&gt;"",(RawData!H681*ScoringModel!$B$4+RawData!I681*ScoringModel!$B$5+RawData!J681*ScoringModel!$B$6+RawData!K681*ScoringModel!$B$7+RawData!L681*ScoringModel!$B$8+RawData!M681*ScoringModel!$B$9+RawData!N681*ScoringModel!$B$10)*0.01,"")</f>
        <v/>
      </c>
      <c r="O681" t="str">
        <f>IF(A681&lt;&gt;"",(RawData!O681*ScoringModel!$B$14+RawData!P681*ScoringModel!$B$15+RawData!Q681*ScoringModel!$B$16+RawData!R681*ScoringModel!$B$17+RawData!S681*ScoringModel!$B$18+RawData!T681*ScoringModel!$B$19+RawData!U681*ScoringModel!$B$20)*0.01,"")</f>
        <v/>
      </c>
      <c r="P681" t="str">
        <f>IF(A681&lt;&gt;"",(RawData!V681*ScoringModel!$B$24+RawData!W681*ScoringModel!$B$25+RawData!X681*ScoringModel!$B$26+RawData!Y681*ScoringModel!$B$27+RawData!Z681*ScoringModel!$B$28+RawData!AA681*ScoringModel!$B$29+RawData!AB681*ScoringModel!$B$30)*0.01,"")</f>
        <v/>
      </c>
      <c r="Q681" s="19"/>
      <c r="R681" s="19"/>
      <c r="S681" s="19"/>
      <c r="T681" s="19"/>
      <c r="U681" s="19"/>
      <c r="V681" s="19"/>
    </row>
    <row r="682" spans="1:22" x14ac:dyDescent="0.25">
      <c r="A682" t="str">
        <f>IF(RawData!A682&lt;&gt;"",RawData!A682,"")</f>
        <v/>
      </c>
      <c r="B682" t="str">
        <f>IF(RawData!B682&lt;&gt;"",CONCATENATE(RawData!B682,", ",RawData!C682),"")</f>
        <v/>
      </c>
      <c r="C682" t="str">
        <f>IF(RawData!D682&lt;&gt;"",RawData!D682,"")</f>
        <v/>
      </c>
      <c r="D682" s="28" t="str">
        <f>IF(RawData!E682&lt;&gt;"",RawData!E682,"")</f>
        <v/>
      </c>
      <c r="E682" t="str">
        <f>IF(RawData!F682&lt;&gt;"",CONCATENATE(RawData!F682,", ",LEFT(RawData!G682,1)),"")</f>
        <v/>
      </c>
      <c r="G682" s="30" t="str">
        <f t="shared" si="10"/>
        <v/>
      </c>
      <c r="H682" t="str">
        <f>IF(A682&lt;&gt;"",VLOOKUP(G682,ScoreRanges!$C$4:$E$8,3),"")</f>
        <v/>
      </c>
      <c r="J682" s="30" t="str">
        <f>IF(AND(ConversionTable!$F$2&lt;&gt;"",A682&lt;&gt;""),VLOOKUP(G682,ConversionTable!B$2:D$402,3),"")</f>
        <v/>
      </c>
      <c r="K682" t="str">
        <f>IF(AND(ConversionTable!$F$2&lt;&gt;"",A682&lt;&gt;""),VLOOKUP(J682,ConversionTable!I$4:K$7,3),"")</f>
        <v/>
      </c>
      <c r="M682" t="str">
        <f>IF(A682&lt;&gt;"",(RawData!AC682*ScoringModel!$B$11+RawData!AD682*ScoringModel!$B$21+RawData!AE682*ScoringModel!$B$31)*0.01,"")</f>
        <v/>
      </c>
      <c r="N682" t="str">
        <f>IF(A682&lt;&gt;"",(RawData!H682*ScoringModel!$B$4+RawData!I682*ScoringModel!$B$5+RawData!J682*ScoringModel!$B$6+RawData!K682*ScoringModel!$B$7+RawData!L682*ScoringModel!$B$8+RawData!M682*ScoringModel!$B$9+RawData!N682*ScoringModel!$B$10)*0.01,"")</f>
        <v/>
      </c>
      <c r="O682" t="str">
        <f>IF(A682&lt;&gt;"",(RawData!O682*ScoringModel!$B$14+RawData!P682*ScoringModel!$B$15+RawData!Q682*ScoringModel!$B$16+RawData!R682*ScoringModel!$B$17+RawData!S682*ScoringModel!$B$18+RawData!T682*ScoringModel!$B$19+RawData!U682*ScoringModel!$B$20)*0.01,"")</f>
        <v/>
      </c>
      <c r="P682" t="str">
        <f>IF(A682&lt;&gt;"",(RawData!V682*ScoringModel!$B$24+RawData!W682*ScoringModel!$B$25+RawData!X682*ScoringModel!$B$26+RawData!Y682*ScoringModel!$B$27+RawData!Z682*ScoringModel!$B$28+RawData!AA682*ScoringModel!$B$29+RawData!AB682*ScoringModel!$B$30)*0.01,"")</f>
        <v/>
      </c>
      <c r="Q682" s="19"/>
      <c r="R682" s="19"/>
      <c r="S682" s="19"/>
      <c r="T682" s="19"/>
      <c r="U682" s="19"/>
      <c r="V682" s="19"/>
    </row>
    <row r="683" spans="1:22" x14ac:dyDescent="0.25">
      <c r="A683" t="str">
        <f>IF(RawData!A683&lt;&gt;"",RawData!A683,"")</f>
        <v/>
      </c>
      <c r="B683" t="str">
        <f>IF(RawData!B683&lt;&gt;"",CONCATENATE(RawData!B683,", ",RawData!C683),"")</f>
        <v/>
      </c>
      <c r="C683" t="str">
        <f>IF(RawData!D683&lt;&gt;"",RawData!D683,"")</f>
        <v/>
      </c>
      <c r="D683" s="28" t="str">
        <f>IF(RawData!E683&lt;&gt;"",RawData!E683,"")</f>
        <v/>
      </c>
      <c r="E683" t="str">
        <f>IF(RawData!F683&lt;&gt;"",CONCATENATE(RawData!F683,", ",LEFT(RawData!G683,1)),"")</f>
        <v/>
      </c>
      <c r="G683" s="30" t="str">
        <f t="shared" si="10"/>
        <v/>
      </c>
      <c r="H683" t="str">
        <f>IF(A683&lt;&gt;"",VLOOKUP(G683,ScoreRanges!$C$4:$E$8,3),"")</f>
        <v/>
      </c>
      <c r="J683" s="30" t="str">
        <f>IF(AND(ConversionTable!$F$2&lt;&gt;"",A683&lt;&gt;""),VLOOKUP(G683,ConversionTable!B$2:D$402,3),"")</f>
        <v/>
      </c>
      <c r="K683" t="str">
        <f>IF(AND(ConversionTable!$F$2&lt;&gt;"",A683&lt;&gt;""),VLOOKUP(J683,ConversionTable!I$4:K$7,3),"")</f>
        <v/>
      </c>
      <c r="M683" t="str">
        <f>IF(A683&lt;&gt;"",(RawData!AC683*ScoringModel!$B$11+RawData!AD683*ScoringModel!$B$21+RawData!AE683*ScoringModel!$B$31)*0.01,"")</f>
        <v/>
      </c>
      <c r="N683" t="str">
        <f>IF(A683&lt;&gt;"",(RawData!H683*ScoringModel!$B$4+RawData!I683*ScoringModel!$B$5+RawData!J683*ScoringModel!$B$6+RawData!K683*ScoringModel!$B$7+RawData!L683*ScoringModel!$B$8+RawData!M683*ScoringModel!$B$9+RawData!N683*ScoringModel!$B$10)*0.01,"")</f>
        <v/>
      </c>
      <c r="O683" t="str">
        <f>IF(A683&lt;&gt;"",(RawData!O683*ScoringModel!$B$14+RawData!P683*ScoringModel!$B$15+RawData!Q683*ScoringModel!$B$16+RawData!R683*ScoringModel!$B$17+RawData!S683*ScoringModel!$B$18+RawData!T683*ScoringModel!$B$19+RawData!U683*ScoringModel!$B$20)*0.01,"")</f>
        <v/>
      </c>
      <c r="P683" t="str">
        <f>IF(A683&lt;&gt;"",(RawData!V683*ScoringModel!$B$24+RawData!W683*ScoringModel!$B$25+RawData!X683*ScoringModel!$B$26+RawData!Y683*ScoringModel!$B$27+RawData!Z683*ScoringModel!$B$28+RawData!AA683*ScoringModel!$B$29+RawData!AB683*ScoringModel!$B$30)*0.01,"")</f>
        <v/>
      </c>
      <c r="Q683" s="19"/>
      <c r="R683" s="19"/>
      <c r="S683" s="19"/>
      <c r="T683" s="19"/>
      <c r="U683" s="19"/>
      <c r="V683" s="19"/>
    </row>
    <row r="684" spans="1:22" x14ac:dyDescent="0.25">
      <c r="A684" t="str">
        <f>IF(RawData!A684&lt;&gt;"",RawData!A684,"")</f>
        <v/>
      </c>
      <c r="B684" t="str">
        <f>IF(RawData!B684&lt;&gt;"",CONCATENATE(RawData!B684,", ",RawData!C684),"")</f>
        <v/>
      </c>
      <c r="C684" t="str">
        <f>IF(RawData!D684&lt;&gt;"",RawData!D684,"")</f>
        <v/>
      </c>
      <c r="D684" s="28" t="str">
        <f>IF(RawData!E684&lt;&gt;"",RawData!E684,"")</f>
        <v/>
      </c>
      <c r="E684" t="str">
        <f>IF(RawData!F684&lt;&gt;"",CONCATENATE(RawData!F684,", ",LEFT(RawData!G684,1)),"")</f>
        <v/>
      </c>
      <c r="G684" s="30" t="str">
        <f t="shared" si="10"/>
        <v/>
      </c>
      <c r="H684" t="str">
        <f>IF(A684&lt;&gt;"",VLOOKUP(G684,ScoreRanges!$C$4:$E$8,3),"")</f>
        <v/>
      </c>
      <c r="J684" s="30" t="str">
        <f>IF(AND(ConversionTable!$F$2&lt;&gt;"",A684&lt;&gt;""),VLOOKUP(G684,ConversionTable!B$2:D$402,3),"")</f>
        <v/>
      </c>
      <c r="K684" t="str">
        <f>IF(AND(ConversionTable!$F$2&lt;&gt;"",A684&lt;&gt;""),VLOOKUP(J684,ConversionTable!I$4:K$7,3),"")</f>
        <v/>
      </c>
      <c r="M684" t="str">
        <f>IF(A684&lt;&gt;"",(RawData!AC684*ScoringModel!$B$11+RawData!AD684*ScoringModel!$B$21+RawData!AE684*ScoringModel!$B$31)*0.01,"")</f>
        <v/>
      </c>
      <c r="N684" t="str">
        <f>IF(A684&lt;&gt;"",(RawData!H684*ScoringModel!$B$4+RawData!I684*ScoringModel!$B$5+RawData!J684*ScoringModel!$B$6+RawData!K684*ScoringModel!$B$7+RawData!L684*ScoringModel!$B$8+RawData!M684*ScoringModel!$B$9+RawData!N684*ScoringModel!$B$10)*0.01,"")</f>
        <v/>
      </c>
      <c r="O684" t="str">
        <f>IF(A684&lt;&gt;"",(RawData!O684*ScoringModel!$B$14+RawData!P684*ScoringModel!$B$15+RawData!Q684*ScoringModel!$B$16+RawData!R684*ScoringModel!$B$17+RawData!S684*ScoringModel!$B$18+RawData!T684*ScoringModel!$B$19+RawData!U684*ScoringModel!$B$20)*0.01,"")</f>
        <v/>
      </c>
      <c r="P684" t="str">
        <f>IF(A684&lt;&gt;"",(RawData!V684*ScoringModel!$B$24+RawData!W684*ScoringModel!$B$25+RawData!X684*ScoringModel!$B$26+RawData!Y684*ScoringModel!$B$27+RawData!Z684*ScoringModel!$B$28+RawData!AA684*ScoringModel!$B$29+RawData!AB684*ScoringModel!$B$30)*0.01,"")</f>
        <v/>
      </c>
      <c r="Q684" s="19"/>
      <c r="R684" s="19"/>
      <c r="S684" s="19"/>
      <c r="T684" s="19"/>
      <c r="U684" s="19"/>
      <c r="V684" s="19"/>
    </row>
    <row r="685" spans="1:22" x14ac:dyDescent="0.25">
      <c r="A685" t="str">
        <f>IF(RawData!A685&lt;&gt;"",RawData!A685,"")</f>
        <v/>
      </c>
      <c r="B685" t="str">
        <f>IF(RawData!B685&lt;&gt;"",CONCATENATE(RawData!B685,", ",RawData!C685),"")</f>
        <v/>
      </c>
      <c r="C685" t="str">
        <f>IF(RawData!D685&lt;&gt;"",RawData!D685,"")</f>
        <v/>
      </c>
      <c r="D685" s="28" t="str">
        <f>IF(RawData!E685&lt;&gt;"",RawData!E685,"")</f>
        <v/>
      </c>
      <c r="E685" t="str">
        <f>IF(RawData!F685&lt;&gt;"",CONCATENATE(RawData!F685,", ",LEFT(RawData!G685,1)),"")</f>
        <v/>
      </c>
      <c r="G685" s="30" t="str">
        <f t="shared" si="10"/>
        <v/>
      </c>
      <c r="H685" t="str">
        <f>IF(A685&lt;&gt;"",VLOOKUP(G685,ScoreRanges!$C$4:$E$8,3),"")</f>
        <v/>
      </c>
      <c r="J685" s="30" t="str">
        <f>IF(AND(ConversionTable!$F$2&lt;&gt;"",A685&lt;&gt;""),VLOOKUP(G685,ConversionTable!B$2:D$402,3),"")</f>
        <v/>
      </c>
      <c r="K685" t="str">
        <f>IF(AND(ConversionTable!$F$2&lt;&gt;"",A685&lt;&gt;""),VLOOKUP(J685,ConversionTable!I$4:K$7,3),"")</f>
        <v/>
      </c>
      <c r="M685" t="str">
        <f>IF(A685&lt;&gt;"",(RawData!AC685*ScoringModel!$B$11+RawData!AD685*ScoringModel!$B$21+RawData!AE685*ScoringModel!$B$31)*0.01,"")</f>
        <v/>
      </c>
      <c r="N685" t="str">
        <f>IF(A685&lt;&gt;"",(RawData!H685*ScoringModel!$B$4+RawData!I685*ScoringModel!$B$5+RawData!J685*ScoringModel!$B$6+RawData!K685*ScoringModel!$B$7+RawData!L685*ScoringModel!$B$8+RawData!M685*ScoringModel!$B$9+RawData!N685*ScoringModel!$B$10)*0.01,"")</f>
        <v/>
      </c>
      <c r="O685" t="str">
        <f>IF(A685&lt;&gt;"",(RawData!O685*ScoringModel!$B$14+RawData!P685*ScoringModel!$B$15+RawData!Q685*ScoringModel!$B$16+RawData!R685*ScoringModel!$B$17+RawData!S685*ScoringModel!$B$18+RawData!T685*ScoringModel!$B$19+RawData!U685*ScoringModel!$B$20)*0.01,"")</f>
        <v/>
      </c>
      <c r="P685" t="str">
        <f>IF(A685&lt;&gt;"",(RawData!V685*ScoringModel!$B$24+RawData!W685*ScoringModel!$B$25+RawData!X685*ScoringModel!$B$26+RawData!Y685*ScoringModel!$B$27+RawData!Z685*ScoringModel!$B$28+RawData!AA685*ScoringModel!$B$29+RawData!AB685*ScoringModel!$B$30)*0.01,"")</f>
        <v/>
      </c>
      <c r="Q685" s="19"/>
      <c r="R685" s="19"/>
      <c r="S685" s="19"/>
      <c r="T685" s="19"/>
      <c r="U685" s="19"/>
      <c r="V685" s="19"/>
    </row>
    <row r="686" spans="1:22" x14ac:dyDescent="0.25">
      <c r="A686" t="str">
        <f>IF(RawData!A686&lt;&gt;"",RawData!A686,"")</f>
        <v/>
      </c>
      <c r="B686" t="str">
        <f>IF(RawData!B686&lt;&gt;"",CONCATENATE(RawData!B686,", ",RawData!C686),"")</f>
        <v/>
      </c>
      <c r="C686" t="str">
        <f>IF(RawData!D686&lt;&gt;"",RawData!D686,"")</f>
        <v/>
      </c>
      <c r="D686" s="28" t="str">
        <f>IF(RawData!E686&lt;&gt;"",RawData!E686,"")</f>
        <v/>
      </c>
      <c r="E686" t="str">
        <f>IF(RawData!F686&lt;&gt;"",CONCATENATE(RawData!F686,", ",LEFT(RawData!G686,1)),"")</f>
        <v/>
      </c>
      <c r="G686" s="30" t="str">
        <f t="shared" si="10"/>
        <v/>
      </c>
      <c r="H686" t="str">
        <f>IF(A686&lt;&gt;"",VLOOKUP(G686,ScoreRanges!$C$4:$E$8,3),"")</f>
        <v/>
      </c>
      <c r="J686" s="30" t="str">
        <f>IF(AND(ConversionTable!$F$2&lt;&gt;"",A686&lt;&gt;""),VLOOKUP(G686,ConversionTable!B$2:D$402,3),"")</f>
        <v/>
      </c>
      <c r="K686" t="str">
        <f>IF(AND(ConversionTable!$F$2&lt;&gt;"",A686&lt;&gt;""),VLOOKUP(J686,ConversionTable!I$4:K$7,3),"")</f>
        <v/>
      </c>
      <c r="M686" t="str">
        <f>IF(A686&lt;&gt;"",(RawData!AC686*ScoringModel!$B$11+RawData!AD686*ScoringModel!$B$21+RawData!AE686*ScoringModel!$B$31)*0.01,"")</f>
        <v/>
      </c>
      <c r="N686" t="str">
        <f>IF(A686&lt;&gt;"",(RawData!H686*ScoringModel!$B$4+RawData!I686*ScoringModel!$B$5+RawData!J686*ScoringModel!$B$6+RawData!K686*ScoringModel!$B$7+RawData!L686*ScoringModel!$B$8+RawData!M686*ScoringModel!$B$9+RawData!N686*ScoringModel!$B$10)*0.01,"")</f>
        <v/>
      </c>
      <c r="O686" t="str">
        <f>IF(A686&lt;&gt;"",(RawData!O686*ScoringModel!$B$14+RawData!P686*ScoringModel!$B$15+RawData!Q686*ScoringModel!$B$16+RawData!R686*ScoringModel!$B$17+RawData!S686*ScoringModel!$B$18+RawData!T686*ScoringModel!$B$19+RawData!U686*ScoringModel!$B$20)*0.01,"")</f>
        <v/>
      </c>
      <c r="P686" t="str">
        <f>IF(A686&lt;&gt;"",(RawData!V686*ScoringModel!$B$24+RawData!W686*ScoringModel!$B$25+RawData!X686*ScoringModel!$B$26+RawData!Y686*ScoringModel!$B$27+RawData!Z686*ScoringModel!$B$28+RawData!AA686*ScoringModel!$B$29+RawData!AB686*ScoringModel!$B$30)*0.01,"")</f>
        <v/>
      </c>
      <c r="Q686" s="19"/>
      <c r="R686" s="19"/>
      <c r="S686" s="19"/>
      <c r="T686" s="19"/>
      <c r="U686" s="19"/>
      <c r="V686" s="19"/>
    </row>
    <row r="687" spans="1:22" x14ac:dyDescent="0.25">
      <c r="A687" t="str">
        <f>IF(RawData!A687&lt;&gt;"",RawData!A687,"")</f>
        <v/>
      </c>
      <c r="B687" t="str">
        <f>IF(RawData!B687&lt;&gt;"",CONCATENATE(RawData!B687,", ",RawData!C687),"")</f>
        <v/>
      </c>
      <c r="C687" t="str">
        <f>IF(RawData!D687&lt;&gt;"",RawData!D687,"")</f>
        <v/>
      </c>
      <c r="D687" s="28" t="str">
        <f>IF(RawData!E687&lt;&gt;"",RawData!E687,"")</f>
        <v/>
      </c>
      <c r="E687" t="str">
        <f>IF(RawData!F687&lt;&gt;"",CONCATENATE(RawData!F687,", ",LEFT(RawData!G687,1)),"")</f>
        <v/>
      </c>
      <c r="G687" s="30" t="str">
        <f t="shared" si="10"/>
        <v/>
      </c>
      <c r="H687" t="str">
        <f>IF(A687&lt;&gt;"",VLOOKUP(G687,ScoreRanges!$C$4:$E$8,3),"")</f>
        <v/>
      </c>
      <c r="J687" s="30" t="str">
        <f>IF(AND(ConversionTable!$F$2&lt;&gt;"",A687&lt;&gt;""),VLOOKUP(G687,ConversionTable!B$2:D$402,3),"")</f>
        <v/>
      </c>
      <c r="K687" t="str">
        <f>IF(AND(ConversionTable!$F$2&lt;&gt;"",A687&lt;&gt;""),VLOOKUP(J687,ConversionTable!I$4:K$7,3),"")</f>
        <v/>
      </c>
      <c r="M687" t="str">
        <f>IF(A687&lt;&gt;"",(RawData!AC687*ScoringModel!$B$11+RawData!AD687*ScoringModel!$B$21+RawData!AE687*ScoringModel!$B$31)*0.01,"")</f>
        <v/>
      </c>
      <c r="N687" t="str">
        <f>IF(A687&lt;&gt;"",(RawData!H687*ScoringModel!$B$4+RawData!I687*ScoringModel!$B$5+RawData!J687*ScoringModel!$B$6+RawData!K687*ScoringModel!$B$7+RawData!L687*ScoringModel!$B$8+RawData!M687*ScoringModel!$B$9+RawData!N687*ScoringModel!$B$10)*0.01,"")</f>
        <v/>
      </c>
      <c r="O687" t="str">
        <f>IF(A687&lt;&gt;"",(RawData!O687*ScoringModel!$B$14+RawData!P687*ScoringModel!$B$15+RawData!Q687*ScoringModel!$B$16+RawData!R687*ScoringModel!$B$17+RawData!S687*ScoringModel!$B$18+RawData!T687*ScoringModel!$B$19+RawData!U687*ScoringModel!$B$20)*0.01,"")</f>
        <v/>
      </c>
      <c r="P687" t="str">
        <f>IF(A687&lt;&gt;"",(RawData!V687*ScoringModel!$B$24+RawData!W687*ScoringModel!$B$25+RawData!X687*ScoringModel!$B$26+RawData!Y687*ScoringModel!$B$27+RawData!Z687*ScoringModel!$B$28+RawData!AA687*ScoringModel!$B$29+RawData!AB687*ScoringModel!$B$30)*0.01,"")</f>
        <v/>
      </c>
      <c r="Q687" s="19"/>
      <c r="R687" s="19"/>
      <c r="S687" s="19"/>
      <c r="T687" s="19"/>
      <c r="U687" s="19"/>
      <c r="V687" s="19"/>
    </row>
    <row r="688" spans="1:22" x14ac:dyDescent="0.25">
      <c r="A688" t="str">
        <f>IF(RawData!A688&lt;&gt;"",RawData!A688,"")</f>
        <v/>
      </c>
      <c r="B688" t="str">
        <f>IF(RawData!B688&lt;&gt;"",CONCATENATE(RawData!B688,", ",RawData!C688),"")</f>
        <v/>
      </c>
      <c r="C688" t="str">
        <f>IF(RawData!D688&lt;&gt;"",RawData!D688,"")</f>
        <v/>
      </c>
      <c r="D688" s="28" t="str">
        <f>IF(RawData!E688&lt;&gt;"",RawData!E688,"")</f>
        <v/>
      </c>
      <c r="E688" t="str">
        <f>IF(RawData!F688&lt;&gt;"",CONCATENATE(RawData!F688,", ",LEFT(RawData!G688,1)),"")</f>
        <v/>
      </c>
      <c r="G688" s="30" t="str">
        <f t="shared" si="10"/>
        <v/>
      </c>
      <c r="H688" t="str">
        <f>IF(A688&lt;&gt;"",VLOOKUP(G688,ScoreRanges!$C$4:$E$8,3),"")</f>
        <v/>
      </c>
      <c r="J688" s="30" t="str">
        <f>IF(AND(ConversionTable!$F$2&lt;&gt;"",A688&lt;&gt;""),VLOOKUP(G688,ConversionTable!B$2:D$402,3),"")</f>
        <v/>
      </c>
      <c r="K688" t="str">
        <f>IF(AND(ConversionTable!$F$2&lt;&gt;"",A688&lt;&gt;""),VLOOKUP(J688,ConversionTable!I$4:K$7,3),"")</f>
        <v/>
      </c>
      <c r="M688" t="str">
        <f>IF(A688&lt;&gt;"",(RawData!AC688*ScoringModel!$B$11+RawData!AD688*ScoringModel!$B$21+RawData!AE688*ScoringModel!$B$31)*0.01,"")</f>
        <v/>
      </c>
      <c r="N688" t="str">
        <f>IF(A688&lt;&gt;"",(RawData!H688*ScoringModel!$B$4+RawData!I688*ScoringModel!$B$5+RawData!J688*ScoringModel!$B$6+RawData!K688*ScoringModel!$B$7+RawData!L688*ScoringModel!$B$8+RawData!M688*ScoringModel!$B$9+RawData!N688*ScoringModel!$B$10)*0.01,"")</f>
        <v/>
      </c>
      <c r="O688" t="str">
        <f>IF(A688&lt;&gt;"",(RawData!O688*ScoringModel!$B$14+RawData!P688*ScoringModel!$B$15+RawData!Q688*ScoringModel!$B$16+RawData!R688*ScoringModel!$B$17+RawData!S688*ScoringModel!$B$18+RawData!T688*ScoringModel!$B$19+RawData!U688*ScoringModel!$B$20)*0.01,"")</f>
        <v/>
      </c>
      <c r="P688" t="str">
        <f>IF(A688&lt;&gt;"",(RawData!V688*ScoringModel!$B$24+RawData!W688*ScoringModel!$B$25+RawData!X688*ScoringModel!$B$26+RawData!Y688*ScoringModel!$B$27+RawData!Z688*ScoringModel!$B$28+RawData!AA688*ScoringModel!$B$29+RawData!AB688*ScoringModel!$B$30)*0.01,"")</f>
        <v/>
      </c>
      <c r="Q688" s="19"/>
      <c r="R688" s="19"/>
      <c r="S688" s="19"/>
      <c r="T688" s="19"/>
      <c r="U688" s="19"/>
      <c r="V688" s="19"/>
    </row>
    <row r="689" spans="1:22" x14ac:dyDescent="0.25">
      <c r="A689" t="str">
        <f>IF(RawData!A689&lt;&gt;"",RawData!A689,"")</f>
        <v/>
      </c>
      <c r="B689" t="str">
        <f>IF(RawData!B689&lt;&gt;"",CONCATENATE(RawData!B689,", ",RawData!C689),"")</f>
        <v/>
      </c>
      <c r="C689" t="str">
        <f>IF(RawData!D689&lt;&gt;"",RawData!D689,"")</f>
        <v/>
      </c>
      <c r="D689" s="28" t="str">
        <f>IF(RawData!E689&lt;&gt;"",RawData!E689,"")</f>
        <v/>
      </c>
      <c r="E689" t="str">
        <f>IF(RawData!F689&lt;&gt;"",CONCATENATE(RawData!F689,", ",LEFT(RawData!G689,1)),"")</f>
        <v/>
      </c>
      <c r="G689" s="30" t="str">
        <f t="shared" si="10"/>
        <v/>
      </c>
      <c r="H689" t="str">
        <f>IF(A689&lt;&gt;"",VLOOKUP(G689,ScoreRanges!$C$4:$E$8,3),"")</f>
        <v/>
      </c>
      <c r="J689" s="30" t="str">
        <f>IF(AND(ConversionTable!$F$2&lt;&gt;"",A689&lt;&gt;""),VLOOKUP(G689,ConversionTable!B$2:D$402,3),"")</f>
        <v/>
      </c>
      <c r="K689" t="str">
        <f>IF(AND(ConversionTable!$F$2&lt;&gt;"",A689&lt;&gt;""),VLOOKUP(J689,ConversionTable!I$4:K$7,3),"")</f>
        <v/>
      </c>
      <c r="M689" t="str">
        <f>IF(A689&lt;&gt;"",(RawData!AC689*ScoringModel!$B$11+RawData!AD689*ScoringModel!$B$21+RawData!AE689*ScoringModel!$B$31)*0.01,"")</f>
        <v/>
      </c>
      <c r="N689" t="str">
        <f>IF(A689&lt;&gt;"",(RawData!H689*ScoringModel!$B$4+RawData!I689*ScoringModel!$B$5+RawData!J689*ScoringModel!$B$6+RawData!K689*ScoringModel!$B$7+RawData!L689*ScoringModel!$B$8+RawData!M689*ScoringModel!$B$9+RawData!N689*ScoringModel!$B$10)*0.01,"")</f>
        <v/>
      </c>
      <c r="O689" t="str">
        <f>IF(A689&lt;&gt;"",(RawData!O689*ScoringModel!$B$14+RawData!P689*ScoringModel!$B$15+RawData!Q689*ScoringModel!$B$16+RawData!R689*ScoringModel!$B$17+RawData!S689*ScoringModel!$B$18+RawData!T689*ScoringModel!$B$19+RawData!U689*ScoringModel!$B$20)*0.01,"")</f>
        <v/>
      </c>
      <c r="P689" t="str">
        <f>IF(A689&lt;&gt;"",(RawData!V689*ScoringModel!$B$24+RawData!W689*ScoringModel!$B$25+RawData!X689*ScoringModel!$B$26+RawData!Y689*ScoringModel!$B$27+RawData!Z689*ScoringModel!$B$28+RawData!AA689*ScoringModel!$B$29+RawData!AB689*ScoringModel!$B$30)*0.01,"")</f>
        <v/>
      </c>
      <c r="Q689" s="19"/>
      <c r="R689" s="19"/>
      <c r="S689" s="19"/>
      <c r="T689" s="19"/>
      <c r="U689" s="19"/>
      <c r="V689" s="19"/>
    </row>
    <row r="690" spans="1:22" x14ac:dyDescent="0.25">
      <c r="A690" t="str">
        <f>IF(RawData!A690&lt;&gt;"",RawData!A690,"")</f>
        <v/>
      </c>
      <c r="B690" t="str">
        <f>IF(RawData!B690&lt;&gt;"",CONCATENATE(RawData!B690,", ",RawData!C690),"")</f>
        <v/>
      </c>
      <c r="C690" t="str">
        <f>IF(RawData!D690&lt;&gt;"",RawData!D690,"")</f>
        <v/>
      </c>
      <c r="D690" s="28" t="str">
        <f>IF(RawData!E690&lt;&gt;"",RawData!E690,"")</f>
        <v/>
      </c>
      <c r="E690" t="str">
        <f>IF(RawData!F690&lt;&gt;"",CONCATENATE(RawData!F690,", ",LEFT(RawData!G690,1)),"")</f>
        <v/>
      </c>
      <c r="G690" s="30" t="str">
        <f t="shared" si="10"/>
        <v/>
      </c>
      <c r="H690" t="str">
        <f>IF(A690&lt;&gt;"",VLOOKUP(G690,ScoreRanges!$C$4:$E$8,3),"")</f>
        <v/>
      </c>
      <c r="J690" s="30" t="str">
        <f>IF(AND(ConversionTable!$F$2&lt;&gt;"",A690&lt;&gt;""),VLOOKUP(G690,ConversionTable!B$2:D$402,3),"")</f>
        <v/>
      </c>
      <c r="K690" t="str">
        <f>IF(AND(ConversionTable!$F$2&lt;&gt;"",A690&lt;&gt;""),VLOOKUP(J690,ConversionTable!I$4:K$7,3),"")</f>
        <v/>
      </c>
      <c r="M690" t="str">
        <f>IF(A690&lt;&gt;"",(RawData!AC690*ScoringModel!$B$11+RawData!AD690*ScoringModel!$B$21+RawData!AE690*ScoringModel!$B$31)*0.01,"")</f>
        <v/>
      </c>
      <c r="N690" t="str">
        <f>IF(A690&lt;&gt;"",(RawData!H690*ScoringModel!$B$4+RawData!I690*ScoringModel!$B$5+RawData!J690*ScoringModel!$B$6+RawData!K690*ScoringModel!$B$7+RawData!L690*ScoringModel!$B$8+RawData!M690*ScoringModel!$B$9+RawData!N690*ScoringModel!$B$10)*0.01,"")</f>
        <v/>
      </c>
      <c r="O690" t="str">
        <f>IF(A690&lt;&gt;"",(RawData!O690*ScoringModel!$B$14+RawData!P690*ScoringModel!$B$15+RawData!Q690*ScoringModel!$B$16+RawData!R690*ScoringModel!$B$17+RawData!S690*ScoringModel!$B$18+RawData!T690*ScoringModel!$B$19+RawData!U690*ScoringModel!$B$20)*0.01,"")</f>
        <v/>
      </c>
      <c r="P690" t="str">
        <f>IF(A690&lt;&gt;"",(RawData!V690*ScoringModel!$B$24+RawData!W690*ScoringModel!$B$25+RawData!X690*ScoringModel!$B$26+RawData!Y690*ScoringModel!$B$27+RawData!Z690*ScoringModel!$B$28+RawData!AA690*ScoringModel!$B$29+RawData!AB690*ScoringModel!$B$30)*0.01,"")</f>
        <v/>
      </c>
      <c r="Q690" s="19"/>
      <c r="R690" s="19"/>
      <c r="S690" s="19"/>
      <c r="T690" s="19"/>
      <c r="U690" s="19"/>
      <c r="V690" s="19"/>
    </row>
    <row r="691" spans="1:22" x14ac:dyDescent="0.25">
      <c r="A691" t="str">
        <f>IF(RawData!A691&lt;&gt;"",RawData!A691,"")</f>
        <v/>
      </c>
      <c r="B691" t="str">
        <f>IF(RawData!B691&lt;&gt;"",CONCATENATE(RawData!B691,", ",RawData!C691),"")</f>
        <v/>
      </c>
      <c r="C691" t="str">
        <f>IF(RawData!D691&lt;&gt;"",RawData!D691,"")</f>
        <v/>
      </c>
      <c r="D691" s="28" t="str">
        <f>IF(RawData!E691&lt;&gt;"",RawData!E691,"")</f>
        <v/>
      </c>
      <c r="E691" t="str">
        <f>IF(RawData!F691&lt;&gt;"",CONCATENATE(RawData!F691,", ",LEFT(RawData!G691,1)),"")</f>
        <v/>
      </c>
      <c r="G691" s="30" t="str">
        <f t="shared" si="10"/>
        <v/>
      </c>
      <c r="H691" t="str">
        <f>IF(A691&lt;&gt;"",VLOOKUP(G691,ScoreRanges!$C$4:$E$8,3),"")</f>
        <v/>
      </c>
      <c r="J691" s="30" t="str">
        <f>IF(AND(ConversionTable!$F$2&lt;&gt;"",A691&lt;&gt;""),VLOOKUP(G691,ConversionTable!B$2:D$402,3),"")</f>
        <v/>
      </c>
      <c r="K691" t="str">
        <f>IF(AND(ConversionTable!$F$2&lt;&gt;"",A691&lt;&gt;""),VLOOKUP(J691,ConversionTable!I$4:K$7,3),"")</f>
        <v/>
      </c>
      <c r="M691" t="str">
        <f>IF(A691&lt;&gt;"",(RawData!AC691*ScoringModel!$B$11+RawData!AD691*ScoringModel!$B$21+RawData!AE691*ScoringModel!$B$31)*0.01,"")</f>
        <v/>
      </c>
      <c r="N691" t="str">
        <f>IF(A691&lt;&gt;"",(RawData!H691*ScoringModel!$B$4+RawData!I691*ScoringModel!$B$5+RawData!J691*ScoringModel!$B$6+RawData!K691*ScoringModel!$B$7+RawData!L691*ScoringModel!$B$8+RawData!M691*ScoringModel!$B$9+RawData!N691*ScoringModel!$B$10)*0.01,"")</f>
        <v/>
      </c>
      <c r="O691" t="str">
        <f>IF(A691&lt;&gt;"",(RawData!O691*ScoringModel!$B$14+RawData!P691*ScoringModel!$B$15+RawData!Q691*ScoringModel!$B$16+RawData!R691*ScoringModel!$B$17+RawData!S691*ScoringModel!$B$18+RawData!T691*ScoringModel!$B$19+RawData!U691*ScoringModel!$B$20)*0.01,"")</f>
        <v/>
      </c>
      <c r="P691" t="str">
        <f>IF(A691&lt;&gt;"",(RawData!V691*ScoringModel!$B$24+RawData!W691*ScoringModel!$B$25+RawData!X691*ScoringModel!$B$26+RawData!Y691*ScoringModel!$B$27+RawData!Z691*ScoringModel!$B$28+RawData!AA691*ScoringModel!$B$29+RawData!AB691*ScoringModel!$B$30)*0.01,"")</f>
        <v/>
      </c>
      <c r="Q691" s="19"/>
      <c r="R691" s="19"/>
      <c r="S691" s="19"/>
      <c r="T691" s="19"/>
      <c r="U691" s="19"/>
      <c r="V691" s="19"/>
    </row>
    <row r="692" spans="1:22" x14ac:dyDescent="0.25">
      <c r="A692" t="str">
        <f>IF(RawData!A692&lt;&gt;"",RawData!A692,"")</f>
        <v/>
      </c>
      <c r="B692" t="str">
        <f>IF(RawData!B692&lt;&gt;"",CONCATENATE(RawData!B692,", ",RawData!C692),"")</f>
        <v/>
      </c>
      <c r="C692" t="str">
        <f>IF(RawData!D692&lt;&gt;"",RawData!D692,"")</f>
        <v/>
      </c>
      <c r="D692" s="28" t="str">
        <f>IF(RawData!E692&lt;&gt;"",RawData!E692,"")</f>
        <v/>
      </c>
      <c r="E692" t="str">
        <f>IF(RawData!F692&lt;&gt;"",CONCATENATE(RawData!F692,", ",LEFT(RawData!G692,1)),"")</f>
        <v/>
      </c>
      <c r="G692" s="30" t="str">
        <f t="shared" si="10"/>
        <v/>
      </c>
      <c r="H692" t="str">
        <f>IF(A692&lt;&gt;"",VLOOKUP(G692,ScoreRanges!$C$4:$E$8,3),"")</f>
        <v/>
      </c>
      <c r="J692" s="30" t="str">
        <f>IF(AND(ConversionTable!$F$2&lt;&gt;"",A692&lt;&gt;""),VLOOKUP(G692,ConversionTable!B$2:D$402,3),"")</f>
        <v/>
      </c>
      <c r="K692" t="str">
        <f>IF(AND(ConversionTable!$F$2&lt;&gt;"",A692&lt;&gt;""),VLOOKUP(J692,ConversionTable!I$4:K$7,3),"")</f>
        <v/>
      </c>
      <c r="M692" t="str">
        <f>IF(A692&lt;&gt;"",(RawData!AC692*ScoringModel!$B$11+RawData!AD692*ScoringModel!$B$21+RawData!AE692*ScoringModel!$B$31)*0.01,"")</f>
        <v/>
      </c>
      <c r="N692" t="str">
        <f>IF(A692&lt;&gt;"",(RawData!H692*ScoringModel!$B$4+RawData!I692*ScoringModel!$B$5+RawData!J692*ScoringModel!$B$6+RawData!K692*ScoringModel!$B$7+RawData!L692*ScoringModel!$B$8+RawData!M692*ScoringModel!$B$9+RawData!N692*ScoringModel!$B$10)*0.01,"")</f>
        <v/>
      </c>
      <c r="O692" t="str">
        <f>IF(A692&lt;&gt;"",(RawData!O692*ScoringModel!$B$14+RawData!P692*ScoringModel!$B$15+RawData!Q692*ScoringModel!$B$16+RawData!R692*ScoringModel!$B$17+RawData!S692*ScoringModel!$B$18+RawData!T692*ScoringModel!$B$19+RawData!U692*ScoringModel!$B$20)*0.01,"")</f>
        <v/>
      </c>
      <c r="P692" t="str">
        <f>IF(A692&lt;&gt;"",(RawData!V692*ScoringModel!$B$24+RawData!W692*ScoringModel!$B$25+RawData!X692*ScoringModel!$B$26+RawData!Y692*ScoringModel!$B$27+RawData!Z692*ScoringModel!$B$28+RawData!AA692*ScoringModel!$B$29+RawData!AB692*ScoringModel!$B$30)*0.01,"")</f>
        <v/>
      </c>
      <c r="Q692" s="19"/>
      <c r="R692" s="19"/>
      <c r="S692" s="19"/>
      <c r="T692" s="19"/>
      <c r="U692" s="19"/>
      <c r="V692" s="19"/>
    </row>
    <row r="693" spans="1:22" x14ac:dyDescent="0.25">
      <c r="A693" t="str">
        <f>IF(RawData!A693&lt;&gt;"",RawData!A693,"")</f>
        <v/>
      </c>
      <c r="B693" t="str">
        <f>IF(RawData!B693&lt;&gt;"",CONCATENATE(RawData!B693,", ",RawData!C693),"")</f>
        <v/>
      </c>
      <c r="C693" t="str">
        <f>IF(RawData!D693&lt;&gt;"",RawData!D693,"")</f>
        <v/>
      </c>
      <c r="D693" s="28" t="str">
        <f>IF(RawData!E693&lt;&gt;"",RawData!E693,"")</f>
        <v/>
      </c>
      <c r="E693" t="str">
        <f>IF(RawData!F693&lt;&gt;"",CONCATENATE(RawData!F693,", ",LEFT(RawData!G693,1)),"")</f>
        <v/>
      </c>
      <c r="G693" s="30" t="str">
        <f t="shared" si="10"/>
        <v/>
      </c>
      <c r="H693" t="str">
        <f>IF(A693&lt;&gt;"",VLOOKUP(G693,ScoreRanges!$C$4:$E$8,3),"")</f>
        <v/>
      </c>
      <c r="J693" s="30" t="str">
        <f>IF(AND(ConversionTable!$F$2&lt;&gt;"",A693&lt;&gt;""),VLOOKUP(G693,ConversionTable!B$2:D$402,3),"")</f>
        <v/>
      </c>
      <c r="K693" t="str">
        <f>IF(AND(ConversionTable!$F$2&lt;&gt;"",A693&lt;&gt;""),VLOOKUP(J693,ConversionTable!I$4:K$7,3),"")</f>
        <v/>
      </c>
      <c r="M693" t="str">
        <f>IF(A693&lt;&gt;"",(RawData!AC693*ScoringModel!$B$11+RawData!AD693*ScoringModel!$B$21+RawData!AE693*ScoringModel!$B$31)*0.01,"")</f>
        <v/>
      </c>
      <c r="N693" t="str">
        <f>IF(A693&lt;&gt;"",(RawData!H693*ScoringModel!$B$4+RawData!I693*ScoringModel!$B$5+RawData!J693*ScoringModel!$B$6+RawData!K693*ScoringModel!$B$7+RawData!L693*ScoringModel!$B$8+RawData!M693*ScoringModel!$B$9+RawData!N693*ScoringModel!$B$10)*0.01,"")</f>
        <v/>
      </c>
      <c r="O693" t="str">
        <f>IF(A693&lt;&gt;"",(RawData!O693*ScoringModel!$B$14+RawData!P693*ScoringModel!$B$15+RawData!Q693*ScoringModel!$B$16+RawData!R693*ScoringModel!$B$17+RawData!S693*ScoringModel!$B$18+RawData!T693*ScoringModel!$B$19+RawData!U693*ScoringModel!$B$20)*0.01,"")</f>
        <v/>
      </c>
      <c r="P693" t="str">
        <f>IF(A693&lt;&gt;"",(RawData!V693*ScoringModel!$B$24+RawData!W693*ScoringModel!$B$25+RawData!X693*ScoringModel!$B$26+RawData!Y693*ScoringModel!$B$27+RawData!Z693*ScoringModel!$B$28+RawData!AA693*ScoringModel!$B$29+RawData!AB693*ScoringModel!$B$30)*0.01,"")</f>
        <v/>
      </c>
      <c r="Q693" s="19"/>
      <c r="R693" s="19"/>
      <c r="S693" s="19"/>
      <c r="T693" s="19"/>
      <c r="U693" s="19"/>
      <c r="V693" s="19"/>
    </row>
    <row r="694" spans="1:22" x14ac:dyDescent="0.25">
      <c r="A694" t="str">
        <f>IF(RawData!A694&lt;&gt;"",RawData!A694,"")</f>
        <v/>
      </c>
      <c r="B694" t="str">
        <f>IF(RawData!B694&lt;&gt;"",CONCATENATE(RawData!B694,", ",RawData!C694),"")</f>
        <v/>
      </c>
      <c r="C694" t="str">
        <f>IF(RawData!D694&lt;&gt;"",RawData!D694,"")</f>
        <v/>
      </c>
      <c r="D694" s="28" t="str">
        <f>IF(RawData!E694&lt;&gt;"",RawData!E694,"")</f>
        <v/>
      </c>
      <c r="E694" t="str">
        <f>IF(RawData!F694&lt;&gt;"",CONCATENATE(RawData!F694,", ",LEFT(RawData!G694,1)),"")</f>
        <v/>
      </c>
      <c r="G694" s="30" t="str">
        <f t="shared" si="10"/>
        <v/>
      </c>
      <c r="H694" t="str">
        <f>IF(A694&lt;&gt;"",VLOOKUP(G694,ScoreRanges!$C$4:$E$8,3),"")</f>
        <v/>
      </c>
      <c r="J694" s="30" t="str">
        <f>IF(AND(ConversionTable!$F$2&lt;&gt;"",A694&lt;&gt;""),VLOOKUP(G694,ConversionTable!B$2:D$402,3),"")</f>
        <v/>
      </c>
      <c r="K694" t="str">
        <f>IF(AND(ConversionTable!$F$2&lt;&gt;"",A694&lt;&gt;""),VLOOKUP(J694,ConversionTable!I$4:K$7,3),"")</f>
        <v/>
      </c>
      <c r="M694" t="str">
        <f>IF(A694&lt;&gt;"",(RawData!AC694*ScoringModel!$B$11+RawData!AD694*ScoringModel!$B$21+RawData!AE694*ScoringModel!$B$31)*0.01,"")</f>
        <v/>
      </c>
      <c r="N694" t="str">
        <f>IF(A694&lt;&gt;"",(RawData!H694*ScoringModel!$B$4+RawData!I694*ScoringModel!$B$5+RawData!J694*ScoringModel!$B$6+RawData!K694*ScoringModel!$B$7+RawData!L694*ScoringModel!$B$8+RawData!M694*ScoringModel!$B$9+RawData!N694*ScoringModel!$B$10)*0.01,"")</f>
        <v/>
      </c>
      <c r="O694" t="str">
        <f>IF(A694&lt;&gt;"",(RawData!O694*ScoringModel!$B$14+RawData!P694*ScoringModel!$B$15+RawData!Q694*ScoringModel!$B$16+RawData!R694*ScoringModel!$B$17+RawData!S694*ScoringModel!$B$18+RawData!T694*ScoringModel!$B$19+RawData!U694*ScoringModel!$B$20)*0.01,"")</f>
        <v/>
      </c>
      <c r="P694" t="str">
        <f>IF(A694&lt;&gt;"",(RawData!V694*ScoringModel!$B$24+RawData!W694*ScoringModel!$B$25+RawData!X694*ScoringModel!$B$26+RawData!Y694*ScoringModel!$B$27+RawData!Z694*ScoringModel!$B$28+RawData!AA694*ScoringModel!$B$29+RawData!AB694*ScoringModel!$B$30)*0.01,"")</f>
        <v/>
      </c>
      <c r="Q694" s="19"/>
      <c r="R694" s="19"/>
      <c r="S694" s="19"/>
      <c r="T694" s="19"/>
      <c r="U694" s="19"/>
      <c r="V694" s="19"/>
    </row>
    <row r="695" spans="1:22" x14ac:dyDescent="0.25">
      <c r="A695" t="str">
        <f>IF(RawData!A695&lt;&gt;"",RawData!A695,"")</f>
        <v/>
      </c>
      <c r="B695" t="str">
        <f>IF(RawData!B695&lt;&gt;"",CONCATENATE(RawData!B695,", ",RawData!C695),"")</f>
        <v/>
      </c>
      <c r="C695" t="str">
        <f>IF(RawData!D695&lt;&gt;"",RawData!D695,"")</f>
        <v/>
      </c>
      <c r="D695" s="28" t="str">
        <f>IF(RawData!E695&lt;&gt;"",RawData!E695,"")</f>
        <v/>
      </c>
      <c r="E695" t="str">
        <f>IF(RawData!F695&lt;&gt;"",CONCATENATE(RawData!F695,", ",LEFT(RawData!G695,1)),"")</f>
        <v/>
      </c>
      <c r="G695" s="30" t="str">
        <f t="shared" si="10"/>
        <v/>
      </c>
      <c r="H695" t="str">
        <f>IF(A695&lt;&gt;"",VLOOKUP(G695,ScoreRanges!$C$4:$E$8,3),"")</f>
        <v/>
      </c>
      <c r="J695" s="30" t="str">
        <f>IF(AND(ConversionTable!$F$2&lt;&gt;"",A695&lt;&gt;""),VLOOKUP(G695,ConversionTable!B$2:D$402,3),"")</f>
        <v/>
      </c>
      <c r="K695" t="str">
        <f>IF(AND(ConversionTable!$F$2&lt;&gt;"",A695&lt;&gt;""),VLOOKUP(J695,ConversionTable!I$4:K$7,3),"")</f>
        <v/>
      </c>
      <c r="M695" t="str">
        <f>IF(A695&lt;&gt;"",(RawData!AC695*ScoringModel!$B$11+RawData!AD695*ScoringModel!$B$21+RawData!AE695*ScoringModel!$B$31)*0.01,"")</f>
        <v/>
      </c>
      <c r="N695" t="str">
        <f>IF(A695&lt;&gt;"",(RawData!H695*ScoringModel!$B$4+RawData!I695*ScoringModel!$B$5+RawData!J695*ScoringModel!$B$6+RawData!K695*ScoringModel!$B$7+RawData!L695*ScoringModel!$B$8+RawData!M695*ScoringModel!$B$9+RawData!N695*ScoringModel!$B$10)*0.01,"")</f>
        <v/>
      </c>
      <c r="O695" t="str">
        <f>IF(A695&lt;&gt;"",(RawData!O695*ScoringModel!$B$14+RawData!P695*ScoringModel!$B$15+RawData!Q695*ScoringModel!$B$16+RawData!R695*ScoringModel!$B$17+RawData!S695*ScoringModel!$B$18+RawData!T695*ScoringModel!$B$19+RawData!U695*ScoringModel!$B$20)*0.01,"")</f>
        <v/>
      </c>
      <c r="P695" t="str">
        <f>IF(A695&lt;&gt;"",(RawData!V695*ScoringModel!$B$24+RawData!W695*ScoringModel!$B$25+RawData!X695*ScoringModel!$B$26+RawData!Y695*ScoringModel!$B$27+RawData!Z695*ScoringModel!$B$28+RawData!AA695*ScoringModel!$B$29+RawData!AB695*ScoringModel!$B$30)*0.01,"")</f>
        <v/>
      </c>
      <c r="Q695" s="19"/>
      <c r="R695" s="19"/>
      <c r="S695" s="19"/>
      <c r="T695" s="19"/>
      <c r="U695" s="19"/>
      <c r="V695" s="19"/>
    </row>
    <row r="696" spans="1:22" x14ac:dyDescent="0.25">
      <c r="A696" t="str">
        <f>IF(RawData!A696&lt;&gt;"",RawData!A696,"")</f>
        <v/>
      </c>
      <c r="B696" t="str">
        <f>IF(RawData!B696&lt;&gt;"",CONCATENATE(RawData!B696,", ",RawData!C696),"")</f>
        <v/>
      </c>
      <c r="C696" t="str">
        <f>IF(RawData!D696&lt;&gt;"",RawData!D696,"")</f>
        <v/>
      </c>
      <c r="D696" s="28" t="str">
        <f>IF(RawData!E696&lt;&gt;"",RawData!E696,"")</f>
        <v/>
      </c>
      <c r="E696" t="str">
        <f>IF(RawData!F696&lt;&gt;"",CONCATENATE(RawData!F696,", ",LEFT(RawData!G696,1)),"")</f>
        <v/>
      </c>
      <c r="G696" s="30" t="str">
        <f t="shared" si="10"/>
        <v/>
      </c>
      <c r="H696" t="str">
        <f>IF(A696&lt;&gt;"",VLOOKUP(G696,ScoreRanges!$C$4:$E$8,3),"")</f>
        <v/>
      </c>
      <c r="J696" s="30" t="str">
        <f>IF(AND(ConversionTable!$F$2&lt;&gt;"",A696&lt;&gt;""),VLOOKUP(G696,ConversionTable!B$2:D$402,3),"")</f>
        <v/>
      </c>
      <c r="K696" t="str">
        <f>IF(AND(ConversionTable!$F$2&lt;&gt;"",A696&lt;&gt;""),VLOOKUP(J696,ConversionTable!I$4:K$7,3),"")</f>
        <v/>
      </c>
      <c r="M696" t="str">
        <f>IF(A696&lt;&gt;"",(RawData!AC696*ScoringModel!$B$11+RawData!AD696*ScoringModel!$B$21+RawData!AE696*ScoringModel!$B$31)*0.01,"")</f>
        <v/>
      </c>
      <c r="N696" t="str">
        <f>IF(A696&lt;&gt;"",(RawData!H696*ScoringModel!$B$4+RawData!I696*ScoringModel!$B$5+RawData!J696*ScoringModel!$B$6+RawData!K696*ScoringModel!$B$7+RawData!L696*ScoringModel!$B$8+RawData!M696*ScoringModel!$B$9+RawData!N696*ScoringModel!$B$10)*0.01,"")</f>
        <v/>
      </c>
      <c r="O696" t="str">
        <f>IF(A696&lt;&gt;"",(RawData!O696*ScoringModel!$B$14+RawData!P696*ScoringModel!$B$15+RawData!Q696*ScoringModel!$B$16+RawData!R696*ScoringModel!$B$17+RawData!S696*ScoringModel!$B$18+RawData!T696*ScoringModel!$B$19+RawData!U696*ScoringModel!$B$20)*0.01,"")</f>
        <v/>
      </c>
      <c r="P696" t="str">
        <f>IF(A696&lt;&gt;"",(RawData!V696*ScoringModel!$B$24+RawData!W696*ScoringModel!$B$25+RawData!X696*ScoringModel!$B$26+RawData!Y696*ScoringModel!$B$27+RawData!Z696*ScoringModel!$B$28+RawData!AA696*ScoringModel!$B$29+RawData!AB696*ScoringModel!$B$30)*0.01,"")</f>
        <v/>
      </c>
      <c r="Q696" s="19"/>
      <c r="R696" s="19"/>
      <c r="S696" s="19"/>
      <c r="T696" s="19"/>
      <c r="U696" s="19"/>
      <c r="V696" s="19"/>
    </row>
    <row r="697" spans="1:22" x14ac:dyDescent="0.25">
      <c r="A697" t="str">
        <f>IF(RawData!A697&lt;&gt;"",RawData!A697,"")</f>
        <v/>
      </c>
      <c r="B697" t="str">
        <f>IF(RawData!B697&lt;&gt;"",CONCATENATE(RawData!B697,", ",RawData!C697),"")</f>
        <v/>
      </c>
      <c r="C697" t="str">
        <f>IF(RawData!D697&lt;&gt;"",RawData!D697,"")</f>
        <v/>
      </c>
      <c r="D697" s="28" t="str">
        <f>IF(RawData!E697&lt;&gt;"",RawData!E697,"")</f>
        <v/>
      </c>
      <c r="E697" t="str">
        <f>IF(RawData!F697&lt;&gt;"",CONCATENATE(RawData!F697,", ",LEFT(RawData!G697,1)),"")</f>
        <v/>
      </c>
      <c r="G697" s="30" t="str">
        <f t="shared" si="10"/>
        <v/>
      </c>
      <c r="H697" t="str">
        <f>IF(A697&lt;&gt;"",VLOOKUP(G697,ScoreRanges!$C$4:$E$8,3),"")</f>
        <v/>
      </c>
      <c r="J697" s="30" t="str">
        <f>IF(AND(ConversionTable!$F$2&lt;&gt;"",A697&lt;&gt;""),VLOOKUP(G697,ConversionTable!B$2:D$402,3),"")</f>
        <v/>
      </c>
      <c r="K697" t="str">
        <f>IF(AND(ConversionTable!$F$2&lt;&gt;"",A697&lt;&gt;""),VLOOKUP(J697,ConversionTable!I$4:K$7,3),"")</f>
        <v/>
      </c>
      <c r="M697" t="str">
        <f>IF(A697&lt;&gt;"",(RawData!AC697*ScoringModel!$B$11+RawData!AD697*ScoringModel!$B$21+RawData!AE697*ScoringModel!$B$31)*0.01,"")</f>
        <v/>
      </c>
      <c r="N697" t="str">
        <f>IF(A697&lt;&gt;"",(RawData!H697*ScoringModel!$B$4+RawData!I697*ScoringModel!$B$5+RawData!J697*ScoringModel!$B$6+RawData!K697*ScoringModel!$B$7+RawData!L697*ScoringModel!$B$8+RawData!M697*ScoringModel!$B$9+RawData!N697*ScoringModel!$B$10)*0.01,"")</f>
        <v/>
      </c>
      <c r="O697" t="str">
        <f>IF(A697&lt;&gt;"",(RawData!O697*ScoringModel!$B$14+RawData!P697*ScoringModel!$B$15+RawData!Q697*ScoringModel!$B$16+RawData!R697*ScoringModel!$B$17+RawData!S697*ScoringModel!$B$18+RawData!T697*ScoringModel!$B$19+RawData!U697*ScoringModel!$B$20)*0.01,"")</f>
        <v/>
      </c>
      <c r="P697" t="str">
        <f>IF(A697&lt;&gt;"",(RawData!V697*ScoringModel!$B$24+RawData!W697*ScoringModel!$B$25+RawData!X697*ScoringModel!$B$26+RawData!Y697*ScoringModel!$B$27+RawData!Z697*ScoringModel!$B$28+RawData!AA697*ScoringModel!$B$29+RawData!AB697*ScoringModel!$B$30)*0.01,"")</f>
        <v/>
      </c>
      <c r="Q697" s="19"/>
      <c r="R697" s="19"/>
      <c r="S697" s="19"/>
      <c r="T697" s="19"/>
      <c r="U697" s="19"/>
      <c r="V697" s="19"/>
    </row>
    <row r="698" spans="1:22" x14ac:dyDescent="0.25">
      <c r="A698" t="str">
        <f>IF(RawData!A698&lt;&gt;"",RawData!A698,"")</f>
        <v/>
      </c>
      <c r="B698" t="str">
        <f>IF(RawData!B698&lt;&gt;"",CONCATENATE(RawData!B698,", ",RawData!C698),"")</f>
        <v/>
      </c>
      <c r="C698" t="str">
        <f>IF(RawData!D698&lt;&gt;"",RawData!D698,"")</f>
        <v/>
      </c>
      <c r="D698" s="28" t="str">
        <f>IF(RawData!E698&lt;&gt;"",RawData!E698,"")</f>
        <v/>
      </c>
      <c r="E698" t="str">
        <f>IF(RawData!F698&lt;&gt;"",CONCATENATE(RawData!F698,", ",LEFT(RawData!G698,1)),"")</f>
        <v/>
      </c>
      <c r="G698" s="30" t="str">
        <f t="shared" si="10"/>
        <v/>
      </c>
      <c r="H698" t="str">
        <f>IF(A698&lt;&gt;"",VLOOKUP(G698,ScoreRanges!$C$4:$E$8,3),"")</f>
        <v/>
      </c>
      <c r="J698" s="30" t="str">
        <f>IF(AND(ConversionTable!$F$2&lt;&gt;"",A698&lt;&gt;""),VLOOKUP(G698,ConversionTable!B$2:D$402,3),"")</f>
        <v/>
      </c>
      <c r="K698" t="str">
        <f>IF(AND(ConversionTable!$F$2&lt;&gt;"",A698&lt;&gt;""),VLOOKUP(J698,ConversionTable!I$4:K$7,3),"")</f>
        <v/>
      </c>
      <c r="M698" t="str">
        <f>IF(A698&lt;&gt;"",(RawData!AC698*ScoringModel!$B$11+RawData!AD698*ScoringModel!$B$21+RawData!AE698*ScoringModel!$B$31)*0.01,"")</f>
        <v/>
      </c>
      <c r="N698" t="str">
        <f>IF(A698&lt;&gt;"",(RawData!H698*ScoringModel!$B$4+RawData!I698*ScoringModel!$B$5+RawData!J698*ScoringModel!$B$6+RawData!K698*ScoringModel!$B$7+RawData!L698*ScoringModel!$B$8+RawData!M698*ScoringModel!$B$9+RawData!N698*ScoringModel!$B$10)*0.01,"")</f>
        <v/>
      </c>
      <c r="O698" t="str">
        <f>IF(A698&lt;&gt;"",(RawData!O698*ScoringModel!$B$14+RawData!P698*ScoringModel!$B$15+RawData!Q698*ScoringModel!$B$16+RawData!R698*ScoringModel!$B$17+RawData!S698*ScoringModel!$B$18+RawData!T698*ScoringModel!$B$19+RawData!U698*ScoringModel!$B$20)*0.01,"")</f>
        <v/>
      </c>
      <c r="P698" t="str">
        <f>IF(A698&lt;&gt;"",(RawData!V698*ScoringModel!$B$24+RawData!W698*ScoringModel!$B$25+RawData!X698*ScoringModel!$B$26+RawData!Y698*ScoringModel!$B$27+RawData!Z698*ScoringModel!$B$28+RawData!AA698*ScoringModel!$B$29+RawData!AB698*ScoringModel!$B$30)*0.01,"")</f>
        <v/>
      </c>
      <c r="Q698" s="19"/>
      <c r="R698" s="19"/>
      <c r="S698" s="19"/>
      <c r="T698" s="19"/>
      <c r="U698" s="19"/>
      <c r="V698" s="19"/>
    </row>
    <row r="699" spans="1:22" x14ac:dyDescent="0.25">
      <c r="A699" t="str">
        <f>IF(RawData!A699&lt;&gt;"",RawData!A699,"")</f>
        <v/>
      </c>
      <c r="B699" t="str">
        <f>IF(RawData!B699&lt;&gt;"",CONCATENATE(RawData!B699,", ",RawData!C699),"")</f>
        <v/>
      </c>
      <c r="C699" t="str">
        <f>IF(RawData!D699&lt;&gt;"",RawData!D699,"")</f>
        <v/>
      </c>
      <c r="D699" s="28" t="str">
        <f>IF(RawData!E699&lt;&gt;"",RawData!E699,"")</f>
        <v/>
      </c>
      <c r="E699" t="str">
        <f>IF(RawData!F699&lt;&gt;"",CONCATENATE(RawData!F699,", ",LEFT(RawData!G699,1)),"")</f>
        <v/>
      </c>
      <c r="G699" s="30" t="str">
        <f t="shared" si="10"/>
        <v/>
      </c>
      <c r="H699" t="str">
        <f>IF(A699&lt;&gt;"",VLOOKUP(G699,ScoreRanges!$C$4:$E$8,3),"")</f>
        <v/>
      </c>
      <c r="J699" s="30" t="str">
        <f>IF(AND(ConversionTable!$F$2&lt;&gt;"",A699&lt;&gt;""),VLOOKUP(G699,ConversionTable!B$2:D$402,3),"")</f>
        <v/>
      </c>
      <c r="K699" t="str">
        <f>IF(AND(ConversionTable!$F$2&lt;&gt;"",A699&lt;&gt;""),VLOOKUP(J699,ConversionTable!I$4:K$7,3),"")</f>
        <v/>
      </c>
      <c r="M699" t="str">
        <f>IF(A699&lt;&gt;"",(RawData!AC699*ScoringModel!$B$11+RawData!AD699*ScoringModel!$B$21+RawData!AE699*ScoringModel!$B$31)*0.01,"")</f>
        <v/>
      </c>
      <c r="N699" t="str">
        <f>IF(A699&lt;&gt;"",(RawData!H699*ScoringModel!$B$4+RawData!I699*ScoringModel!$B$5+RawData!J699*ScoringModel!$B$6+RawData!K699*ScoringModel!$B$7+RawData!L699*ScoringModel!$B$8+RawData!M699*ScoringModel!$B$9+RawData!N699*ScoringModel!$B$10)*0.01,"")</f>
        <v/>
      </c>
      <c r="O699" t="str">
        <f>IF(A699&lt;&gt;"",(RawData!O699*ScoringModel!$B$14+RawData!P699*ScoringModel!$B$15+RawData!Q699*ScoringModel!$B$16+RawData!R699*ScoringModel!$B$17+RawData!S699*ScoringModel!$B$18+RawData!T699*ScoringModel!$B$19+RawData!U699*ScoringModel!$B$20)*0.01,"")</f>
        <v/>
      </c>
      <c r="P699" t="str">
        <f>IF(A699&lt;&gt;"",(RawData!V699*ScoringModel!$B$24+RawData!W699*ScoringModel!$B$25+RawData!X699*ScoringModel!$B$26+RawData!Y699*ScoringModel!$B$27+RawData!Z699*ScoringModel!$B$28+RawData!AA699*ScoringModel!$B$29+RawData!AB699*ScoringModel!$B$30)*0.01,"")</f>
        <v/>
      </c>
      <c r="Q699" s="19"/>
      <c r="R699" s="19"/>
      <c r="S699" s="19"/>
      <c r="T699" s="19"/>
      <c r="U699" s="19"/>
      <c r="V699" s="19"/>
    </row>
    <row r="700" spans="1:22" x14ac:dyDescent="0.25">
      <c r="A700" t="str">
        <f>IF(RawData!A700&lt;&gt;"",RawData!A700,"")</f>
        <v/>
      </c>
      <c r="B700" t="str">
        <f>IF(RawData!B700&lt;&gt;"",CONCATENATE(RawData!B700,", ",RawData!C700),"")</f>
        <v/>
      </c>
      <c r="C700" t="str">
        <f>IF(RawData!D700&lt;&gt;"",RawData!D700,"")</f>
        <v/>
      </c>
      <c r="D700" s="28" t="str">
        <f>IF(RawData!E700&lt;&gt;"",RawData!E700,"")</f>
        <v/>
      </c>
      <c r="E700" t="str">
        <f>IF(RawData!F700&lt;&gt;"",CONCATENATE(RawData!F700,", ",LEFT(RawData!G700,1)),"")</f>
        <v/>
      </c>
      <c r="G700" s="30" t="str">
        <f t="shared" si="10"/>
        <v/>
      </c>
      <c r="H700" t="str">
        <f>IF(A700&lt;&gt;"",VLOOKUP(G700,ScoreRanges!$C$4:$E$8,3),"")</f>
        <v/>
      </c>
      <c r="J700" s="30" t="str">
        <f>IF(AND(ConversionTable!$F$2&lt;&gt;"",A700&lt;&gt;""),VLOOKUP(G700,ConversionTable!B$2:D$402,3),"")</f>
        <v/>
      </c>
      <c r="K700" t="str">
        <f>IF(AND(ConversionTable!$F$2&lt;&gt;"",A700&lt;&gt;""),VLOOKUP(J700,ConversionTable!I$4:K$7,3),"")</f>
        <v/>
      </c>
      <c r="M700" t="str">
        <f>IF(A700&lt;&gt;"",(RawData!AC700*ScoringModel!$B$11+RawData!AD700*ScoringModel!$B$21+RawData!AE700*ScoringModel!$B$31)*0.01,"")</f>
        <v/>
      </c>
      <c r="N700" t="str">
        <f>IF(A700&lt;&gt;"",(RawData!H700*ScoringModel!$B$4+RawData!I700*ScoringModel!$B$5+RawData!J700*ScoringModel!$B$6+RawData!K700*ScoringModel!$B$7+RawData!L700*ScoringModel!$B$8+RawData!M700*ScoringModel!$B$9+RawData!N700*ScoringModel!$B$10)*0.01,"")</f>
        <v/>
      </c>
      <c r="O700" t="str">
        <f>IF(A700&lt;&gt;"",(RawData!O700*ScoringModel!$B$14+RawData!P700*ScoringModel!$B$15+RawData!Q700*ScoringModel!$B$16+RawData!R700*ScoringModel!$B$17+RawData!S700*ScoringModel!$B$18+RawData!T700*ScoringModel!$B$19+RawData!U700*ScoringModel!$B$20)*0.01,"")</f>
        <v/>
      </c>
      <c r="P700" t="str">
        <f>IF(A700&lt;&gt;"",(RawData!V700*ScoringModel!$B$24+RawData!W700*ScoringModel!$B$25+RawData!X700*ScoringModel!$B$26+RawData!Y700*ScoringModel!$B$27+RawData!Z700*ScoringModel!$B$28+RawData!AA700*ScoringModel!$B$29+RawData!AB700*ScoringModel!$B$30)*0.01,"")</f>
        <v/>
      </c>
      <c r="Q700" s="19"/>
      <c r="R700" s="19"/>
      <c r="S700" s="19"/>
      <c r="T700" s="19"/>
      <c r="U700" s="19"/>
      <c r="V700" s="19"/>
    </row>
    <row r="701" spans="1:22" x14ac:dyDescent="0.25">
      <c r="A701" t="str">
        <f>IF(RawData!A701&lt;&gt;"",RawData!A701,"")</f>
        <v/>
      </c>
      <c r="B701" t="str">
        <f>IF(RawData!B701&lt;&gt;"",CONCATENATE(RawData!B701,", ",RawData!C701),"")</f>
        <v/>
      </c>
      <c r="C701" t="str">
        <f>IF(RawData!D701&lt;&gt;"",RawData!D701,"")</f>
        <v/>
      </c>
      <c r="D701" s="28" t="str">
        <f>IF(RawData!E701&lt;&gt;"",RawData!E701,"")</f>
        <v/>
      </c>
      <c r="E701" t="str">
        <f>IF(RawData!F701&lt;&gt;"",CONCATENATE(RawData!F701,", ",LEFT(RawData!G701,1)),"")</f>
        <v/>
      </c>
      <c r="G701" s="30" t="str">
        <f t="shared" si="10"/>
        <v/>
      </c>
      <c r="H701" t="str">
        <f>IF(A701&lt;&gt;"",VLOOKUP(G701,ScoreRanges!$C$4:$E$8,3),"")</f>
        <v/>
      </c>
      <c r="J701" s="30" t="str">
        <f>IF(AND(ConversionTable!$F$2&lt;&gt;"",A701&lt;&gt;""),VLOOKUP(G701,ConversionTable!B$2:D$402,3),"")</f>
        <v/>
      </c>
      <c r="K701" t="str">
        <f>IF(AND(ConversionTable!$F$2&lt;&gt;"",A701&lt;&gt;""),VLOOKUP(J701,ConversionTable!I$4:K$7,3),"")</f>
        <v/>
      </c>
      <c r="M701" t="str">
        <f>IF(A701&lt;&gt;"",(RawData!AC701*ScoringModel!$B$11+RawData!AD701*ScoringModel!$B$21+RawData!AE701*ScoringModel!$B$31)*0.01,"")</f>
        <v/>
      </c>
      <c r="N701" t="str">
        <f>IF(A701&lt;&gt;"",(RawData!H701*ScoringModel!$B$4+RawData!I701*ScoringModel!$B$5+RawData!J701*ScoringModel!$B$6+RawData!K701*ScoringModel!$B$7+RawData!L701*ScoringModel!$B$8+RawData!M701*ScoringModel!$B$9+RawData!N701*ScoringModel!$B$10)*0.01,"")</f>
        <v/>
      </c>
      <c r="O701" t="str">
        <f>IF(A701&lt;&gt;"",(RawData!O701*ScoringModel!$B$14+RawData!P701*ScoringModel!$B$15+RawData!Q701*ScoringModel!$B$16+RawData!R701*ScoringModel!$B$17+RawData!S701*ScoringModel!$B$18+RawData!T701*ScoringModel!$B$19+RawData!U701*ScoringModel!$B$20)*0.01,"")</f>
        <v/>
      </c>
      <c r="P701" t="str">
        <f>IF(A701&lt;&gt;"",(RawData!V701*ScoringModel!$B$24+RawData!W701*ScoringModel!$B$25+RawData!X701*ScoringModel!$B$26+RawData!Y701*ScoringModel!$B$27+RawData!Z701*ScoringModel!$B$28+RawData!AA701*ScoringModel!$B$29+RawData!AB701*ScoringModel!$B$30)*0.01,"")</f>
        <v/>
      </c>
      <c r="Q701" s="19"/>
      <c r="R701" s="19"/>
      <c r="S701" s="19"/>
      <c r="T701" s="19"/>
      <c r="U701" s="19"/>
      <c r="V701" s="19"/>
    </row>
    <row r="702" spans="1:22" x14ac:dyDescent="0.25">
      <c r="A702" t="str">
        <f>IF(RawData!A702&lt;&gt;"",RawData!A702,"")</f>
        <v/>
      </c>
      <c r="B702" t="str">
        <f>IF(RawData!B702&lt;&gt;"",CONCATENATE(RawData!B702,", ",RawData!C702),"")</f>
        <v/>
      </c>
      <c r="C702" t="str">
        <f>IF(RawData!D702&lt;&gt;"",RawData!D702,"")</f>
        <v/>
      </c>
      <c r="D702" s="28" t="str">
        <f>IF(RawData!E702&lt;&gt;"",RawData!E702,"")</f>
        <v/>
      </c>
      <c r="E702" t="str">
        <f>IF(RawData!F702&lt;&gt;"",CONCATENATE(RawData!F702,", ",LEFT(RawData!G702,1)),"")</f>
        <v/>
      </c>
      <c r="G702" s="30" t="str">
        <f t="shared" si="10"/>
        <v/>
      </c>
      <c r="H702" t="str">
        <f>IF(A702&lt;&gt;"",VLOOKUP(G702,ScoreRanges!$C$4:$E$8,3),"")</f>
        <v/>
      </c>
      <c r="J702" s="30" t="str">
        <f>IF(AND(ConversionTable!$F$2&lt;&gt;"",A702&lt;&gt;""),VLOOKUP(G702,ConversionTable!B$2:D$402,3),"")</f>
        <v/>
      </c>
      <c r="K702" t="str">
        <f>IF(AND(ConversionTable!$F$2&lt;&gt;"",A702&lt;&gt;""),VLOOKUP(J702,ConversionTable!I$4:K$7,3),"")</f>
        <v/>
      </c>
      <c r="M702" t="str">
        <f>IF(A702&lt;&gt;"",(RawData!AC702*ScoringModel!$B$11+RawData!AD702*ScoringModel!$B$21+RawData!AE702*ScoringModel!$B$31)*0.01,"")</f>
        <v/>
      </c>
      <c r="N702" t="str">
        <f>IF(A702&lt;&gt;"",(RawData!H702*ScoringModel!$B$4+RawData!I702*ScoringModel!$B$5+RawData!J702*ScoringModel!$B$6+RawData!K702*ScoringModel!$B$7+RawData!L702*ScoringModel!$B$8+RawData!M702*ScoringModel!$B$9+RawData!N702*ScoringModel!$B$10)*0.01,"")</f>
        <v/>
      </c>
      <c r="O702" t="str">
        <f>IF(A702&lt;&gt;"",(RawData!O702*ScoringModel!$B$14+RawData!P702*ScoringModel!$B$15+RawData!Q702*ScoringModel!$B$16+RawData!R702*ScoringModel!$B$17+RawData!S702*ScoringModel!$B$18+RawData!T702*ScoringModel!$B$19+RawData!U702*ScoringModel!$B$20)*0.01,"")</f>
        <v/>
      </c>
      <c r="P702" t="str">
        <f>IF(A702&lt;&gt;"",(RawData!V702*ScoringModel!$B$24+RawData!W702*ScoringModel!$B$25+RawData!X702*ScoringModel!$B$26+RawData!Y702*ScoringModel!$B$27+RawData!Z702*ScoringModel!$B$28+RawData!AA702*ScoringModel!$B$29+RawData!AB702*ScoringModel!$B$30)*0.01,"")</f>
        <v/>
      </c>
      <c r="Q702" s="19"/>
      <c r="R702" s="19"/>
      <c r="S702" s="19"/>
      <c r="T702" s="19"/>
      <c r="U702" s="19"/>
      <c r="V702" s="19"/>
    </row>
    <row r="703" spans="1:22" x14ac:dyDescent="0.25">
      <c r="A703" t="str">
        <f>IF(RawData!A703&lt;&gt;"",RawData!A703,"")</f>
        <v/>
      </c>
      <c r="B703" t="str">
        <f>IF(RawData!B703&lt;&gt;"",CONCATENATE(RawData!B703,", ",RawData!C703),"")</f>
        <v/>
      </c>
      <c r="C703" t="str">
        <f>IF(RawData!D703&lt;&gt;"",RawData!D703,"")</f>
        <v/>
      </c>
      <c r="D703" s="28" t="str">
        <f>IF(RawData!E703&lt;&gt;"",RawData!E703,"")</f>
        <v/>
      </c>
      <c r="E703" t="str">
        <f>IF(RawData!F703&lt;&gt;"",CONCATENATE(RawData!F703,", ",LEFT(RawData!G703,1)),"")</f>
        <v/>
      </c>
      <c r="G703" s="30" t="str">
        <f t="shared" si="10"/>
        <v/>
      </c>
      <c r="H703" t="str">
        <f>IF(A703&lt;&gt;"",VLOOKUP(G703,ScoreRanges!$C$4:$E$8,3),"")</f>
        <v/>
      </c>
      <c r="J703" s="30" t="str">
        <f>IF(AND(ConversionTable!$F$2&lt;&gt;"",A703&lt;&gt;""),VLOOKUP(G703,ConversionTable!B$2:D$402,3),"")</f>
        <v/>
      </c>
      <c r="K703" t="str">
        <f>IF(AND(ConversionTable!$F$2&lt;&gt;"",A703&lt;&gt;""),VLOOKUP(J703,ConversionTable!I$4:K$7,3),"")</f>
        <v/>
      </c>
      <c r="M703" t="str">
        <f>IF(A703&lt;&gt;"",(RawData!AC703*ScoringModel!$B$11+RawData!AD703*ScoringModel!$B$21+RawData!AE703*ScoringModel!$B$31)*0.01,"")</f>
        <v/>
      </c>
      <c r="N703" t="str">
        <f>IF(A703&lt;&gt;"",(RawData!H703*ScoringModel!$B$4+RawData!I703*ScoringModel!$B$5+RawData!J703*ScoringModel!$B$6+RawData!K703*ScoringModel!$B$7+RawData!L703*ScoringModel!$B$8+RawData!M703*ScoringModel!$B$9+RawData!N703*ScoringModel!$B$10)*0.01,"")</f>
        <v/>
      </c>
      <c r="O703" t="str">
        <f>IF(A703&lt;&gt;"",(RawData!O703*ScoringModel!$B$14+RawData!P703*ScoringModel!$B$15+RawData!Q703*ScoringModel!$B$16+RawData!R703*ScoringModel!$B$17+RawData!S703*ScoringModel!$B$18+RawData!T703*ScoringModel!$B$19+RawData!U703*ScoringModel!$B$20)*0.01,"")</f>
        <v/>
      </c>
      <c r="P703" t="str">
        <f>IF(A703&lt;&gt;"",(RawData!V703*ScoringModel!$B$24+RawData!W703*ScoringModel!$B$25+RawData!X703*ScoringModel!$B$26+RawData!Y703*ScoringModel!$B$27+RawData!Z703*ScoringModel!$B$28+RawData!AA703*ScoringModel!$B$29+RawData!AB703*ScoringModel!$B$30)*0.01,"")</f>
        <v/>
      </c>
      <c r="Q703" s="19"/>
      <c r="R703" s="19"/>
      <c r="S703" s="19"/>
      <c r="T703" s="19"/>
      <c r="U703" s="19"/>
      <c r="V703" s="19"/>
    </row>
    <row r="704" spans="1:22" x14ac:dyDescent="0.25">
      <c r="A704" t="str">
        <f>IF(RawData!A704&lt;&gt;"",RawData!A704,"")</f>
        <v/>
      </c>
      <c r="B704" t="str">
        <f>IF(RawData!B704&lt;&gt;"",CONCATENATE(RawData!B704,", ",RawData!C704),"")</f>
        <v/>
      </c>
      <c r="C704" t="str">
        <f>IF(RawData!D704&lt;&gt;"",RawData!D704,"")</f>
        <v/>
      </c>
      <c r="D704" s="28" t="str">
        <f>IF(RawData!E704&lt;&gt;"",RawData!E704,"")</f>
        <v/>
      </c>
      <c r="E704" t="str">
        <f>IF(RawData!F704&lt;&gt;"",CONCATENATE(RawData!F704,", ",LEFT(RawData!G704,1)),"")</f>
        <v/>
      </c>
      <c r="G704" s="30" t="str">
        <f t="shared" si="10"/>
        <v/>
      </c>
      <c r="H704" t="str">
        <f>IF(A704&lt;&gt;"",VLOOKUP(G704,ScoreRanges!$C$4:$E$8,3),"")</f>
        <v/>
      </c>
      <c r="J704" s="30" t="str">
        <f>IF(AND(ConversionTable!$F$2&lt;&gt;"",A704&lt;&gt;""),VLOOKUP(G704,ConversionTable!B$2:D$402,3),"")</f>
        <v/>
      </c>
      <c r="K704" t="str">
        <f>IF(AND(ConversionTable!$F$2&lt;&gt;"",A704&lt;&gt;""),VLOOKUP(J704,ConversionTable!I$4:K$7,3),"")</f>
        <v/>
      </c>
      <c r="M704" t="str">
        <f>IF(A704&lt;&gt;"",(RawData!AC704*ScoringModel!$B$11+RawData!AD704*ScoringModel!$B$21+RawData!AE704*ScoringModel!$B$31)*0.01,"")</f>
        <v/>
      </c>
      <c r="N704" t="str">
        <f>IF(A704&lt;&gt;"",(RawData!H704*ScoringModel!$B$4+RawData!I704*ScoringModel!$B$5+RawData!J704*ScoringModel!$B$6+RawData!K704*ScoringModel!$B$7+RawData!L704*ScoringModel!$B$8+RawData!M704*ScoringModel!$B$9+RawData!N704*ScoringModel!$B$10)*0.01,"")</f>
        <v/>
      </c>
      <c r="O704" t="str">
        <f>IF(A704&lt;&gt;"",(RawData!O704*ScoringModel!$B$14+RawData!P704*ScoringModel!$B$15+RawData!Q704*ScoringModel!$B$16+RawData!R704*ScoringModel!$B$17+RawData!S704*ScoringModel!$B$18+RawData!T704*ScoringModel!$B$19+RawData!U704*ScoringModel!$B$20)*0.01,"")</f>
        <v/>
      </c>
      <c r="P704" t="str">
        <f>IF(A704&lt;&gt;"",(RawData!V704*ScoringModel!$B$24+RawData!W704*ScoringModel!$B$25+RawData!X704*ScoringModel!$B$26+RawData!Y704*ScoringModel!$B$27+RawData!Z704*ScoringModel!$B$28+RawData!AA704*ScoringModel!$B$29+RawData!AB704*ScoringModel!$B$30)*0.01,"")</f>
        <v/>
      </c>
      <c r="Q704" s="19"/>
      <c r="R704" s="19"/>
      <c r="S704" s="19"/>
      <c r="T704" s="19"/>
      <c r="U704" s="19"/>
      <c r="V704" s="19"/>
    </row>
    <row r="705" spans="1:22" x14ac:dyDescent="0.25">
      <c r="A705" t="str">
        <f>IF(RawData!A705&lt;&gt;"",RawData!A705,"")</f>
        <v/>
      </c>
      <c r="B705" t="str">
        <f>IF(RawData!B705&lt;&gt;"",CONCATENATE(RawData!B705,", ",RawData!C705),"")</f>
        <v/>
      </c>
      <c r="C705" t="str">
        <f>IF(RawData!D705&lt;&gt;"",RawData!D705,"")</f>
        <v/>
      </c>
      <c r="D705" s="28" t="str">
        <f>IF(RawData!E705&lt;&gt;"",RawData!E705,"")</f>
        <v/>
      </c>
      <c r="E705" t="str">
        <f>IF(RawData!F705&lt;&gt;"",CONCATENATE(RawData!F705,", ",LEFT(RawData!G705,1)),"")</f>
        <v/>
      </c>
      <c r="G705" s="30" t="str">
        <f t="shared" si="10"/>
        <v/>
      </c>
      <c r="H705" t="str">
        <f>IF(A705&lt;&gt;"",VLOOKUP(G705,ScoreRanges!$C$4:$E$8,3),"")</f>
        <v/>
      </c>
      <c r="J705" s="30" t="str">
        <f>IF(AND(ConversionTable!$F$2&lt;&gt;"",A705&lt;&gt;""),VLOOKUP(G705,ConversionTable!B$2:D$402,3),"")</f>
        <v/>
      </c>
      <c r="K705" t="str">
        <f>IF(AND(ConversionTable!$F$2&lt;&gt;"",A705&lt;&gt;""),VLOOKUP(J705,ConversionTable!I$4:K$7,3),"")</f>
        <v/>
      </c>
      <c r="M705" t="str">
        <f>IF(A705&lt;&gt;"",(RawData!AC705*ScoringModel!$B$11+RawData!AD705*ScoringModel!$B$21+RawData!AE705*ScoringModel!$B$31)*0.01,"")</f>
        <v/>
      </c>
      <c r="N705" t="str">
        <f>IF(A705&lt;&gt;"",(RawData!H705*ScoringModel!$B$4+RawData!I705*ScoringModel!$B$5+RawData!J705*ScoringModel!$B$6+RawData!K705*ScoringModel!$B$7+RawData!L705*ScoringModel!$B$8+RawData!M705*ScoringModel!$B$9+RawData!N705*ScoringModel!$B$10)*0.01,"")</f>
        <v/>
      </c>
      <c r="O705" t="str">
        <f>IF(A705&lt;&gt;"",(RawData!O705*ScoringModel!$B$14+RawData!P705*ScoringModel!$B$15+RawData!Q705*ScoringModel!$B$16+RawData!R705*ScoringModel!$B$17+RawData!S705*ScoringModel!$B$18+RawData!T705*ScoringModel!$B$19+RawData!U705*ScoringModel!$B$20)*0.01,"")</f>
        <v/>
      </c>
      <c r="P705" t="str">
        <f>IF(A705&lt;&gt;"",(RawData!V705*ScoringModel!$B$24+RawData!W705*ScoringModel!$B$25+RawData!X705*ScoringModel!$B$26+RawData!Y705*ScoringModel!$B$27+RawData!Z705*ScoringModel!$B$28+RawData!AA705*ScoringModel!$B$29+RawData!AB705*ScoringModel!$B$30)*0.01,"")</f>
        <v/>
      </c>
      <c r="Q705" s="19"/>
      <c r="R705" s="19"/>
      <c r="S705" s="19"/>
      <c r="T705" s="19"/>
      <c r="U705" s="19"/>
      <c r="V705" s="19"/>
    </row>
    <row r="706" spans="1:22" x14ac:dyDescent="0.25">
      <c r="A706" t="str">
        <f>IF(RawData!A706&lt;&gt;"",RawData!A706,"")</f>
        <v/>
      </c>
      <c r="B706" t="str">
        <f>IF(RawData!B706&lt;&gt;"",CONCATENATE(RawData!B706,", ",RawData!C706),"")</f>
        <v/>
      </c>
      <c r="C706" t="str">
        <f>IF(RawData!D706&lt;&gt;"",RawData!D706,"")</f>
        <v/>
      </c>
      <c r="D706" s="28" t="str">
        <f>IF(RawData!E706&lt;&gt;"",RawData!E706,"")</f>
        <v/>
      </c>
      <c r="E706" t="str">
        <f>IF(RawData!F706&lt;&gt;"",CONCATENATE(RawData!F706,", ",LEFT(RawData!G706,1)),"")</f>
        <v/>
      </c>
      <c r="G706" s="30" t="str">
        <f t="shared" si="10"/>
        <v/>
      </c>
      <c r="H706" t="str">
        <f>IF(A706&lt;&gt;"",VLOOKUP(G706,ScoreRanges!$C$4:$E$8,3),"")</f>
        <v/>
      </c>
      <c r="J706" s="30" t="str">
        <f>IF(AND(ConversionTable!$F$2&lt;&gt;"",A706&lt;&gt;""),VLOOKUP(G706,ConversionTable!B$2:D$402,3),"")</f>
        <v/>
      </c>
      <c r="K706" t="str">
        <f>IF(AND(ConversionTable!$F$2&lt;&gt;"",A706&lt;&gt;""),VLOOKUP(J706,ConversionTable!I$4:K$7,3),"")</f>
        <v/>
      </c>
      <c r="M706" t="str">
        <f>IF(A706&lt;&gt;"",(RawData!AC706*ScoringModel!$B$11+RawData!AD706*ScoringModel!$B$21+RawData!AE706*ScoringModel!$B$31)*0.01,"")</f>
        <v/>
      </c>
      <c r="N706" t="str">
        <f>IF(A706&lt;&gt;"",(RawData!H706*ScoringModel!$B$4+RawData!I706*ScoringModel!$B$5+RawData!J706*ScoringModel!$B$6+RawData!K706*ScoringModel!$B$7+RawData!L706*ScoringModel!$B$8+RawData!M706*ScoringModel!$B$9+RawData!N706*ScoringModel!$B$10)*0.01,"")</f>
        <v/>
      </c>
      <c r="O706" t="str">
        <f>IF(A706&lt;&gt;"",(RawData!O706*ScoringModel!$B$14+RawData!P706*ScoringModel!$B$15+RawData!Q706*ScoringModel!$B$16+RawData!R706*ScoringModel!$B$17+RawData!S706*ScoringModel!$B$18+RawData!T706*ScoringModel!$B$19+RawData!U706*ScoringModel!$B$20)*0.01,"")</f>
        <v/>
      </c>
      <c r="P706" t="str">
        <f>IF(A706&lt;&gt;"",(RawData!V706*ScoringModel!$B$24+RawData!W706*ScoringModel!$B$25+RawData!X706*ScoringModel!$B$26+RawData!Y706*ScoringModel!$B$27+RawData!Z706*ScoringModel!$B$28+RawData!AA706*ScoringModel!$B$29+RawData!AB706*ScoringModel!$B$30)*0.01,"")</f>
        <v/>
      </c>
      <c r="Q706" s="19"/>
      <c r="R706" s="19"/>
      <c r="S706" s="19"/>
      <c r="T706" s="19"/>
      <c r="U706" s="19"/>
      <c r="V706" s="19"/>
    </row>
    <row r="707" spans="1:22" x14ac:dyDescent="0.25">
      <c r="A707" t="str">
        <f>IF(RawData!A707&lt;&gt;"",RawData!A707,"")</f>
        <v/>
      </c>
      <c r="B707" t="str">
        <f>IF(RawData!B707&lt;&gt;"",CONCATENATE(RawData!B707,", ",RawData!C707),"")</f>
        <v/>
      </c>
      <c r="C707" t="str">
        <f>IF(RawData!D707&lt;&gt;"",RawData!D707,"")</f>
        <v/>
      </c>
      <c r="D707" s="28" t="str">
        <f>IF(RawData!E707&lt;&gt;"",RawData!E707,"")</f>
        <v/>
      </c>
      <c r="E707" t="str">
        <f>IF(RawData!F707&lt;&gt;"",CONCATENATE(RawData!F707,", ",LEFT(RawData!G707,1)),"")</f>
        <v/>
      </c>
      <c r="G707" s="30" t="str">
        <f t="shared" ref="G707:G770" si="11">IF(A707&lt;&gt;"",SUM(M707:P707),"")</f>
        <v/>
      </c>
      <c r="H707" t="str">
        <f>IF(A707&lt;&gt;"",VLOOKUP(G707,ScoreRanges!$C$4:$E$8,3),"")</f>
        <v/>
      </c>
      <c r="J707" s="30" t="str">
        <f>IF(AND(ConversionTable!$F$2&lt;&gt;"",A707&lt;&gt;""),VLOOKUP(G707,ConversionTable!B$2:D$402,3),"")</f>
        <v/>
      </c>
      <c r="K707" t="str">
        <f>IF(AND(ConversionTable!$F$2&lt;&gt;"",A707&lt;&gt;""),VLOOKUP(J707,ConversionTable!I$4:K$7,3),"")</f>
        <v/>
      </c>
      <c r="M707" t="str">
        <f>IF(A707&lt;&gt;"",(RawData!AC707*ScoringModel!$B$11+RawData!AD707*ScoringModel!$B$21+RawData!AE707*ScoringModel!$B$31)*0.01,"")</f>
        <v/>
      </c>
      <c r="N707" t="str">
        <f>IF(A707&lt;&gt;"",(RawData!H707*ScoringModel!$B$4+RawData!I707*ScoringModel!$B$5+RawData!J707*ScoringModel!$B$6+RawData!K707*ScoringModel!$B$7+RawData!L707*ScoringModel!$B$8+RawData!M707*ScoringModel!$B$9+RawData!N707*ScoringModel!$B$10)*0.01,"")</f>
        <v/>
      </c>
      <c r="O707" t="str">
        <f>IF(A707&lt;&gt;"",(RawData!O707*ScoringModel!$B$14+RawData!P707*ScoringModel!$B$15+RawData!Q707*ScoringModel!$B$16+RawData!R707*ScoringModel!$B$17+RawData!S707*ScoringModel!$B$18+RawData!T707*ScoringModel!$B$19+RawData!U707*ScoringModel!$B$20)*0.01,"")</f>
        <v/>
      </c>
      <c r="P707" t="str">
        <f>IF(A707&lt;&gt;"",(RawData!V707*ScoringModel!$B$24+RawData!W707*ScoringModel!$B$25+RawData!X707*ScoringModel!$B$26+RawData!Y707*ScoringModel!$B$27+RawData!Z707*ScoringModel!$B$28+RawData!AA707*ScoringModel!$B$29+RawData!AB707*ScoringModel!$B$30)*0.01,"")</f>
        <v/>
      </c>
      <c r="Q707" s="19"/>
      <c r="R707" s="19"/>
      <c r="S707" s="19"/>
      <c r="T707" s="19"/>
      <c r="U707" s="19"/>
      <c r="V707" s="19"/>
    </row>
    <row r="708" spans="1:22" x14ac:dyDescent="0.25">
      <c r="A708" t="str">
        <f>IF(RawData!A708&lt;&gt;"",RawData!A708,"")</f>
        <v/>
      </c>
      <c r="B708" t="str">
        <f>IF(RawData!B708&lt;&gt;"",CONCATENATE(RawData!B708,", ",RawData!C708),"")</f>
        <v/>
      </c>
      <c r="C708" t="str">
        <f>IF(RawData!D708&lt;&gt;"",RawData!D708,"")</f>
        <v/>
      </c>
      <c r="D708" s="28" t="str">
        <f>IF(RawData!E708&lt;&gt;"",RawData!E708,"")</f>
        <v/>
      </c>
      <c r="E708" t="str">
        <f>IF(RawData!F708&lt;&gt;"",CONCATENATE(RawData!F708,", ",LEFT(RawData!G708,1)),"")</f>
        <v/>
      </c>
      <c r="G708" s="30" t="str">
        <f t="shared" si="11"/>
        <v/>
      </c>
      <c r="H708" t="str">
        <f>IF(A708&lt;&gt;"",VLOOKUP(G708,ScoreRanges!$C$4:$E$8,3),"")</f>
        <v/>
      </c>
      <c r="J708" s="30" t="str">
        <f>IF(AND(ConversionTable!$F$2&lt;&gt;"",A708&lt;&gt;""),VLOOKUP(G708,ConversionTable!B$2:D$402,3),"")</f>
        <v/>
      </c>
      <c r="K708" t="str">
        <f>IF(AND(ConversionTable!$F$2&lt;&gt;"",A708&lt;&gt;""),VLOOKUP(J708,ConversionTable!I$4:K$7,3),"")</f>
        <v/>
      </c>
      <c r="M708" t="str">
        <f>IF(A708&lt;&gt;"",(RawData!AC708*ScoringModel!$B$11+RawData!AD708*ScoringModel!$B$21+RawData!AE708*ScoringModel!$B$31)*0.01,"")</f>
        <v/>
      </c>
      <c r="N708" t="str">
        <f>IF(A708&lt;&gt;"",(RawData!H708*ScoringModel!$B$4+RawData!I708*ScoringModel!$B$5+RawData!J708*ScoringModel!$B$6+RawData!K708*ScoringModel!$B$7+RawData!L708*ScoringModel!$B$8+RawData!M708*ScoringModel!$B$9+RawData!N708*ScoringModel!$B$10)*0.01,"")</f>
        <v/>
      </c>
      <c r="O708" t="str">
        <f>IF(A708&lt;&gt;"",(RawData!O708*ScoringModel!$B$14+RawData!P708*ScoringModel!$B$15+RawData!Q708*ScoringModel!$B$16+RawData!R708*ScoringModel!$B$17+RawData!S708*ScoringModel!$B$18+RawData!T708*ScoringModel!$B$19+RawData!U708*ScoringModel!$B$20)*0.01,"")</f>
        <v/>
      </c>
      <c r="P708" t="str">
        <f>IF(A708&lt;&gt;"",(RawData!V708*ScoringModel!$B$24+RawData!W708*ScoringModel!$B$25+RawData!X708*ScoringModel!$B$26+RawData!Y708*ScoringModel!$B$27+RawData!Z708*ScoringModel!$B$28+RawData!AA708*ScoringModel!$B$29+RawData!AB708*ScoringModel!$B$30)*0.01,"")</f>
        <v/>
      </c>
      <c r="Q708" s="19"/>
      <c r="R708" s="19"/>
      <c r="S708" s="19"/>
      <c r="T708" s="19"/>
      <c r="U708" s="19"/>
      <c r="V708" s="19"/>
    </row>
    <row r="709" spans="1:22" x14ac:dyDescent="0.25">
      <c r="A709" t="str">
        <f>IF(RawData!A709&lt;&gt;"",RawData!A709,"")</f>
        <v/>
      </c>
      <c r="B709" t="str">
        <f>IF(RawData!B709&lt;&gt;"",CONCATENATE(RawData!B709,", ",RawData!C709),"")</f>
        <v/>
      </c>
      <c r="C709" t="str">
        <f>IF(RawData!D709&lt;&gt;"",RawData!D709,"")</f>
        <v/>
      </c>
      <c r="D709" s="28" t="str">
        <f>IF(RawData!E709&lt;&gt;"",RawData!E709,"")</f>
        <v/>
      </c>
      <c r="E709" t="str">
        <f>IF(RawData!F709&lt;&gt;"",CONCATENATE(RawData!F709,", ",LEFT(RawData!G709,1)),"")</f>
        <v/>
      </c>
      <c r="G709" s="30" t="str">
        <f t="shared" si="11"/>
        <v/>
      </c>
      <c r="H709" t="str">
        <f>IF(A709&lt;&gt;"",VLOOKUP(G709,ScoreRanges!$C$4:$E$8,3),"")</f>
        <v/>
      </c>
      <c r="J709" s="30" t="str">
        <f>IF(AND(ConversionTable!$F$2&lt;&gt;"",A709&lt;&gt;""),VLOOKUP(G709,ConversionTable!B$2:D$402,3),"")</f>
        <v/>
      </c>
      <c r="K709" t="str">
        <f>IF(AND(ConversionTable!$F$2&lt;&gt;"",A709&lt;&gt;""),VLOOKUP(J709,ConversionTable!I$4:K$7,3),"")</f>
        <v/>
      </c>
      <c r="M709" t="str">
        <f>IF(A709&lt;&gt;"",(RawData!AC709*ScoringModel!$B$11+RawData!AD709*ScoringModel!$B$21+RawData!AE709*ScoringModel!$B$31)*0.01,"")</f>
        <v/>
      </c>
      <c r="N709" t="str">
        <f>IF(A709&lt;&gt;"",(RawData!H709*ScoringModel!$B$4+RawData!I709*ScoringModel!$B$5+RawData!J709*ScoringModel!$B$6+RawData!K709*ScoringModel!$B$7+RawData!L709*ScoringModel!$B$8+RawData!M709*ScoringModel!$B$9+RawData!N709*ScoringModel!$B$10)*0.01,"")</f>
        <v/>
      </c>
      <c r="O709" t="str">
        <f>IF(A709&lt;&gt;"",(RawData!O709*ScoringModel!$B$14+RawData!P709*ScoringModel!$B$15+RawData!Q709*ScoringModel!$B$16+RawData!R709*ScoringModel!$B$17+RawData!S709*ScoringModel!$B$18+RawData!T709*ScoringModel!$B$19+RawData!U709*ScoringModel!$B$20)*0.01,"")</f>
        <v/>
      </c>
      <c r="P709" t="str">
        <f>IF(A709&lt;&gt;"",(RawData!V709*ScoringModel!$B$24+RawData!W709*ScoringModel!$B$25+RawData!X709*ScoringModel!$B$26+RawData!Y709*ScoringModel!$B$27+RawData!Z709*ScoringModel!$B$28+RawData!AA709*ScoringModel!$B$29+RawData!AB709*ScoringModel!$B$30)*0.01,"")</f>
        <v/>
      </c>
      <c r="Q709" s="19"/>
      <c r="R709" s="19"/>
      <c r="S709" s="19"/>
      <c r="T709" s="19"/>
      <c r="U709" s="19"/>
      <c r="V709" s="19"/>
    </row>
    <row r="710" spans="1:22" x14ac:dyDescent="0.25">
      <c r="A710" t="str">
        <f>IF(RawData!A710&lt;&gt;"",RawData!A710,"")</f>
        <v/>
      </c>
      <c r="B710" t="str">
        <f>IF(RawData!B710&lt;&gt;"",CONCATENATE(RawData!B710,", ",RawData!C710),"")</f>
        <v/>
      </c>
      <c r="C710" t="str">
        <f>IF(RawData!D710&lt;&gt;"",RawData!D710,"")</f>
        <v/>
      </c>
      <c r="D710" s="28" t="str">
        <f>IF(RawData!E710&lt;&gt;"",RawData!E710,"")</f>
        <v/>
      </c>
      <c r="E710" t="str">
        <f>IF(RawData!F710&lt;&gt;"",CONCATENATE(RawData!F710,", ",LEFT(RawData!G710,1)),"")</f>
        <v/>
      </c>
      <c r="G710" s="30" t="str">
        <f t="shared" si="11"/>
        <v/>
      </c>
      <c r="H710" t="str">
        <f>IF(A710&lt;&gt;"",VLOOKUP(G710,ScoreRanges!$C$4:$E$8,3),"")</f>
        <v/>
      </c>
      <c r="J710" s="30" t="str">
        <f>IF(AND(ConversionTable!$F$2&lt;&gt;"",A710&lt;&gt;""),VLOOKUP(G710,ConversionTable!B$2:D$402,3),"")</f>
        <v/>
      </c>
      <c r="K710" t="str">
        <f>IF(AND(ConversionTable!$F$2&lt;&gt;"",A710&lt;&gt;""),VLOOKUP(J710,ConversionTable!I$4:K$7,3),"")</f>
        <v/>
      </c>
      <c r="M710" t="str">
        <f>IF(A710&lt;&gt;"",(RawData!AC710*ScoringModel!$B$11+RawData!AD710*ScoringModel!$B$21+RawData!AE710*ScoringModel!$B$31)*0.01,"")</f>
        <v/>
      </c>
      <c r="N710" t="str">
        <f>IF(A710&lt;&gt;"",(RawData!H710*ScoringModel!$B$4+RawData!I710*ScoringModel!$B$5+RawData!J710*ScoringModel!$B$6+RawData!K710*ScoringModel!$B$7+RawData!L710*ScoringModel!$B$8+RawData!M710*ScoringModel!$B$9+RawData!N710*ScoringModel!$B$10)*0.01,"")</f>
        <v/>
      </c>
      <c r="O710" t="str">
        <f>IF(A710&lt;&gt;"",(RawData!O710*ScoringModel!$B$14+RawData!P710*ScoringModel!$B$15+RawData!Q710*ScoringModel!$B$16+RawData!R710*ScoringModel!$B$17+RawData!S710*ScoringModel!$B$18+RawData!T710*ScoringModel!$B$19+RawData!U710*ScoringModel!$B$20)*0.01,"")</f>
        <v/>
      </c>
      <c r="P710" t="str">
        <f>IF(A710&lt;&gt;"",(RawData!V710*ScoringModel!$B$24+RawData!W710*ScoringModel!$B$25+RawData!X710*ScoringModel!$B$26+RawData!Y710*ScoringModel!$B$27+RawData!Z710*ScoringModel!$B$28+RawData!AA710*ScoringModel!$B$29+RawData!AB710*ScoringModel!$B$30)*0.01,"")</f>
        <v/>
      </c>
      <c r="Q710" s="19"/>
      <c r="R710" s="19"/>
      <c r="S710" s="19"/>
      <c r="T710" s="19"/>
      <c r="U710" s="19"/>
      <c r="V710" s="19"/>
    </row>
    <row r="711" spans="1:22" x14ac:dyDescent="0.25">
      <c r="A711" t="str">
        <f>IF(RawData!A711&lt;&gt;"",RawData!A711,"")</f>
        <v/>
      </c>
      <c r="B711" t="str">
        <f>IF(RawData!B711&lt;&gt;"",CONCATENATE(RawData!B711,", ",RawData!C711),"")</f>
        <v/>
      </c>
      <c r="C711" t="str">
        <f>IF(RawData!D711&lt;&gt;"",RawData!D711,"")</f>
        <v/>
      </c>
      <c r="D711" s="28" t="str">
        <f>IF(RawData!E711&lt;&gt;"",RawData!E711,"")</f>
        <v/>
      </c>
      <c r="E711" t="str">
        <f>IF(RawData!F711&lt;&gt;"",CONCATENATE(RawData!F711,", ",LEFT(RawData!G711,1)),"")</f>
        <v/>
      </c>
      <c r="G711" s="30" t="str">
        <f t="shared" si="11"/>
        <v/>
      </c>
      <c r="H711" t="str">
        <f>IF(A711&lt;&gt;"",VLOOKUP(G711,ScoreRanges!$C$4:$E$8,3),"")</f>
        <v/>
      </c>
      <c r="J711" s="30" t="str">
        <f>IF(AND(ConversionTable!$F$2&lt;&gt;"",A711&lt;&gt;""),VLOOKUP(G711,ConversionTable!B$2:D$402,3),"")</f>
        <v/>
      </c>
      <c r="K711" t="str">
        <f>IF(AND(ConversionTable!$F$2&lt;&gt;"",A711&lt;&gt;""),VLOOKUP(J711,ConversionTable!I$4:K$7,3),"")</f>
        <v/>
      </c>
      <c r="M711" t="str">
        <f>IF(A711&lt;&gt;"",(RawData!AC711*ScoringModel!$B$11+RawData!AD711*ScoringModel!$B$21+RawData!AE711*ScoringModel!$B$31)*0.01,"")</f>
        <v/>
      </c>
      <c r="N711" t="str">
        <f>IF(A711&lt;&gt;"",(RawData!H711*ScoringModel!$B$4+RawData!I711*ScoringModel!$B$5+RawData!J711*ScoringModel!$B$6+RawData!K711*ScoringModel!$B$7+RawData!L711*ScoringModel!$B$8+RawData!M711*ScoringModel!$B$9+RawData!N711*ScoringModel!$B$10)*0.01,"")</f>
        <v/>
      </c>
      <c r="O711" t="str">
        <f>IF(A711&lt;&gt;"",(RawData!O711*ScoringModel!$B$14+RawData!P711*ScoringModel!$B$15+RawData!Q711*ScoringModel!$B$16+RawData!R711*ScoringModel!$B$17+RawData!S711*ScoringModel!$B$18+RawData!T711*ScoringModel!$B$19+RawData!U711*ScoringModel!$B$20)*0.01,"")</f>
        <v/>
      </c>
      <c r="P711" t="str">
        <f>IF(A711&lt;&gt;"",(RawData!V711*ScoringModel!$B$24+RawData!W711*ScoringModel!$B$25+RawData!X711*ScoringModel!$B$26+RawData!Y711*ScoringModel!$B$27+RawData!Z711*ScoringModel!$B$28+RawData!AA711*ScoringModel!$B$29+RawData!AB711*ScoringModel!$B$30)*0.01,"")</f>
        <v/>
      </c>
      <c r="Q711" s="19"/>
      <c r="R711" s="19"/>
      <c r="S711" s="19"/>
      <c r="T711" s="19"/>
      <c r="U711" s="19"/>
      <c r="V711" s="19"/>
    </row>
    <row r="712" spans="1:22" x14ac:dyDescent="0.25">
      <c r="A712" t="str">
        <f>IF(RawData!A712&lt;&gt;"",RawData!A712,"")</f>
        <v/>
      </c>
      <c r="B712" t="str">
        <f>IF(RawData!B712&lt;&gt;"",CONCATENATE(RawData!B712,", ",RawData!C712),"")</f>
        <v/>
      </c>
      <c r="C712" t="str">
        <f>IF(RawData!D712&lt;&gt;"",RawData!D712,"")</f>
        <v/>
      </c>
      <c r="D712" s="28" t="str">
        <f>IF(RawData!E712&lt;&gt;"",RawData!E712,"")</f>
        <v/>
      </c>
      <c r="E712" t="str">
        <f>IF(RawData!F712&lt;&gt;"",CONCATENATE(RawData!F712,", ",LEFT(RawData!G712,1)),"")</f>
        <v/>
      </c>
      <c r="G712" s="30" t="str">
        <f t="shared" si="11"/>
        <v/>
      </c>
      <c r="H712" t="str">
        <f>IF(A712&lt;&gt;"",VLOOKUP(G712,ScoreRanges!$C$4:$E$8,3),"")</f>
        <v/>
      </c>
      <c r="J712" s="30" t="str">
        <f>IF(AND(ConversionTable!$F$2&lt;&gt;"",A712&lt;&gt;""),VLOOKUP(G712,ConversionTable!B$2:D$402,3),"")</f>
        <v/>
      </c>
      <c r="K712" t="str">
        <f>IF(AND(ConversionTable!$F$2&lt;&gt;"",A712&lt;&gt;""),VLOOKUP(J712,ConversionTable!I$4:K$7,3),"")</f>
        <v/>
      </c>
      <c r="M712" t="str">
        <f>IF(A712&lt;&gt;"",(RawData!AC712*ScoringModel!$B$11+RawData!AD712*ScoringModel!$B$21+RawData!AE712*ScoringModel!$B$31)*0.01,"")</f>
        <v/>
      </c>
      <c r="N712" t="str">
        <f>IF(A712&lt;&gt;"",(RawData!H712*ScoringModel!$B$4+RawData!I712*ScoringModel!$B$5+RawData!J712*ScoringModel!$B$6+RawData!K712*ScoringModel!$B$7+RawData!L712*ScoringModel!$B$8+RawData!M712*ScoringModel!$B$9+RawData!N712*ScoringModel!$B$10)*0.01,"")</f>
        <v/>
      </c>
      <c r="O712" t="str">
        <f>IF(A712&lt;&gt;"",(RawData!O712*ScoringModel!$B$14+RawData!P712*ScoringModel!$B$15+RawData!Q712*ScoringModel!$B$16+RawData!R712*ScoringModel!$B$17+RawData!S712*ScoringModel!$B$18+RawData!T712*ScoringModel!$B$19+RawData!U712*ScoringModel!$B$20)*0.01,"")</f>
        <v/>
      </c>
      <c r="P712" t="str">
        <f>IF(A712&lt;&gt;"",(RawData!V712*ScoringModel!$B$24+RawData!W712*ScoringModel!$B$25+RawData!X712*ScoringModel!$B$26+RawData!Y712*ScoringModel!$B$27+RawData!Z712*ScoringModel!$B$28+RawData!AA712*ScoringModel!$B$29+RawData!AB712*ScoringModel!$B$30)*0.01,"")</f>
        <v/>
      </c>
      <c r="Q712" s="19"/>
      <c r="R712" s="19"/>
      <c r="S712" s="19"/>
      <c r="T712" s="19"/>
      <c r="U712" s="19"/>
      <c r="V712" s="19"/>
    </row>
    <row r="713" spans="1:22" x14ac:dyDescent="0.25">
      <c r="A713" t="str">
        <f>IF(RawData!A713&lt;&gt;"",RawData!A713,"")</f>
        <v/>
      </c>
      <c r="B713" t="str">
        <f>IF(RawData!B713&lt;&gt;"",CONCATENATE(RawData!B713,", ",RawData!C713),"")</f>
        <v/>
      </c>
      <c r="C713" t="str">
        <f>IF(RawData!D713&lt;&gt;"",RawData!D713,"")</f>
        <v/>
      </c>
      <c r="D713" s="28" t="str">
        <f>IF(RawData!E713&lt;&gt;"",RawData!E713,"")</f>
        <v/>
      </c>
      <c r="E713" t="str">
        <f>IF(RawData!F713&lt;&gt;"",CONCATENATE(RawData!F713,", ",LEFT(RawData!G713,1)),"")</f>
        <v/>
      </c>
      <c r="G713" s="30" t="str">
        <f t="shared" si="11"/>
        <v/>
      </c>
      <c r="H713" t="str">
        <f>IF(A713&lt;&gt;"",VLOOKUP(G713,ScoreRanges!$C$4:$E$8,3),"")</f>
        <v/>
      </c>
      <c r="J713" s="30" t="str">
        <f>IF(AND(ConversionTable!$F$2&lt;&gt;"",A713&lt;&gt;""),VLOOKUP(G713,ConversionTable!B$2:D$402,3),"")</f>
        <v/>
      </c>
      <c r="K713" t="str">
        <f>IF(AND(ConversionTable!$F$2&lt;&gt;"",A713&lt;&gt;""),VLOOKUP(J713,ConversionTable!I$4:K$7,3),"")</f>
        <v/>
      </c>
      <c r="M713" t="str">
        <f>IF(A713&lt;&gt;"",(RawData!AC713*ScoringModel!$B$11+RawData!AD713*ScoringModel!$B$21+RawData!AE713*ScoringModel!$B$31)*0.01,"")</f>
        <v/>
      </c>
      <c r="N713" t="str">
        <f>IF(A713&lt;&gt;"",(RawData!H713*ScoringModel!$B$4+RawData!I713*ScoringModel!$B$5+RawData!J713*ScoringModel!$B$6+RawData!K713*ScoringModel!$B$7+RawData!L713*ScoringModel!$B$8+RawData!M713*ScoringModel!$B$9+RawData!N713*ScoringModel!$B$10)*0.01,"")</f>
        <v/>
      </c>
      <c r="O713" t="str">
        <f>IF(A713&lt;&gt;"",(RawData!O713*ScoringModel!$B$14+RawData!P713*ScoringModel!$B$15+RawData!Q713*ScoringModel!$B$16+RawData!R713*ScoringModel!$B$17+RawData!S713*ScoringModel!$B$18+RawData!T713*ScoringModel!$B$19+RawData!U713*ScoringModel!$B$20)*0.01,"")</f>
        <v/>
      </c>
      <c r="P713" t="str">
        <f>IF(A713&lt;&gt;"",(RawData!V713*ScoringModel!$B$24+RawData!W713*ScoringModel!$B$25+RawData!X713*ScoringModel!$B$26+RawData!Y713*ScoringModel!$B$27+RawData!Z713*ScoringModel!$B$28+RawData!AA713*ScoringModel!$B$29+RawData!AB713*ScoringModel!$B$30)*0.01,"")</f>
        <v/>
      </c>
      <c r="Q713" s="19"/>
      <c r="R713" s="19"/>
      <c r="S713" s="19"/>
      <c r="T713" s="19"/>
      <c r="U713" s="19"/>
      <c r="V713" s="19"/>
    </row>
    <row r="714" spans="1:22" x14ac:dyDescent="0.25">
      <c r="A714" t="str">
        <f>IF(RawData!A714&lt;&gt;"",RawData!A714,"")</f>
        <v/>
      </c>
      <c r="B714" t="str">
        <f>IF(RawData!B714&lt;&gt;"",CONCATENATE(RawData!B714,", ",RawData!C714),"")</f>
        <v/>
      </c>
      <c r="C714" t="str">
        <f>IF(RawData!D714&lt;&gt;"",RawData!D714,"")</f>
        <v/>
      </c>
      <c r="D714" s="28" t="str">
        <f>IF(RawData!E714&lt;&gt;"",RawData!E714,"")</f>
        <v/>
      </c>
      <c r="E714" t="str">
        <f>IF(RawData!F714&lt;&gt;"",CONCATENATE(RawData!F714,", ",LEFT(RawData!G714,1)),"")</f>
        <v/>
      </c>
      <c r="G714" s="30" t="str">
        <f t="shared" si="11"/>
        <v/>
      </c>
      <c r="H714" t="str">
        <f>IF(A714&lt;&gt;"",VLOOKUP(G714,ScoreRanges!$C$4:$E$8,3),"")</f>
        <v/>
      </c>
      <c r="J714" s="30" t="str">
        <f>IF(AND(ConversionTable!$F$2&lt;&gt;"",A714&lt;&gt;""),VLOOKUP(G714,ConversionTable!B$2:D$402,3),"")</f>
        <v/>
      </c>
      <c r="K714" t="str">
        <f>IF(AND(ConversionTable!$F$2&lt;&gt;"",A714&lt;&gt;""),VLOOKUP(J714,ConversionTable!I$4:K$7,3),"")</f>
        <v/>
      </c>
      <c r="M714" t="str">
        <f>IF(A714&lt;&gt;"",(RawData!AC714*ScoringModel!$B$11+RawData!AD714*ScoringModel!$B$21+RawData!AE714*ScoringModel!$B$31)*0.01,"")</f>
        <v/>
      </c>
      <c r="N714" t="str">
        <f>IF(A714&lt;&gt;"",(RawData!H714*ScoringModel!$B$4+RawData!I714*ScoringModel!$B$5+RawData!J714*ScoringModel!$B$6+RawData!K714*ScoringModel!$B$7+RawData!L714*ScoringModel!$B$8+RawData!M714*ScoringModel!$B$9+RawData!N714*ScoringModel!$B$10)*0.01,"")</f>
        <v/>
      </c>
      <c r="O714" t="str">
        <f>IF(A714&lt;&gt;"",(RawData!O714*ScoringModel!$B$14+RawData!P714*ScoringModel!$B$15+RawData!Q714*ScoringModel!$B$16+RawData!R714*ScoringModel!$B$17+RawData!S714*ScoringModel!$B$18+RawData!T714*ScoringModel!$B$19+RawData!U714*ScoringModel!$B$20)*0.01,"")</f>
        <v/>
      </c>
      <c r="P714" t="str">
        <f>IF(A714&lt;&gt;"",(RawData!V714*ScoringModel!$B$24+RawData!W714*ScoringModel!$B$25+RawData!X714*ScoringModel!$B$26+RawData!Y714*ScoringModel!$B$27+RawData!Z714*ScoringModel!$B$28+RawData!AA714*ScoringModel!$B$29+RawData!AB714*ScoringModel!$B$30)*0.01,"")</f>
        <v/>
      </c>
      <c r="Q714" s="19"/>
      <c r="R714" s="19"/>
      <c r="S714" s="19"/>
      <c r="T714" s="19"/>
      <c r="U714" s="19"/>
      <c r="V714" s="19"/>
    </row>
    <row r="715" spans="1:22" x14ac:dyDescent="0.25">
      <c r="A715" t="str">
        <f>IF(RawData!A715&lt;&gt;"",RawData!A715,"")</f>
        <v/>
      </c>
      <c r="B715" t="str">
        <f>IF(RawData!B715&lt;&gt;"",CONCATENATE(RawData!B715,", ",RawData!C715),"")</f>
        <v/>
      </c>
      <c r="C715" t="str">
        <f>IF(RawData!D715&lt;&gt;"",RawData!D715,"")</f>
        <v/>
      </c>
      <c r="D715" s="28" t="str">
        <f>IF(RawData!E715&lt;&gt;"",RawData!E715,"")</f>
        <v/>
      </c>
      <c r="E715" t="str">
        <f>IF(RawData!F715&lt;&gt;"",CONCATENATE(RawData!F715,", ",LEFT(RawData!G715,1)),"")</f>
        <v/>
      </c>
      <c r="G715" s="30" t="str">
        <f t="shared" si="11"/>
        <v/>
      </c>
      <c r="H715" t="str">
        <f>IF(A715&lt;&gt;"",VLOOKUP(G715,ScoreRanges!$C$4:$E$8,3),"")</f>
        <v/>
      </c>
      <c r="J715" s="30" t="str">
        <f>IF(AND(ConversionTable!$F$2&lt;&gt;"",A715&lt;&gt;""),VLOOKUP(G715,ConversionTable!B$2:D$402,3),"")</f>
        <v/>
      </c>
      <c r="K715" t="str">
        <f>IF(AND(ConversionTable!$F$2&lt;&gt;"",A715&lt;&gt;""),VLOOKUP(J715,ConversionTable!I$4:K$7,3),"")</f>
        <v/>
      </c>
      <c r="M715" t="str">
        <f>IF(A715&lt;&gt;"",(RawData!AC715*ScoringModel!$B$11+RawData!AD715*ScoringModel!$B$21+RawData!AE715*ScoringModel!$B$31)*0.01,"")</f>
        <v/>
      </c>
      <c r="N715" t="str">
        <f>IF(A715&lt;&gt;"",(RawData!H715*ScoringModel!$B$4+RawData!I715*ScoringModel!$B$5+RawData!J715*ScoringModel!$B$6+RawData!K715*ScoringModel!$B$7+RawData!L715*ScoringModel!$B$8+RawData!M715*ScoringModel!$B$9+RawData!N715*ScoringModel!$B$10)*0.01,"")</f>
        <v/>
      </c>
      <c r="O715" t="str">
        <f>IF(A715&lt;&gt;"",(RawData!O715*ScoringModel!$B$14+RawData!P715*ScoringModel!$B$15+RawData!Q715*ScoringModel!$B$16+RawData!R715*ScoringModel!$B$17+RawData!S715*ScoringModel!$B$18+RawData!T715*ScoringModel!$B$19+RawData!U715*ScoringModel!$B$20)*0.01,"")</f>
        <v/>
      </c>
      <c r="P715" t="str">
        <f>IF(A715&lt;&gt;"",(RawData!V715*ScoringModel!$B$24+RawData!W715*ScoringModel!$B$25+RawData!X715*ScoringModel!$B$26+RawData!Y715*ScoringModel!$B$27+RawData!Z715*ScoringModel!$B$28+RawData!AA715*ScoringModel!$B$29+RawData!AB715*ScoringModel!$B$30)*0.01,"")</f>
        <v/>
      </c>
      <c r="Q715" s="19"/>
      <c r="R715" s="19"/>
      <c r="S715" s="19"/>
      <c r="T715" s="19"/>
      <c r="U715" s="19"/>
      <c r="V715" s="19"/>
    </row>
    <row r="716" spans="1:22" x14ac:dyDescent="0.25">
      <c r="A716" t="str">
        <f>IF(RawData!A716&lt;&gt;"",RawData!A716,"")</f>
        <v/>
      </c>
      <c r="B716" t="str">
        <f>IF(RawData!B716&lt;&gt;"",CONCATENATE(RawData!B716,", ",RawData!C716),"")</f>
        <v/>
      </c>
      <c r="C716" t="str">
        <f>IF(RawData!D716&lt;&gt;"",RawData!D716,"")</f>
        <v/>
      </c>
      <c r="D716" s="28" t="str">
        <f>IF(RawData!E716&lt;&gt;"",RawData!E716,"")</f>
        <v/>
      </c>
      <c r="E716" t="str">
        <f>IF(RawData!F716&lt;&gt;"",CONCATENATE(RawData!F716,", ",LEFT(RawData!G716,1)),"")</f>
        <v/>
      </c>
      <c r="G716" s="30" t="str">
        <f t="shared" si="11"/>
        <v/>
      </c>
      <c r="H716" t="str">
        <f>IF(A716&lt;&gt;"",VLOOKUP(G716,ScoreRanges!$C$4:$E$8,3),"")</f>
        <v/>
      </c>
      <c r="J716" s="30" t="str">
        <f>IF(AND(ConversionTable!$F$2&lt;&gt;"",A716&lt;&gt;""),VLOOKUP(G716,ConversionTable!B$2:D$402,3),"")</f>
        <v/>
      </c>
      <c r="K716" t="str">
        <f>IF(AND(ConversionTable!$F$2&lt;&gt;"",A716&lt;&gt;""),VLOOKUP(J716,ConversionTable!I$4:K$7,3),"")</f>
        <v/>
      </c>
      <c r="M716" t="str">
        <f>IF(A716&lt;&gt;"",(RawData!AC716*ScoringModel!$B$11+RawData!AD716*ScoringModel!$B$21+RawData!AE716*ScoringModel!$B$31)*0.01,"")</f>
        <v/>
      </c>
      <c r="N716" t="str">
        <f>IF(A716&lt;&gt;"",(RawData!H716*ScoringModel!$B$4+RawData!I716*ScoringModel!$B$5+RawData!J716*ScoringModel!$B$6+RawData!K716*ScoringModel!$B$7+RawData!L716*ScoringModel!$B$8+RawData!M716*ScoringModel!$B$9+RawData!N716*ScoringModel!$B$10)*0.01,"")</f>
        <v/>
      </c>
      <c r="O716" t="str">
        <f>IF(A716&lt;&gt;"",(RawData!O716*ScoringModel!$B$14+RawData!P716*ScoringModel!$B$15+RawData!Q716*ScoringModel!$B$16+RawData!R716*ScoringModel!$B$17+RawData!S716*ScoringModel!$B$18+RawData!T716*ScoringModel!$B$19+RawData!U716*ScoringModel!$B$20)*0.01,"")</f>
        <v/>
      </c>
      <c r="P716" t="str">
        <f>IF(A716&lt;&gt;"",(RawData!V716*ScoringModel!$B$24+RawData!W716*ScoringModel!$B$25+RawData!X716*ScoringModel!$B$26+RawData!Y716*ScoringModel!$B$27+RawData!Z716*ScoringModel!$B$28+RawData!AA716*ScoringModel!$B$29+RawData!AB716*ScoringModel!$B$30)*0.01,"")</f>
        <v/>
      </c>
      <c r="Q716" s="19"/>
      <c r="R716" s="19"/>
      <c r="S716" s="19"/>
      <c r="T716" s="19"/>
      <c r="U716" s="19"/>
      <c r="V716" s="19"/>
    </row>
    <row r="717" spans="1:22" x14ac:dyDescent="0.25">
      <c r="A717" t="str">
        <f>IF(RawData!A717&lt;&gt;"",RawData!A717,"")</f>
        <v/>
      </c>
      <c r="B717" t="str">
        <f>IF(RawData!B717&lt;&gt;"",CONCATENATE(RawData!B717,", ",RawData!C717),"")</f>
        <v/>
      </c>
      <c r="C717" t="str">
        <f>IF(RawData!D717&lt;&gt;"",RawData!D717,"")</f>
        <v/>
      </c>
      <c r="D717" s="28" t="str">
        <f>IF(RawData!E717&lt;&gt;"",RawData!E717,"")</f>
        <v/>
      </c>
      <c r="E717" t="str">
        <f>IF(RawData!F717&lt;&gt;"",CONCATENATE(RawData!F717,", ",LEFT(RawData!G717,1)),"")</f>
        <v/>
      </c>
      <c r="G717" s="30" t="str">
        <f t="shared" si="11"/>
        <v/>
      </c>
      <c r="H717" t="str">
        <f>IF(A717&lt;&gt;"",VLOOKUP(G717,ScoreRanges!$C$4:$E$8,3),"")</f>
        <v/>
      </c>
      <c r="J717" s="30" t="str">
        <f>IF(AND(ConversionTable!$F$2&lt;&gt;"",A717&lt;&gt;""),VLOOKUP(G717,ConversionTable!B$2:D$402,3),"")</f>
        <v/>
      </c>
      <c r="K717" t="str">
        <f>IF(AND(ConversionTable!$F$2&lt;&gt;"",A717&lt;&gt;""),VLOOKUP(J717,ConversionTable!I$4:K$7,3),"")</f>
        <v/>
      </c>
      <c r="M717" t="str">
        <f>IF(A717&lt;&gt;"",(RawData!AC717*ScoringModel!$B$11+RawData!AD717*ScoringModel!$B$21+RawData!AE717*ScoringModel!$B$31)*0.01,"")</f>
        <v/>
      </c>
      <c r="N717" t="str">
        <f>IF(A717&lt;&gt;"",(RawData!H717*ScoringModel!$B$4+RawData!I717*ScoringModel!$B$5+RawData!J717*ScoringModel!$B$6+RawData!K717*ScoringModel!$B$7+RawData!L717*ScoringModel!$B$8+RawData!M717*ScoringModel!$B$9+RawData!N717*ScoringModel!$B$10)*0.01,"")</f>
        <v/>
      </c>
      <c r="O717" t="str">
        <f>IF(A717&lt;&gt;"",(RawData!O717*ScoringModel!$B$14+RawData!P717*ScoringModel!$B$15+RawData!Q717*ScoringModel!$B$16+RawData!R717*ScoringModel!$B$17+RawData!S717*ScoringModel!$B$18+RawData!T717*ScoringModel!$B$19+RawData!U717*ScoringModel!$B$20)*0.01,"")</f>
        <v/>
      </c>
      <c r="P717" t="str">
        <f>IF(A717&lt;&gt;"",(RawData!V717*ScoringModel!$B$24+RawData!W717*ScoringModel!$B$25+RawData!X717*ScoringModel!$B$26+RawData!Y717*ScoringModel!$B$27+RawData!Z717*ScoringModel!$B$28+RawData!AA717*ScoringModel!$B$29+RawData!AB717*ScoringModel!$B$30)*0.01,"")</f>
        <v/>
      </c>
      <c r="Q717" s="19"/>
      <c r="R717" s="19"/>
      <c r="S717" s="19"/>
      <c r="T717" s="19"/>
      <c r="U717" s="19"/>
      <c r="V717" s="19"/>
    </row>
    <row r="718" spans="1:22" x14ac:dyDescent="0.25">
      <c r="A718" t="str">
        <f>IF(RawData!A718&lt;&gt;"",RawData!A718,"")</f>
        <v/>
      </c>
      <c r="B718" t="str">
        <f>IF(RawData!B718&lt;&gt;"",CONCATENATE(RawData!B718,", ",RawData!C718),"")</f>
        <v/>
      </c>
      <c r="C718" t="str">
        <f>IF(RawData!D718&lt;&gt;"",RawData!D718,"")</f>
        <v/>
      </c>
      <c r="D718" s="28" t="str">
        <f>IF(RawData!E718&lt;&gt;"",RawData!E718,"")</f>
        <v/>
      </c>
      <c r="E718" t="str">
        <f>IF(RawData!F718&lt;&gt;"",CONCATENATE(RawData!F718,", ",LEFT(RawData!G718,1)),"")</f>
        <v/>
      </c>
      <c r="G718" s="30" t="str">
        <f t="shared" si="11"/>
        <v/>
      </c>
      <c r="H718" t="str">
        <f>IF(A718&lt;&gt;"",VLOOKUP(G718,ScoreRanges!$C$4:$E$8,3),"")</f>
        <v/>
      </c>
      <c r="J718" s="30" t="str">
        <f>IF(AND(ConversionTable!$F$2&lt;&gt;"",A718&lt;&gt;""),VLOOKUP(G718,ConversionTable!B$2:D$402,3),"")</f>
        <v/>
      </c>
      <c r="K718" t="str">
        <f>IF(AND(ConversionTable!$F$2&lt;&gt;"",A718&lt;&gt;""),VLOOKUP(J718,ConversionTable!I$4:K$7,3),"")</f>
        <v/>
      </c>
      <c r="M718" t="str">
        <f>IF(A718&lt;&gt;"",(RawData!AC718*ScoringModel!$B$11+RawData!AD718*ScoringModel!$B$21+RawData!AE718*ScoringModel!$B$31)*0.01,"")</f>
        <v/>
      </c>
      <c r="N718" t="str">
        <f>IF(A718&lt;&gt;"",(RawData!H718*ScoringModel!$B$4+RawData!I718*ScoringModel!$B$5+RawData!J718*ScoringModel!$B$6+RawData!K718*ScoringModel!$B$7+RawData!L718*ScoringModel!$B$8+RawData!M718*ScoringModel!$B$9+RawData!N718*ScoringModel!$B$10)*0.01,"")</f>
        <v/>
      </c>
      <c r="O718" t="str">
        <f>IF(A718&lt;&gt;"",(RawData!O718*ScoringModel!$B$14+RawData!P718*ScoringModel!$B$15+RawData!Q718*ScoringModel!$B$16+RawData!R718*ScoringModel!$B$17+RawData!S718*ScoringModel!$B$18+RawData!T718*ScoringModel!$B$19+RawData!U718*ScoringModel!$B$20)*0.01,"")</f>
        <v/>
      </c>
      <c r="P718" t="str">
        <f>IF(A718&lt;&gt;"",(RawData!V718*ScoringModel!$B$24+RawData!W718*ScoringModel!$B$25+RawData!X718*ScoringModel!$B$26+RawData!Y718*ScoringModel!$B$27+RawData!Z718*ScoringModel!$B$28+RawData!AA718*ScoringModel!$B$29+RawData!AB718*ScoringModel!$B$30)*0.01,"")</f>
        <v/>
      </c>
      <c r="Q718" s="19"/>
      <c r="R718" s="19"/>
      <c r="S718" s="19"/>
      <c r="T718" s="19"/>
      <c r="U718" s="19"/>
      <c r="V718" s="19"/>
    </row>
    <row r="719" spans="1:22" x14ac:dyDescent="0.25">
      <c r="A719" t="str">
        <f>IF(RawData!A719&lt;&gt;"",RawData!A719,"")</f>
        <v/>
      </c>
      <c r="B719" t="str">
        <f>IF(RawData!B719&lt;&gt;"",CONCATENATE(RawData!B719,", ",RawData!C719),"")</f>
        <v/>
      </c>
      <c r="C719" t="str">
        <f>IF(RawData!D719&lt;&gt;"",RawData!D719,"")</f>
        <v/>
      </c>
      <c r="D719" s="28" t="str">
        <f>IF(RawData!E719&lt;&gt;"",RawData!E719,"")</f>
        <v/>
      </c>
      <c r="E719" t="str">
        <f>IF(RawData!F719&lt;&gt;"",CONCATENATE(RawData!F719,", ",LEFT(RawData!G719,1)),"")</f>
        <v/>
      </c>
      <c r="G719" s="30" t="str">
        <f t="shared" si="11"/>
        <v/>
      </c>
      <c r="H719" t="str">
        <f>IF(A719&lt;&gt;"",VLOOKUP(G719,ScoreRanges!$C$4:$E$8,3),"")</f>
        <v/>
      </c>
      <c r="J719" s="30" t="str">
        <f>IF(AND(ConversionTable!$F$2&lt;&gt;"",A719&lt;&gt;""),VLOOKUP(G719,ConversionTable!B$2:D$402,3),"")</f>
        <v/>
      </c>
      <c r="K719" t="str">
        <f>IF(AND(ConversionTable!$F$2&lt;&gt;"",A719&lt;&gt;""),VLOOKUP(J719,ConversionTable!I$4:K$7,3),"")</f>
        <v/>
      </c>
      <c r="M719" t="str">
        <f>IF(A719&lt;&gt;"",(RawData!AC719*ScoringModel!$B$11+RawData!AD719*ScoringModel!$B$21+RawData!AE719*ScoringModel!$B$31)*0.01,"")</f>
        <v/>
      </c>
      <c r="N719" t="str">
        <f>IF(A719&lt;&gt;"",(RawData!H719*ScoringModel!$B$4+RawData!I719*ScoringModel!$B$5+RawData!J719*ScoringModel!$B$6+RawData!K719*ScoringModel!$B$7+RawData!L719*ScoringModel!$B$8+RawData!M719*ScoringModel!$B$9+RawData!N719*ScoringModel!$B$10)*0.01,"")</f>
        <v/>
      </c>
      <c r="O719" t="str">
        <f>IF(A719&lt;&gt;"",(RawData!O719*ScoringModel!$B$14+RawData!P719*ScoringModel!$B$15+RawData!Q719*ScoringModel!$B$16+RawData!R719*ScoringModel!$B$17+RawData!S719*ScoringModel!$B$18+RawData!T719*ScoringModel!$B$19+RawData!U719*ScoringModel!$B$20)*0.01,"")</f>
        <v/>
      </c>
      <c r="P719" t="str">
        <f>IF(A719&lt;&gt;"",(RawData!V719*ScoringModel!$B$24+RawData!W719*ScoringModel!$B$25+RawData!X719*ScoringModel!$B$26+RawData!Y719*ScoringModel!$B$27+RawData!Z719*ScoringModel!$B$28+RawData!AA719*ScoringModel!$B$29+RawData!AB719*ScoringModel!$B$30)*0.01,"")</f>
        <v/>
      </c>
      <c r="Q719" s="19"/>
      <c r="R719" s="19"/>
      <c r="S719" s="19"/>
      <c r="T719" s="19"/>
      <c r="U719" s="19"/>
      <c r="V719" s="19"/>
    </row>
    <row r="720" spans="1:22" x14ac:dyDescent="0.25">
      <c r="A720" t="str">
        <f>IF(RawData!A720&lt;&gt;"",RawData!A720,"")</f>
        <v/>
      </c>
      <c r="B720" t="str">
        <f>IF(RawData!B720&lt;&gt;"",CONCATENATE(RawData!B720,", ",RawData!C720),"")</f>
        <v/>
      </c>
      <c r="C720" t="str">
        <f>IF(RawData!D720&lt;&gt;"",RawData!D720,"")</f>
        <v/>
      </c>
      <c r="D720" s="28" t="str">
        <f>IF(RawData!E720&lt;&gt;"",RawData!E720,"")</f>
        <v/>
      </c>
      <c r="E720" t="str">
        <f>IF(RawData!F720&lt;&gt;"",CONCATENATE(RawData!F720,", ",LEFT(RawData!G720,1)),"")</f>
        <v/>
      </c>
      <c r="G720" s="30" t="str">
        <f t="shared" si="11"/>
        <v/>
      </c>
      <c r="H720" t="str">
        <f>IF(A720&lt;&gt;"",VLOOKUP(G720,ScoreRanges!$C$4:$E$8,3),"")</f>
        <v/>
      </c>
      <c r="J720" s="30" t="str">
        <f>IF(AND(ConversionTable!$F$2&lt;&gt;"",A720&lt;&gt;""),VLOOKUP(G720,ConversionTable!B$2:D$402,3),"")</f>
        <v/>
      </c>
      <c r="K720" t="str">
        <f>IF(AND(ConversionTable!$F$2&lt;&gt;"",A720&lt;&gt;""),VLOOKUP(J720,ConversionTable!I$4:K$7,3),"")</f>
        <v/>
      </c>
      <c r="M720" t="str">
        <f>IF(A720&lt;&gt;"",(RawData!AC720*ScoringModel!$B$11+RawData!AD720*ScoringModel!$B$21+RawData!AE720*ScoringModel!$B$31)*0.01,"")</f>
        <v/>
      </c>
      <c r="N720" t="str">
        <f>IF(A720&lt;&gt;"",(RawData!H720*ScoringModel!$B$4+RawData!I720*ScoringModel!$B$5+RawData!J720*ScoringModel!$B$6+RawData!K720*ScoringModel!$B$7+RawData!L720*ScoringModel!$B$8+RawData!M720*ScoringModel!$B$9+RawData!N720*ScoringModel!$B$10)*0.01,"")</f>
        <v/>
      </c>
      <c r="O720" t="str">
        <f>IF(A720&lt;&gt;"",(RawData!O720*ScoringModel!$B$14+RawData!P720*ScoringModel!$B$15+RawData!Q720*ScoringModel!$B$16+RawData!R720*ScoringModel!$B$17+RawData!S720*ScoringModel!$B$18+RawData!T720*ScoringModel!$B$19+RawData!U720*ScoringModel!$B$20)*0.01,"")</f>
        <v/>
      </c>
      <c r="P720" t="str">
        <f>IF(A720&lt;&gt;"",(RawData!V720*ScoringModel!$B$24+RawData!W720*ScoringModel!$B$25+RawData!X720*ScoringModel!$B$26+RawData!Y720*ScoringModel!$B$27+RawData!Z720*ScoringModel!$B$28+RawData!AA720*ScoringModel!$B$29+RawData!AB720*ScoringModel!$B$30)*0.01,"")</f>
        <v/>
      </c>
      <c r="Q720" s="19"/>
      <c r="R720" s="19"/>
      <c r="S720" s="19"/>
      <c r="T720" s="19"/>
      <c r="U720" s="19"/>
      <c r="V720" s="19"/>
    </row>
    <row r="721" spans="1:22" x14ac:dyDescent="0.25">
      <c r="A721" t="str">
        <f>IF(RawData!A721&lt;&gt;"",RawData!A721,"")</f>
        <v/>
      </c>
      <c r="B721" t="str">
        <f>IF(RawData!B721&lt;&gt;"",CONCATENATE(RawData!B721,", ",RawData!C721),"")</f>
        <v/>
      </c>
      <c r="C721" t="str">
        <f>IF(RawData!D721&lt;&gt;"",RawData!D721,"")</f>
        <v/>
      </c>
      <c r="D721" s="28" t="str">
        <f>IF(RawData!E721&lt;&gt;"",RawData!E721,"")</f>
        <v/>
      </c>
      <c r="E721" t="str">
        <f>IF(RawData!F721&lt;&gt;"",CONCATENATE(RawData!F721,", ",LEFT(RawData!G721,1)),"")</f>
        <v/>
      </c>
      <c r="G721" s="30" t="str">
        <f t="shared" si="11"/>
        <v/>
      </c>
      <c r="H721" t="str">
        <f>IF(A721&lt;&gt;"",VLOOKUP(G721,ScoreRanges!$C$4:$E$8,3),"")</f>
        <v/>
      </c>
      <c r="J721" s="30" t="str">
        <f>IF(AND(ConversionTable!$F$2&lt;&gt;"",A721&lt;&gt;""),VLOOKUP(G721,ConversionTable!B$2:D$402,3),"")</f>
        <v/>
      </c>
      <c r="K721" t="str">
        <f>IF(AND(ConversionTable!$F$2&lt;&gt;"",A721&lt;&gt;""),VLOOKUP(J721,ConversionTable!I$4:K$7,3),"")</f>
        <v/>
      </c>
      <c r="M721" t="str">
        <f>IF(A721&lt;&gt;"",(RawData!AC721*ScoringModel!$B$11+RawData!AD721*ScoringModel!$B$21+RawData!AE721*ScoringModel!$B$31)*0.01,"")</f>
        <v/>
      </c>
      <c r="N721" t="str">
        <f>IF(A721&lt;&gt;"",(RawData!H721*ScoringModel!$B$4+RawData!I721*ScoringModel!$B$5+RawData!J721*ScoringModel!$B$6+RawData!K721*ScoringModel!$B$7+RawData!L721*ScoringModel!$B$8+RawData!M721*ScoringModel!$B$9+RawData!N721*ScoringModel!$B$10)*0.01,"")</f>
        <v/>
      </c>
      <c r="O721" t="str">
        <f>IF(A721&lt;&gt;"",(RawData!O721*ScoringModel!$B$14+RawData!P721*ScoringModel!$B$15+RawData!Q721*ScoringModel!$B$16+RawData!R721*ScoringModel!$B$17+RawData!S721*ScoringModel!$B$18+RawData!T721*ScoringModel!$B$19+RawData!U721*ScoringModel!$B$20)*0.01,"")</f>
        <v/>
      </c>
      <c r="P721" t="str">
        <f>IF(A721&lt;&gt;"",(RawData!V721*ScoringModel!$B$24+RawData!W721*ScoringModel!$B$25+RawData!X721*ScoringModel!$B$26+RawData!Y721*ScoringModel!$B$27+RawData!Z721*ScoringModel!$B$28+RawData!AA721*ScoringModel!$B$29+RawData!AB721*ScoringModel!$B$30)*0.01,"")</f>
        <v/>
      </c>
      <c r="Q721" s="19"/>
      <c r="R721" s="19"/>
      <c r="S721" s="19"/>
      <c r="T721" s="19"/>
      <c r="U721" s="19"/>
      <c r="V721" s="19"/>
    </row>
    <row r="722" spans="1:22" x14ac:dyDescent="0.25">
      <c r="A722" t="str">
        <f>IF(RawData!A722&lt;&gt;"",RawData!A722,"")</f>
        <v/>
      </c>
      <c r="B722" t="str">
        <f>IF(RawData!B722&lt;&gt;"",CONCATENATE(RawData!B722,", ",RawData!C722),"")</f>
        <v/>
      </c>
      <c r="C722" t="str">
        <f>IF(RawData!D722&lt;&gt;"",RawData!D722,"")</f>
        <v/>
      </c>
      <c r="D722" s="28" t="str">
        <f>IF(RawData!E722&lt;&gt;"",RawData!E722,"")</f>
        <v/>
      </c>
      <c r="E722" t="str">
        <f>IF(RawData!F722&lt;&gt;"",CONCATENATE(RawData!F722,", ",LEFT(RawData!G722,1)),"")</f>
        <v/>
      </c>
      <c r="G722" s="30" t="str">
        <f t="shared" si="11"/>
        <v/>
      </c>
      <c r="H722" t="str">
        <f>IF(A722&lt;&gt;"",VLOOKUP(G722,ScoreRanges!$C$4:$E$8,3),"")</f>
        <v/>
      </c>
      <c r="J722" s="30" t="str">
        <f>IF(AND(ConversionTable!$F$2&lt;&gt;"",A722&lt;&gt;""),VLOOKUP(G722,ConversionTable!B$2:D$402,3),"")</f>
        <v/>
      </c>
      <c r="K722" t="str">
        <f>IF(AND(ConversionTable!$F$2&lt;&gt;"",A722&lt;&gt;""),VLOOKUP(J722,ConversionTable!I$4:K$7,3),"")</f>
        <v/>
      </c>
      <c r="M722" t="str">
        <f>IF(A722&lt;&gt;"",(RawData!AC722*ScoringModel!$B$11+RawData!AD722*ScoringModel!$B$21+RawData!AE722*ScoringModel!$B$31)*0.01,"")</f>
        <v/>
      </c>
      <c r="N722" t="str">
        <f>IF(A722&lt;&gt;"",(RawData!H722*ScoringModel!$B$4+RawData!I722*ScoringModel!$B$5+RawData!J722*ScoringModel!$B$6+RawData!K722*ScoringModel!$B$7+RawData!L722*ScoringModel!$B$8+RawData!M722*ScoringModel!$B$9+RawData!N722*ScoringModel!$B$10)*0.01,"")</f>
        <v/>
      </c>
      <c r="O722" t="str">
        <f>IF(A722&lt;&gt;"",(RawData!O722*ScoringModel!$B$14+RawData!P722*ScoringModel!$B$15+RawData!Q722*ScoringModel!$B$16+RawData!R722*ScoringModel!$B$17+RawData!S722*ScoringModel!$B$18+RawData!T722*ScoringModel!$B$19+RawData!U722*ScoringModel!$B$20)*0.01,"")</f>
        <v/>
      </c>
      <c r="P722" t="str">
        <f>IF(A722&lt;&gt;"",(RawData!V722*ScoringModel!$B$24+RawData!W722*ScoringModel!$B$25+RawData!X722*ScoringModel!$B$26+RawData!Y722*ScoringModel!$B$27+RawData!Z722*ScoringModel!$B$28+RawData!AA722*ScoringModel!$B$29+RawData!AB722*ScoringModel!$B$30)*0.01,"")</f>
        <v/>
      </c>
      <c r="Q722" s="19"/>
      <c r="R722" s="19"/>
      <c r="S722" s="19"/>
      <c r="T722" s="19"/>
      <c r="U722" s="19"/>
      <c r="V722" s="19"/>
    </row>
    <row r="723" spans="1:22" x14ac:dyDescent="0.25">
      <c r="A723" t="str">
        <f>IF(RawData!A723&lt;&gt;"",RawData!A723,"")</f>
        <v/>
      </c>
      <c r="B723" t="str">
        <f>IF(RawData!B723&lt;&gt;"",CONCATENATE(RawData!B723,", ",RawData!C723),"")</f>
        <v/>
      </c>
      <c r="C723" t="str">
        <f>IF(RawData!D723&lt;&gt;"",RawData!D723,"")</f>
        <v/>
      </c>
      <c r="D723" s="28" t="str">
        <f>IF(RawData!E723&lt;&gt;"",RawData!E723,"")</f>
        <v/>
      </c>
      <c r="E723" t="str">
        <f>IF(RawData!F723&lt;&gt;"",CONCATENATE(RawData!F723,", ",LEFT(RawData!G723,1)),"")</f>
        <v/>
      </c>
      <c r="G723" s="30" t="str">
        <f t="shared" si="11"/>
        <v/>
      </c>
      <c r="H723" t="str">
        <f>IF(A723&lt;&gt;"",VLOOKUP(G723,ScoreRanges!$C$4:$E$8,3),"")</f>
        <v/>
      </c>
      <c r="J723" s="30" t="str">
        <f>IF(AND(ConversionTable!$F$2&lt;&gt;"",A723&lt;&gt;""),VLOOKUP(G723,ConversionTable!B$2:D$402,3),"")</f>
        <v/>
      </c>
      <c r="K723" t="str">
        <f>IF(AND(ConversionTable!$F$2&lt;&gt;"",A723&lt;&gt;""),VLOOKUP(J723,ConversionTable!I$4:K$7,3),"")</f>
        <v/>
      </c>
      <c r="M723" t="str">
        <f>IF(A723&lt;&gt;"",(RawData!AC723*ScoringModel!$B$11+RawData!AD723*ScoringModel!$B$21+RawData!AE723*ScoringModel!$B$31)*0.01,"")</f>
        <v/>
      </c>
      <c r="N723" t="str">
        <f>IF(A723&lt;&gt;"",(RawData!H723*ScoringModel!$B$4+RawData!I723*ScoringModel!$B$5+RawData!J723*ScoringModel!$B$6+RawData!K723*ScoringModel!$B$7+RawData!L723*ScoringModel!$B$8+RawData!M723*ScoringModel!$B$9+RawData!N723*ScoringModel!$B$10)*0.01,"")</f>
        <v/>
      </c>
      <c r="O723" t="str">
        <f>IF(A723&lt;&gt;"",(RawData!O723*ScoringModel!$B$14+RawData!P723*ScoringModel!$B$15+RawData!Q723*ScoringModel!$B$16+RawData!R723*ScoringModel!$B$17+RawData!S723*ScoringModel!$B$18+RawData!T723*ScoringModel!$B$19+RawData!U723*ScoringModel!$B$20)*0.01,"")</f>
        <v/>
      </c>
      <c r="P723" t="str">
        <f>IF(A723&lt;&gt;"",(RawData!V723*ScoringModel!$B$24+RawData!W723*ScoringModel!$B$25+RawData!X723*ScoringModel!$B$26+RawData!Y723*ScoringModel!$B$27+RawData!Z723*ScoringModel!$B$28+RawData!AA723*ScoringModel!$B$29+RawData!AB723*ScoringModel!$B$30)*0.01,"")</f>
        <v/>
      </c>
      <c r="Q723" s="19"/>
      <c r="R723" s="19"/>
      <c r="S723" s="19"/>
      <c r="T723" s="19"/>
      <c r="U723" s="19"/>
      <c r="V723" s="19"/>
    </row>
    <row r="724" spans="1:22" x14ac:dyDescent="0.25">
      <c r="A724" t="str">
        <f>IF(RawData!A724&lt;&gt;"",RawData!A724,"")</f>
        <v/>
      </c>
      <c r="B724" t="str">
        <f>IF(RawData!B724&lt;&gt;"",CONCATENATE(RawData!B724,", ",RawData!C724),"")</f>
        <v/>
      </c>
      <c r="C724" t="str">
        <f>IF(RawData!D724&lt;&gt;"",RawData!D724,"")</f>
        <v/>
      </c>
      <c r="D724" s="28" t="str">
        <f>IF(RawData!E724&lt;&gt;"",RawData!E724,"")</f>
        <v/>
      </c>
      <c r="E724" t="str">
        <f>IF(RawData!F724&lt;&gt;"",CONCATENATE(RawData!F724,", ",LEFT(RawData!G724,1)),"")</f>
        <v/>
      </c>
      <c r="G724" s="30" t="str">
        <f t="shared" si="11"/>
        <v/>
      </c>
      <c r="H724" t="str">
        <f>IF(A724&lt;&gt;"",VLOOKUP(G724,ScoreRanges!$C$4:$E$8,3),"")</f>
        <v/>
      </c>
      <c r="J724" s="30" t="str">
        <f>IF(AND(ConversionTable!$F$2&lt;&gt;"",A724&lt;&gt;""),VLOOKUP(G724,ConversionTable!B$2:D$402,3),"")</f>
        <v/>
      </c>
      <c r="K724" t="str">
        <f>IF(AND(ConversionTable!$F$2&lt;&gt;"",A724&lt;&gt;""),VLOOKUP(J724,ConversionTable!I$4:K$7,3),"")</f>
        <v/>
      </c>
      <c r="M724" t="str">
        <f>IF(A724&lt;&gt;"",(RawData!AC724*ScoringModel!$B$11+RawData!AD724*ScoringModel!$B$21+RawData!AE724*ScoringModel!$B$31)*0.01,"")</f>
        <v/>
      </c>
      <c r="N724" t="str">
        <f>IF(A724&lt;&gt;"",(RawData!H724*ScoringModel!$B$4+RawData!I724*ScoringModel!$B$5+RawData!J724*ScoringModel!$B$6+RawData!K724*ScoringModel!$B$7+RawData!L724*ScoringModel!$B$8+RawData!M724*ScoringModel!$B$9+RawData!N724*ScoringModel!$B$10)*0.01,"")</f>
        <v/>
      </c>
      <c r="O724" t="str">
        <f>IF(A724&lt;&gt;"",(RawData!O724*ScoringModel!$B$14+RawData!P724*ScoringModel!$B$15+RawData!Q724*ScoringModel!$B$16+RawData!R724*ScoringModel!$B$17+RawData!S724*ScoringModel!$B$18+RawData!T724*ScoringModel!$B$19+RawData!U724*ScoringModel!$B$20)*0.01,"")</f>
        <v/>
      </c>
      <c r="P724" t="str">
        <f>IF(A724&lt;&gt;"",(RawData!V724*ScoringModel!$B$24+RawData!W724*ScoringModel!$B$25+RawData!X724*ScoringModel!$B$26+RawData!Y724*ScoringModel!$B$27+RawData!Z724*ScoringModel!$B$28+RawData!AA724*ScoringModel!$B$29+RawData!AB724*ScoringModel!$B$30)*0.01,"")</f>
        <v/>
      </c>
      <c r="Q724" s="19"/>
      <c r="R724" s="19"/>
      <c r="S724" s="19"/>
      <c r="T724" s="19"/>
      <c r="U724" s="19"/>
      <c r="V724" s="19"/>
    </row>
    <row r="725" spans="1:22" x14ac:dyDescent="0.25">
      <c r="A725" t="str">
        <f>IF(RawData!A725&lt;&gt;"",RawData!A725,"")</f>
        <v/>
      </c>
      <c r="B725" t="str">
        <f>IF(RawData!B725&lt;&gt;"",CONCATENATE(RawData!B725,", ",RawData!C725),"")</f>
        <v/>
      </c>
      <c r="C725" t="str">
        <f>IF(RawData!D725&lt;&gt;"",RawData!D725,"")</f>
        <v/>
      </c>
      <c r="D725" s="28" t="str">
        <f>IF(RawData!E725&lt;&gt;"",RawData!E725,"")</f>
        <v/>
      </c>
      <c r="E725" t="str">
        <f>IF(RawData!F725&lt;&gt;"",CONCATENATE(RawData!F725,", ",LEFT(RawData!G725,1)),"")</f>
        <v/>
      </c>
      <c r="G725" s="30" t="str">
        <f t="shared" si="11"/>
        <v/>
      </c>
      <c r="H725" t="str">
        <f>IF(A725&lt;&gt;"",VLOOKUP(G725,ScoreRanges!$C$4:$E$8,3),"")</f>
        <v/>
      </c>
      <c r="J725" s="30" t="str">
        <f>IF(AND(ConversionTable!$F$2&lt;&gt;"",A725&lt;&gt;""),VLOOKUP(G725,ConversionTable!B$2:D$402,3),"")</f>
        <v/>
      </c>
      <c r="K725" t="str">
        <f>IF(AND(ConversionTable!$F$2&lt;&gt;"",A725&lt;&gt;""),VLOOKUP(J725,ConversionTable!I$4:K$7,3),"")</f>
        <v/>
      </c>
      <c r="M725" t="str">
        <f>IF(A725&lt;&gt;"",(RawData!AC725*ScoringModel!$B$11+RawData!AD725*ScoringModel!$B$21+RawData!AE725*ScoringModel!$B$31)*0.01,"")</f>
        <v/>
      </c>
      <c r="N725" t="str">
        <f>IF(A725&lt;&gt;"",(RawData!H725*ScoringModel!$B$4+RawData!I725*ScoringModel!$B$5+RawData!J725*ScoringModel!$B$6+RawData!K725*ScoringModel!$B$7+RawData!L725*ScoringModel!$B$8+RawData!M725*ScoringModel!$B$9+RawData!N725*ScoringModel!$B$10)*0.01,"")</f>
        <v/>
      </c>
      <c r="O725" t="str">
        <f>IF(A725&lt;&gt;"",(RawData!O725*ScoringModel!$B$14+RawData!P725*ScoringModel!$B$15+RawData!Q725*ScoringModel!$B$16+RawData!R725*ScoringModel!$B$17+RawData!S725*ScoringModel!$B$18+RawData!T725*ScoringModel!$B$19+RawData!U725*ScoringModel!$B$20)*0.01,"")</f>
        <v/>
      </c>
      <c r="P725" t="str">
        <f>IF(A725&lt;&gt;"",(RawData!V725*ScoringModel!$B$24+RawData!W725*ScoringModel!$B$25+RawData!X725*ScoringModel!$B$26+RawData!Y725*ScoringModel!$B$27+RawData!Z725*ScoringModel!$B$28+RawData!AA725*ScoringModel!$B$29+RawData!AB725*ScoringModel!$B$30)*0.01,"")</f>
        <v/>
      </c>
      <c r="Q725" s="19"/>
      <c r="R725" s="19"/>
      <c r="S725" s="19"/>
      <c r="T725" s="19"/>
      <c r="U725" s="19"/>
      <c r="V725" s="19"/>
    </row>
    <row r="726" spans="1:22" x14ac:dyDescent="0.25">
      <c r="A726" t="str">
        <f>IF(RawData!A726&lt;&gt;"",RawData!A726,"")</f>
        <v/>
      </c>
      <c r="B726" t="str">
        <f>IF(RawData!B726&lt;&gt;"",CONCATENATE(RawData!B726,", ",RawData!C726),"")</f>
        <v/>
      </c>
      <c r="C726" t="str">
        <f>IF(RawData!D726&lt;&gt;"",RawData!D726,"")</f>
        <v/>
      </c>
      <c r="D726" s="28" t="str">
        <f>IF(RawData!E726&lt;&gt;"",RawData!E726,"")</f>
        <v/>
      </c>
      <c r="E726" t="str">
        <f>IF(RawData!F726&lt;&gt;"",CONCATENATE(RawData!F726,", ",LEFT(RawData!G726,1)),"")</f>
        <v/>
      </c>
      <c r="G726" s="30" t="str">
        <f t="shared" si="11"/>
        <v/>
      </c>
      <c r="H726" t="str">
        <f>IF(A726&lt;&gt;"",VLOOKUP(G726,ScoreRanges!$C$4:$E$8,3),"")</f>
        <v/>
      </c>
      <c r="J726" s="30" t="str">
        <f>IF(AND(ConversionTable!$F$2&lt;&gt;"",A726&lt;&gt;""),VLOOKUP(G726,ConversionTable!B$2:D$402,3),"")</f>
        <v/>
      </c>
      <c r="K726" t="str">
        <f>IF(AND(ConversionTable!$F$2&lt;&gt;"",A726&lt;&gt;""),VLOOKUP(J726,ConversionTable!I$4:K$7,3),"")</f>
        <v/>
      </c>
      <c r="M726" t="str">
        <f>IF(A726&lt;&gt;"",(RawData!AC726*ScoringModel!$B$11+RawData!AD726*ScoringModel!$B$21+RawData!AE726*ScoringModel!$B$31)*0.01,"")</f>
        <v/>
      </c>
      <c r="N726" t="str">
        <f>IF(A726&lt;&gt;"",(RawData!H726*ScoringModel!$B$4+RawData!I726*ScoringModel!$B$5+RawData!J726*ScoringModel!$B$6+RawData!K726*ScoringModel!$B$7+RawData!L726*ScoringModel!$B$8+RawData!M726*ScoringModel!$B$9+RawData!N726*ScoringModel!$B$10)*0.01,"")</f>
        <v/>
      </c>
      <c r="O726" t="str">
        <f>IF(A726&lt;&gt;"",(RawData!O726*ScoringModel!$B$14+RawData!P726*ScoringModel!$B$15+RawData!Q726*ScoringModel!$B$16+RawData!R726*ScoringModel!$B$17+RawData!S726*ScoringModel!$B$18+RawData!T726*ScoringModel!$B$19+RawData!U726*ScoringModel!$B$20)*0.01,"")</f>
        <v/>
      </c>
      <c r="P726" t="str">
        <f>IF(A726&lt;&gt;"",(RawData!V726*ScoringModel!$B$24+RawData!W726*ScoringModel!$B$25+RawData!X726*ScoringModel!$B$26+RawData!Y726*ScoringModel!$B$27+RawData!Z726*ScoringModel!$B$28+RawData!AA726*ScoringModel!$B$29+RawData!AB726*ScoringModel!$B$30)*0.01,"")</f>
        <v/>
      </c>
      <c r="Q726" s="19"/>
      <c r="R726" s="19"/>
      <c r="S726" s="19"/>
      <c r="T726" s="19"/>
      <c r="U726" s="19"/>
      <c r="V726" s="19"/>
    </row>
    <row r="727" spans="1:22" x14ac:dyDescent="0.25">
      <c r="A727" t="str">
        <f>IF(RawData!A727&lt;&gt;"",RawData!A727,"")</f>
        <v/>
      </c>
      <c r="B727" t="str">
        <f>IF(RawData!B727&lt;&gt;"",CONCATENATE(RawData!B727,", ",RawData!C727),"")</f>
        <v/>
      </c>
      <c r="C727" t="str">
        <f>IF(RawData!D727&lt;&gt;"",RawData!D727,"")</f>
        <v/>
      </c>
      <c r="D727" s="28" t="str">
        <f>IF(RawData!E727&lt;&gt;"",RawData!E727,"")</f>
        <v/>
      </c>
      <c r="E727" t="str">
        <f>IF(RawData!F727&lt;&gt;"",CONCATENATE(RawData!F727,", ",LEFT(RawData!G727,1)),"")</f>
        <v/>
      </c>
      <c r="G727" s="30" t="str">
        <f t="shared" si="11"/>
        <v/>
      </c>
      <c r="H727" t="str">
        <f>IF(A727&lt;&gt;"",VLOOKUP(G727,ScoreRanges!$C$4:$E$8,3),"")</f>
        <v/>
      </c>
      <c r="J727" s="30" t="str">
        <f>IF(AND(ConversionTable!$F$2&lt;&gt;"",A727&lt;&gt;""),VLOOKUP(G727,ConversionTable!B$2:D$402,3),"")</f>
        <v/>
      </c>
      <c r="K727" t="str">
        <f>IF(AND(ConversionTable!$F$2&lt;&gt;"",A727&lt;&gt;""),VLOOKUP(J727,ConversionTable!I$4:K$7,3),"")</f>
        <v/>
      </c>
      <c r="M727" t="str">
        <f>IF(A727&lt;&gt;"",(RawData!AC727*ScoringModel!$B$11+RawData!AD727*ScoringModel!$B$21+RawData!AE727*ScoringModel!$B$31)*0.01,"")</f>
        <v/>
      </c>
      <c r="N727" t="str">
        <f>IF(A727&lt;&gt;"",(RawData!H727*ScoringModel!$B$4+RawData!I727*ScoringModel!$B$5+RawData!J727*ScoringModel!$B$6+RawData!K727*ScoringModel!$B$7+RawData!L727*ScoringModel!$B$8+RawData!M727*ScoringModel!$B$9+RawData!N727*ScoringModel!$B$10)*0.01,"")</f>
        <v/>
      </c>
      <c r="O727" t="str">
        <f>IF(A727&lt;&gt;"",(RawData!O727*ScoringModel!$B$14+RawData!P727*ScoringModel!$B$15+RawData!Q727*ScoringModel!$B$16+RawData!R727*ScoringModel!$B$17+RawData!S727*ScoringModel!$B$18+RawData!T727*ScoringModel!$B$19+RawData!U727*ScoringModel!$B$20)*0.01,"")</f>
        <v/>
      </c>
      <c r="P727" t="str">
        <f>IF(A727&lt;&gt;"",(RawData!V727*ScoringModel!$B$24+RawData!W727*ScoringModel!$B$25+RawData!X727*ScoringModel!$B$26+RawData!Y727*ScoringModel!$B$27+RawData!Z727*ScoringModel!$B$28+RawData!AA727*ScoringModel!$B$29+RawData!AB727*ScoringModel!$B$30)*0.01,"")</f>
        <v/>
      </c>
      <c r="Q727" s="19"/>
      <c r="R727" s="19"/>
      <c r="S727" s="19"/>
      <c r="T727" s="19"/>
      <c r="U727" s="19"/>
      <c r="V727" s="19"/>
    </row>
    <row r="728" spans="1:22" x14ac:dyDescent="0.25">
      <c r="A728" t="str">
        <f>IF(RawData!A728&lt;&gt;"",RawData!A728,"")</f>
        <v/>
      </c>
      <c r="B728" t="str">
        <f>IF(RawData!B728&lt;&gt;"",CONCATENATE(RawData!B728,", ",RawData!C728),"")</f>
        <v/>
      </c>
      <c r="C728" t="str">
        <f>IF(RawData!D728&lt;&gt;"",RawData!D728,"")</f>
        <v/>
      </c>
      <c r="D728" s="28" t="str">
        <f>IF(RawData!E728&lt;&gt;"",RawData!E728,"")</f>
        <v/>
      </c>
      <c r="E728" t="str">
        <f>IF(RawData!F728&lt;&gt;"",CONCATENATE(RawData!F728,", ",LEFT(RawData!G728,1)),"")</f>
        <v/>
      </c>
      <c r="G728" s="30" t="str">
        <f t="shared" si="11"/>
        <v/>
      </c>
      <c r="H728" t="str">
        <f>IF(A728&lt;&gt;"",VLOOKUP(G728,ScoreRanges!$C$4:$E$8,3),"")</f>
        <v/>
      </c>
      <c r="J728" s="30" t="str">
        <f>IF(AND(ConversionTable!$F$2&lt;&gt;"",A728&lt;&gt;""),VLOOKUP(G728,ConversionTable!B$2:D$402,3),"")</f>
        <v/>
      </c>
      <c r="K728" t="str">
        <f>IF(AND(ConversionTable!$F$2&lt;&gt;"",A728&lt;&gt;""),VLOOKUP(J728,ConversionTable!I$4:K$7,3),"")</f>
        <v/>
      </c>
      <c r="M728" t="str">
        <f>IF(A728&lt;&gt;"",(RawData!AC728*ScoringModel!$B$11+RawData!AD728*ScoringModel!$B$21+RawData!AE728*ScoringModel!$B$31)*0.01,"")</f>
        <v/>
      </c>
      <c r="N728" t="str">
        <f>IF(A728&lt;&gt;"",(RawData!H728*ScoringModel!$B$4+RawData!I728*ScoringModel!$B$5+RawData!J728*ScoringModel!$B$6+RawData!K728*ScoringModel!$B$7+RawData!L728*ScoringModel!$B$8+RawData!M728*ScoringModel!$B$9+RawData!N728*ScoringModel!$B$10)*0.01,"")</f>
        <v/>
      </c>
      <c r="O728" t="str">
        <f>IF(A728&lt;&gt;"",(RawData!O728*ScoringModel!$B$14+RawData!P728*ScoringModel!$B$15+RawData!Q728*ScoringModel!$B$16+RawData!R728*ScoringModel!$B$17+RawData!S728*ScoringModel!$B$18+RawData!T728*ScoringModel!$B$19+RawData!U728*ScoringModel!$B$20)*0.01,"")</f>
        <v/>
      </c>
      <c r="P728" t="str">
        <f>IF(A728&lt;&gt;"",(RawData!V728*ScoringModel!$B$24+RawData!W728*ScoringModel!$B$25+RawData!X728*ScoringModel!$B$26+RawData!Y728*ScoringModel!$B$27+RawData!Z728*ScoringModel!$B$28+RawData!AA728*ScoringModel!$B$29+RawData!AB728*ScoringModel!$B$30)*0.01,"")</f>
        <v/>
      </c>
      <c r="Q728" s="19"/>
      <c r="R728" s="19"/>
      <c r="S728" s="19"/>
      <c r="T728" s="19"/>
      <c r="U728" s="19"/>
      <c r="V728" s="19"/>
    </row>
    <row r="729" spans="1:22" x14ac:dyDescent="0.25">
      <c r="A729" t="str">
        <f>IF(RawData!A729&lt;&gt;"",RawData!A729,"")</f>
        <v/>
      </c>
      <c r="B729" t="str">
        <f>IF(RawData!B729&lt;&gt;"",CONCATENATE(RawData!B729,", ",RawData!C729),"")</f>
        <v/>
      </c>
      <c r="C729" t="str">
        <f>IF(RawData!D729&lt;&gt;"",RawData!D729,"")</f>
        <v/>
      </c>
      <c r="D729" s="28" t="str">
        <f>IF(RawData!E729&lt;&gt;"",RawData!E729,"")</f>
        <v/>
      </c>
      <c r="E729" t="str">
        <f>IF(RawData!F729&lt;&gt;"",CONCATENATE(RawData!F729,", ",LEFT(RawData!G729,1)),"")</f>
        <v/>
      </c>
      <c r="G729" s="30" t="str">
        <f t="shared" si="11"/>
        <v/>
      </c>
      <c r="H729" t="str">
        <f>IF(A729&lt;&gt;"",VLOOKUP(G729,ScoreRanges!$C$4:$E$8,3),"")</f>
        <v/>
      </c>
      <c r="J729" s="30" t="str">
        <f>IF(AND(ConversionTable!$F$2&lt;&gt;"",A729&lt;&gt;""),VLOOKUP(G729,ConversionTable!B$2:D$402,3),"")</f>
        <v/>
      </c>
      <c r="K729" t="str">
        <f>IF(AND(ConversionTable!$F$2&lt;&gt;"",A729&lt;&gt;""),VLOOKUP(J729,ConversionTable!I$4:K$7,3),"")</f>
        <v/>
      </c>
      <c r="M729" t="str">
        <f>IF(A729&lt;&gt;"",(RawData!AC729*ScoringModel!$B$11+RawData!AD729*ScoringModel!$B$21+RawData!AE729*ScoringModel!$B$31)*0.01,"")</f>
        <v/>
      </c>
      <c r="N729" t="str">
        <f>IF(A729&lt;&gt;"",(RawData!H729*ScoringModel!$B$4+RawData!I729*ScoringModel!$B$5+RawData!J729*ScoringModel!$B$6+RawData!K729*ScoringModel!$B$7+RawData!L729*ScoringModel!$B$8+RawData!M729*ScoringModel!$B$9+RawData!N729*ScoringModel!$B$10)*0.01,"")</f>
        <v/>
      </c>
      <c r="O729" t="str">
        <f>IF(A729&lt;&gt;"",(RawData!O729*ScoringModel!$B$14+RawData!P729*ScoringModel!$B$15+RawData!Q729*ScoringModel!$B$16+RawData!R729*ScoringModel!$B$17+RawData!S729*ScoringModel!$B$18+RawData!T729*ScoringModel!$B$19+RawData!U729*ScoringModel!$B$20)*0.01,"")</f>
        <v/>
      </c>
      <c r="P729" t="str">
        <f>IF(A729&lt;&gt;"",(RawData!V729*ScoringModel!$B$24+RawData!W729*ScoringModel!$B$25+RawData!X729*ScoringModel!$B$26+RawData!Y729*ScoringModel!$B$27+RawData!Z729*ScoringModel!$B$28+RawData!AA729*ScoringModel!$B$29+RawData!AB729*ScoringModel!$B$30)*0.01,"")</f>
        <v/>
      </c>
      <c r="Q729" s="19"/>
      <c r="R729" s="19"/>
      <c r="S729" s="19"/>
      <c r="T729" s="19"/>
      <c r="U729" s="19"/>
      <c r="V729" s="19"/>
    </row>
    <row r="730" spans="1:22" x14ac:dyDescent="0.25">
      <c r="A730" t="str">
        <f>IF(RawData!A730&lt;&gt;"",RawData!A730,"")</f>
        <v/>
      </c>
      <c r="B730" t="str">
        <f>IF(RawData!B730&lt;&gt;"",CONCATENATE(RawData!B730,", ",RawData!C730),"")</f>
        <v/>
      </c>
      <c r="C730" t="str">
        <f>IF(RawData!D730&lt;&gt;"",RawData!D730,"")</f>
        <v/>
      </c>
      <c r="D730" s="28" t="str">
        <f>IF(RawData!E730&lt;&gt;"",RawData!E730,"")</f>
        <v/>
      </c>
      <c r="E730" t="str">
        <f>IF(RawData!F730&lt;&gt;"",CONCATENATE(RawData!F730,", ",LEFT(RawData!G730,1)),"")</f>
        <v/>
      </c>
      <c r="G730" s="30" t="str">
        <f t="shared" si="11"/>
        <v/>
      </c>
      <c r="H730" t="str">
        <f>IF(A730&lt;&gt;"",VLOOKUP(G730,ScoreRanges!$C$4:$E$8,3),"")</f>
        <v/>
      </c>
      <c r="J730" s="30" t="str">
        <f>IF(AND(ConversionTable!$F$2&lt;&gt;"",A730&lt;&gt;""),VLOOKUP(G730,ConversionTable!B$2:D$402,3),"")</f>
        <v/>
      </c>
      <c r="K730" t="str">
        <f>IF(AND(ConversionTable!$F$2&lt;&gt;"",A730&lt;&gt;""),VLOOKUP(J730,ConversionTable!I$4:K$7,3),"")</f>
        <v/>
      </c>
      <c r="M730" t="str">
        <f>IF(A730&lt;&gt;"",(RawData!AC730*ScoringModel!$B$11+RawData!AD730*ScoringModel!$B$21+RawData!AE730*ScoringModel!$B$31)*0.01,"")</f>
        <v/>
      </c>
      <c r="N730" t="str">
        <f>IF(A730&lt;&gt;"",(RawData!H730*ScoringModel!$B$4+RawData!I730*ScoringModel!$B$5+RawData!J730*ScoringModel!$B$6+RawData!K730*ScoringModel!$B$7+RawData!L730*ScoringModel!$B$8+RawData!M730*ScoringModel!$B$9+RawData!N730*ScoringModel!$B$10)*0.01,"")</f>
        <v/>
      </c>
      <c r="O730" t="str">
        <f>IF(A730&lt;&gt;"",(RawData!O730*ScoringModel!$B$14+RawData!P730*ScoringModel!$B$15+RawData!Q730*ScoringModel!$B$16+RawData!R730*ScoringModel!$B$17+RawData!S730*ScoringModel!$B$18+RawData!T730*ScoringModel!$B$19+RawData!U730*ScoringModel!$B$20)*0.01,"")</f>
        <v/>
      </c>
      <c r="P730" t="str">
        <f>IF(A730&lt;&gt;"",(RawData!V730*ScoringModel!$B$24+RawData!W730*ScoringModel!$B$25+RawData!X730*ScoringModel!$B$26+RawData!Y730*ScoringModel!$B$27+RawData!Z730*ScoringModel!$B$28+RawData!AA730*ScoringModel!$B$29+RawData!AB730*ScoringModel!$B$30)*0.01,"")</f>
        <v/>
      </c>
      <c r="Q730" s="19"/>
      <c r="R730" s="19"/>
      <c r="S730" s="19"/>
      <c r="T730" s="19"/>
      <c r="U730" s="19"/>
      <c r="V730" s="19"/>
    </row>
    <row r="731" spans="1:22" x14ac:dyDescent="0.25">
      <c r="A731" t="str">
        <f>IF(RawData!A731&lt;&gt;"",RawData!A731,"")</f>
        <v/>
      </c>
      <c r="B731" t="str">
        <f>IF(RawData!B731&lt;&gt;"",CONCATENATE(RawData!B731,", ",RawData!C731),"")</f>
        <v/>
      </c>
      <c r="C731" t="str">
        <f>IF(RawData!D731&lt;&gt;"",RawData!D731,"")</f>
        <v/>
      </c>
      <c r="D731" s="28" t="str">
        <f>IF(RawData!E731&lt;&gt;"",RawData!E731,"")</f>
        <v/>
      </c>
      <c r="E731" t="str">
        <f>IF(RawData!F731&lt;&gt;"",CONCATENATE(RawData!F731,", ",LEFT(RawData!G731,1)),"")</f>
        <v/>
      </c>
      <c r="G731" s="30" t="str">
        <f t="shared" si="11"/>
        <v/>
      </c>
      <c r="H731" t="str">
        <f>IF(A731&lt;&gt;"",VLOOKUP(G731,ScoreRanges!$C$4:$E$8,3),"")</f>
        <v/>
      </c>
      <c r="J731" s="30" t="str">
        <f>IF(AND(ConversionTable!$F$2&lt;&gt;"",A731&lt;&gt;""),VLOOKUP(G731,ConversionTable!B$2:D$402,3),"")</f>
        <v/>
      </c>
      <c r="K731" t="str">
        <f>IF(AND(ConversionTable!$F$2&lt;&gt;"",A731&lt;&gt;""),VLOOKUP(J731,ConversionTable!I$4:K$7,3),"")</f>
        <v/>
      </c>
      <c r="M731" t="str">
        <f>IF(A731&lt;&gt;"",(RawData!AC731*ScoringModel!$B$11+RawData!AD731*ScoringModel!$B$21+RawData!AE731*ScoringModel!$B$31)*0.01,"")</f>
        <v/>
      </c>
      <c r="N731" t="str">
        <f>IF(A731&lt;&gt;"",(RawData!H731*ScoringModel!$B$4+RawData!I731*ScoringModel!$B$5+RawData!J731*ScoringModel!$B$6+RawData!K731*ScoringModel!$B$7+RawData!L731*ScoringModel!$B$8+RawData!M731*ScoringModel!$B$9+RawData!N731*ScoringModel!$B$10)*0.01,"")</f>
        <v/>
      </c>
      <c r="O731" t="str">
        <f>IF(A731&lt;&gt;"",(RawData!O731*ScoringModel!$B$14+RawData!P731*ScoringModel!$B$15+RawData!Q731*ScoringModel!$B$16+RawData!R731*ScoringModel!$B$17+RawData!S731*ScoringModel!$B$18+RawData!T731*ScoringModel!$B$19+RawData!U731*ScoringModel!$B$20)*0.01,"")</f>
        <v/>
      </c>
      <c r="P731" t="str">
        <f>IF(A731&lt;&gt;"",(RawData!V731*ScoringModel!$B$24+RawData!W731*ScoringModel!$B$25+RawData!X731*ScoringModel!$B$26+RawData!Y731*ScoringModel!$B$27+RawData!Z731*ScoringModel!$B$28+RawData!AA731*ScoringModel!$B$29+RawData!AB731*ScoringModel!$B$30)*0.01,"")</f>
        <v/>
      </c>
      <c r="Q731" s="19"/>
      <c r="R731" s="19"/>
      <c r="S731" s="19"/>
      <c r="T731" s="19"/>
      <c r="U731" s="19"/>
      <c r="V731" s="19"/>
    </row>
    <row r="732" spans="1:22" x14ac:dyDescent="0.25">
      <c r="A732" t="str">
        <f>IF(RawData!A732&lt;&gt;"",RawData!A732,"")</f>
        <v/>
      </c>
      <c r="B732" t="str">
        <f>IF(RawData!B732&lt;&gt;"",CONCATENATE(RawData!B732,", ",RawData!C732),"")</f>
        <v/>
      </c>
      <c r="C732" t="str">
        <f>IF(RawData!D732&lt;&gt;"",RawData!D732,"")</f>
        <v/>
      </c>
      <c r="D732" s="28" t="str">
        <f>IF(RawData!E732&lt;&gt;"",RawData!E732,"")</f>
        <v/>
      </c>
      <c r="E732" t="str">
        <f>IF(RawData!F732&lt;&gt;"",CONCATENATE(RawData!F732,", ",LEFT(RawData!G732,1)),"")</f>
        <v/>
      </c>
      <c r="G732" s="30" t="str">
        <f t="shared" si="11"/>
        <v/>
      </c>
      <c r="H732" t="str">
        <f>IF(A732&lt;&gt;"",VLOOKUP(G732,ScoreRanges!$C$4:$E$8,3),"")</f>
        <v/>
      </c>
      <c r="J732" s="30" t="str">
        <f>IF(AND(ConversionTable!$F$2&lt;&gt;"",A732&lt;&gt;""),VLOOKUP(G732,ConversionTable!B$2:D$402,3),"")</f>
        <v/>
      </c>
      <c r="K732" t="str">
        <f>IF(AND(ConversionTable!$F$2&lt;&gt;"",A732&lt;&gt;""),VLOOKUP(J732,ConversionTable!I$4:K$7,3),"")</f>
        <v/>
      </c>
      <c r="M732" t="str">
        <f>IF(A732&lt;&gt;"",(RawData!AC732*ScoringModel!$B$11+RawData!AD732*ScoringModel!$B$21+RawData!AE732*ScoringModel!$B$31)*0.01,"")</f>
        <v/>
      </c>
      <c r="N732" t="str">
        <f>IF(A732&lt;&gt;"",(RawData!H732*ScoringModel!$B$4+RawData!I732*ScoringModel!$B$5+RawData!J732*ScoringModel!$B$6+RawData!K732*ScoringModel!$B$7+RawData!L732*ScoringModel!$B$8+RawData!M732*ScoringModel!$B$9+RawData!N732*ScoringModel!$B$10)*0.01,"")</f>
        <v/>
      </c>
      <c r="O732" t="str">
        <f>IF(A732&lt;&gt;"",(RawData!O732*ScoringModel!$B$14+RawData!P732*ScoringModel!$B$15+RawData!Q732*ScoringModel!$B$16+RawData!R732*ScoringModel!$B$17+RawData!S732*ScoringModel!$B$18+RawData!T732*ScoringModel!$B$19+RawData!U732*ScoringModel!$B$20)*0.01,"")</f>
        <v/>
      </c>
      <c r="P732" t="str">
        <f>IF(A732&lt;&gt;"",(RawData!V732*ScoringModel!$B$24+RawData!W732*ScoringModel!$B$25+RawData!X732*ScoringModel!$B$26+RawData!Y732*ScoringModel!$B$27+RawData!Z732*ScoringModel!$B$28+RawData!AA732*ScoringModel!$B$29+RawData!AB732*ScoringModel!$B$30)*0.01,"")</f>
        <v/>
      </c>
      <c r="Q732" s="19"/>
      <c r="R732" s="19"/>
      <c r="S732" s="19"/>
      <c r="T732" s="19"/>
      <c r="U732" s="19"/>
      <c r="V732" s="19"/>
    </row>
    <row r="733" spans="1:22" x14ac:dyDescent="0.25">
      <c r="A733" t="str">
        <f>IF(RawData!A733&lt;&gt;"",RawData!A733,"")</f>
        <v/>
      </c>
      <c r="B733" t="str">
        <f>IF(RawData!B733&lt;&gt;"",CONCATENATE(RawData!B733,", ",RawData!C733),"")</f>
        <v/>
      </c>
      <c r="C733" t="str">
        <f>IF(RawData!D733&lt;&gt;"",RawData!D733,"")</f>
        <v/>
      </c>
      <c r="D733" s="28" t="str">
        <f>IF(RawData!E733&lt;&gt;"",RawData!E733,"")</f>
        <v/>
      </c>
      <c r="E733" t="str">
        <f>IF(RawData!F733&lt;&gt;"",CONCATENATE(RawData!F733,", ",LEFT(RawData!G733,1)),"")</f>
        <v/>
      </c>
      <c r="G733" s="30" t="str">
        <f t="shared" si="11"/>
        <v/>
      </c>
      <c r="H733" t="str">
        <f>IF(A733&lt;&gt;"",VLOOKUP(G733,ScoreRanges!$C$4:$E$8,3),"")</f>
        <v/>
      </c>
      <c r="J733" s="30" t="str">
        <f>IF(AND(ConversionTable!$F$2&lt;&gt;"",A733&lt;&gt;""),VLOOKUP(G733,ConversionTable!B$2:D$402,3),"")</f>
        <v/>
      </c>
      <c r="K733" t="str">
        <f>IF(AND(ConversionTable!$F$2&lt;&gt;"",A733&lt;&gt;""),VLOOKUP(J733,ConversionTable!I$4:K$7,3),"")</f>
        <v/>
      </c>
      <c r="M733" t="str">
        <f>IF(A733&lt;&gt;"",(RawData!AC733*ScoringModel!$B$11+RawData!AD733*ScoringModel!$B$21+RawData!AE733*ScoringModel!$B$31)*0.01,"")</f>
        <v/>
      </c>
      <c r="N733" t="str">
        <f>IF(A733&lt;&gt;"",(RawData!H733*ScoringModel!$B$4+RawData!I733*ScoringModel!$B$5+RawData!J733*ScoringModel!$B$6+RawData!K733*ScoringModel!$B$7+RawData!L733*ScoringModel!$B$8+RawData!M733*ScoringModel!$B$9+RawData!N733*ScoringModel!$B$10)*0.01,"")</f>
        <v/>
      </c>
      <c r="O733" t="str">
        <f>IF(A733&lt;&gt;"",(RawData!O733*ScoringModel!$B$14+RawData!P733*ScoringModel!$B$15+RawData!Q733*ScoringModel!$B$16+RawData!R733*ScoringModel!$B$17+RawData!S733*ScoringModel!$B$18+RawData!T733*ScoringModel!$B$19+RawData!U733*ScoringModel!$B$20)*0.01,"")</f>
        <v/>
      </c>
      <c r="P733" t="str">
        <f>IF(A733&lt;&gt;"",(RawData!V733*ScoringModel!$B$24+RawData!W733*ScoringModel!$B$25+RawData!X733*ScoringModel!$B$26+RawData!Y733*ScoringModel!$B$27+RawData!Z733*ScoringModel!$B$28+RawData!AA733*ScoringModel!$B$29+RawData!AB733*ScoringModel!$B$30)*0.01,"")</f>
        <v/>
      </c>
      <c r="Q733" s="19"/>
      <c r="R733" s="19"/>
      <c r="S733" s="19"/>
      <c r="T733" s="19"/>
      <c r="U733" s="19"/>
      <c r="V733" s="19"/>
    </row>
    <row r="734" spans="1:22" x14ac:dyDescent="0.25">
      <c r="A734" t="str">
        <f>IF(RawData!A734&lt;&gt;"",RawData!A734,"")</f>
        <v/>
      </c>
      <c r="B734" t="str">
        <f>IF(RawData!B734&lt;&gt;"",CONCATENATE(RawData!B734,", ",RawData!C734),"")</f>
        <v/>
      </c>
      <c r="C734" t="str">
        <f>IF(RawData!D734&lt;&gt;"",RawData!D734,"")</f>
        <v/>
      </c>
      <c r="D734" s="28" t="str">
        <f>IF(RawData!E734&lt;&gt;"",RawData!E734,"")</f>
        <v/>
      </c>
      <c r="E734" t="str">
        <f>IF(RawData!F734&lt;&gt;"",CONCATENATE(RawData!F734,", ",LEFT(RawData!G734,1)),"")</f>
        <v/>
      </c>
      <c r="G734" s="30" t="str">
        <f t="shared" si="11"/>
        <v/>
      </c>
      <c r="H734" t="str">
        <f>IF(A734&lt;&gt;"",VLOOKUP(G734,ScoreRanges!$C$4:$E$8,3),"")</f>
        <v/>
      </c>
      <c r="J734" s="30" t="str">
        <f>IF(AND(ConversionTable!$F$2&lt;&gt;"",A734&lt;&gt;""),VLOOKUP(G734,ConversionTable!B$2:D$402,3),"")</f>
        <v/>
      </c>
      <c r="K734" t="str">
        <f>IF(AND(ConversionTable!$F$2&lt;&gt;"",A734&lt;&gt;""),VLOOKUP(J734,ConversionTable!I$4:K$7,3),"")</f>
        <v/>
      </c>
      <c r="M734" t="str">
        <f>IF(A734&lt;&gt;"",(RawData!AC734*ScoringModel!$B$11+RawData!AD734*ScoringModel!$B$21+RawData!AE734*ScoringModel!$B$31)*0.01,"")</f>
        <v/>
      </c>
      <c r="N734" t="str">
        <f>IF(A734&lt;&gt;"",(RawData!H734*ScoringModel!$B$4+RawData!I734*ScoringModel!$B$5+RawData!J734*ScoringModel!$B$6+RawData!K734*ScoringModel!$B$7+RawData!L734*ScoringModel!$B$8+RawData!M734*ScoringModel!$B$9+RawData!N734*ScoringModel!$B$10)*0.01,"")</f>
        <v/>
      </c>
      <c r="O734" t="str">
        <f>IF(A734&lt;&gt;"",(RawData!O734*ScoringModel!$B$14+RawData!P734*ScoringModel!$B$15+RawData!Q734*ScoringModel!$B$16+RawData!R734*ScoringModel!$B$17+RawData!S734*ScoringModel!$B$18+RawData!T734*ScoringModel!$B$19+RawData!U734*ScoringModel!$B$20)*0.01,"")</f>
        <v/>
      </c>
      <c r="P734" t="str">
        <f>IF(A734&lt;&gt;"",(RawData!V734*ScoringModel!$B$24+RawData!W734*ScoringModel!$B$25+RawData!X734*ScoringModel!$B$26+RawData!Y734*ScoringModel!$B$27+RawData!Z734*ScoringModel!$B$28+RawData!AA734*ScoringModel!$B$29+RawData!AB734*ScoringModel!$B$30)*0.01,"")</f>
        <v/>
      </c>
      <c r="Q734" s="19"/>
      <c r="R734" s="19"/>
      <c r="S734" s="19"/>
      <c r="T734" s="19"/>
      <c r="U734" s="19"/>
      <c r="V734" s="19"/>
    </row>
    <row r="735" spans="1:22" x14ac:dyDescent="0.25">
      <c r="A735" t="str">
        <f>IF(RawData!A735&lt;&gt;"",RawData!A735,"")</f>
        <v/>
      </c>
      <c r="B735" t="str">
        <f>IF(RawData!B735&lt;&gt;"",CONCATENATE(RawData!B735,", ",RawData!C735),"")</f>
        <v/>
      </c>
      <c r="C735" t="str">
        <f>IF(RawData!D735&lt;&gt;"",RawData!D735,"")</f>
        <v/>
      </c>
      <c r="D735" s="28" t="str">
        <f>IF(RawData!E735&lt;&gt;"",RawData!E735,"")</f>
        <v/>
      </c>
      <c r="E735" t="str">
        <f>IF(RawData!F735&lt;&gt;"",CONCATENATE(RawData!F735,", ",LEFT(RawData!G735,1)),"")</f>
        <v/>
      </c>
      <c r="G735" s="30" t="str">
        <f t="shared" si="11"/>
        <v/>
      </c>
      <c r="H735" t="str">
        <f>IF(A735&lt;&gt;"",VLOOKUP(G735,ScoreRanges!$C$4:$E$8,3),"")</f>
        <v/>
      </c>
      <c r="J735" s="30" t="str">
        <f>IF(AND(ConversionTable!$F$2&lt;&gt;"",A735&lt;&gt;""),VLOOKUP(G735,ConversionTable!B$2:D$402,3),"")</f>
        <v/>
      </c>
      <c r="K735" t="str">
        <f>IF(AND(ConversionTable!$F$2&lt;&gt;"",A735&lt;&gt;""),VLOOKUP(J735,ConversionTable!I$4:K$7,3),"")</f>
        <v/>
      </c>
      <c r="M735" t="str">
        <f>IF(A735&lt;&gt;"",(RawData!AC735*ScoringModel!$B$11+RawData!AD735*ScoringModel!$B$21+RawData!AE735*ScoringModel!$B$31)*0.01,"")</f>
        <v/>
      </c>
      <c r="N735" t="str">
        <f>IF(A735&lt;&gt;"",(RawData!H735*ScoringModel!$B$4+RawData!I735*ScoringModel!$B$5+RawData!J735*ScoringModel!$B$6+RawData!K735*ScoringModel!$B$7+RawData!L735*ScoringModel!$B$8+RawData!M735*ScoringModel!$B$9+RawData!N735*ScoringModel!$B$10)*0.01,"")</f>
        <v/>
      </c>
      <c r="O735" t="str">
        <f>IF(A735&lt;&gt;"",(RawData!O735*ScoringModel!$B$14+RawData!P735*ScoringModel!$B$15+RawData!Q735*ScoringModel!$B$16+RawData!R735*ScoringModel!$B$17+RawData!S735*ScoringModel!$B$18+RawData!T735*ScoringModel!$B$19+RawData!U735*ScoringModel!$B$20)*0.01,"")</f>
        <v/>
      </c>
      <c r="P735" t="str">
        <f>IF(A735&lt;&gt;"",(RawData!V735*ScoringModel!$B$24+RawData!W735*ScoringModel!$B$25+RawData!X735*ScoringModel!$B$26+RawData!Y735*ScoringModel!$B$27+RawData!Z735*ScoringModel!$B$28+RawData!AA735*ScoringModel!$B$29+RawData!AB735*ScoringModel!$B$30)*0.01,"")</f>
        <v/>
      </c>
      <c r="Q735" s="19"/>
      <c r="R735" s="19"/>
      <c r="S735" s="19"/>
      <c r="T735" s="19"/>
      <c r="U735" s="19"/>
      <c r="V735" s="19"/>
    </row>
    <row r="736" spans="1:22" x14ac:dyDescent="0.25">
      <c r="A736" t="str">
        <f>IF(RawData!A736&lt;&gt;"",RawData!A736,"")</f>
        <v/>
      </c>
      <c r="B736" t="str">
        <f>IF(RawData!B736&lt;&gt;"",CONCATENATE(RawData!B736,", ",RawData!C736),"")</f>
        <v/>
      </c>
      <c r="C736" t="str">
        <f>IF(RawData!D736&lt;&gt;"",RawData!D736,"")</f>
        <v/>
      </c>
      <c r="D736" s="28" t="str">
        <f>IF(RawData!E736&lt;&gt;"",RawData!E736,"")</f>
        <v/>
      </c>
      <c r="E736" t="str">
        <f>IF(RawData!F736&lt;&gt;"",CONCATENATE(RawData!F736,", ",LEFT(RawData!G736,1)),"")</f>
        <v/>
      </c>
      <c r="G736" s="30" t="str">
        <f t="shared" si="11"/>
        <v/>
      </c>
      <c r="H736" t="str">
        <f>IF(A736&lt;&gt;"",VLOOKUP(G736,ScoreRanges!$C$4:$E$8,3),"")</f>
        <v/>
      </c>
      <c r="J736" s="30" t="str">
        <f>IF(AND(ConversionTable!$F$2&lt;&gt;"",A736&lt;&gt;""),VLOOKUP(G736,ConversionTable!B$2:D$402,3),"")</f>
        <v/>
      </c>
      <c r="K736" t="str">
        <f>IF(AND(ConversionTable!$F$2&lt;&gt;"",A736&lt;&gt;""),VLOOKUP(J736,ConversionTable!I$4:K$7,3),"")</f>
        <v/>
      </c>
      <c r="M736" t="str">
        <f>IF(A736&lt;&gt;"",(RawData!AC736*ScoringModel!$B$11+RawData!AD736*ScoringModel!$B$21+RawData!AE736*ScoringModel!$B$31)*0.01,"")</f>
        <v/>
      </c>
      <c r="N736" t="str">
        <f>IF(A736&lt;&gt;"",(RawData!H736*ScoringModel!$B$4+RawData!I736*ScoringModel!$B$5+RawData!J736*ScoringModel!$B$6+RawData!K736*ScoringModel!$B$7+RawData!L736*ScoringModel!$B$8+RawData!M736*ScoringModel!$B$9+RawData!N736*ScoringModel!$B$10)*0.01,"")</f>
        <v/>
      </c>
      <c r="O736" t="str">
        <f>IF(A736&lt;&gt;"",(RawData!O736*ScoringModel!$B$14+RawData!P736*ScoringModel!$B$15+RawData!Q736*ScoringModel!$B$16+RawData!R736*ScoringModel!$B$17+RawData!S736*ScoringModel!$B$18+RawData!T736*ScoringModel!$B$19+RawData!U736*ScoringModel!$B$20)*0.01,"")</f>
        <v/>
      </c>
      <c r="P736" t="str">
        <f>IF(A736&lt;&gt;"",(RawData!V736*ScoringModel!$B$24+RawData!W736*ScoringModel!$B$25+RawData!X736*ScoringModel!$B$26+RawData!Y736*ScoringModel!$B$27+RawData!Z736*ScoringModel!$B$28+RawData!AA736*ScoringModel!$B$29+RawData!AB736*ScoringModel!$B$30)*0.01,"")</f>
        <v/>
      </c>
      <c r="Q736" s="19"/>
      <c r="R736" s="19"/>
      <c r="S736" s="19"/>
      <c r="T736" s="19"/>
      <c r="U736" s="19"/>
      <c r="V736" s="19"/>
    </row>
    <row r="737" spans="1:22" x14ac:dyDescent="0.25">
      <c r="A737" t="str">
        <f>IF(RawData!A737&lt;&gt;"",RawData!A737,"")</f>
        <v/>
      </c>
      <c r="B737" t="str">
        <f>IF(RawData!B737&lt;&gt;"",CONCATENATE(RawData!B737,", ",RawData!C737),"")</f>
        <v/>
      </c>
      <c r="C737" t="str">
        <f>IF(RawData!D737&lt;&gt;"",RawData!D737,"")</f>
        <v/>
      </c>
      <c r="D737" s="28" t="str">
        <f>IF(RawData!E737&lt;&gt;"",RawData!E737,"")</f>
        <v/>
      </c>
      <c r="E737" t="str">
        <f>IF(RawData!F737&lt;&gt;"",CONCATENATE(RawData!F737,", ",LEFT(RawData!G737,1)),"")</f>
        <v/>
      </c>
      <c r="G737" s="30" t="str">
        <f t="shared" si="11"/>
        <v/>
      </c>
      <c r="H737" t="str">
        <f>IF(A737&lt;&gt;"",VLOOKUP(G737,ScoreRanges!$C$4:$E$8,3),"")</f>
        <v/>
      </c>
      <c r="J737" s="30" t="str">
        <f>IF(AND(ConversionTable!$F$2&lt;&gt;"",A737&lt;&gt;""),VLOOKUP(G737,ConversionTable!B$2:D$402,3),"")</f>
        <v/>
      </c>
      <c r="K737" t="str">
        <f>IF(AND(ConversionTable!$F$2&lt;&gt;"",A737&lt;&gt;""),VLOOKUP(J737,ConversionTable!I$4:K$7,3),"")</f>
        <v/>
      </c>
      <c r="M737" t="str">
        <f>IF(A737&lt;&gt;"",(RawData!AC737*ScoringModel!$B$11+RawData!AD737*ScoringModel!$B$21+RawData!AE737*ScoringModel!$B$31)*0.01,"")</f>
        <v/>
      </c>
      <c r="N737" t="str">
        <f>IF(A737&lt;&gt;"",(RawData!H737*ScoringModel!$B$4+RawData!I737*ScoringModel!$B$5+RawData!J737*ScoringModel!$B$6+RawData!K737*ScoringModel!$B$7+RawData!L737*ScoringModel!$B$8+RawData!M737*ScoringModel!$B$9+RawData!N737*ScoringModel!$B$10)*0.01,"")</f>
        <v/>
      </c>
      <c r="O737" t="str">
        <f>IF(A737&lt;&gt;"",(RawData!O737*ScoringModel!$B$14+RawData!P737*ScoringModel!$B$15+RawData!Q737*ScoringModel!$B$16+RawData!R737*ScoringModel!$B$17+RawData!S737*ScoringModel!$B$18+RawData!T737*ScoringModel!$B$19+RawData!U737*ScoringModel!$B$20)*0.01,"")</f>
        <v/>
      </c>
      <c r="P737" t="str">
        <f>IF(A737&lt;&gt;"",(RawData!V737*ScoringModel!$B$24+RawData!W737*ScoringModel!$B$25+RawData!X737*ScoringModel!$B$26+RawData!Y737*ScoringModel!$B$27+RawData!Z737*ScoringModel!$B$28+RawData!AA737*ScoringModel!$B$29+RawData!AB737*ScoringModel!$B$30)*0.01,"")</f>
        <v/>
      </c>
      <c r="Q737" s="19"/>
      <c r="R737" s="19"/>
      <c r="S737" s="19"/>
      <c r="T737" s="19"/>
      <c r="U737" s="19"/>
      <c r="V737" s="19"/>
    </row>
    <row r="738" spans="1:22" x14ac:dyDescent="0.25">
      <c r="A738" t="str">
        <f>IF(RawData!A738&lt;&gt;"",RawData!A738,"")</f>
        <v/>
      </c>
      <c r="B738" t="str">
        <f>IF(RawData!B738&lt;&gt;"",CONCATENATE(RawData!B738,", ",RawData!C738),"")</f>
        <v/>
      </c>
      <c r="C738" t="str">
        <f>IF(RawData!D738&lt;&gt;"",RawData!D738,"")</f>
        <v/>
      </c>
      <c r="D738" s="28" t="str">
        <f>IF(RawData!E738&lt;&gt;"",RawData!E738,"")</f>
        <v/>
      </c>
      <c r="E738" t="str">
        <f>IF(RawData!F738&lt;&gt;"",CONCATENATE(RawData!F738,", ",LEFT(RawData!G738,1)),"")</f>
        <v/>
      </c>
      <c r="G738" s="30" t="str">
        <f t="shared" si="11"/>
        <v/>
      </c>
      <c r="H738" t="str">
        <f>IF(A738&lt;&gt;"",VLOOKUP(G738,ScoreRanges!$C$4:$E$8,3),"")</f>
        <v/>
      </c>
      <c r="J738" s="30" t="str">
        <f>IF(AND(ConversionTable!$F$2&lt;&gt;"",A738&lt;&gt;""),VLOOKUP(G738,ConversionTable!B$2:D$402,3),"")</f>
        <v/>
      </c>
      <c r="K738" t="str">
        <f>IF(AND(ConversionTable!$F$2&lt;&gt;"",A738&lt;&gt;""),VLOOKUP(J738,ConversionTable!I$4:K$7,3),"")</f>
        <v/>
      </c>
      <c r="M738" t="str">
        <f>IF(A738&lt;&gt;"",(RawData!AC738*ScoringModel!$B$11+RawData!AD738*ScoringModel!$B$21+RawData!AE738*ScoringModel!$B$31)*0.01,"")</f>
        <v/>
      </c>
      <c r="N738" t="str">
        <f>IF(A738&lt;&gt;"",(RawData!H738*ScoringModel!$B$4+RawData!I738*ScoringModel!$B$5+RawData!J738*ScoringModel!$B$6+RawData!K738*ScoringModel!$B$7+RawData!L738*ScoringModel!$B$8+RawData!M738*ScoringModel!$B$9+RawData!N738*ScoringModel!$B$10)*0.01,"")</f>
        <v/>
      </c>
      <c r="O738" t="str">
        <f>IF(A738&lt;&gt;"",(RawData!O738*ScoringModel!$B$14+RawData!P738*ScoringModel!$B$15+RawData!Q738*ScoringModel!$B$16+RawData!R738*ScoringModel!$B$17+RawData!S738*ScoringModel!$B$18+RawData!T738*ScoringModel!$B$19+RawData!U738*ScoringModel!$B$20)*0.01,"")</f>
        <v/>
      </c>
      <c r="P738" t="str">
        <f>IF(A738&lt;&gt;"",(RawData!V738*ScoringModel!$B$24+RawData!W738*ScoringModel!$B$25+RawData!X738*ScoringModel!$B$26+RawData!Y738*ScoringModel!$B$27+RawData!Z738*ScoringModel!$B$28+RawData!AA738*ScoringModel!$B$29+RawData!AB738*ScoringModel!$B$30)*0.01,"")</f>
        <v/>
      </c>
      <c r="Q738" s="19"/>
      <c r="R738" s="19"/>
      <c r="S738" s="19"/>
      <c r="T738" s="19"/>
      <c r="U738" s="19"/>
      <c r="V738" s="19"/>
    </row>
    <row r="739" spans="1:22" x14ac:dyDescent="0.25">
      <c r="A739" t="str">
        <f>IF(RawData!A739&lt;&gt;"",RawData!A739,"")</f>
        <v/>
      </c>
      <c r="B739" t="str">
        <f>IF(RawData!B739&lt;&gt;"",CONCATENATE(RawData!B739,", ",RawData!C739),"")</f>
        <v/>
      </c>
      <c r="C739" t="str">
        <f>IF(RawData!D739&lt;&gt;"",RawData!D739,"")</f>
        <v/>
      </c>
      <c r="D739" s="28" t="str">
        <f>IF(RawData!E739&lt;&gt;"",RawData!E739,"")</f>
        <v/>
      </c>
      <c r="E739" t="str">
        <f>IF(RawData!F739&lt;&gt;"",CONCATENATE(RawData!F739,", ",LEFT(RawData!G739,1)),"")</f>
        <v/>
      </c>
      <c r="G739" s="30" t="str">
        <f t="shared" si="11"/>
        <v/>
      </c>
      <c r="H739" t="str">
        <f>IF(A739&lt;&gt;"",VLOOKUP(G739,ScoreRanges!$C$4:$E$8,3),"")</f>
        <v/>
      </c>
      <c r="J739" s="30" t="str">
        <f>IF(AND(ConversionTable!$F$2&lt;&gt;"",A739&lt;&gt;""),VLOOKUP(G739,ConversionTable!B$2:D$402,3),"")</f>
        <v/>
      </c>
      <c r="K739" t="str">
        <f>IF(AND(ConversionTable!$F$2&lt;&gt;"",A739&lt;&gt;""),VLOOKUP(J739,ConversionTable!I$4:K$7,3),"")</f>
        <v/>
      </c>
      <c r="M739" t="str">
        <f>IF(A739&lt;&gt;"",(RawData!AC739*ScoringModel!$B$11+RawData!AD739*ScoringModel!$B$21+RawData!AE739*ScoringModel!$B$31)*0.01,"")</f>
        <v/>
      </c>
      <c r="N739" t="str">
        <f>IF(A739&lt;&gt;"",(RawData!H739*ScoringModel!$B$4+RawData!I739*ScoringModel!$B$5+RawData!J739*ScoringModel!$B$6+RawData!K739*ScoringModel!$B$7+RawData!L739*ScoringModel!$B$8+RawData!M739*ScoringModel!$B$9+RawData!N739*ScoringModel!$B$10)*0.01,"")</f>
        <v/>
      </c>
      <c r="O739" t="str">
        <f>IF(A739&lt;&gt;"",(RawData!O739*ScoringModel!$B$14+RawData!P739*ScoringModel!$B$15+RawData!Q739*ScoringModel!$B$16+RawData!R739*ScoringModel!$B$17+RawData!S739*ScoringModel!$B$18+RawData!T739*ScoringModel!$B$19+RawData!U739*ScoringModel!$B$20)*0.01,"")</f>
        <v/>
      </c>
      <c r="P739" t="str">
        <f>IF(A739&lt;&gt;"",(RawData!V739*ScoringModel!$B$24+RawData!W739*ScoringModel!$B$25+RawData!X739*ScoringModel!$B$26+RawData!Y739*ScoringModel!$B$27+RawData!Z739*ScoringModel!$B$28+RawData!AA739*ScoringModel!$B$29+RawData!AB739*ScoringModel!$B$30)*0.01,"")</f>
        <v/>
      </c>
      <c r="Q739" s="19"/>
      <c r="R739" s="19"/>
      <c r="S739" s="19"/>
      <c r="T739" s="19"/>
      <c r="U739" s="19"/>
      <c r="V739" s="19"/>
    </row>
    <row r="740" spans="1:22" x14ac:dyDescent="0.25">
      <c r="A740" t="str">
        <f>IF(RawData!A740&lt;&gt;"",RawData!A740,"")</f>
        <v/>
      </c>
      <c r="B740" t="str">
        <f>IF(RawData!B740&lt;&gt;"",CONCATENATE(RawData!B740,", ",RawData!C740),"")</f>
        <v/>
      </c>
      <c r="C740" t="str">
        <f>IF(RawData!D740&lt;&gt;"",RawData!D740,"")</f>
        <v/>
      </c>
      <c r="D740" s="28" t="str">
        <f>IF(RawData!E740&lt;&gt;"",RawData!E740,"")</f>
        <v/>
      </c>
      <c r="E740" t="str">
        <f>IF(RawData!F740&lt;&gt;"",CONCATENATE(RawData!F740,", ",LEFT(RawData!G740,1)),"")</f>
        <v/>
      </c>
      <c r="G740" s="30" t="str">
        <f t="shared" si="11"/>
        <v/>
      </c>
      <c r="H740" t="str">
        <f>IF(A740&lt;&gt;"",VLOOKUP(G740,ScoreRanges!$C$4:$E$8,3),"")</f>
        <v/>
      </c>
      <c r="J740" s="30" t="str">
        <f>IF(AND(ConversionTable!$F$2&lt;&gt;"",A740&lt;&gt;""),VLOOKUP(G740,ConversionTable!B$2:D$402,3),"")</f>
        <v/>
      </c>
      <c r="K740" t="str">
        <f>IF(AND(ConversionTable!$F$2&lt;&gt;"",A740&lt;&gt;""),VLOOKUP(J740,ConversionTable!I$4:K$7,3),"")</f>
        <v/>
      </c>
      <c r="M740" t="str">
        <f>IF(A740&lt;&gt;"",(RawData!AC740*ScoringModel!$B$11+RawData!AD740*ScoringModel!$B$21+RawData!AE740*ScoringModel!$B$31)*0.01,"")</f>
        <v/>
      </c>
      <c r="N740" t="str">
        <f>IF(A740&lt;&gt;"",(RawData!H740*ScoringModel!$B$4+RawData!I740*ScoringModel!$B$5+RawData!J740*ScoringModel!$B$6+RawData!K740*ScoringModel!$B$7+RawData!L740*ScoringModel!$B$8+RawData!M740*ScoringModel!$B$9+RawData!N740*ScoringModel!$B$10)*0.01,"")</f>
        <v/>
      </c>
      <c r="O740" t="str">
        <f>IF(A740&lt;&gt;"",(RawData!O740*ScoringModel!$B$14+RawData!P740*ScoringModel!$B$15+RawData!Q740*ScoringModel!$B$16+RawData!R740*ScoringModel!$B$17+RawData!S740*ScoringModel!$B$18+RawData!T740*ScoringModel!$B$19+RawData!U740*ScoringModel!$B$20)*0.01,"")</f>
        <v/>
      </c>
      <c r="P740" t="str">
        <f>IF(A740&lt;&gt;"",(RawData!V740*ScoringModel!$B$24+RawData!W740*ScoringModel!$B$25+RawData!X740*ScoringModel!$B$26+RawData!Y740*ScoringModel!$B$27+RawData!Z740*ScoringModel!$B$28+RawData!AA740*ScoringModel!$B$29+RawData!AB740*ScoringModel!$B$30)*0.01,"")</f>
        <v/>
      </c>
      <c r="Q740" s="19"/>
      <c r="R740" s="19"/>
      <c r="S740" s="19"/>
      <c r="T740" s="19"/>
      <c r="U740" s="19"/>
      <c r="V740" s="19"/>
    </row>
    <row r="741" spans="1:22" x14ac:dyDescent="0.25">
      <c r="A741" t="str">
        <f>IF(RawData!A741&lt;&gt;"",RawData!A741,"")</f>
        <v/>
      </c>
      <c r="B741" t="str">
        <f>IF(RawData!B741&lt;&gt;"",CONCATENATE(RawData!B741,", ",RawData!C741),"")</f>
        <v/>
      </c>
      <c r="C741" t="str">
        <f>IF(RawData!D741&lt;&gt;"",RawData!D741,"")</f>
        <v/>
      </c>
      <c r="D741" s="28" t="str">
        <f>IF(RawData!E741&lt;&gt;"",RawData!E741,"")</f>
        <v/>
      </c>
      <c r="E741" t="str">
        <f>IF(RawData!F741&lt;&gt;"",CONCATENATE(RawData!F741,", ",LEFT(RawData!G741,1)),"")</f>
        <v/>
      </c>
      <c r="G741" s="30" t="str">
        <f t="shared" si="11"/>
        <v/>
      </c>
      <c r="H741" t="str">
        <f>IF(A741&lt;&gt;"",VLOOKUP(G741,ScoreRanges!$C$4:$E$8,3),"")</f>
        <v/>
      </c>
      <c r="J741" s="30" t="str">
        <f>IF(AND(ConversionTable!$F$2&lt;&gt;"",A741&lt;&gt;""),VLOOKUP(G741,ConversionTable!B$2:D$402,3),"")</f>
        <v/>
      </c>
      <c r="K741" t="str">
        <f>IF(AND(ConversionTable!$F$2&lt;&gt;"",A741&lt;&gt;""),VLOOKUP(J741,ConversionTable!I$4:K$7,3),"")</f>
        <v/>
      </c>
      <c r="M741" t="str">
        <f>IF(A741&lt;&gt;"",(RawData!AC741*ScoringModel!$B$11+RawData!AD741*ScoringModel!$B$21+RawData!AE741*ScoringModel!$B$31)*0.01,"")</f>
        <v/>
      </c>
      <c r="N741" t="str">
        <f>IF(A741&lt;&gt;"",(RawData!H741*ScoringModel!$B$4+RawData!I741*ScoringModel!$B$5+RawData!J741*ScoringModel!$B$6+RawData!K741*ScoringModel!$B$7+RawData!L741*ScoringModel!$B$8+RawData!M741*ScoringModel!$B$9+RawData!N741*ScoringModel!$B$10)*0.01,"")</f>
        <v/>
      </c>
      <c r="O741" t="str">
        <f>IF(A741&lt;&gt;"",(RawData!O741*ScoringModel!$B$14+RawData!P741*ScoringModel!$B$15+RawData!Q741*ScoringModel!$B$16+RawData!R741*ScoringModel!$B$17+RawData!S741*ScoringModel!$B$18+RawData!T741*ScoringModel!$B$19+RawData!U741*ScoringModel!$B$20)*0.01,"")</f>
        <v/>
      </c>
      <c r="P741" t="str">
        <f>IF(A741&lt;&gt;"",(RawData!V741*ScoringModel!$B$24+RawData!W741*ScoringModel!$B$25+RawData!X741*ScoringModel!$B$26+RawData!Y741*ScoringModel!$B$27+RawData!Z741*ScoringModel!$B$28+RawData!AA741*ScoringModel!$B$29+RawData!AB741*ScoringModel!$B$30)*0.01,"")</f>
        <v/>
      </c>
      <c r="Q741" s="19"/>
      <c r="R741" s="19"/>
      <c r="S741" s="19"/>
      <c r="T741" s="19"/>
      <c r="U741" s="19"/>
      <c r="V741" s="19"/>
    </row>
    <row r="742" spans="1:22" x14ac:dyDescent="0.25">
      <c r="A742" t="str">
        <f>IF(RawData!A742&lt;&gt;"",RawData!A742,"")</f>
        <v/>
      </c>
      <c r="B742" t="str">
        <f>IF(RawData!B742&lt;&gt;"",CONCATENATE(RawData!B742,", ",RawData!C742),"")</f>
        <v/>
      </c>
      <c r="C742" t="str">
        <f>IF(RawData!D742&lt;&gt;"",RawData!D742,"")</f>
        <v/>
      </c>
      <c r="D742" s="28" t="str">
        <f>IF(RawData!E742&lt;&gt;"",RawData!E742,"")</f>
        <v/>
      </c>
      <c r="E742" t="str">
        <f>IF(RawData!F742&lt;&gt;"",CONCATENATE(RawData!F742,", ",LEFT(RawData!G742,1)),"")</f>
        <v/>
      </c>
      <c r="G742" s="30" t="str">
        <f t="shared" si="11"/>
        <v/>
      </c>
      <c r="H742" t="str">
        <f>IF(A742&lt;&gt;"",VLOOKUP(G742,ScoreRanges!$C$4:$E$8,3),"")</f>
        <v/>
      </c>
      <c r="J742" s="30" t="str">
        <f>IF(AND(ConversionTable!$F$2&lt;&gt;"",A742&lt;&gt;""),VLOOKUP(G742,ConversionTable!B$2:D$402,3),"")</f>
        <v/>
      </c>
      <c r="K742" t="str">
        <f>IF(AND(ConversionTable!$F$2&lt;&gt;"",A742&lt;&gt;""),VLOOKUP(J742,ConversionTable!I$4:K$7,3),"")</f>
        <v/>
      </c>
      <c r="M742" t="str">
        <f>IF(A742&lt;&gt;"",(RawData!AC742*ScoringModel!$B$11+RawData!AD742*ScoringModel!$B$21+RawData!AE742*ScoringModel!$B$31)*0.01,"")</f>
        <v/>
      </c>
      <c r="N742" t="str">
        <f>IF(A742&lt;&gt;"",(RawData!H742*ScoringModel!$B$4+RawData!I742*ScoringModel!$B$5+RawData!J742*ScoringModel!$B$6+RawData!K742*ScoringModel!$B$7+RawData!L742*ScoringModel!$B$8+RawData!M742*ScoringModel!$B$9+RawData!N742*ScoringModel!$B$10)*0.01,"")</f>
        <v/>
      </c>
      <c r="O742" t="str">
        <f>IF(A742&lt;&gt;"",(RawData!O742*ScoringModel!$B$14+RawData!P742*ScoringModel!$B$15+RawData!Q742*ScoringModel!$B$16+RawData!R742*ScoringModel!$B$17+RawData!S742*ScoringModel!$B$18+RawData!T742*ScoringModel!$B$19+RawData!U742*ScoringModel!$B$20)*0.01,"")</f>
        <v/>
      </c>
      <c r="P742" t="str">
        <f>IF(A742&lt;&gt;"",(RawData!V742*ScoringModel!$B$24+RawData!W742*ScoringModel!$B$25+RawData!X742*ScoringModel!$B$26+RawData!Y742*ScoringModel!$B$27+RawData!Z742*ScoringModel!$B$28+RawData!AA742*ScoringModel!$B$29+RawData!AB742*ScoringModel!$B$30)*0.01,"")</f>
        <v/>
      </c>
      <c r="Q742" s="19"/>
      <c r="R742" s="19"/>
      <c r="S742" s="19"/>
      <c r="T742" s="19"/>
      <c r="U742" s="19"/>
      <c r="V742" s="19"/>
    </row>
    <row r="743" spans="1:22" x14ac:dyDescent="0.25">
      <c r="A743" t="str">
        <f>IF(RawData!A743&lt;&gt;"",RawData!A743,"")</f>
        <v/>
      </c>
      <c r="B743" t="str">
        <f>IF(RawData!B743&lt;&gt;"",CONCATENATE(RawData!B743,", ",RawData!C743),"")</f>
        <v/>
      </c>
      <c r="C743" t="str">
        <f>IF(RawData!D743&lt;&gt;"",RawData!D743,"")</f>
        <v/>
      </c>
      <c r="D743" s="28" t="str">
        <f>IF(RawData!E743&lt;&gt;"",RawData!E743,"")</f>
        <v/>
      </c>
      <c r="E743" t="str">
        <f>IF(RawData!F743&lt;&gt;"",CONCATENATE(RawData!F743,", ",LEFT(RawData!G743,1)),"")</f>
        <v/>
      </c>
      <c r="G743" s="30" t="str">
        <f t="shared" si="11"/>
        <v/>
      </c>
      <c r="H743" t="str">
        <f>IF(A743&lt;&gt;"",VLOOKUP(G743,ScoreRanges!$C$4:$E$8,3),"")</f>
        <v/>
      </c>
      <c r="J743" s="30" t="str">
        <f>IF(AND(ConversionTable!$F$2&lt;&gt;"",A743&lt;&gt;""),VLOOKUP(G743,ConversionTable!B$2:D$402,3),"")</f>
        <v/>
      </c>
      <c r="K743" t="str">
        <f>IF(AND(ConversionTable!$F$2&lt;&gt;"",A743&lt;&gt;""),VLOOKUP(J743,ConversionTable!I$4:K$7,3),"")</f>
        <v/>
      </c>
      <c r="M743" t="str">
        <f>IF(A743&lt;&gt;"",(RawData!AC743*ScoringModel!$B$11+RawData!AD743*ScoringModel!$B$21+RawData!AE743*ScoringModel!$B$31)*0.01,"")</f>
        <v/>
      </c>
      <c r="N743" t="str">
        <f>IF(A743&lt;&gt;"",(RawData!H743*ScoringModel!$B$4+RawData!I743*ScoringModel!$B$5+RawData!J743*ScoringModel!$B$6+RawData!K743*ScoringModel!$B$7+RawData!L743*ScoringModel!$B$8+RawData!M743*ScoringModel!$B$9+RawData!N743*ScoringModel!$B$10)*0.01,"")</f>
        <v/>
      </c>
      <c r="O743" t="str">
        <f>IF(A743&lt;&gt;"",(RawData!O743*ScoringModel!$B$14+RawData!P743*ScoringModel!$B$15+RawData!Q743*ScoringModel!$B$16+RawData!R743*ScoringModel!$B$17+RawData!S743*ScoringModel!$B$18+RawData!T743*ScoringModel!$B$19+RawData!U743*ScoringModel!$B$20)*0.01,"")</f>
        <v/>
      </c>
      <c r="P743" t="str">
        <f>IF(A743&lt;&gt;"",(RawData!V743*ScoringModel!$B$24+RawData!W743*ScoringModel!$B$25+RawData!X743*ScoringModel!$B$26+RawData!Y743*ScoringModel!$B$27+RawData!Z743*ScoringModel!$B$28+RawData!AA743*ScoringModel!$B$29+RawData!AB743*ScoringModel!$B$30)*0.01,"")</f>
        <v/>
      </c>
      <c r="Q743" s="19"/>
      <c r="R743" s="19"/>
      <c r="S743" s="19"/>
      <c r="T743" s="19"/>
      <c r="U743" s="19"/>
      <c r="V743" s="19"/>
    </row>
    <row r="744" spans="1:22" x14ac:dyDescent="0.25">
      <c r="A744" t="str">
        <f>IF(RawData!A744&lt;&gt;"",RawData!A744,"")</f>
        <v/>
      </c>
      <c r="B744" t="str">
        <f>IF(RawData!B744&lt;&gt;"",CONCATENATE(RawData!B744,", ",RawData!C744),"")</f>
        <v/>
      </c>
      <c r="C744" t="str">
        <f>IF(RawData!D744&lt;&gt;"",RawData!D744,"")</f>
        <v/>
      </c>
      <c r="D744" s="28" t="str">
        <f>IF(RawData!E744&lt;&gt;"",RawData!E744,"")</f>
        <v/>
      </c>
      <c r="E744" t="str">
        <f>IF(RawData!F744&lt;&gt;"",CONCATENATE(RawData!F744,", ",LEFT(RawData!G744,1)),"")</f>
        <v/>
      </c>
      <c r="G744" s="30" t="str">
        <f t="shared" si="11"/>
        <v/>
      </c>
      <c r="H744" t="str">
        <f>IF(A744&lt;&gt;"",VLOOKUP(G744,ScoreRanges!$C$4:$E$8,3),"")</f>
        <v/>
      </c>
      <c r="J744" s="30" t="str">
        <f>IF(AND(ConversionTable!$F$2&lt;&gt;"",A744&lt;&gt;""),VLOOKUP(G744,ConversionTable!B$2:D$402,3),"")</f>
        <v/>
      </c>
      <c r="K744" t="str">
        <f>IF(AND(ConversionTable!$F$2&lt;&gt;"",A744&lt;&gt;""),VLOOKUP(J744,ConversionTable!I$4:K$7,3),"")</f>
        <v/>
      </c>
      <c r="M744" t="str">
        <f>IF(A744&lt;&gt;"",(RawData!AC744*ScoringModel!$B$11+RawData!AD744*ScoringModel!$B$21+RawData!AE744*ScoringModel!$B$31)*0.01,"")</f>
        <v/>
      </c>
      <c r="N744" t="str">
        <f>IF(A744&lt;&gt;"",(RawData!H744*ScoringModel!$B$4+RawData!I744*ScoringModel!$B$5+RawData!J744*ScoringModel!$B$6+RawData!K744*ScoringModel!$B$7+RawData!L744*ScoringModel!$B$8+RawData!M744*ScoringModel!$B$9+RawData!N744*ScoringModel!$B$10)*0.01,"")</f>
        <v/>
      </c>
      <c r="O744" t="str">
        <f>IF(A744&lt;&gt;"",(RawData!O744*ScoringModel!$B$14+RawData!P744*ScoringModel!$B$15+RawData!Q744*ScoringModel!$B$16+RawData!R744*ScoringModel!$B$17+RawData!S744*ScoringModel!$B$18+RawData!T744*ScoringModel!$B$19+RawData!U744*ScoringModel!$B$20)*0.01,"")</f>
        <v/>
      </c>
      <c r="P744" t="str">
        <f>IF(A744&lt;&gt;"",(RawData!V744*ScoringModel!$B$24+RawData!W744*ScoringModel!$B$25+RawData!X744*ScoringModel!$B$26+RawData!Y744*ScoringModel!$B$27+RawData!Z744*ScoringModel!$B$28+RawData!AA744*ScoringModel!$B$29+RawData!AB744*ScoringModel!$B$30)*0.01,"")</f>
        <v/>
      </c>
      <c r="Q744" s="19"/>
      <c r="R744" s="19"/>
      <c r="S744" s="19"/>
      <c r="T744" s="19"/>
      <c r="U744" s="19"/>
      <c r="V744" s="19"/>
    </row>
    <row r="745" spans="1:22" x14ac:dyDescent="0.25">
      <c r="A745" t="str">
        <f>IF(RawData!A745&lt;&gt;"",RawData!A745,"")</f>
        <v/>
      </c>
      <c r="B745" t="str">
        <f>IF(RawData!B745&lt;&gt;"",CONCATENATE(RawData!B745,", ",RawData!C745),"")</f>
        <v/>
      </c>
      <c r="C745" t="str">
        <f>IF(RawData!D745&lt;&gt;"",RawData!D745,"")</f>
        <v/>
      </c>
      <c r="D745" s="28" t="str">
        <f>IF(RawData!E745&lt;&gt;"",RawData!E745,"")</f>
        <v/>
      </c>
      <c r="E745" t="str">
        <f>IF(RawData!F745&lt;&gt;"",CONCATENATE(RawData!F745,", ",LEFT(RawData!G745,1)),"")</f>
        <v/>
      </c>
      <c r="G745" s="30" t="str">
        <f t="shared" si="11"/>
        <v/>
      </c>
      <c r="H745" t="str">
        <f>IF(A745&lt;&gt;"",VLOOKUP(G745,ScoreRanges!$C$4:$E$8,3),"")</f>
        <v/>
      </c>
      <c r="J745" s="30" t="str">
        <f>IF(AND(ConversionTable!$F$2&lt;&gt;"",A745&lt;&gt;""),VLOOKUP(G745,ConversionTable!B$2:D$402,3),"")</f>
        <v/>
      </c>
      <c r="K745" t="str">
        <f>IF(AND(ConversionTable!$F$2&lt;&gt;"",A745&lt;&gt;""),VLOOKUP(J745,ConversionTable!I$4:K$7,3),"")</f>
        <v/>
      </c>
      <c r="M745" t="str">
        <f>IF(A745&lt;&gt;"",(RawData!AC745*ScoringModel!$B$11+RawData!AD745*ScoringModel!$B$21+RawData!AE745*ScoringModel!$B$31)*0.01,"")</f>
        <v/>
      </c>
      <c r="N745" t="str">
        <f>IF(A745&lt;&gt;"",(RawData!H745*ScoringModel!$B$4+RawData!I745*ScoringModel!$B$5+RawData!J745*ScoringModel!$B$6+RawData!K745*ScoringModel!$B$7+RawData!L745*ScoringModel!$B$8+RawData!M745*ScoringModel!$B$9+RawData!N745*ScoringModel!$B$10)*0.01,"")</f>
        <v/>
      </c>
      <c r="O745" t="str">
        <f>IF(A745&lt;&gt;"",(RawData!O745*ScoringModel!$B$14+RawData!P745*ScoringModel!$B$15+RawData!Q745*ScoringModel!$B$16+RawData!R745*ScoringModel!$B$17+RawData!S745*ScoringModel!$B$18+RawData!T745*ScoringModel!$B$19+RawData!U745*ScoringModel!$B$20)*0.01,"")</f>
        <v/>
      </c>
      <c r="P745" t="str">
        <f>IF(A745&lt;&gt;"",(RawData!V745*ScoringModel!$B$24+RawData!W745*ScoringModel!$B$25+RawData!X745*ScoringModel!$B$26+RawData!Y745*ScoringModel!$B$27+RawData!Z745*ScoringModel!$B$28+RawData!AA745*ScoringModel!$B$29+RawData!AB745*ScoringModel!$B$30)*0.01,"")</f>
        <v/>
      </c>
      <c r="Q745" s="19"/>
      <c r="R745" s="19"/>
      <c r="S745" s="19"/>
      <c r="T745" s="19"/>
      <c r="U745" s="19"/>
      <c r="V745" s="19"/>
    </row>
    <row r="746" spans="1:22" x14ac:dyDescent="0.25">
      <c r="A746" t="str">
        <f>IF(RawData!A746&lt;&gt;"",RawData!A746,"")</f>
        <v/>
      </c>
      <c r="B746" t="str">
        <f>IF(RawData!B746&lt;&gt;"",CONCATENATE(RawData!B746,", ",RawData!C746),"")</f>
        <v/>
      </c>
      <c r="C746" t="str">
        <f>IF(RawData!D746&lt;&gt;"",RawData!D746,"")</f>
        <v/>
      </c>
      <c r="D746" s="28" t="str">
        <f>IF(RawData!E746&lt;&gt;"",RawData!E746,"")</f>
        <v/>
      </c>
      <c r="E746" t="str">
        <f>IF(RawData!F746&lt;&gt;"",CONCATENATE(RawData!F746,", ",LEFT(RawData!G746,1)),"")</f>
        <v/>
      </c>
      <c r="G746" s="30" t="str">
        <f t="shared" si="11"/>
        <v/>
      </c>
      <c r="H746" t="str">
        <f>IF(A746&lt;&gt;"",VLOOKUP(G746,ScoreRanges!$C$4:$E$8,3),"")</f>
        <v/>
      </c>
      <c r="J746" s="30" t="str">
        <f>IF(AND(ConversionTable!$F$2&lt;&gt;"",A746&lt;&gt;""),VLOOKUP(G746,ConversionTable!B$2:D$402,3),"")</f>
        <v/>
      </c>
      <c r="K746" t="str">
        <f>IF(AND(ConversionTable!$F$2&lt;&gt;"",A746&lt;&gt;""),VLOOKUP(J746,ConversionTable!I$4:K$7,3),"")</f>
        <v/>
      </c>
      <c r="M746" t="str">
        <f>IF(A746&lt;&gt;"",(RawData!AC746*ScoringModel!$B$11+RawData!AD746*ScoringModel!$B$21+RawData!AE746*ScoringModel!$B$31)*0.01,"")</f>
        <v/>
      </c>
      <c r="N746" t="str">
        <f>IF(A746&lt;&gt;"",(RawData!H746*ScoringModel!$B$4+RawData!I746*ScoringModel!$B$5+RawData!J746*ScoringModel!$B$6+RawData!K746*ScoringModel!$B$7+RawData!L746*ScoringModel!$B$8+RawData!M746*ScoringModel!$B$9+RawData!N746*ScoringModel!$B$10)*0.01,"")</f>
        <v/>
      </c>
      <c r="O746" t="str">
        <f>IF(A746&lt;&gt;"",(RawData!O746*ScoringModel!$B$14+RawData!P746*ScoringModel!$B$15+RawData!Q746*ScoringModel!$B$16+RawData!R746*ScoringModel!$B$17+RawData!S746*ScoringModel!$B$18+RawData!T746*ScoringModel!$B$19+RawData!U746*ScoringModel!$B$20)*0.01,"")</f>
        <v/>
      </c>
      <c r="P746" t="str">
        <f>IF(A746&lt;&gt;"",(RawData!V746*ScoringModel!$B$24+RawData!W746*ScoringModel!$B$25+RawData!X746*ScoringModel!$B$26+RawData!Y746*ScoringModel!$B$27+RawData!Z746*ScoringModel!$B$28+RawData!AA746*ScoringModel!$B$29+RawData!AB746*ScoringModel!$B$30)*0.01,"")</f>
        <v/>
      </c>
      <c r="Q746" s="19"/>
      <c r="R746" s="19"/>
      <c r="S746" s="19"/>
      <c r="T746" s="19"/>
      <c r="U746" s="19"/>
      <c r="V746" s="19"/>
    </row>
    <row r="747" spans="1:22" x14ac:dyDescent="0.25">
      <c r="A747" t="str">
        <f>IF(RawData!A747&lt;&gt;"",RawData!A747,"")</f>
        <v/>
      </c>
      <c r="B747" t="str">
        <f>IF(RawData!B747&lt;&gt;"",CONCATENATE(RawData!B747,", ",RawData!C747),"")</f>
        <v/>
      </c>
      <c r="C747" t="str">
        <f>IF(RawData!D747&lt;&gt;"",RawData!D747,"")</f>
        <v/>
      </c>
      <c r="D747" s="28" t="str">
        <f>IF(RawData!E747&lt;&gt;"",RawData!E747,"")</f>
        <v/>
      </c>
      <c r="E747" t="str">
        <f>IF(RawData!F747&lt;&gt;"",CONCATENATE(RawData!F747,", ",LEFT(RawData!G747,1)),"")</f>
        <v/>
      </c>
      <c r="G747" s="30" t="str">
        <f t="shared" si="11"/>
        <v/>
      </c>
      <c r="H747" t="str">
        <f>IF(A747&lt;&gt;"",VLOOKUP(G747,ScoreRanges!$C$4:$E$8,3),"")</f>
        <v/>
      </c>
      <c r="J747" s="30" t="str">
        <f>IF(AND(ConversionTable!$F$2&lt;&gt;"",A747&lt;&gt;""),VLOOKUP(G747,ConversionTable!B$2:D$402,3),"")</f>
        <v/>
      </c>
      <c r="K747" t="str">
        <f>IF(AND(ConversionTable!$F$2&lt;&gt;"",A747&lt;&gt;""),VLOOKUP(J747,ConversionTable!I$4:K$7,3),"")</f>
        <v/>
      </c>
      <c r="M747" t="str">
        <f>IF(A747&lt;&gt;"",(RawData!AC747*ScoringModel!$B$11+RawData!AD747*ScoringModel!$B$21+RawData!AE747*ScoringModel!$B$31)*0.01,"")</f>
        <v/>
      </c>
      <c r="N747" t="str">
        <f>IF(A747&lt;&gt;"",(RawData!H747*ScoringModel!$B$4+RawData!I747*ScoringModel!$B$5+RawData!J747*ScoringModel!$B$6+RawData!K747*ScoringModel!$B$7+RawData!L747*ScoringModel!$B$8+RawData!M747*ScoringModel!$B$9+RawData!N747*ScoringModel!$B$10)*0.01,"")</f>
        <v/>
      </c>
      <c r="O747" t="str">
        <f>IF(A747&lt;&gt;"",(RawData!O747*ScoringModel!$B$14+RawData!P747*ScoringModel!$B$15+RawData!Q747*ScoringModel!$B$16+RawData!R747*ScoringModel!$B$17+RawData!S747*ScoringModel!$B$18+RawData!T747*ScoringModel!$B$19+RawData!U747*ScoringModel!$B$20)*0.01,"")</f>
        <v/>
      </c>
      <c r="P747" t="str">
        <f>IF(A747&lt;&gt;"",(RawData!V747*ScoringModel!$B$24+RawData!W747*ScoringModel!$B$25+RawData!X747*ScoringModel!$B$26+RawData!Y747*ScoringModel!$B$27+RawData!Z747*ScoringModel!$B$28+RawData!AA747*ScoringModel!$B$29+RawData!AB747*ScoringModel!$B$30)*0.01,"")</f>
        <v/>
      </c>
      <c r="Q747" s="19"/>
      <c r="R747" s="19"/>
      <c r="S747" s="19"/>
      <c r="T747" s="19"/>
      <c r="U747" s="19"/>
      <c r="V747" s="19"/>
    </row>
    <row r="748" spans="1:22" x14ac:dyDescent="0.25">
      <c r="A748" t="str">
        <f>IF(RawData!A748&lt;&gt;"",RawData!A748,"")</f>
        <v/>
      </c>
      <c r="B748" t="str">
        <f>IF(RawData!B748&lt;&gt;"",CONCATENATE(RawData!B748,", ",RawData!C748),"")</f>
        <v/>
      </c>
      <c r="C748" t="str">
        <f>IF(RawData!D748&lt;&gt;"",RawData!D748,"")</f>
        <v/>
      </c>
      <c r="D748" s="28" t="str">
        <f>IF(RawData!E748&lt;&gt;"",RawData!E748,"")</f>
        <v/>
      </c>
      <c r="E748" t="str">
        <f>IF(RawData!F748&lt;&gt;"",CONCATENATE(RawData!F748,", ",LEFT(RawData!G748,1)),"")</f>
        <v/>
      </c>
      <c r="G748" s="30" t="str">
        <f t="shared" si="11"/>
        <v/>
      </c>
      <c r="H748" t="str">
        <f>IF(A748&lt;&gt;"",VLOOKUP(G748,ScoreRanges!$C$4:$E$8,3),"")</f>
        <v/>
      </c>
      <c r="J748" s="30" t="str">
        <f>IF(AND(ConversionTable!$F$2&lt;&gt;"",A748&lt;&gt;""),VLOOKUP(G748,ConversionTable!B$2:D$402,3),"")</f>
        <v/>
      </c>
      <c r="K748" t="str">
        <f>IF(AND(ConversionTable!$F$2&lt;&gt;"",A748&lt;&gt;""),VLOOKUP(J748,ConversionTable!I$4:K$7,3),"")</f>
        <v/>
      </c>
      <c r="M748" t="str">
        <f>IF(A748&lt;&gt;"",(RawData!AC748*ScoringModel!$B$11+RawData!AD748*ScoringModel!$B$21+RawData!AE748*ScoringModel!$B$31)*0.01,"")</f>
        <v/>
      </c>
      <c r="N748" t="str">
        <f>IF(A748&lt;&gt;"",(RawData!H748*ScoringModel!$B$4+RawData!I748*ScoringModel!$B$5+RawData!J748*ScoringModel!$B$6+RawData!K748*ScoringModel!$B$7+RawData!L748*ScoringModel!$B$8+RawData!M748*ScoringModel!$B$9+RawData!N748*ScoringModel!$B$10)*0.01,"")</f>
        <v/>
      </c>
      <c r="O748" t="str">
        <f>IF(A748&lt;&gt;"",(RawData!O748*ScoringModel!$B$14+RawData!P748*ScoringModel!$B$15+RawData!Q748*ScoringModel!$B$16+RawData!R748*ScoringModel!$B$17+RawData!S748*ScoringModel!$B$18+RawData!T748*ScoringModel!$B$19+RawData!U748*ScoringModel!$B$20)*0.01,"")</f>
        <v/>
      </c>
      <c r="P748" t="str">
        <f>IF(A748&lt;&gt;"",(RawData!V748*ScoringModel!$B$24+RawData!W748*ScoringModel!$B$25+RawData!X748*ScoringModel!$B$26+RawData!Y748*ScoringModel!$B$27+RawData!Z748*ScoringModel!$B$28+RawData!AA748*ScoringModel!$B$29+RawData!AB748*ScoringModel!$B$30)*0.01,"")</f>
        <v/>
      </c>
      <c r="Q748" s="19"/>
      <c r="R748" s="19"/>
      <c r="S748" s="19"/>
      <c r="T748" s="19"/>
      <c r="U748" s="19"/>
      <c r="V748" s="19"/>
    </row>
    <row r="749" spans="1:22" x14ac:dyDescent="0.25">
      <c r="A749" t="str">
        <f>IF(RawData!A749&lt;&gt;"",RawData!A749,"")</f>
        <v/>
      </c>
      <c r="B749" t="str">
        <f>IF(RawData!B749&lt;&gt;"",CONCATENATE(RawData!B749,", ",RawData!C749),"")</f>
        <v/>
      </c>
      <c r="C749" t="str">
        <f>IF(RawData!D749&lt;&gt;"",RawData!D749,"")</f>
        <v/>
      </c>
      <c r="D749" s="28" t="str">
        <f>IF(RawData!E749&lt;&gt;"",RawData!E749,"")</f>
        <v/>
      </c>
      <c r="E749" t="str">
        <f>IF(RawData!F749&lt;&gt;"",CONCATENATE(RawData!F749,", ",LEFT(RawData!G749,1)),"")</f>
        <v/>
      </c>
      <c r="G749" s="30" t="str">
        <f t="shared" si="11"/>
        <v/>
      </c>
      <c r="H749" t="str">
        <f>IF(A749&lt;&gt;"",VLOOKUP(G749,ScoreRanges!$C$4:$E$8,3),"")</f>
        <v/>
      </c>
      <c r="J749" s="30" t="str">
        <f>IF(AND(ConversionTable!$F$2&lt;&gt;"",A749&lt;&gt;""),VLOOKUP(G749,ConversionTable!B$2:D$402,3),"")</f>
        <v/>
      </c>
      <c r="K749" t="str">
        <f>IF(AND(ConversionTable!$F$2&lt;&gt;"",A749&lt;&gt;""),VLOOKUP(J749,ConversionTable!I$4:K$7,3),"")</f>
        <v/>
      </c>
      <c r="M749" t="str">
        <f>IF(A749&lt;&gt;"",(RawData!AC749*ScoringModel!$B$11+RawData!AD749*ScoringModel!$B$21+RawData!AE749*ScoringModel!$B$31)*0.01,"")</f>
        <v/>
      </c>
      <c r="N749" t="str">
        <f>IF(A749&lt;&gt;"",(RawData!H749*ScoringModel!$B$4+RawData!I749*ScoringModel!$B$5+RawData!J749*ScoringModel!$B$6+RawData!K749*ScoringModel!$B$7+RawData!L749*ScoringModel!$B$8+RawData!M749*ScoringModel!$B$9+RawData!N749*ScoringModel!$B$10)*0.01,"")</f>
        <v/>
      </c>
      <c r="O749" t="str">
        <f>IF(A749&lt;&gt;"",(RawData!O749*ScoringModel!$B$14+RawData!P749*ScoringModel!$B$15+RawData!Q749*ScoringModel!$B$16+RawData!R749*ScoringModel!$B$17+RawData!S749*ScoringModel!$B$18+RawData!T749*ScoringModel!$B$19+RawData!U749*ScoringModel!$B$20)*0.01,"")</f>
        <v/>
      </c>
      <c r="P749" t="str">
        <f>IF(A749&lt;&gt;"",(RawData!V749*ScoringModel!$B$24+RawData!W749*ScoringModel!$B$25+RawData!X749*ScoringModel!$B$26+RawData!Y749*ScoringModel!$B$27+RawData!Z749*ScoringModel!$B$28+RawData!AA749*ScoringModel!$B$29+RawData!AB749*ScoringModel!$B$30)*0.01,"")</f>
        <v/>
      </c>
      <c r="Q749" s="19"/>
      <c r="R749" s="19"/>
      <c r="S749" s="19"/>
      <c r="T749" s="19"/>
      <c r="U749" s="19"/>
      <c r="V749" s="19"/>
    </row>
    <row r="750" spans="1:22" x14ac:dyDescent="0.25">
      <c r="A750" t="str">
        <f>IF(RawData!A750&lt;&gt;"",RawData!A750,"")</f>
        <v/>
      </c>
      <c r="B750" t="str">
        <f>IF(RawData!B750&lt;&gt;"",CONCATENATE(RawData!B750,", ",RawData!C750),"")</f>
        <v/>
      </c>
      <c r="C750" t="str">
        <f>IF(RawData!D750&lt;&gt;"",RawData!D750,"")</f>
        <v/>
      </c>
      <c r="D750" s="28" t="str">
        <f>IF(RawData!E750&lt;&gt;"",RawData!E750,"")</f>
        <v/>
      </c>
      <c r="E750" t="str">
        <f>IF(RawData!F750&lt;&gt;"",CONCATENATE(RawData!F750,", ",LEFT(RawData!G750,1)),"")</f>
        <v/>
      </c>
      <c r="G750" s="30" t="str">
        <f t="shared" si="11"/>
        <v/>
      </c>
      <c r="H750" t="str">
        <f>IF(A750&lt;&gt;"",VLOOKUP(G750,ScoreRanges!$C$4:$E$8,3),"")</f>
        <v/>
      </c>
      <c r="J750" s="30" t="str">
        <f>IF(AND(ConversionTable!$F$2&lt;&gt;"",A750&lt;&gt;""),VLOOKUP(G750,ConversionTable!B$2:D$402,3),"")</f>
        <v/>
      </c>
      <c r="K750" t="str">
        <f>IF(AND(ConversionTable!$F$2&lt;&gt;"",A750&lt;&gt;""),VLOOKUP(J750,ConversionTable!I$4:K$7,3),"")</f>
        <v/>
      </c>
      <c r="M750" t="str">
        <f>IF(A750&lt;&gt;"",(RawData!AC750*ScoringModel!$B$11+RawData!AD750*ScoringModel!$B$21+RawData!AE750*ScoringModel!$B$31)*0.01,"")</f>
        <v/>
      </c>
      <c r="N750" t="str">
        <f>IF(A750&lt;&gt;"",(RawData!H750*ScoringModel!$B$4+RawData!I750*ScoringModel!$B$5+RawData!J750*ScoringModel!$B$6+RawData!K750*ScoringModel!$B$7+RawData!L750*ScoringModel!$B$8+RawData!M750*ScoringModel!$B$9+RawData!N750*ScoringModel!$B$10)*0.01,"")</f>
        <v/>
      </c>
      <c r="O750" t="str">
        <f>IF(A750&lt;&gt;"",(RawData!O750*ScoringModel!$B$14+RawData!P750*ScoringModel!$B$15+RawData!Q750*ScoringModel!$B$16+RawData!R750*ScoringModel!$B$17+RawData!S750*ScoringModel!$B$18+RawData!T750*ScoringModel!$B$19+RawData!U750*ScoringModel!$B$20)*0.01,"")</f>
        <v/>
      </c>
      <c r="P750" t="str">
        <f>IF(A750&lt;&gt;"",(RawData!V750*ScoringModel!$B$24+RawData!W750*ScoringModel!$B$25+RawData!X750*ScoringModel!$B$26+RawData!Y750*ScoringModel!$B$27+RawData!Z750*ScoringModel!$B$28+RawData!AA750*ScoringModel!$B$29+RawData!AB750*ScoringModel!$B$30)*0.01,"")</f>
        <v/>
      </c>
      <c r="Q750" s="19"/>
      <c r="R750" s="19"/>
      <c r="S750" s="19"/>
      <c r="T750" s="19"/>
      <c r="U750" s="19"/>
      <c r="V750" s="19"/>
    </row>
    <row r="751" spans="1:22" x14ac:dyDescent="0.25">
      <c r="A751" t="str">
        <f>IF(RawData!A751&lt;&gt;"",RawData!A751,"")</f>
        <v/>
      </c>
      <c r="B751" t="str">
        <f>IF(RawData!B751&lt;&gt;"",CONCATENATE(RawData!B751,", ",RawData!C751),"")</f>
        <v/>
      </c>
      <c r="C751" t="str">
        <f>IF(RawData!D751&lt;&gt;"",RawData!D751,"")</f>
        <v/>
      </c>
      <c r="D751" s="28" t="str">
        <f>IF(RawData!E751&lt;&gt;"",RawData!E751,"")</f>
        <v/>
      </c>
      <c r="E751" t="str">
        <f>IF(RawData!F751&lt;&gt;"",CONCATENATE(RawData!F751,", ",LEFT(RawData!G751,1)),"")</f>
        <v/>
      </c>
      <c r="G751" s="30" t="str">
        <f t="shared" si="11"/>
        <v/>
      </c>
      <c r="H751" t="str">
        <f>IF(A751&lt;&gt;"",VLOOKUP(G751,ScoreRanges!$C$4:$E$8,3),"")</f>
        <v/>
      </c>
      <c r="J751" s="30" t="str">
        <f>IF(AND(ConversionTable!$F$2&lt;&gt;"",A751&lt;&gt;""),VLOOKUP(G751,ConversionTable!B$2:D$402,3),"")</f>
        <v/>
      </c>
      <c r="K751" t="str">
        <f>IF(AND(ConversionTable!$F$2&lt;&gt;"",A751&lt;&gt;""),VLOOKUP(J751,ConversionTable!I$4:K$7,3),"")</f>
        <v/>
      </c>
      <c r="M751" t="str">
        <f>IF(A751&lt;&gt;"",(RawData!AC751*ScoringModel!$B$11+RawData!AD751*ScoringModel!$B$21+RawData!AE751*ScoringModel!$B$31)*0.01,"")</f>
        <v/>
      </c>
      <c r="N751" t="str">
        <f>IF(A751&lt;&gt;"",(RawData!H751*ScoringModel!$B$4+RawData!I751*ScoringModel!$B$5+RawData!J751*ScoringModel!$B$6+RawData!K751*ScoringModel!$B$7+RawData!L751*ScoringModel!$B$8+RawData!M751*ScoringModel!$B$9+RawData!N751*ScoringModel!$B$10)*0.01,"")</f>
        <v/>
      </c>
      <c r="O751" t="str">
        <f>IF(A751&lt;&gt;"",(RawData!O751*ScoringModel!$B$14+RawData!P751*ScoringModel!$B$15+RawData!Q751*ScoringModel!$B$16+RawData!R751*ScoringModel!$B$17+RawData!S751*ScoringModel!$B$18+RawData!T751*ScoringModel!$B$19+RawData!U751*ScoringModel!$B$20)*0.01,"")</f>
        <v/>
      </c>
      <c r="P751" t="str">
        <f>IF(A751&lt;&gt;"",(RawData!V751*ScoringModel!$B$24+RawData!W751*ScoringModel!$B$25+RawData!X751*ScoringModel!$B$26+RawData!Y751*ScoringModel!$B$27+RawData!Z751*ScoringModel!$B$28+RawData!AA751*ScoringModel!$B$29+RawData!AB751*ScoringModel!$B$30)*0.01,"")</f>
        <v/>
      </c>
      <c r="Q751" s="19"/>
      <c r="R751" s="19"/>
      <c r="S751" s="19"/>
      <c r="T751" s="19"/>
      <c r="U751" s="19"/>
      <c r="V751" s="19"/>
    </row>
    <row r="752" spans="1:22" x14ac:dyDescent="0.25">
      <c r="A752" t="str">
        <f>IF(RawData!A752&lt;&gt;"",RawData!A752,"")</f>
        <v/>
      </c>
      <c r="B752" t="str">
        <f>IF(RawData!B752&lt;&gt;"",CONCATENATE(RawData!B752,", ",RawData!C752),"")</f>
        <v/>
      </c>
      <c r="C752" t="str">
        <f>IF(RawData!D752&lt;&gt;"",RawData!D752,"")</f>
        <v/>
      </c>
      <c r="D752" s="28" t="str">
        <f>IF(RawData!E752&lt;&gt;"",RawData!E752,"")</f>
        <v/>
      </c>
      <c r="E752" t="str">
        <f>IF(RawData!F752&lt;&gt;"",CONCATENATE(RawData!F752,", ",LEFT(RawData!G752,1)),"")</f>
        <v/>
      </c>
      <c r="G752" s="30" t="str">
        <f t="shared" si="11"/>
        <v/>
      </c>
      <c r="H752" t="str">
        <f>IF(A752&lt;&gt;"",VLOOKUP(G752,ScoreRanges!$C$4:$E$8,3),"")</f>
        <v/>
      </c>
      <c r="J752" s="30" t="str">
        <f>IF(AND(ConversionTable!$F$2&lt;&gt;"",A752&lt;&gt;""),VLOOKUP(G752,ConversionTable!B$2:D$402,3),"")</f>
        <v/>
      </c>
      <c r="K752" t="str">
        <f>IF(AND(ConversionTable!$F$2&lt;&gt;"",A752&lt;&gt;""),VLOOKUP(J752,ConversionTable!I$4:K$7,3),"")</f>
        <v/>
      </c>
      <c r="M752" t="str">
        <f>IF(A752&lt;&gt;"",(RawData!AC752*ScoringModel!$B$11+RawData!AD752*ScoringModel!$B$21+RawData!AE752*ScoringModel!$B$31)*0.01,"")</f>
        <v/>
      </c>
      <c r="N752" t="str">
        <f>IF(A752&lt;&gt;"",(RawData!H752*ScoringModel!$B$4+RawData!I752*ScoringModel!$B$5+RawData!J752*ScoringModel!$B$6+RawData!K752*ScoringModel!$B$7+RawData!L752*ScoringModel!$B$8+RawData!M752*ScoringModel!$B$9+RawData!N752*ScoringModel!$B$10)*0.01,"")</f>
        <v/>
      </c>
      <c r="O752" t="str">
        <f>IF(A752&lt;&gt;"",(RawData!O752*ScoringModel!$B$14+RawData!P752*ScoringModel!$B$15+RawData!Q752*ScoringModel!$B$16+RawData!R752*ScoringModel!$B$17+RawData!S752*ScoringModel!$B$18+RawData!T752*ScoringModel!$B$19+RawData!U752*ScoringModel!$B$20)*0.01,"")</f>
        <v/>
      </c>
      <c r="P752" t="str">
        <f>IF(A752&lt;&gt;"",(RawData!V752*ScoringModel!$B$24+RawData!W752*ScoringModel!$B$25+RawData!X752*ScoringModel!$B$26+RawData!Y752*ScoringModel!$B$27+RawData!Z752*ScoringModel!$B$28+RawData!AA752*ScoringModel!$B$29+RawData!AB752*ScoringModel!$B$30)*0.01,"")</f>
        <v/>
      </c>
      <c r="Q752" s="19"/>
      <c r="R752" s="19"/>
      <c r="S752" s="19"/>
      <c r="T752" s="19"/>
      <c r="U752" s="19"/>
      <c r="V752" s="19"/>
    </row>
    <row r="753" spans="1:22" x14ac:dyDescent="0.25">
      <c r="A753" t="str">
        <f>IF(RawData!A753&lt;&gt;"",RawData!A753,"")</f>
        <v/>
      </c>
      <c r="B753" t="str">
        <f>IF(RawData!B753&lt;&gt;"",CONCATENATE(RawData!B753,", ",RawData!C753),"")</f>
        <v/>
      </c>
      <c r="C753" t="str">
        <f>IF(RawData!D753&lt;&gt;"",RawData!D753,"")</f>
        <v/>
      </c>
      <c r="D753" s="28" t="str">
        <f>IF(RawData!E753&lt;&gt;"",RawData!E753,"")</f>
        <v/>
      </c>
      <c r="E753" t="str">
        <f>IF(RawData!F753&lt;&gt;"",CONCATENATE(RawData!F753,", ",LEFT(RawData!G753,1)),"")</f>
        <v/>
      </c>
      <c r="G753" s="30" t="str">
        <f t="shared" si="11"/>
        <v/>
      </c>
      <c r="H753" t="str">
        <f>IF(A753&lt;&gt;"",VLOOKUP(G753,ScoreRanges!$C$4:$E$8,3),"")</f>
        <v/>
      </c>
      <c r="J753" s="30" t="str">
        <f>IF(AND(ConversionTable!$F$2&lt;&gt;"",A753&lt;&gt;""),VLOOKUP(G753,ConversionTable!B$2:D$402,3),"")</f>
        <v/>
      </c>
      <c r="K753" t="str">
        <f>IF(AND(ConversionTable!$F$2&lt;&gt;"",A753&lt;&gt;""),VLOOKUP(J753,ConversionTable!I$4:K$7,3),"")</f>
        <v/>
      </c>
      <c r="M753" t="str">
        <f>IF(A753&lt;&gt;"",(RawData!AC753*ScoringModel!$B$11+RawData!AD753*ScoringModel!$B$21+RawData!AE753*ScoringModel!$B$31)*0.01,"")</f>
        <v/>
      </c>
      <c r="N753" t="str">
        <f>IF(A753&lt;&gt;"",(RawData!H753*ScoringModel!$B$4+RawData!I753*ScoringModel!$B$5+RawData!J753*ScoringModel!$B$6+RawData!K753*ScoringModel!$B$7+RawData!L753*ScoringModel!$B$8+RawData!M753*ScoringModel!$B$9+RawData!N753*ScoringModel!$B$10)*0.01,"")</f>
        <v/>
      </c>
      <c r="O753" t="str">
        <f>IF(A753&lt;&gt;"",(RawData!O753*ScoringModel!$B$14+RawData!P753*ScoringModel!$B$15+RawData!Q753*ScoringModel!$B$16+RawData!R753*ScoringModel!$B$17+RawData!S753*ScoringModel!$B$18+RawData!T753*ScoringModel!$B$19+RawData!U753*ScoringModel!$B$20)*0.01,"")</f>
        <v/>
      </c>
      <c r="P753" t="str">
        <f>IF(A753&lt;&gt;"",(RawData!V753*ScoringModel!$B$24+RawData!W753*ScoringModel!$B$25+RawData!X753*ScoringModel!$B$26+RawData!Y753*ScoringModel!$B$27+RawData!Z753*ScoringModel!$B$28+RawData!AA753*ScoringModel!$B$29+RawData!AB753*ScoringModel!$B$30)*0.01,"")</f>
        <v/>
      </c>
      <c r="Q753" s="19"/>
      <c r="R753" s="19"/>
      <c r="S753" s="19"/>
      <c r="T753" s="19"/>
      <c r="U753" s="19"/>
      <c r="V753" s="19"/>
    </row>
    <row r="754" spans="1:22" x14ac:dyDescent="0.25">
      <c r="A754" t="str">
        <f>IF(RawData!A754&lt;&gt;"",RawData!A754,"")</f>
        <v/>
      </c>
      <c r="B754" t="str">
        <f>IF(RawData!B754&lt;&gt;"",CONCATENATE(RawData!B754,", ",RawData!C754),"")</f>
        <v/>
      </c>
      <c r="C754" t="str">
        <f>IF(RawData!D754&lt;&gt;"",RawData!D754,"")</f>
        <v/>
      </c>
      <c r="D754" s="28" t="str">
        <f>IF(RawData!E754&lt;&gt;"",RawData!E754,"")</f>
        <v/>
      </c>
      <c r="E754" t="str">
        <f>IF(RawData!F754&lt;&gt;"",CONCATENATE(RawData!F754,", ",LEFT(RawData!G754,1)),"")</f>
        <v/>
      </c>
      <c r="G754" s="30" t="str">
        <f t="shared" si="11"/>
        <v/>
      </c>
      <c r="H754" t="str">
        <f>IF(A754&lt;&gt;"",VLOOKUP(G754,ScoreRanges!$C$4:$E$8,3),"")</f>
        <v/>
      </c>
      <c r="J754" s="30" t="str">
        <f>IF(AND(ConversionTable!$F$2&lt;&gt;"",A754&lt;&gt;""),VLOOKUP(G754,ConversionTable!B$2:D$402,3),"")</f>
        <v/>
      </c>
      <c r="K754" t="str">
        <f>IF(AND(ConversionTable!$F$2&lt;&gt;"",A754&lt;&gt;""),VLOOKUP(J754,ConversionTable!I$4:K$7,3),"")</f>
        <v/>
      </c>
      <c r="M754" t="str">
        <f>IF(A754&lt;&gt;"",(RawData!AC754*ScoringModel!$B$11+RawData!AD754*ScoringModel!$B$21+RawData!AE754*ScoringModel!$B$31)*0.01,"")</f>
        <v/>
      </c>
      <c r="N754" t="str">
        <f>IF(A754&lt;&gt;"",(RawData!H754*ScoringModel!$B$4+RawData!I754*ScoringModel!$B$5+RawData!J754*ScoringModel!$B$6+RawData!K754*ScoringModel!$B$7+RawData!L754*ScoringModel!$B$8+RawData!M754*ScoringModel!$B$9+RawData!N754*ScoringModel!$B$10)*0.01,"")</f>
        <v/>
      </c>
      <c r="O754" t="str">
        <f>IF(A754&lt;&gt;"",(RawData!O754*ScoringModel!$B$14+RawData!P754*ScoringModel!$B$15+RawData!Q754*ScoringModel!$B$16+RawData!R754*ScoringModel!$B$17+RawData!S754*ScoringModel!$B$18+RawData!T754*ScoringModel!$B$19+RawData!U754*ScoringModel!$B$20)*0.01,"")</f>
        <v/>
      </c>
      <c r="P754" t="str">
        <f>IF(A754&lt;&gt;"",(RawData!V754*ScoringModel!$B$24+RawData!W754*ScoringModel!$B$25+RawData!X754*ScoringModel!$B$26+RawData!Y754*ScoringModel!$B$27+RawData!Z754*ScoringModel!$B$28+RawData!AA754*ScoringModel!$B$29+RawData!AB754*ScoringModel!$B$30)*0.01,"")</f>
        <v/>
      </c>
      <c r="Q754" s="19"/>
      <c r="R754" s="19"/>
      <c r="S754" s="19"/>
      <c r="T754" s="19"/>
      <c r="U754" s="19"/>
      <c r="V754" s="19"/>
    </row>
    <row r="755" spans="1:22" x14ac:dyDescent="0.25">
      <c r="A755" t="str">
        <f>IF(RawData!A755&lt;&gt;"",RawData!A755,"")</f>
        <v/>
      </c>
      <c r="B755" t="str">
        <f>IF(RawData!B755&lt;&gt;"",CONCATENATE(RawData!B755,", ",RawData!C755),"")</f>
        <v/>
      </c>
      <c r="C755" t="str">
        <f>IF(RawData!D755&lt;&gt;"",RawData!D755,"")</f>
        <v/>
      </c>
      <c r="D755" s="28" t="str">
        <f>IF(RawData!E755&lt;&gt;"",RawData!E755,"")</f>
        <v/>
      </c>
      <c r="E755" t="str">
        <f>IF(RawData!F755&lt;&gt;"",CONCATENATE(RawData!F755,", ",LEFT(RawData!G755,1)),"")</f>
        <v/>
      </c>
      <c r="G755" s="30" t="str">
        <f t="shared" si="11"/>
        <v/>
      </c>
      <c r="H755" t="str">
        <f>IF(A755&lt;&gt;"",VLOOKUP(G755,ScoreRanges!$C$4:$E$8,3),"")</f>
        <v/>
      </c>
      <c r="J755" s="30" t="str">
        <f>IF(AND(ConversionTable!$F$2&lt;&gt;"",A755&lt;&gt;""),VLOOKUP(G755,ConversionTable!B$2:D$402,3),"")</f>
        <v/>
      </c>
      <c r="K755" t="str">
        <f>IF(AND(ConversionTable!$F$2&lt;&gt;"",A755&lt;&gt;""),VLOOKUP(J755,ConversionTable!I$4:K$7,3),"")</f>
        <v/>
      </c>
      <c r="M755" t="str">
        <f>IF(A755&lt;&gt;"",(RawData!AC755*ScoringModel!$B$11+RawData!AD755*ScoringModel!$B$21+RawData!AE755*ScoringModel!$B$31)*0.01,"")</f>
        <v/>
      </c>
      <c r="N755" t="str">
        <f>IF(A755&lt;&gt;"",(RawData!H755*ScoringModel!$B$4+RawData!I755*ScoringModel!$B$5+RawData!J755*ScoringModel!$B$6+RawData!K755*ScoringModel!$B$7+RawData!L755*ScoringModel!$B$8+RawData!M755*ScoringModel!$B$9+RawData!N755*ScoringModel!$B$10)*0.01,"")</f>
        <v/>
      </c>
      <c r="O755" t="str">
        <f>IF(A755&lt;&gt;"",(RawData!O755*ScoringModel!$B$14+RawData!P755*ScoringModel!$B$15+RawData!Q755*ScoringModel!$B$16+RawData!R755*ScoringModel!$B$17+RawData!S755*ScoringModel!$B$18+RawData!T755*ScoringModel!$B$19+RawData!U755*ScoringModel!$B$20)*0.01,"")</f>
        <v/>
      </c>
      <c r="P755" t="str">
        <f>IF(A755&lt;&gt;"",(RawData!V755*ScoringModel!$B$24+RawData!W755*ScoringModel!$B$25+RawData!X755*ScoringModel!$B$26+RawData!Y755*ScoringModel!$B$27+RawData!Z755*ScoringModel!$B$28+RawData!AA755*ScoringModel!$B$29+RawData!AB755*ScoringModel!$B$30)*0.01,"")</f>
        <v/>
      </c>
      <c r="Q755" s="19"/>
      <c r="R755" s="19"/>
      <c r="S755" s="19"/>
      <c r="T755" s="19"/>
      <c r="U755" s="19"/>
      <c r="V755" s="19"/>
    </row>
    <row r="756" spans="1:22" x14ac:dyDescent="0.25">
      <c r="A756" t="str">
        <f>IF(RawData!A756&lt;&gt;"",RawData!A756,"")</f>
        <v/>
      </c>
      <c r="B756" t="str">
        <f>IF(RawData!B756&lt;&gt;"",CONCATENATE(RawData!B756,", ",RawData!C756),"")</f>
        <v/>
      </c>
      <c r="C756" t="str">
        <f>IF(RawData!D756&lt;&gt;"",RawData!D756,"")</f>
        <v/>
      </c>
      <c r="D756" s="28" t="str">
        <f>IF(RawData!E756&lt;&gt;"",RawData!E756,"")</f>
        <v/>
      </c>
      <c r="E756" t="str">
        <f>IF(RawData!F756&lt;&gt;"",CONCATENATE(RawData!F756,", ",LEFT(RawData!G756,1)),"")</f>
        <v/>
      </c>
      <c r="G756" s="30" t="str">
        <f t="shared" si="11"/>
        <v/>
      </c>
      <c r="H756" t="str">
        <f>IF(A756&lt;&gt;"",VLOOKUP(G756,ScoreRanges!$C$4:$E$8,3),"")</f>
        <v/>
      </c>
      <c r="J756" s="30" t="str">
        <f>IF(AND(ConversionTable!$F$2&lt;&gt;"",A756&lt;&gt;""),VLOOKUP(G756,ConversionTable!B$2:D$402,3),"")</f>
        <v/>
      </c>
      <c r="K756" t="str">
        <f>IF(AND(ConversionTable!$F$2&lt;&gt;"",A756&lt;&gt;""),VLOOKUP(J756,ConversionTable!I$4:K$7,3),"")</f>
        <v/>
      </c>
      <c r="M756" t="str">
        <f>IF(A756&lt;&gt;"",(RawData!AC756*ScoringModel!$B$11+RawData!AD756*ScoringModel!$B$21+RawData!AE756*ScoringModel!$B$31)*0.01,"")</f>
        <v/>
      </c>
      <c r="N756" t="str">
        <f>IF(A756&lt;&gt;"",(RawData!H756*ScoringModel!$B$4+RawData!I756*ScoringModel!$B$5+RawData!J756*ScoringModel!$B$6+RawData!K756*ScoringModel!$B$7+RawData!L756*ScoringModel!$B$8+RawData!M756*ScoringModel!$B$9+RawData!N756*ScoringModel!$B$10)*0.01,"")</f>
        <v/>
      </c>
      <c r="O756" t="str">
        <f>IF(A756&lt;&gt;"",(RawData!O756*ScoringModel!$B$14+RawData!P756*ScoringModel!$B$15+RawData!Q756*ScoringModel!$B$16+RawData!R756*ScoringModel!$B$17+RawData!S756*ScoringModel!$B$18+RawData!T756*ScoringModel!$B$19+RawData!U756*ScoringModel!$B$20)*0.01,"")</f>
        <v/>
      </c>
      <c r="P756" t="str">
        <f>IF(A756&lt;&gt;"",(RawData!V756*ScoringModel!$B$24+RawData!W756*ScoringModel!$B$25+RawData!X756*ScoringModel!$B$26+RawData!Y756*ScoringModel!$B$27+RawData!Z756*ScoringModel!$B$28+RawData!AA756*ScoringModel!$B$29+RawData!AB756*ScoringModel!$B$30)*0.01,"")</f>
        <v/>
      </c>
      <c r="Q756" s="19"/>
      <c r="R756" s="19"/>
      <c r="S756" s="19"/>
      <c r="T756" s="19"/>
      <c r="U756" s="19"/>
      <c r="V756" s="19"/>
    </row>
    <row r="757" spans="1:22" x14ac:dyDescent="0.25">
      <c r="A757" t="str">
        <f>IF(RawData!A757&lt;&gt;"",RawData!A757,"")</f>
        <v/>
      </c>
      <c r="B757" t="str">
        <f>IF(RawData!B757&lt;&gt;"",CONCATENATE(RawData!B757,", ",RawData!C757),"")</f>
        <v/>
      </c>
      <c r="C757" t="str">
        <f>IF(RawData!D757&lt;&gt;"",RawData!D757,"")</f>
        <v/>
      </c>
      <c r="D757" s="28" t="str">
        <f>IF(RawData!E757&lt;&gt;"",RawData!E757,"")</f>
        <v/>
      </c>
      <c r="E757" t="str">
        <f>IF(RawData!F757&lt;&gt;"",CONCATENATE(RawData!F757,", ",LEFT(RawData!G757,1)),"")</f>
        <v/>
      </c>
      <c r="G757" s="30" t="str">
        <f t="shared" si="11"/>
        <v/>
      </c>
      <c r="H757" t="str">
        <f>IF(A757&lt;&gt;"",VLOOKUP(G757,ScoreRanges!$C$4:$E$8,3),"")</f>
        <v/>
      </c>
      <c r="J757" s="30" t="str">
        <f>IF(AND(ConversionTable!$F$2&lt;&gt;"",A757&lt;&gt;""),VLOOKUP(G757,ConversionTable!B$2:D$402,3),"")</f>
        <v/>
      </c>
      <c r="K757" t="str">
        <f>IF(AND(ConversionTable!$F$2&lt;&gt;"",A757&lt;&gt;""),VLOOKUP(J757,ConversionTable!I$4:K$7,3),"")</f>
        <v/>
      </c>
      <c r="M757" t="str">
        <f>IF(A757&lt;&gt;"",(RawData!AC757*ScoringModel!$B$11+RawData!AD757*ScoringModel!$B$21+RawData!AE757*ScoringModel!$B$31)*0.01,"")</f>
        <v/>
      </c>
      <c r="N757" t="str">
        <f>IF(A757&lt;&gt;"",(RawData!H757*ScoringModel!$B$4+RawData!I757*ScoringModel!$B$5+RawData!J757*ScoringModel!$B$6+RawData!K757*ScoringModel!$B$7+RawData!L757*ScoringModel!$B$8+RawData!M757*ScoringModel!$B$9+RawData!N757*ScoringModel!$B$10)*0.01,"")</f>
        <v/>
      </c>
      <c r="O757" t="str">
        <f>IF(A757&lt;&gt;"",(RawData!O757*ScoringModel!$B$14+RawData!P757*ScoringModel!$B$15+RawData!Q757*ScoringModel!$B$16+RawData!R757*ScoringModel!$B$17+RawData!S757*ScoringModel!$B$18+RawData!T757*ScoringModel!$B$19+RawData!U757*ScoringModel!$B$20)*0.01,"")</f>
        <v/>
      </c>
      <c r="P757" t="str">
        <f>IF(A757&lt;&gt;"",(RawData!V757*ScoringModel!$B$24+RawData!W757*ScoringModel!$B$25+RawData!X757*ScoringModel!$B$26+RawData!Y757*ScoringModel!$B$27+RawData!Z757*ScoringModel!$B$28+RawData!AA757*ScoringModel!$B$29+RawData!AB757*ScoringModel!$B$30)*0.01,"")</f>
        <v/>
      </c>
      <c r="Q757" s="19"/>
      <c r="R757" s="19"/>
      <c r="S757" s="19"/>
      <c r="T757" s="19"/>
      <c r="U757" s="19"/>
      <c r="V757" s="19"/>
    </row>
    <row r="758" spans="1:22" x14ac:dyDescent="0.25">
      <c r="A758" t="str">
        <f>IF(RawData!A758&lt;&gt;"",RawData!A758,"")</f>
        <v/>
      </c>
      <c r="B758" t="str">
        <f>IF(RawData!B758&lt;&gt;"",CONCATENATE(RawData!B758,", ",RawData!C758),"")</f>
        <v/>
      </c>
      <c r="C758" t="str">
        <f>IF(RawData!D758&lt;&gt;"",RawData!D758,"")</f>
        <v/>
      </c>
      <c r="D758" s="28" t="str">
        <f>IF(RawData!E758&lt;&gt;"",RawData!E758,"")</f>
        <v/>
      </c>
      <c r="E758" t="str">
        <f>IF(RawData!F758&lt;&gt;"",CONCATENATE(RawData!F758,", ",LEFT(RawData!G758,1)),"")</f>
        <v/>
      </c>
      <c r="G758" s="30" t="str">
        <f t="shared" si="11"/>
        <v/>
      </c>
      <c r="H758" t="str">
        <f>IF(A758&lt;&gt;"",VLOOKUP(G758,ScoreRanges!$C$4:$E$8,3),"")</f>
        <v/>
      </c>
      <c r="J758" s="30" t="str">
        <f>IF(AND(ConversionTable!$F$2&lt;&gt;"",A758&lt;&gt;""),VLOOKUP(G758,ConversionTable!B$2:D$402,3),"")</f>
        <v/>
      </c>
      <c r="K758" t="str">
        <f>IF(AND(ConversionTable!$F$2&lt;&gt;"",A758&lt;&gt;""),VLOOKUP(J758,ConversionTable!I$4:K$7,3),"")</f>
        <v/>
      </c>
      <c r="M758" t="str">
        <f>IF(A758&lt;&gt;"",(RawData!AC758*ScoringModel!$B$11+RawData!AD758*ScoringModel!$B$21+RawData!AE758*ScoringModel!$B$31)*0.01,"")</f>
        <v/>
      </c>
      <c r="N758" t="str">
        <f>IF(A758&lt;&gt;"",(RawData!H758*ScoringModel!$B$4+RawData!I758*ScoringModel!$B$5+RawData!J758*ScoringModel!$B$6+RawData!K758*ScoringModel!$B$7+RawData!L758*ScoringModel!$B$8+RawData!M758*ScoringModel!$B$9+RawData!N758*ScoringModel!$B$10)*0.01,"")</f>
        <v/>
      </c>
      <c r="O758" t="str">
        <f>IF(A758&lt;&gt;"",(RawData!O758*ScoringModel!$B$14+RawData!P758*ScoringModel!$B$15+RawData!Q758*ScoringModel!$B$16+RawData!R758*ScoringModel!$B$17+RawData!S758*ScoringModel!$B$18+RawData!T758*ScoringModel!$B$19+RawData!U758*ScoringModel!$B$20)*0.01,"")</f>
        <v/>
      </c>
      <c r="P758" t="str">
        <f>IF(A758&lt;&gt;"",(RawData!V758*ScoringModel!$B$24+RawData!W758*ScoringModel!$B$25+RawData!X758*ScoringModel!$B$26+RawData!Y758*ScoringModel!$B$27+RawData!Z758*ScoringModel!$B$28+RawData!AA758*ScoringModel!$B$29+RawData!AB758*ScoringModel!$B$30)*0.01,"")</f>
        <v/>
      </c>
      <c r="Q758" s="19"/>
      <c r="R758" s="19"/>
      <c r="S758" s="19"/>
      <c r="T758" s="19"/>
      <c r="U758" s="19"/>
      <c r="V758" s="19"/>
    </row>
    <row r="759" spans="1:22" x14ac:dyDescent="0.25">
      <c r="A759" t="str">
        <f>IF(RawData!A759&lt;&gt;"",RawData!A759,"")</f>
        <v/>
      </c>
      <c r="B759" t="str">
        <f>IF(RawData!B759&lt;&gt;"",CONCATENATE(RawData!B759,", ",RawData!C759),"")</f>
        <v/>
      </c>
      <c r="C759" t="str">
        <f>IF(RawData!D759&lt;&gt;"",RawData!D759,"")</f>
        <v/>
      </c>
      <c r="D759" s="28" t="str">
        <f>IF(RawData!E759&lt;&gt;"",RawData!E759,"")</f>
        <v/>
      </c>
      <c r="E759" t="str">
        <f>IF(RawData!F759&lt;&gt;"",CONCATENATE(RawData!F759,", ",LEFT(RawData!G759,1)),"")</f>
        <v/>
      </c>
      <c r="G759" s="30" t="str">
        <f t="shared" si="11"/>
        <v/>
      </c>
      <c r="H759" t="str">
        <f>IF(A759&lt;&gt;"",VLOOKUP(G759,ScoreRanges!$C$4:$E$8,3),"")</f>
        <v/>
      </c>
      <c r="J759" s="30" t="str">
        <f>IF(AND(ConversionTable!$F$2&lt;&gt;"",A759&lt;&gt;""),VLOOKUP(G759,ConversionTable!B$2:D$402,3),"")</f>
        <v/>
      </c>
      <c r="K759" t="str">
        <f>IF(AND(ConversionTable!$F$2&lt;&gt;"",A759&lt;&gt;""),VLOOKUP(J759,ConversionTable!I$4:K$7,3),"")</f>
        <v/>
      </c>
      <c r="M759" t="str">
        <f>IF(A759&lt;&gt;"",(RawData!AC759*ScoringModel!$B$11+RawData!AD759*ScoringModel!$B$21+RawData!AE759*ScoringModel!$B$31)*0.01,"")</f>
        <v/>
      </c>
      <c r="N759" t="str">
        <f>IF(A759&lt;&gt;"",(RawData!H759*ScoringModel!$B$4+RawData!I759*ScoringModel!$B$5+RawData!J759*ScoringModel!$B$6+RawData!K759*ScoringModel!$B$7+RawData!L759*ScoringModel!$B$8+RawData!M759*ScoringModel!$B$9+RawData!N759*ScoringModel!$B$10)*0.01,"")</f>
        <v/>
      </c>
      <c r="O759" t="str">
        <f>IF(A759&lt;&gt;"",(RawData!O759*ScoringModel!$B$14+RawData!P759*ScoringModel!$B$15+RawData!Q759*ScoringModel!$B$16+RawData!R759*ScoringModel!$B$17+RawData!S759*ScoringModel!$B$18+RawData!T759*ScoringModel!$B$19+RawData!U759*ScoringModel!$B$20)*0.01,"")</f>
        <v/>
      </c>
      <c r="P759" t="str">
        <f>IF(A759&lt;&gt;"",(RawData!V759*ScoringModel!$B$24+RawData!W759*ScoringModel!$B$25+RawData!X759*ScoringModel!$B$26+RawData!Y759*ScoringModel!$B$27+RawData!Z759*ScoringModel!$B$28+RawData!AA759*ScoringModel!$B$29+RawData!AB759*ScoringModel!$B$30)*0.01,"")</f>
        <v/>
      </c>
      <c r="Q759" s="19"/>
      <c r="R759" s="19"/>
      <c r="S759" s="19"/>
      <c r="T759" s="19"/>
      <c r="U759" s="19"/>
      <c r="V759" s="19"/>
    </row>
    <row r="760" spans="1:22" x14ac:dyDescent="0.25">
      <c r="A760" t="str">
        <f>IF(RawData!A760&lt;&gt;"",RawData!A760,"")</f>
        <v/>
      </c>
      <c r="B760" t="str">
        <f>IF(RawData!B760&lt;&gt;"",CONCATENATE(RawData!B760,", ",RawData!C760),"")</f>
        <v/>
      </c>
      <c r="C760" t="str">
        <f>IF(RawData!D760&lt;&gt;"",RawData!D760,"")</f>
        <v/>
      </c>
      <c r="D760" s="28" t="str">
        <f>IF(RawData!E760&lt;&gt;"",RawData!E760,"")</f>
        <v/>
      </c>
      <c r="E760" t="str">
        <f>IF(RawData!F760&lt;&gt;"",CONCATENATE(RawData!F760,", ",LEFT(RawData!G760,1)),"")</f>
        <v/>
      </c>
      <c r="G760" s="30" t="str">
        <f t="shared" si="11"/>
        <v/>
      </c>
      <c r="H760" t="str">
        <f>IF(A760&lt;&gt;"",VLOOKUP(G760,ScoreRanges!$C$4:$E$8,3),"")</f>
        <v/>
      </c>
      <c r="J760" s="30" t="str">
        <f>IF(AND(ConversionTable!$F$2&lt;&gt;"",A760&lt;&gt;""),VLOOKUP(G760,ConversionTable!B$2:D$402,3),"")</f>
        <v/>
      </c>
      <c r="K760" t="str">
        <f>IF(AND(ConversionTable!$F$2&lt;&gt;"",A760&lt;&gt;""),VLOOKUP(J760,ConversionTable!I$4:K$7,3),"")</f>
        <v/>
      </c>
      <c r="M760" t="str">
        <f>IF(A760&lt;&gt;"",(RawData!AC760*ScoringModel!$B$11+RawData!AD760*ScoringModel!$B$21+RawData!AE760*ScoringModel!$B$31)*0.01,"")</f>
        <v/>
      </c>
      <c r="N760" t="str">
        <f>IF(A760&lt;&gt;"",(RawData!H760*ScoringModel!$B$4+RawData!I760*ScoringModel!$B$5+RawData!J760*ScoringModel!$B$6+RawData!K760*ScoringModel!$B$7+RawData!L760*ScoringModel!$B$8+RawData!M760*ScoringModel!$B$9+RawData!N760*ScoringModel!$B$10)*0.01,"")</f>
        <v/>
      </c>
      <c r="O760" t="str">
        <f>IF(A760&lt;&gt;"",(RawData!O760*ScoringModel!$B$14+RawData!P760*ScoringModel!$B$15+RawData!Q760*ScoringModel!$B$16+RawData!R760*ScoringModel!$B$17+RawData!S760*ScoringModel!$B$18+RawData!T760*ScoringModel!$B$19+RawData!U760*ScoringModel!$B$20)*0.01,"")</f>
        <v/>
      </c>
      <c r="P760" t="str">
        <f>IF(A760&lt;&gt;"",(RawData!V760*ScoringModel!$B$24+RawData!W760*ScoringModel!$B$25+RawData!X760*ScoringModel!$B$26+RawData!Y760*ScoringModel!$B$27+RawData!Z760*ScoringModel!$B$28+RawData!AA760*ScoringModel!$B$29+RawData!AB760*ScoringModel!$B$30)*0.01,"")</f>
        <v/>
      </c>
      <c r="Q760" s="19"/>
      <c r="R760" s="19"/>
      <c r="S760" s="19"/>
      <c r="T760" s="19"/>
      <c r="U760" s="19"/>
      <c r="V760" s="19"/>
    </row>
    <row r="761" spans="1:22" x14ac:dyDescent="0.25">
      <c r="A761" t="str">
        <f>IF(RawData!A761&lt;&gt;"",RawData!A761,"")</f>
        <v/>
      </c>
      <c r="B761" t="str">
        <f>IF(RawData!B761&lt;&gt;"",CONCATENATE(RawData!B761,", ",RawData!C761),"")</f>
        <v/>
      </c>
      <c r="C761" t="str">
        <f>IF(RawData!D761&lt;&gt;"",RawData!D761,"")</f>
        <v/>
      </c>
      <c r="D761" s="28" t="str">
        <f>IF(RawData!E761&lt;&gt;"",RawData!E761,"")</f>
        <v/>
      </c>
      <c r="E761" t="str">
        <f>IF(RawData!F761&lt;&gt;"",CONCATENATE(RawData!F761,", ",LEFT(RawData!G761,1)),"")</f>
        <v/>
      </c>
      <c r="G761" s="30" t="str">
        <f t="shared" si="11"/>
        <v/>
      </c>
      <c r="H761" t="str">
        <f>IF(A761&lt;&gt;"",VLOOKUP(G761,ScoreRanges!$C$4:$E$8,3),"")</f>
        <v/>
      </c>
      <c r="J761" s="30" t="str">
        <f>IF(AND(ConversionTable!$F$2&lt;&gt;"",A761&lt;&gt;""),VLOOKUP(G761,ConversionTable!B$2:D$402,3),"")</f>
        <v/>
      </c>
      <c r="K761" t="str">
        <f>IF(AND(ConversionTable!$F$2&lt;&gt;"",A761&lt;&gt;""),VLOOKUP(J761,ConversionTable!I$4:K$7,3),"")</f>
        <v/>
      </c>
      <c r="M761" t="str">
        <f>IF(A761&lt;&gt;"",(RawData!AC761*ScoringModel!$B$11+RawData!AD761*ScoringModel!$B$21+RawData!AE761*ScoringModel!$B$31)*0.01,"")</f>
        <v/>
      </c>
      <c r="N761" t="str">
        <f>IF(A761&lt;&gt;"",(RawData!H761*ScoringModel!$B$4+RawData!I761*ScoringModel!$B$5+RawData!J761*ScoringModel!$B$6+RawData!K761*ScoringModel!$B$7+RawData!L761*ScoringModel!$B$8+RawData!M761*ScoringModel!$B$9+RawData!N761*ScoringModel!$B$10)*0.01,"")</f>
        <v/>
      </c>
      <c r="O761" t="str">
        <f>IF(A761&lt;&gt;"",(RawData!O761*ScoringModel!$B$14+RawData!P761*ScoringModel!$B$15+RawData!Q761*ScoringModel!$B$16+RawData!R761*ScoringModel!$B$17+RawData!S761*ScoringModel!$B$18+RawData!T761*ScoringModel!$B$19+RawData!U761*ScoringModel!$B$20)*0.01,"")</f>
        <v/>
      </c>
      <c r="P761" t="str">
        <f>IF(A761&lt;&gt;"",(RawData!V761*ScoringModel!$B$24+RawData!W761*ScoringModel!$B$25+RawData!X761*ScoringModel!$B$26+RawData!Y761*ScoringModel!$B$27+RawData!Z761*ScoringModel!$B$28+RawData!AA761*ScoringModel!$B$29+RawData!AB761*ScoringModel!$B$30)*0.01,"")</f>
        <v/>
      </c>
      <c r="Q761" s="19"/>
      <c r="R761" s="19"/>
      <c r="S761" s="19"/>
      <c r="T761" s="19"/>
      <c r="U761" s="19"/>
      <c r="V761" s="19"/>
    </row>
    <row r="762" spans="1:22" x14ac:dyDescent="0.25">
      <c r="A762" t="str">
        <f>IF(RawData!A762&lt;&gt;"",RawData!A762,"")</f>
        <v/>
      </c>
      <c r="B762" t="str">
        <f>IF(RawData!B762&lt;&gt;"",CONCATENATE(RawData!B762,", ",RawData!C762),"")</f>
        <v/>
      </c>
      <c r="C762" t="str">
        <f>IF(RawData!D762&lt;&gt;"",RawData!D762,"")</f>
        <v/>
      </c>
      <c r="D762" s="28" t="str">
        <f>IF(RawData!E762&lt;&gt;"",RawData!E762,"")</f>
        <v/>
      </c>
      <c r="E762" t="str">
        <f>IF(RawData!F762&lt;&gt;"",CONCATENATE(RawData!F762,", ",LEFT(RawData!G762,1)),"")</f>
        <v/>
      </c>
      <c r="G762" s="30" t="str">
        <f t="shared" si="11"/>
        <v/>
      </c>
      <c r="H762" t="str">
        <f>IF(A762&lt;&gt;"",VLOOKUP(G762,ScoreRanges!$C$4:$E$8,3),"")</f>
        <v/>
      </c>
      <c r="J762" s="30" t="str">
        <f>IF(AND(ConversionTable!$F$2&lt;&gt;"",A762&lt;&gt;""),VLOOKUP(G762,ConversionTable!B$2:D$402,3),"")</f>
        <v/>
      </c>
      <c r="K762" t="str">
        <f>IF(AND(ConversionTable!$F$2&lt;&gt;"",A762&lt;&gt;""),VLOOKUP(J762,ConversionTable!I$4:K$7,3),"")</f>
        <v/>
      </c>
      <c r="M762" t="str">
        <f>IF(A762&lt;&gt;"",(RawData!AC762*ScoringModel!$B$11+RawData!AD762*ScoringModel!$B$21+RawData!AE762*ScoringModel!$B$31)*0.01,"")</f>
        <v/>
      </c>
      <c r="N762" t="str">
        <f>IF(A762&lt;&gt;"",(RawData!H762*ScoringModel!$B$4+RawData!I762*ScoringModel!$B$5+RawData!J762*ScoringModel!$B$6+RawData!K762*ScoringModel!$B$7+RawData!L762*ScoringModel!$B$8+RawData!M762*ScoringModel!$B$9+RawData!N762*ScoringModel!$B$10)*0.01,"")</f>
        <v/>
      </c>
      <c r="O762" t="str">
        <f>IF(A762&lt;&gt;"",(RawData!O762*ScoringModel!$B$14+RawData!P762*ScoringModel!$B$15+RawData!Q762*ScoringModel!$B$16+RawData!R762*ScoringModel!$B$17+RawData!S762*ScoringModel!$B$18+RawData!T762*ScoringModel!$B$19+RawData!U762*ScoringModel!$B$20)*0.01,"")</f>
        <v/>
      </c>
      <c r="P762" t="str">
        <f>IF(A762&lt;&gt;"",(RawData!V762*ScoringModel!$B$24+RawData!W762*ScoringModel!$B$25+RawData!X762*ScoringModel!$B$26+RawData!Y762*ScoringModel!$B$27+RawData!Z762*ScoringModel!$B$28+RawData!AA762*ScoringModel!$B$29+RawData!AB762*ScoringModel!$B$30)*0.01,"")</f>
        <v/>
      </c>
      <c r="Q762" s="19"/>
      <c r="R762" s="19"/>
      <c r="S762" s="19"/>
      <c r="T762" s="19"/>
      <c r="U762" s="19"/>
      <c r="V762" s="19"/>
    </row>
    <row r="763" spans="1:22" x14ac:dyDescent="0.25">
      <c r="A763" t="str">
        <f>IF(RawData!A763&lt;&gt;"",RawData!A763,"")</f>
        <v/>
      </c>
      <c r="B763" t="str">
        <f>IF(RawData!B763&lt;&gt;"",CONCATENATE(RawData!B763,", ",RawData!C763),"")</f>
        <v/>
      </c>
      <c r="C763" t="str">
        <f>IF(RawData!D763&lt;&gt;"",RawData!D763,"")</f>
        <v/>
      </c>
      <c r="D763" s="28" t="str">
        <f>IF(RawData!E763&lt;&gt;"",RawData!E763,"")</f>
        <v/>
      </c>
      <c r="E763" t="str">
        <f>IF(RawData!F763&lt;&gt;"",CONCATENATE(RawData!F763,", ",LEFT(RawData!G763,1)),"")</f>
        <v/>
      </c>
      <c r="G763" s="30" t="str">
        <f t="shared" si="11"/>
        <v/>
      </c>
      <c r="H763" t="str">
        <f>IF(A763&lt;&gt;"",VLOOKUP(G763,ScoreRanges!$C$4:$E$8,3),"")</f>
        <v/>
      </c>
      <c r="J763" s="30" t="str">
        <f>IF(AND(ConversionTable!$F$2&lt;&gt;"",A763&lt;&gt;""),VLOOKUP(G763,ConversionTable!B$2:D$402,3),"")</f>
        <v/>
      </c>
      <c r="K763" t="str">
        <f>IF(AND(ConversionTable!$F$2&lt;&gt;"",A763&lt;&gt;""),VLOOKUP(J763,ConversionTable!I$4:K$7,3),"")</f>
        <v/>
      </c>
      <c r="M763" t="str">
        <f>IF(A763&lt;&gt;"",(RawData!AC763*ScoringModel!$B$11+RawData!AD763*ScoringModel!$B$21+RawData!AE763*ScoringModel!$B$31)*0.01,"")</f>
        <v/>
      </c>
      <c r="N763" t="str">
        <f>IF(A763&lt;&gt;"",(RawData!H763*ScoringModel!$B$4+RawData!I763*ScoringModel!$B$5+RawData!J763*ScoringModel!$B$6+RawData!K763*ScoringModel!$B$7+RawData!L763*ScoringModel!$B$8+RawData!M763*ScoringModel!$B$9+RawData!N763*ScoringModel!$B$10)*0.01,"")</f>
        <v/>
      </c>
      <c r="O763" t="str">
        <f>IF(A763&lt;&gt;"",(RawData!O763*ScoringModel!$B$14+RawData!P763*ScoringModel!$B$15+RawData!Q763*ScoringModel!$B$16+RawData!R763*ScoringModel!$B$17+RawData!S763*ScoringModel!$B$18+RawData!T763*ScoringModel!$B$19+RawData!U763*ScoringModel!$B$20)*0.01,"")</f>
        <v/>
      </c>
      <c r="P763" t="str">
        <f>IF(A763&lt;&gt;"",(RawData!V763*ScoringModel!$B$24+RawData!W763*ScoringModel!$B$25+RawData!X763*ScoringModel!$B$26+RawData!Y763*ScoringModel!$B$27+RawData!Z763*ScoringModel!$B$28+RawData!AA763*ScoringModel!$B$29+RawData!AB763*ScoringModel!$B$30)*0.01,"")</f>
        <v/>
      </c>
      <c r="Q763" s="19"/>
      <c r="R763" s="19"/>
      <c r="S763" s="19"/>
      <c r="T763" s="19"/>
      <c r="U763" s="19"/>
      <c r="V763" s="19"/>
    </row>
    <row r="764" spans="1:22" x14ac:dyDescent="0.25">
      <c r="A764" t="str">
        <f>IF(RawData!A764&lt;&gt;"",RawData!A764,"")</f>
        <v/>
      </c>
      <c r="B764" t="str">
        <f>IF(RawData!B764&lt;&gt;"",CONCATENATE(RawData!B764,", ",RawData!C764),"")</f>
        <v/>
      </c>
      <c r="C764" t="str">
        <f>IF(RawData!D764&lt;&gt;"",RawData!D764,"")</f>
        <v/>
      </c>
      <c r="D764" s="28" t="str">
        <f>IF(RawData!E764&lt;&gt;"",RawData!E764,"")</f>
        <v/>
      </c>
      <c r="E764" t="str">
        <f>IF(RawData!F764&lt;&gt;"",CONCATENATE(RawData!F764,", ",LEFT(RawData!G764,1)),"")</f>
        <v/>
      </c>
      <c r="G764" s="30" t="str">
        <f t="shared" si="11"/>
        <v/>
      </c>
      <c r="H764" t="str">
        <f>IF(A764&lt;&gt;"",VLOOKUP(G764,ScoreRanges!$C$4:$E$8,3),"")</f>
        <v/>
      </c>
      <c r="J764" s="30" t="str">
        <f>IF(AND(ConversionTable!$F$2&lt;&gt;"",A764&lt;&gt;""),VLOOKUP(G764,ConversionTable!B$2:D$402,3),"")</f>
        <v/>
      </c>
      <c r="K764" t="str">
        <f>IF(AND(ConversionTable!$F$2&lt;&gt;"",A764&lt;&gt;""),VLOOKUP(J764,ConversionTable!I$4:K$7,3),"")</f>
        <v/>
      </c>
      <c r="M764" t="str">
        <f>IF(A764&lt;&gt;"",(RawData!AC764*ScoringModel!$B$11+RawData!AD764*ScoringModel!$B$21+RawData!AE764*ScoringModel!$B$31)*0.01,"")</f>
        <v/>
      </c>
      <c r="N764" t="str">
        <f>IF(A764&lt;&gt;"",(RawData!H764*ScoringModel!$B$4+RawData!I764*ScoringModel!$B$5+RawData!J764*ScoringModel!$B$6+RawData!K764*ScoringModel!$B$7+RawData!L764*ScoringModel!$B$8+RawData!M764*ScoringModel!$B$9+RawData!N764*ScoringModel!$B$10)*0.01,"")</f>
        <v/>
      </c>
      <c r="O764" t="str">
        <f>IF(A764&lt;&gt;"",(RawData!O764*ScoringModel!$B$14+RawData!P764*ScoringModel!$B$15+RawData!Q764*ScoringModel!$B$16+RawData!R764*ScoringModel!$B$17+RawData!S764*ScoringModel!$B$18+RawData!T764*ScoringModel!$B$19+RawData!U764*ScoringModel!$B$20)*0.01,"")</f>
        <v/>
      </c>
      <c r="P764" t="str">
        <f>IF(A764&lt;&gt;"",(RawData!V764*ScoringModel!$B$24+RawData!W764*ScoringModel!$B$25+RawData!X764*ScoringModel!$B$26+RawData!Y764*ScoringModel!$B$27+RawData!Z764*ScoringModel!$B$28+RawData!AA764*ScoringModel!$B$29+RawData!AB764*ScoringModel!$B$30)*0.01,"")</f>
        <v/>
      </c>
      <c r="Q764" s="19"/>
      <c r="R764" s="19"/>
      <c r="S764" s="19"/>
      <c r="T764" s="19"/>
      <c r="U764" s="19"/>
      <c r="V764" s="19"/>
    </row>
    <row r="765" spans="1:22" x14ac:dyDescent="0.25">
      <c r="A765" t="str">
        <f>IF(RawData!A765&lt;&gt;"",RawData!A765,"")</f>
        <v/>
      </c>
      <c r="B765" t="str">
        <f>IF(RawData!B765&lt;&gt;"",CONCATENATE(RawData!B765,", ",RawData!C765),"")</f>
        <v/>
      </c>
      <c r="C765" t="str">
        <f>IF(RawData!D765&lt;&gt;"",RawData!D765,"")</f>
        <v/>
      </c>
      <c r="D765" s="28" t="str">
        <f>IF(RawData!E765&lt;&gt;"",RawData!E765,"")</f>
        <v/>
      </c>
      <c r="E765" t="str">
        <f>IF(RawData!F765&lt;&gt;"",CONCATENATE(RawData!F765,", ",LEFT(RawData!G765,1)),"")</f>
        <v/>
      </c>
      <c r="G765" s="30" t="str">
        <f t="shared" si="11"/>
        <v/>
      </c>
      <c r="H765" t="str">
        <f>IF(A765&lt;&gt;"",VLOOKUP(G765,ScoreRanges!$C$4:$E$8,3),"")</f>
        <v/>
      </c>
      <c r="J765" s="30" t="str">
        <f>IF(AND(ConversionTable!$F$2&lt;&gt;"",A765&lt;&gt;""),VLOOKUP(G765,ConversionTable!B$2:D$402,3),"")</f>
        <v/>
      </c>
      <c r="K765" t="str">
        <f>IF(AND(ConversionTable!$F$2&lt;&gt;"",A765&lt;&gt;""),VLOOKUP(J765,ConversionTable!I$4:K$7,3),"")</f>
        <v/>
      </c>
      <c r="M765" t="str">
        <f>IF(A765&lt;&gt;"",(RawData!AC765*ScoringModel!$B$11+RawData!AD765*ScoringModel!$B$21+RawData!AE765*ScoringModel!$B$31)*0.01,"")</f>
        <v/>
      </c>
      <c r="N765" t="str">
        <f>IF(A765&lt;&gt;"",(RawData!H765*ScoringModel!$B$4+RawData!I765*ScoringModel!$B$5+RawData!J765*ScoringModel!$B$6+RawData!K765*ScoringModel!$B$7+RawData!L765*ScoringModel!$B$8+RawData!M765*ScoringModel!$B$9+RawData!N765*ScoringModel!$B$10)*0.01,"")</f>
        <v/>
      </c>
      <c r="O765" t="str">
        <f>IF(A765&lt;&gt;"",(RawData!O765*ScoringModel!$B$14+RawData!P765*ScoringModel!$B$15+RawData!Q765*ScoringModel!$B$16+RawData!R765*ScoringModel!$B$17+RawData!S765*ScoringModel!$B$18+RawData!T765*ScoringModel!$B$19+RawData!U765*ScoringModel!$B$20)*0.01,"")</f>
        <v/>
      </c>
      <c r="P765" t="str">
        <f>IF(A765&lt;&gt;"",(RawData!V765*ScoringModel!$B$24+RawData!W765*ScoringModel!$B$25+RawData!X765*ScoringModel!$B$26+RawData!Y765*ScoringModel!$B$27+RawData!Z765*ScoringModel!$B$28+RawData!AA765*ScoringModel!$B$29+RawData!AB765*ScoringModel!$B$30)*0.01,"")</f>
        <v/>
      </c>
      <c r="Q765" s="19"/>
      <c r="R765" s="19"/>
      <c r="S765" s="19"/>
      <c r="T765" s="19"/>
      <c r="U765" s="19"/>
      <c r="V765" s="19"/>
    </row>
    <row r="766" spans="1:22" x14ac:dyDescent="0.25">
      <c r="A766" t="str">
        <f>IF(RawData!A766&lt;&gt;"",RawData!A766,"")</f>
        <v/>
      </c>
      <c r="B766" t="str">
        <f>IF(RawData!B766&lt;&gt;"",CONCATENATE(RawData!B766,", ",RawData!C766),"")</f>
        <v/>
      </c>
      <c r="C766" t="str">
        <f>IF(RawData!D766&lt;&gt;"",RawData!D766,"")</f>
        <v/>
      </c>
      <c r="D766" s="28" t="str">
        <f>IF(RawData!E766&lt;&gt;"",RawData!E766,"")</f>
        <v/>
      </c>
      <c r="E766" t="str">
        <f>IF(RawData!F766&lt;&gt;"",CONCATENATE(RawData!F766,", ",LEFT(RawData!G766,1)),"")</f>
        <v/>
      </c>
      <c r="G766" s="30" t="str">
        <f t="shared" si="11"/>
        <v/>
      </c>
      <c r="H766" t="str">
        <f>IF(A766&lt;&gt;"",VLOOKUP(G766,ScoreRanges!$C$4:$E$8,3),"")</f>
        <v/>
      </c>
      <c r="J766" s="30" t="str">
        <f>IF(AND(ConversionTable!$F$2&lt;&gt;"",A766&lt;&gt;""),VLOOKUP(G766,ConversionTable!B$2:D$402,3),"")</f>
        <v/>
      </c>
      <c r="K766" t="str">
        <f>IF(AND(ConversionTable!$F$2&lt;&gt;"",A766&lt;&gt;""),VLOOKUP(J766,ConversionTable!I$4:K$7,3),"")</f>
        <v/>
      </c>
      <c r="M766" t="str">
        <f>IF(A766&lt;&gt;"",(RawData!AC766*ScoringModel!$B$11+RawData!AD766*ScoringModel!$B$21+RawData!AE766*ScoringModel!$B$31)*0.01,"")</f>
        <v/>
      </c>
      <c r="N766" t="str">
        <f>IF(A766&lt;&gt;"",(RawData!H766*ScoringModel!$B$4+RawData!I766*ScoringModel!$B$5+RawData!J766*ScoringModel!$B$6+RawData!K766*ScoringModel!$B$7+RawData!L766*ScoringModel!$B$8+RawData!M766*ScoringModel!$B$9+RawData!N766*ScoringModel!$B$10)*0.01,"")</f>
        <v/>
      </c>
      <c r="O766" t="str">
        <f>IF(A766&lt;&gt;"",(RawData!O766*ScoringModel!$B$14+RawData!P766*ScoringModel!$B$15+RawData!Q766*ScoringModel!$B$16+RawData!R766*ScoringModel!$B$17+RawData!S766*ScoringModel!$B$18+RawData!T766*ScoringModel!$B$19+RawData!U766*ScoringModel!$B$20)*0.01,"")</f>
        <v/>
      </c>
      <c r="P766" t="str">
        <f>IF(A766&lt;&gt;"",(RawData!V766*ScoringModel!$B$24+RawData!W766*ScoringModel!$B$25+RawData!X766*ScoringModel!$B$26+RawData!Y766*ScoringModel!$B$27+RawData!Z766*ScoringModel!$B$28+RawData!AA766*ScoringModel!$B$29+RawData!AB766*ScoringModel!$B$30)*0.01,"")</f>
        <v/>
      </c>
      <c r="Q766" s="19"/>
      <c r="R766" s="19"/>
      <c r="S766" s="19"/>
      <c r="T766" s="19"/>
      <c r="U766" s="19"/>
      <c r="V766" s="19"/>
    </row>
    <row r="767" spans="1:22" x14ac:dyDescent="0.25">
      <c r="A767" t="str">
        <f>IF(RawData!A767&lt;&gt;"",RawData!A767,"")</f>
        <v/>
      </c>
      <c r="B767" t="str">
        <f>IF(RawData!B767&lt;&gt;"",CONCATENATE(RawData!B767,", ",RawData!C767),"")</f>
        <v/>
      </c>
      <c r="C767" t="str">
        <f>IF(RawData!D767&lt;&gt;"",RawData!D767,"")</f>
        <v/>
      </c>
      <c r="D767" s="28" t="str">
        <f>IF(RawData!E767&lt;&gt;"",RawData!E767,"")</f>
        <v/>
      </c>
      <c r="E767" t="str">
        <f>IF(RawData!F767&lt;&gt;"",CONCATENATE(RawData!F767,", ",LEFT(RawData!G767,1)),"")</f>
        <v/>
      </c>
      <c r="G767" s="30" t="str">
        <f t="shared" si="11"/>
        <v/>
      </c>
      <c r="H767" t="str">
        <f>IF(A767&lt;&gt;"",VLOOKUP(G767,ScoreRanges!$C$4:$E$8,3),"")</f>
        <v/>
      </c>
      <c r="J767" s="30" t="str">
        <f>IF(AND(ConversionTable!$F$2&lt;&gt;"",A767&lt;&gt;""),VLOOKUP(G767,ConversionTable!B$2:D$402,3),"")</f>
        <v/>
      </c>
      <c r="K767" t="str">
        <f>IF(AND(ConversionTable!$F$2&lt;&gt;"",A767&lt;&gt;""),VLOOKUP(J767,ConversionTable!I$4:K$7,3),"")</f>
        <v/>
      </c>
      <c r="M767" t="str">
        <f>IF(A767&lt;&gt;"",(RawData!AC767*ScoringModel!$B$11+RawData!AD767*ScoringModel!$B$21+RawData!AE767*ScoringModel!$B$31)*0.01,"")</f>
        <v/>
      </c>
      <c r="N767" t="str">
        <f>IF(A767&lt;&gt;"",(RawData!H767*ScoringModel!$B$4+RawData!I767*ScoringModel!$B$5+RawData!J767*ScoringModel!$B$6+RawData!K767*ScoringModel!$B$7+RawData!L767*ScoringModel!$B$8+RawData!M767*ScoringModel!$B$9+RawData!N767*ScoringModel!$B$10)*0.01,"")</f>
        <v/>
      </c>
      <c r="O767" t="str">
        <f>IF(A767&lt;&gt;"",(RawData!O767*ScoringModel!$B$14+RawData!P767*ScoringModel!$B$15+RawData!Q767*ScoringModel!$B$16+RawData!R767*ScoringModel!$B$17+RawData!S767*ScoringModel!$B$18+RawData!T767*ScoringModel!$B$19+RawData!U767*ScoringModel!$B$20)*0.01,"")</f>
        <v/>
      </c>
      <c r="P767" t="str">
        <f>IF(A767&lt;&gt;"",(RawData!V767*ScoringModel!$B$24+RawData!W767*ScoringModel!$B$25+RawData!X767*ScoringModel!$B$26+RawData!Y767*ScoringModel!$B$27+RawData!Z767*ScoringModel!$B$28+RawData!AA767*ScoringModel!$B$29+RawData!AB767*ScoringModel!$B$30)*0.01,"")</f>
        <v/>
      </c>
      <c r="Q767" s="19"/>
      <c r="R767" s="19"/>
      <c r="S767" s="19"/>
      <c r="T767" s="19"/>
      <c r="U767" s="19"/>
      <c r="V767" s="19"/>
    </row>
    <row r="768" spans="1:22" x14ac:dyDescent="0.25">
      <c r="A768" t="str">
        <f>IF(RawData!A768&lt;&gt;"",RawData!A768,"")</f>
        <v/>
      </c>
      <c r="B768" t="str">
        <f>IF(RawData!B768&lt;&gt;"",CONCATENATE(RawData!B768,", ",RawData!C768),"")</f>
        <v/>
      </c>
      <c r="C768" t="str">
        <f>IF(RawData!D768&lt;&gt;"",RawData!D768,"")</f>
        <v/>
      </c>
      <c r="D768" s="28" t="str">
        <f>IF(RawData!E768&lt;&gt;"",RawData!E768,"")</f>
        <v/>
      </c>
      <c r="E768" t="str">
        <f>IF(RawData!F768&lt;&gt;"",CONCATENATE(RawData!F768,", ",LEFT(RawData!G768,1)),"")</f>
        <v/>
      </c>
      <c r="G768" s="30" t="str">
        <f t="shared" si="11"/>
        <v/>
      </c>
      <c r="H768" t="str">
        <f>IF(A768&lt;&gt;"",VLOOKUP(G768,ScoreRanges!$C$4:$E$8,3),"")</f>
        <v/>
      </c>
      <c r="J768" s="30" t="str">
        <f>IF(AND(ConversionTable!$F$2&lt;&gt;"",A768&lt;&gt;""),VLOOKUP(G768,ConversionTable!B$2:D$402,3),"")</f>
        <v/>
      </c>
      <c r="K768" t="str">
        <f>IF(AND(ConversionTable!$F$2&lt;&gt;"",A768&lt;&gt;""),VLOOKUP(J768,ConversionTable!I$4:K$7,3),"")</f>
        <v/>
      </c>
      <c r="M768" t="str">
        <f>IF(A768&lt;&gt;"",(RawData!AC768*ScoringModel!$B$11+RawData!AD768*ScoringModel!$B$21+RawData!AE768*ScoringModel!$B$31)*0.01,"")</f>
        <v/>
      </c>
      <c r="N768" t="str">
        <f>IF(A768&lt;&gt;"",(RawData!H768*ScoringModel!$B$4+RawData!I768*ScoringModel!$B$5+RawData!J768*ScoringModel!$B$6+RawData!K768*ScoringModel!$B$7+RawData!L768*ScoringModel!$B$8+RawData!M768*ScoringModel!$B$9+RawData!N768*ScoringModel!$B$10)*0.01,"")</f>
        <v/>
      </c>
      <c r="O768" t="str">
        <f>IF(A768&lt;&gt;"",(RawData!O768*ScoringModel!$B$14+RawData!P768*ScoringModel!$B$15+RawData!Q768*ScoringModel!$B$16+RawData!R768*ScoringModel!$B$17+RawData!S768*ScoringModel!$B$18+RawData!T768*ScoringModel!$B$19+RawData!U768*ScoringModel!$B$20)*0.01,"")</f>
        <v/>
      </c>
      <c r="P768" t="str">
        <f>IF(A768&lt;&gt;"",(RawData!V768*ScoringModel!$B$24+RawData!W768*ScoringModel!$B$25+RawData!X768*ScoringModel!$B$26+RawData!Y768*ScoringModel!$B$27+RawData!Z768*ScoringModel!$B$28+RawData!AA768*ScoringModel!$B$29+RawData!AB768*ScoringModel!$B$30)*0.01,"")</f>
        <v/>
      </c>
      <c r="Q768" s="19"/>
      <c r="R768" s="19"/>
      <c r="S768" s="19"/>
      <c r="T768" s="19"/>
      <c r="U768" s="19"/>
      <c r="V768" s="19"/>
    </row>
    <row r="769" spans="1:22" x14ac:dyDescent="0.25">
      <c r="A769" t="str">
        <f>IF(RawData!A769&lt;&gt;"",RawData!A769,"")</f>
        <v/>
      </c>
      <c r="B769" t="str">
        <f>IF(RawData!B769&lt;&gt;"",CONCATENATE(RawData!B769,", ",RawData!C769),"")</f>
        <v/>
      </c>
      <c r="C769" t="str">
        <f>IF(RawData!D769&lt;&gt;"",RawData!D769,"")</f>
        <v/>
      </c>
      <c r="D769" s="28" t="str">
        <f>IF(RawData!E769&lt;&gt;"",RawData!E769,"")</f>
        <v/>
      </c>
      <c r="E769" t="str">
        <f>IF(RawData!F769&lt;&gt;"",CONCATENATE(RawData!F769,", ",LEFT(RawData!G769,1)),"")</f>
        <v/>
      </c>
      <c r="G769" s="30" t="str">
        <f t="shared" si="11"/>
        <v/>
      </c>
      <c r="H769" t="str">
        <f>IF(A769&lt;&gt;"",VLOOKUP(G769,ScoreRanges!$C$4:$E$8,3),"")</f>
        <v/>
      </c>
      <c r="J769" s="30" t="str">
        <f>IF(AND(ConversionTable!$F$2&lt;&gt;"",A769&lt;&gt;""),VLOOKUP(G769,ConversionTable!B$2:D$402,3),"")</f>
        <v/>
      </c>
      <c r="K769" t="str">
        <f>IF(AND(ConversionTable!$F$2&lt;&gt;"",A769&lt;&gt;""),VLOOKUP(J769,ConversionTable!I$4:K$7,3),"")</f>
        <v/>
      </c>
      <c r="M769" t="str">
        <f>IF(A769&lt;&gt;"",(RawData!AC769*ScoringModel!$B$11+RawData!AD769*ScoringModel!$B$21+RawData!AE769*ScoringModel!$B$31)*0.01,"")</f>
        <v/>
      </c>
      <c r="N769" t="str">
        <f>IF(A769&lt;&gt;"",(RawData!H769*ScoringModel!$B$4+RawData!I769*ScoringModel!$B$5+RawData!J769*ScoringModel!$B$6+RawData!K769*ScoringModel!$B$7+RawData!L769*ScoringModel!$B$8+RawData!M769*ScoringModel!$B$9+RawData!N769*ScoringModel!$B$10)*0.01,"")</f>
        <v/>
      </c>
      <c r="O769" t="str">
        <f>IF(A769&lt;&gt;"",(RawData!O769*ScoringModel!$B$14+RawData!P769*ScoringModel!$B$15+RawData!Q769*ScoringModel!$B$16+RawData!R769*ScoringModel!$B$17+RawData!S769*ScoringModel!$B$18+RawData!T769*ScoringModel!$B$19+RawData!U769*ScoringModel!$B$20)*0.01,"")</f>
        <v/>
      </c>
      <c r="P769" t="str">
        <f>IF(A769&lt;&gt;"",(RawData!V769*ScoringModel!$B$24+RawData!W769*ScoringModel!$B$25+RawData!X769*ScoringModel!$B$26+RawData!Y769*ScoringModel!$B$27+RawData!Z769*ScoringModel!$B$28+RawData!AA769*ScoringModel!$B$29+RawData!AB769*ScoringModel!$B$30)*0.01,"")</f>
        <v/>
      </c>
      <c r="Q769" s="19"/>
      <c r="R769" s="19"/>
      <c r="S769" s="19"/>
      <c r="T769" s="19"/>
      <c r="U769" s="19"/>
      <c r="V769" s="19"/>
    </row>
    <row r="770" spans="1:22" x14ac:dyDescent="0.25">
      <c r="A770" t="str">
        <f>IF(RawData!A770&lt;&gt;"",RawData!A770,"")</f>
        <v/>
      </c>
      <c r="B770" t="str">
        <f>IF(RawData!B770&lt;&gt;"",CONCATENATE(RawData!B770,", ",RawData!C770),"")</f>
        <v/>
      </c>
      <c r="C770" t="str">
        <f>IF(RawData!D770&lt;&gt;"",RawData!D770,"")</f>
        <v/>
      </c>
      <c r="D770" s="28" t="str">
        <f>IF(RawData!E770&lt;&gt;"",RawData!E770,"")</f>
        <v/>
      </c>
      <c r="E770" t="str">
        <f>IF(RawData!F770&lt;&gt;"",CONCATENATE(RawData!F770,", ",LEFT(RawData!G770,1)),"")</f>
        <v/>
      </c>
      <c r="G770" s="30" t="str">
        <f t="shared" si="11"/>
        <v/>
      </c>
      <c r="H770" t="str">
        <f>IF(A770&lt;&gt;"",VLOOKUP(G770,ScoreRanges!$C$4:$E$8,3),"")</f>
        <v/>
      </c>
      <c r="J770" s="30" t="str">
        <f>IF(AND(ConversionTable!$F$2&lt;&gt;"",A770&lt;&gt;""),VLOOKUP(G770,ConversionTable!B$2:D$402,3),"")</f>
        <v/>
      </c>
      <c r="K770" t="str">
        <f>IF(AND(ConversionTable!$F$2&lt;&gt;"",A770&lt;&gt;""),VLOOKUP(J770,ConversionTable!I$4:K$7,3),"")</f>
        <v/>
      </c>
      <c r="M770" t="str">
        <f>IF(A770&lt;&gt;"",(RawData!AC770*ScoringModel!$B$11+RawData!AD770*ScoringModel!$B$21+RawData!AE770*ScoringModel!$B$31)*0.01,"")</f>
        <v/>
      </c>
      <c r="N770" t="str">
        <f>IF(A770&lt;&gt;"",(RawData!H770*ScoringModel!$B$4+RawData!I770*ScoringModel!$B$5+RawData!J770*ScoringModel!$B$6+RawData!K770*ScoringModel!$B$7+RawData!L770*ScoringModel!$B$8+RawData!M770*ScoringModel!$B$9+RawData!N770*ScoringModel!$B$10)*0.01,"")</f>
        <v/>
      </c>
      <c r="O770" t="str">
        <f>IF(A770&lt;&gt;"",(RawData!O770*ScoringModel!$B$14+RawData!P770*ScoringModel!$B$15+RawData!Q770*ScoringModel!$B$16+RawData!R770*ScoringModel!$B$17+RawData!S770*ScoringModel!$B$18+RawData!T770*ScoringModel!$B$19+RawData!U770*ScoringModel!$B$20)*0.01,"")</f>
        <v/>
      </c>
      <c r="P770" t="str">
        <f>IF(A770&lt;&gt;"",(RawData!V770*ScoringModel!$B$24+RawData!W770*ScoringModel!$B$25+RawData!X770*ScoringModel!$B$26+RawData!Y770*ScoringModel!$B$27+RawData!Z770*ScoringModel!$B$28+RawData!AA770*ScoringModel!$B$29+RawData!AB770*ScoringModel!$B$30)*0.01,"")</f>
        <v/>
      </c>
      <c r="Q770" s="19"/>
      <c r="R770" s="19"/>
      <c r="S770" s="19"/>
      <c r="T770" s="19"/>
      <c r="U770" s="19"/>
      <c r="V770" s="19"/>
    </row>
    <row r="771" spans="1:22" x14ac:dyDescent="0.25">
      <c r="A771" t="str">
        <f>IF(RawData!A771&lt;&gt;"",RawData!A771,"")</f>
        <v/>
      </c>
      <c r="B771" t="str">
        <f>IF(RawData!B771&lt;&gt;"",CONCATENATE(RawData!B771,", ",RawData!C771),"")</f>
        <v/>
      </c>
      <c r="C771" t="str">
        <f>IF(RawData!D771&lt;&gt;"",RawData!D771,"")</f>
        <v/>
      </c>
      <c r="D771" s="28" t="str">
        <f>IF(RawData!E771&lt;&gt;"",RawData!E771,"")</f>
        <v/>
      </c>
      <c r="E771" t="str">
        <f>IF(RawData!F771&lt;&gt;"",CONCATENATE(RawData!F771,", ",LEFT(RawData!G771,1)),"")</f>
        <v/>
      </c>
      <c r="G771" s="30" t="str">
        <f t="shared" ref="G771:G834" si="12">IF(A771&lt;&gt;"",SUM(M771:P771),"")</f>
        <v/>
      </c>
      <c r="H771" t="str">
        <f>IF(A771&lt;&gt;"",VLOOKUP(G771,ScoreRanges!$C$4:$E$8,3),"")</f>
        <v/>
      </c>
      <c r="J771" s="30" t="str">
        <f>IF(AND(ConversionTable!$F$2&lt;&gt;"",A771&lt;&gt;""),VLOOKUP(G771,ConversionTable!B$2:D$402,3),"")</f>
        <v/>
      </c>
      <c r="K771" t="str">
        <f>IF(AND(ConversionTable!$F$2&lt;&gt;"",A771&lt;&gt;""),VLOOKUP(J771,ConversionTable!I$4:K$7,3),"")</f>
        <v/>
      </c>
      <c r="M771" t="str">
        <f>IF(A771&lt;&gt;"",(RawData!AC771*ScoringModel!$B$11+RawData!AD771*ScoringModel!$B$21+RawData!AE771*ScoringModel!$B$31)*0.01,"")</f>
        <v/>
      </c>
      <c r="N771" t="str">
        <f>IF(A771&lt;&gt;"",(RawData!H771*ScoringModel!$B$4+RawData!I771*ScoringModel!$B$5+RawData!J771*ScoringModel!$B$6+RawData!K771*ScoringModel!$B$7+RawData!L771*ScoringModel!$B$8+RawData!M771*ScoringModel!$B$9+RawData!N771*ScoringModel!$B$10)*0.01,"")</f>
        <v/>
      </c>
      <c r="O771" t="str">
        <f>IF(A771&lt;&gt;"",(RawData!O771*ScoringModel!$B$14+RawData!P771*ScoringModel!$B$15+RawData!Q771*ScoringModel!$B$16+RawData!R771*ScoringModel!$B$17+RawData!S771*ScoringModel!$B$18+RawData!T771*ScoringModel!$B$19+RawData!U771*ScoringModel!$B$20)*0.01,"")</f>
        <v/>
      </c>
      <c r="P771" t="str">
        <f>IF(A771&lt;&gt;"",(RawData!V771*ScoringModel!$B$24+RawData!W771*ScoringModel!$B$25+RawData!X771*ScoringModel!$B$26+RawData!Y771*ScoringModel!$B$27+RawData!Z771*ScoringModel!$B$28+RawData!AA771*ScoringModel!$B$29+RawData!AB771*ScoringModel!$B$30)*0.01,"")</f>
        <v/>
      </c>
      <c r="Q771" s="19"/>
      <c r="R771" s="19"/>
      <c r="S771" s="19"/>
      <c r="T771" s="19"/>
      <c r="U771" s="19"/>
      <c r="V771" s="19"/>
    </row>
    <row r="772" spans="1:22" x14ac:dyDescent="0.25">
      <c r="A772" t="str">
        <f>IF(RawData!A772&lt;&gt;"",RawData!A772,"")</f>
        <v/>
      </c>
      <c r="B772" t="str">
        <f>IF(RawData!B772&lt;&gt;"",CONCATENATE(RawData!B772,", ",RawData!C772),"")</f>
        <v/>
      </c>
      <c r="C772" t="str">
        <f>IF(RawData!D772&lt;&gt;"",RawData!D772,"")</f>
        <v/>
      </c>
      <c r="D772" s="28" t="str">
        <f>IF(RawData!E772&lt;&gt;"",RawData!E772,"")</f>
        <v/>
      </c>
      <c r="E772" t="str">
        <f>IF(RawData!F772&lt;&gt;"",CONCATENATE(RawData!F772,", ",LEFT(RawData!G772,1)),"")</f>
        <v/>
      </c>
      <c r="G772" s="30" t="str">
        <f t="shared" si="12"/>
        <v/>
      </c>
      <c r="H772" t="str">
        <f>IF(A772&lt;&gt;"",VLOOKUP(G772,ScoreRanges!$C$4:$E$8,3),"")</f>
        <v/>
      </c>
      <c r="J772" s="30" t="str">
        <f>IF(AND(ConversionTable!$F$2&lt;&gt;"",A772&lt;&gt;""),VLOOKUP(G772,ConversionTable!B$2:D$402,3),"")</f>
        <v/>
      </c>
      <c r="K772" t="str">
        <f>IF(AND(ConversionTable!$F$2&lt;&gt;"",A772&lt;&gt;""),VLOOKUP(J772,ConversionTable!I$4:K$7,3),"")</f>
        <v/>
      </c>
      <c r="M772" t="str">
        <f>IF(A772&lt;&gt;"",(RawData!AC772*ScoringModel!$B$11+RawData!AD772*ScoringModel!$B$21+RawData!AE772*ScoringModel!$B$31)*0.01,"")</f>
        <v/>
      </c>
      <c r="N772" t="str">
        <f>IF(A772&lt;&gt;"",(RawData!H772*ScoringModel!$B$4+RawData!I772*ScoringModel!$B$5+RawData!J772*ScoringModel!$B$6+RawData!K772*ScoringModel!$B$7+RawData!L772*ScoringModel!$B$8+RawData!M772*ScoringModel!$B$9+RawData!N772*ScoringModel!$B$10)*0.01,"")</f>
        <v/>
      </c>
      <c r="O772" t="str">
        <f>IF(A772&lt;&gt;"",(RawData!O772*ScoringModel!$B$14+RawData!P772*ScoringModel!$B$15+RawData!Q772*ScoringModel!$B$16+RawData!R772*ScoringModel!$B$17+RawData!S772*ScoringModel!$B$18+RawData!T772*ScoringModel!$B$19+RawData!U772*ScoringModel!$B$20)*0.01,"")</f>
        <v/>
      </c>
      <c r="P772" t="str">
        <f>IF(A772&lt;&gt;"",(RawData!V772*ScoringModel!$B$24+RawData!W772*ScoringModel!$B$25+RawData!X772*ScoringModel!$B$26+RawData!Y772*ScoringModel!$B$27+RawData!Z772*ScoringModel!$B$28+RawData!AA772*ScoringModel!$B$29+RawData!AB772*ScoringModel!$B$30)*0.01,"")</f>
        <v/>
      </c>
      <c r="Q772" s="19"/>
      <c r="R772" s="19"/>
      <c r="S772" s="19"/>
      <c r="T772" s="19"/>
      <c r="U772" s="19"/>
      <c r="V772" s="19"/>
    </row>
    <row r="773" spans="1:22" x14ac:dyDescent="0.25">
      <c r="A773" t="str">
        <f>IF(RawData!A773&lt;&gt;"",RawData!A773,"")</f>
        <v/>
      </c>
      <c r="B773" t="str">
        <f>IF(RawData!B773&lt;&gt;"",CONCATENATE(RawData!B773,", ",RawData!C773),"")</f>
        <v/>
      </c>
      <c r="C773" t="str">
        <f>IF(RawData!D773&lt;&gt;"",RawData!D773,"")</f>
        <v/>
      </c>
      <c r="D773" s="28" t="str">
        <f>IF(RawData!E773&lt;&gt;"",RawData!E773,"")</f>
        <v/>
      </c>
      <c r="E773" t="str">
        <f>IF(RawData!F773&lt;&gt;"",CONCATENATE(RawData!F773,", ",LEFT(RawData!G773,1)),"")</f>
        <v/>
      </c>
      <c r="G773" s="30" t="str">
        <f t="shared" si="12"/>
        <v/>
      </c>
      <c r="H773" t="str">
        <f>IF(A773&lt;&gt;"",VLOOKUP(G773,ScoreRanges!$C$4:$E$8,3),"")</f>
        <v/>
      </c>
      <c r="J773" s="30" t="str">
        <f>IF(AND(ConversionTable!$F$2&lt;&gt;"",A773&lt;&gt;""),VLOOKUP(G773,ConversionTable!B$2:D$402,3),"")</f>
        <v/>
      </c>
      <c r="K773" t="str">
        <f>IF(AND(ConversionTable!$F$2&lt;&gt;"",A773&lt;&gt;""),VLOOKUP(J773,ConversionTable!I$4:K$7,3),"")</f>
        <v/>
      </c>
      <c r="M773" t="str">
        <f>IF(A773&lt;&gt;"",(RawData!AC773*ScoringModel!$B$11+RawData!AD773*ScoringModel!$B$21+RawData!AE773*ScoringModel!$B$31)*0.01,"")</f>
        <v/>
      </c>
      <c r="N773" t="str">
        <f>IF(A773&lt;&gt;"",(RawData!H773*ScoringModel!$B$4+RawData!I773*ScoringModel!$B$5+RawData!J773*ScoringModel!$B$6+RawData!K773*ScoringModel!$B$7+RawData!L773*ScoringModel!$B$8+RawData!M773*ScoringModel!$B$9+RawData!N773*ScoringModel!$B$10)*0.01,"")</f>
        <v/>
      </c>
      <c r="O773" t="str">
        <f>IF(A773&lt;&gt;"",(RawData!O773*ScoringModel!$B$14+RawData!P773*ScoringModel!$B$15+RawData!Q773*ScoringModel!$B$16+RawData!R773*ScoringModel!$B$17+RawData!S773*ScoringModel!$B$18+RawData!T773*ScoringModel!$B$19+RawData!U773*ScoringModel!$B$20)*0.01,"")</f>
        <v/>
      </c>
      <c r="P773" t="str">
        <f>IF(A773&lt;&gt;"",(RawData!V773*ScoringModel!$B$24+RawData!W773*ScoringModel!$B$25+RawData!X773*ScoringModel!$B$26+RawData!Y773*ScoringModel!$B$27+RawData!Z773*ScoringModel!$B$28+RawData!AA773*ScoringModel!$B$29+RawData!AB773*ScoringModel!$B$30)*0.01,"")</f>
        <v/>
      </c>
      <c r="Q773" s="19"/>
      <c r="R773" s="19"/>
      <c r="S773" s="19"/>
      <c r="T773" s="19"/>
      <c r="U773" s="19"/>
      <c r="V773" s="19"/>
    </row>
    <row r="774" spans="1:22" x14ac:dyDescent="0.25">
      <c r="A774" t="str">
        <f>IF(RawData!A774&lt;&gt;"",RawData!A774,"")</f>
        <v/>
      </c>
      <c r="B774" t="str">
        <f>IF(RawData!B774&lt;&gt;"",CONCATENATE(RawData!B774,", ",RawData!C774),"")</f>
        <v/>
      </c>
      <c r="C774" t="str">
        <f>IF(RawData!D774&lt;&gt;"",RawData!D774,"")</f>
        <v/>
      </c>
      <c r="D774" s="28" t="str">
        <f>IF(RawData!E774&lt;&gt;"",RawData!E774,"")</f>
        <v/>
      </c>
      <c r="E774" t="str">
        <f>IF(RawData!F774&lt;&gt;"",CONCATENATE(RawData!F774,", ",LEFT(RawData!G774,1)),"")</f>
        <v/>
      </c>
      <c r="G774" s="30" t="str">
        <f t="shared" si="12"/>
        <v/>
      </c>
      <c r="H774" t="str">
        <f>IF(A774&lt;&gt;"",VLOOKUP(G774,ScoreRanges!$C$4:$E$8,3),"")</f>
        <v/>
      </c>
      <c r="J774" s="30" t="str">
        <f>IF(AND(ConversionTable!$F$2&lt;&gt;"",A774&lt;&gt;""),VLOOKUP(G774,ConversionTable!B$2:D$402,3),"")</f>
        <v/>
      </c>
      <c r="K774" t="str">
        <f>IF(AND(ConversionTable!$F$2&lt;&gt;"",A774&lt;&gt;""),VLOOKUP(J774,ConversionTable!I$4:K$7,3),"")</f>
        <v/>
      </c>
      <c r="M774" t="str">
        <f>IF(A774&lt;&gt;"",(RawData!AC774*ScoringModel!$B$11+RawData!AD774*ScoringModel!$B$21+RawData!AE774*ScoringModel!$B$31)*0.01,"")</f>
        <v/>
      </c>
      <c r="N774" t="str">
        <f>IF(A774&lt;&gt;"",(RawData!H774*ScoringModel!$B$4+RawData!I774*ScoringModel!$B$5+RawData!J774*ScoringModel!$B$6+RawData!K774*ScoringModel!$B$7+RawData!L774*ScoringModel!$B$8+RawData!M774*ScoringModel!$B$9+RawData!N774*ScoringModel!$B$10)*0.01,"")</f>
        <v/>
      </c>
      <c r="O774" t="str">
        <f>IF(A774&lt;&gt;"",(RawData!O774*ScoringModel!$B$14+RawData!P774*ScoringModel!$B$15+RawData!Q774*ScoringModel!$B$16+RawData!R774*ScoringModel!$B$17+RawData!S774*ScoringModel!$B$18+RawData!T774*ScoringModel!$B$19+RawData!U774*ScoringModel!$B$20)*0.01,"")</f>
        <v/>
      </c>
      <c r="P774" t="str">
        <f>IF(A774&lt;&gt;"",(RawData!V774*ScoringModel!$B$24+RawData!W774*ScoringModel!$B$25+RawData!X774*ScoringModel!$B$26+RawData!Y774*ScoringModel!$B$27+RawData!Z774*ScoringModel!$B$28+RawData!AA774*ScoringModel!$B$29+RawData!AB774*ScoringModel!$B$30)*0.01,"")</f>
        <v/>
      </c>
      <c r="Q774" s="19"/>
      <c r="R774" s="19"/>
      <c r="S774" s="19"/>
      <c r="T774" s="19"/>
      <c r="U774" s="19"/>
      <c r="V774" s="19"/>
    </row>
    <row r="775" spans="1:22" x14ac:dyDescent="0.25">
      <c r="A775" t="str">
        <f>IF(RawData!A775&lt;&gt;"",RawData!A775,"")</f>
        <v/>
      </c>
      <c r="B775" t="str">
        <f>IF(RawData!B775&lt;&gt;"",CONCATENATE(RawData!B775,", ",RawData!C775),"")</f>
        <v/>
      </c>
      <c r="C775" t="str">
        <f>IF(RawData!D775&lt;&gt;"",RawData!D775,"")</f>
        <v/>
      </c>
      <c r="D775" s="28" t="str">
        <f>IF(RawData!E775&lt;&gt;"",RawData!E775,"")</f>
        <v/>
      </c>
      <c r="E775" t="str">
        <f>IF(RawData!F775&lt;&gt;"",CONCATENATE(RawData!F775,", ",LEFT(RawData!G775,1)),"")</f>
        <v/>
      </c>
      <c r="G775" s="30" t="str">
        <f t="shared" si="12"/>
        <v/>
      </c>
      <c r="H775" t="str">
        <f>IF(A775&lt;&gt;"",VLOOKUP(G775,ScoreRanges!$C$4:$E$8,3),"")</f>
        <v/>
      </c>
      <c r="J775" s="30" t="str">
        <f>IF(AND(ConversionTable!$F$2&lt;&gt;"",A775&lt;&gt;""),VLOOKUP(G775,ConversionTable!B$2:D$402,3),"")</f>
        <v/>
      </c>
      <c r="K775" t="str">
        <f>IF(AND(ConversionTable!$F$2&lt;&gt;"",A775&lt;&gt;""),VLOOKUP(J775,ConversionTable!I$4:K$7,3),"")</f>
        <v/>
      </c>
      <c r="M775" t="str">
        <f>IF(A775&lt;&gt;"",(RawData!AC775*ScoringModel!$B$11+RawData!AD775*ScoringModel!$B$21+RawData!AE775*ScoringModel!$B$31)*0.01,"")</f>
        <v/>
      </c>
      <c r="N775" t="str">
        <f>IF(A775&lt;&gt;"",(RawData!H775*ScoringModel!$B$4+RawData!I775*ScoringModel!$B$5+RawData!J775*ScoringModel!$B$6+RawData!K775*ScoringModel!$B$7+RawData!L775*ScoringModel!$B$8+RawData!M775*ScoringModel!$B$9+RawData!N775*ScoringModel!$B$10)*0.01,"")</f>
        <v/>
      </c>
      <c r="O775" t="str">
        <f>IF(A775&lt;&gt;"",(RawData!O775*ScoringModel!$B$14+RawData!P775*ScoringModel!$B$15+RawData!Q775*ScoringModel!$B$16+RawData!R775*ScoringModel!$B$17+RawData!S775*ScoringModel!$B$18+RawData!T775*ScoringModel!$B$19+RawData!U775*ScoringModel!$B$20)*0.01,"")</f>
        <v/>
      </c>
      <c r="P775" t="str">
        <f>IF(A775&lt;&gt;"",(RawData!V775*ScoringModel!$B$24+RawData!W775*ScoringModel!$B$25+RawData!X775*ScoringModel!$B$26+RawData!Y775*ScoringModel!$B$27+RawData!Z775*ScoringModel!$B$28+RawData!AA775*ScoringModel!$B$29+RawData!AB775*ScoringModel!$B$30)*0.01,"")</f>
        <v/>
      </c>
      <c r="Q775" s="19"/>
      <c r="R775" s="19"/>
      <c r="S775" s="19"/>
      <c r="T775" s="19"/>
      <c r="U775" s="19"/>
      <c r="V775" s="19"/>
    </row>
    <row r="776" spans="1:22" x14ac:dyDescent="0.25">
      <c r="A776" t="str">
        <f>IF(RawData!A776&lt;&gt;"",RawData!A776,"")</f>
        <v/>
      </c>
      <c r="B776" t="str">
        <f>IF(RawData!B776&lt;&gt;"",CONCATENATE(RawData!B776,", ",RawData!C776),"")</f>
        <v/>
      </c>
      <c r="C776" t="str">
        <f>IF(RawData!D776&lt;&gt;"",RawData!D776,"")</f>
        <v/>
      </c>
      <c r="D776" s="28" t="str">
        <f>IF(RawData!E776&lt;&gt;"",RawData!E776,"")</f>
        <v/>
      </c>
      <c r="E776" t="str">
        <f>IF(RawData!F776&lt;&gt;"",CONCATENATE(RawData!F776,", ",LEFT(RawData!G776,1)),"")</f>
        <v/>
      </c>
      <c r="G776" s="30" t="str">
        <f t="shared" si="12"/>
        <v/>
      </c>
      <c r="H776" t="str">
        <f>IF(A776&lt;&gt;"",VLOOKUP(G776,ScoreRanges!$C$4:$E$8,3),"")</f>
        <v/>
      </c>
      <c r="J776" s="30" t="str">
        <f>IF(AND(ConversionTable!$F$2&lt;&gt;"",A776&lt;&gt;""),VLOOKUP(G776,ConversionTable!B$2:D$402,3),"")</f>
        <v/>
      </c>
      <c r="K776" t="str">
        <f>IF(AND(ConversionTable!$F$2&lt;&gt;"",A776&lt;&gt;""),VLOOKUP(J776,ConversionTable!I$4:K$7,3),"")</f>
        <v/>
      </c>
      <c r="M776" t="str">
        <f>IF(A776&lt;&gt;"",(RawData!AC776*ScoringModel!$B$11+RawData!AD776*ScoringModel!$B$21+RawData!AE776*ScoringModel!$B$31)*0.01,"")</f>
        <v/>
      </c>
      <c r="N776" t="str">
        <f>IF(A776&lt;&gt;"",(RawData!H776*ScoringModel!$B$4+RawData!I776*ScoringModel!$B$5+RawData!J776*ScoringModel!$B$6+RawData!K776*ScoringModel!$B$7+RawData!L776*ScoringModel!$B$8+RawData!M776*ScoringModel!$B$9+RawData!N776*ScoringModel!$B$10)*0.01,"")</f>
        <v/>
      </c>
      <c r="O776" t="str">
        <f>IF(A776&lt;&gt;"",(RawData!O776*ScoringModel!$B$14+RawData!P776*ScoringModel!$B$15+RawData!Q776*ScoringModel!$B$16+RawData!R776*ScoringModel!$B$17+RawData!S776*ScoringModel!$B$18+RawData!T776*ScoringModel!$B$19+RawData!U776*ScoringModel!$B$20)*0.01,"")</f>
        <v/>
      </c>
      <c r="P776" t="str">
        <f>IF(A776&lt;&gt;"",(RawData!V776*ScoringModel!$B$24+RawData!W776*ScoringModel!$B$25+RawData!X776*ScoringModel!$B$26+RawData!Y776*ScoringModel!$B$27+RawData!Z776*ScoringModel!$B$28+RawData!AA776*ScoringModel!$B$29+RawData!AB776*ScoringModel!$B$30)*0.01,"")</f>
        <v/>
      </c>
      <c r="Q776" s="19"/>
      <c r="R776" s="19"/>
      <c r="S776" s="19"/>
      <c r="T776" s="19"/>
      <c r="U776" s="19"/>
      <c r="V776" s="19"/>
    </row>
    <row r="777" spans="1:22" x14ac:dyDescent="0.25">
      <c r="A777" t="str">
        <f>IF(RawData!A777&lt;&gt;"",RawData!A777,"")</f>
        <v/>
      </c>
      <c r="B777" t="str">
        <f>IF(RawData!B777&lt;&gt;"",CONCATENATE(RawData!B777,", ",RawData!C777),"")</f>
        <v/>
      </c>
      <c r="C777" t="str">
        <f>IF(RawData!D777&lt;&gt;"",RawData!D777,"")</f>
        <v/>
      </c>
      <c r="D777" s="28" t="str">
        <f>IF(RawData!E777&lt;&gt;"",RawData!E777,"")</f>
        <v/>
      </c>
      <c r="E777" t="str">
        <f>IF(RawData!F777&lt;&gt;"",CONCATENATE(RawData!F777,", ",LEFT(RawData!G777,1)),"")</f>
        <v/>
      </c>
      <c r="G777" s="30" t="str">
        <f t="shared" si="12"/>
        <v/>
      </c>
      <c r="H777" t="str">
        <f>IF(A777&lt;&gt;"",VLOOKUP(G777,ScoreRanges!$C$4:$E$8,3),"")</f>
        <v/>
      </c>
      <c r="J777" s="30" t="str">
        <f>IF(AND(ConversionTable!$F$2&lt;&gt;"",A777&lt;&gt;""),VLOOKUP(G777,ConversionTable!B$2:D$402,3),"")</f>
        <v/>
      </c>
      <c r="K777" t="str">
        <f>IF(AND(ConversionTable!$F$2&lt;&gt;"",A777&lt;&gt;""),VLOOKUP(J777,ConversionTable!I$4:K$7,3),"")</f>
        <v/>
      </c>
      <c r="M777" t="str">
        <f>IF(A777&lt;&gt;"",(RawData!AC777*ScoringModel!$B$11+RawData!AD777*ScoringModel!$B$21+RawData!AE777*ScoringModel!$B$31)*0.01,"")</f>
        <v/>
      </c>
      <c r="N777" t="str">
        <f>IF(A777&lt;&gt;"",(RawData!H777*ScoringModel!$B$4+RawData!I777*ScoringModel!$B$5+RawData!J777*ScoringModel!$B$6+RawData!K777*ScoringModel!$B$7+RawData!L777*ScoringModel!$B$8+RawData!M777*ScoringModel!$B$9+RawData!N777*ScoringModel!$B$10)*0.01,"")</f>
        <v/>
      </c>
      <c r="O777" t="str">
        <f>IF(A777&lt;&gt;"",(RawData!O777*ScoringModel!$B$14+RawData!P777*ScoringModel!$B$15+RawData!Q777*ScoringModel!$B$16+RawData!R777*ScoringModel!$B$17+RawData!S777*ScoringModel!$B$18+RawData!T777*ScoringModel!$B$19+RawData!U777*ScoringModel!$B$20)*0.01,"")</f>
        <v/>
      </c>
      <c r="P777" t="str">
        <f>IF(A777&lt;&gt;"",(RawData!V777*ScoringModel!$B$24+RawData!W777*ScoringModel!$B$25+RawData!X777*ScoringModel!$B$26+RawData!Y777*ScoringModel!$B$27+RawData!Z777*ScoringModel!$B$28+RawData!AA777*ScoringModel!$B$29+RawData!AB777*ScoringModel!$B$30)*0.01,"")</f>
        <v/>
      </c>
      <c r="Q777" s="19"/>
      <c r="R777" s="19"/>
      <c r="S777" s="19"/>
      <c r="T777" s="19"/>
      <c r="U777" s="19"/>
      <c r="V777" s="19"/>
    </row>
    <row r="778" spans="1:22" x14ac:dyDescent="0.25">
      <c r="A778" t="str">
        <f>IF(RawData!A778&lt;&gt;"",RawData!A778,"")</f>
        <v/>
      </c>
      <c r="B778" t="str">
        <f>IF(RawData!B778&lt;&gt;"",CONCATENATE(RawData!B778,", ",RawData!C778),"")</f>
        <v/>
      </c>
      <c r="C778" t="str">
        <f>IF(RawData!D778&lt;&gt;"",RawData!D778,"")</f>
        <v/>
      </c>
      <c r="D778" s="28" t="str">
        <f>IF(RawData!E778&lt;&gt;"",RawData!E778,"")</f>
        <v/>
      </c>
      <c r="E778" t="str">
        <f>IF(RawData!F778&lt;&gt;"",CONCATENATE(RawData!F778,", ",LEFT(RawData!G778,1)),"")</f>
        <v/>
      </c>
      <c r="G778" s="30" t="str">
        <f t="shared" si="12"/>
        <v/>
      </c>
      <c r="H778" t="str">
        <f>IF(A778&lt;&gt;"",VLOOKUP(G778,ScoreRanges!$C$4:$E$8,3),"")</f>
        <v/>
      </c>
      <c r="J778" s="30" t="str">
        <f>IF(AND(ConversionTable!$F$2&lt;&gt;"",A778&lt;&gt;""),VLOOKUP(G778,ConversionTable!B$2:D$402,3),"")</f>
        <v/>
      </c>
      <c r="K778" t="str">
        <f>IF(AND(ConversionTable!$F$2&lt;&gt;"",A778&lt;&gt;""),VLOOKUP(J778,ConversionTable!I$4:K$7,3),"")</f>
        <v/>
      </c>
      <c r="M778" t="str">
        <f>IF(A778&lt;&gt;"",(RawData!AC778*ScoringModel!$B$11+RawData!AD778*ScoringModel!$B$21+RawData!AE778*ScoringModel!$B$31)*0.01,"")</f>
        <v/>
      </c>
      <c r="N778" t="str">
        <f>IF(A778&lt;&gt;"",(RawData!H778*ScoringModel!$B$4+RawData!I778*ScoringModel!$B$5+RawData!J778*ScoringModel!$B$6+RawData!K778*ScoringModel!$B$7+RawData!L778*ScoringModel!$B$8+RawData!M778*ScoringModel!$B$9+RawData!N778*ScoringModel!$B$10)*0.01,"")</f>
        <v/>
      </c>
      <c r="O778" t="str">
        <f>IF(A778&lt;&gt;"",(RawData!O778*ScoringModel!$B$14+RawData!P778*ScoringModel!$B$15+RawData!Q778*ScoringModel!$B$16+RawData!R778*ScoringModel!$B$17+RawData!S778*ScoringModel!$B$18+RawData!T778*ScoringModel!$B$19+RawData!U778*ScoringModel!$B$20)*0.01,"")</f>
        <v/>
      </c>
      <c r="P778" t="str">
        <f>IF(A778&lt;&gt;"",(RawData!V778*ScoringModel!$B$24+RawData!W778*ScoringModel!$B$25+RawData!X778*ScoringModel!$B$26+RawData!Y778*ScoringModel!$B$27+RawData!Z778*ScoringModel!$B$28+RawData!AA778*ScoringModel!$B$29+RawData!AB778*ScoringModel!$B$30)*0.01,"")</f>
        <v/>
      </c>
      <c r="Q778" s="19"/>
      <c r="R778" s="19"/>
      <c r="S778" s="19"/>
      <c r="T778" s="19"/>
      <c r="U778" s="19"/>
      <c r="V778" s="19"/>
    </row>
    <row r="779" spans="1:22" x14ac:dyDescent="0.25">
      <c r="A779" t="str">
        <f>IF(RawData!A779&lt;&gt;"",RawData!A779,"")</f>
        <v/>
      </c>
      <c r="B779" t="str">
        <f>IF(RawData!B779&lt;&gt;"",CONCATENATE(RawData!B779,", ",RawData!C779),"")</f>
        <v/>
      </c>
      <c r="C779" t="str">
        <f>IF(RawData!D779&lt;&gt;"",RawData!D779,"")</f>
        <v/>
      </c>
      <c r="D779" s="28" t="str">
        <f>IF(RawData!E779&lt;&gt;"",RawData!E779,"")</f>
        <v/>
      </c>
      <c r="E779" t="str">
        <f>IF(RawData!F779&lt;&gt;"",CONCATENATE(RawData!F779,", ",LEFT(RawData!G779,1)),"")</f>
        <v/>
      </c>
      <c r="G779" s="30" t="str">
        <f t="shared" si="12"/>
        <v/>
      </c>
      <c r="H779" t="str">
        <f>IF(A779&lt;&gt;"",VLOOKUP(G779,ScoreRanges!$C$4:$E$8,3),"")</f>
        <v/>
      </c>
      <c r="J779" s="30" t="str">
        <f>IF(AND(ConversionTable!$F$2&lt;&gt;"",A779&lt;&gt;""),VLOOKUP(G779,ConversionTable!B$2:D$402,3),"")</f>
        <v/>
      </c>
      <c r="K779" t="str">
        <f>IF(AND(ConversionTable!$F$2&lt;&gt;"",A779&lt;&gt;""),VLOOKUP(J779,ConversionTable!I$4:K$7,3),"")</f>
        <v/>
      </c>
      <c r="M779" t="str">
        <f>IF(A779&lt;&gt;"",(RawData!AC779*ScoringModel!$B$11+RawData!AD779*ScoringModel!$B$21+RawData!AE779*ScoringModel!$B$31)*0.01,"")</f>
        <v/>
      </c>
      <c r="N779" t="str">
        <f>IF(A779&lt;&gt;"",(RawData!H779*ScoringModel!$B$4+RawData!I779*ScoringModel!$B$5+RawData!J779*ScoringModel!$B$6+RawData!K779*ScoringModel!$B$7+RawData!L779*ScoringModel!$B$8+RawData!M779*ScoringModel!$B$9+RawData!N779*ScoringModel!$B$10)*0.01,"")</f>
        <v/>
      </c>
      <c r="O779" t="str">
        <f>IF(A779&lt;&gt;"",(RawData!O779*ScoringModel!$B$14+RawData!P779*ScoringModel!$B$15+RawData!Q779*ScoringModel!$B$16+RawData!R779*ScoringModel!$B$17+RawData!S779*ScoringModel!$B$18+RawData!T779*ScoringModel!$B$19+RawData!U779*ScoringModel!$B$20)*0.01,"")</f>
        <v/>
      </c>
      <c r="P779" t="str">
        <f>IF(A779&lt;&gt;"",(RawData!V779*ScoringModel!$B$24+RawData!W779*ScoringModel!$B$25+RawData!X779*ScoringModel!$B$26+RawData!Y779*ScoringModel!$B$27+RawData!Z779*ScoringModel!$B$28+RawData!AA779*ScoringModel!$B$29+RawData!AB779*ScoringModel!$B$30)*0.01,"")</f>
        <v/>
      </c>
      <c r="Q779" s="19"/>
      <c r="R779" s="19"/>
      <c r="S779" s="19"/>
      <c r="T779" s="19"/>
      <c r="U779" s="19"/>
      <c r="V779" s="19"/>
    </row>
    <row r="780" spans="1:22" x14ac:dyDescent="0.25">
      <c r="A780" t="str">
        <f>IF(RawData!A780&lt;&gt;"",RawData!A780,"")</f>
        <v/>
      </c>
      <c r="B780" t="str">
        <f>IF(RawData!B780&lt;&gt;"",CONCATENATE(RawData!B780,", ",RawData!C780),"")</f>
        <v/>
      </c>
      <c r="C780" t="str">
        <f>IF(RawData!D780&lt;&gt;"",RawData!D780,"")</f>
        <v/>
      </c>
      <c r="D780" s="28" t="str">
        <f>IF(RawData!E780&lt;&gt;"",RawData!E780,"")</f>
        <v/>
      </c>
      <c r="E780" t="str">
        <f>IF(RawData!F780&lt;&gt;"",CONCATENATE(RawData!F780,", ",LEFT(RawData!G780,1)),"")</f>
        <v/>
      </c>
      <c r="G780" s="30" t="str">
        <f t="shared" si="12"/>
        <v/>
      </c>
      <c r="H780" t="str">
        <f>IF(A780&lt;&gt;"",VLOOKUP(G780,ScoreRanges!$C$4:$E$8,3),"")</f>
        <v/>
      </c>
      <c r="J780" s="30" t="str">
        <f>IF(AND(ConversionTable!$F$2&lt;&gt;"",A780&lt;&gt;""),VLOOKUP(G780,ConversionTable!B$2:D$402,3),"")</f>
        <v/>
      </c>
      <c r="K780" t="str">
        <f>IF(AND(ConversionTable!$F$2&lt;&gt;"",A780&lt;&gt;""),VLOOKUP(J780,ConversionTable!I$4:K$7,3),"")</f>
        <v/>
      </c>
      <c r="M780" t="str">
        <f>IF(A780&lt;&gt;"",(RawData!AC780*ScoringModel!$B$11+RawData!AD780*ScoringModel!$B$21+RawData!AE780*ScoringModel!$B$31)*0.01,"")</f>
        <v/>
      </c>
      <c r="N780" t="str">
        <f>IF(A780&lt;&gt;"",(RawData!H780*ScoringModel!$B$4+RawData!I780*ScoringModel!$B$5+RawData!J780*ScoringModel!$B$6+RawData!K780*ScoringModel!$B$7+RawData!L780*ScoringModel!$B$8+RawData!M780*ScoringModel!$B$9+RawData!N780*ScoringModel!$B$10)*0.01,"")</f>
        <v/>
      </c>
      <c r="O780" t="str">
        <f>IF(A780&lt;&gt;"",(RawData!O780*ScoringModel!$B$14+RawData!P780*ScoringModel!$B$15+RawData!Q780*ScoringModel!$B$16+RawData!R780*ScoringModel!$B$17+RawData!S780*ScoringModel!$B$18+RawData!T780*ScoringModel!$B$19+RawData!U780*ScoringModel!$B$20)*0.01,"")</f>
        <v/>
      </c>
      <c r="P780" t="str">
        <f>IF(A780&lt;&gt;"",(RawData!V780*ScoringModel!$B$24+RawData!W780*ScoringModel!$B$25+RawData!X780*ScoringModel!$B$26+RawData!Y780*ScoringModel!$B$27+RawData!Z780*ScoringModel!$B$28+RawData!AA780*ScoringModel!$B$29+RawData!AB780*ScoringModel!$B$30)*0.01,"")</f>
        <v/>
      </c>
      <c r="Q780" s="19"/>
      <c r="R780" s="19"/>
      <c r="S780" s="19"/>
      <c r="T780" s="19"/>
      <c r="U780" s="19"/>
      <c r="V780" s="19"/>
    </row>
    <row r="781" spans="1:22" x14ac:dyDescent="0.25">
      <c r="A781" t="str">
        <f>IF(RawData!A781&lt;&gt;"",RawData!A781,"")</f>
        <v/>
      </c>
      <c r="B781" t="str">
        <f>IF(RawData!B781&lt;&gt;"",CONCATENATE(RawData!B781,", ",RawData!C781),"")</f>
        <v/>
      </c>
      <c r="C781" t="str">
        <f>IF(RawData!D781&lt;&gt;"",RawData!D781,"")</f>
        <v/>
      </c>
      <c r="D781" s="28" t="str">
        <f>IF(RawData!E781&lt;&gt;"",RawData!E781,"")</f>
        <v/>
      </c>
      <c r="E781" t="str">
        <f>IF(RawData!F781&lt;&gt;"",CONCATENATE(RawData!F781,", ",LEFT(RawData!G781,1)),"")</f>
        <v/>
      </c>
      <c r="G781" s="30" t="str">
        <f t="shared" si="12"/>
        <v/>
      </c>
      <c r="H781" t="str">
        <f>IF(A781&lt;&gt;"",VLOOKUP(G781,ScoreRanges!$C$4:$E$8,3),"")</f>
        <v/>
      </c>
      <c r="J781" s="30" t="str">
        <f>IF(AND(ConversionTable!$F$2&lt;&gt;"",A781&lt;&gt;""),VLOOKUP(G781,ConversionTable!B$2:D$402,3),"")</f>
        <v/>
      </c>
      <c r="K781" t="str">
        <f>IF(AND(ConversionTable!$F$2&lt;&gt;"",A781&lt;&gt;""),VLOOKUP(J781,ConversionTable!I$4:K$7,3),"")</f>
        <v/>
      </c>
      <c r="M781" t="str">
        <f>IF(A781&lt;&gt;"",(RawData!AC781*ScoringModel!$B$11+RawData!AD781*ScoringModel!$B$21+RawData!AE781*ScoringModel!$B$31)*0.01,"")</f>
        <v/>
      </c>
      <c r="N781" t="str">
        <f>IF(A781&lt;&gt;"",(RawData!H781*ScoringModel!$B$4+RawData!I781*ScoringModel!$B$5+RawData!J781*ScoringModel!$B$6+RawData!K781*ScoringModel!$B$7+RawData!L781*ScoringModel!$B$8+RawData!M781*ScoringModel!$B$9+RawData!N781*ScoringModel!$B$10)*0.01,"")</f>
        <v/>
      </c>
      <c r="O781" t="str">
        <f>IF(A781&lt;&gt;"",(RawData!O781*ScoringModel!$B$14+RawData!P781*ScoringModel!$B$15+RawData!Q781*ScoringModel!$B$16+RawData!R781*ScoringModel!$B$17+RawData!S781*ScoringModel!$B$18+RawData!T781*ScoringModel!$B$19+RawData!U781*ScoringModel!$B$20)*0.01,"")</f>
        <v/>
      </c>
      <c r="P781" t="str">
        <f>IF(A781&lt;&gt;"",(RawData!V781*ScoringModel!$B$24+RawData!W781*ScoringModel!$B$25+RawData!X781*ScoringModel!$B$26+RawData!Y781*ScoringModel!$B$27+RawData!Z781*ScoringModel!$B$28+RawData!AA781*ScoringModel!$B$29+RawData!AB781*ScoringModel!$B$30)*0.01,"")</f>
        <v/>
      </c>
      <c r="Q781" s="19"/>
      <c r="R781" s="19"/>
      <c r="S781" s="19"/>
      <c r="T781" s="19"/>
      <c r="U781" s="19"/>
      <c r="V781" s="19"/>
    </row>
    <row r="782" spans="1:22" x14ac:dyDescent="0.25">
      <c r="A782" t="str">
        <f>IF(RawData!A782&lt;&gt;"",RawData!A782,"")</f>
        <v/>
      </c>
      <c r="B782" t="str">
        <f>IF(RawData!B782&lt;&gt;"",CONCATENATE(RawData!B782,", ",RawData!C782),"")</f>
        <v/>
      </c>
      <c r="C782" t="str">
        <f>IF(RawData!D782&lt;&gt;"",RawData!D782,"")</f>
        <v/>
      </c>
      <c r="D782" s="28" t="str">
        <f>IF(RawData!E782&lt;&gt;"",RawData!E782,"")</f>
        <v/>
      </c>
      <c r="E782" t="str">
        <f>IF(RawData!F782&lt;&gt;"",CONCATENATE(RawData!F782,", ",LEFT(RawData!G782,1)),"")</f>
        <v/>
      </c>
      <c r="G782" s="30" t="str">
        <f t="shared" si="12"/>
        <v/>
      </c>
      <c r="H782" t="str">
        <f>IF(A782&lt;&gt;"",VLOOKUP(G782,ScoreRanges!$C$4:$E$8,3),"")</f>
        <v/>
      </c>
      <c r="J782" s="30" t="str">
        <f>IF(AND(ConversionTable!$F$2&lt;&gt;"",A782&lt;&gt;""),VLOOKUP(G782,ConversionTable!B$2:D$402,3),"")</f>
        <v/>
      </c>
      <c r="K782" t="str">
        <f>IF(AND(ConversionTable!$F$2&lt;&gt;"",A782&lt;&gt;""),VLOOKUP(J782,ConversionTable!I$4:K$7,3),"")</f>
        <v/>
      </c>
      <c r="M782" t="str">
        <f>IF(A782&lt;&gt;"",(RawData!AC782*ScoringModel!$B$11+RawData!AD782*ScoringModel!$B$21+RawData!AE782*ScoringModel!$B$31)*0.01,"")</f>
        <v/>
      </c>
      <c r="N782" t="str">
        <f>IF(A782&lt;&gt;"",(RawData!H782*ScoringModel!$B$4+RawData!I782*ScoringModel!$B$5+RawData!J782*ScoringModel!$B$6+RawData!K782*ScoringModel!$B$7+RawData!L782*ScoringModel!$B$8+RawData!M782*ScoringModel!$B$9+RawData!N782*ScoringModel!$B$10)*0.01,"")</f>
        <v/>
      </c>
      <c r="O782" t="str">
        <f>IF(A782&lt;&gt;"",(RawData!O782*ScoringModel!$B$14+RawData!P782*ScoringModel!$B$15+RawData!Q782*ScoringModel!$B$16+RawData!R782*ScoringModel!$B$17+RawData!S782*ScoringModel!$B$18+RawData!T782*ScoringModel!$B$19+RawData!U782*ScoringModel!$B$20)*0.01,"")</f>
        <v/>
      </c>
      <c r="P782" t="str">
        <f>IF(A782&lt;&gt;"",(RawData!V782*ScoringModel!$B$24+RawData!W782*ScoringModel!$B$25+RawData!X782*ScoringModel!$B$26+RawData!Y782*ScoringModel!$B$27+RawData!Z782*ScoringModel!$B$28+RawData!AA782*ScoringModel!$B$29+RawData!AB782*ScoringModel!$B$30)*0.01,"")</f>
        <v/>
      </c>
      <c r="Q782" s="19"/>
      <c r="R782" s="19"/>
      <c r="S782" s="19"/>
      <c r="T782" s="19"/>
      <c r="U782" s="19"/>
      <c r="V782" s="19"/>
    </row>
    <row r="783" spans="1:22" x14ac:dyDescent="0.25">
      <c r="A783" t="str">
        <f>IF(RawData!A783&lt;&gt;"",RawData!A783,"")</f>
        <v/>
      </c>
      <c r="B783" t="str">
        <f>IF(RawData!B783&lt;&gt;"",CONCATENATE(RawData!B783,", ",RawData!C783),"")</f>
        <v/>
      </c>
      <c r="C783" t="str">
        <f>IF(RawData!D783&lt;&gt;"",RawData!D783,"")</f>
        <v/>
      </c>
      <c r="D783" s="28" t="str">
        <f>IF(RawData!E783&lt;&gt;"",RawData!E783,"")</f>
        <v/>
      </c>
      <c r="E783" t="str">
        <f>IF(RawData!F783&lt;&gt;"",CONCATENATE(RawData!F783,", ",LEFT(RawData!G783,1)),"")</f>
        <v/>
      </c>
      <c r="G783" s="30" t="str">
        <f t="shared" si="12"/>
        <v/>
      </c>
      <c r="H783" t="str">
        <f>IF(A783&lt;&gt;"",VLOOKUP(G783,ScoreRanges!$C$4:$E$8,3),"")</f>
        <v/>
      </c>
      <c r="J783" s="30" t="str">
        <f>IF(AND(ConversionTable!$F$2&lt;&gt;"",A783&lt;&gt;""),VLOOKUP(G783,ConversionTable!B$2:D$402,3),"")</f>
        <v/>
      </c>
      <c r="K783" t="str">
        <f>IF(AND(ConversionTable!$F$2&lt;&gt;"",A783&lt;&gt;""),VLOOKUP(J783,ConversionTable!I$4:K$7,3),"")</f>
        <v/>
      </c>
      <c r="M783" t="str">
        <f>IF(A783&lt;&gt;"",(RawData!AC783*ScoringModel!$B$11+RawData!AD783*ScoringModel!$B$21+RawData!AE783*ScoringModel!$B$31)*0.01,"")</f>
        <v/>
      </c>
      <c r="N783" t="str">
        <f>IF(A783&lt;&gt;"",(RawData!H783*ScoringModel!$B$4+RawData!I783*ScoringModel!$B$5+RawData!J783*ScoringModel!$B$6+RawData!K783*ScoringModel!$B$7+RawData!L783*ScoringModel!$B$8+RawData!M783*ScoringModel!$B$9+RawData!N783*ScoringModel!$B$10)*0.01,"")</f>
        <v/>
      </c>
      <c r="O783" t="str">
        <f>IF(A783&lt;&gt;"",(RawData!O783*ScoringModel!$B$14+RawData!P783*ScoringModel!$B$15+RawData!Q783*ScoringModel!$B$16+RawData!R783*ScoringModel!$B$17+RawData!S783*ScoringModel!$B$18+RawData!T783*ScoringModel!$B$19+RawData!U783*ScoringModel!$B$20)*0.01,"")</f>
        <v/>
      </c>
      <c r="P783" t="str">
        <f>IF(A783&lt;&gt;"",(RawData!V783*ScoringModel!$B$24+RawData!W783*ScoringModel!$B$25+RawData!X783*ScoringModel!$B$26+RawData!Y783*ScoringModel!$B$27+RawData!Z783*ScoringModel!$B$28+RawData!AA783*ScoringModel!$B$29+RawData!AB783*ScoringModel!$B$30)*0.01,"")</f>
        <v/>
      </c>
      <c r="Q783" s="19"/>
      <c r="R783" s="19"/>
      <c r="S783" s="19"/>
      <c r="T783" s="19"/>
      <c r="U783" s="19"/>
      <c r="V783" s="19"/>
    </row>
    <row r="784" spans="1:22" x14ac:dyDescent="0.25">
      <c r="A784" t="str">
        <f>IF(RawData!A784&lt;&gt;"",RawData!A784,"")</f>
        <v/>
      </c>
      <c r="B784" t="str">
        <f>IF(RawData!B784&lt;&gt;"",CONCATENATE(RawData!B784,", ",RawData!C784),"")</f>
        <v/>
      </c>
      <c r="C784" t="str">
        <f>IF(RawData!D784&lt;&gt;"",RawData!D784,"")</f>
        <v/>
      </c>
      <c r="D784" s="28" t="str">
        <f>IF(RawData!E784&lt;&gt;"",RawData!E784,"")</f>
        <v/>
      </c>
      <c r="E784" t="str">
        <f>IF(RawData!F784&lt;&gt;"",CONCATENATE(RawData!F784,", ",LEFT(RawData!G784,1)),"")</f>
        <v/>
      </c>
      <c r="G784" s="30" t="str">
        <f t="shared" si="12"/>
        <v/>
      </c>
      <c r="H784" t="str">
        <f>IF(A784&lt;&gt;"",VLOOKUP(G784,ScoreRanges!$C$4:$E$8,3),"")</f>
        <v/>
      </c>
      <c r="J784" s="30" t="str">
        <f>IF(AND(ConversionTable!$F$2&lt;&gt;"",A784&lt;&gt;""),VLOOKUP(G784,ConversionTable!B$2:D$402,3),"")</f>
        <v/>
      </c>
      <c r="K784" t="str">
        <f>IF(AND(ConversionTable!$F$2&lt;&gt;"",A784&lt;&gt;""),VLOOKUP(J784,ConversionTable!I$4:K$7,3),"")</f>
        <v/>
      </c>
      <c r="M784" t="str">
        <f>IF(A784&lt;&gt;"",(RawData!AC784*ScoringModel!$B$11+RawData!AD784*ScoringModel!$B$21+RawData!AE784*ScoringModel!$B$31)*0.01,"")</f>
        <v/>
      </c>
      <c r="N784" t="str">
        <f>IF(A784&lt;&gt;"",(RawData!H784*ScoringModel!$B$4+RawData!I784*ScoringModel!$B$5+RawData!J784*ScoringModel!$B$6+RawData!K784*ScoringModel!$B$7+RawData!L784*ScoringModel!$B$8+RawData!M784*ScoringModel!$B$9+RawData!N784*ScoringModel!$B$10)*0.01,"")</f>
        <v/>
      </c>
      <c r="O784" t="str">
        <f>IF(A784&lt;&gt;"",(RawData!O784*ScoringModel!$B$14+RawData!P784*ScoringModel!$B$15+RawData!Q784*ScoringModel!$B$16+RawData!R784*ScoringModel!$B$17+RawData!S784*ScoringModel!$B$18+RawData!T784*ScoringModel!$B$19+RawData!U784*ScoringModel!$B$20)*0.01,"")</f>
        <v/>
      </c>
      <c r="P784" t="str">
        <f>IF(A784&lt;&gt;"",(RawData!V784*ScoringModel!$B$24+RawData!W784*ScoringModel!$B$25+RawData!X784*ScoringModel!$B$26+RawData!Y784*ScoringModel!$B$27+RawData!Z784*ScoringModel!$B$28+RawData!AA784*ScoringModel!$B$29+RawData!AB784*ScoringModel!$B$30)*0.01,"")</f>
        <v/>
      </c>
      <c r="Q784" s="19"/>
      <c r="R784" s="19"/>
      <c r="S784" s="19"/>
      <c r="T784" s="19"/>
      <c r="U784" s="19"/>
      <c r="V784" s="19"/>
    </row>
    <row r="785" spans="1:22" x14ac:dyDescent="0.25">
      <c r="A785" t="str">
        <f>IF(RawData!A785&lt;&gt;"",RawData!A785,"")</f>
        <v/>
      </c>
      <c r="B785" t="str">
        <f>IF(RawData!B785&lt;&gt;"",CONCATENATE(RawData!B785,", ",RawData!C785),"")</f>
        <v/>
      </c>
      <c r="C785" t="str">
        <f>IF(RawData!D785&lt;&gt;"",RawData!D785,"")</f>
        <v/>
      </c>
      <c r="D785" s="28" t="str">
        <f>IF(RawData!E785&lt;&gt;"",RawData!E785,"")</f>
        <v/>
      </c>
      <c r="E785" t="str">
        <f>IF(RawData!F785&lt;&gt;"",CONCATENATE(RawData!F785,", ",LEFT(RawData!G785,1)),"")</f>
        <v/>
      </c>
      <c r="G785" s="30" t="str">
        <f t="shared" si="12"/>
        <v/>
      </c>
      <c r="H785" t="str">
        <f>IF(A785&lt;&gt;"",VLOOKUP(G785,ScoreRanges!$C$4:$E$8,3),"")</f>
        <v/>
      </c>
      <c r="J785" s="30" t="str">
        <f>IF(AND(ConversionTable!$F$2&lt;&gt;"",A785&lt;&gt;""),VLOOKUP(G785,ConversionTable!B$2:D$402,3),"")</f>
        <v/>
      </c>
      <c r="K785" t="str">
        <f>IF(AND(ConversionTable!$F$2&lt;&gt;"",A785&lt;&gt;""),VLOOKUP(J785,ConversionTable!I$4:K$7,3),"")</f>
        <v/>
      </c>
      <c r="M785" t="str">
        <f>IF(A785&lt;&gt;"",(RawData!AC785*ScoringModel!$B$11+RawData!AD785*ScoringModel!$B$21+RawData!AE785*ScoringModel!$B$31)*0.01,"")</f>
        <v/>
      </c>
      <c r="N785" t="str">
        <f>IF(A785&lt;&gt;"",(RawData!H785*ScoringModel!$B$4+RawData!I785*ScoringModel!$B$5+RawData!J785*ScoringModel!$B$6+RawData!K785*ScoringModel!$B$7+RawData!L785*ScoringModel!$B$8+RawData!M785*ScoringModel!$B$9+RawData!N785*ScoringModel!$B$10)*0.01,"")</f>
        <v/>
      </c>
      <c r="O785" t="str">
        <f>IF(A785&lt;&gt;"",(RawData!O785*ScoringModel!$B$14+RawData!P785*ScoringModel!$B$15+RawData!Q785*ScoringModel!$B$16+RawData!R785*ScoringModel!$B$17+RawData!S785*ScoringModel!$B$18+RawData!T785*ScoringModel!$B$19+RawData!U785*ScoringModel!$B$20)*0.01,"")</f>
        <v/>
      </c>
      <c r="P785" t="str">
        <f>IF(A785&lt;&gt;"",(RawData!V785*ScoringModel!$B$24+RawData!W785*ScoringModel!$B$25+RawData!X785*ScoringModel!$B$26+RawData!Y785*ScoringModel!$B$27+RawData!Z785*ScoringModel!$B$28+RawData!AA785*ScoringModel!$B$29+RawData!AB785*ScoringModel!$B$30)*0.01,"")</f>
        <v/>
      </c>
      <c r="Q785" s="19"/>
      <c r="R785" s="19"/>
      <c r="S785" s="19"/>
      <c r="T785" s="19"/>
      <c r="U785" s="19"/>
      <c r="V785" s="19"/>
    </row>
    <row r="786" spans="1:22" x14ac:dyDescent="0.25">
      <c r="A786" t="str">
        <f>IF(RawData!A786&lt;&gt;"",RawData!A786,"")</f>
        <v/>
      </c>
      <c r="B786" t="str">
        <f>IF(RawData!B786&lt;&gt;"",CONCATENATE(RawData!B786,", ",RawData!C786),"")</f>
        <v/>
      </c>
      <c r="C786" t="str">
        <f>IF(RawData!D786&lt;&gt;"",RawData!D786,"")</f>
        <v/>
      </c>
      <c r="D786" s="28" t="str">
        <f>IF(RawData!E786&lt;&gt;"",RawData!E786,"")</f>
        <v/>
      </c>
      <c r="E786" t="str">
        <f>IF(RawData!F786&lt;&gt;"",CONCATENATE(RawData!F786,", ",LEFT(RawData!G786,1)),"")</f>
        <v/>
      </c>
      <c r="G786" s="30" t="str">
        <f t="shared" si="12"/>
        <v/>
      </c>
      <c r="H786" t="str">
        <f>IF(A786&lt;&gt;"",VLOOKUP(G786,ScoreRanges!$C$4:$E$8,3),"")</f>
        <v/>
      </c>
      <c r="J786" s="30" t="str">
        <f>IF(AND(ConversionTable!$F$2&lt;&gt;"",A786&lt;&gt;""),VLOOKUP(G786,ConversionTable!B$2:D$402,3),"")</f>
        <v/>
      </c>
      <c r="K786" t="str">
        <f>IF(AND(ConversionTable!$F$2&lt;&gt;"",A786&lt;&gt;""),VLOOKUP(J786,ConversionTable!I$4:K$7,3),"")</f>
        <v/>
      </c>
      <c r="M786" t="str">
        <f>IF(A786&lt;&gt;"",(RawData!AC786*ScoringModel!$B$11+RawData!AD786*ScoringModel!$B$21+RawData!AE786*ScoringModel!$B$31)*0.01,"")</f>
        <v/>
      </c>
      <c r="N786" t="str">
        <f>IF(A786&lt;&gt;"",(RawData!H786*ScoringModel!$B$4+RawData!I786*ScoringModel!$B$5+RawData!J786*ScoringModel!$B$6+RawData!K786*ScoringModel!$B$7+RawData!L786*ScoringModel!$B$8+RawData!M786*ScoringModel!$B$9+RawData!N786*ScoringModel!$B$10)*0.01,"")</f>
        <v/>
      </c>
      <c r="O786" t="str">
        <f>IF(A786&lt;&gt;"",(RawData!O786*ScoringModel!$B$14+RawData!P786*ScoringModel!$B$15+RawData!Q786*ScoringModel!$B$16+RawData!R786*ScoringModel!$B$17+RawData!S786*ScoringModel!$B$18+RawData!T786*ScoringModel!$B$19+RawData!U786*ScoringModel!$B$20)*0.01,"")</f>
        <v/>
      </c>
      <c r="P786" t="str">
        <f>IF(A786&lt;&gt;"",(RawData!V786*ScoringModel!$B$24+RawData!W786*ScoringModel!$B$25+RawData!X786*ScoringModel!$B$26+RawData!Y786*ScoringModel!$B$27+RawData!Z786*ScoringModel!$B$28+RawData!AA786*ScoringModel!$B$29+RawData!AB786*ScoringModel!$B$30)*0.01,"")</f>
        <v/>
      </c>
      <c r="Q786" s="19"/>
      <c r="R786" s="19"/>
      <c r="S786" s="19"/>
      <c r="T786" s="19"/>
      <c r="U786" s="19"/>
      <c r="V786" s="19"/>
    </row>
    <row r="787" spans="1:22" x14ac:dyDescent="0.25">
      <c r="A787" t="str">
        <f>IF(RawData!A787&lt;&gt;"",RawData!A787,"")</f>
        <v/>
      </c>
      <c r="B787" t="str">
        <f>IF(RawData!B787&lt;&gt;"",CONCATENATE(RawData!B787,", ",RawData!C787),"")</f>
        <v/>
      </c>
      <c r="C787" t="str">
        <f>IF(RawData!D787&lt;&gt;"",RawData!D787,"")</f>
        <v/>
      </c>
      <c r="D787" s="28" t="str">
        <f>IF(RawData!E787&lt;&gt;"",RawData!E787,"")</f>
        <v/>
      </c>
      <c r="E787" t="str">
        <f>IF(RawData!F787&lt;&gt;"",CONCATENATE(RawData!F787,", ",LEFT(RawData!G787,1)),"")</f>
        <v/>
      </c>
      <c r="G787" s="30" t="str">
        <f t="shared" si="12"/>
        <v/>
      </c>
      <c r="H787" t="str">
        <f>IF(A787&lt;&gt;"",VLOOKUP(G787,ScoreRanges!$C$4:$E$8,3),"")</f>
        <v/>
      </c>
      <c r="J787" s="30" t="str">
        <f>IF(AND(ConversionTable!$F$2&lt;&gt;"",A787&lt;&gt;""),VLOOKUP(G787,ConversionTable!B$2:D$402,3),"")</f>
        <v/>
      </c>
      <c r="K787" t="str">
        <f>IF(AND(ConversionTable!$F$2&lt;&gt;"",A787&lt;&gt;""),VLOOKUP(J787,ConversionTable!I$4:K$7,3),"")</f>
        <v/>
      </c>
      <c r="M787" t="str">
        <f>IF(A787&lt;&gt;"",(RawData!AC787*ScoringModel!$B$11+RawData!AD787*ScoringModel!$B$21+RawData!AE787*ScoringModel!$B$31)*0.01,"")</f>
        <v/>
      </c>
      <c r="N787" t="str">
        <f>IF(A787&lt;&gt;"",(RawData!H787*ScoringModel!$B$4+RawData!I787*ScoringModel!$B$5+RawData!J787*ScoringModel!$B$6+RawData!K787*ScoringModel!$B$7+RawData!L787*ScoringModel!$B$8+RawData!M787*ScoringModel!$B$9+RawData!N787*ScoringModel!$B$10)*0.01,"")</f>
        <v/>
      </c>
      <c r="O787" t="str">
        <f>IF(A787&lt;&gt;"",(RawData!O787*ScoringModel!$B$14+RawData!P787*ScoringModel!$B$15+RawData!Q787*ScoringModel!$B$16+RawData!R787*ScoringModel!$B$17+RawData!S787*ScoringModel!$B$18+RawData!T787*ScoringModel!$B$19+RawData!U787*ScoringModel!$B$20)*0.01,"")</f>
        <v/>
      </c>
      <c r="P787" t="str">
        <f>IF(A787&lt;&gt;"",(RawData!V787*ScoringModel!$B$24+RawData!W787*ScoringModel!$B$25+RawData!X787*ScoringModel!$B$26+RawData!Y787*ScoringModel!$B$27+RawData!Z787*ScoringModel!$B$28+RawData!AA787*ScoringModel!$B$29+RawData!AB787*ScoringModel!$B$30)*0.01,"")</f>
        <v/>
      </c>
      <c r="Q787" s="19"/>
      <c r="R787" s="19"/>
      <c r="S787" s="19"/>
      <c r="T787" s="19"/>
      <c r="U787" s="19"/>
      <c r="V787" s="19"/>
    </row>
    <row r="788" spans="1:22" x14ac:dyDescent="0.25">
      <c r="A788" t="str">
        <f>IF(RawData!A788&lt;&gt;"",RawData!A788,"")</f>
        <v/>
      </c>
      <c r="B788" t="str">
        <f>IF(RawData!B788&lt;&gt;"",CONCATENATE(RawData!B788,", ",RawData!C788),"")</f>
        <v/>
      </c>
      <c r="C788" t="str">
        <f>IF(RawData!D788&lt;&gt;"",RawData!D788,"")</f>
        <v/>
      </c>
      <c r="D788" s="28" t="str">
        <f>IF(RawData!E788&lt;&gt;"",RawData!E788,"")</f>
        <v/>
      </c>
      <c r="E788" t="str">
        <f>IF(RawData!F788&lt;&gt;"",CONCATENATE(RawData!F788,", ",LEFT(RawData!G788,1)),"")</f>
        <v/>
      </c>
      <c r="G788" s="30" t="str">
        <f t="shared" si="12"/>
        <v/>
      </c>
      <c r="H788" t="str">
        <f>IF(A788&lt;&gt;"",VLOOKUP(G788,ScoreRanges!$C$4:$E$8,3),"")</f>
        <v/>
      </c>
      <c r="J788" s="30" t="str">
        <f>IF(AND(ConversionTable!$F$2&lt;&gt;"",A788&lt;&gt;""),VLOOKUP(G788,ConversionTable!B$2:D$402,3),"")</f>
        <v/>
      </c>
      <c r="K788" t="str">
        <f>IF(AND(ConversionTable!$F$2&lt;&gt;"",A788&lt;&gt;""),VLOOKUP(J788,ConversionTable!I$4:K$7,3),"")</f>
        <v/>
      </c>
      <c r="M788" t="str">
        <f>IF(A788&lt;&gt;"",(RawData!AC788*ScoringModel!$B$11+RawData!AD788*ScoringModel!$B$21+RawData!AE788*ScoringModel!$B$31)*0.01,"")</f>
        <v/>
      </c>
      <c r="N788" t="str">
        <f>IF(A788&lt;&gt;"",(RawData!H788*ScoringModel!$B$4+RawData!I788*ScoringModel!$B$5+RawData!J788*ScoringModel!$B$6+RawData!K788*ScoringModel!$B$7+RawData!L788*ScoringModel!$B$8+RawData!M788*ScoringModel!$B$9+RawData!N788*ScoringModel!$B$10)*0.01,"")</f>
        <v/>
      </c>
      <c r="O788" t="str">
        <f>IF(A788&lt;&gt;"",(RawData!O788*ScoringModel!$B$14+RawData!P788*ScoringModel!$B$15+RawData!Q788*ScoringModel!$B$16+RawData!R788*ScoringModel!$B$17+RawData!S788*ScoringModel!$B$18+RawData!T788*ScoringModel!$B$19+RawData!U788*ScoringModel!$B$20)*0.01,"")</f>
        <v/>
      </c>
      <c r="P788" t="str">
        <f>IF(A788&lt;&gt;"",(RawData!V788*ScoringModel!$B$24+RawData!W788*ScoringModel!$B$25+RawData!X788*ScoringModel!$B$26+RawData!Y788*ScoringModel!$B$27+RawData!Z788*ScoringModel!$B$28+RawData!AA788*ScoringModel!$B$29+RawData!AB788*ScoringModel!$B$30)*0.01,"")</f>
        <v/>
      </c>
      <c r="Q788" s="19"/>
      <c r="R788" s="19"/>
      <c r="S788" s="19"/>
      <c r="T788" s="19"/>
      <c r="U788" s="19"/>
      <c r="V788" s="19"/>
    </row>
    <row r="789" spans="1:22" x14ac:dyDescent="0.25">
      <c r="A789" t="str">
        <f>IF(RawData!A789&lt;&gt;"",RawData!A789,"")</f>
        <v/>
      </c>
      <c r="B789" t="str">
        <f>IF(RawData!B789&lt;&gt;"",CONCATENATE(RawData!B789,", ",RawData!C789),"")</f>
        <v/>
      </c>
      <c r="C789" t="str">
        <f>IF(RawData!D789&lt;&gt;"",RawData!D789,"")</f>
        <v/>
      </c>
      <c r="D789" s="28" t="str">
        <f>IF(RawData!E789&lt;&gt;"",RawData!E789,"")</f>
        <v/>
      </c>
      <c r="E789" t="str">
        <f>IF(RawData!F789&lt;&gt;"",CONCATENATE(RawData!F789,", ",LEFT(RawData!G789,1)),"")</f>
        <v/>
      </c>
      <c r="G789" s="30" t="str">
        <f t="shared" si="12"/>
        <v/>
      </c>
      <c r="H789" t="str">
        <f>IF(A789&lt;&gt;"",VLOOKUP(G789,ScoreRanges!$C$4:$E$8,3),"")</f>
        <v/>
      </c>
      <c r="J789" s="30" t="str">
        <f>IF(AND(ConversionTable!$F$2&lt;&gt;"",A789&lt;&gt;""),VLOOKUP(G789,ConversionTable!B$2:D$402,3),"")</f>
        <v/>
      </c>
      <c r="K789" t="str">
        <f>IF(AND(ConversionTable!$F$2&lt;&gt;"",A789&lt;&gt;""),VLOOKUP(J789,ConversionTable!I$4:K$7,3),"")</f>
        <v/>
      </c>
      <c r="M789" t="str">
        <f>IF(A789&lt;&gt;"",(RawData!AC789*ScoringModel!$B$11+RawData!AD789*ScoringModel!$B$21+RawData!AE789*ScoringModel!$B$31)*0.01,"")</f>
        <v/>
      </c>
      <c r="N789" t="str">
        <f>IF(A789&lt;&gt;"",(RawData!H789*ScoringModel!$B$4+RawData!I789*ScoringModel!$B$5+RawData!J789*ScoringModel!$B$6+RawData!K789*ScoringModel!$B$7+RawData!L789*ScoringModel!$B$8+RawData!M789*ScoringModel!$B$9+RawData!N789*ScoringModel!$B$10)*0.01,"")</f>
        <v/>
      </c>
      <c r="O789" t="str">
        <f>IF(A789&lt;&gt;"",(RawData!O789*ScoringModel!$B$14+RawData!P789*ScoringModel!$B$15+RawData!Q789*ScoringModel!$B$16+RawData!R789*ScoringModel!$B$17+RawData!S789*ScoringModel!$B$18+RawData!T789*ScoringModel!$B$19+RawData!U789*ScoringModel!$B$20)*0.01,"")</f>
        <v/>
      </c>
      <c r="P789" t="str">
        <f>IF(A789&lt;&gt;"",(RawData!V789*ScoringModel!$B$24+RawData!W789*ScoringModel!$B$25+RawData!X789*ScoringModel!$B$26+RawData!Y789*ScoringModel!$B$27+RawData!Z789*ScoringModel!$B$28+RawData!AA789*ScoringModel!$B$29+RawData!AB789*ScoringModel!$B$30)*0.01,"")</f>
        <v/>
      </c>
      <c r="Q789" s="19"/>
      <c r="R789" s="19"/>
      <c r="S789" s="19"/>
      <c r="T789" s="19"/>
      <c r="U789" s="19"/>
      <c r="V789" s="19"/>
    </row>
    <row r="790" spans="1:22" x14ac:dyDescent="0.25">
      <c r="A790" t="str">
        <f>IF(RawData!A790&lt;&gt;"",RawData!A790,"")</f>
        <v/>
      </c>
      <c r="B790" t="str">
        <f>IF(RawData!B790&lt;&gt;"",CONCATENATE(RawData!B790,", ",RawData!C790),"")</f>
        <v/>
      </c>
      <c r="C790" t="str">
        <f>IF(RawData!D790&lt;&gt;"",RawData!D790,"")</f>
        <v/>
      </c>
      <c r="D790" s="28" t="str">
        <f>IF(RawData!E790&lt;&gt;"",RawData!E790,"")</f>
        <v/>
      </c>
      <c r="E790" t="str">
        <f>IF(RawData!F790&lt;&gt;"",CONCATENATE(RawData!F790,", ",LEFT(RawData!G790,1)),"")</f>
        <v/>
      </c>
      <c r="G790" s="30" t="str">
        <f t="shared" si="12"/>
        <v/>
      </c>
      <c r="H790" t="str">
        <f>IF(A790&lt;&gt;"",VLOOKUP(G790,ScoreRanges!$C$4:$E$8,3),"")</f>
        <v/>
      </c>
      <c r="J790" s="30" t="str">
        <f>IF(AND(ConversionTable!$F$2&lt;&gt;"",A790&lt;&gt;""),VLOOKUP(G790,ConversionTable!B$2:D$402,3),"")</f>
        <v/>
      </c>
      <c r="K790" t="str">
        <f>IF(AND(ConversionTable!$F$2&lt;&gt;"",A790&lt;&gt;""),VLOOKUP(J790,ConversionTable!I$4:K$7,3),"")</f>
        <v/>
      </c>
      <c r="M790" t="str">
        <f>IF(A790&lt;&gt;"",(RawData!AC790*ScoringModel!$B$11+RawData!AD790*ScoringModel!$B$21+RawData!AE790*ScoringModel!$B$31)*0.01,"")</f>
        <v/>
      </c>
      <c r="N790" t="str">
        <f>IF(A790&lt;&gt;"",(RawData!H790*ScoringModel!$B$4+RawData!I790*ScoringModel!$B$5+RawData!J790*ScoringModel!$B$6+RawData!K790*ScoringModel!$B$7+RawData!L790*ScoringModel!$B$8+RawData!M790*ScoringModel!$B$9+RawData!N790*ScoringModel!$B$10)*0.01,"")</f>
        <v/>
      </c>
      <c r="O790" t="str">
        <f>IF(A790&lt;&gt;"",(RawData!O790*ScoringModel!$B$14+RawData!P790*ScoringModel!$B$15+RawData!Q790*ScoringModel!$B$16+RawData!R790*ScoringModel!$B$17+RawData!S790*ScoringModel!$B$18+RawData!T790*ScoringModel!$B$19+RawData!U790*ScoringModel!$B$20)*0.01,"")</f>
        <v/>
      </c>
      <c r="P790" t="str">
        <f>IF(A790&lt;&gt;"",(RawData!V790*ScoringModel!$B$24+RawData!W790*ScoringModel!$B$25+RawData!X790*ScoringModel!$B$26+RawData!Y790*ScoringModel!$B$27+RawData!Z790*ScoringModel!$B$28+RawData!AA790*ScoringModel!$B$29+RawData!AB790*ScoringModel!$B$30)*0.01,"")</f>
        <v/>
      </c>
      <c r="Q790" s="19"/>
      <c r="R790" s="19"/>
      <c r="S790" s="19"/>
      <c r="T790" s="19"/>
      <c r="U790" s="19"/>
      <c r="V790" s="19"/>
    </row>
    <row r="791" spans="1:22" x14ac:dyDescent="0.25">
      <c r="A791" t="str">
        <f>IF(RawData!A791&lt;&gt;"",RawData!A791,"")</f>
        <v/>
      </c>
      <c r="B791" t="str">
        <f>IF(RawData!B791&lt;&gt;"",CONCATENATE(RawData!B791,", ",RawData!C791),"")</f>
        <v/>
      </c>
      <c r="C791" t="str">
        <f>IF(RawData!D791&lt;&gt;"",RawData!D791,"")</f>
        <v/>
      </c>
      <c r="D791" s="28" t="str">
        <f>IF(RawData!E791&lt;&gt;"",RawData!E791,"")</f>
        <v/>
      </c>
      <c r="E791" t="str">
        <f>IF(RawData!F791&lt;&gt;"",CONCATENATE(RawData!F791,", ",LEFT(RawData!G791,1)),"")</f>
        <v/>
      </c>
      <c r="G791" s="30" t="str">
        <f t="shared" si="12"/>
        <v/>
      </c>
      <c r="H791" t="str">
        <f>IF(A791&lt;&gt;"",VLOOKUP(G791,ScoreRanges!$C$4:$E$8,3),"")</f>
        <v/>
      </c>
      <c r="J791" s="30" t="str">
        <f>IF(AND(ConversionTable!$F$2&lt;&gt;"",A791&lt;&gt;""),VLOOKUP(G791,ConversionTable!B$2:D$402,3),"")</f>
        <v/>
      </c>
      <c r="K791" t="str">
        <f>IF(AND(ConversionTable!$F$2&lt;&gt;"",A791&lt;&gt;""),VLOOKUP(J791,ConversionTable!I$4:K$7,3),"")</f>
        <v/>
      </c>
      <c r="M791" t="str">
        <f>IF(A791&lt;&gt;"",(RawData!AC791*ScoringModel!$B$11+RawData!AD791*ScoringModel!$B$21+RawData!AE791*ScoringModel!$B$31)*0.01,"")</f>
        <v/>
      </c>
      <c r="N791" t="str">
        <f>IF(A791&lt;&gt;"",(RawData!H791*ScoringModel!$B$4+RawData!I791*ScoringModel!$B$5+RawData!J791*ScoringModel!$B$6+RawData!K791*ScoringModel!$B$7+RawData!L791*ScoringModel!$B$8+RawData!M791*ScoringModel!$B$9+RawData!N791*ScoringModel!$B$10)*0.01,"")</f>
        <v/>
      </c>
      <c r="O791" t="str">
        <f>IF(A791&lt;&gt;"",(RawData!O791*ScoringModel!$B$14+RawData!P791*ScoringModel!$B$15+RawData!Q791*ScoringModel!$B$16+RawData!R791*ScoringModel!$B$17+RawData!S791*ScoringModel!$B$18+RawData!T791*ScoringModel!$B$19+RawData!U791*ScoringModel!$B$20)*0.01,"")</f>
        <v/>
      </c>
      <c r="P791" t="str">
        <f>IF(A791&lt;&gt;"",(RawData!V791*ScoringModel!$B$24+RawData!W791*ScoringModel!$B$25+RawData!X791*ScoringModel!$B$26+RawData!Y791*ScoringModel!$B$27+RawData!Z791*ScoringModel!$B$28+RawData!AA791*ScoringModel!$B$29+RawData!AB791*ScoringModel!$B$30)*0.01,"")</f>
        <v/>
      </c>
      <c r="Q791" s="19"/>
      <c r="R791" s="19"/>
      <c r="S791" s="19"/>
      <c r="T791" s="19"/>
      <c r="U791" s="19"/>
      <c r="V791" s="19"/>
    </row>
    <row r="792" spans="1:22" x14ac:dyDescent="0.25">
      <c r="A792" t="str">
        <f>IF(RawData!A792&lt;&gt;"",RawData!A792,"")</f>
        <v/>
      </c>
      <c r="B792" t="str">
        <f>IF(RawData!B792&lt;&gt;"",CONCATENATE(RawData!B792,", ",RawData!C792),"")</f>
        <v/>
      </c>
      <c r="C792" t="str">
        <f>IF(RawData!D792&lt;&gt;"",RawData!D792,"")</f>
        <v/>
      </c>
      <c r="D792" s="28" t="str">
        <f>IF(RawData!E792&lt;&gt;"",RawData!E792,"")</f>
        <v/>
      </c>
      <c r="E792" t="str">
        <f>IF(RawData!F792&lt;&gt;"",CONCATENATE(RawData!F792,", ",LEFT(RawData!G792,1)),"")</f>
        <v/>
      </c>
      <c r="G792" s="30" t="str">
        <f t="shared" si="12"/>
        <v/>
      </c>
      <c r="H792" t="str">
        <f>IF(A792&lt;&gt;"",VLOOKUP(G792,ScoreRanges!$C$4:$E$8,3),"")</f>
        <v/>
      </c>
      <c r="J792" s="30" t="str">
        <f>IF(AND(ConversionTable!$F$2&lt;&gt;"",A792&lt;&gt;""),VLOOKUP(G792,ConversionTable!B$2:D$402,3),"")</f>
        <v/>
      </c>
      <c r="K792" t="str">
        <f>IF(AND(ConversionTable!$F$2&lt;&gt;"",A792&lt;&gt;""),VLOOKUP(J792,ConversionTable!I$4:K$7,3),"")</f>
        <v/>
      </c>
      <c r="M792" t="str">
        <f>IF(A792&lt;&gt;"",(RawData!AC792*ScoringModel!$B$11+RawData!AD792*ScoringModel!$B$21+RawData!AE792*ScoringModel!$B$31)*0.01,"")</f>
        <v/>
      </c>
      <c r="N792" t="str">
        <f>IF(A792&lt;&gt;"",(RawData!H792*ScoringModel!$B$4+RawData!I792*ScoringModel!$B$5+RawData!J792*ScoringModel!$B$6+RawData!K792*ScoringModel!$B$7+RawData!L792*ScoringModel!$B$8+RawData!M792*ScoringModel!$B$9+RawData!N792*ScoringModel!$B$10)*0.01,"")</f>
        <v/>
      </c>
      <c r="O792" t="str">
        <f>IF(A792&lt;&gt;"",(RawData!O792*ScoringModel!$B$14+RawData!P792*ScoringModel!$B$15+RawData!Q792*ScoringModel!$B$16+RawData!R792*ScoringModel!$B$17+RawData!S792*ScoringModel!$B$18+RawData!T792*ScoringModel!$B$19+RawData!U792*ScoringModel!$B$20)*0.01,"")</f>
        <v/>
      </c>
      <c r="P792" t="str">
        <f>IF(A792&lt;&gt;"",(RawData!V792*ScoringModel!$B$24+RawData!W792*ScoringModel!$B$25+RawData!X792*ScoringModel!$B$26+RawData!Y792*ScoringModel!$B$27+RawData!Z792*ScoringModel!$B$28+RawData!AA792*ScoringModel!$B$29+RawData!AB792*ScoringModel!$B$30)*0.01,"")</f>
        <v/>
      </c>
      <c r="Q792" s="19"/>
      <c r="R792" s="19"/>
      <c r="S792" s="19"/>
      <c r="T792" s="19"/>
      <c r="U792" s="19"/>
      <c r="V792" s="19"/>
    </row>
    <row r="793" spans="1:22" x14ac:dyDescent="0.25">
      <c r="A793" t="str">
        <f>IF(RawData!A793&lt;&gt;"",RawData!A793,"")</f>
        <v/>
      </c>
      <c r="B793" t="str">
        <f>IF(RawData!B793&lt;&gt;"",CONCATENATE(RawData!B793,", ",RawData!C793),"")</f>
        <v/>
      </c>
      <c r="C793" t="str">
        <f>IF(RawData!D793&lt;&gt;"",RawData!D793,"")</f>
        <v/>
      </c>
      <c r="D793" s="28" t="str">
        <f>IF(RawData!E793&lt;&gt;"",RawData!E793,"")</f>
        <v/>
      </c>
      <c r="E793" t="str">
        <f>IF(RawData!F793&lt;&gt;"",CONCATENATE(RawData!F793,", ",LEFT(RawData!G793,1)),"")</f>
        <v/>
      </c>
      <c r="G793" s="30" t="str">
        <f t="shared" si="12"/>
        <v/>
      </c>
      <c r="H793" t="str">
        <f>IF(A793&lt;&gt;"",VLOOKUP(G793,ScoreRanges!$C$4:$E$8,3),"")</f>
        <v/>
      </c>
      <c r="J793" s="30" t="str">
        <f>IF(AND(ConversionTable!$F$2&lt;&gt;"",A793&lt;&gt;""),VLOOKUP(G793,ConversionTable!B$2:D$402,3),"")</f>
        <v/>
      </c>
      <c r="K793" t="str">
        <f>IF(AND(ConversionTable!$F$2&lt;&gt;"",A793&lt;&gt;""),VLOOKUP(J793,ConversionTable!I$4:K$7,3),"")</f>
        <v/>
      </c>
      <c r="M793" t="str">
        <f>IF(A793&lt;&gt;"",(RawData!AC793*ScoringModel!$B$11+RawData!AD793*ScoringModel!$B$21+RawData!AE793*ScoringModel!$B$31)*0.01,"")</f>
        <v/>
      </c>
      <c r="N793" t="str">
        <f>IF(A793&lt;&gt;"",(RawData!H793*ScoringModel!$B$4+RawData!I793*ScoringModel!$B$5+RawData!J793*ScoringModel!$B$6+RawData!K793*ScoringModel!$B$7+RawData!L793*ScoringModel!$B$8+RawData!M793*ScoringModel!$B$9+RawData!N793*ScoringModel!$B$10)*0.01,"")</f>
        <v/>
      </c>
      <c r="O793" t="str">
        <f>IF(A793&lt;&gt;"",(RawData!O793*ScoringModel!$B$14+RawData!P793*ScoringModel!$B$15+RawData!Q793*ScoringModel!$B$16+RawData!R793*ScoringModel!$B$17+RawData!S793*ScoringModel!$B$18+RawData!T793*ScoringModel!$B$19+RawData!U793*ScoringModel!$B$20)*0.01,"")</f>
        <v/>
      </c>
      <c r="P793" t="str">
        <f>IF(A793&lt;&gt;"",(RawData!V793*ScoringModel!$B$24+RawData!W793*ScoringModel!$B$25+RawData!X793*ScoringModel!$B$26+RawData!Y793*ScoringModel!$B$27+RawData!Z793*ScoringModel!$B$28+RawData!AA793*ScoringModel!$B$29+RawData!AB793*ScoringModel!$B$30)*0.01,"")</f>
        <v/>
      </c>
      <c r="Q793" s="19"/>
      <c r="R793" s="19"/>
      <c r="S793" s="19"/>
      <c r="T793" s="19"/>
      <c r="U793" s="19"/>
      <c r="V793" s="19"/>
    </row>
    <row r="794" spans="1:22" x14ac:dyDescent="0.25">
      <c r="A794" t="str">
        <f>IF(RawData!A794&lt;&gt;"",RawData!A794,"")</f>
        <v/>
      </c>
      <c r="B794" t="str">
        <f>IF(RawData!B794&lt;&gt;"",CONCATENATE(RawData!B794,", ",RawData!C794),"")</f>
        <v/>
      </c>
      <c r="C794" t="str">
        <f>IF(RawData!D794&lt;&gt;"",RawData!D794,"")</f>
        <v/>
      </c>
      <c r="D794" s="28" t="str">
        <f>IF(RawData!E794&lt;&gt;"",RawData!E794,"")</f>
        <v/>
      </c>
      <c r="E794" t="str">
        <f>IF(RawData!F794&lt;&gt;"",CONCATENATE(RawData!F794,", ",LEFT(RawData!G794,1)),"")</f>
        <v/>
      </c>
      <c r="G794" s="30" t="str">
        <f t="shared" si="12"/>
        <v/>
      </c>
      <c r="H794" t="str">
        <f>IF(A794&lt;&gt;"",VLOOKUP(G794,ScoreRanges!$C$4:$E$8,3),"")</f>
        <v/>
      </c>
      <c r="J794" s="30" t="str">
        <f>IF(AND(ConversionTable!$F$2&lt;&gt;"",A794&lt;&gt;""),VLOOKUP(G794,ConversionTable!B$2:D$402,3),"")</f>
        <v/>
      </c>
      <c r="K794" t="str">
        <f>IF(AND(ConversionTable!$F$2&lt;&gt;"",A794&lt;&gt;""),VLOOKUP(J794,ConversionTable!I$4:K$7,3),"")</f>
        <v/>
      </c>
      <c r="M794" t="str">
        <f>IF(A794&lt;&gt;"",(RawData!AC794*ScoringModel!$B$11+RawData!AD794*ScoringModel!$B$21+RawData!AE794*ScoringModel!$B$31)*0.01,"")</f>
        <v/>
      </c>
      <c r="N794" t="str">
        <f>IF(A794&lt;&gt;"",(RawData!H794*ScoringModel!$B$4+RawData!I794*ScoringModel!$B$5+RawData!J794*ScoringModel!$B$6+RawData!K794*ScoringModel!$B$7+RawData!L794*ScoringModel!$B$8+RawData!M794*ScoringModel!$B$9+RawData!N794*ScoringModel!$B$10)*0.01,"")</f>
        <v/>
      </c>
      <c r="O794" t="str">
        <f>IF(A794&lt;&gt;"",(RawData!O794*ScoringModel!$B$14+RawData!P794*ScoringModel!$B$15+RawData!Q794*ScoringModel!$B$16+RawData!R794*ScoringModel!$B$17+RawData!S794*ScoringModel!$B$18+RawData!T794*ScoringModel!$B$19+RawData!U794*ScoringModel!$B$20)*0.01,"")</f>
        <v/>
      </c>
      <c r="P794" t="str">
        <f>IF(A794&lt;&gt;"",(RawData!V794*ScoringModel!$B$24+RawData!W794*ScoringModel!$B$25+RawData!X794*ScoringModel!$B$26+RawData!Y794*ScoringModel!$B$27+RawData!Z794*ScoringModel!$B$28+RawData!AA794*ScoringModel!$B$29+RawData!AB794*ScoringModel!$B$30)*0.01,"")</f>
        <v/>
      </c>
      <c r="Q794" s="19"/>
      <c r="R794" s="19"/>
      <c r="S794" s="19"/>
      <c r="T794" s="19"/>
      <c r="U794" s="19"/>
      <c r="V794" s="19"/>
    </row>
    <row r="795" spans="1:22" x14ac:dyDescent="0.25">
      <c r="A795" t="str">
        <f>IF(RawData!A795&lt;&gt;"",RawData!A795,"")</f>
        <v/>
      </c>
      <c r="B795" t="str">
        <f>IF(RawData!B795&lt;&gt;"",CONCATENATE(RawData!B795,", ",RawData!C795),"")</f>
        <v/>
      </c>
      <c r="C795" t="str">
        <f>IF(RawData!D795&lt;&gt;"",RawData!D795,"")</f>
        <v/>
      </c>
      <c r="D795" s="28" t="str">
        <f>IF(RawData!E795&lt;&gt;"",RawData!E795,"")</f>
        <v/>
      </c>
      <c r="E795" t="str">
        <f>IF(RawData!F795&lt;&gt;"",CONCATENATE(RawData!F795,", ",LEFT(RawData!G795,1)),"")</f>
        <v/>
      </c>
      <c r="G795" s="30" t="str">
        <f t="shared" si="12"/>
        <v/>
      </c>
      <c r="H795" t="str">
        <f>IF(A795&lt;&gt;"",VLOOKUP(G795,ScoreRanges!$C$4:$E$8,3),"")</f>
        <v/>
      </c>
      <c r="J795" s="30" t="str">
        <f>IF(AND(ConversionTable!$F$2&lt;&gt;"",A795&lt;&gt;""),VLOOKUP(G795,ConversionTable!B$2:D$402,3),"")</f>
        <v/>
      </c>
      <c r="K795" t="str">
        <f>IF(AND(ConversionTable!$F$2&lt;&gt;"",A795&lt;&gt;""),VLOOKUP(J795,ConversionTable!I$4:K$7,3),"")</f>
        <v/>
      </c>
      <c r="M795" t="str">
        <f>IF(A795&lt;&gt;"",(RawData!AC795*ScoringModel!$B$11+RawData!AD795*ScoringModel!$B$21+RawData!AE795*ScoringModel!$B$31)*0.01,"")</f>
        <v/>
      </c>
      <c r="N795" t="str">
        <f>IF(A795&lt;&gt;"",(RawData!H795*ScoringModel!$B$4+RawData!I795*ScoringModel!$B$5+RawData!J795*ScoringModel!$B$6+RawData!K795*ScoringModel!$B$7+RawData!L795*ScoringModel!$B$8+RawData!M795*ScoringModel!$B$9+RawData!N795*ScoringModel!$B$10)*0.01,"")</f>
        <v/>
      </c>
      <c r="O795" t="str">
        <f>IF(A795&lt;&gt;"",(RawData!O795*ScoringModel!$B$14+RawData!P795*ScoringModel!$B$15+RawData!Q795*ScoringModel!$B$16+RawData!R795*ScoringModel!$B$17+RawData!S795*ScoringModel!$B$18+RawData!T795*ScoringModel!$B$19+RawData!U795*ScoringModel!$B$20)*0.01,"")</f>
        <v/>
      </c>
      <c r="P795" t="str">
        <f>IF(A795&lt;&gt;"",(RawData!V795*ScoringModel!$B$24+RawData!W795*ScoringModel!$B$25+RawData!X795*ScoringModel!$B$26+RawData!Y795*ScoringModel!$B$27+RawData!Z795*ScoringModel!$B$28+RawData!AA795*ScoringModel!$B$29+RawData!AB795*ScoringModel!$B$30)*0.01,"")</f>
        <v/>
      </c>
      <c r="Q795" s="19"/>
      <c r="R795" s="19"/>
      <c r="S795" s="19"/>
      <c r="T795" s="19"/>
      <c r="U795" s="19"/>
      <c r="V795" s="19"/>
    </row>
    <row r="796" spans="1:22" x14ac:dyDescent="0.25">
      <c r="A796" t="str">
        <f>IF(RawData!A796&lt;&gt;"",RawData!A796,"")</f>
        <v/>
      </c>
      <c r="B796" t="str">
        <f>IF(RawData!B796&lt;&gt;"",CONCATENATE(RawData!B796,", ",RawData!C796),"")</f>
        <v/>
      </c>
      <c r="C796" t="str">
        <f>IF(RawData!D796&lt;&gt;"",RawData!D796,"")</f>
        <v/>
      </c>
      <c r="D796" s="28" t="str">
        <f>IF(RawData!E796&lt;&gt;"",RawData!E796,"")</f>
        <v/>
      </c>
      <c r="E796" t="str">
        <f>IF(RawData!F796&lt;&gt;"",CONCATENATE(RawData!F796,", ",LEFT(RawData!G796,1)),"")</f>
        <v/>
      </c>
      <c r="G796" s="30" t="str">
        <f t="shared" si="12"/>
        <v/>
      </c>
      <c r="H796" t="str">
        <f>IF(A796&lt;&gt;"",VLOOKUP(G796,ScoreRanges!$C$4:$E$8,3),"")</f>
        <v/>
      </c>
      <c r="J796" s="30" t="str">
        <f>IF(AND(ConversionTable!$F$2&lt;&gt;"",A796&lt;&gt;""),VLOOKUP(G796,ConversionTable!B$2:D$402,3),"")</f>
        <v/>
      </c>
      <c r="K796" t="str">
        <f>IF(AND(ConversionTable!$F$2&lt;&gt;"",A796&lt;&gt;""),VLOOKUP(J796,ConversionTable!I$4:K$7,3),"")</f>
        <v/>
      </c>
      <c r="M796" t="str">
        <f>IF(A796&lt;&gt;"",(RawData!AC796*ScoringModel!$B$11+RawData!AD796*ScoringModel!$B$21+RawData!AE796*ScoringModel!$B$31)*0.01,"")</f>
        <v/>
      </c>
      <c r="N796" t="str">
        <f>IF(A796&lt;&gt;"",(RawData!H796*ScoringModel!$B$4+RawData!I796*ScoringModel!$B$5+RawData!J796*ScoringModel!$B$6+RawData!K796*ScoringModel!$B$7+RawData!L796*ScoringModel!$B$8+RawData!M796*ScoringModel!$B$9+RawData!N796*ScoringModel!$B$10)*0.01,"")</f>
        <v/>
      </c>
      <c r="O796" t="str">
        <f>IF(A796&lt;&gt;"",(RawData!O796*ScoringModel!$B$14+RawData!P796*ScoringModel!$B$15+RawData!Q796*ScoringModel!$B$16+RawData!R796*ScoringModel!$B$17+RawData!S796*ScoringModel!$B$18+RawData!T796*ScoringModel!$B$19+RawData!U796*ScoringModel!$B$20)*0.01,"")</f>
        <v/>
      </c>
      <c r="P796" t="str">
        <f>IF(A796&lt;&gt;"",(RawData!V796*ScoringModel!$B$24+RawData!W796*ScoringModel!$B$25+RawData!X796*ScoringModel!$B$26+RawData!Y796*ScoringModel!$B$27+RawData!Z796*ScoringModel!$B$28+RawData!AA796*ScoringModel!$B$29+RawData!AB796*ScoringModel!$B$30)*0.01,"")</f>
        <v/>
      </c>
      <c r="Q796" s="19"/>
      <c r="R796" s="19"/>
      <c r="S796" s="19"/>
      <c r="T796" s="19"/>
      <c r="U796" s="19"/>
      <c r="V796" s="19"/>
    </row>
    <row r="797" spans="1:22" x14ac:dyDescent="0.25">
      <c r="A797" t="str">
        <f>IF(RawData!A797&lt;&gt;"",RawData!A797,"")</f>
        <v/>
      </c>
      <c r="B797" t="str">
        <f>IF(RawData!B797&lt;&gt;"",CONCATENATE(RawData!B797,", ",RawData!C797),"")</f>
        <v/>
      </c>
      <c r="C797" t="str">
        <f>IF(RawData!D797&lt;&gt;"",RawData!D797,"")</f>
        <v/>
      </c>
      <c r="D797" s="28" t="str">
        <f>IF(RawData!E797&lt;&gt;"",RawData!E797,"")</f>
        <v/>
      </c>
      <c r="E797" t="str">
        <f>IF(RawData!F797&lt;&gt;"",CONCATENATE(RawData!F797,", ",LEFT(RawData!G797,1)),"")</f>
        <v/>
      </c>
      <c r="G797" s="30" t="str">
        <f t="shared" si="12"/>
        <v/>
      </c>
      <c r="H797" t="str">
        <f>IF(A797&lt;&gt;"",VLOOKUP(G797,ScoreRanges!$C$4:$E$8,3),"")</f>
        <v/>
      </c>
      <c r="J797" s="30" t="str">
        <f>IF(AND(ConversionTable!$F$2&lt;&gt;"",A797&lt;&gt;""),VLOOKUP(G797,ConversionTable!B$2:D$402,3),"")</f>
        <v/>
      </c>
      <c r="K797" t="str">
        <f>IF(AND(ConversionTable!$F$2&lt;&gt;"",A797&lt;&gt;""),VLOOKUP(J797,ConversionTable!I$4:K$7,3),"")</f>
        <v/>
      </c>
      <c r="M797" t="str">
        <f>IF(A797&lt;&gt;"",(RawData!AC797*ScoringModel!$B$11+RawData!AD797*ScoringModel!$B$21+RawData!AE797*ScoringModel!$B$31)*0.01,"")</f>
        <v/>
      </c>
      <c r="N797" t="str">
        <f>IF(A797&lt;&gt;"",(RawData!H797*ScoringModel!$B$4+RawData!I797*ScoringModel!$B$5+RawData!J797*ScoringModel!$B$6+RawData!K797*ScoringModel!$B$7+RawData!L797*ScoringModel!$B$8+RawData!M797*ScoringModel!$B$9+RawData!N797*ScoringModel!$B$10)*0.01,"")</f>
        <v/>
      </c>
      <c r="O797" t="str">
        <f>IF(A797&lt;&gt;"",(RawData!O797*ScoringModel!$B$14+RawData!P797*ScoringModel!$B$15+RawData!Q797*ScoringModel!$B$16+RawData!R797*ScoringModel!$B$17+RawData!S797*ScoringModel!$B$18+RawData!T797*ScoringModel!$B$19+RawData!U797*ScoringModel!$B$20)*0.01,"")</f>
        <v/>
      </c>
      <c r="P797" t="str">
        <f>IF(A797&lt;&gt;"",(RawData!V797*ScoringModel!$B$24+RawData!W797*ScoringModel!$B$25+RawData!X797*ScoringModel!$B$26+RawData!Y797*ScoringModel!$B$27+RawData!Z797*ScoringModel!$B$28+RawData!AA797*ScoringModel!$B$29+RawData!AB797*ScoringModel!$B$30)*0.01,"")</f>
        <v/>
      </c>
      <c r="Q797" s="19"/>
      <c r="R797" s="19"/>
      <c r="S797" s="19"/>
      <c r="T797" s="19"/>
      <c r="U797" s="19"/>
      <c r="V797" s="19"/>
    </row>
    <row r="798" spans="1:22" x14ac:dyDescent="0.25">
      <c r="A798" t="str">
        <f>IF(RawData!A798&lt;&gt;"",RawData!A798,"")</f>
        <v/>
      </c>
      <c r="B798" t="str">
        <f>IF(RawData!B798&lt;&gt;"",CONCATENATE(RawData!B798,", ",RawData!C798),"")</f>
        <v/>
      </c>
      <c r="C798" t="str">
        <f>IF(RawData!D798&lt;&gt;"",RawData!D798,"")</f>
        <v/>
      </c>
      <c r="D798" s="28" t="str">
        <f>IF(RawData!E798&lt;&gt;"",RawData!E798,"")</f>
        <v/>
      </c>
      <c r="E798" t="str">
        <f>IF(RawData!F798&lt;&gt;"",CONCATENATE(RawData!F798,", ",LEFT(RawData!G798,1)),"")</f>
        <v/>
      </c>
      <c r="G798" s="30" t="str">
        <f t="shared" si="12"/>
        <v/>
      </c>
      <c r="H798" t="str">
        <f>IF(A798&lt;&gt;"",VLOOKUP(G798,ScoreRanges!$C$4:$E$8,3),"")</f>
        <v/>
      </c>
      <c r="J798" s="30" t="str">
        <f>IF(AND(ConversionTable!$F$2&lt;&gt;"",A798&lt;&gt;""),VLOOKUP(G798,ConversionTable!B$2:D$402,3),"")</f>
        <v/>
      </c>
      <c r="K798" t="str">
        <f>IF(AND(ConversionTable!$F$2&lt;&gt;"",A798&lt;&gt;""),VLOOKUP(J798,ConversionTable!I$4:K$7,3),"")</f>
        <v/>
      </c>
      <c r="M798" t="str">
        <f>IF(A798&lt;&gt;"",(RawData!AC798*ScoringModel!$B$11+RawData!AD798*ScoringModel!$B$21+RawData!AE798*ScoringModel!$B$31)*0.01,"")</f>
        <v/>
      </c>
      <c r="N798" t="str">
        <f>IF(A798&lt;&gt;"",(RawData!H798*ScoringModel!$B$4+RawData!I798*ScoringModel!$B$5+RawData!J798*ScoringModel!$B$6+RawData!K798*ScoringModel!$B$7+RawData!L798*ScoringModel!$B$8+RawData!M798*ScoringModel!$B$9+RawData!N798*ScoringModel!$B$10)*0.01,"")</f>
        <v/>
      </c>
      <c r="O798" t="str">
        <f>IF(A798&lt;&gt;"",(RawData!O798*ScoringModel!$B$14+RawData!P798*ScoringModel!$B$15+RawData!Q798*ScoringModel!$B$16+RawData!R798*ScoringModel!$B$17+RawData!S798*ScoringModel!$B$18+RawData!T798*ScoringModel!$B$19+RawData!U798*ScoringModel!$B$20)*0.01,"")</f>
        <v/>
      </c>
      <c r="P798" t="str">
        <f>IF(A798&lt;&gt;"",(RawData!V798*ScoringModel!$B$24+RawData!W798*ScoringModel!$B$25+RawData!X798*ScoringModel!$B$26+RawData!Y798*ScoringModel!$B$27+RawData!Z798*ScoringModel!$B$28+RawData!AA798*ScoringModel!$B$29+RawData!AB798*ScoringModel!$B$30)*0.01,"")</f>
        <v/>
      </c>
      <c r="Q798" s="19"/>
      <c r="R798" s="19"/>
      <c r="S798" s="19"/>
      <c r="T798" s="19"/>
      <c r="U798" s="19"/>
      <c r="V798" s="19"/>
    </row>
    <row r="799" spans="1:22" x14ac:dyDescent="0.25">
      <c r="A799" t="str">
        <f>IF(RawData!A799&lt;&gt;"",RawData!A799,"")</f>
        <v/>
      </c>
      <c r="B799" t="str">
        <f>IF(RawData!B799&lt;&gt;"",CONCATENATE(RawData!B799,", ",RawData!C799),"")</f>
        <v/>
      </c>
      <c r="C799" t="str">
        <f>IF(RawData!D799&lt;&gt;"",RawData!D799,"")</f>
        <v/>
      </c>
      <c r="D799" s="28" t="str">
        <f>IF(RawData!E799&lt;&gt;"",RawData!E799,"")</f>
        <v/>
      </c>
      <c r="E799" t="str">
        <f>IF(RawData!F799&lt;&gt;"",CONCATENATE(RawData!F799,", ",LEFT(RawData!G799,1)),"")</f>
        <v/>
      </c>
      <c r="G799" s="30" t="str">
        <f t="shared" si="12"/>
        <v/>
      </c>
      <c r="H799" t="str">
        <f>IF(A799&lt;&gt;"",VLOOKUP(G799,ScoreRanges!$C$4:$E$8,3),"")</f>
        <v/>
      </c>
      <c r="J799" s="30" t="str">
        <f>IF(AND(ConversionTable!$F$2&lt;&gt;"",A799&lt;&gt;""),VLOOKUP(G799,ConversionTable!B$2:D$402,3),"")</f>
        <v/>
      </c>
      <c r="K799" t="str">
        <f>IF(AND(ConversionTable!$F$2&lt;&gt;"",A799&lt;&gt;""),VLOOKUP(J799,ConversionTable!I$4:K$7,3),"")</f>
        <v/>
      </c>
      <c r="M799" t="str">
        <f>IF(A799&lt;&gt;"",(RawData!AC799*ScoringModel!$B$11+RawData!AD799*ScoringModel!$B$21+RawData!AE799*ScoringModel!$B$31)*0.01,"")</f>
        <v/>
      </c>
      <c r="N799" t="str">
        <f>IF(A799&lt;&gt;"",(RawData!H799*ScoringModel!$B$4+RawData!I799*ScoringModel!$B$5+RawData!J799*ScoringModel!$B$6+RawData!K799*ScoringModel!$B$7+RawData!L799*ScoringModel!$B$8+RawData!M799*ScoringModel!$B$9+RawData!N799*ScoringModel!$B$10)*0.01,"")</f>
        <v/>
      </c>
      <c r="O799" t="str">
        <f>IF(A799&lt;&gt;"",(RawData!O799*ScoringModel!$B$14+RawData!P799*ScoringModel!$B$15+RawData!Q799*ScoringModel!$B$16+RawData!R799*ScoringModel!$B$17+RawData!S799*ScoringModel!$B$18+RawData!T799*ScoringModel!$B$19+RawData!U799*ScoringModel!$B$20)*0.01,"")</f>
        <v/>
      </c>
      <c r="P799" t="str">
        <f>IF(A799&lt;&gt;"",(RawData!V799*ScoringModel!$B$24+RawData!W799*ScoringModel!$B$25+RawData!X799*ScoringModel!$B$26+RawData!Y799*ScoringModel!$B$27+RawData!Z799*ScoringModel!$B$28+RawData!AA799*ScoringModel!$B$29+RawData!AB799*ScoringModel!$B$30)*0.01,"")</f>
        <v/>
      </c>
      <c r="Q799" s="19"/>
      <c r="R799" s="19"/>
      <c r="S799" s="19"/>
      <c r="T799" s="19"/>
      <c r="U799" s="19"/>
      <c r="V799" s="19"/>
    </row>
    <row r="800" spans="1:22" x14ac:dyDescent="0.25">
      <c r="A800" t="str">
        <f>IF(RawData!A800&lt;&gt;"",RawData!A800,"")</f>
        <v/>
      </c>
      <c r="B800" t="str">
        <f>IF(RawData!B800&lt;&gt;"",CONCATENATE(RawData!B800,", ",RawData!C800),"")</f>
        <v/>
      </c>
      <c r="C800" t="str">
        <f>IF(RawData!D800&lt;&gt;"",RawData!D800,"")</f>
        <v/>
      </c>
      <c r="D800" s="28" t="str">
        <f>IF(RawData!E800&lt;&gt;"",RawData!E800,"")</f>
        <v/>
      </c>
      <c r="E800" t="str">
        <f>IF(RawData!F800&lt;&gt;"",CONCATENATE(RawData!F800,", ",LEFT(RawData!G800,1)),"")</f>
        <v/>
      </c>
      <c r="G800" s="30" t="str">
        <f t="shared" si="12"/>
        <v/>
      </c>
      <c r="H800" t="str">
        <f>IF(A800&lt;&gt;"",VLOOKUP(G800,ScoreRanges!$C$4:$E$8,3),"")</f>
        <v/>
      </c>
      <c r="J800" s="30" t="str">
        <f>IF(AND(ConversionTable!$F$2&lt;&gt;"",A800&lt;&gt;""),VLOOKUP(G800,ConversionTable!B$2:D$402,3),"")</f>
        <v/>
      </c>
      <c r="K800" t="str">
        <f>IF(AND(ConversionTable!$F$2&lt;&gt;"",A800&lt;&gt;""),VLOOKUP(J800,ConversionTable!I$4:K$7,3),"")</f>
        <v/>
      </c>
      <c r="M800" t="str">
        <f>IF(A800&lt;&gt;"",(RawData!AC800*ScoringModel!$B$11+RawData!AD800*ScoringModel!$B$21+RawData!AE800*ScoringModel!$B$31)*0.01,"")</f>
        <v/>
      </c>
      <c r="N800" t="str">
        <f>IF(A800&lt;&gt;"",(RawData!H800*ScoringModel!$B$4+RawData!I800*ScoringModel!$B$5+RawData!J800*ScoringModel!$B$6+RawData!K800*ScoringModel!$B$7+RawData!L800*ScoringModel!$B$8+RawData!M800*ScoringModel!$B$9+RawData!N800*ScoringModel!$B$10)*0.01,"")</f>
        <v/>
      </c>
      <c r="O800" t="str">
        <f>IF(A800&lt;&gt;"",(RawData!O800*ScoringModel!$B$14+RawData!P800*ScoringModel!$B$15+RawData!Q800*ScoringModel!$B$16+RawData!R800*ScoringModel!$B$17+RawData!S800*ScoringModel!$B$18+RawData!T800*ScoringModel!$B$19+RawData!U800*ScoringModel!$B$20)*0.01,"")</f>
        <v/>
      </c>
      <c r="P800" t="str">
        <f>IF(A800&lt;&gt;"",(RawData!V800*ScoringModel!$B$24+RawData!W800*ScoringModel!$B$25+RawData!X800*ScoringModel!$B$26+RawData!Y800*ScoringModel!$B$27+RawData!Z800*ScoringModel!$B$28+RawData!AA800*ScoringModel!$B$29+RawData!AB800*ScoringModel!$B$30)*0.01,"")</f>
        <v/>
      </c>
      <c r="Q800" s="19"/>
      <c r="R800" s="19"/>
      <c r="S800" s="19"/>
      <c r="T800" s="19"/>
      <c r="U800" s="19"/>
      <c r="V800" s="19"/>
    </row>
    <row r="801" spans="1:22" x14ac:dyDescent="0.25">
      <c r="A801" t="str">
        <f>IF(RawData!A801&lt;&gt;"",RawData!A801,"")</f>
        <v/>
      </c>
      <c r="B801" t="str">
        <f>IF(RawData!B801&lt;&gt;"",CONCATENATE(RawData!B801,", ",RawData!C801),"")</f>
        <v/>
      </c>
      <c r="C801" t="str">
        <f>IF(RawData!D801&lt;&gt;"",RawData!D801,"")</f>
        <v/>
      </c>
      <c r="D801" s="28" t="str">
        <f>IF(RawData!E801&lt;&gt;"",RawData!E801,"")</f>
        <v/>
      </c>
      <c r="E801" t="str">
        <f>IF(RawData!F801&lt;&gt;"",CONCATENATE(RawData!F801,", ",LEFT(RawData!G801,1)),"")</f>
        <v/>
      </c>
      <c r="G801" s="30" t="str">
        <f t="shared" si="12"/>
        <v/>
      </c>
      <c r="H801" t="str">
        <f>IF(A801&lt;&gt;"",VLOOKUP(G801,ScoreRanges!$C$4:$E$8,3),"")</f>
        <v/>
      </c>
      <c r="J801" s="30" t="str">
        <f>IF(AND(ConversionTable!$F$2&lt;&gt;"",A801&lt;&gt;""),VLOOKUP(G801,ConversionTable!B$2:D$402,3),"")</f>
        <v/>
      </c>
      <c r="K801" t="str">
        <f>IF(AND(ConversionTable!$F$2&lt;&gt;"",A801&lt;&gt;""),VLOOKUP(J801,ConversionTable!I$4:K$7,3),"")</f>
        <v/>
      </c>
      <c r="M801" t="str">
        <f>IF(A801&lt;&gt;"",(RawData!AC801*ScoringModel!$B$11+RawData!AD801*ScoringModel!$B$21+RawData!AE801*ScoringModel!$B$31)*0.01,"")</f>
        <v/>
      </c>
      <c r="N801" t="str">
        <f>IF(A801&lt;&gt;"",(RawData!H801*ScoringModel!$B$4+RawData!I801*ScoringModel!$B$5+RawData!J801*ScoringModel!$B$6+RawData!K801*ScoringModel!$B$7+RawData!L801*ScoringModel!$B$8+RawData!M801*ScoringModel!$B$9+RawData!N801*ScoringModel!$B$10)*0.01,"")</f>
        <v/>
      </c>
      <c r="O801" t="str">
        <f>IF(A801&lt;&gt;"",(RawData!O801*ScoringModel!$B$14+RawData!P801*ScoringModel!$B$15+RawData!Q801*ScoringModel!$B$16+RawData!R801*ScoringModel!$B$17+RawData!S801*ScoringModel!$B$18+RawData!T801*ScoringModel!$B$19+RawData!U801*ScoringModel!$B$20)*0.01,"")</f>
        <v/>
      </c>
      <c r="P801" t="str">
        <f>IF(A801&lt;&gt;"",(RawData!V801*ScoringModel!$B$24+RawData!W801*ScoringModel!$B$25+RawData!X801*ScoringModel!$B$26+RawData!Y801*ScoringModel!$B$27+RawData!Z801*ScoringModel!$B$28+RawData!AA801*ScoringModel!$B$29+RawData!AB801*ScoringModel!$B$30)*0.01,"")</f>
        <v/>
      </c>
      <c r="Q801" s="19"/>
      <c r="R801" s="19"/>
      <c r="S801" s="19"/>
      <c r="T801" s="19"/>
      <c r="U801" s="19"/>
      <c r="V801" s="19"/>
    </row>
    <row r="802" spans="1:22" x14ac:dyDescent="0.25">
      <c r="A802" t="str">
        <f>IF(RawData!A802&lt;&gt;"",RawData!A802,"")</f>
        <v/>
      </c>
      <c r="B802" t="str">
        <f>IF(RawData!B802&lt;&gt;"",CONCATENATE(RawData!B802,", ",RawData!C802),"")</f>
        <v/>
      </c>
      <c r="C802" t="str">
        <f>IF(RawData!D802&lt;&gt;"",RawData!D802,"")</f>
        <v/>
      </c>
      <c r="D802" s="28" t="str">
        <f>IF(RawData!E802&lt;&gt;"",RawData!E802,"")</f>
        <v/>
      </c>
      <c r="E802" t="str">
        <f>IF(RawData!F802&lt;&gt;"",CONCATENATE(RawData!F802,", ",LEFT(RawData!G802,1)),"")</f>
        <v/>
      </c>
      <c r="G802" s="30" t="str">
        <f t="shared" si="12"/>
        <v/>
      </c>
      <c r="H802" t="str">
        <f>IF(A802&lt;&gt;"",VLOOKUP(G802,ScoreRanges!$C$4:$E$8,3),"")</f>
        <v/>
      </c>
      <c r="J802" s="30" t="str">
        <f>IF(AND(ConversionTable!$F$2&lt;&gt;"",A802&lt;&gt;""),VLOOKUP(G802,ConversionTable!B$2:D$402,3),"")</f>
        <v/>
      </c>
      <c r="K802" t="str">
        <f>IF(AND(ConversionTable!$F$2&lt;&gt;"",A802&lt;&gt;""),VLOOKUP(J802,ConversionTable!I$4:K$7,3),"")</f>
        <v/>
      </c>
      <c r="M802" t="str">
        <f>IF(A802&lt;&gt;"",(RawData!AC802*ScoringModel!$B$11+RawData!AD802*ScoringModel!$B$21+RawData!AE802*ScoringModel!$B$31)*0.01,"")</f>
        <v/>
      </c>
      <c r="N802" t="str">
        <f>IF(A802&lt;&gt;"",(RawData!H802*ScoringModel!$B$4+RawData!I802*ScoringModel!$B$5+RawData!J802*ScoringModel!$B$6+RawData!K802*ScoringModel!$B$7+RawData!L802*ScoringModel!$B$8+RawData!M802*ScoringModel!$B$9+RawData!N802*ScoringModel!$B$10)*0.01,"")</f>
        <v/>
      </c>
      <c r="O802" t="str">
        <f>IF(A802&lt;&gt;"",(RawData!O802*ScoringModel!$B$14+RawData!P802*ScoringModel!$B$15+RawData!Q802*ScoringModel!$B$16+RawData!R802*ScoringModel!$B$17+RawData!S802*ScoringModel!$B$18+RawData!T802*ScoringModel!$B$19+RawData!U802*ScoringModel!$B$20)*0.01,"")</f>
        <v/>
      </c>
      <c r="P802" t="str">
        <f>IF(A802&lt;&gt;"",(RawData!V802*ScoringModel!$B$24+RawData!W802*ScoringModel!$B$25+RawData!X802*ScoringModel!$B$26+RawData!Y802*ScoringModel!$B$27+RawData!Z802*ScoringModel!$B$28+RawData!AA802*ScoringModel!$B$29+RawData!AB802*ScoringModel!$B$30)*0.01,"")</f>
        <v/>
      </c>
      <c r="Q802" s="19"/>
      <c r="R802" s="19"/>
      <c r="S802" s="19"/>
      <c r="T802" s="19"/>
      <c r="U802" s="19"/>
      <c r="V802" s="19"/>
    </row>
    <row r="803" spans="1:22" x14ac:dyDescent="0.25">
      <c r="A803" t="str">
        <f>IF(RawData!A803&lt;&gt;"",RawData!A803,"")</f>
        <v/>
      </c>
      <c r="B803" t="str">
        <f>IF(RawData!B803&lt;&gt;"",CONCATENATE(RawData!B803,", ",RawData!C803),"")</f>
        <v/>
      </c>
      <c r="C803" t="str">
        <f>IF(RawData!D803&lt;&gt;"",RawData!D803,"")</f>
        <v/>
      </c>
      <c r="D803" s="28" t="str">
        <f>IF(RawData!E803&lt;&gt;"",RawData!E803,"")</f>
        <v/>
      </c>
      <c r="E803" t="str">
        <f>IF(RawData!F803&lt;&gt;"",CONCATENATE(RawData!F803,", ",LEFT(RawData!G803,1)),"")</f>
        <v/>
      </c>
      <c r="G803" s="30" t="str">
        <f t="shared" si="12"/>
        <v/>
      </c>
      <c r="H803" t="str">
        <f>IF(A803&lt;&gt;"",VLOOKUP(G803,ScoreRanges!$C$4:$E$8,3),"")</f>
        <v/>
      </c>
      <c r="J803" s="30" t="str">
        <f>IF(AND(ConversionTable!$F$2&lt;&gt;"",A803&lt;&gt;""),VLOOKUP(G803,ConversionTable!B$2:D$402,3),"")</f>
        <v/>
      </c>
      <c r="K803" t="str">
        <f>IF(AND(ConversionTable!$F$2&lt;&gt;"",A803&lt;&gt;""),VLOOKUP(J803,ConversionTable!I$4:K$7,3),"")</f>
        <v/>
      </c>
      <c r="M803" t="str">
        <f>IF(A803&lt;&gt;"",(RawData!AC803*ScoringModel!$B$11+RawData!AD803*ScoringModel!$B$21+RawData!AE803*ScoringModel!$B$31)*0.01,"")</f>
        <v/>
      </c>
      <c r="N803" t="str">
        <f>IF(A803&lt;&gt;"",(RawData!H803*ScoringModel!$B$4+RawData!I803*ScoringModel!$B$5+RawData!J803*ScoringModel!$B$6+RawData!K803*ScoringModel!$B$7+RawData!L803*ScoringModel!$B$8+RawData!M803*ScoringModel!$B$9+RawData!N803*ScoringModel!$B$10)*0.01,"")</f>
        <v/>
      </c>
      <c r="O803" t="str">
        <f>IF(A803&lt;&gt;"",(RawData!O803*ScoringModel!$B$14+RawData!P803*ScoringModel!$B$15+RawData!Q803*ScoringModel!$B$16+RawData!R803*ScoringModel!$B$17+RawData!S803*ScoringModel!$B$18+RawData!T803*ScoringModel!$B$19+RawData!U803*ScoringModel!$B$20)*0.01,"")</f>
        <v/>
      </c>
      <c r="P803" t="str">
        <f>IF(A803&lt;&gt;"",(RawData!V803*ScoringModel!$B$24+RawData!W803*ScoringModel!$B$25+RawData!X803*ScoringModel!$B$26+RawData!Y803*ScoringModel!$B$27+RawData!Z803*ScoringModel!$B$28+RawData!AA803*ScoringModel!$B$29+RawData!AB803*ScoringModel!$B$30)*0.01,"")</f>
        <v/>
      </c>
      <c r="Q803" s="19"/>
      <c r="R803" s="19"/>
      <c r="S803" s="19"/>
      <c r="T803" s="19"/>
      <c r="U803" s="19"/>
      <c r="V803" s="19"/>
    </row>
    <row r="804" spans="1:22" x14ac:dyDescent="0.25">
      <c r="A804" t="str">
        <f>IF(RawData!A804&lt;&gt;"",RawData!A804,"")</f>
        <v/>
      </c>
      <c r="B804" t="str">
        <f>IF(RawData!B804&lt;&gt;"",CONCATENATE(RawData!B804,", ",RawData!C804),"")</f>
        <v/>
      </c>
      <c r="C804" t="str">
        <f>IF(RawData!D804&lt;&gt;"",RawData!D804,"")</f>
        <v/>
      </c>
      <c r="D804" s="28" t="str">
        <f>IF(RawData!E804&lt;&gt;"",RawData!E804,"")</f>
        <v/>
      </c>
      <c r="E804" t="str">
        <f>IF(RawData!F804&lt;&gt;"",CONCATENATE(RawData!F804,", ",LEFT(RawData!G804,1)),"")</f>
        <v/>
      </c>
      <c r="G804" s="30" t="str">
        <f t="shared" si="12"/>
        <v/>
      </c>
      <c r="H804" t="str">
        <f>IF(A804&lt;&gt;"",VLOOKUP(G804,ScoreRanges!$C$4:$E$8,3),"")</f>
        <v/>
      </c>
      <c r="J804" s="30" t="str">
        <f>IF(AND(ConversionTable!$F$2&lt;&gt;"",A804&lt;&gt;""),VLOOKUP(G804,ConversionTable!B$2:D$402,3),"")</f>
        <v/>
      </c>
      <c r="K804" t="str">
        <f>IF(AND(ConversionTable!$F$2&lt;&gt;"",A804&lt;&gt;""),VLOOKUP(J804,ConversionTable!I$4:K$7,3),"")</f>
        <v/>
      </c>
      <c r="M804" t="str">
        <f>IF(A804&lt;&gt;"",(RawData!AC804*ScoringModel!$B$11+RawData!AD804*ScoringModel!$B$21+RawData!AE804*ScoringModel!$B$31)*0.01,"")</f>
        <v/>
      </c>
      <c r="N804" t="str">
        <f>IF(A804&lt;&gt;"",(RawData!H804*ScoringModel!$B$4+RawData!I804*ScoringModel!$B$5+RawData!J804*ScoringModel!$B$6+RawData!K804*ScoringModel!$B$7+RawData!L804*ScoringModel!$B$8+RawData!M804*ScoringModel!$B$9+RawData!N804*ScoringModel!$B$10)*0.01,"")</f>
        <v/>
      </c>
      <c r="O804" t="str">
        <f>IF(A804&lt;&gt;"",(RawData!O804*ScoringModel!$B$14+RawData!P804*ScoringModel!$B$15+RawData!Q804*ScoringModel!$B$16+RawData!R804*ScoringModel!$B$17+RawData!S804*ScoringModel!$B$18+RawData!T804*ScoringModel!$B$19+RawData!U804*ScoringModel!$B$20)*0.01,"")</f>
        <v/>
      </c>
      <c r="P804" t="str">
        <f>IF(A804&lt;&gt;"",(RawData!V804*ScoringModel!$B$24+RawData!W804*ScoringModel!$B$25+RawData!X804*ScoringModel!$B$26+RawData!Y804*ScoringModel!$B$27+RawData!Z804*ScoringModel!$B$28+RawData!AA804*ScoringModel!$B$29+RawData!AB804*ScoringModel!$B$30)*0.01,"")</f>
        <v/>
      </c>
      <c r="Q804" s="19"/>
      <c r="R804" s="19"/>
      <c r="S804" s="19"/>
      <c r="T804" s="19"/>
      <c r="U804" s="19"/>
      <c r="V804" s="19"/>
    </row>
    <row r="805" spans="1:22" x14ac:dyDescent="0.25">
      <c r="A805" t="str">
        <f>IF(RawData!A805&lt;&gt;"",RawData!A805,"")</f>
        <v/>
      </c>
      <c r="B805" t="str">
        <f>IF(RawData!B805&lt;&gt;"",CONCATENATE(RawData!B805,", ",RawData!C805),"")</f>
        <v/>
      </c>
      <c r="C805" t="str">
        <f>IF(RawData!D805&lt;&gt;"",RawData!D805,"")</f>
        <v/>
      </c>
      <c r="D805" s="28" t="str">
        <f>IF(RawData!E805&lt;&gt;"",RawData!E805,"")</f>
        <v/>
      </c>
      <c r="E805" t="str">
        <f>IF(RawData!F805&lt;&gt;"",CONCATENATE(RawData!F805,", ",LEFT(RawData!G805,1)),"")</f>
        <v/>
      </c>
      <c r="G805" s="30" t="str">
        <f t="shared" si="12"/>
        <v/>
      </c>
      <c r="H805" t="str">
        <f>IF(A805&lt;&gt;"",VLOOKUP(G805,ScoreRanges!$C$4:$E$8,3),"")</f>
        <v/>
      </c>
      <c r="J805" s="30" t="str">
        <f>IF(AND(ConversionTable!$F$2&lt;&gt;"",A805&lt;&gt;""),VLOOKUP(G805,ConversionTable!B$2:D$402,3),"")</f>
        <v/>
      </c>
      <c r="K805" t="str">
        <f>IF(AND(ConversionTable!$F$2&lt;&gt;"",A805&lt;&gt;""),VLOOKUP(J805,ConversionTable!I$4:K$7,3),"")</f>
        <v/>
      </c>
      <c r="M805" t="str">
        <f>IF(A805&lt;&gt;"",(RawData!AC805*ScoringModel!$B$11+RawData!AD805*ScoringModel!$B$21+RawData!AE805*ScoringModel!$B$31)*0.01,"")</f>
        <v/>
      </c>
      <c r="N805" t="str">
        <f>IF(A805&lt;&gt;"",(RawData!H805*ScoringModel!$B$4+RawData!I805*ScoringModel!$B$5+RawData!J805*ScoringModel!$B$6+RawData!K805*ScoringModel!$B$7+RawData!L805*ScoringModel!$B$8+RawData!M805*ScoringModel!$B$9+RawData!N805*ScoringModel!$B$10)*0.01,"")</f>
        <v/>
      </c>
      <c r="O805" t="str">
        <f>IF(A805&lt;&gt;"",(RawData!O805*ScoringModel!$B$14+RawData!P805*ScoringModel!$B$15+RawData!Q805*ScoringModel!$B$16+RawData!R805*ScoringModel!$B$17+RawData!S805*ScoringModel!$B$18+RawData!T805*ScoringModel!$B$19+RawData!U805*ScoringModel!$B$20)*0.01,"")</f>
        <v/>
      </c>
      <c r="P805" t="str">
        <f>IF(A805&lt;&gt;"",(RawData!V805*ScoringModel!$B$24+RawData!W805*ScoringModel!$B$25+RawData!X805*ScoringModel!$B$26+RawData!Y805*ScoringModel!$B$27+RawData!Z805*ScoringModel!$B$28+RawData!AA805*ScoringModel!$B$29+RawData!AB805*ScoringModel!$B$30)*0.01,"")</f>
        <v/>
      </c>
      <c r="Q805" s="19"/>
      <c r="R805" s="19"/>
      <c r="S805" s="19"/>
      <c r="T805" s="19"/>
      <c r="U805" s="19"/>
      <c r="V805" s="19"/>
    </row>
    <row r="806" spans="1:22" x14ac:dyDescent="0.25">
      <c r="A806" t="str">
        <f>IF(RawData!A806&lt;&gt;"",RawData!A806,"")</f>
        <v/>
      </c>
      <c r="B806" t="str">
        <f>IF(RawData!B806&lt;&gt;"",CONCATENATE(RawData!B806,", ",RawData!C806),"")</f>
        <v/>
      </c>
      <c r="C806" t="str">
        <f>IF(RawData!D806&lt;&gt;"",RawData!D806,"")</f>
        <v/>
      </c>
      <c r="D806" s="28" t="str">
        <f>IF(RawData!E806&lt;&gt;"",RawData!E806,"")</f>
        <v/>
      </c>
      <c r="E806" t="str">
        <f>IF(RawData!F806&lt;&gt;"",CONCATENATE(RawData!F806,", ",LEFT(RawData!G806,1)),"")</f>
        <v/>
      </c>
      <c r="G806" s="30" t="str">
        <f t="shared" si="12"/>
        <v/>
      </c>
      <c r="H806" t="str">
        <f>IF(A806&lt;&gt;"",VLOOKUP(G806,ScoreRanges!$C$4:$E$8,3),"")</f>
        <v/>
      </c>
      <c r="J806" s="30" t="str">
        <f>IF(AND(ConversionTable!$F$2&lt;&gt;"",A806&lt;&gt;""),VLOOKUP(G806,ConversionTable!B$2:D$402,3),"")</f>
        <v/>
      </c>
      <c r="K806" t="str">
        <f>IF(AND(ConversionTable!$F$2&lt;&gt;"",A806&lt;&gt;""),VLOOKUP(J806,ConversionTable!I$4:K$7,3),"")</f>
        <v/>
      </c>
      <c r="M806" t="str">
        <f>IF(A806&lt;&gt;"",(RawData!AC806*ScoringModel!$B$11+RawData!AD806*ScoringModel!$B$21+RawData!AE806*ScoringModel!$B$31)*0.01,"")</f>
        <v/>
      </c>
      <c r="N806" t="str">
        <f>IF(A806&lt;&gt;"",(RawData!H806*ScoringModel!$B$4+RawData!I806*ScoringModel!$B$5+RawData!J806*ScoringModel!$B$6+RawData!K806*ScoringModel!$B$7+RawData!L806*ScoringModel!$B$8+RawData!M806*ScoringModel!$B$9+RawData!N806*ScoringModel!$B$10)*0.01,"")</f>
        <v/>
      </c>
      <c r="O806" t="str">
        <f>IF(A806&lt;&gt;"",(RawData!O806*ScoringModel!$B$14+RawData!P806*ScoringModel!$B$15+RawData!Q806*ScoringModel!$B$16+RawData!R806*ScoringModel!$B$17+RawData!S806*ScoringModel!$B$18+RawData!T806*ScoringModel!$B$19+RawData!U806*ScoringModel!$B$20)*0.01,"")</f>
        <v/>
      </c>
      <c r="P806" t="str">
        <f>IF(A806&lt;&gt;"",(RawData!V806*ScoringModel!$B$24+RawData!W806*ScoringModel!$B$25+RawData!X806*ScoringModel!$B$26+RawData!Y806*ScoringModel!$B$27+RawData!Z806*ScoringModel!$B$28+RawData!AA806*ScoringModel!$B$29+RawData!AB806*ScoringModel!$B$30)*0.01,"")</f>
        <v/>
      </c>
      <c r="Q806" s="19"/>
      <c r="R806" s="19"/>
      <c r="S806" s="19"/>
      <c r="T806" s="19"/>
      <c r="U806" s="19"/>
      <c r="V806" s="19"/>
    </row>
    <row r="807" spans="1:22" x14ac:dyDescent="0.25">
      <c r="A807" t="str">
        <f>IF(RawData!A807&lt;&gt;"",RawData!A807,"")</f>
        <v/>
      </c>
      <c r="B807" t="str">
        <f>IF(RawData!B807&lt;&gt;"",CONCATENATE(RawData!B807,", ",RawData!C807),"")</f>
        <v/>
      </c>
      <c r="C807" t="str">
        <f>IF(RawData!D807&lt;&gt;"",RawData!D807,"")</f>
        <v/>
      </c>
      <c r="D807" s="28" t="str">
        <f>IF(RawData!E807&lt;&gt;"",RawData!E807,"")</f>
        <v/>
      </c>
      <c r="E807" t="str">
        <f>IF(RawData!F807&lt;&gt;"",CONCATENATE(RawData!F807,", ",LEFT(RawData!G807,1)),"")</f>
        <v/>
      </c>
      <c r="G807" s="30" t="str">
        <f t="shared" si="12"/>
        <v/>
      </c>
      <c r="H807" t="str">
        <f>IF(A807&lt;&gt;"",VLOOKUP(G807,ScoreRanges!$C$4:$E$8,3),"")</f>
        <v/>
      </c>
      <c r="J807" s="30" t="str">
        <f>IF(AND(ConversionTable!$F$2&lt;&gt;"",A807&lt;&gt;""),VLOOKUP(G807,ConversionTable!B$2:D$402,3),"")</f>
        <v/>
      </c>
      <c r="K807" t="str">
        <f>IF(AND(ConversionTable!$F$2&lt;&gt;"",A807&lt;&gt;""),VLOOKUP(J807,ConversionTable!I$4:K$7,3),"")</f>
        <v/>
      </c>
      <c r="M807" t="str">
        <f>IF(A807&lt;&gt;"",(RawData!AC807*ScoringModel!$B$11+RawData!AD807*ScoringModel!$B$21+RawData!AE807*ScoringModel!$B$31)*0.01,"")</f>
        <v/>
      </c>
      <c r="N807" t="str">
        <f>IF(A807&lt;&gt;"",(RawData!H807*ScoringModel!$B$4+RawData!I807*ScoringModel!$B$5+RawData!J807*ScoringModel!$B$6+RawData!K807*ScoringModel!$B$7+RawData!L807*ScoringModel!$B$8+RawData!M807*ScoringModel!$B$9+RawData!N807*ScoringModel!$B$10)*0.01,"")</f>
        <v/>
      </c>
      <c r="O807" t="str">
        <f>IF(A807&lt;&gt;"",(RawData!O807*ScoringModel!$B$14+RawData!P807*ScoringModel!$B$15+RawData!Q807*ScoringModel!$B$16+RawData!R807*ScoringModel!$B$17+RawData!S807*ScoringModel!$B$18+RawData!T807*ScoringModel!$B$19+RawData!U807*ScoringModel!$B$20)*0.01,"")</f>
        <v/>
      </c>
      <c r="P807" t="str">
        <f>IF(A807&lt;&gt;"",(RawData!V807*ScoringModel!$B$24+RawData!W807*ScoringModel!$B$25+RawData!X807*ScoringModel!$B$26+RawData!Y807*ScoringModel!$B$27+RawData!Z807*ScoringModel!$B$28+RawData!AA807*ScoringModel!$B$29+RawData!AB807*ScoringModel!$B$30)*0.01,"")</f>
        <v/>
      </c>
      <c r="Q807" s="19"/>
      <c r="R807" s="19"/>
      <c r="S807" s="19"/>
      <c r="T807" s="19"/>
      <c r="U807" s="19"/>
      <c r="V807" s="19"/>
    </row>
    <row r="808" spans="1:22" x14ac:dyDescent="0.25">
      <c r="A808" t="str">
        <f>IF(RawData!A808&lt;&gt;"",RawData!A808,"")</f>
        <v/>
      </c>
      <c r="B808" t="str">
        <f>IF(RawData!B808&lt;&gt;"",CONCATENATE(RawData!B808,", ",RawData!C808),"")</f>
        <v/>
      </c>
      <c r="C808" t="str">
        <f>IF(RawData!D808&lt;&gt;"",RawData!D808,"")</f>
        <v/>
      </c>
      <c r="D808" s="28" t="str">
        <f>IF(RawData!E808&lt;&gt;"",RawData!E808,"")</f>
        <v/>
      </c>
      <c r="E808" t="str">
        <f>IF(RawData!F808&lt;&gt;"",CONCATENATE(RawData!F808,", ",LEFT(RawData!G808,1)),"")</f>
        <v/>
      </c>
      <c r="G808" s="30" t="str">
        <f t="shared" si="12"/>
        <v/>
      </c>
      <c r="H808" t="str">
        <f>IF(A808&lt;&gt;"",VLOOKUP(G808,ScoreRanges!$C$4:$E$8,3),"")</f>
        <v/>
      </c>
      <c r="J808" s="30" t="str">
        <f>IF(AND(ConversionTable!$F$2&lt;&gt;"",A808&lt;&gt;""),VLOOKUP(G808,ConversionTable!B$2:D$402,3),"")</f>
        <v/>
      </c>
      <c r="K808" t="str">
        <f>IF(AND(ConversionTable!$F$2&lt;&gt;"",A808&lt;&gt;""),VLOOKUP(J808,ConversionTable!I$4:K$7,3),"")</f>
        <v/>
      </c>
      <c r="M808" t="str">
        <f>IF(A808&lt;&gt;"",(RawData!AC808*ScoringModel!$B$11+RawData!AD808*ScoringModel!$B$21+RawData!AE808*ScoringModel!$B$31)*0.01,"")</f>
        <v/>
      </c>
      <c r="N808" t="str">
        <f>IF(A808&lt;&gt;"",(RawData!H808*ScoringModel!$B$4+RawData!I808*ScoringModel!$B$5+RawData!J808*ScoringModel!$B$6+RawData!K808*ScoringModel!$B$7+RawData!L808*ScoringModel!$B$8+RawData!M808*ScoringModel!$B$9+RawData!N808*ScoringModel!$B$10)*0.01,"")</f>
        <v/>
      </c>
      <c r="O808" t="str">
        <f>IF(A808&lt;&gt;"",(RawData!O808*ScoringModel!$B$14+RawData!P808*ScoringModel!$B$15+RawData!Q808*ScoringModel!$B$16+RawData!R808*ScoringModel!$B$17+RawData!S808*ScoringModel!$B$18+RawData!T808*ScoringModel!$B$19+RawData!U808*ScoringModel!$B$20)*0.01,"")</f>
        <v/>
      </c>
      <c r="P808" t="str">
        <f>IF(A808&lt;&gt;"",(RawData!V808*ScoringModel!$B$24+RawData!W808*ScoringModel!$B$25+RawData!X808*ScoringModel!$B$26+RawData!Y808*ScoringModel!$B$27+RawData!Z808*ScoringModel!$B$28+RawData!AA808*ScoringModel!$B$29+RawData!AB808*ScoringModel!$B$30)*0.01,"")</f>
        <v/>
      </c>
      <c r="Q808" s="19"/>
      <c r="R808" s="19"/>
      <c r="S808" s="19"/>
      <c r="T808" s="19"/>
      <c r="U808" s="19"/>
      <c r="V808" s="19"/>
    </row>
    <row r="809" spans="1:22" x14ac:dyDescent="0.25">
      <c r="A809" t="str">
        <f>IF(RawData!A809&lt;&gt;"",RawData!A809,"")</f>
        <v/>
      </c>
      <c r="B809" t="str">
        <f>IF(RawData!B809&lt;&gt;"",CONCATENATE(RawData!B809,", ",RawData!C809),"")</f>
        <v/>
      </c>
      <c r="C809" t="str">
        <f>IF(RawData!D809&lt;&gt;"",RawData!D809,"")</f>
        <v/>
      </c>
      <c r="D809" s="28" t="str">
        <f>IF(RawData!E809&lt;&gt;"",RawData!E809,"")</f>
        <v/>
      </c>
      <c r="E809" t="str">
        <f>IF(RawData!F809&lt;&gt;"",CONCATENATE(RawData!F809,", ",LEFT(RawData!G809,1)),"")</f>
        <v/>
      </c>
      <c r="G809" s="30" t="str">
        <f t="shared" si="12"/>
        <v/>
      </c>
      <c r="H809" t="str">
        <f>IF(A809&lt;&gt;"",VLOOKUP(G809,ScoreRanges!$C$4:$E$8,3),"")</f>
        <v/>
      </c>
      <c r="J809" s="30" t="str">
        <f>IF(AND(ConversionTable!$F$2&lt;&gt;"",A809&lt;&gt;""),VLOOKUP(G809,ConversionTable!B$2:D$402,3),"")</f>
        <v/>
      </c>
      <c r="K809" t="str">
        <f>IF(AND(ConversionTable!$F$2&lt;&gt;"",A809&lt;&gt;""),VLOOKUP(J809,ConversionTable!I$4:K$7,3),"")</f>
        <v/>
      </c>
      <c r="M809" t="str">
        <f>IF(A809&lt;&gt;"",(RawData!AC809*ScoringModel!$B$11+RawData!AD809*ScoringModel!$B$21+RawData!AE809*ScoringModel!$B$31)*0.01,"")</f>
        <v/>
      </c>
      <c r="N809" t="str">
        <f>IF(A809&lt;&gt;"",(RawData!H809*ScoringModel!$B$4+RawData!I809*ScoringModel!$B$5+RawData!J809*ScoringModel!$B$6+RawData!K809*ScoringModel!$B$7+RawData!L809*ScoringModel!$B$8+RawData!M809*ScoringModel!$B$9+RawData!N809*ScoringModel!$B$10)*0.01,"")</f>
        <v/>
      </c>
      <c r="O809" t="str">
        <f>IF(A809&lt;&gt;"",(RawData!O809*ScoringModel!$B$14+RawData!P809*ScoringModel!$B$15+RawData!Q809*ScoringModel!$B$16+RawData!R809*ScoringModel!$B$17+RawData!S809*ScoringModel!$B$18+RawData!T809*ScoringModel!$B$19+RawData!U809*ScoringModel!$B$20)*0.01,"")</f>
        <v/>
      </c>
      <c r="P809" t="str">
        <f>IF(A809&lt;&gt;"",(RawData!V809*ScoringModel!$B$24+RawData!W809*ScoringModel!$B$25+RawData!X809*ScoringModel!$B$26+RawData!Y809*ScoringModel!$B$27+RawData!Z809*ScoringModel!$B$28+RawData!AA809*ScoringModel!$B$29+RawData!AB809*ScoringModel!$B$30)*0.01,"")</f>
        <v/>
      </c>
      <c r="Q809" s="19"/>
      <c r="R809" s="19"/>
      <c r="S809" s="19"/>
      <c r="T809" s="19"/>
      <c r="U809" s="19"/>
      <c r="V809" s="19"/>
    </row>
    <row r="810" spans="1:22" x14ac:dyDescent="0.25">
      <c r="A810" t="str">
        <f>IF(RawData!A810&lt;&gt;"",RawData!A810,"")</f>
        <v/>
      </c>
      <c r="B810" t="str">
        <f>IF(RawData!B810&lt;&gt;"",CONCATENATE(RawData!B810,", ",RawData!C810),"")</f>
        <v/>
      </c>
      <c r="C810" t="str">
        <f>IF(RawData!D810&lt;&gt;"",RawData!D810,"")</f>
        <v/>
      </c>
      <c r="D810" s="28" t="str">
        <f>IF(RawData!E810&lt;&gt;"",RawData!E810,"")</f>
        <v/>
      </c>
      <c r="E810" t="str">
        <f>IF(RawData!F810&lt;&gt;"",CONCATENATE(RawData!F810,", ",LEFT(RawData!G810,1)),"")</f>
        <v/>
      </c>
      <c r="G810" s="30" t="str">
        <f t="shared" si="12"/>
        <v/>
      </c>
      <c r="H810" t="str">
        <f>IF(A810&lt;&gt;"",VLOOKUP(G810,ScoreRanges!$C$4:$E$8,3),"")</f>
        <v/>
      </c>
      <c r="J810" s="30" t="str">
        <f>IF(AND(ConversionTable!$F$2&lt;&gt;"",A810&lt;&gt;""),VLOOKUP(G810,ConversionTable!B$2:D$402,3),"")</f>
        <v/>
      </c>
      <c r="K810" t="str">
        <f>IF(AND(ConversionTable!$F$2&lt;&gt;"",A810&lt;&gt;""),VLOOKUP(J810,ConversionTable!I$4:K$7,3),"")</f>
        <v/>
      </c>
      <c r="M810" t="str">
        <f>IF(A810&lt;&gt;"",(RawData!AC810*ScoringModel!$B$11+RawData!AD810*ScoringModel!$B$21+RawData!AE810*ScoringModel!$B$31)*0.01,"")</f>
        <v/>
      </c>
      <c r="N810" t="str">
        <f>IF(A810&lt;&gt;"",(RawData!H810*ScoringModel!$B$4+RawData!I810*ScoringModel!$B$5+RawData!J810*ScoringModel!$B$6+RawData!K810*ScoringModel!$B$7+RawData!L810*ScoringModel!$B$8+RawData!M810*ScoringModel!$B$9+RawData!N810*ScoringModel!$B$10)*0.01,"")</f>
        <v/>
      </c>
      <c r="O810" t="str">
        <f>IF(A810&lt;&gt;"",(RawData!O810*ScoringModel!$B$14+RawData!P810*ScoringModel!$B$15+RawData!Q810*ScoringModel!$B$16+RawData!R810*ScoringModel!$B$17+RawData!S810*ScoringModel!$B$18+RawData!T810*ScoringModel!$B$19+RawData!U810*ScoringModel!$B$20)*0.01,"")</f>
        <v/>
      </c>
      <c r="P810" t="str">
        <f>IF(A810&lt;&gt;"",(RawData!V810*ScoringModel!$B$24+RawData!W810*ScoringModel!$B$25+RawData!X810*ScoringModel!$B$26+RawData!Y810*ScoringModel!$B$27+RawData!Z810*ScoringModel!$B$28+RawData!AA810*ScoringModel!$B$29+RawData!AB810*ScoringModel!$B$30)*0.01,"")</f>
        <v/>
      </c>
      <c r="Q810" s="19"/>
      <c r="R810" s="19"/>
      <c r="S810" s="19"/>
      <c r="T810" s="19"/>
      <c r="U810" s="19"/>
      <c r="V810" s="19"/>
    </row>
    <row r="811" spans="1:22" x14ac:dyDescent="0.25">
      <c r="A811" t="str">
        <f>IF(RawData!A811&lt;&gt;"",RawData!A811,"")</f>
        <v/>
      </c>
      <c r="B811" t="str">
        <f>IF(RawData!B811&lt;&gt;"",CONCATENATE(RawData!B811,", ",RawData!C811),"")</f>
        <v/>
      </c>
      <c r="C811" t="str">
        <f>IF(RawData!D811&lt;&gt;"",RawData!D811,"")</f>
        <v/>
      </c>
      <c r="D811" s="28" t="str">
        <f>IF(RawData!E811&lt;&gt;"",RawData!E811,"")</f>
        <v/>
      </c>
      <c r="E811" t="str">
        <f>IF(RawData!F811&lt;&gt;"",CONCATENATE(RawData!F811,", ",LEFT(RawData!G811,1)),"")</f>
        <v/>
      </c>
      <c r="G811" s="30" t="str">
        <f t="shared" si="12"/>
        <v/>
      </c>
      <c r="H811" t="str">
        <f>IF(A811&lt;&gt;"",VLOOKUP(G811,ScoreRanges!$C$4:$E$8,3),"")</f>
        <v/>
      </c>
      <c r="J811" s="30" t="str">
        <f>IF(AND(ConversionTable!$F$2&lt;&gt;"",A811&lt;&gt;""),VLOOKUP(G811,ConversionTable!B$2:D$402,3),"")</f>
        <v/>
      </c>
      <c r="K811" t="str">
        <f>IF(AND(ConversionTable!$F$2&lt;&gt;"",A811&lt;&gt;""),VLOOKUP(J811,ConversionTable!I$4:K$7,3),"")</f>
        <v/>
      </c>
      <c r="M811" t="str">
        <f>IF(A811&lt;&gt;"",(RawData!AC811*ScoringModel!$B$11+RawData!AD811*ScoringModel!$B$21+RawData!AE811*ScoringModel!$B$31)*0.01,"")</f>
        <v/>
      </c>
      <c r="N811" t="str">
        <f>IF(A811&lt;&gt;"",(RawData!H811*ScoringModel!$B$4+RawData!I811*ScoringModel!$B$5+RawData!J811*ScoringModel!$B$6+RawData!K811*ScoringModel!$B$7+RawData!L811*ScoringModel!$B$8+RawData!M811*ScoringModel!$B$9+RawData!N811*ScoringModel!$B$10)*0.01,"")</f>
        <v/>
      </c>
      <c r="O811" t="str">
        <f>IF(A811&lt;&gt;"",(RawData!O811*ScoringModel!$B$14+RawData!P811*ScoringModel!$B$15+RawData!Q811*ScoringModel!$B$16+RawData!R811*ScoringModel!$B$17+RawData!S811*ScoringModel!$B$18+RawData!T811*ScoringModel!$B$19+RawData!U811*ScoringModel!$B$20)*0.01,"")</f>
        <v/>
      </c>
      <c r="P811" t="str">
        <f>IF(A811&lt;&gt;"",(RawData!V811*ScoringModel!$B$24+RawData!W811*ScoringModel!$B$25+RawData!X811*ScoringModel!$B$26+RawData!Y811*ScoringModel!$B$27+RawData!Z811*ScoringModel!$B$28+RawData!AA811*ScoringModel!$B$29+RawData!AB811*ScoringModel!$B$30)*0.01,"")</f>
        <v/>
      </c>
      <c r="Q811" s="19"/>
      <c r="R811" s="19"/>
      <c r="S811" s="19"/>
      <c r="T811" s="19"/>
      <c r="U811" s="19"/>
      <c r="V811" s="19"/>
    </row>
    <row r="812" spans="1:22" x14ac:dyDescent="0.25">
      <c r="A812" t="str">
        <f>IF(RawData!A812&lt;&gt;"",RawData!A812,"")</f>
        <v/>
      </c>
      <c r="B812" t="str">
        <f>IF(RawData!B812&lt;&gt;"",CONCATENATE(RawData!B812,", ",RawData!C812),"")</f>
        <v/>
      </c>
      <c r="C812" t="str">
        <f>IF(RawData!D812&lt;&gt;"",RawData!D812,"")</f>
        <v/>
      </c>
      <c r="D812" s="28" t="str">
        <f>IF(RawData!E812&lt;&gt;"",RawData!E812,"")</f>
        <v/>
      </c>
      <c r="E812" t="str">
        <f>IF(RawData!F812&lt;&gt;"",CONCATENATE(RawData!F812,", ",LEFT(RawData!G812,1)),"")</f>
        <v/>
      </c>
      <c r="G812" s="30" t="str">
        <f t="shared" si="12"/>
        <v/>
      </c>
      <c r="H812" t="str">
        <f>IF(A812&lt;&gt;"",VLOOKUP(G812,ScoreRanges!$C$4:$E$8,3),"")</f>
        <v/>
      </c>
      <c r="J812" s="30" t="str">
        <f>IF(AND(ConversionTable!$F$2&lt;&gt;"",A812&lt;&gt;""),VLOOKUP(G812,ConversionTable!B$2:D$402,3),"")</f>
        <v/>
      </c>
      <c r="K812" t="str">
        <f>IF(AND(ConversionTable!$F$2&lt;&gt;"",A812&lt;&gt;""),VLOOKUP(J812,ConversionTable!I$4:K$7,3),"")</f>
        <v/>
      </c>
      <c r="M812" t="str">
        <f>IF(A812&lt;&gt;"",(RawData!AC812*ScoringModel!$B$11+RawData!AD812*ScoringModel!$B$21+RawData!AE812*ScoringModel!$B$31)*0.01,"")</f>
        <v/>
      </c>
      <c r="N812" t="str">
        <f>IF(A812&lt;&gt;"",(RawData!H812*ScoringModel!$B$4+RawData!I812*ScoringModel!$B$5+RawData!J812*ScoringModel!$B$6+RawData!K812*ScoringModel!$B$7+RawData!L812*ScoringModel!$B$8+RawData!M812*ScoringModel!$B$9+RawData!N812*ScoringModel!$B$10)*0.01,"")</f>
        <v/>
      </c>
      <c r="O812" t="str">
        <f>IF(A812&lt;&gt;"",(RawData!O812*ScoringModel!$B$14+RawData!P812*ScoringModel!$B$15+RawData!Q812*ScoringModel!$B$16+RawData!R812*ScoringModel!$B$17+RawData!S812*ScoringModel!$B$18+RawData!T812*ScoringModel!$B$19+RawData!U812*ScoringModel!$B$20)*0.01,"")</f>
        <v/>
      </c>
      <c r="P812" t="str">
        <f>IF(A812&lt;&gt;"",(RawData!V812*ScoringModel!$B$24+RawData!W812*ScoringModel!$B$25+RawData!X812*ScoringModel!$B$26+RawData!Y812*ScoringModel!$B$27+RawData!Z812*ScoringModel!$B$28+RawData!AA812*ScoringModel!$B$29+RawData!AB812*ScoringModel!$B$30)*0.01,"")</f>
        <v/>
      </c>
      <c r="Q812" s="19"/>
      <c r="R812" s="19"/>
      <c r="S812" s="19"/>
      <c r="T812" s="19"/>
      <c r="U812" s="19"/>
      <c r="V812" s="19"/>
    </row>
    <row r="813" spans="1:22" x14ac:dyDescent="0.25">
      <c r="A813" t="str">
        <f>IF(RawData!A813&lt;&gt;"",RawData!A813,"")</f>
        <v/>
      </c>
      <c r="B813" t="str">
        <f>IF(RawData!B813&lt;&gt;"",CONCATENATE(RawData!B813,", ",RawData!C813),"")</f>
        <v/>
      </c>
      <c r="C813" t="str">
        <f>IF(RawData!D813&lt;&gt;"",RawData!D813,"")</f>
        <v/>
      </c>
      <c r="D813" s="28" t="str">
        <f>IF(RawData!E813&lt;&gt;"",RawData!E813,"")</f>
        <v/>
      </c>
      <c r="E813" t="str">
        <f>IF(RawData!F813&lt;&gt;"",CONCATENATE(RawData!F813,", ",LEFT(RawData!G813,1)),"")</f>
        <v/>
      </c>
      <c r="G813" s="30" t="str">
        <f t="shared" si="12"/>
        <v/>
      </c>
      <c r="H813" t="str">
        <f>IF(A813&lt;&gt;"",VLOOKUP(G813,ScoreRanges!$C$4:$E$8,3),"")</f>
        <v/>
      </c>
      <c r="J813" s="30" t="str">
        <f>IF(AND(ConversionTable!$F$2&lt;&gt;"",A813&lt;&gt;""),VLOOKUP(G813,ConversionTable!B$2:D$402,3),"")</f>
        <v/>
      </c>
      <c r="K813" t="str">
        <f>IF(AND(ConversionTable!$F$2&lt;&gt;"",A813&lt;&gt;""),VLOOKUP(J813,ConversionTable!I$4:K$7,3),"")</f>
        <v/>
      </c>
      <c r="M813" t="str">
        <f>IF(A813&lt;&gt;"",(RawData!AC813*ScoringModel!$B$11+RawData!AD813*ScoringModel!$B$21+RawData!AE813*ScoringModel!$B$31)*0.01,"")</f>
        <v/>
      </c>
      <c r="N813" t="str">
        <f>IF(A813&lt;&gt;"",(RawData!H813*ScoringModel!$B$4+RawData!I813*ScoringModel!$B$5+RawData!J813*ScoringModel!$B$6+RawData!K813*ScoringModel!$B$7+RawData!L813*ScoringModel!$B$8+RawData!M813*ScoringModel!$B$9+RawData!N813*ScoringModel!$B$10)*0.01,"")</f>
        <v/>
      </c>
      <c r="O813" t="str">
        <f>IF(A813&lt;&gt;"",(RawData!O813*ScoringModel!$B$14+RawData!P813*ScoringModel!$B$15+RawData!Q813*ScoringModel!$B$16+RawData!R813*ScoringModel!$B$17+RawData!S813*ScoringModel!$B$18+RawData!T813*ScoringModel!$B$19+RawData!U813*ScoringModel!$B$20)*0.01,"")</f>
        <v/>
      </c>
      <c r="P813" t="str">
        <f>IF(A813&lt;&gt;"",(RawData!V813*ScoringModel!$B$24+RawData!W813*ScoringModel!$B$25+RawData!X813*ScoringModel!$B$26+RawData!Y813*ScoringModel!$B$27+RawData!Z813*ScoringModel!$B$28+RawData!AA813*ScoringModel!$B$29+RawData!AB813*ScoringModel!$B$30)*0.01,"")</f>
        <v/>
      </c>
      <c r="Q813" s="19"/>
      <c r="R813" s="19"/>
      <c r="S813" s="19"/>
      <c r="T813" s="19"/>
      <c r="U813" s="19"/>
      <c r="V813" s="19"/>
    </row>
    <row r="814" spans="1:22" x14ac:dyDescent="0.25">
      <c r="A814" t="str">
        <f>IF(RawData!A814&lt;&gt;"",RawData!A814,"")</f>
        <v/>
      </c>
      <c r="B814" t="str">
        <f>IF(RawData!B814&lt;&gt;"",CONCATENATE(RawData!B814,", ",RawData!C814),"")</f>
        <v/>
      </c>
      <c r="C814" t="str">
        <f>IF(RawData!D814&lt;&gt;"",RawData!D814,"")</f>
        <v/>
      </c>
      <c r="D814" s="28" t="str">
        <f>IF(RawData!E814&lt;&gt;"",RawData!E814,"")</f>
        <v/>
      </c>
      <c r="E814" t="str">
        <f>IF(RawData!F814&lt;&gt;"",CONCATENATE(RawData!F814,", ",LEFT(RawData!G814,1)),"")</f>
        <v/>
      </c>
      <c r="G814" s="30" t="str">
        <f t="shared" si="12"/>
        <v/>
      </c>
      <c r="H814" t="str">
        <f>IF(A814&lt;&gt;"",VLOOKUP(G814,ScoreRanges!$C$4:$E$8,3),"")</f>
        <v/>
      </c>
      <c r="J814" s="30" t="str">
        <f>IF(AND(ConversionTable!$F$2&lt;&gt;"",A814&lt;&gt;""),VLOOKUP(G814,ConversionTable!B$2:D$402,3),"")</f>
        <v/>
      </c>
      <c r="K814" t="str">
        <f>IF(AND(ConversionTable!$F$2&lt;&gt;"",A814&lt;&gt;""),VLOOKUP(J814,ConversionTable!I$4:K$7,3),"")</f>
        <v/>
      </c>
      <c r="M814" t="str">
        <f>IF(A814&lt;&gt;"",(RawData!AC814*ScoringModel!$B$11+RawData!AD814*ScoringModel!$B$21+RawData!AE814*ScoringModel!$B$31)*0.01,"")</f>
        <v/>
      </c>
      <c r="N814" t="str">
        <f>IF(A814&lt;&gt;"",(RawData!H814*ScoringModel!$B$4+RawData!I814*ScoringModel!$B$5+RawData!J814*ScoringModel!$B$6+RawData!K814*ScoringModel!$B$7+RawData!L814*ScoringModel!$B$8+RawData!M814*ScoringModel!$B$9+RawData!N814*ScoringModel!$B$10)*0.01,"")</f>
        <v/>
      </c>
      <c r="O814" t="str">
        <f>IF(A814&lt;&gt;"",(RawData!O814*ScoringModel!$B$14+RawData!P814*ScoringModel!$B$15+RawData!Q814*ScoringModel!$B$16+RawData!R814*ScoringModel!$B$17+RawData!S814*ScoringModel!$B$18+RawData!T814*ScoringModel!$B$19+RawData!U814*ScoringModel!$B$20)*0.01,"")</f>
        <v/>
      </c>
      <c r="P814" t="str">
        <f>IF(A814&lt;&gt;"",(RawData!V814*ScoringModel!$B$24+RawData!W814*ScoringModel!$B$25+RawData!X814*ScoringModel!$B$26+RawData!Y814*ScoringModel!$B$27+RawData!Z814*ScoringModel!$B$28+RawData!AA814*ScoringModel!$B$29+RawData!AB814*ScoringModel!$B$30)*0.01,"")</f>
        <v/>
      </c>
      <c r="Q814" s="19"/>
      <c r="R814" s="19"/>
      <c r="S814" s="19"/>
      <c r="T814" s="19"/>
      <c r="U814" s="19"/>
      <c r="V814" s="19"/>
    </row>
    <row r="815" spans="1:22" x14ac:dyDescent="0.25">
      <c r="A815" t="str">
        <f>IF(RawData!A815&lt;&gt;"",RawData!A815,"")</f>
        <v/>
      </c>
      <c r="B815" t="str">
        <f>IF(RawData!B815&lt;&gt;"",CONCATENATE(RawData!B815,", ",RawData!C815),"")</f>
        <v/>
      </c>
      <c r="C815" t="str">
        <f>IF(RawData!D815&lt;&gt;"",RawData!D815,"")</f>
        <v/>
      </c>
      <c r="D815" s="28" t="str">
        <f>IF(RawData!E815&lt;&gt;"",RawData!E815,"")</f>
        <v/>
      </c>
      <c r="E815" t="str">
        <f>IF(RawData!F815&lt;&gt;"",CONCATENATE(RawData!F815,", ",LEFT(RawData!G815,1)),"")</f>
        <v/>
      </c>
      <c r="G815" s="30" t="str">
        <f t="shared" si="12"/>
        <v/>
      </c>
      <c r="H815" t="str">
        <f>IF(A815&lt;&gt;"",VLOOKUP(G815,ScoreRanges!$C$4:$E$8,3),"")</f>
        <v/>
      </c>
      <c r="J815" s="30" t="str">
        <f>IF(AND(ConversionTable!$F$2&lt;&gt;"",A815&lt;&gt;""),VLOOKUP(G815,ConversionTable!B$2:D$402,3),"")</f>
        <v/>
      </c>
      <c r="K815" t="str">
        <f>IF(AND(ConversionTable!$F$2&lt;&gt;"",A815&lt;&gt;""),VLOOKUP(J815,ConversionTable!I$4:K$7,3),"")</f>
        <v/>
      </c>
      <c r="M815" t="str">
        <f>IF(A815&lt;&gt;"",(RawData!AC815*ScoringModel!$B$11+RawData!AD815*ScoringModel!$B$21+RawData!AE815*ScoringModel!$B$31)*0.01,"")</f>
        <v/>
      </c>
      <c r="N815" t="str">
        <f>IF(A815&lt;&gt;"",(RawData!H815*ScoringModel!$B$4+RawData!I815*ScoringModel!$B$5+RawData!J815*ScoringModel!$B$6+RawData!K815*ScoringModel!$B$7+RawData!L815*ScoringModel!$B$8+RawData!M815*ScoringModel!$B$9+RawData!N815*ScoringModel!$B$10)*0.01,"")</f>
        <v/>
      </c>
      <c r="O815" t="str">
        <f>IF(A815&lt;&gt;"",(RawData!O815*ScoringModel!$B$14+RawData!P815*ScoringModel!$B$15+RawData!Q815*ScoringModel!$B$16+RawData!R815*ScoringModel!$B$17+RawData!S815*ScoringModel!$B$18+RawData!T815*ScoringModel!$B$19+RawData!U815*ScoringModel!$B$20)*0.01,"")</f>
        <v/>
      </c>
      <c r="P815" t="str">
        <f>IF(A815&lt;&gt;"",(RawData!V815*ScoringModel!$B$24+RawData!W815*ScoringModel!$B$25+RawData!X815*ScoringModel!$B$26+RawData!Y815*ScoringModel!$B$27+RawData!Z815*ScoringModel!$B$28+RawData!AA815*ScoringModel!$B$29+RawData!AB815*ScoringModel!$B$30)*0.01,"")</f>
        <v/>
      </c>
      <c r="Q815" s="19"/>
      <c r="R815" s="19"/>
      <c r="S815" s="19"/>
      <c r="T815" s="19"/>
      <c r="U815" s="19"/>
      <c r="V815" s="19"/>
    </row>
    <row r="816" spans="1:22" x14ac:dyDescent="0.25">
      <c r="A816" t="str">
        <f>IF(RawData!A816&lt;&gt;"",RawData!A816,"")</f>
        <v/>
      </c>
      <c r="B816" t="str">
        <f>IF(RawData!B816&lt;&gt;"",CONCATENATE(RawData!B816,", ",RawData!C816),"")</f>
        <v/>
      </c>
      <c r="C816" t="str">
        <f>IF(RawData!D816&lt;&gt;"",RawData!D816,"")</f>
        <v/>
      </c>
      <c r="D816" s="28" t="str">
        <f>IF(RawData!E816&lt;&gt;"",RawData!E816,"")</f>
        <v/>
      </c>
      <c r="E816" t="str">
        <f>IF(RawData!F816&lt;&gt;"",CONCATENATE(RawData!F816,", ",LEFT(RawData!G816,1)),"")</f>
        <v/>
      </c>
      <c r="G816" s="30" t="str">
        <f t="shared" si="12"/>
        <v/>
      </c>
      <c r="H816" t="str">
        <f>IF(A816&lt;&gt;"",VLOOKUP(G816,ScoreRanges!$C$4:$E$8,3),"")</f>
        <v/>
      </c>
      <c r="J816" s="30" t="str">
        <f>IF(AND(ConversionTable!$F$2&lt;&gt;"",A816&lt;&gt;""),VLOOKUP(G816,ConversionTable!B$2:D$402,3),"")</f>
        <v/>
      </c>
      <c r="K816" t="str">
        <f>IF(AND(ConversionTable!$F$2&lt;&gt;"",A816&lt;&gt;""),VLOOKUP(J816,ConversionTable!I$4:K$7,3),"")</f>
        <v/>
      </c>
      <c r="M816" t="str">
        <f>IF(A816&lt;&gt;"",(RawData!AC816*ScoringModel!$B$11+RawData!AD816*ScoringModel!$B$21+RawData!AE816*ScoringModel!$B$31)*0.01,"")</f>
        <v/>
      </c>
      <c r="N816" t="str">
        <f>IF(A816&lt;&gt;"",(RawData!H816*ScoringModel!$B$4+RawData!I816*ScoringModel!$B$5+RawData!J816*ScoringModel!$B$6+RawData!K816*ScoringModel!$B$7+RawData!L816*ScoringModel!$B$8+RawData!M816*ScoringModel!$B$9+RawData!N816*ScoringModel!$B$10)*0.01,"")</f>
        <v/>
      </c>
      <c r="O816" t="str">
        <f>IF(A816&lt;&gt;"",(RawData!O816*ScoringModel!$B$14+RawData!P816*ScoringModel!$B$15+RawData!Q816*ScoringModel!$B$16+RawData!R816*ScoringModel!$B$17+RawData!S816*ScoringModel!$B$18+RawData!T816*ScoringModel!$B$19+RawData!U816*ScoringModel!$B$20)*0.01,"")</f>
        <v/>
      </c>
      <c r="P816" t="str">
        <f>IF(A816&lt;&gt;"",(RawData!V816*ScoringModel!$B$24+RawData!W816*ScoringModel!$B$25+RawData!X816*ScoringModel!$B$26+RawData!Y816*ScoringModel!$B$27+RawData!Z816*ScoringModel!$B$28+RawData!AA816*ScoringModel!$B$29+RawData!AB816*ScoringModel!$B$30)*0.01,"")</f>
        <v/>
      </c>
      <c r="Q816" s="19"/>
      <c r="R816" s="19"/>
      <c r="S816" s="19"/>
      <c r="T816" s="19"/>
      <c r="U816" s="19"/>
      <c r="V816" s="19"/>
    </row>
    <row r="817" spans="1:22" x14ac:dyDescent="0.25">
      <c r="A817" t="str">
        <f>IF(RawData!A817&lt;&gt;"",RawData!A817,"")</f>
        <v/>
      </c>
      <c r="B817" t="str">
        <f>IF(RawData!B817&lt;&gt;"",CONCATENATE(RawData!B817,", ",RawData!C817),"")</f>
        <v/>
      </c>
      <c r="C817" t="str">
        <f>IF(RawData!D817&lt;&gt;"",RawData!D817,"")</f>
        <v/>
      </c>
      <c r="D817" s="28" t="str">
        <f>IF(RawData!E817&lt;&gt;"",RawData!E817,"")</f>
        <v/>
      </c>
      <c r="E817" t="str">
        <f>IF(RawData!F817&lt;&gt;"",CONCATENATE(RawData!F817,", ",LEFT(RawData!G817,1)),"")</f>
        <v/>
      </c>
      <c r="G817" s="30" t="str">
        <f t="shared" si="12"/>
        <v/>
      </c>
      <c r="H817" t="str">
        <f>IF(A817&lt;&gt;"",VLOOKUP(G817,ScoreRanges!$C$4:$E$8,3),"")</f>
        <v/>
      </c>
      <c r="J817" s="30" t="str">
        <f>IF(AND(ConversionTable!$F$2&lt;&gt;"",A817&lt;&gt;""),VLOOKUP(G817,ConversionTable!B$2:D$402,3),"")</f>
        <v/>
      </c>
      <c r="K817" t="str">
        <f>IF(AND(ConversionTable!$F$2&lt;&gt;"",A817&lt;&gt;""),VLOOKUP(J817,ConversionTable!I$4:K$7,3),"")</f>
        <v/>
      </c>
      <c r="M817" t="str">
        <f>IF(A817&lt;&gt;"",(RawData!AC817*ScoringModel!$B$11+RawData!AD817*ScoringModel!$B$21+RawData!AE817*ScoringModel!$B$31)*0.01,"")</f>
        <v/>
      </c>
      <c r="N817" t="str">
        <f>IF(A817&lt;&gt;"",(RawData!H817*ScoringModel!$B$4+RawData!I817*ScoringModel!$B$5+RawData!J817*ScoringModel!$B$6+RawData!K817*ScoringModel!$B$7+RawData!L817*ScoringModel!$B$8+RawData!M817*ScoringModel!$B$9+RawData!N817*ScoringModel!$B$10)*0.01,"")</f>
        <v/>
      </c>
      <c r="O817" t="str">
        <f>IF(A817&lt;&gt;"",(RawData!O817*ScoringModel!$B$14+RawData!P817*ScoringModel!$B$15+RawData!Q817*ScoringModel!$B$16+RawData!R817*ScoringModel!$B$17+RawData!S817*ScoringModel!$B$18+RawData!T817*ScoringModel!$B$19+RawData!U817*ScoringModel!$B$20)*0.01,"")</f>
        <v/>
      </c>
      <c r="P817" t="str">
        <f>IF(A817&lt;&gt;"",(RawData!V817*ScoringModel!$B$24+RawData!W817*ScoringModel!$B$25+RawData!X817*ScoringModel!$B$26+RawData!Y817*ScoringModel!$B$27+RawData!Z817*ScoringModel!$B$28+RawData!AA817*ScoringModel!$B$29+RawData!AB817*ScoringModel!$B$30)*0.01,"")</f>
        <v/>
      </c>
      <c r="Q817" s="19"/>
      <c r="R817" s="19"/>
      <c r="S817" s="19"/>
      <c r="T817" s="19"/>
      <c r="U817" s="19"/>
      <c r="V817" s="19"/>
    </row>
    <row r="818" spans="1:22" x14ac:dyDescent="0.25">
      <c r="A818" t="str">
        <f>IF(RawData!A818&lt;&gt;"",RawData!A818,"")</f>
        <v/>
      </c>
      <c r="B818" t="str">
        <f>IF(RawData!B818&lt;&gt;"",CONCATENATE(RawData!B818,", ",RawData!C818),"")</f>
        <v/>
      </c>
      <c r="C818" t="str">
        <f>IF(RawData!D818&lt;&gt;"",RawData!D818,"")</f>
        <v/>
      </c>
      <c r="D818" s="28" t="str">
        <f>IF(RawData!E818&lt;&gt;"",RawData!E818,"")</f>
        <v/>
      </c>
      <c r="E818" t="str">
        <f>IF(RawData!F818&lt;&gt;"",CONCATENATE(RawData!F818,", ",LEFT(RawData!G818,1)),"")</f>
        <v/>
      </c>
      <c r="G818" s="30" t="str">
        <f t="shared" si="12"/>
        <v/>
      </c>
      <c r="H818" t="str">
        <f>IF(A818&lt;&gt;"",VLOOKUP(G818,ScoreRanges!$C$4:$E$8,3),"")</f>
        <v/>
      </c>
      <c r="J818" s="30" t="str">
        <f>IF(AND(ConversionTable!$F$2&lt;&gt;"",A818&lt;&gt;""),VLOOKUP(G818,ConversionTable!B$2:D$402,3),"")</f>
        <v/>
      </c>
      <c r="K818" t="str">
        <f>IF(AND(ConversionTable!$F$2&lt;&gt;"",A818&lt;&gt;""),VLOOKUP(J818,ConversionTable!I$4:K$7,3),"")</f>
        <v/>
      </c>
      <c r="M818" t="str">
        <f>IF(A818&lt;&gt;"",(RawData!AC818*ScoringModel!$B$11+RawData!AD818*ScoringModel!$B$21+RawData!AE818*ScoringModel!$B$31)*0.01,"")</f>
        <v/>
      </c>
      <c r="N818" t="str">
        <f>IF(A818&lt;&gt;"",(RawData!H818*ScoringModel!$B$4+RawData!I818*ScoringModel!$B$5+RawData!J818*ScoringModel!$B$6+RawData!K818*ScoringModel!$B$7+RawData!L818*ScoringModel!$B$8+RawData!M818*ScoringModel!$B$9+RawData!N818*ScoringModel!$B$10)*0.01,"")</f>
        <v/>
      </c>
      <c r="O818" t="str">
        <f>IF(A818&lt;&gt;"",(RawData!O818*ScoringModel!$B$14+RawData!P818*ScoringModel!$B$15+RawData!Q818*ScoringModel!$B$16+RawData!R818*ScoringModel!$B$17+RawData!S818*ScoringModel!$B$18+RawData!T818*ScoringModel!$B$19+RawData!U818*ScoringModel!$B$20)*0.01,"")</f>
        <v/>
      </c>
      <c r="P818" t="str">
        <f>IF(A818&lt;&gt;"",(RawData!V818*ScoringModel!$B$24+RawData!W818*ScoringModel!$B$25+RawData!X818*ScoringModel!$B$26+RawData!Y818*ScoringModel!$B$27+RawData!Z818*ScoringModel!$B$28+RawData!AA818*ScoringModel!$B$29+RawData!AB818*ScoringModel!$B$30)*0.01,"")</f>
        <v/>
      </c>
      <c r="Q818" s="19"/>
      <c r="R818" s="19"/>
      <c r="S818" s="19"/>
      <c r="T818" s="19"/>
      <c r="U818" s="19"/>
      <c r="V818" s="19"/>
    </row>
    <row r="819" spans="1:22" x14ac:dyDescent="0.25">
      <c r="A819" t="str">
        <f>IF(RawData!A819&lt;&gt;"",RawData!A819,"")</f>
        <v/>
      </c>
      <c r="B819" t="str">
        <f>IF(RawData!B819&lt;&gt;"",CONCATENATE(RawData!B819,", ",RawData!C819),"")</f>
        <v/>
      </c>
      <c r="C819" t="str">
        <f>IF(RawData!D819&lt;&gt;"",RawData!D819,"")</f>
        <v/>
      </c>
      <c r="D819" s="28" t="str">
        <f>IF(RawData!E819&lt;&gt;"",RawData!E819,"")</f>
        <v/>
      </c>
      <c r="E819" t="str">
        <f>IF(RawData!F819&lt;&gt;"",CONCATENATE(RawData!F819,", ",LEFT(RawData!G819,1)),"")</f>
        <v/>
      </c>
      <c r="G819" s="30" t="str">
        <f t="shared" si="12"/>
        <v/>
      </c>
      <c r="H819" t="str">
        <f>IF(A819&lt;&gt;"",VLOOKUP(G819,ScoreRanges!$C$4:$E$8,3),"")</f>
        <v/>
      </c>
      <c r="J819" s="30" t="str">
        <f>IF(AND(ConversionTable!$F$2&lt;&gt;"",A819&lt;&gt;""),VLOOKUP(G819,ConversionTable!B$2:D$402,3),"")</f>
        <v/>
      </c>
      <c r="K819" t="str">
        <f>IF(AND(ConversionTable!$F$2&lt;&gt;"",A819&lt;&gt;""),VLOOKUP(J819,ConversionTable!I$4:K$7,3),"")</f>
        <v/>
      </c>
      <c r="M819" t="str">
        <f>IF(A819&lt;&gt;"",(RawData!AC819*ScoringModel!$B$11+RawData!AD819*ScoringModel!$B$21+RawData!AE819*ScoringModel!$B$31)*0.01,"")</f>
        <v/>
      </c>
      <c r="N819" t="str">
        <f>IF(A819&lt;&gt;"",(RawData!H819*ScoringModel!$B$4+RawData!I819*ScoringModel!$B$5+RawData!J819*ScoringModel!$B$6+RawData!K819*ScoringModel!$B$7+RawData!L819*ScoringModel!$B$8+RawData!M819*ScoringModel!$B$9+RawData!N819*ScoringModel!$B$10)*0.01,"")</f>
        <v/>
      </c>
      <c r="O819" t="str">
        <f>IF(A819&lt;&gt;"",(RawData!O819*ScoringModel!$B$14+RawData!P819*ScoringModel!$B$15+RawData!Q819*ScoringModel!$B$16+RawData!R819*ScoringModel!$B$17+RawData!S819*ScoringModel!$B$18+RawData!T819*ScoringModel!$B$19+RawData!U819*ScoringModel!$B$20)*0.01,"")</f>
        <v/>
      </c>
      <c r="P819" t="str">
        <f>IF(A819&lt;&gt;"",(RawData!V819*ScoringModel!$B$24+RawData!W819*ScoringModel!$B$25+RawData!X819*ScoringModel!$B$26+RawData!Y819*ScoringModel!$B$27+RawData!Z819*ScoringModel!$B$28+RawData!AA819*ScoringModel!$B$29+RawData!AB819*ScoringModel!$B$30)*0.01,"")</f>
        <v/>
      </c>
      <c r="Q819" s="19"/>
      <c r="R819" s="19"/>
      <c r="S819" s="19"/>
      <c r="T819" s="19"/>
      <c r="U819" s="19"/>
      <c r="V819" s="19"/>
    </row>
    <row r="820" spans="1:22" x14ac:dyDescent="0.25">
      <c r="A820" t="str">
        <f>IF(RawData!A820&lt;&gt;"",RawData!A820,"")</f>
        <v/>
      </c>
      <c r="B820" t="str">
        <f>IF(RawData!B820&lt;&gt;"",CONCATENATE(RawData!B820,", ",RawData!C820),"")</f>
        <v/>
      </c>
      <c r="C820" t="str">
        <f>IF(RawData!D820&lt;&gt;"",RawData!D820,"")</f>
        <v/>
      </c>
      <c r="D820" s="28" t="str">
        <f>IF(RawData!E820&lt;&gt;"",RawData!E820,"")</f>
        <v/>
      </c>
      <c r="E820" t="str">
        <f>IF(RawData!F820&lt;&gt;"",CONCATENATE(RawData!F820,", ",LEFT(RawData!G820,1)),"")</f>
        <v/>
      </c>
      <c r="G820" s="30" t="str">
        <f t="shared" si="12"/>
        <v/>
      </c>
      <c r="H820" t="str">
        <f>IF(A820&lt;&gt;"",VLOOKUP(G820,ScoreRanges!$C$4:$E$8,3),"")</f>
        <v/>
      </c>
      <c r="J820" s="30" t="str">
        <f>IF(AND(ConversionTable!$F$2&lt;&gt;"",A820&lt;&gt;""),VLOOKUP(G820,ConversionTable!B$2:D$402,3),"")</f>
        <v/>
      </c>
      <c r="K820" t="str">
        <f>IF(AND(ConversionTable!$F$2&lt;&gt;"",A820&lt;&gt;""),VLOOKUP(J820,ConversionTable!I$4:K$7,3),"")</f>
        <v/>
      </c>
      <c r="M820" t="str">
        <f>IF(A820&lt;&gt;"",(RawData!AC820*ScoringModel!$B$11+RawData!AD820*ScoringModel!$B$21+RawData!AE820*ScoringModel!$B$31)*0.01,"")</f>
        <v/>
      </c>
      <c r="N820" t="str">
        <f>IF(A820&lt;&gt;"",(RawData!H820*ScoringModel!$B$4+RawData!I820*ScoringModel!$B$5+RawData!J820*ScoringModel!$B$6+RawData!K820*ScoringModel!$B$7+RawData!L820*ScoringModel!$B$8+RawData!M820*ScoringModel!$B$9+RawData!N820*ScoringModel!$B$10)*0.01,"")</f>
        <v/>
      </c>
      <c r="O820" t="str">
        <f>IF(A820&lt;&gt;"",(RawData!O820*ScoringModel!$B$14+RawData!P820*ScoringModel!$B$15+RawData!Q820*ScoringModel!$B$16+RawData!R820*ScoringModel!$B$17+RawData!S820*ScoringModel!$B$18+RawData!T820*ScoringModel!$B$19+RawData!U820*ScoringModel!$B$20)*0.01,"")</f>
        <v/>
      </c>
      <c r="P820" t="str">
        <f>IF(A820&lt;&gt;"",(RawData!V820*ScoringModel!$B$24+RawData!W820*ScoringModel!$B$25+RawData!X820*ScoringModel!$B$26+RawData!Y820*ScoringModel!$B$27+RawData!Z820*ScoringModel!$B$28+RawData!AA820*ScoringModel!$B$29+RawData!AB820*ScoringModel!$B$30)*0.01,"")</f>
        <v/>
      </c>
      <c r="Q820" s="19"/>
      <c r="R820" s="19"/>
      <c r="S820" s="19"/>
      <c r="T820" s="19"/>
      <c r="U820" s="19"/>
      <c r="V820" s="19"/>
    </row>
    <row r="821" spans="1:22" x14ac:dyDescent="0.25">
      <c r="A821" t="str">
        <f>IF(RawData!A821&lt;&gt;"",RawData!A821,"")</f>
        <v/>
      </c>
      <c r="B821" t="str">
        <f>IF(RawData!B821&lt;&gt;"",CONCATENATE(RawData!B821,", ",RawData!C821),"")</f>
        <v/>
      </c>
      <c r="C821" t="str">
        <f>IF(RawData!D821&lt;&gt;"",RawData!D821,"")</f>
        <v/>
      </c>
      <c r="D821" s="28" t="str">
        <f>IF(RawData!E821&lt;&gt;"",RawData!E821,"")</f>
        <v/>
      </c>
      <c r="E821" t="str">
        <f>IF(RawData!F821&lt;&gt;"",CONCATENATE(RawData!F821,", ",LEFT(RawData!G821,1)),"")</f>
        <v/>
      </c>
      <c r="G821" s="30" t="str">
        <f t="shared" si="12"/>
        <v/>
      </c>
      <c r="H821" t="str">
        <f>IF(A821&lt;&gt;"",VLOOKUP(G821,ScoreRanges!$C$4:$E$8,3),"")</f>
        <v/>
      </c>
      <c r="J821" s="30" t="str">
        <f>IF(AND(ConversionTable!$F$2&lt;&gt;"",A821&lt;&gt;""),VLOOKUP(G821,ConversionTable!B$2:D$402,3),"")</f>
        <v/>
      </c>
      <c r="K821" t="str">
        <f>IF(AND(ConversionTable!$F$2&lt;&gt;"",A821&lt;&gt;""),VLOOKUP(J821,ConversionTable!I$4:K$7,3),"")</f>
        <v/>
      </c>
      <c r="M821" t="str">
        <f>IF(A821&lt;&gt;"",(RawData!AC821*ScoringModel!$B$11+RawData!AD821*ScoringModel!$B$21+RawData!AE821*ScoringModel!$B$31)*0.01,"")</f>
        <v/>
      </c>
      <c r="N821" t="str">
        <f>IF(A821&lt;&gt;"",(RawData!H821*ScoringModel!$B$4+RawData!I821*ScoringModel!$B$5+RawData!J821*ScoringModel!$B$6+RawData!K821*ScoringModel!$B$7+RawData!L821*ScoringModel!$B$8+RawData!M821*ScoringModel!$B$9+RawData!N821*ScoringModel!$B$10)*0.01,"")</f>
        <v/>
      </c>
      <c r="O821" t="str">
        <f>IF(A821&lt;&gt;"",(RawData!O821*ScoringModel!$B$14+RawData!P821*ScoringModel!$B$15+RawData!Q821*ScoringModel!$B$16+RawData!R821*ScoringModel!$B$17+RawData!S821*ScoringModel!$B$18+RawData!T821*ScoringModel!$B$19+RawData!U821*ScoringModel!$B$20)*0.01,"")</f>
        <v/>
      </c>
      <c r="P821" t="str">
        <f>IF(A821&lt;&gt;"",(RawData!V821*ScoringModel!$B$24+RawData!W821*ScoringModel!$B$25+RawData!X821*ScoringModel!$B$26+RawData!Y821*ScoringModel!$B$27+RawData!Z821*ScoringModel!$B$28+RawData!AA821*ScoringModel!$B$29+RawData!AB821*ScoringModel!$B$30)*0.01,"")</f>
        <v/>
      </c>
      <c r="Q821" s="19"/>
      <c r="R821" s="19"/>
      <c r="S821" s="19"/>
      <c r="T821" s="19"/>
      <c r="U821" s="19"/>
      <c r="V821" s="19"/>
    </row>
    <row r="822" spans="1:22" x14ac:dyDescent="0.25">
      <c r="A822" t="str">
        <f>IF(RawData!A822&lt;&gt;"",RawData!A822,"")</f>
        <v/>
      </c>
      <c r="B822" t="str">
        <f>IF(RawData!B822&lt;&gt;"",CONCATENATE(RawData!B822,", ",RawData!C822),"")</f>
        <v/>
      </c>
      <c r="C822" t="str">
        <f>IF(RawData!D822&lt;&gt;"",RawData!D822,"")</f>
        <v/>
      </c>
      <c r="D822" s="28" t="str">
        <f>IF(RawData!E822&lt;&gt;"",RawData!E822,"")</f>
        <v/>
      </c>
      <c r="E822" t="str">
        <f>IF(RawData!F822&lt;&gt;"",CONCATENATE(RawData!F822,", ",LEFT(RawData!G822,1)),"")</f>
        <v/>
      </c>
      <c r="G822" s="30" t="str">
        <f t="shared" si="12"/>
        <v/>
      </c>
      <c r="H822" t="str">
        <f>IF(A822&lt;&gt;"",VLOOKUP(G822,ScoreRanges!$C$4:$E$8,3),"")</f>
        <v/>
      </c>
      <c r="J822" s="30" t="str">
        <f>IF(AND(ConversionTable!$F$2&lt;&gt;"",A822&lt;&gt;""),VLOOKUP(G822,ConversionTable!B$2:D$402,3),"")</f>
        <v/>
      </c>
      <c r="K822" t="str">
        <f>IF(AND(ConversionTable!$F$2&lt;&gt;"",A822&lt;&gt;""),VLOOKUP(J822,ConversionTable!I$4:K$7,3),"")</f>
        <v/>
      </c>
      <c r="M822" t="str">
        <f>IF(A822&lt;&gt;"",(RawData!AC822*ScoringModel!$B$11+RawData!AD822*ScoringModel!$B$21+RawData!AE822*ScoringModel!$B$31)*0.01,"")</f>
        <v/>
      </c>
      <c r="N822" t="str">
        <f>IF(A822&lt;&gt;"",(RawData!H822*ScoringModel!$B$4+RawData!I822*ScoringModel!$B$5+RawData!J822*ScoringModel!$B$6+RawData!K822*ScoringModel!$B$7+RawData!L822*ScoringModel!$B$8+RawData!M822*ScoringModel!$B$9+RawData!N822*ScoringModel!$B$10)*0.01,"")</f>
        <v/>
      </c>
      <c r="O822" t="str">
        <f>IF(A822&lt;&gt;"",(RawData!O822*ScoringModel!$B$14+RawData!P822*ScoringModel!$B$15+RawData!Q822*ScoringModel!$B$16+RawData!R822*ScoringModel!$B$17+RawData!S822*ScoringModel!$B$18+RawData!T822*ScoringModel!$B$19+RawData!U822*ScoringModel!$B$20)*0.01,"")</f>
        <v/>
      </c>
      <c r="P822" t="str">
        <f>IF(A822&lt;&gt;"",(RawData!V822*ScoringModel!$B$24+RawData!W822*ScoringModel!$B$25+RawData!X822*ScoringModel!$B$26+RawData!Y822*ScoringModel!$B$27+RawData!Z822*ScoringModel!$B$28+RawData!AA822*ScoringModel!$B$29+RawData!AB822*ScoringModel!$B$30)*0.01,"")</f>
        <v/>
      </c>
      <c r="Q822" s="19"/>
      <c r="R822" s="19"/>
      <c r="S822" s="19"/>
      <c r="T822" s="19"/>
      <c r="U822" s="19"/>
      <c r="V822" s="19"/>
    </row>
    <row r="823" spans="1:22" x14ac:dyDescent="0.25">
      <c r="A823" t="str">
        <f>IF(RawData!A823&lt;&gt;"",RawData!A823,"")</f>
        <v/>
      </c>
      <c r="B823" t="str">
        <f>IF(RawData!B823&lt;&gt;"",CONCATENATE(RawData!B823,", ",RawData!C823),"")</f>
        <v/>
      </c>
      <c r="C823" t="str">
        <f>IF(RawData!D823&lt;&gt;"",RawData!D823,"")</f>
        <v/>
      </c>
      <c r="D823" s="28" t="str">
        <f>IF(RawData!E823&lt;&gt;"",RawData!E823,"")</f>
        <v/>
      </c>
      <c r="E823" t="str">
        <f>IF(RawData!F823&lt;&gt;"",CONCATENATE(RawData!F823,", ",LEFT(RawData!G823,1)),"")</f>
        <v/>
      </c>
      <c r="G823" s="30" t="str">
        <f t="shared" si="12"/>
        <v/>
      </c>
      <c r="H823" t="str">
        <f>IF(A823&lt;&gt;"",VLOOKUP(G823,ScoreRanges!$C$4:$E$8,3),"")</f>
        <v/>
      </c>
      <c r="J823" s="30" t="str">
        <f>IF(AND(ConversionTable!$F$2&lt;&gt;"",A823&lt;&gt;""),VLOOKUP(G823,ConversionTable!B$2:D$402,3),"")</f>
        <v/>
      </c>
      <c r="K823" t="str">
        <f>IF(AND(ConversionTable!$F$2&lt;&gt;"",A823&lt;&gt;""),VLOOKUP(J823,ConversionTable!I$4:K$7,3),"")</f>
        <v/>
      </c>
      <c r="M823" t="str">
        <f>IF(A823&lt;&gt;"",(RawData!AC823*ScoringModel!$B$11+RawData!AD823*ScoringModel!$B$21+RawData!AE823*ScoringModel!$B$31)*0.01,"")</f>
        <v/>
      </c>
      <c r="N823" t="str">
        <f>IF(A823&lt;&gt;"",(RawData!H823*ScoringModel!$B$4+RawData!I823*ScoringModel!$B$5+RawData!J823*ScoringModel!$B$6+RawData!K823*ScoringModel!$B$7+RawData!L823*ScoringModel!$B$8+RawData!M823*ScoringModel!$B$9+RawData!N823*ScoringModel!$B$10)*0.01,"")</f>
        <v/>
      </c>
      <c r="O823" t="str">
        <f>IF(A823&lt;&gt;"",(RawData!O823*ScoringModel!$B$14+RawData!P823*ScoringModel!$B$15+RawData!Q823*ScoringModel!$B$16+RawData!R823*ScoringModel!$B$17+RawData!S823*ScoringModel!$B$18+RawData!T823*ScoringModel!$B$19+RawData!U823*ScoringModel!$B$20)*0.01,"")</f>
        <v/>
      </c>
      <c r="P823" t="str">
        <f>IF(A823&lt;&gt;"",(RawData!V823*ScoringModel!$B$24+RawData!W823*ScoringModel!$B$25+RawData!X823*ScoringModel!$B$26+RawData!Y823*ScoringModel!$B$27+RawData!Z823*ScoringModel!$B$28+RawData!AA823*ScoringModel!$B$29+RawData!AB823*ScoringModel!$B$30)*0.01,"")</f>
        <v/>
      </c>
      <c r="Q823" s="19"/>
      <c r="R823" s="19"/>
      <c r="S823" s="19"/>
      <c r="T823" s="19"/>
      <c r="U823" s="19"/>
      <c r="V823" s="19"/>
    </row>
    <row r="824" spans="1:22" x14ac:dyDescent="0.25">
      <c r="A824" t="str">
        <f>IF(RawData!A824&lt;&gt;"",RawData!A824,"")</f>
        <v/>
      </c>
      <c r="B824" t="str">
        <f>IF(RawData!B824&lt;&gt;"",CONCATENATE(RawData!B824,", ",RawData!C824),"")</f>
        <v/>
      </c>
      <c r="C824" t="str">
        <f>IF(RawData!D824&lt;&gt;"",RawData!D824,"")</f>
        <v/>
      </c>
      <c r="D824" s="28" t="str">
        <f>IF(RawData!E824&lt;&gt;"",RawData!E824,"")</f>
        <v/>
      </c>
      <c r="E824" t="str">
        <f>IF(RawData!F824&lt;&gt;"",CONCATENATE(RawData!F824,", ",LEFT(RawData!G824,1)),"")</f>
        <v/>
      </c>
      <c r="G824" s="30" t="str">
        <f t="shared" si="12"/>
        <v/>
      </c>
      <c r="H824" t="str">
        <f>IF(A824&lt;&gt;"",VLOOKUP(G824,ScoreRanges!$C$4:$E$8,3),"")</f>
        <v/>
      </c>
      <c r="J824" s="30" t="str">
        <f>IF(AND(ConversionTable!$F$2&lt;&gt;"",A824&lt;&gt;""),VLOOKUP(G824,ConversionTable!B$2:D$402,3),"")</f>
        <v/>
      </c>
      <c r="K824" t="str">
        <f>IF(AND(ConversionTable!$F$2&lt;&gt;"",A824&lt;&gt;""),VLOOKUP(J824,ConversionTable!I$4:K$7,3),"")</f>
        <v/>
      </c>
      <c r="M824" t="str">
        <f>IF(A824&lt;&gt;"",(RawData!AC824*ScoringModel!$B$11+RawData!AD824*ScoringModel!$B$21+RawData!AE824*ScoringModel!$B$31)*0.01,"")</f>
        <v/>
      </c>
      <c r="N824" t="str">
        <f>IF(A824&lt;&gt;"",(RawData!H824*ScoringModel!$B$4+RawData!I824*ScoringModel!$B$5+RawData!J824*ScoringModel!$B$6+RawData!K824*ScoringModel!$B$7+RawData!L824*ScoringModel!$B$8+RawData!M824*ScoringModel!$B$9+RawData!N824*ScoringModel!$B$10)*0.01,"")</f>
        <v/>
      </c>
      <c r="O824" t="str">
        <f>IF(A824&lt;&gt;"",(RawData!O824*ScoringModel!$B$14+RawData!P824*ScoringModel!$B$15+RawData!Q824*ScoringModel!$B$16+RawData!R824*ScoringModel!$B$17+RawData!S824*ScoringModel!$B$18+RawData!T824*ScoringModel!$B$19+RawData!U824*ScoringModel!$B$20)*0.01,"")</f>
        <v/>
      </c>
      <c r="P824" t="str">
        <f>IF(A824&lt;&gt;"",(RawData!V824*ScoringModel!$B$24+RawData!W824*ScoringModel!$B$25+RawData!X824*ScoringModel!$B$26+RawData!Y824*ScoringModel!$B$27+RawData!Z824*ScoringModel!$B$28+RawData!AA824*ScoringModel!$B$29+RawData!AB824*ScoringModel!$B$30)*0.01,"")</f>
        <v/>
      </c>
      <c r="Q824" s="19"/>
      <c r="R824" s="19"/>
      <c r="S824" s="19"/>
      <c r="T824" s="19"/>
      <c r="U824" s="19"/>
      <c r="V824" s="19"/>
    </row>
    <row r="825" spans="1:22" x14ac:dyDescent="0.25">
      <c r="A825" t="str">
        <f>IF(RawData!A825&lt;&gt;"",RawData!A825,"")</f>
        <v/>
      </c>
      <c r="B825" t="str">
        <f>IF(RawData!B825&lt;&gt;"",CONCATENATE(RawData!B825,", ",RawData!C825),"")</f>
        <v/>
      </c>
      <c r="C825" t="str">
        <f>IF(RawData!D825&lt;&gt;"",RawData!D825,"")</f>
        <v/>
      </c>
      <c r="D825" s="28" t="str">
        <f>IF(RawData!E825&lt;&gt;"",RawData!E825,"")</f>
        <v/>
      </c>
      <c r="E825" t="str">
        <f>IF(RawData!F825&lt;&gt;"",CONCATENATE(RawData!F825,", ",LEFT(RawData!G825,1)),"")</f>
        <v/>
      </c>
      <c r="G825" s="30" t="str">
        <f t="shared" si="12"/>
        <v/>
      </c>
      <c r="H825" t="str">
        <f>IF(A825&lt;&gt;"",VLOOKUP(G825,ScoreRanges!$C$4:$E$8,3),"")</f>
        <v/>
      </c>
      <c r="J825" s="30" t="str">
        <f>IF(AND(ConversionTable!$F$2&lt;&gt;"",A825&lt;&gt;""),VLOOKUP(G825,ConversionTable!B$2:D$402,3),"")</f>
        <v/>
      </c>
      <c r="K825" t="str">
        <f>IF(AND(ConversionTable!$F$2&lt;&gt;"",A825&lt;&gt;""),VLOOKUP(J825,ConversionTable!I$4:K$7,3),"")</f>
        <v/>
      </c>
      <c r="M825" t="str">
        <f>IF(A825&lt;&gt;"",(RawData!AC825*ScoringModel!$B$11+RawData!AD825*ScoringModel!$B$21+RawData!AE825*ScoringModel!$B$31)*0.01,"")</f>
        <v/>
      </c>
      <c r="N825" t="str">
        <f>IF(A825&lt;&gt;"",(RawData!H825*ScoringModel!$B$4+RawData!I825*ScoringModel!$B$5+RawData!J825*ScoringModel!$B$6+RawData!K825*ScoringModel!$B$7+RawData!L825*ScoringModel!$B$8+RawData!M825*ScoringModel!$B$9+RawData!N825*ScoringModel!$B$10)*0.01,"")</f>
        <v/>
      </c>
      <c r="O825" t="str">
        <f>IF(A825&lt;&gt;"",(RawData!O825*ScoringModel!$B$14+RawData!P825*ScoringModel!$B$15+RawData!Q825*ScoringModel!$B$16+RawData!R825*ScoringModel!$B$17+RawData!S825*ScoringModel!$B$18+RawData!T825*ScoringModel!$B$19+RawData!U825*ScoringModel!$B$20)*0.01,"")</f>
        <v/>
      </c>
      <c r="P825" t="str">
        <f>IF(A825&lt;&gt;"",(RawData!V825*ScoringModel!$B$24+RawData!W825*ScoringModel!$B$25+RawData!X825*ScoringModel!$B$26+RawData!Y825*ScoringModel!$B$27+RawData!Z825*ScoringModel!$B$28+RawData!AA825*ScoringModel!$B$29+RawData!AB825*ScoringModel!$B$30)*0.01,"")</f>
        <v/>
      </c>
      <c r="Q825" s="19"/>
      <c r="R825" s="19"/>
      <c r="S825" s="19"/>
      <c r="T825" s="19"/>
      <c r="U825" s="19"/>
      <c r="V825" s="19"/>
    </row>
    <row r="826" spans="1:22" x14ac:dyDescent="0.25">
      <c r="A826" t="str">
        <f>IF(RawData!A826&lt;&gt;"",RawData!A826,"")</f>
        <v/>
      </c>
      <c r="B826" t="str">
        <f>IF(RawData!B826&lt;&gt;"",CONCATENATE(RawData!B826,", ",RawData!C826),"")</f>
        <v/>
      </c>
      <c r="C826" t="str">
        <f>IF(RawData!D826&lt;&gt;"",RawData!D826,"")</f>
        <v/>
      </c>
      <c r="D826" s="28" t="str">
        <f>IF(RawData!E826&lt;&gt;"",RawData!E826,"")</f>
        <v/>
      </c>
      <c r="E826" t="str">
        <f>IF(RawData!F826&lt;&gt;"",CONCATENATE(RawData!F826,", ",LEFT(RawData!G826,1)),"")</f>
        <v/>
      </c>
      <c r="G826" s="30" t="str">
        <f t="shared" si="12"/>
        <v/>
      </c>
      <c r="H826" t="str">
        <f>IF(A826&lt;&gt;"",VLOOKUP(G826,ScoreRanges!$C$4:$E$8,3),"")</f>
        <v/>
      </c>
      <c r="J826" s="30" t="str">
        <f>IF(AND(ConversionTable!$F$2&lt;&gt;"",A826&lt;&gt;""),VLOOKUP(G826,ConversionTable!B$2:D$402,3),"")</f>
        <v/>
      </c>
      <c r="K826" t="str">
        <f>IF(AND(ConversionTable!$F$2&lt;&gt;"",A826&lt;&gt;""),VLOOKUP(J826,ConversionTable!I$4:K$7,3),"")</f>
        <v/>
      </c>
      <c r="M826" t="str">
        <f>IF(A826&lt;&gt;"",(RawData!AC826*ScoringModel!$B$11+RawData!AD826*ScoringModel!$B$21+RawData!AE826*ScoringModel!$B$31)*0.01,"")</f>
        <v/>
      </c>
      <c r="N826" t="str">
        <f>IF(A826&lt;&gt;"",(RawData!H826*ScoringModel!$B$4+RawData!I826*ScoringModel!$B$5+RawData!J826*ScoringModel!$B$6+RawData!K826*ScoringModel!$B$7+RawData!L826*ScoringModel!$B$8+RawData!M826*ScoringModel!$B$9+RawData!N826*ScoringModel!$B$10)*0.01,"")</f>
        <v/>
      </c>
      <c r="O826" t="str">
        <f>IF(A826&lt;&gt;"",(RawData!O826*ScoringModel!$B$14+RawData!P826*ScoringModel!$B$15+RawData!Q826*ScoringModel!$B$16+RawData!R826*ScoringModel!$B$17+RawData!S826*ScoringModel!$B$18+RawData!T826*ScoringModel!$B$19+RawData!U826*ScoringModel!$B$20)*0.01,"")</f>
        <v/>
      </c>
      <c r="P826" t="str">
        <f>IF(A826&lt;&gt;"",(RawData!V826*ScoringModel!$B$24+RawData!W826*ScoringModel!$B$25+RawData!X826*ScoringModel!$B$26+RawData!Y826*ScoringModel!$B$27+RawData!Z826*ScoringModel!$B$28+RawData!AA826*ScoringModel!$B$29+RawData!AB826*ScoringModel!$B$30)*0.01,"")</f>
        <v/>
      </c>
      <c r="Q826" s="19"/>
      <c r="R826" s="19"/>
      <c r="S826" s="19"/>
      <c r="T826" s="19"/>
      <c r="U826" s="19"/>
      <c r="V826" s="19"/>
    </row>
    <row r="827" spans="1:22" x14ac:dyDescent="0.25">
      <c r="A827" t="str">
        <f>IF(RawData!A827&lt;&gt;"",RawData!A827,"")</f>
        <v/>
      </c>
      <c r="B827" t="str">
        <f>IF(RawData!B827&lt;&gt;"",CONCATENATE(RawData!B827,", ",RawData!C827),"")</f>
        <v/>
      </c>
      <c r="C827" t="str">
        <f>IF(RawData!D827&lt;&gt;"",RawData!D827,"")</f>
        <v/>
      </c>
      <c r="D827" s="28" t="str">
        <f>IF(RawData!E827&lt;&gt;"",RawData!E827,"")</f>
        <v/>
      </c>
      <c r="E827" t="str">
        <f>IF(RawData!F827&lt;&gt;"",CONCATENATE(RawData!F827,", ",LEFT(RawData!G827,1)),"")</f>
        <v/>
      </c>
      <c r="G827" s="30" t="str">
        <f t="shared" si="12"/>
        <v/>
      </c>
      <c r="H827" t="str">
        <f>IF(A827&lt;&gt;"",VLOOKUP(G827,ScoreRanges!$C$4:$E$8,3),"")</f>
        <v/>
      </c>
      <c r="J827" s="30" t="str">
        <f>IF(AND(ConversionTable!$F$2&lt;&gt;"",A827&lt;&gt;""),VLOOKUP(G827,ConversionTable!B$2:D$402,3),"")</f>
        <v/>
      </c>
      <c r="K827" t="str">
        <f>IF(AND(ConversionTable!$F$2&lt;&gt;"",A827&lt;&gt;""),VLOOKUP(J827,ConversionTable!I$4:K$7,3),"")</f>
        <v/>
      </c>
      <c r="M827" t="str">
        <f>IF(A827&lt;&gt;"",(RawData!AC827*ScoringModel!$B$11+RawData!AD827*ScoringModel!$B$21+RawData!AE827*ScoringModel!$B$31)*0.01,"")</f>
        <v/>
      </c>
      <c r="N827" t="str">
        <f>IF(A827&lt;&gt;"",(RawData!H827*ScoringModel!$B$4+RawData!I827*ScoringModel!$B$5+RawData!J827*ScoringModel!$B$6+RawData!K827*ScoringModel!$B$7+RawData!L827*ScoringModel!$B$8+RawData!M827*ScoringModel!$B$9+RawData!N827*ScoringModel!$B$10)*0.01,"")</f>
        <v/>
      </c>
      <c r="O827" t="str">
        <f>IF(A827&lt;&gt;"",(RawData!O827*ScoringModel!$B$14+RawData!P827*ScoringModel!$B$15+RawData!Q827*ScoringModel!$B$16+RawData!R827*ScoringModel!$B$17+RawData!S827*ScoringModel!$B$18+RawData!T827*ScoringModel!$B$19+RawData!U827*ScoringModel!$B$20)*0.01,"")</f>
        <v/>
      </c>
      <c r="P827" t="str">
        <f>IF(A827&lt;&gt;"",(RawData!V827*ScoringModel!$B$24+RawData!W827*ScoringModel!$B$25+RawData!X827*ScoringModel!$B$26+RawData!Y827*ScoringModel!$B$27+RawData!Z827*ScoringModel!$B$28+RawData!AA827*ScoringModel!$B$29+RawData!AB827*ScoringModel!$B$30)*0.01,"")</f>
        <v/>
      </c>
      <c r="Q827" s="19"/>
      <c r="R827" s="19"/>
      <c r="S827" s="19"/>
      <c r="T827" s="19"/>
      <c r="U827" s="19"/>
      <c r="V827" s="19"/>
    </row>
    <row r="828" spans="1:22" x14ac:dyDescent="0.25">
      <c r="A828" t="str">
        <f>IF(RawData!A828&lt;&gt;"",RawData!A828,"")</f>
        <v/>
      </c>
      <c r="B828" t="str">
        <f>IF(RawData!B828&lt;&gt;"",CONCATENATE(RawData!B828,", ",RawData!C828),"")</f>
        <v/>
      </c>
      <c r="C828" t="str">
        <f>IF(RawData!D828&lt;&gt;"",RawData!D828,"")</f>
        <v/>
      </c>
      <c r="D828" s="28" t="str">
        <f>IF(RawData!E828&lt;&gt;"",RawData!E828,"")</f>
        <v/>
      </c>
      <c r="E828" t="str">
        <f>IF(RawData!F828&lt;&gt;"",CONCATENATE(RawData!F828,", ",LEFT(RawData!G828,1)),"")</f>
        <v/>
      </c>
      <c r="G828" s="30" t="str">
        <f t="shared" si="12"/>
        <v/>
      </c>
      <c r="H828" t="str">
        <f>IF(A828&lt;&gt;"",VLOOKUP(G828,ScoreRanges!$C$4:$E$8,3),"")</f>
        <v/>
      </c>
      <c r="J828" s="30" t="str">
        <f>IF(AND(ConversionTable!$F$2&lt;&gt;"",A828&lt;&gt;""),VLOOKUP(G828,ConversionTable!B$2:D$402,3),"")</f>
        <v/>
      </c>
      <c r="K828" t="str">
        <f>IF(AND(ConversionTable!$F$2&lt;&gt;"",A828&lt;&gt;""),VLOOKUP(J828,ConversionTable!I$4:K$7,3),"")</f>
        <v/>
      </c>
      <c r="M828" t="str">
        <f>IF(A828&lt;&gt;"",(RawData!AC828*ScoringModel!$B$11+RawData!AD828*ScoringModel!$B$21+RawData!AE828*ScoringModel!$B$31)*0.01,"")</f>
        <v/>
      </c>
      <c r="N828" t="str">
        <f>IF(A828&lt;&gt;"",(RawData!H828*ScoringModel!$B$4+RawData!I828*ScoringModel!$B$5+RawData!J828*ScoringModel!$B$6+RawData!K828*ScoringModel!$B$7+RawData!L828*ScoringModel!$B$8+RawData!M828*ScoringModel!$B$9+RawData!N828*ScoringModel!$B$10)*0.01,"")</f>
        <v/>
      </c>
      <c r="O828" t="str">
        <f>IF(A828&lt;&gt;"",(RawData!O828*ScoringModel!$B$14+RawData!P828*ScoringModel!$B$15+RawData!Q828*ScoringModel!$B$16+RawData!R828*ScoringModel!$B$17+RawData!S828*ScoringModel!$B$18+RawData!T828*ScoringModel!$B$19+RawData!U828*ScoringModel!$B$20)*0.01,"")</f>
        <v/>
      </c>
      <c r="P828" t="str">
        <f>IF(A828&lt;&gt;"",(RawData!V828*ScoringModel!$B$24+RawData!W828*ScoringModel!$B$25+RawData!X828*ScoringModel!$B$26+RawData!Y828*ScoringModel!$B$27+RawData!Z828*ScoringModel!$B$28+RawData!AA828*ScoringModel!$B$29+RawData!AB828*ScoringModel!$B$30)*0.01,"")</f>
        <v/>
      </c>
      <c r="Q828" s="19"/>
      <c r="R828" s="19"/>
      <c r="S828" s="19"/>
      <c r="T828" s="19"/>
      <c r="U828" s="19"/>
      <c r="V828" s="19"/>
    </row>
    <row r="829" spans="1:22" x14ac:dyDescent="0.25">
      <c r="A829" t="str">
        <f>IF(RawData!A829&lt;&gt;"",RawData!A829,"")</f>
        <v/>
      </c>
      <c r="B829" t="str">
        <f>IF(RawData!B829&lt;&gt;"",CONCATENATE(RawData!B829,", ",RawData!C829),"")</f>
        <v/>
      </c>
      <c r="C829" t="str">
        <f>IF(RawData!D829&lt;&gt;"",RawData!D829,"")</f>
        <v/>
      </c>
      <c r="D829" s="28" t="str">
        <f>IF(RawData!E829&lt;&gt;"",RawData!E829,"")</f>
        <v/>
      </c>
      <c r="E829" t="str">
        <f>IF(RawData!F829&lt;&gt;"",CONCATENATE(RawData!F829,", ",LEFT(RawData!G829,1)),"")</f>
        <v/>
      </c>
      <c r="G829" s="30" t="str">
        <f t="shared" si="12"/>
        <v/>
      </c>
      <c r="H829" t="str">
        <f>IF(A829&lt;&gt;"",VLOOKUP(G829,ScoreRanges!$C$4:$E$8,3),"")</f>
        <v/>
      </c>
      <c r="J829" s="30" t="str">
        <f>IF(AND(ConversionTable!$F$2&lt;&gt;"",A829&lt;&gt;""),VLOOKUP(G829,ConversionTable!B$2:D$402,3),"")</f>
        <v/>
      </c>
      <c r="K829" t="str">
        <f>IF(AND(ConversionTable!$F$2&lt;&gt;"",A829&lt;&gt;""),VLOOKUP(J829,ConversionTable!I$4:K$7,3),"")</f>
        <v/>
      </c>
      <c r="M829" t="str">
        <f>IF(A829&lt;&gt;"",(RawData!AC829*ScoringModel!$B$11+RawData!AD829*ScoringModel!$B$21+RawData!AE829*ScoringModel!$B$31)*0.01,"")</f>
        <v/>
      </c>
      <c r="N829" t="str">
        <f>IF(A829&lt;&gt;"",(RawData!H829*ScoringModel!$B$4+RawData!I829*ScoringModel!$B$5+RawData!J829*ScoringModel!$B$6+RawData!K829*ScoringModel!$B$7+RawData!L829*ScoringModel!$B$8+RawData!M829*ScoringModel!$B$9+RawData!N829*ScoringModel!$B$10)*0.01,"")</f>
        <v/>
      </c>
      <c r="O829" t="str">
        <f>IF(A829&lt;&gt;"",(RawData!O829*ScoringModel!$B$14+RawData!P829*ScoringModel!$B$15+RawData!Q829*ScoringModel!$B$16+RawData!R829*ScoringModel!$B$17+RawData!S829*ScoringModel!$B$18+RawData!T829*ScoringModel!$B$19+RawData!U829*ScoringModel!$B$20)*0.01,"")</f>
        <v/>
      </c>
      <c r="P829" t="str">
        <f>IF(A829&lt;&gt;"",(RawData!V829*ScoringModel!$B$24+RawData!W829*ScoringModel!$B$25+RawData!X829*ScoringModel!$B$26+RawData!Y829*ScoringModel!$B$27+RawData!Z829*ScoringModel!$B$28+RawData!AA829*ScoringModel!$B$29+RawData!AB829*ScoringModel!$B$30)*0.01,"")</f>
        <v/>
      </c>
      <c r="Q829" s="19"/>
      <c r="R829" s="19"/>
      <c r="S829" s="19"/>
      <c r="T829" s="19"/>
      <c r="U829" s="19"/>
      <c r="V829" s="19"/>
    </row>
    <row r="830" spans="1:22" x14ac:dyDescent="0.25">
      <c r="A830" t="str">
        <f>IF(RawData!A830&lt;&gt;"",RawData!A830,"")</f>
        <v/>
      </c>
      <c r="B830" t="str">
        <f>IF(RawData!B830&lt;&gt;"",CONCATENATE(RawData!B830,", ",RawData!C830),"")</f>
        <v/>
      </c>
      <c r="C830" t="str">
        <f>IF(RawData!D830&lt;&gt;"",RawData!D830,"")</f>
        <v/>
      </c>
      <c r="D830" s="28" t="str">
        <f>IF(RawData!E830&lt;&gt;"",RawData!E830,"")</f>
        <v/>
      </c>
      <c r="E830" t="str">
        <f>IF(RawData!F830&lt;&gt;"",CONCATENATE(RawData!F830,", ",LEFT(RawData!G830,1)),"")</f>
        <v/>
      </c>
      <c r="G830" s="30" t="str">
        <f t="shared" si="12"/>
        <v/>
      </c>
      <c r="H830" t="str">
        <f>IF(A830&lt;&gt;"",VLOOKUP(G830,ScoreRanges!$C$4:$E$8,3),"")</f>
        <v/>
      </c>
      <c r="J830" s="30" t="str">
        <f>IF(AND(ConversionTable!$F$2&lt;&gt;"",A830&lt;&gt;""),VLOOKUP(G830,ConversionTable!B$2:D$402,3),"")</f>
        <v/>
      </c>
      <c r="K830" t="str">
        <f>IF(AND(ConversionTable!$F$2&lt;&gt;"",A830&lt;&gt;""),VLOOKUP(J830,ConversionTable!I$4:K$7,3),"")</f>
        <v/>
      </c>
      <c r="M830" t="str">
        <f>IF(A830&lt;&gt;"",(RawData!AC830*ScoringModel!$B$11+RawData!AD830*ScoringModel!$B$21+RawData!AE830*ScoringModel!$B$31)*0.01,"")</f>
        <v/>
      </c>
      <c r="N830" t="str">
        <f>IF(A830&lt;&gt;"",(RawData!H830*ScoringModel!$B$4+RawData!I830*ScoringModel!$B$5+RawData!J830*ScoringModel!$B$6+RawData!K830*ScoringModel!$B$7+RawData!L830*ScoringModel!$B$8+RawData!M830*ScoringModel!$B$9+RawData!N830*ScoringModel!$B$10)*0.01,"")</f>
        <v/>
      </c>
      <c r="O830" t="str">
        <f>IF(A830&lt;&gt;"",(RawData!O830*ScoringModel!$B$14+RawData!P830*ScoringModel!$B$15+RawData!Q830*ScoringModel!$B$16+RawData!R830*ScoringModel!$B$17+RawData!S830*ScoringModel!$B$18+RawData!T830*ScoringModel!$B$19+RawData!U830*ScoringModel!$B$20)*0.01,"")</f>
        <v/>
      </c>
      <c r="P830" t="str">
        <f>IF(A830&lt;&gt;"",(RawData!V830*ScoringModel!$B$24+RawData!W830*ScoringModel!$B$25+RawData!X830*ScoringModel!$B$26+RawData!Y830*ScoringModel!$B$27+RawData!Z830*ScoringModel!$B$28+RawData!AA830*ScoringModel!$B$29+RawData!AB830*ScoringModel!$B$30)*0.01,"")</f>
        <v/>
      </c>
      <c r="Q830" s="19"/>
      <c r="R830" s="19"/>
      <c r="S830" s="19"/>
      <c r="T830" s="19"/>
      <c r="U830" s="19"/>
      <c r="V830" s="19"/>
    </row>
    <row r="831" spans="1:22" x14ac:dyDescent="0.25">
      <c r="A831" t="str">
        <f>IF(RawData!A831&lt;&gt;"",RawData!A831,"")</f>
        <v/>
      </c>
      <c r="B831" t="str">
        <f>IF(RawData!B831&lt;&gt;"",CONCATENATE(RawData!B831,", ",RawData!C831),"")</f>
        <v/>
      </c>
      <c r="C831" t="str">
        <f>IF(RawData!D831&lt;&gt;"",RawData!D831,"")</f>
        <v/>
      </c>
      <c r="D831" s="28" t="str">
        <f>IF(RawData!E831&lt;&gt;"",RawData!E831,"")</f>
        <v/>
      </c>
      <c r="E831" t="str">
        <f>IF(RawData!F831&lt;&gt;"",CONCATENATE(RawData!F831,", ",LEFT(RawData!G831,1)),"")</f>
        <v/>
      </c>
      <c r="G831" s="30" t="str">
        <f t="shared" si="12"/>
        <v/>
      </c>
      <c r="H831" t="str">
        <f>IF(A831&lt;&gt;"",VLOOKUP(G831,ScoreRanges!$C$4:$E$8,3),"")</f>
        <v/>
      </c>
      <c r="J831" s="30" t="str">
        <f>IF(AND(ConversionTable!$F$2&lt;&gt;"",A831&lt;&gt;""),VLOOKUP(G831,ConversionTable!B$2:D$402,3),"")</f>
        <v/>
      </c>
      <c r="K831" t="str">
        <f>IF(AND(ConversionTable!$F$2&lt;&gt;"",A831&lt;&gt;""),VLOOKUP(J831,ConversionTable!I$4:K$7,3),"")</f>
        <v/>
      </c>
      <c r="M831" t="str">
        <f>IF(A831&lt;&gt;"",(RawData!AC831*ScoringModel!$B$11+RawData!AD831*ScoringModel!$B$21+RawData!AE831*ScoringModel!$B$31)*0.01,"")</f>
        <v/>
      </c>
      <c r="N831" t="str">
        <f>IF(A831&lt;&gt;"",(RawData!H831*ScoringModel!$B$4+RawData!I831*ScoringModel!$B$5+RawData!J831*ScoringModel!$B$6+RawData!K831*ScoringModel!$B$7+RawData!L831*ScoringModel!$B$8+RawData!M831*ScoringModel!$B$9+RawData!N831*ScoringModel!$B$10)*0.01,"")</f>
        <v/>
      </c>
      <c r="O831" t="str">
        <f>IF(A831&lt;&gt;"",(RawData!O831*ScoringModel!$B$14+RawData!P831*ScoringModel!$B$15+RawData!Q831*ScoringModel!$B$16+RawData!R831*ScoringModel!$B$17+RawData!S831*ScoringModel!$B$18+RawData!T831*ScoringModel!$B$19+RawData!U831*ScoringModel!$B$20)*0.01,"")</f>
        <v/>
      </c>
      <c r="P831" t="str">
        <f>IF(A831&lt;&gt;"",(RawData!V831*ScoringModel!$B$24+RawData!W831*ScoringModel!$B$25+RawData!X831*ScoringModel!$B$26+RawData!Y831*ScoringModel!$B$27+RawData!Z831*ScoringModel!$B$28+RawData!AA831*ScoringModel!$B$29+RawData!AB831*ScoringModel!$B$30)*0.01,"")</f>
        <v/>
      </c>
      <c r="Q831" s="19"/>
      <c r="R831" s="19"/>
      <c r="S831" s="19"/>
      <c r="T831" s="19"/>
      <c r="U831" s="19"/>
      <c r="V831" s="19"/>
    </row>
    <row r="832" spans="1:22" x14ac:dyDescent="0.25">
      <c r="A832" t="str">
        <f>IF(RawData!A832&lt;&gt;"",RawData!A832,"")</f>
        <v/>
      </c>
      <c r="B832" t="str">
        <f>IF(RawData!B832&lt;&gt;"",CONCATENATE(RawData!B832,", ",RawData!C832),"")</f>
        <v/>
      </c>
      <c r="C832" t="str">
        <f>IF(RawData!D832&lt;&gt;"",RawData!D832,"")</f>
        <v/>
      </c>
      <c r="D832" s="28" t="str">
        <f>IF(RawData!E832&lt;&gt;"",RawData!E832,"")</f>
        <v/>
      </c>
      <c r="E832" t="str">
        <f>IF(RawData!F832&lt;&gt;"",CONCATENATE(RawData!F832,", ",LEFT(RawData!G832,1)),"")</f>
        <v/>
      </c>
      <c r="G832" s="30" t="str">
        <f t="shared" si="12"/>
        <v/>
      </c>
      <c r="H832" t="str">
        <f>IF(A832&lt;&gt;"",VLOOKUP(G832,ScoreRanges!$C$4:$E$8,3),"")</f>
        <v/>
      </c>
      <c r="J832" s="30" t="str">
        <f>IF(AND(ConversionTable!$F$2&lt;&gt;"",A832&lt;&gt;""),VLOOKUP(G832,ConversionTable!B$2:D$402,3),"")</f>
        <v/>
      </c>
      <c r="K832" t="str">
        <f>IF(AND(ConversionTable!$F$2&lt;&gt;"",A832&lt;&gt;""),VLOOKUP(J832,ConversionTable!I$4:K$7,3),"")</f>
        <v/>
      </c>
      <c r="M832" t="str">
        <f>IF(A832&lt;&gt;"",(RawData!AC832*ScoringModel!$B$11+RawData!AD832*ScoringModel!$B$21+RawData!AE832*ScoringModel!$B$31)*0.01,"")</f>
        <v/>
      </c>
      <c r="N832" t="str">
        <f>IF(A832&lt;&gt;"",(RawData!H832*ScoringModel!$B$4+RawData!I832*ScoringModel!$B$5+RawData!J832*ScoringModel!$B$6+RawData!K832*ScoringModel!$B$7+RawData!L832*ScoringModel!$B$8+RawData!M832*ScoringModel!$B$9+RawData!N832*ScoringModel!$B$10)*0.01,"")</f>
        <v/>
      </c>
      <c r="O832" t="str">
        <f>IF(A832&lt;&gt;"",(RawData!O832*ScoringModel!$B$14+RawData!P832*ScoringModel!$B$15+RawData!Q832*ScoringModel!$B$16+RawData!R832*ScoringModel!$B$17+RawData!S832*ScoringModel!$B$18+RawData!T832*ScoringModel!$B$19+RawData!U832*ScoringModel!$B$20)*0.01,"")</f>
        <v/>
      </c>
      <c r="P832" t="str">
        <f>IF(A832&lt;&gt;"",(RawData!V832*ScoringModel!$B$24+RawData!W832*ScoringModel!$B$25+RawData!X832*ScoringModel!$B$26+RawData!Y832*ScoringModel!$B$27+RawData!Z832*ScoringModel!$B$28+RawData!AA832*ScoringModel!$B$29+RawData!AB832*ScoringModel!$B$30)*0.01,"")</f>
        <v/>
      </c>
      <c r="Q832" s="19"/>
      <c r="R832" s="19"/>
      <c r="S832" s="19"/>
      <c r="T832" s="19"/>
      <c r="U832" s="19"/>
      <c r="V832" s="19"/>
    </row>
    <row r="833" spans="1:22" x14ac:dyDescent="0.25">
      <c r="A833" t="str">
        <f>IF(RawData!A833&lt;&gt;"",RawData!A833,"")</f>
        <v/>
      </c>
      <c r="B833" t="str">
        <f>IF(RawData!B833&lt;&gt;"",CONCATENATE(RawData!B833,", ",RawData!C833),"")</f>
        <v/>
      </c>
      <c r="C833" t="str">
        <f>IF(RawData!D833&lt;&gt;"",RawData!D833,"")</f>
        <v/>
      </c>
      <c r="D833" s="28" t="str">
        <f>IF(RawData!E833&lt;&gt;"",RawData!E833,"")</f>
        <v/>
      </c>
      <c r="E833" t="str">
        <f>IF(RawData!F833&lt;&gt;"",CONCATENATE(RawData!F833,", ",LEFT(RawData!G833,1)),"")</f>
        <v/>
      </c>
      <c r="G833" s="30" t="str">
        <f t="shared" si="12"/>
        <v/>
      </c>
      <c r="H833" t="str">
        <f>IF(A833&lt;&gt;"",VLOOKUP(G833,ScoreRanges!$C$4:$E$8,3),"")</f>
        <v/>
      </c>
      <c r="J833" s="30" t="str">
        <f>IF(AND(ConversionTable!$F$2&lt;&gt;"",A833&lt;&gt;""),VLOOKUP(G833,ConversionTable!B$2:D$402,3),"")</f>
        <v/>
      </c>
      <c r="K833" t="str">
        <f>IF(AND(ConversionTable!$F$2&lt;&gt;"",A833&lt;&gt;""),VLOOKUP(J833,ConversionTable!I$4:K$7,3),"")</f>
        <v/>
      </c>
      <c r="M833" t="str">
        <f>IF(A833&lt;&gt;"",(RawData!AC833*ScoringModel!$B$11+RawData!AD833*ScoringModel!$B$21+RawData!AE833*ScoringModel!$B$31)*0.01,"")</f>
        <v/>
      </c>
      <c r="N833" t="str">
        <f>IF(A833&lt;&gt;"",(RawData!H833*ScoringModel!$B$4+RawData!I833*ScoringModel!$B$5+RawData!J833*ScoringModel!$B$6+RawData!K833*ScoringModel!$B$7+RawData!L833*ScoringModel!$B$8+RawData!M833*ScoringModel!$B$9+RawData!N833*ScoringModel!$B$10)*0.01,"")</f>
        <v/>
      </c>
      <c r="O833" t="str">
        <f>IF(A833&lt;&gt;"",(RawData!O833*ScoringModel!$B$14+RawData!P833*ScoringModel!$B$15+RawData!Q833*ScoringModel!$B$16+RawData!R833*ScoringModel!$B$17+RawData!S833*ScoringModel!$B$18+RawData!T833*ScoringModel!$B$19+RawData!U833*ScoringModel!$B$20)*0.01,"")</f>
        <v/>
      </c>
      <c r="P833" t="str">
        <f>IF(A833&lt;&gt;"",(RawData!V833*ScoringModel!$B$24+RawData!W833*ScoringModel!$B$25+RawData!X833*ScoringModel!$B$26+RawData!Y833*ScoringModel!$B$27+RawData!Z833*ScoringModel!$B$28+RawData!AA833*ScoringModel!$B$29+RawData!AB833*ScoringModel!$B$30)*0.01,"")</f>
        <v/>
      </c>
      <c r="Q833" s="19"/>
      <c r="R833" s="19"/>
      <c r="S833" s="19"/>
      <c r="T833" s="19"/>
      <c r="U833" s="19"/>
      <c r="V833" s="19"/>
    </row>
    <row r="834" spans="1:22" x14ac:dyDescent="0.25">
      <c r="A834" t="str">
        <f>IF(RawData!A834&lt;&gt;"",RawData!A834,"")</f>
        <v/>
      </c>
      <c r="B834" t="str">
        <f>IF(RawData!B834&lt;&gt;"",CONCATENATE(RawData!B834,", ",RawData!C834),"")</f>
        <v/>
      </c>
      <c r="C834" t="str">
        <f>IF(RawData!D834&lt;&gt;"",RawData!D834,"")</f>
        <v/>
      </c>
      <c r="D834" s="28" t="str">
        <f>IF(RawData!E834&lt;&gt;"",RawData!E834,"")</f>
        <v/>
      </c>
      <c r="E834" t="str">
        <f>IF(RawData!F834&lt;&gt;"",CONCATENATE(RawData!F834,", ",LEFT(RawData!G834,1)),"")</f>
        <v/>
      </c>
      <c r="G834" s="30" t="str">
        <f t="shared" si="12"/>
        <v/>
      </c>
      <c r="H834" t="str">
        <f>IF(A834&lt;&gt;"",VLOOKUP(G834,ScoreRanges!$C$4:$E$8,3),"")</f>
        <v/>
      </c>
      <c r="J834" s="30" t="str">
        <f>IF(AND(ConversionTable!$F$2&lt;&gt;"",A834&lt;&gt;""),VLOOKUP(G834,ConversionTable!B$2:D$402,3),"")</f>
        <v/>
      </c>
      <c r="K834" t="str">
        <f>IF(AND(ConversionTable!$F$2&lt;&gt;"",A834&lt;&gt;""),VLOOKUP(J834,ConversionTable!I$4:K$7,3),"")</f>
        <v/>
      </c>
      <c r="M834" t="str">
        <f>IF(A834&lt;&gt;"",(RawData!AC834*ScoringModel!$B$11+RawData!AD834*ScoringModel!$B$21+RawData!AE834*ScoringModel!$B$31)*0.01,"")</f>
        <v/>
      </c>
      <c r="N834" t="str">
        <f>IF(A834&lt;&gt;"",(RawData!H834*ScoringModel!$B$4+RawData!I834*ScoringModel!$B$5+RawData!J834*ScoringModel!$B$6+RawData!K834*ScoringModel!$B$7+RawData!L834*ScoringModel!$B$8+RawData!M834*ScoringModel!$B$9+RawData!N834*ScoringModel!$B$10)*0.01,"")</f>
        <v/>
      </c>
      <c r="O834" t="str">
        <f>IF(A834&lt;&gt;"",(RawData!O834*ScoringModel!$B$14+RawData!P834*ScoringModel!$B$15+RawData!Q834*ScoringModel!$B$16+RawData!R834*ScoringModel!$B$17+RawData!S834*ScoringModel!$B$18+RawData!T834*ScoringModel!$B$19+RawData!U834*ScoringModel!$B$20)*0.01,"")</f>
        <v/>
      </c>
      <c r="P834" t="str">
        <f>IF(A834&lt;&gt;"",(RawData!V834*ScoringModel!$B$24+RawData!W834*ScoringModel!$B$25+RawData!X834*ScoringModel!$B$26+RawData!Y834*ScoringModel!$B$27+RawData!Z834*ScoringModel!$B$28+RawData!AA834*ScoringModel!$B$29+RawData!AB834*ScoringModel!$B$30)*0.01,"")</f>
        <v/>
      </c>
      <c r="Q834" s="19"/>
      <c r="R834" s="19"/>
      <c r="S834" s="19"/>
      <c r="T834" s="19"/>
      <c r="U834" s="19"/>
      <c r="V834" s="19"/>
    </row>
    <row r="835" spans="1:22" x14ac:dyDescent="0.25">
      <c r="A835" t="str">
        <f>IF(RawData!A835&lt;&gt;"",RawData!A835,"")</f>
        <v/>
      </c>
      <c r="B835" t="str">
        <f>IF(RawData!B835&lt;&gt;"",CONCATENATE(RawData!B835,", ",RawData!C835),"")</f>
        <v/>
      </c>
      <c r="C835" t="str">
        <f>IF(RawData!D835&lt;&gt;"",RawData!D835,"")</f>
        <v/>
      </c>
      <c r="D835" s="28" t="str">
        <f>IF(RawData!E835&lt;&gt;"",RawData!E835,"")</f>
        <v/>
      </c>
      <c r="E835" t="str">
        <f>IF(RawData!F835&lt;&gt;"",CONCATENATE(RawData!F835,", ",LEFT(RawData!G835,1)),"")</f>
        <v/>
      </c>
      <c r="G835" s="30" t="str">
        <f t="shared" ref="G835:G898" si="13">IF(A835&lt;&gt;"",SUM(M835:P835),"")</f>
        <v/>
      </c>
      <c r="H835" t="str">
        <f>IF(A835&lt;&gt;"",VLOOKUP(G835,ScoreRanges!$C$4:$E$8,3),"")</f>
        <v/>
      </c>
      <c r="J835" s="30" t="str">
        <f>IF(AND(ConversionTable!$F$2&lt;&gt;"",A835&lt;&gt;""),VLOOKUP(G835,ConversionTable!B$2:D$402,3),"")</f>
        <v/>
      </c>
      <c r="K835" t="str">
        <f>IF(AND(ConversionTable!$F$2&lt;&gt;"",A835&lt;&gt;""),VLOOKUP(J835,ConversionTable!I$4:K$7,3),"")</f>
        <v/>
      </c>
      <c r="M835" t="str">
        <f>IF(A835&lt;&gt;"",(RawData!AC835*ScoringModel!$B$11+RawData!AD835*ScoringModel!$B$21+RawData!AE835*ScoringModel!$B$31)*0.01,"")</f>
        <v/>
      </c>
      <c r="N835" t="str">
        <f>IF(A835&lt;&gt;"",(RawData!H835*ScoringModel!$B$4+RawData!I835*ScoringModel!$B$5+RawData!J835*ScoringModel!$B$6+RawData!K835*ScoringModel!$B$7+RawData!L835*ScoringModel!$B$8+RawData!M835*ScoringModel!$B$9+RawData!N835*ScoringModel!$B$10)*0.01,"")</f>
        <v/>
      </c>
      <c r="O835" t="str">
        <f>IF(A835&lt;&gt;"",(RawData!O835*ScoringModel!$B$14+RawData!P835*ScoringModel!$B$15+RawData!Q835*ScoringModel!$B$16+RawData!R835*ScoringModel!$B$17+RawData!S835*ScoringModel!$B$18+RawData!T835*ScoringModel!$B$19+RawData!U835*ScoringModel!$B$20)*0.01,"")</f>
        <v/>
      </c>
      <c r="P835" t="str">
        <f>IF(A835&lt;&gt;"",(RawData!V835*ScoringModel!$B$24+RawData!W835*ScoringModel!$B$25+RawData!X835*ScoringModel!$B$26+RawData!Y835*ScoringModel!$B$27+RawData!Z835*ScoringModel!$B$28+RawData!AA835*ScoringModel!$B$29+RawData!AB835*ScoringModel!$B$30)*0.01,"")</f>
        <v/>
      </c>
      <c r="Q835" s="19"/>
      <c r="R835" s="19"/>
      <c r="S835" s="19"/>
      <c r="T835" s="19"/>
      <c r="U835" s="19"/>
      <c r="V835" s="19"/>
    </row>
    <row r="836" spans="1:22" x14ac:dyDescent="0.25">
      <c r="A836" t="str">
        <f>IF(RawData!A836&lt;&gt;"",RawData!A836,"")</f>
        <v/>
      </c>
      <c r="B836" t="str">
        <f>IF(RawData!B836&lt;&gt;"",CONCATENATE(RawData!B836,", ",RawData!C836),"")</f>
        <v/>
      </c>
      <c r="C836" t="str">
        <f>IF(RawData!D836&lt;&gt;"",RawData!D836,"")</f>
        <v/>
      </c>
      <c r="D836" s="28" t="str">
        <f>IF(RawData!E836&lt;&gt;"",RawData!E836,"")</f>
        <v/>
      </c>
      <c r="E836" t="str">
        <f>IF(RawData!F836&lt;&gt;"",CONCATENATE(RawData!F836,", ",LEFT(RawData!G836,1)),"")</f>
        <v/>
      </c>
      <c r="G836" s="30" t="str">
        <f t="shared" si="13"/>
        <v/>
      </c>
      <c r="H836" t="str">
        <f>IF(A836&lt;&gt;"",VLOOKUP(G836,ScoreRanges!$C$4:$E$8,3),"")</f>
        <v/>
      </c>
      <c r="J836" s="30" t="str">
        <f>IF(AND(ConversionTable!$F$2&lt;&gt;"",A836&lt;&gt;""),VLOOKUP(G836,ConversionTable!B$2:D$402,3),"")</f>
        <v/>
      </c>
      <c r="K836" t="str">
        <f>IF(AND(ConversionTable!$F$2&lt;&gt;"",A836&lt;&gt;""),VLOOKUP(J836,ConversionTable!I$4:K$7,3),"")</f>
        <v/>
      </c>
      <c r="M836" t="str">
        <f>IF(A836&lt;&gt;"",(RawData!AC836*ScoringModel!$B$11+RawData!AD836*ScoringModel!$B$21+RawData!AE836*ScoringModel!$B$31)*0.01,"")</f>
        <v/>
      </c>
      <c r="N836" t="str">
        <f>IF(A836&lt;&gt;"",(RawData!H836*ScoringModel!$B$4+RawData!I836*ScoringModel!$B$5+RawData!J836*ScoringModel!$B$6+RawData!K836*ScoringModel!$B$7+RawData!L836*ScoringModel!$B$8+RawData!M836*ScoringModel!$B$9+RawData!N836*ScoringModel!$B$10)*0.01,"")</f>
        <v/>
      </c>
      <c r="O836" t="str">
        <f>IF(A836&lt;&gt;"",(RawData!O836*ScoringModel!$B$14+RawData!P836*ScoringModel!$B$15+RawData!Q836*ScoringModel!$B$16+RawData!R836*ScoringModel!$B$17+RawData!S836*ScoringModel!$B$18+RawData!T836*ScoringModel!$B$19+RawData!U836*ScoringModel!$B$20)*0.01,"")</f>
        <v/>
      </c>
      <c r="P836" t="str">
        <f>IF(A836&lt;&gt;"",(RawData!V836*ScoringModel!$B$24+RawData!W836*ScoringModel!$B$25+RawData!X836*ScoringModel!$B$26+RawData!Y836*ScoringModel!$B$27+RawData!Z836*ScoringModel!$B$28+RawData!AA836*ScoringModel!$B$29+RawData!AB836*ScoringModel!$B$30)*0.01,"")</f>
        <v/>
      </c>
      <c r="Q836" s="19"/>
      <c r="R836" s="19"/>
      <c r="S836" s="19"/>
      <c r="T836" s="19"/>
      <c r="U836" s="19"/>
      <c r="V836" s="19"/>
    </row>
    <row r="837" spans="1:22" x14ac:dyDescent="0.25">
      <c r="A837" t="str">
        <f>IF(RawData!A837&lt;&gt;"",RawData!A837,"")</f>
        <v/>
      </c>
      <c r="B837" t="str">
        <f>IF(RawData!B837&lt;&gt;"",CONCATENATE(RawData!B837,", ",RawData!C837),"")</f>
        <v/>
      </c>
      <c r="C837" t="str">
        <f>IF(RawData!D837&lt;&gt;"",RawData!D837,"")</f>
        <v/>
      </c>
      <c r="D837" s="28" t="str">
        <f>IF(RawData!E837&lt;&gt;"",RawData!E837,"")</f>
        <v/>
      </c>
      <c r="E837" t="str">
        <f>IF(RawData!F837&lt;&gt;"",CONCATENATE(RawData!F837,", ",LEFT(RawData!G837,1)),"")</f>
        <v/>
      </c>
      <c r="G837" s="30" t="str">
        <f t="shared" si="13"/>
        <v/>
      </c>
      <c r="H837" t="str">
        <f>IF(A837&lt;&gt;"",VLOOKUP(G837,ScoreRanges!$C$4:$E$8,3),"")</f>
        <v/>
      </c>
      <c r="J837" s="30" t="str">
        <f>IF(AND(ConversionTable!$F$2&lt;&gt;"",A837&lt;&gt;""),VLOOKUP(G837,ConversionTable!B$2:D$402,3),"")</f>
        <v/>
      </c>
      <c r="K837" t="str">
        <f>IF(AND(ConversionTable!$F$2&lt;&gt;"",A837&lt;&gt;""),VLOOKUP(J837,ConversionTable!I$4:K$7,3),"")</f>
        <v/>
      </c>
      <c r="M837" t="str">
        <f>IF(A837&lt;&gt;"",(RawData!AC837*ScoringModel!$B$11+RawData!AD837*ScoringModel!$B$21+RawData!AE837*ScoringModel!$B$31)*0.01,"")</f>
        <v/>
      </c>
      <c r="N837" t="str">
        <f>IF(A837&lt;&gt;"",(RawData!H837*ScoringModel!$B$4+RawData!I837*ScoringModel!$B$5+RawData!J837*ScoringModel!$B$6+RawData!K837*ScoringModel!$B$7+RawData!L837*ScoringModel!$B$8+RawData!M837*ScoringModel!$B$9+RawData!N837*ScoringModel!$B$10)*0.01,"")</f>
        <v/>
      </c>
      <c r="O837" t="str">
        <f>IF(A837&lt;&gt;"",(RawData!O837*ScoringModel!$B$14+RawData!P837*ScoringModel!$B$15+RawData!Q837*ScoringModel!$B$16+RawData!R837*ScoringModel!$B$17+RawData!S837*ScoringModel!$B$18+RawData!T837*ScoringModel!$B$19+RawData!U837*ScoringModel!$B$20)*0.01,"")</f>
        <v/>
      </c>
      <c r="P837" t="str">
        <f>IF(A837&lt;&gt;"",(RawData!V837*ScoringModel!$B$24+RawData!W837*ScoringModel!$B$25+RawData!X837*ScoringModel!$B$26+RawData!Y837*ScoringModel!$B$27+RawData!Z837*ScoringModel!$B$28+RawData!AA837*ScoringModel!$B$29+RawData!AB837*ScoringModel!$B$30)*0.01,"")</f>
        <v/>
      </c>
      <c r="Q837" s="19"/>
      <c r="R837" s="19"/>
      <c r="S837" s="19"/>
      <c r="T837" s="19"/>
      <c r="U837" s="19"/>
      <c r="V837" s="19"/>
    </row>
    <row r="838" spans="1:22" x14ac:dyDescent="0.25">
      <c r="A838" t="str">
        <f>IF(RawData!A838&lt;&gt;"",RawData!A838,"")</f>
        <v/>
      </c>
      <c r="B838" t="str">
        <f>IF(RawData!B838&lt;&gt;"",CONCATENATE(RawData!B838,", ",RawData!C838),"")</f>
        <v/>
      </c>
      <c r="C838" t="str">
        <f>IF(RawData!D838&lt;&gt;"",RawData!D838,"")</f>
        <v/>
      </c>
      <c r="D838" s="28" t="str">
        <f>IF(RawData!E838&lt;&gt;"",RawData!E838,"")</f>
        <v/>
      </c>
      <c r="E838" t="str">
        <f>IF(RawData!F838&lt;&gt;"",CONCATENATE(RawData!F838,", ",LEFT(RawData!G838,1)),"")</f>
        <v/>
      </c>
      <c r="G838" s="30" t="str">
        <f t="shared" si="13"/>
        <v/>
      </c>
      <c r="H838" t="str">
        <f>IF(A838&lt;&gt;"",VLOOKUP(G838,ScoreRanges!$C$4:$E$8,3),"")</f>
        <v/>
      </c>
      <c r="J838" s="30" t="str">
        <f>IF(AND(ConversionTable!$F$2&lt;&gt;"",A838&lt;&gt;""),VLOOKUP(G838,ConversionTable!B$2:D$402,3),"")</f>
        <v/>
      </c>
      <c r="K838" t="str">
        <f>IF(AND(ConversionTable!$F$2&lt;&gt;"",A838&lt;&gt;""),VLOOKUP(J838,ConversionTable!I$4:K$7,3),"")</f>
        <v/>
      </c>
      <c r="M838" t="str">
        <f>IF(A838&lt;&gt;"",(RawData!AC838*ScoringModel!$B$11+RawData!AD838*ScoringModel!$B$21+RawData!AE838*ScoringModel!$B$31)*0.01,"")</f>
        <v/>
      </c>
      <c r="N838" t="str">
        <f>IF(A838&lt;&gt;"",(RawData!H838*ScoringModel!$B$4+RawData!I838*ScoringModel!$B$5+RawData!J838*ScoringModel!$B$6+RawData!K838*ScoringModel!$B$7+RawData!L838*ScoringModel!$B$8+RawData!M838*ScoringModel!$B$9+RawData!N838*ScoringModel!$B$10)*0.01,"")</f>
        <v/>
      </c>
      <c r="O838" t="str">
        <f>IF(A838&lt;&gt;"",(RawData!O838*ScoringModel!$B$14+RawData!P838*ScoringModel!$B$15+RawData!Q838*ScoringModel!$B$16+RawData!R838*ScoringModel!$B$17+RawData!S838*ScoringModel!$B$18+RawData!T838*ScoringModel!$B$19+RawData!U838*ScoringModel!$B$20)*0.01,"")</f>
        <v/>
      </c>
      <c r="P838" t="str">
        <f>IF(A838&lt;&gt;"",(RawData!V838*ScoringModel!$B$24+RawData!W838*ScoringModel!$B$25+RawData!X838*ScoringModel!$B$26+RawData!Y838*ScoringModel!$B$27+RawData!Z838*ScoringModel!$B$28+RawData!AA838*ScoringModel!$B$29+RawData!AB838*ScoringModel!$B$30)*0.01,"")</f>
        <v/>
      </c>
      <c r="Q838" s="19"/>
      <c r="R838" s="19"/>
      <c r="S838" s="19"/>
      <c r="T838" s="19"/>
      <c r="U838" s="19"/>
      <c r="V838" s="19"/>
    </row>
    <row r="839" spans="1:22" x14ac:dyDescent="0.25">
      <c r="A839" t="str">
        <f>IF(RawData!A839&lt;&gt;"",RawData!A839,"")</f>
        <v/>
      </c>
      <c r="B839" t="str">
        <f>IF(RawData!B839&lt;&gt;"",CONCATENATE(RawData!B839,", ",RawData!C839),"")</f>
        <v/>
      </c>
      <c r="C839" t="str">
        <f>IF(RawData!D839&lt;&gt;"",RawData!D839,"")</f>
        <v/>
      </c>
      <c r="D839" s="28" t="str">
        <f>IF(RawData!E839&lt;&gt;"",RawData!E839,"")</f>
        <v/>
      </c>
      <c r="E839" t="str">
        <f>IF(RawData!F839&lt;&gt;"",CONCATENATE(RawData!F839,", ",LEFT(RawData!G839,1)),"")</f>
        <v/>
      </c>
      <c r="G839" s="30" t="str">
        <f t="shared" si="13"/>
        <v/>
      </c>
      <c r="H839" t="str">
        <f>IF(A839&lt;&gt;"",VLOOKUP(G839,ScoreRanges!$C$4:$E$8,3),"")</f>
        <v/>
      </c>
      <c r="J839" s="30" t="str">
        <f>IF(AND(ConversionTable!$F$2&lt;&gt;"",A839&lt;&gt;""),VLOOKUP(G839,ConversionTable!B$2:D$402,3),"")</f>
        <v/>
      </c>
      <c r="K839" t="str">
        <f>IF(AND(ConversionTable!$F$2&lt;&gt;"",A839&lt;&gt;""),VLOOKUP(J839,ConversionTable!I$4:K$7,3),"")</f>
        <v/>
      </c>
      <c r="M839" t="str">
        <f>IF(A839&lt;&gt;"",(RawData!AC839*ScoringModel!$B$11+RawData!AD839*ScoringModel!$B$21+RawData!AE839*ScoringModel!$B$31)*0.01,"")</f>
        <v/>
      </c>
      <c r="N839" t="str">
        <f>IF(A839&lt;&gt;"",(RawData!H839*ScoringModel!$B$4+RawData!I839*ScoringModel!$B$5+RawData!J839*ScoringModel!$B$6+RawData!K839*ScoringModel!$B$7+RawData!L839*ScoringModel!$B$8+RawData!M839*ScoringModel!$B$9+RawData!N839*ScoringModel!$B$10)*0.01,"")</f>
        <v/>
      </c>
      <c r="O839" t="str">
        <f>IF(A839&lt;&gt;"",(RawData!O839*ScoringModel!$B$14+RawData!P839*ScoringModel!$B$15+RawData!Q839*ScoringModel!$B$16+RawData!R839*ScoringModel!$B$17+RawData!S839*ScoringModel!$B$18+RawData!T839*ScoringModel!$B$19+RawData!U839*ScoringModel!$B$20)*0.01,"")</f>
        <v/>
      </c>
      <c r="P839" t="str">
        <f>IF(A839&lt;&gt;"",(RawData!V839*ScoringModel!$B$24+RawData!W839*ScoringModel!$B$25+RawData!X839*ScoringModel!$B$26+RawData!Y839*ScoringModel!$B$27+RawData!Z839*ScoringModel!$B$28+RawData!AA839*ScoringModel!$B$29+RawData!AB839*ScoringModel!$B$30)*0.01,"")</f>
        <v/>
      </c>
      <c r="Q839" s="19"/>
      <c r="R839" s="19"/>
      <c r="S839" s="19"/>
      <c r="T839" s="19"/>
      <c r="U839" s="19"/>
      <c r="V839" s="19"/>
    </row>
    <row r="840" spans="1:22" x14ac:dyDescent="0.25">
      <c r="A840" t="str">
        <f>IF(RawData!A840&lt;&gt;"",RawData!A840,"")</f>
        <v/>
      </c>
      <c r="B840" t="str">
        <f>IF(RawData!B840&lt;&gt;"",CONCATENATE(RawData!B840,", ",RawData!C840),"")</f>
        <v/>
      </c>
      <c r="C840" t="str">
        <f>IF(RawData!D840&lt;&gt;"",RawData!D840,"")</f>
        <v/>
      </c>
      <c r="D840" s="28" t="str">
        <f>IF(RawData!E840&lt;&gt;"",RawData!E840,"")</f>
        <v/>
      </c>
      <c r="E840" t="str">
        <f>IF(RawData!F840&lt;&gt;"",CONCATENATE(RawData!F840,", ",LEFT(RawData!G840,1)),"")</f>
        <v/>
      </c>
      <c r="G840" s="30" t="str">
        <f t="shared" si="13"/>
        <v/>
      </c>
      <c r="H840" t="str">
        <f>IF(A840&lt;&gt;"",VLOOKUP(G840,ScoreRanges!$C$4:$E$8,3),"")</f>
        <v/>
      </c>
      <c r="J840" s="30" t="str">
        <f>IF(AND(ConversionTable!$F$2&lt;&gt;"",A840&lt;&gt;""),VLOOKUP(G840,ConversionTable!B$2:D$402,3),"")</f>
        <v/>
      </c>
      <c r="K840" t="str">
        <f>IF(AND(ConversionTable!$F$2&lt;&gt;"",A840&lt;&gt;""),VLOOKUP(J840,ConversionTable!I$4:K$7,3),"")</f>
        <v/>
      </c>
      <c r="M840" t="str">
        <f>IF(A840&lt;&gt;"",(RawData!AC840*ScoringModel!$B$11+RawData!AD840*ScoringModel!$B$21+RawData!AE840*ScoringModel!$B$31)*0.01,"")</f>
        <v/>
      </c>
      <c r="N840" t="str">
        <f>IF(A840&lt;&gt;"",(RawData!H840*ScoringModel!$B$4+RawData!I840*ScoringModel!$B$5+RawData!J840*ScoringModel!$B$6+RawData!K840*ScoringModel!$B$7+RawData!L840*ScoringModel!$B$8+RawData!M840*ScoringModel!$B$9+RawData!N840*ScoringModel!$B$10)*0.01,"")</f>
        <v/>
      </c>
      <c r="O840" t="str">
        <f>IF(A840&lt;&gt;"",(RawData!O840*ScoringModel!$B$14+RawData!P840*ScoringModel!$B$15+RawData!Q840*ScoringModel!$B$16+RawData!R840*ScoringModel!$B$17+RawData!S840*ScoringModel!$B$18+RawData!T840*ScoringModel!$B$19+RawData!U840*ScoringModel!$B$20)*0.01,"")</f>
        <v/>
      </c>
      <c r="P840" t="str">
        <f>IF(A840&lt;&gt;"",(RawData!V840*ScoringModel!$B$24+RawData!W840*ScoringModel!$B$25+RawData!X840*ScoringModel!$B$26+RawData!Y840*ScoringModel!$B$27+RawData!Z840*ScoringModel!$B$28+RawData!AA840*ScoringModel!$B$29+RawData!AB840*ScoringModel!$B$30)*0.01,"")</f>
        <v/>
      </c>
      <c r="Q840" s="19"/>
      <c r="R840" s="19"/>
      <c r="S840" s="19"/>
      <c r="T840" s="19"/>
      <c r="U840" s="19"/>
      <c r="V840" s="19"/>
    </row>
    <row r="841" spans="1:22" x14ac:dyDescent="0.25">
      <c r="A841" t="str">
        <f>IF(RawData!A841&lt;&gt;"",RawData!A841,"")</f>
        <v/>
      </c>
      <c r="B841" t="str">
        <f>IF(RawData!B841&lt;&gt;"",CONCATENATE(RawData!B841,", ",RawData!C841),"")</f>
        <v/>
      </c>
      <c r="C841" t="str">
        <f>IF(RawData!D841&lt;&gt;"",RawData!D841,"")</f>
        <v/>
      </c>
      <c r="D841" s="28" t="str">
        <f>IF(RawData!E841&lt;&gt;"",RawData!E841,"")</f>
        <v/>
      </c>
      <c r="E841" t="str">
        <f>IF(RawData!F841&lt;&gt;"",CONCATENATE(RawData!F841,", ",LEFT(RawData!G841,1)),"")</f>
        <v/>
      </c>
      <c r="G841" s="30" t="str">
        <f t="shared" si="13"/>
        <v/>
      </c>
      <c r="H841" t="str">
        <f>IF(A841&lt;&gt;"",VLOOKUP(G841,ScoreRanges!$C$4:$E$8,3),"")</f>
        <v/>
      </c>
      <c r="J841" s="30" t="str">
        <f>IF(AND(ConversionTable!$F$2&lt;&gt;"",A841&lt;&gt;""),VLOOKUP(G841,ConversionTable!B$2:D$402,3),"")</f>
        <v/>
      </c>
      <c r="K841" t="str">
        <f>IF(AND(ConversionTable!$F$2&lt;&gt;"",A841&lt;&gt;""),VLOOKUP(J841,ConversionTable!I$4:K$7,3),"")</f>
        <v/>
      </c>
      <c r="M841" t="str">
        <f>IF(A841&lt;&gt;"",(RawData!AC841*ScoringModel!$B$11+RawData!AD841*ScoringModel!$B$21+RawData!AE841*ScoringModel!$B$31)*0.01,"")</f>
        <v/>
      </c>
      <c r="N841" t="str">
        <f>IF(A841&lt;&gt;"",(RawData!H841*ScoringModel!$B$4+RawData!I841*ScoringModel!$B$5+RawData!J841*ScoringModel!$B$6+RawData!K841*ScoringModel!$B$7+RawData!L841*ScoringModel!$B$8+RawData!M841*ScoringModel!$B$9+RawData!N841*ScoringModel!$B$10)*0.01,"")</f>
        <v/>
      </c>
      <c r="O841" t="str">
        <f>IF(A841&lt;&gt;"",(RawData!O841*ScoringModel!$B$14+RawData!P841*ScoringModel!$B$15+RawData!Q841*ScoringModel!$B$16+RawData!R841*ScoringModel!$B$17+RawData!S841*ScoringModel!$B$18+RawData!T841*ScoringModel!$B$19+RawData!U841*ScoringModel!$B$20)*0.01,"")</f>
        <v/>
      </c>
      <c r="P841" t="str">
        <f>IF(A841&lt;&gt;"",(RawData!V841*ScoringModel!$B$24+RawData!W841*ScoringModel!$B$25+RawData!X841*ScoringModel!$B$26+RawData!Y841*ScoringModel!$B$27+RawData!Z841*ScoringModel!$B$28+RawData!AA841*ScoringModel!$B$29+RawData!AB841*ScoringModel!$B$30)*0.01,"")</f>
        <v/>
      </c>
      <c r="Q841" s="19"/>
      <c r="R841" s="19"/>
      <c r="S841" s="19"/>
      <c r="T841" s="19"/>
      <c r="U841" s="19"/>
      <c r="V841" s="19"/>
    </row>
    <row r="842" spans="1:22" x14ac:dyDescent="0.25">
      <c r="A842" t="str">
        <f>IF(RawData!A842&lt;&gt;"",RawData!A842,"")</f>
        <v/>
      </c>
      <c r="B842" t="str">
        <f>IF(RawData!B842&lt;&gt;"",CONCATENATE(RawData!B842,", ",RawData!C842),"")</f>
        <v/>
      </c>
      <c r="C842" t="str">
        <f>IF(RawData!D842&lt;&gt;"",RawData!D842,"")</f>
        <v/>
      </c>
      <c r="D842" s="28" t="str">
        <f>IF(RawData!E842&lt;&gt;"",RawData!E842,"")</f>
        <v/>
      </c>
      <c r="E842" t="str">
        <f>IF(RawData!F842&lt;&gt;"",CONCATENATE(RawData!F842,", ",LEFT(RawData!G842,1)),"")</f>
        <v/>
      </c>
      <c r="G842" s="30" t="str">
        <f t="shared" si="13"/>
        <v/>
      </c>
      <c r="H842" t="str">
        <f>IF(A842&lt;&gt;"",VLOOKUP(G842,ScoreRanges!$C$4:$E$8,3),"")</f>
        <v/>
      </c>
      <c r="J842" s="30" t="str">
        <f>IF(AND(ConversionTable!$F$2&lt;&gt;"",A842&lt;&gt;""),VLOOKUP(G842,ConversionTable!B$2:D$402,3),"")</f>
        <v/>
      </c>
      <c r="K842" t="str">
        <f>IF(AND(ConversionTable!$F$2&lt;&gt;"",A842&lt;&gt;""),VLOOKUP(J842,ConversionTable!I$4:K$7,3),"")</f>
        <v/>
      </c>
      <c r="M842" t="str">
        <f>IF(A842&lt;&gt;"",(RawData!AC842*ScoringModel!$B$11+RawData!AD842*ScoringModel!$B$21+RawData!AE842*ScoringModel!$B$31)*0.01,"")</f>
        <v/>
      </c>
      <c r="N842" t="str">
        <f>IF(A842&lt;&gt;"",(RawData!H842*ScoringModel!$B$4+RawData!I842*ScoringModel!$B$5+RawData!J842*ScoringModel!$B$6+RawData!K842*ScoringModel!$B$7+RawData!L842*ScoringModel!$B$8+RawData!M842*ScoringModel!$B$9+RawData!N842*ScoringModel!$B$10)*0.01,"")</f>
        <v/>
      </c>
      <c r="O842" t="str">
        <f>IF(A842&lt;&gt;"",(RawData!O842*ScoringModel!$B$14+RawData!P842*ScoringModel!$B$15+RawData!Q842*ScoringModel!$B$16+RawData!R842*ScoringModel!$B$17+RawData!S842*ScoringModel!$B$18+RawData!T842*ScoringModel!$B$19+RawData!U842*ScoringModel!$B$20)*0.01,"")</f>
        <v/>
      </c>
      <c r="P842" t="str">
        <f>IF(A842&lt;&gt;"",(RawData!V842*ScoringModel!$B$24+RawData!W842*ScoringModel!$B$25+RawData!X842*ScoringModel!$B$26+RawData!Y842*ScoringModel!$B$27+RawData!Z842*ScoringModel!$B$28+RawData!AA842*ScoringModel!$B$29+RawData!AB842*ScoringModel!$B$30)*0.01,"")</f>
        <v/>
      </c>
      <c r="Q842" s="19"/>
      <c r="R842" s="19"/>
      <c r="S842" s="19"/>
      <c r="T842" s="19"/>
      <c r="U842" s="19"/>
      <c r="V842" s="19"/>
    </row>
    <row r="843" spans="1:22" x14ac:dyDescent="0.25">
      <c r="A843" t="str">
        <f>IF(RawData!A843&lt;&gt;"",RawData!A843,"")</f>
        <v/>
      </c>
      <c r="B843" t="str">
        <f>IF(RawData!B843&lt;&gt;"",CONCATENATE(RawData!B843,", ",RawData!C843),"")</f>
        <v/>
      </c>
      <c r="C843" t="str">
        <f>IF(RawData!D843&lt;&gt;"",RawData!D843,"")</f>
        <v/>
      </c>
      <c r="D843" s="28" t="str">
        <f>IF(RawData!E843&lt;&gt;"",RawData!E843,"")</f>
        <v/>
      </c>
      <c r="E843" t="str">
        <f>IF(RawData!F843&lt;&gt;"",CONCATENATE(RawData!F843,", ",LEFT(RawData!G843,1)),"")</f>
        <v/>
      </c>
      <c r="G843" s="30" t="str">
        <f t="shared" si="13"/>
        <v/>
      </c>
      <c r="H843" t="str">
        <f>IF(A843&lt;&gt;"",VLOOKUP(G843,ScoreRanges!$C$4:$E$8,3),"")</f>
        <v/>
      </c>
      <c r="J843" s="30" t="str">
        <f>IF(AND(ConversionTable!$F$2&lt;&gt;"",A843&lt;&gt;""),VLOOKUP(G843,ConversionTable!B$2:D$402,3),"")</f>
        <v/>
      </c>
      <c r="K843" t="str">
        <f>IF(AND(ConversionTable!$F$2&lt;&gt;"",A843&lt;&gt;""),VLOOKUP(J843,ConversionTable!I$4:K$7,3),"")</f>
        <v/>
      </c>
      <c r="M843" t="str">
        <f>IF(A843&lt;&gt;"",(RawData!AC843*ScoringModel!$B$11+RawData!AD843*ScoringModel!$B$21+RawData!AE843*ScoringModel!$B$31)*0.01,"")</f>
        <v/>
      </c>
      <c r="N843" t="str">
        <f>IF(A843&lt;&gt;"",(RawData!H843*ScoringModel!$B$4+RawData!I843*ScoringModel!$B$5+RawData!J843*ScoringModel!$B$6+RawData!K843*ScoringModel!$B$7+RawData!L843*ScoringModel!$B$8+RawData!M843*ScoringModel!$B$9+RawData!N843*ScoringModel!$B$10)*0.01,"")</f>
        <v/>
      </c>
      <c r="O843" t="str">
        <f>IF(A843&lt;&gt;"",(RawData!O843*ScoringModel!$B$14+RawData!P843*ScoringModel!$B$15+RawData!Q843*ScoringModel!$B$16+RawData!R843*ScoringModel!$B$17+RawData!S843*ScoringModel!$B$18+RawData!T843*ScoringModel!$B$19+RawData!U843*ScoringModel!$B$20)*0.01,"")</f>
        <v/>
      </c>
      <c r="P843" t="str">
        <f>IF(A843&lt;&gt;"",(RawData!V843*ScoringModel!$B$24+RawData!W843*ScoringModel!$B$25+RawData!X843*ScoringModel!$B$26+RawData!Y843*ScoringModel!$B$27+RawData!Z843*ScoringModel!$B$28+RawData!AA843*ScoringModel!$B$29+RawData!AB843*ScoringModel!$B$30)*0.01,"")</f>
        <v/>
      </c>
      <c r="Q843" s="19"/>
      <c r="R843" s="19"/>
      <c r="S843" s="19"/>
      <c r="T843" s="19"/>
      <c r="U843" s="19"/>
      <c r="V843" s="19"/>
    </row>
    <row r="844" spans="1:22" x14ac:dyDescent="0.25">
      <c r="A844" t="str">
        <f>IF(RawData!A844&lt;&gt;"",RawData!A844,"")</f>
        <v/>
      </c>
      <c r="B844" t="str">
        <f>IF(RawData!B844&lt;&gt;"",CONCATENATE(RawData!B844,", ",RawData!C844),"")</f>
        <v/>
      </c>
      <c r="C844" t="str">
        <f>IF(RawData!D844&lt;&gt;"",RawData!D844,"")</f>
        <v/>
      </c>
      <c r="D844" s="28" t="str">
        <f>IF(RawData!E844&lt;&gt;"",RawData!E844,"")</f>
        <v/>
      </c>
      <c r="E844" t="str">
        <f>IF(RawData!F844&lt;&gt;"",CONCATENATE(RawData!F844,", ",LEFT(RawData!G844,1)),"")</f>
        <v/>
      </c>
      <c r="G844" s="30" t="str">
        <f t="shared" si="13"/>
        <v/>
      </c>
      <c r="H844" t="str">
        <f>IF(A844&lt;&gt;"",VLOOKUP(G844,ScoreRanges!$C$4:$E$8,3),"")</f>
        <v/>
      </c>
      <c r="J844" s="30" t="str">
        <f>IF(AND(ConversionTable!$F$2&lt;&gt;"",A844&lt;&gt;""),VLOOKUP(G844,ConversionTable!B$2:D$402,3),"")</f>
        <v/>
      </c>
      <c r="K844" t="str">
        <f>IF(AND(ConversionTable!$F$2&lt;&gt;"",A844&lt;&gt;""),VLOOKUP(J844,ConversionTable!I$4:K$7,3),"")</f>
        <v/>
      </c>
      <c r="M844" t="str">
        <f>IF(A844&lt;&gt;"",(RawData!AC844*ScoringModel!$B$11+RawData!AD844*ScoringModel!$B$21+RawData!AE844*ScoringModel!$B$31)*0.01,"")</f>
        <v/>
      </c>
      <c r="N844" t="str">
        <f>IF(A844&lt;&gt;"",(RawData!H844*ScoringModel!$B$4+RawData!I844*ScoringModel!$B$5+RawData!J844*ScoringModel!$B$6+RawData!K844*ScoringModel!$B$7+RawData!L844*ScoringModel!$B$8+RawData!M844*ScoringModel!$B$9+RawData!N844*ScoringModel!$B$10)*0.01,"")</f>
        <v/>
      </c>
      <c r="O844" t="str">
        <f>IF(A844&lt;&gt;"",(RawData!O844*ScoringModel!$B$14+RawData!P844*ScoringModel!$B$15+RawData!Q844*ScoringModel!$B$16+RawData!R844*ScoringModel!$B$17+RawData!S844*ScoringModel!$B$18+RawData!T844*ScoringModel!$B$19+RawData!U844*ScoringModel!$B$20)*0.01,"")</f>
        <v/>
      </c>
      <c r="P844" t="str">
        <f>IF(A844&lt;&gt;"",(RawData!V844*ScoringModel!$B$24+RawData!W844*ScoringModel!$B$25+RawData!X844*ScoringModel!$B$26+RawData!Y844*ScoringModel!$B$27+RawData!Z844*ScoringModel!$B$28+RawData!AA844*ScoringModel!$B$29+RawData!AB844*ScoringModel!$B$30)*0.01,"")</f>
        <v/>
      </c>
      <c r="Q844" s="19"/>
      <c r="R844" s="19"/>
      <c r="S844" s="19"/>
      <c r="T844" s="19"/>
      <c r="U844" s="19"/>
      <c r="V844" s="19"/>
    </row>
    <row r="845" spans="1:22" x14ac:dyDescent="0.25">
      <c r="A845" t="str">
        <f>IF(RawData!A845&lt;&gt;"",RawData!A845,"")</f>
        <v/>
      </c>
      <c r="B845" t="str">
        <f>IF(RawData!B845&lt;&gt;"",CONCATENATE(RawData!B845,", ",RawData!C845),"")</f>
        <v/>
      </c>
      <c r="C845" t="str">
        <f>IF(RawData!D845&lt;&gt;"",RawData!D845,"")</f>
        <v/>
      </c>
      <c r="D845" s="28" t="str">
        <f>IF(RawData!E845&lt;&gt;"",RawData!E845,"")</f>
        <v/>
      </c>
      <c r="E845" t="str">
        <f>IF(RawData!F845&lt;&gt;"",CONCATENATE(RawData!F845,", ",LEFT(RawData!G845,1)),"")</f>
        <v/>
      </c>
      <c r="G845" s="30" t="str">
        <f t="shared" si="13"/>
        <v/>
      </c>
      <c r="H845" t="str">
        <f>IF(A845&lt;&gt;"",VLOOKUP(G845,ScoreRanges!$C$4:$E$8,3),"")</f>
        <v/>
      </c>
      <c r="J845" s="30" t="str">
        <f>IF(AND(ConversionTable!$F$2&lt;&gt;"",A845&lt;&gt;""),VLOOKUP(G845,ConversionTable!B$2:D$402,3),"")</f>
        <v/>
      </c>
      <c r="K845" t="str">
        <f>IF(AND(ConversionTable!$F$2&lt;&gt;"",A845&lt;&gt;""),VLOOKUP(J845,ConversionTable!I$4:K$7,3),"")</f>
        <v/>
      </c>
      <c r="M845" t="str">
        <f>IF(A845&lt;&gt;"",(RawData!AC845*ScoringModel!$B$11+RawData!AD845*ScoringModel!$B$21+RawData!AE845*ScoringModel!$B$31)*0.01,"")</f>
        <v/>
      </c>
      <c r="N845" t="str">
        <f>IF(A845&lt;&gt;"",(RawData!H845*ScoringModel!$B$4+RawData!I845*ScoringModel!$B$5+RawData!J845*ScoringModel!$B$6+RawData!K845*ScoringModel!$B$7+RawData!L845*ScoringModel!$B$8+RawData!M845*ScoringModel!$B$9+RawData!N845*ScoringModel!$B$10)*0.01,"")</f>
        <v/>
      </c>
      <c r="O845" t="str">
        <f>IF(A845&lt;&gt;"",(RawData!O845*ScoringModel!$B$14+RawData!P845*ScoringModel!$B$15+RawData!Q845*ScoringModel!$B$16+RawData!R845*ScoringModel!$B$17+RawData!S845*ScoringModel!$B$18+RawData!T845*ScoringModel!$B$19+RawData!U845*ScoringModel!$B$20)*0.01,"")</f>
        <v/>
      </c>
      <c r="P845" t="str">
        <f>IF(A845&lt;&gt;"",(RawData!V845*ScoringModel!$B$24+RawData!W845*ScoringModel!$B$25+RawData!X845*ScoringModel!$B$26+RawData!Y845*ScoringModel!$B$27+RawData!Z845*ScoringModel!$B$28+RawData!AA845*ScoringModel!$B$29+RawData!AB845*ScoringModel!$B$30)*0.01,"")</f>
        <v/>
      </c>
      <c r="Q845" s="19"/>
      <c r="R845" s="19"/>
      <c r="S845" s="19"/>
      <c r="T845" s="19"/>
      <c r="U845" s="19"/>
      <c r="V845" s="19"/>
    </row>
    <row r="846" spans="1:22" x14ac:dyDescent="0.25">
      <c r="A846" t="str">
        <f>IF(RawData!A846&lt;&gt;"",RawData!A846,"")</f>
        <v/>
      </c>
      <c r="B846" t="str">
        <f>IF(RawData!B846&lt;&gt;"",CONCATENATE(RawData!B846,", ",RawData!C846),"")</f>
        <v/>
      </c>
      <c r="C846" t="str">
        <f>IF(RawData!D846&lt;&gt;"",RawData!D846,"")</f>
        <v/>
      </c>
      <c r="D846" s="28" t="str">
        <f>IF(RawData!E846&lt;&gt;"",RawData!E846,"")</f>
        <v/>
      </c>
      <c r="E846" t="str">
        <f>IF(RawData!F846&lt;&gt;"",CONCATENATE(RawData!F846,", ",LEFT(RawData!G846,1)),"")</f>
        <v/>
      </c>
      <c r="G846" s="30" t="str">
        <f t="shared" si="13"/>
        <v/>
      </c>
      <c r="H846" t="str">
        <f>IF(A846&lt;&gt;"",VLOOKUP(G846,ScoreRanges!$C$4:$E$8,3),"")</f>
        <v/>
      </c>
      <c r="J846" s="30" t="str">
        <f>IF(AND(ConversionTable!$F$2&lt;&gt;"",A846&lt;&gt;""),VLOOKUP(G846,ConversionTable!B$2:D$402,3),"")</f>
        <v/>
      </c>
      <c r="K846" t="str">
        <f>IF(AND(ConversionTable!$F$2&lt;&gt;"",A846&lt;&gt;""),VLOOKUP(J846,ConversionTable!I$4:K$7,3),"")</f>
        <v/>
      </c>
      <c r="M846" t="str">
        <f>IF(A846&lt;&gt;"",(RawData!AC846*ScoringModel!$B$11+RawData!AD846*ScoringModel!$B$21+RawData!AE846*ScoringModel!$B$31)*0.01,"")</f>
        <v/>
      </c>
      <c r="N846" t="str">
        <f>IF(A846&lt;&gt;"",(RawData!H846*ScoringModel!$B$4+RawData!I846*ScoringModel!$B$5+RawData!J846*ScoringModel!$B$6+RawData!K846*ScoringModel!$B$7+RawData!L846*ScoringModel!$B$8+RawData!M846*ScoringModel!$B$9+RawData!N846*ScoringModel!$B$10)*0.01,"")</f>
        <v/>
      </c>
      <c r="O846" t="str">
        <f>IF(A846&lt;&gt;"",(RawData!O846*ScoringModel!$B$14+RawData!P846*ScoringModel!$B$15+RawData!Q846*ScoringModel!$B$16+RawData!R846*ScoringModel!$B$17+RawData!S846*ScoringModel!$B$18+RawData!T846*ScoringModel!$B$19+RawData!U846*ScoringModel!$B$20)*0.01,"")</f>
        <v/>
      </c>
      <c r="P846" t="str">
        <f>IF(A846&lt;&gt;"",(RawData!V846*ScoringModel!$B$24+RawData!W846*ScoringModel!$B$25+RawData!X846*ScoringModel!$B$26+RawData!Y846*ScoringModel!$B$27+RawData!Z846*ScoringModel!$B$28+RawData!AA846*ScoringModel!$B$29+RawData!AB846*ScoringModel!$B$30)*0.01,"")</f>
        <v/>
      </c>
      <c r="Q846" s="19"/>
      <c r="R846" s="19"/>
      <c r="S846" s="19"/>
      <c r="T846" s="19"/>
      <c r="U846" s="19"/>
      <c r="V846" s="19"/>
    </row>
    <row r="847" spans="1:22" x14ac:dyDescent="0.25">
      <c r="A847" t="str">
        <f>IF(RawData!A847&lt;&gt;"",RawData!A847,"")</f>
        <v/>
      </c>
      <c r="B847" t="str">
        <f>IF(RawData!B847&lt;&gt;"",CONCATENATE(RawData!B847,", ",RawData!C847),"")</f>
        <v/>
      </c>
      <c r="C847" t="str">
        <f>IF(RawData!D847&lt;&gt;"",RawData!D847,"")</f>
        <v/>
      </c>
      <c r="D847" s="28" t="str">
        <f>IF(RawData!E847&lt;&gt;"",RawData!E847,"")</f>
        <v/>
      </c>
      <c r="E847" t="str">
        <f>IF(RawData!F847&lt;&gt;"",CONCATENATE(RawData!F847,", ",LEFT(RawData!G847,1)),"")</f>
        <v/>
      </c>
      <c r="G847" s="30" t="str">
        <f t="shared" si="13"/>
        <v/>
      </c>
      <c r="H847" t="str">
        <f>IF(A847&lt;&gt;"",VLOOKUP(G847,ScoreRanges!$C$4:$E$8,3),"")</f>
        <v/>
      </c>
      <c r="J847" s="30" t="str">
        <f>IF(AND(ConversionTable!$F$2&lt;&gt;"",A847&lt;&gt;""),VLOOKUP(G847,ConversionTable!B$2:D$402,3),"")</f>
        <v/>
      </c>
      <c r="K847" t="str">
        <f>IF(AND(ConversionTable!$F$2&lt;&gt;"",A847&lt;&gt;""),VLOOKUP(J847,ConversionTable!I$4:K$7,3),"")</f>
        <v/>
      </c>
      <c r="M847" t="str">
        <f>IF(A847&lt;&gt;"",(RawData!AC847*ScoringModel!$B$11+RawData!AD847*ScoringModel!$B$21+RawData!AE847*ScoringModel!$B$31)*0.01,"")</f>
        <v/>
      </c>
      <c r="N847" t="str">
        <f>IF(A847&lt;&gt;"",(RawData!H847*ScoringModel!$B$4+RawData!I847*ScoringModel!$B$5+RawData!J847*ScoringModel!$B$6+RawData!K847*ScoringModel!$B$7+RawData!L847*ScoringModel!$B$8+RawData!M847*ScoringModel!$B$9+RawData!N847*ScoringModel!$B$10)*0.01,"")</f>
        <v/>
      </c>
      <c r="O847" t="str">
        <f>IF(A847&lt;&gt;"",(RawData!O847*ScoringModel!$B$14+RawData!P847*ScoringModel!$B$15+RawData!Q847*ScoringModel!$B$16+RawData!R847*ScoringModel!$B$17+RawData!S847*ScoringModel!$B$18+RawData!T847*ScoringModel!$B$19+RawData!U847*ScoringModel!$B$20)*0.01,"")</f>
        <v/>
      </c>
      <c r="P847" t="str">
        <f>IF(A847&lt;&gt;"",(RawData!V847*ScoringModel!$B$24+RawData!W847*ScoringModel!$B$25+RawData!X847*ScoringModel!$B$26+RawData!Y847*ScoringModel!$B$27+RawData!Z847*ScoringModel!$B$28+RawData!AA847*ScoringModel!$B$29+RawData!AB847*ScoringModel!$B$30)*0.01,"")</f>
        <v/>
      </c>
      <c r="Q847" s="19"/>
      <c r="R847" s="19"/>
      <c r="S847" s="19"/>
      <c r="T847" s="19"/>
      <c r="U847" s="19"/>
      <c r="V847" s="19"/>
    </row>
    <row r="848" spans="1:22" x14ac:dyDescent="0.25">
      <c r="A848" t="str">
        <f>IF(RawData!A848&lt;&gt;"",RawData!A848,"")</f>
        <v/>
      </c>
      <c r="B848" t="str">
        <f>IF(RawData!B848&lt;&gt;"",CONCATENATE(RawData!B848,", ",RawData!C848),"")</f>
        <v/>
      </c>
      <c r="C848" t="str">
        <f>IF(RawData!D848&lt;&gt;"",RawData!D848,"")</f>
        <v/>
      </c>
      <c r="D848" s="28" t="str">
        <f>IF(RawData!E848&lt;&gt;"",RawData!E848,"")</f>
        <v/>
      </c>
      <c r="E848" t="str">
        <f>IF(RawData!F848&lt;&gt;"",CONCATENATE(RawData!F848,", ",LEFT(RawData!G848,1)),"")</f>
        <v/>
      </c>
      <c r="G848" s="30" t="str">
        <f t="shared" si="13"/>
        <v/>
      </c>
      <c r="H848" t="str">
        <f>IF(A848&lt;&gt;"",VLOOKUP(G848,ScoreRanges!$C$4:$E$8,3),"")</f>
        <v/>
      </c>
      <c r="J848" s="30" t="str">
        <f>IF(AND(ConversionTable!$F$2&lt;&gt;"",A848&lt;&gt;""),VLOOKUP(G848,ConversionTable!B$2:D$402,3),"")</f>
        <v/>
      </c>
      <c r="K848" t="str">
        <f>IF(AND(ConversionTable!$F$2&lt;&gt;"",A848&lt;&gt;""),VLOOKUP(J848,ConversionTable!I$4:K$7,3),"")</f>
        <v/>
      </c>
      <c r="M848" t="str">
        <f>IF(A848&lt;&gt;"",(RawData!AC848*ScoringModel!$B$11+RawData!AD848*ScoringModel!$B$21+RawData!AE848*ScoringModel!$B$31)*0.01,"")</f>
        <v/>
      </c>
      <c r="N848" t="str">
        <f>IF(A848&lt;&gt;"",(RawData!H848*ScoringModel!$B$4+RawData!I848*ScoringModel!$B$5+RawData!J848*ScoringModel!$B$6+RawData!K848*ScoringModel!$B$7+RawData!L848*ScoringModel!$B$8+RawData!M848*ScoringModel!$B$9+RawData!N848*ScoringModel!$B$10)*0.01,"")</f>
        <v/>
      </c>
      <c r="O848" t="str">
        <f>IF(A848&lt;&gt;"",(RawData!O848*ScoringModel!$B$14+RawData!P848*ScoringModel!$B$15+RawData!Q848*ScoringModel!$B$16+RawData!R848*ScoringModel!$B$17+RawData!S848*ScoringModel!$B$18+RawData!T848*ScoringModel!$B$19+RawData!U848*ScoringModel!$B$20)*0.01,"")</f>
        <v/>
      </c>
      <c r="P848" t="str">
        <f>IF(A848&lt;&gt;"",(RawData!V848*ScoringModel!$B$24+RawData!W848*ScoringModel!$B$25+RawData!X848*ScoringModel!$B$26+RawData!Y848*ScoringModel!$B$27+RawData!Z848*ScoringModel!$B$28+RawData!AA848*ScoringModel!$B$29+RawData!AB848*ScoringModel!$B$30)*0.01,"")</f>
        <v/>
      </c>
      <c r="Q848" s="19"/>
      <c r="R848" s="19"/>
      <c r="S848" s="19"/>
      <c r="T848" s="19"/>
      <c r="U848" s="19"/>
      <c r="V848" s="19"/>
    </row>
    <row r="849" spans="1:22" x14ac:dyDescent="0.25">
      <c r="A849" t="str">
        <f>IF(RawData!A849&lt;&gt;"",RawData!A849,"")</f>
        <v/>
      </c>
      <c r="B849" t="str">
        <f>IF(RawData!B849&lt;&gt;"",CONCATENATE(RawData!B849,", ",RawData!C849),"")</f>
        <v/>
      </c>
      <c r="C849" t="str">
        <f>IF(RawData!D849&lt;&gt;"",RawData!D849,"")</f>
        <v/>
      </c>
      <c r="D849" s="28" t="str">
        <f>IF(RawData!E849&lt;&gt;"",RawData!E849,"")</f>
        <v/>
      </c>
      <c r="E849" t="str">
        <f>IF(RawData!F849&lt;&gt;"",CONCATENATE(RawData!F849,", ",LEFT(RawData!G849,1)),"")</f>
        <v/>
      </c>
      <c r="G849" s="30" t="str">
        <f t="shared" si="13"/>
        <v/>
      </c>
      <c r="H849" t="str">
        <f>IF(A849&lt;&gt;"",VLOOKUP(G849,ScoreRanges!$C$4:$E$8,3),"")</f>
        <v/>
      </c>
      <c r="J849" s="30" t="str">
        <f>IF(AND(ConversionTable!$F$2&lt;&gt;"",A849&lt;&gt;""),VLOOKUP(G849,ConversionTable!B$2:D$402,3),"")</f>
        <v/>
      </c>
      <c r="K849" t="str">
        <f>IF(AND(ConversionTable!$F$2&lt;&gt;"",A849&lt;&gt;""),VLOOKUP(J849,ConversionTable!I$4:K$7,3),"")</f>
        <v/>
      </c>
      <c r="M849" t="str">
        <f>IF(A849&lt;&gt;"",(RawData!AC849*ScoringModel!$B$11+RawData!AD849*ScoringModel!$B$21+RawData!AE849*ScoringModel!$B$31)*0.01,"")</f>
        <v/>
      </c>
      <c r="N849" t="str">
        <f>IF(A849&lt;&gt;"",(RawData!H849*ScoringModel!$B$4+RawData!I849*ScoringModel!$B$5+RawData!J849*ScoringModel!$B$6+RawData!K849*ScoringModel!$B$7+RawData!L849*ScoringModel!$B$8+RawData!M849*ScoringModel!$B$9+RawData!N849*ScoringModel!$B$10)*0.01,"")</f>
        <v/>
      </c>
      <c r="O849" t="str">
        <f>IF(A849&lt;&gt;"",(RawData!O849*ScoringModel!$B$14+RawData!P849*ScoringModel!$B$15+RawData!Q849*ScoringModel!$B$16+RawData!R849*ScoringModel!$B$17+RawData!S849*ScoringModel!$B$18+RawData!T849*ScoringModel!$B$19+RawData!U849*ScoringModel!$B$20)*0.01,"")</f>
        <v/>
      </c>
      <c r="P849" t="str">
        <f>IF(A849&lt;&gt;"",(RawData!V849*ScoringModel!$B$24+RawData!W849*ScoringModel!$B$25+RawData!X849*ScoringModel!$B$26+RawData!Y849*ScoringModel!$B$27+RawData!Z849*ScoringModel!$B$28+RawData!AA849*ScoringModel!$B$29+RawData!AB849*ScoringModel!$B$30)*0.01,"")</f>
        <v/>
      </c>
      <c r="Q849" s="19"/>
      <c r="R849" s="19"/>
      <c r="S849" s="19"/>
      <c r="T849" s="19"/>
      <c r="U849" s="19"/>
      <c r="V849" s="19"/>
    </row>
    <row r="850" spans="1:22" x14ac:dyDescent="0.25">
      <c r="A850" t="str">
        <f>IF(RawData!A850&lt;&gt;"",RawData!A850,"")</f>
        <v/>
      </c>
      <c r="B850" t="str">
        <f>IF(RawData!B850&lt;&gt;"",CONCATENATE(RawData!B850,", ",RawData!C850),"")</f>
        <v/>
      </c>
      <c r="C850" t="str">
        <f>IF(RawData!D850&lt;&gt;"",RawData!D850,"")</f>
        <v/>
      </c>
      <c r="D850" s="28" t="str">
        <f>IF(RawData!E850&lt;&gt;"",RawData!E850,"")</f>
        <v/>
      </c>
      <c r="E850" t="str">
        <f>IF(RawData!F850&lt;&gt;"",CONCATENATE(RawData!F850,", ",LEFT(RawData!G850,1)),"")</f>
        <v/>
      </c>
      <c r="G850" s="30" t="str">
        <f t="shared" si="13"/>
        <v/>
      </c>
      <c r="H850" t="str">
        <f>IF(A850&lt;&gt;"",VLOOKUP(G850,ScoreRanges!$C$4:$E$8,3),"")</f>
        <v/>
      </c>
      <c r="J850" s="30" t="str">
        <f>IF(AND(ConversionTable!$F$2&lt;&gt;"",A850&lt;&gt;""),VLOOKUP(G850,ConversionTable!B$2:D$402,3),"")</f>
        <v/>
      </c>
      <c r="K850" t="str">
        <f>IF(AND(ConversionTable!$F$2&lt;&gt;"",A850&lt;&gt;""),VLOOKUP(J850,ConversionTable!I$4:K$7,3),"")</f>
        <v/>
      </c>
      <c r="M850" t="str">
        <f>IF(A850&lt;&gt;"",(RawData!AC850*ScoringModel!$B$11+RawData!AD850*ScoringModel!$B$21+RawData!AE850*ScoringModel!$B$31)*0.01,"")</f>
        <v/>
      </c>
      <c r="N850" t="str">
        <f>IF(A850&lt;&gt;"",(RawData!H850*ScoringModel!$B$4+RawData!I850*ScoringModel!$B$5+RawData!J850*ScoringModel!$B$6+RawData!K850*ScoringModel!$B$7+RawData!L850*ScoringModel!$B$8+RawData!M850*ScoringModel!$B$9+RawData!N850*ScoringModel!$B$10)*0.01,"")</f>
        <v/>
      </c>
      <c r="O850" t="str">
        <f>IF(A850&lt;&gt;"",(RawData!O850*ScoringModel!$B$14+RawData!P850*ScoringModel!$B$15+RawData!Q850*ScoringModel!$B$16+RawData!R850*ScoringModel!$B$17+RawData!S850*ScoringModel!$B$18+RawData!T850*ScoringModel!$B$19+RawData!U850*ScoringModel!$B$20)*0.01,"")</f>
        <v/>
      </c>
      <c r="P850" t="str">
        <f>IF(A850&lt;&gt;"",(RawData!V850*ScoringModel!$B$24+RawData!W850*ScoringModel!$B$25+RawData!X850*ScoringModel!$B$26+RawData!Y850*ScoringModel!$B$27+RawData!Z850*ScoringModel!$B$28+RawData!AA850*ScoringModel!$B$29+RawData!AB850*ScoringModel!$B$30)*0.01,"")</f>
        <v/>
      </c>
      <c r="Q850" s="19"/>
      <c r="R850" s="19"/>
      <c r="S850" s="19"/>
      <c r="T850" s="19"/>
      <c r="U850" s="19"/>
      <c r="V850" s="19"/>
    </row>
    <row r="851" spans="1:22" x14ac:dyDescent="0.25">
      <c r="A851" t="str">
        <f>IF(RawData!A851&lt;&gt;"",RawData!A851,"")</f>
        <v/>
      </c>
      <c r="B851" t="str">
        <f>IF(RawData!B851&lt;&gt;"",CONCATENATE(RawData!B851,", ",RawData!C851),"")</f>
        <v/>
      </c>
      <c r="C851" t="str">
        <f>IF(RawData!D851&lt;&gt;"",RawData!D851,"")</f>
        <v/>
      </c>
      <c r="D851" s="28" t="str">
        <f>IF(RawData!E851&lt;&gt;"",RawData!E851,"")</f>
        <v/>
      </c>
      <c r="E851" t="str">
        <f>IF(RawData!F851&lt;&gt;"",CONCATENATE(RawData!F851,", ",LEFT(RawData!G851,1)),"")</f>
        <v/>
      </c>
      <c r="G851" s="30" t="str">
        <f t="shared" si="13"/>
        <v/>
      </c>
      <c r="H851" t="str">
        <f>IF(A851&lt;&gt;"",VLOOKUP(G851,ScoreRanges!$C$4:$E$8,3),"")</f>
        <v/>
      </c>
      <c r="J851" s="30" t="str">
        <f>IF(AND(ConversionTable!$F$2&lt;&gt;"",A851&lt;&gt;""),VLOOKUP(G851,ConversionTable!B$2:D$402,3),"")</f>
        <v/>
      </c>
      <c r="K851" t="str">
        <f>IF(AND(ConversionTable!$F$2&lt;&gt;"",A851&lt;&gt;""),VLOOKUP(J851,ConversionTable!I$4:K$7,3),"")</f>
        <v/>
      </c>
      <c r="M851" t="str">
        <f>IF(A851&lt;&gt;"",(RawData!AC851*ScoringModel!$B$11+RawData!AD851*ScoringModel!$B$21+RawData!AE851*ScoringModel!$B$31)*0.01,"")</f>
        <v/>
      </c>
      <c r="N851" t="str">
        <f>IF(A851&lt;&gt;"",(RawData!H851*ScoringModel!$B$4+RawData!I851*ScoringModel!$B$5+RawData!J851*ScoringModel!$B$6+RawData!K851*ScoringModel!$B$7+RawData!L851*ScoringModel!$B$8+RawData!M851*ScoringModel!$B$9+RawData!N851*ScoringModel!$B$10)*0.01,"")</f>
        <v/>
      </c>
      <c r="O851" t="str">
        <f>IF(A851&lt;&gt;"",(RawData!O851*ScoringModel!$B$14+RawData!P851*ScoringModel!$B$15+RawData!Q851*ScoringModel!$B$16+RawData!R851*ScoringModel!$B$17+RawData!S851*ScoringModel!$B$18+RawData!T851*ScoringModel!$B$19+RawData!U851*ScoringModel!$B$20)*0.01,"")</f>
        <v/>
      </c>
      <c r="P851" t="str">
        <f>IF(A851&lt;&gt;"",(RawData!V851*ScoringModel!$B$24+RawData!W851*ScoringModel!$B$25+RawData!X851*ScoringModel!$B$26+RawData!Y851*ScoringModel!$B$27+RawData!Z851*ScoringModel!$B$28+RawData!AA851*ScoringModel!$B$29+RawData!AB851*ScoringModel!$B$30)*0.01,"")</f>
        <v/>
      </c>
      <c r="Q851" s="19"/>
      <c r="R851" s="19"/>
      <c r="S851" s="19"/>
      <c r="T851" s="19"/>
      <c r="U851" s="19"/>
      <c r="V851" s="19"/>
    </row>
    <row r="852" spans="1:22" x14ac:dyDescent="0.25">
      <c r="A852" t="str">
        <f>IF(RawData!A852&lt;&gt;"",RawData!A852,"")</f>
        <v/>
      </c>
      <c r="B852" t="str">
        <f>IF(RawData!B852&lt;&gt;"",CONCATENATE(RawData!B852,", ",RawData!C852),"")</f>
        <v/>
      </c>
      <c r="C852" t="str">
        <f>IF(RawData!D852&lt;&gt;"",RawData!D852,"")</f>
        <v/>
      </c>
      <c r="D852" s="28" t="str">
        <f>IF(RawData!E852&lt;&gt;"",RawData!E852,"")</f>
        <v/>
      </c>
      <c r="E852" t="str">
        <f>IF(RawData!F852&lt;&gt;"",CONCATENATE(RawData!F852,", ",LEFT(RawData!G852,1)),"")</f>
        <v/>
      </c>
      <c r="G852" s="30" t="str">
        <f t="shared" si="13"/>
        <v/>
      </c>
      <c r="H852" t="str">
        <f>IF(A852&lt;&gt;"",VLOOKUP(G852,ScoreRanges!$C$4:$E$8,3),"")</f>
        <v/>
      </c>
      <c r="J852" s="30" t="str">
        <f>IF(AND(ConversionTable!$F$2&lt;&gt;"",A852&lt;&gt;""),VLOOKUP(G852,ConversionTable!B$2:D$402,3),"")</f>
        <v/>
      </c>
      <c r="K852" t="str">
        <f>IF(AND(ConversionTable!$F$2&lt;&gt;"",A852&lt;&gt;""),VLOOKUP(J852,ConversionTable!I$4:K$7,3),"")</f>
        <v/>
      </c>
      <c r="M852" t="str">
        <f>IF(A852&lt;&gt;"",(RawData!AC852*ScoringModel!$B$11+RawData!AD852*ScoringModel!$B$21+RawData!AE852*ScoringModel!$B$31)*0.01,"")</f>
        <v/>
      </c>
      <c r="N852" t="str">
        <f>IF(A852&lt;&gt;"",(RawData!H852*ScoringModel!$B$4+RawData!I852*ScoringModel!$B$5+RawData!J852*ScoringModel!$B$6+RawData!K852*ScoringModel!$B$7+RawData!L852*ScoringModel!$B$8+RawData!M852*ScoringModel!$B$9+RawData!N852*ScoringModel!$B$10)*0.01,"")</f>
        <v/>
      </c>
      <c r="O852" t="str">
        <f>IF(A852&lt;&gt;"",(RawData!O852*ScoringModel!$B$14+RawData!P852*ScoringModel!$B$15+RawData!Q852*ScoringModel!$B$16+RawData!R852*ScoringModel!$B$17+RawData!S852*ScoringModel!$B$18+RawData!T852*ScoringModel!$B$19+RawData!U852*ScoringModel!$B$20)*0.01,"")</f>
        <v/>
      </c>
      <c r="P852" t="str">
        <f>IF(A852&lt;&gt;"",(RawData!V852*ScoringModel!$B$24+RawData!W852*ScoringModel!$B$25+RawData!X852*ScoringModel!$B$26+RawData!Y852*ScoringModel!$B$27+RawData!Z852*ScoringModel!$B$28+RawData!AA852*ScoringModel!$B$29+RawData!AB852*ScoringModel!$B$30)*0.01,"")</f>
        <v/>
      </c>
      <c r="Q852" s="19"/>
      <c r="R852" s="19"/>
      <c r="S852" s="19"/>
      <c r="T852" s="19"/>
      <c r="U852" s="19"/>
      <c r="V852" s="19"/>
    </row>
    <row r="853" spans="1:22" x14ac:dyDescent="0.25">
      <c r="A853" t="str">
        <f>IF(RawData!A853&lt;&gt;"",RawData!A853,"")</f>
        <v/>
      </c>
      <c r="B853" t="str">
        <f>IF(RawData!B853&lt;&gt;"",CONCATENATE(RawData!B853,", ",RawData!C853),"")</f>
        <v/>
      </c>
      <c r="C853" t="str">
        <f>IF(RawData!D853&lt;&gt;"",RawData!D853,"")</f>
        <v/>
      </c>
      <c r="D853" s="28" t="str">
        <f>IF(RawData!E853&lt;&gt;"",RawData!E853,"")</f>
        <v/>
      </c>
      <c r="E853" t="str">
        <f>IF(RawData!F853&lt;&gt;"",CONCATENATE(RawData!F853,", ",LEFT(RawData!G853,1)),"")</f>
        <v/>
      </c>
      <c r="G853" s="30" t="str">
        <f t="shared" si="13"/>
        <v/>
      </c>
      <c r="H853" t="str">
        <f>IF(A853&lt;&gt;"",VLOOKUP(G853,ScoreRanges!$C$4:$E$8,3),"")</f>
        <v/>
      </c>
      <c r="J853" s="30" t="str">
        <f>IF(AND(ConversionTable!$F$2&lt;&gt;"",A853&lt;&gt;""),VLOOKUP(G853,ConversionTable!B$2:D$402,3),"")</f>
        <v/>
      </c>
      <c r="K853" t="str">
        <f>IF(AND(ConversionTable!$F$2&lt;&gt;"",A853&lt;&gt;""),VLOOKUP(J853,ConversionTable!I$4:K$7,3),"")</f>
        <v/>
      </c>
      <c r="M853" t="str">
        <f>IF(A853&lt;&gt;"",(RawData!AC853*ScoringModel!$B$11+RawData!AD853*ScoringModel!$B$21+RawData!AE853*ScoringModel!$B$31)*0.01,"")</f>
        <v/>
      </c>
      <c r="N853" t="str">
        <f>IF(A853&lt;&gt;"",(RawData!H853*ScoringModel!$B$4+RawData!I853*ScoringModel!$B$5+RawData!J853*ScoringModel!$B$6+RawData!K853*ScoringModel!$B$7+RawData!L853*ScoringModel!$B$8+RawData!M853*ScoringModel!$B$9+RawData!N853*ScoringModel!$B$10)*0.01,"")</f>
        <v/>
      </c>
      <c r="O853" t="str">
        <f>IF(A853&lt;&gt;"",(RawData!O853*ScoringModel!$B$14+RawData!P853*ScoringModel!$B$15+RawData!Q853*ScoringModel!$B$16+RawData!R853*ScoringModel!$B$17+RawData!S853*ScoringModel!$B$18+RawData!T853*ScoringModel!$B$19+RawData!U853*ScoringModel!$B$20)*0.01,"")</f>
        <v/>
      </c>
      <c r="P853" t="str">
        <f>IF(A853&lt;&gt;"",(RawData!V853*ScoringModel!$B$24+RawData!W853*ScoringModel!$B$25+RawData!X853*ScoringModel!$B$26+RawData!Y853*ScoringModel!$B$27+RawData!Z853*ScoringModel!$B$28+RawData!AA853*ScoringModel!$B$29+RawData!AB853*ScoringModel!$B$30)*0.01,"")</f>
        <v/>
      </c>
      <c r="Q853" s="19"/>
      <c r="R853" s="19"/>
      <c r="S853" s="19"/>
      <c r="T853" s="19"/>
      <c r="U853" s="19"/>
      <c r="V853" s="19"/>
    </row>
    <row r="854" spans="1:22" x14ac:dyDescent="0.25">
      <c r="A854" t="str">
        <f>IF(RawData!A854&lt;&gt;"",RawData!A854,"")</f>
        <v/>
      </c>
      <c r="B854" t="str">
        <f>IF(RawData!B854&lt;&gt;"",CONCATENATE(RawData!B854,", ",RawData!C854),"")</f>
        <v/>
      </c>
      <c r="C854" t="str">
        <f>IF(RawData!D854&lt;&gt;"",RawData!D854,"")</f>
        <v/>
      </c>
      <c r="D854" s="28" t="str">
        <f>IF(RawData!E854&lt;&gt;"",RawData!E854,"")</f>
        <v/>
      </c>
      <c r="E854" t="str">
        <f>IF(RawData!F854&lt;&gt;"",CONCATENATE(RawData!F854,", ",LEFT(RawData!G854,1)),"")</f>
        <v/>
      </c>
      <c r="G854" s="30" t="str">
        <f t="shared" si="13"/>
        <v/>
      </c>
      <c r="H854" t="str">
        <f>IF(A854&lt;&gt;"",VLOOKUP(G854,ScoreRanges!$C$4:$E$8,3),"")</f>
        <v/>
      </c>
      <c r="J854" s="30" t="str">
        <f>IF(AND(ConversionTable!$F$2&lt;&gt;"",A854&lt;&gt;""),VLOOKUP(G854,ConversionTable!B$2:D$402,3),"")</f>
        <v/>
      </c>
      <c r="K854" t="str">
        <f>IF(AND(ConversionTable!$F$2&lt;&gt;"",A854&lt;&gt;""),VLOOKUP(J854,ConversionTable!I$4:K$7,3),"")</f>
        <v/>
      </c>
      <c r="M854" t="str">
        <f>IF(A854&lt;&gt;"",(RawData!AC854*ScoringModel!$B$11+RawData!AD854*ScoringModel!$B$21+RawData!AE854*ScoringModel!$B$31)*0.01,"")</f>
        <v/>
      </c>
      <c r="N854" t="str">
        <f>IF(A854&lt;&gt;"",(RawData!H854*ScoringModel!$B$4+RawData!I854*ScoringModel!$B$5+RawData!J854*ScoringModel!$B$6+RawData!K854*ScoringModel!$B$7+RawData!L854*ScoringModel!$B$8+RawData!M854*ScoringModel!$B$9+RawData!N854*ScoringModel!$B$10)*0.01,"")</f>
        <v/>
      </c>
      <c r="O854" t="str">
        <f>IF(A854&lt;&gt;"",(RawData!O854*ScoringModel!$B$14+RawData!P854*ScoringModel!$B$15+RawData!Q854*ScoringModel!$B$16+RawData!R854*ScoringModel!$B$17+RawData!S854*ScoringModel!$B$18+RawData!T854*ScoringModel!$B$19+RawData!U854*ScoringModel!$B$20)*0.01,"")</f>
        <v/>
      </c>
      <c r="P854" t="str">
        <f>IF(A854&lt;&gt;"",(RawData!V854*ScoringModel!$B$24+RawData!W854*ScoringModel!$B$25+RawData!X854*ScoringModel!$B$26+RawData!Y854*ScoringModel!$B$27+RawData!Z854*ScoringModel!$B$28+RawData!AA854*ScoringModel!$B$29+RawData!AB854*ScoringModel!$B$30)*0.01,"")</f>
        <v/>
      </c>
      <c r="Q854" s="19"/>
      <c r="R854" s="19"/>
      <c r="S854" s="19"/>
      <c r="T854" s="19"/>
      <c r="U854" s="19"/>
      <c r="V854" s="19"/>
    </row>
    <row r="855" spans="1:22" x14ac:dyDescent="0.25">
      <c r="A855" t="str">
        <f>IF(RawData!A855&lt;&gt;"",RawData!A855,"")</f>
        <v/>
      </c>
      <c r="B855" t="str">
        <f>IF(RawData!B855&lt;&gt;"",CONCATENATE(RawData!B855,", ",RawData!C855),"")</f>
        <v/>
      </c>
      <c r="C855" t="str">
        <f>IF(RawData!D855&lt;&gt;"",RawData!D855,"")</f>
        <v/>
      </c>
      <c r="D855" s="28" t="str">
        <f>IF(RawData!E855&lt;&gt;"",RawData!E855,"")</f>
        <v/>
      </c>
      <c r="E855" t="str">
        <f>IF(RawData!F855&lt;&gt;"",CONCATENATE(RawData!F855,", ",LEFT(RawData!G855,1)),"")</f>
        <v/>
      </c>
      <c r="G855" s="30" t="str">
        <f t="shared" si="13"/>
        <v/>
      </c>
      <c r="H855" t="str">
        <f>IF(A855&lt;&gt;"",VLOOKUP(G855,ScoreRanges!$C$4:$E$8,3),"")</f>
        <v/>
      </c>
      <c r="J855" s="30" t="str">
        <f>IF(AND(ConversionTable!$F$2&lt;&gt;"",A855&lt;&gt;""),VLOOKUP(G855,ConversionTable!B$2:D$402,3),"")</f>
        <v/>
      </c>
      <c r="K855" t="str">
        <f>IF(AND(ConversionTable!$F$2&lt;&gt;"",A855&lt;&gt;""),VLOOKUP(J855,ConversionTable!I$4:K$7,3),"")</f>
        <v/>
      </c>
      <c r="M855" t="str">
        <f>IF(A855&lt;&gt;"",(RawData!AC855*ScoringModel!$B$11+RawData!AD855*ScoringModel!$B$21+RawData!AE855*ScoringModel!$B$31)*0.01,"")</f>
        <v/>
      </c>
      <c r="N855" t="str">
        <f>IF(A855&lt;&gt;"",(RawData!H855*ScoringModel!$B$4+RawData!I855*ScoringModel!$B$5+RawData!J855*ScoringModel!$B$6+RawData!K855*ScoringModel!$B$7+RawData!L855*ScoringModel!$B$8+RawData!M855*ScoringModel!$B$9+RawData!N855*ScoringModel!$B$10)*0.01,"")</f>
        <v/>
      </c>
      <c r="O855" t="str">
        <f>IF(A855&lt;&gt;"",(RawData!O855*ScoringModel!$B$14+RawData!P855*ScoringModel!$B$15+RawData!Q855*ScoringModel!$B$16+RawData!R855*ScoringModel!$B$17+RawData!S855*ScoringModel!$B$18+RawData!T855*ScoringModel!$B$19+RawData!U855*ScoringModel!$B$20)*0.01,"")</f>
        <v/>
      </c>
      <c r="P855" t="str">
        <f>IF(A855&lt;&gt;"",(RawData!V855*ScoringModel!$B$24+RawData!W855*ScoringModel!$B$25+RawData!X855*ScoringModel!$B$26+RawData!Y855*ScoringModel!$B$27+RawData!Z855*ScoringModel!$B$28+RawData!AA855*ScoringModel!$B$29+RawData!AB855*ScoringModel!$B$30)*0.01,"")</f>
        <v/>
      </c>
      <c r="Q855" s="19"/>
      <c r="R855" s="19"/>
      <c r="S855" s="19"/>
      <c r="T855" s="19"/>
      <c r="U855" s="19"/>
      <c r="V855" s="19"/>
    </row>
    <row r="856" spans="1:22" x14ac:dyDescent="0.25">
      <c r="A856" t="str">
        <f>IF(RawData!A856&lt;&gt;"",RawData!A856,"")</f>
        <v/>
      </c>
      <c r="B856" t="str">
        <f>IF(RawData!B856&lt;&gt;"",CONCATENATE(RawData!B856,", ",RawData!C856),"")</f>
        <v/>
      </c>
      <c r="C856" t="str">
        <f>IF(RawData!D856&lt;&gt;"",RawData!D856,"")</f>
        <v/>
      </c>
      <c r="D856" s="28" t="str">
        <f>IF(RawData!E856&lt;&gt;"",RawData!E856,"")</f>
        <v/>
      </c>
      <c r="E856" t="str">
        <f>IF(RawData!F856&lt;&gt;"",CONCATENATE(RawData!F856,", ",LEFT(RawData!G856,1)),"")</f>
        <v/>
      </c>
      <c r="G856" s="30" t="str">
        <f t="shared" si="13"/>
        <v/>
      </c>
      <c r="H856" t="str">
        <f>IF(A856&lt;&gt;"",VLOOKUP(G856,ScoreRanges!$C$4:$E$8,3),"")</f>
        <v/>
      </c>
      <c r="J856" s="30" t="str">
        <f>IF(AND(ConversionTable!$F$2&lt;&gt;"",A856&lt;&gt;""),VLOOKUP(G856,ConversionTable!B$2:D$402,3),"")</f>
        <v/>
      </c>
      <c r="K856" t="str">
        <f>IF(AND(ConversionTable!$F$2&lt;&gt;"",A856&lt;&gt;""),VLOOKUP(J856,ConversionTable!I$4:K$7,3),"")</f>
        <v/>
      </c>
      <c r="M856" t="str">
        <f>IF(A856&lt;&gt;"",(RawData!AC856*ScoringModel!$B$11+RawData!AD856*ScoringModel!$B$21+RawData!AE856*ScoringModel!$B$31)*0.01,"")</f>
        <v/>
      </c>
      <c r="N856" t="str">
        <f>IF(A856&lt;&gt;"",(RawData!H856*ScoringModel!$B$4+RawData!I856*ScoringModel!$B$5+RawData!J856*ScoringModel!$B$6+RawData!K856*ScoringModel!$B$7+RawData!L856*ScoringModel!$B$8+RawData!M856*ScoringModel!$B$9+RawData!N856*ScoringModel!$B$10)*0.01,"")</f>
        <v/>
      </c>
      <c r="O856" t="str">
        <f>IF(A856&lt;&gt;"",(RawData!O856*ScoringModel!$B$14+RawData!P856*ScoringModel!$B$15+RawData!Q856*ScoringModel!$B$16+RawData!R856*ScoringModel!$B$17+RawData!S856*ScoringModel!$B$18+RawData!T856*ScoringModel!$B$19+RawData!U856*ScoringModel!$B$20)*0.01,"")</f>
        <v/>
      </c>
      <c r="P856" t="str">
        <f>IF(A856&lt;&gt;"",(RawData!V856*ScoringModel!$B$24+RawData!W856*ScoringModel!$B$25+RawData!X856*ScoringModel!$B$26+RawData!Y856*ScoringModel!$B$27+RawData!Z856*ScoringModel!$B$28+RawData!AA856*ScoringModel!$B$29+RawData!AB856*ScoringModel!$B$30)*0.01,"")</f>
        <v/>
      </c>
      <c r="Q856" s="19"/>
      <c r="R856" s="19"/>
      <c r="S856" s="19"/>
      <c r="T856" s="19"/>
      <c r="U856" s="19"/>
      <c r="V856" s="19"/>
    </row>
    <row r="857" spans="1:22" x14ac:dyDescent="0.25">
      <c r="A857" t="str">
        <f>IF(RawData!A857&lt;&gt;"",RawData!A857,"")</f>
        <v/>
      </c>
      <c r="B857" t="str">
        <f>IF(RawData!B857&lt;&gt;"",CONCATENATE(RawData!B857,", ",RawData!C857),"")</f>
        <v/>
      </c>
      <c r="C857" t="str">
        <f>IF(RawData!D857&lt;&gt;"",RawData!D857,"")</f>
        <v/>
      </c>
      <c r="D857" s="28" t="str">
        <f>IF(RawData!E857&lt;&gt;"",RawData!E857,"")</f>
        <v/>
      </c>
      <c r="E857" t="str">
        <f>IF(RawData!F857&lt;&gt;"",CONCATENATE(RawData!F857,", ",LEFT(RawData!G857,1)),"")</f>
        <v/>
      </c>
      <c r="G857" s="30" t="str">
        <f t="shared" si="13"/>
        <v/>
      </c>
      <c r="H857" t="str">
        <f>IF(A857&lt;&gt;"",VLOOKUP(G857,ScoreRanges!$C$4:$E$8,3),"")</f>
        <v/>
      </c>
      <c r="J857" s="30" t="str">
        <f>IF(AND(ConversionTable!$F$2&lt;&gt;"",A857&lt;&gt;""),VLOOKUP(G857,ConversionTable!B$2:D$402,3),"")</f>
        <v/>
      </c>
      <c r="K857" t="str">
        <f>IF(AND(ConversionTable!$F$2&lt;&gt;"",A857&lt;&gt;""),VLOOKUP(J857,ConversionTable!I$4:K$7,3),"")</f>
        <v/>
      </c>
      <c r="M857" t="str">
        <f>IF(A857&lt;&gt;"",(RawData!AC857*ScoringModel!$B$11+RawData!AD857*ScoringModel!$B$21+RawData!AE857*ScoringModel!$B$31)*0.01,"")</f>
        <v/>
      </c>
      <c r="N857" t="str">
        <f>IF(A857&lt;&gt;"",(RawData!H857*ScoringModel!$B$4+RawData!I857*ScoringModel!$B$5+RawData!J857*ScoringModel!$B$6+RawData!K857*ScoringModel!$B$7+RawData!L857*ScoringModel!$B$8+RawData!M857*ScoringModel!$B$9+RawData!N857*ScoringModel!$B$10)*0.01,"")</f>
        <v/>
      </c>
      <c r="O857" t="str">
        <f>IF(A857&lt;&gt;"",(RawData!O857*ScoringModel!$B$14+RawData!P857*ScoringModel!$B$15+RawData!Q857*ScoringModel!$B$16+RawData!R857*ScoringModel!$B$17+RawData!S857*ScoringModel!$B$18+RawData!T857*ScoringModel!$B$19+RawData!U857*ScoringModel!$B$20)*0.01,"")</f>
        <v/>
      </c>
      <c r="P857" t="str">
        <f>IF(A857&lt;&gt;"",(RawData!V857*ScoringModel!$B$24+RawData!W857*ScoringModel!$B$25+RawData!X857*ScoringModel!$B$26+RawData!Y857*ScoringModel!$B$27+RawData!Z857*ScoringModel!$B$28+RawData!AA857*ScoringModel!$B$29+RawData!AB857*ScoringModel!$B$30)*0.01,"")</f>
        <v/>
      </c>
      <c r="Q857" s="19"/>
      <c r="R857" s="19"/>
      <c r="S857" s="19"/>
      <c r="T857" s="19"/>
      <c r="U857" s="19"/>
      <c r="V857" s="19"/>
    </row>
    <row r="858" spans="1:22" x14ac:dyDescent="0.25">
      <c r="A858" t="str">
        <f>IF(RawData!A858&lt;&gt;"",RawData!A858,"")</f>
        <v/>
      </c>
      <c r="B858" t="str">
        <f>IF(RawData!B858&lt;&gt;"",CONCATENATE(RawData!B858,", ",RawData!C858),"")</f>
        <v/>
      </c>
      <c r="C858" t="str">
        <f>IF(RawData!D858&lt;&gt;"",RawData!D858,"")</f>
        <v/>
      </c>
      <c r="D858" s="28" t="str">
        <f>IF(RawData!E858&lt;&gt;"",RawData!E858,"")</f>
        <v/>
      </c>
      <c r="E858" t="str">
        <f>IF(RawData!F858&lt;&gt;"",CONCATENATE(RawData!F858,", ",LEFT(RawData!G858,1)),"")</f>
        <v/>
      </c>
      <c r="G858" s="30" t="str">
        <f t="shared" si="13"/>
        <v/>
      </c>
      <c r="H858" t="str">
        <f>IF(A858&lt;&gt;"",VLOOKUP(G858,ScoreRanges!$C$4:$E$8,3),"")</f>
        <v/>
      </c>
      <c r="J858" s="30" t="str">
        <f>IF(AND(ConversionTable!$F$2&lt;&gt;"",A858&lt;&gt;""),VLOOKUP(G858,ConversionTable!B$2:D$402,3),"")</f>
        <v/>
      </c>
      <c r="K858" t="str">
        <f>IF(AND(ConversionTable!$F$2&lt;&gt;"",A858&lt;&gt;""),VLOOKUP(J858,ConversionTable!I$4:K$7,3),"")</f>
        <v/>
      </c>
      <c r="M858" t="str">
        <f>IF(A858&lt;&gt;"",(RawData!AC858*ScoringModel!$B$11+RawData!AD858*ScoringModel!$B$21+RawData!AE858*ScoringModel!$B$31)*0.01,"")</f>
        <v/>
      </c>
      <c r="N858" t="str">
        <f>IF(A858&lt;&gt;"",(RawData!H858*ScoringModel!$B$4+RawData!I858*ScoringModel!$B$5+RawData!J858*ScoringModel!$B$6+RawData!K858*ScoringModel!$B$7+RawData!L858*ScoringModel!$B$8+RawData!M858*ScoringModel!$B$9+RawData!N858*ScoringModel!$B$10)*0.01,"")</f>
        <v/>
      </c>
      <c r="O858" t="str">
        <f>IF(A858&lt;&gt;"",(RawData!O858*ScoringModel!$B$14+RawData!P858*ScoringModel!$B$15+RawData!Q858*ScoringModel!$B$16+RawData!R858*ScoringModel!$B$17+RawData!S858*ScoringModel!$B$18+RawData!T858*ScoringModel!$B$19+RawData!U858*ScoringModel!$B$20)*0.01,"")</f>
        <v/>
      </c>
      <c r="P858" t="str">
        <f>IF(A858&lt;&gt;"",(RawData!V858*ScoringModel!$B$24+RawData!W858*ScoringModel!$B$25+RawData!X858*ScoringModel!$B$26+RawData!Y858*ScoringModel!$B$27+RawData!Z858*ScoringModel!$B$28+RawData!AA858*ScoringModel!$B$29+RawData!AB858*ScoringModel!$B$30)*0.01,"")</f>
        <v/>
      </c>
      <c r="Q858" s="19"/>
      <c r="R858" s="19"/>
      <c r="S858" s="19"/>
      <c r="T858" s="19"/>
      <c r="U858" s="19"/>
      <c r="V858" s="19"/>
    </row>
    <row r="859" spans="1:22" x14ac:dyDescent="0.25">
      <c r="A859" t="str">
        <f>IF(RawData!A859&lt;&gt;"",RawData!A859,"")</f>
        <v/>
      </c>
      <c r="B859" t="str">
        <f>IF(RawData!B859&lt;&gt;"",CONCATENATE(RawData!B859,", ",RawData!C859),"")</f>
        <v/>
      </c>
      <c r="C859" t="str">
        <f>IF(RawData!D859&lt;&gt;"",RawData!D859,"")</f>
        <v/>
      </c>
      <c r="D859" s="28" t="str">
        <f>IF(RawData!E859&lt;&gt;"",RawData!E859,"")</f>
        <v/>
      </c>
      <c r="E859" t="str">
        <f>IF(RawData!F859&lt;&gt;"",CONCATENATE(RawData!F859,", ",LEFT(RawData!G859,1)),"")</f>
        <v/>
      </c>
      <c r="G859" s="30" t="str">
        <f t="shared" si="13"/>
        <v/>
      </c>
      <c r="H859" t="str">
        <f>IF(A859&lt;&gt;"",VLOOKUP(G859,ScoreRanges!$C$4:$E$8,3),"")</f>
        <v/>
      </c>
      <c r="J859" s="30" t="str">
        <f>IF(AND(ConversionTable!$F$2&lt;&gt;"",A859&lt;&gt;""),VLOOKUP(G859,ConversionTable!B$2:D$402,3),"")</f>
        <v/>
      </c>
      <c r="K859" t="str">
        <f>IF(AND(ConversionTable!$F$2&lt;&gt;"",A859&lt;&gt;""),VLOOKUP(J859,ConversionTable!I$4:K$7,3),"")</f>
        <v/>
      </c>
      <c r="M859" t="str">
        <f>IF(A859&lt;&gt;"",(RawData!AC859*ScoringModel!$B$11+RawData!AD859*ScoringModel!$B$21+RawData!AE859*ScoringModel!$B$31)*0.01,"")</f>
        <v/>
      </c>
      <c r="N859" t="str">
        <f>IF(A859&lt;&gt;"",(RawData!H859*ScoringModel!$B$4+RawData!I859*ScoringModel!$B$5+RawData!J859*ScoringModel!$B$6+RawData!K859*ScoringModel!$B$7+RawData!L859*ScoringModel!$B$8+RawData!M859*ScoringModel!$B$9+RawData!N859*ScoringModel!$B$10)*0.01,"")</f>
        <v/>
      </c>
      <c r="O859" t="str">
        <f>IF(A859&lt;&gt;"",(RawData!O859*ScoringModel!$B$14+RawData!P859*ScoringModel!$B$15+RawData!Q859*ScoringModel!$B$16+RawData!R859*ScoringModel!$B$17+RawData!S859*ScoringModel!$B$18+RawData!T859*ScoringModel!$B$19+RawData!U859*ScoringModel!$B$20)*0.01,"")</f>
        <v/>
      </c>
      <c r="P859" t="str">
        <f>IF(A859&lt;&gt;"",(RawData!V859*ScoringModel!$B$24+RawData!W859*ScoringModel!$B$25+RawData!X859*ScoringModel!$B$26+RawData!Y859*ScoringModel!$B$27+RawData!Z859*ScoringModel!$B$28+RawData!AA859*ScoringModel!$B$29+RawData!AB859*ScoringModel!$B$30)*0.01,"")</f>
        <v/>
      </c>
      <c r="Q859" s="19"/>
      <c r="R859" s="19"/>
      <c r="S859" s="19"/>
      <c r="T859" s="19"/>
      <c r="U859" s="19"/>
      <c r="V859" s="19"/>
    </row>
    <row r="860" spans="1:22" x14ac:dyDescent="0.25">
      <c r="A860" t="str">
        <f>IF(RawData!A860&lt;&gt;"",RawData!A860,"")</f>
        <v/>
      </c>
      <c r="B860" t="str">
        <f>IF(RawData!B860&lt;&gt;"",CONCATENATE(RawData!B860,", ",RawData!C860),"")</f>
        <v/>
      </c>
      <c r="C860" t="str">
        <f>IF(RawData!D860&lt;&gt;"",RawData!D860,"")</f>
        <v/>
      </c>
      <c r="D860" s="28" t="str">
        <f>IF(RawData!E860&lt;&gt;"",RawData!E860,"")</f>
        <v/>
      </c>
      <c r="E860" t="str">
        <f>IF(RawData!F860&lt;&gt;"",CONCATENATE(RawData!F860,", ",LEFT(RawData!G860,1)),"")</f>
        <v/>
      </c>
      <c r="G860" s="30" t="str">
        <f t="shared" si="13"/>
        <v/>
      </c>
      <c r="H860" t="str">
        <f>IF(A860&lt;&gt;"",VLOOKUP(G860,ScoreRanges!$C$4:$E$8,3),"")</f>
        <v/>
      </c>
      <c r="J860" s="30" t="str">
        <f>IF(AND(ConversionTable!$F$2&lt;&gt;"",A860&lt;&gt;""),VLOOKUP(G860,ConversionTable!B$2:D$402,3),"")</f>
        <v/>
      </c>
      <c r="K860" t="str">
        <f>IF(AND(ConversionTable!$F$2&lt;&gt;"",A860&lt;&gt;""),VLOOKUP(J860,ConversionTable!I$4:K$7,3),"")</f>
        <v/>
      </c>
      <c r="M860" t="str">
        <f>IF(A860&lt;&gt;"",(RawData!AC860*ScoringModel!$B$11+RawData!AD860*ScoringModel!$B$21+RawData!AE860*ScoringModel!$B$31)*0.01,"")</f>
        <v/>
      </c>
      <c r="N860" t="str">
        <f>IF(A860&lt;&gt;"",(RawData!H860*ScoringModel!$B$4+RawData!I860*ScoringModel!$B$5+RawData!J860*ScoringModel!$B$6+RawData!K860*ScoringModel!$B$7+RawData!L860*ScoringModel!$B$8+RawData!M860*ScoringModel!$B$9+RawData!N860*ScoringModel!$B$10)*0.01,"")</f>
        <v/>
      </c>
      <c r="O860" t="str">
        <f>IF(A860&lt;&gt;"",(RawData!O860*ScoringModel!$B$14+RawData!P860*ScoringModel!$B$15+RawData!Q860*ScoringModel!$B$16+RawData!R860*ScoringModel!$B$17+RawData!S860*ScoringModel!$B$18+RawData!T860*ScoringModel!$B$19+RawData!U860*ScoringModel!$B$20)*0.01,"")</f>
        <v/>
      </c>
      <c r="P860" t="str">
        <f>IF(A860&lt;&gt;"",(RawData!V860*ScoringModel!$B$24+RawData!W860*ScoringModel!$B$25+RawData!X860*ScoringModel!$B$26+RawData!Y860*ScoringModel!$B$27+RawData!Z860*ScoringModel!$B$28+RawData!AA860*ScoringModel!$B$29+RawData!AB860*ScoringModel!$B$30)*0.01,"")</f>
        <v/>
      </c>
      <c r="Q860" s="19"/>
      <c r="R860" s="19"/>
      <c r="S860" s="19"/>
      <c r="T860" s="19"/>
      <c r="U860" s="19"/>
      <c r="V860" s="19"/>
    </row>
    <row r="861" spans="1:22" x14ac:dyDescent="0.25">
      <c r="A861" t="str">
        <f>IF(RawData!A861&lt;&gt;"",RawData!A861,"")</f>
        <v/>
      </c>
      <c r="B861" t="str">
        <f>IF(RawData!B861&lt;&gt;"",CONCATENATE(RawData!B861,", ",RawData!C861),"")</f>
        <v/>
      </c>
      <c r="C861" t="str">
        <f>IF(RawData!D861&lt;&gt;"",RawData!D861,"")</f>
        <v/>
      </c>
      <c r="D861" s="28" t="str">
        <f>IF(RawData!E861&lt;&gt;"",RawData!E861,"")</f>
        <v/>
      </c>
      <c r="E861" t="str">
        <f>IF(RawData!F861&lt;&gt;"",CONCATENATE(RawData!F861,", ",LEFT(RawData!G861,1)),"")</f>
        <v/>
      </c>
      <c r="G861" s="30" t="str">
        <f t="shared" si="13"/>
        <v/>
      </c>
      <c r="H861" t="str">
        <f>IF(A861&lt;&gt;"",VLOOKUP(G861,ScoreRanges!$C$4:$E$8,3),"")</f>
        <v/>
      </c>
      <c r="J861" s="30" t="str">
        <f>IF(AND(ConversionTable!$F$2&lt;&gt;"",A861&lt;&gt;""),VLOOKUP(G861,ConversionTable!B$2:D$402,3),"")</f>
        <v/>
      </c>
      <c r="K861" t="str">
        <f>IF(AND(ConversionTable!$F$2&lt;&gt;"",A861&lt;&gt;""),VLOOKUP(J861,ConversionTable!I$4:K$7,3),"")</f>
        <v/>
      </c>
      <c r="M861" t="str">
        <f>IF(A861&lt;&gt;"",(RawData!AC861*ScoringModel!$B$11+RawData!AD861*ScoringModel!$B$21+RawData!AE861*ScoringModel!$B$31)*0.01,"")</f>
        <v/>
      </c>
      <c r="N861" t="str">
        <f>IF(A861&lt;&gt;"",(RawData!H861*ScoringModel!$B$4+RawData!I861*ScoringModel!$B$5+RawData!J861*ScoringModel!$B$6+RawData!K861*ScoringModel!$B$7+RawData!L861*ScoringModel!$B$8+RawData!M861*ScoringModel!$B$9+RawData!N861*ScoringModel!$B$10)*0.01,"")</f>
        <v/>
      </c>
      <c r="O861" t="str">
        <f>IF(A861&lt;&gt;"",(RawData!O861*ScoringModel!$B$14+RawData!P861*ScoringModel!$B$15+RawData!Q861*ScoringModel!$B$16+RawData!R861*ScoringModel!$B$17+RawData!S861*ScoringModel!$B$18+RawData!T861*ScoringModel!$B$19+RawData!U861*ScoringModel!$B$20)*0.01,"")</f>
        <v/>
      </c>
      <c r="P861" t="str">
        <f>IF(A861&lt;&gt;"",(RawData!V861*ScoringModel!$B$24+RawData!W861*ScoringModel!$B$25+RawData!X861*ScoringModel!$B$26+RawData!Y861*ScoringModel!$B$27+RawData!Z861*ScoringModel!$B$28+RawData!AA861*ScoringModel!$B$29+RawData!AB861*ScoringModel!$B$30)*0.01,"")</f>
        <v/>
      </c>
      <c r="Q861" s="19"/>
      <c r="R861" s="19"/>
      <c r="S861" s="19"/>
      <c r="T861" s="19"/>
      <c r="U861" s="19"/>
      <c r="V861" s="19"/>
    </row>
    <row r="862" spans="1:22" x14ac:dyDescent="0.25">
      <c r="A862" t="str">
        <f>IF(RawData!A862&lt;&gt;"",RawData!A862,"")</f>
        <v/>
      </c>
      <c r="B862" t="str">
        <f>IF(RawData!B862&lt;&gt;"",CONCATENATE(RawData!B862,", ",RawData!C862),"")</f>
        <v/>
      </c>
      <c r="C862" t="str">
        <f>IF(RawData!D862&lt;&gt;"",RawData!D862,"")</f>
        <v/>
      </c>
      <c r="D862" s="28" t="str">
        <f>IF(RawData!E862&lt;&gt;"",RawData!E862,"")</f>
        <v/>
      </c>
      <c r="E862" t="str">
        <f>IF(RawData!F862&lt;&gt;"",CONCATENATE(RawData!F862,", ",LEFT(RawData!G862,1)),"")</f>
        <v/>
      </c>
      <c r="G862" s="30" t="str">
        <f t="shared" si="13"/>
        <v/>
      </c>
      <c r="H862" t="str">
        <f>IF(A862&lt;&gt;"",VLOOKUP(G862,ScoreRanges!$C$4:$E$8,3),"")</f>
        <v/>
      </c>
      <c r="J862" s="30" t="str">
        <f>IF(AND(ConversionTable!$F$2&lt;&gt;"",A862&lt;&gt;""),VLOOKUP(G862,ConversionTable!B$2:D$402,3),"")</f>
        <v/>
      </c>
      <c r="K862" t="str">
        <f>IF(AND(ConversionTable!$F$2&lt;&gt;"",A862&lt;&gt;""),VLOOKUP(J862,ConversionTable!I$4:K$7,3),"")</f>
        <v/>
      </c>
      <c r="M862" t="str">
        <f>IF(A862&lt;&gt;"",(RawData!AC862*ScoringModel!$B$11+RawData!AD862*ScoringModel!$B$21+RawData!AE862*ScoringModel!$B$31)*0.01,"")</f>
        <v/>
      </c>
      <c r="N862" t="str">
        <f>IF(A862&lt;&gt;"",(RawData!H862*ScoringModel!$B$4+RawData!I862*ScoringModel!$B$5+RawData!J862*ScoringModel!$B$6+RawData!K862*ScoringModel!$B$7+RawData!L862*ScoringModel!$B$8+RawData!M862*ScoringModel!$B$9+RawData!N862*ScoringModel!$B$10)*0.01,"")</f>
        <v/>
      </c>
      <c r="O862" t="str">
        <f>IF(A862&lt;&gt;"",(RawData!O862*ScoringModel!$B$14+RawData!P862*ScoringModel!$B$15+RawData!Q862*ScoringModel!$B$16+RawData!R862*ScoringModel!$B$17+RawData!S862*ScoringModel!$B$18+RawData!T862*ScoringModel!$B$19+RawData!U862*ScoringModel!$B$20)*0.01,"")</f>
        <v/>
      </c>
      <c r="P862" t="str">
        <f>IF(A862&lt;&gt;"",(RawData!V862*ScoringModel!$B$24+RawData!W862*ScoringModel!$B$25+RawData!X862*ScoringModel!$B$26+RawData!Y862*ScoringModel!$B$27+RawData!Z862*ScoringModel!$B$28+RawData!AA862*ScoringModel!$B$29+RawData!AB862*ScoringModel!$B$30)*0.01,"")</f>
        <v/>
      </c>
      <c r="Q862" s="19"/>
      <c r="R862" s="19"/>
      <c r="S862" s="19"/>
      <c r="T862" s="19"/>
      <c r="U862" s="19"/>
      <c r="V862" s="19"/>
    </row>
    <row r="863" spans="1:22" x14ac:dyDescent="0.25">
      <c r="A863" t="str">
        <f>IF(RawData!A863&lt;&gt;"",RawData!A863,"")</f>
        <v/>
      </c>
      <c r="B863" t="str">
        <f>IF(RawData!B863&lt;&gt;"",CONCATENATE(RawData!B863,", ",RawData!C863),"")</f>
        <v/>
      </c>
      <c r="C863" t="str">
        <f>IF(RawData!D863&lt;&gt;"",RawData!D863,"")</f>
        <v/>
      </c>
      <c r="D863" s="28" t="str">
        <f>IF(RawData!E863&lt;&gt;"",RawData!E863,"")</f>
        <v/>
      </c>
      <c r="E863" t="str">
        <f>IF(RawData!F863&lt;&gt;"",CONCATENATE(RawData!F863,", ",LEFT(RawData!G863,1)),"")</f>
        <v/>
      </c>
      <c r="G863" s="30" t="str">
        <f t="shared" si="13"/>
        <v/>
      </c>
      <c r="H863" t="str">
        <f>IF(A863&lt;&gt;"",VLOOKUP(G863,ScoreRanges!$C$4:$E$8,3),"")</f>
        <v/>
      </c>
      <c r="J863" s="30" t="str">
        <f>IF(AND(ConversionTable!$F$2&lt;&gt;"",A863&lt;&gt;""),VLOOKUP(G863,ConversionTable!B$2:D$402,3),"")</f>
        <v/>
      </c>
      <c r="K863" t="str">
        <f>IF(AND(ConversionTable!$F$2&lt;&gt;"",A863&lt;&gt;""),VLOOKUP(J863,ConversionTable!I$4:K$7,3),"")</f>
        <v/>
      </c>
      <c r="M863" t="str">
        <f>IF(A863&lt;&gt;"",(RawData!AC863*ScoringModel!$B$11+RawData!AD863*ScoringModel!$B$21+RawData!AE863*ScoringModel!$B$31)*0.01,"")</f>
        <v/>
      </c>
      <c r="N863" t="str">
        <f>IF(A863&lt;&gt;"",(RawData!H863*ScoringModel!$B$4+RawData!I863*ScoringModel!$B$5+RawData!J863*ScoringModel!$B$6+RawData!K863*ScoringModel!$B$7+RawData!L863*ScoringModel!$B$8+RawData!M863*ScoringModel!$B$9+RawData!N863*ScoringModel!$B$10)*0.01,"")</f>
        <v/>
      </c>
      <c r="O863" t="str">
        <f>IF(A863&lt;&gt;"",(RawData!O863*ScoringModel!$B$14+RawData!P863*ScoringModel!$B$15+RawData!Q863*ScoringModel!$B$16+RawData!R863*ScoringModel!$B$17+RawData!S863*ScoringModel!$B$18+RawData!T863*ScoringModel!$B$19+RawData!U863*ScoringModel!$B$20)*0.01,"")</f>
        <v/>
      </c>
      <c r="P863" t="str">
        <f>IF(A863&lt;&gt;"",(RawData!V863*ScoringModel!$B$24+RawData!W863*ScoringModel!$B$25+RawData!X863*ScoringModel!$B$26+RawData!Y863*ScoringModel!$B$27+RawData!Z863*ScoringModel!$B$28+RawData!AA863*ScoringModel!$B$29+RawData!AB863*ScoringModel!$B$30)*0.01,"")</f>
        <v/>
      </c>
      <c r="Q863" s="19"/>
      <c r="R863" s="19"/>
      <c r="S863" s="19"/>
      <c r="T863" s="19"/>
      <c r="U863" s="19"/>
      <c r="V863" s="19"/>
    </row>
    <row r="864" spans="1:22" x14ac:dyDescent="0.25">
      <c r="A864" t="str">
        <f>IF(RawData!A864&lt;&gt;"",RawData!A864,"")</f>
        <v/>
      </c>
      <c r="B864" t="str">
        <f>IF(RawData!B864&lt;&gt;"",CONCATENATE(RawData!B864,", ",RawData!C864),"")</f>
        <v/>
      </c>
      <c r="C864" t="str">
        <f>IF(RawData!D864&lt;&gt;"",RawData!D864,"")</f>
        <v/>
      </c>
      <c r="D864" s="28" t="str">
        <f>IF(RawData!E864&lt;&gt;"",RawData!E864,"")</f>
        <v/>
      </c>
      <c r="E864" t="str">
        <f>IF(RawData!F864&lt;&gt;"",CONCATENATE(RawData!F864,", ",LEFT(RawData!G864,1)),"")</f>
        <v/>
      </c>
      <c r="G864" s="30" t="str">
        <f t="shared" si="13"/>
        <v/>
      </c>
      <c r="H864" t="str">
        <f>IF(A864&lt;&gt;"",VLOOKUP(G864,ScoreRanges!$C$4:$E$8,3),"")</f>
        <v/>
      </c>
      <c r="J864" s="30" t="str">
        <f>IF(AND(ConversionTable!$F$2&lt;&gt;"",A864&lt;&gt;""),VLOOKUP(G864,ConversionTable!B$2:D$402,3),"")</f>
        <v/>
      </c>
      <c r="K864" t="str">
        <f>IF(AND(ConversionTable!$F$2&lt;&gt;"",A864&lt;&gt;""),VLOOKUP(J864,ConversionTable!I$4:K$7,3),"")</f>
        <v/>
      </c>
      <c r="M864" t="str">
        <f>IF(A864&lt;&gt;"",(RawData!AC864*ScoringModel!$B$11+RawData!AD864*ScoringModel!$B$21+RawData!AE864*ScoringModel!$B$31)*0.01,"")</f>
        <v/>
      </c>
      <c r="N864" t="str">
        <f>IF(A864&lt;&gt;"",(RawData!H864*ScoringModel!$B$4+RawData!I864*ScoringModel!$B$5+RawData!J864*ScoringModel!$B$6+RawData!K864*ScoringModel!$B$7+RawData!L864*ScoringModel!$B$8+RawData!M864*ScoringModel!$B$9+RawData!N864*ScoringModel!$B$10)*0.01,"")</f>
        <v/>
      </c>
      <c r="O864" t="str">
        <f>IF(A864&lt;&gt;"",(RawData!O864*ScoringModel!$B$14+RawData!P864*ScoringModel!$B$15+RawData!Q864*ScoringModel!$B$16+RawData!R864*ScoringModel!$B$17+RawData!S864*ScoringModel!$B$18+RawData!T864*ScoringModel!$B$19+RawData!U864*ScoringModel!$B$20)*0.01,"")</f>
        <v/>
      </c>
      <c r="P864" t="str">
        <f>IF(A864&lt;&gt;"",(RawData!V864*ScoringModel!$B$24+RawData!W864*ScoringModel!$B$25+RawData!X864*ScoringModel!$B$26+RawData!Y864*ScoringModel!$B$27+RawData!Z864*ScoringModel!$B$28+RawData!AA864*ScoringModel!$B$29+RawData!AB864*ScoringModel!$B$30)*0.01,"")</f>
        <v/>
      </c>
      <c r="Q864" s="19"/>
      <c r="R864" s="19"/>
      <c r="S864" s="19"/>
      <c r="T864" s="19"/>
      <c r="U864" s="19"/>
      <c r="V864" s="19"/>
    </row>
    <row r="865" spans="1:22" x14ac:dyDescent="0.25">
      <c r="A865" t="str">
        <f>IF(RawData!A865&lt;&gt;"",RawData!A865,"")</f>
        <v/>
      </c>
      <c r="B865" t="str">
        <f>IF(RawData!B865&lt;&gt;"",CONCATENATE(RawData!B865,", ",RawData!C865),"")</f>
        <v/>
      </c>
      <c r="C865" t="str">
        <f>IF(RawData!D865&lt;&gt;"",RawData!D865,"")</f>
        <v/>
      </c>
      <c r="D865" s="28" t="str">
        <f>IF(RawData!E865&lt;&gt;"",RawData!E865,"")</f>
        <v/>
      </c>
      <c r="E865" t="str">
        <f>IF(RawData!F865&lt;&gt;"",CONCATENATE(RawData!F865,", ",LEFT(RawData!G865,1)),"")</f>
        <v/>
      </c>
      <c r="G865" s="30" t="str">
        <f t="shared" si="13"/>
        <v/>
      </c>
      <c r="H865" t="str">
        <f>IF(A865&lt;&gt;"",VLOOKUP(G865,ScoreRanges!$C$4:$E$8,3),"")</f>
        <v/>
      </c>
      <c r="J865" s="30" t="str">
        <f>IF(AND(ConversionTable!$F$2&lt;&gt;"",A865&lt;&gt;""),VLOOKUP(G865,ConversionTable!B$2:D$402,3),"")</f>
        <v/>
      </c>
      <c r="K865" t="str">
        <f>IF(AND(ConversionTable!$F$2&lt;&gt;"",A865&lt;&gt;""),VLOOKUP(J865,ConversionTable!I$4:K$7,3),"")</f>
        <v/>
      </c>
      <c r="M865" t="str">
        <f>IF(A865&lt;&gt;"",(RawData!AC865*ScoringModel!$B$11+RawData!AD865*ScoringModel!$B$21+RawData!AE865*ScoringModel!$B$31)*0.01,"")</f>
        <v/>
      </c>
      <c r="N865" t="str">
        <f>IF(A865&lt;&gt;"",(RawData!H865*ScoringModel!$B$4+RawData!I865*ScoringModel!$B$5+RawData!J865*ScoringModel!$B$6+RawData!K865*ScoringModel!$B$7+RawData!L865*ScoringModel!$B$8+RawData!M865*ScoringModel!$B$9+RawData!N865*ScoringModel!$B$10)*0.01,"")</f>
        <v/>
      </c>
      <c r="O865" t="str">
        <f>IF(A865&lt;&gt;"",(RawData!O865*ScoringModel!$B$14+RawData!P865*ScoringModel!$B$15+RawData!Q865*ScoringModel!$B$16+RawData!R865*ScoringModel!$B$17+RawData!S865*ScoringModel!$B$18+RawData!T865*ScoringModel!$B$19+RawData!U865*ScoringModel!$B$20)*0.01,"")</f>
        <v/>
      </c>
      <c r="P865" t="str">
        <f>IF(A865&lt;&gt;"",(RawData!V865*ScoringModel!$B$24+RawData!W865*ScoringModel!$B$25+RawData!X865*ScoringModel!$B$26+RawData!Y865*ScoringModel!$B$27+RawData!Z865*ScoringModel!$B$28+RawData!AA865*ScoringModel!$B$29+RawData!AB865*ScoringModel!$B$30)*0.01,"")</f>
        <v/>
      </c>
      <c r="Q865" s="19"/>
      <c r="R865" s="19"/>
      <c r="S865" s="19"/>
      <c r="T865" s="19"/>
      <c r="U865" s="19"/>
      <c r="V865" s="19"/>
    </row>
    <row r="866" spans="1:22" x14ac:dyDescent="0.25">
      <c r="A866" t="str">
        <f>IF(RawData!A866&lt;&gt;"",RawData!A866,"")</f>
        <v/>
      </c>
      <c r="B866" t="str">
        <f>IF(RawData!B866&lt;&gt;"",CONCATENATE(RawData!B866,", ",RawData!C866),"")</f>
        <v/>
      </c>
      <c r="C866" t="str">
        <f>IF(RawData!D866&lt;&gt;"",RawData!D866,"")</f>
        <v/>
      </c>
      <c r="D866" s="28" t="str">
        <f>IF(RawData!E866&lt;&gt;"",RawData!E866,"")</f>
        <v/>
      </c>
      <c r="E866" t="str">
        <f>IF(RawData!F866&lt;&gt;"",CONCATENATE(RawData!F866,", ",LEFT(RawData!G866,1)),"")</f>
        <v/>
      </c>
      <c r="G866" s="30" t="str">
        <f t="shared" si="13"/>
        <v/>
      </c>
      <c r="H866" t="str">
        <f>IF(A866&lt;&gt;"",VLOOKUP(G866,ScoreRanges!$C$4:$E$8,3),"")</f>
        <v/>
      </c>
      <c r="J866" s="30" t="str">
        <f>IF(AND(ConversionTable!$F$2&lt;&gt;"",A866&lt;&gt;""),VLOOKUP(G866,ConversionTable!B$2:D$402,3),"")</f>
        <v/>
      </c>
      <c r="K866" t="str">
        <f>IF(AND(ConversionTable!$F$2&lt;&gt;"",A866&lt;&gt;""),VLOOKUP(J866,ConversionTable!I$4:K$7,3),"")</f>
        <v/>
      </c>
      <c r="M866" t="str">
        <f>IF(A866&lt;&gt;"",(RawData!AC866*ScoringModel!$B$11+RawData!AD866*ScoringModel!$B$21+RawData!AE866*ScoringModel!$B$31)*0.01,"")</f>
        <v/>
      </c>
      <c r="N866" t="str">
        <f>IF(A866&lt;&gt;"",(RawData!H866*ScoringModel!$B$4+RawData!I866*ScoringModel!$B$5+RawData!J866*ScoringModel!$B$6+RawData!K866*ScoringModel!$B$7+RawData!L866*ScoringModel!$B$8+RawData!M866*ScoringModel!$B$9+RawData!N866*ScoringModel!$B$10)*0.01,"")</f>
        <v/>
      </c>
      <c r="O866" t="str">
        <f>IF(A866&lt;&gt;"",(RawData!O866*ScoringModel!$B$14+RawData!P866*ScoringModel!$B$15+RawData!Q866*ScoringModel!$B$16+RawData!R866*ScoringModel!$B$17+RawData!S866*ScoringModel!$B$18+RawData!T866*ScoringModel!$B$19+RawData!U866*ScoringModel!$B$20)*0.01,"")</f>
        <v/>
      </c>
      <c r="P866" t="str">
        <f>IF(A866&lt;&gt;"",(RawData!V866*ScoringModel!$B$24+RawData!W866*ScoringModel!$B$25+RawData!X866*ScoringModel!$B$26+RawData!Y866*ScoringModel!$B$27+RawData!Z866*ScoringModel!$B$28+RawData!AA866*ScoringModel!$B$29+RawData!AB866*ScoringModel!$B$30)*0.01,"")</f>
        <v/>
      </c>
      <c r="Q866" s="19"/>
      <c r="R866" s="19"/>
      <c r="S866" s="19"/>
      <c r="T866" s="19"/>
      <c r="U866" s="19"/>
      <c r="V866" s="19"/>
    </row>
    <row r="867" spans="1:22" x14ac:dyDescent="0.25">
      <c r="A867" t="str">
        <f>IF(RawData!A867&lt;&gt;"",RawData!A867,"")</f>
        <v/>
      </c>
      <c r="B867" t="str">
        <f>IF(RawData!B867&lt;&gt;"",CONCATENATE(RawData!B867,", ",RawData!C867),"")</f>
        <v/>
      </c>
      <c r="C867" t="str">
        <f>IF(RawData!D867&lt;&gt;"",RawData!D867,"")</f>
        <v/>
      </c>
      <c r="D867" s="28" t="str">
        <f>IF(RawData!E867&lt;&gt;"",RawData!E867,"")</f>
        <v/>
      </c>
      <c r="E867" t="str">
        <f>IF(RawData!F867&lt;&gt;"",CONCATENATE(RawData!F867,", ",LEFT(RawData!G867,1)),"")</f>
        <v/>
      </c>
      <c r="G867" s="30" t="str">
        <f t="shared" si="13"/>
        <v/>
      </c>
      <c r="H867" t="str">
        <f>IF(A867&lt;&gt;"",VLOOKUP(G867,ScoreRanges!$C$4:$E$8,3),"")</f>
        <v/>
      </c>
      <c r="J867" s="30" t="str">
        <f>IF(AND(ConversionTable!$F$2&lt;&gt;"",A867&lt;&gt;""),VLOOKUP(G867,ConversionTable!B$2:D$402,3),"")</f>
        <v/>
      </c>
      <c r="K867" t="str">
        <f>IF(AND(ConversionTable!$F$2&lt;&gt;"",A867&lt;&gt;""),VLOOKUP(J867,ConversionTable!I$4:K$7,3),"")</f>
        <v/>
      </c>
      <c r="M867" t="str">
        <f>IF(A867&lt;&gt;"",(RawData!AC867*ScoringModel!$B$11+RawData!AD867*ScoringModel!$B$21+RawData!AE867*ScoringModel!$B$31)*0.01,"")</f>
        <v/>
      </c>
      <c r="N867" t="str">
        <f>IF(A867&lt;&gt;"",(RawData!H867*ScoringModel!$B$4+RawData!I867*ScoringModel!$B$5+RawData!J867*ScoringModel!$B$6+RawData!K867*ScoringModel!$B$7+RawData!L867*ScoringModel!$B$8+RawData!M867*ScoringModel!$B$9+RawData!N867*ScoringModel!$B$10)*0.01,"")</f>
        <v/>
      </c>
      <c r="O867" t="str">
        <f>IF(A867&lt;&gt;"",(RawData!O867*ScoringModel!$B$14+RawData!P867*ScoringModel!$B$15+RawData!Q867*ScoringModel!$B$16+RawData!R867*ScoringModel!$B$17+RawData!S867*ScoringModel!$B$18+RawData!T867*ScoringModel!$B$19+RawData!U867*ScoringModel!$B$20)*0.01,"")</f>
        <v/>
      </c>
      <c r="P867" t="str">
        <f>IF(A867&lt;&gt;"",(RawData!V867*ScoringModel!$B$24+RawData!W867*ScoringModel!$B$25+RawData!X867*ScoringModel!$B$26+RawData!Y867*ScoringModel!$B$27+RawData!Z867*ScoringModel!$B$28+RawData!AA867*ScoringModel!$B$29+RawData!AB867*ScoringModel!$B$30)*0.01,"")</f>
        <v/>
      </c>
      <c r="Q867" s="19"/>
      <c r="R867" s="19"/>
      <c r="S867" s="19"/>
      <c r="T867" s="19"/>
      <c r="U867" s="19"/>
      <c r="V867" s="19"/>
    </row>
    <row r="868" spans="1:22" x14ac:dyDescent="0.25">
      <c r="A868" t="str">
        <f>IF(RawData!A868&lt;&gt;"",RawData!A868,"")</f>
        <v/>
      </c>
      <c r="B868" t="str">
        <f>IF(RawData!B868&lt;&gt;"",CONCATENATE(RawData!B868,", ",RawData!C868),"")</f>
        <v/>
      </c>
      <c r="C868" t="str">
        <f>IF(RawData!D868&lt;&gt;"",RawData!D868,"")</f>
        <v/>
      </c>
      <c r="D868" s="28" t="str">
        <f>IF(RawData!E868&lt;&gt;"",RawData!E868,"")</f>
        <v/>
      </c>
      <c r="E868" t="str">
        <f>IF(RawData!F868&lt;&gt;"",CONCATENATE(RawData!F868,", ",LEFT(RawData!G868,1)),"")</f>
        <v/>
      </c>
      <c r="G868" s="30" t="str">
        <f t="shared" si="13"/>
        <v/>
      </c>
      <c r="H868" t="str">
        <f>IF(A868&lt;&gt;"",VLOOKUP(G868,ScoreRanges!$C$4:$E$8,3),"")</f>
        <v/>
      </c>
      <c r="J868" s="30" t="str">
        <f>IF(AND(ConversionTable!$F$2&lt;&gt;"",A868&lt;&gt;""),VLOOKUP(G868,ConversionTable!B$2:D$402,3),"")</f>
        <v/>
      </c>
      <c r="K868" t="str">
        <f>IF(AND(ConversionTable!$F$2&lt;&gt;"",A868&lt;&gt;""),VLOOKUP(J868,ConversionTable!I$4:K$7,3),"")</f>
        <v/>
      </c>
      <c r="M868" t="str">
        <f>IF(A868&lt;&gt;"",(RawData!AC868*ScoringModel!$B$11+RawData!AD868*ScoringModel!$B$21+RawData!AE868*ScoringModel!$B$31)*0.01,"")</f>
        <v/>
      </c>
      <c r="N868" t="str">
        <f>IF(A868&lt;&gt;"",(RawData!H868*ScoringModel!$B$4+RawData!I868*ScoringModel!$B$5+RawData!J868*ScoringModel!$B$6+RawData!K868*ScoringModel!$B$7+RawData!L868*ScoringModel!$B$8+RawData!M868*ScoringModel!$B$9+RawData!N868*ScoringModel!$B$10)*0.01,"")</f>
        <v/>
      </c>
      <c r="O868" t="str">
        <f>IF(A868&lt;&gt;"",(RawData!O868*ScoringModel!$B$14+RawData!P868*ScoringModel!$B$15+RawData!Q868*ScoringModel!$B$16+RawData!R868*ScoringModel!$B$17+RawData!S868*ScoringModel!$B$18+RawData!T868*ScoringModel!$B$19+RawData!U868*ScoringModel!$B$20)*0.01,"")</f>
        <v/>
      </c>
      <c r="P868" t="str">
        <f>IF(A868&lt;&gt;"",(RawData!V868*ScoringModel!$B$24+RawData!W868*ScoringModel!$B$25+RawData!X868*ScoringModel!$B$26+RawData!Y868*ScoringModel!$B$27+RawData!Z868*ScoringModel!$B$28+RawData!AA868*ScoringModel!$B$29+RawData!AB868*ScoringModel!$B$30)*0.01,"")</f>
        <v/>
      </c>
      <c r="Q868" s="19"/>
      <c r="R868" s="19"/>
      <c r="S868" s="19"/>
      <c r="T868" s="19"/>
      <c r="U868" s="19"/>
      <c r="V868" s="19"/>
    </row>
    <row r="869" spans="1:22" x14ac:dyDescent="0.25">
      <c r="A869" t="str">
        <f>IF(RawData!A869&lt;&gt;"",RawData!A869,"")</f>
        <v/>
      </c>
      <c r="B869" t="str">
        <f>IF(RawData!B869&lt;&gt;"",CONCATENATE(RawData!B869,", ",RawData!C869),"")</f>
        <v/>
      </c>
      <c r="C869" t="str">
        <f>IF(RawData!D869&lt;&gt;"",RawData!D869,"")</f>
        <v/>
      </c>
      <c r="D869" s="28" t="str">
        <f>IF(RawData!E869&lt;&gt;"",RawData!E869,"")</f>
        <v/>
      </c>
      <c r="E869" t="str">
        <f>IF(RawData!F869&lt;&gt;"",CONCATENATE(RawData!F869,", ",LEFT(RawData!G869,1)),"")</f>
        <v/>
      </c>
      <c r="G869" s="30" t="str">
        <f t="shared" si="13"/>
        <v/>
      </c>
      <c r="H869" t="str">
        <f>IF(A869&lt;&gt;"",VLOOKUP(G869,ScoreRanges!$C$4:$E$8,3),"")</f>
        <v/>
      </c>
      <c r="J869" s="30" t="str">
        <f>IF(AND(ConversionTable!$F$2&lt;&gt;"",A869&lt;&gt;""),VLOOKUP(G869,ConversionTable!B$2:D$402,3),"")</f>
        <v/>
      </c>
      <c r="K869" t="str">
        <f>IF(AND(ConversionTable!$F$2&lt;&gt;"",A869&lt;&gt;""),VLOOKUP(J869,ConversionTable!I$4:K$7,3),"")</f>
        <v/>
      </c>
      <c r="M869" t="str">
        <f>IF(A869&lt;&gt;"",(RawData!AC869*ScoringModel!$B$11+RawData!AD869*ScoringModel!$B$21+RawData!AE869*ScoringModel!$B$31)*0.01,"")</f>
        <v/>
      </c>
      <c r="N869" t="str">
        <f>IF(A869&lt;&gt;"",(RawData!H869*ScoringModel!$B$4+RawData!I869*ScoringModel!$B$5+RawData!J869*ScoringModel!$B$6+RawData!K869*ScoringModel!$B$7+RawData!L869*ScoringModel!$B$8+RawData!M869*ScoringModel!$B$9+RawData!N869*ScoringModel!$B$10)*0.01,"")</f>
        <v/>
      </c>
      <c r="O869" t="str">
        <f>IF(A869&lt;&gt;"",(RawData!O869*ScoringModel!$B$14+RawData!P869*ScoringModel!$B$15+RawData!Q869*ScoringModel!$B$16+RawData!R869*ScoringModel!$B$17+RawData!S869*ScoringModel!$B$18+RawData!T869*ScoringModel!$B$19+RawData!U869*ScoringModel!$B$20)*0.01,"")</f>
        <v/>
      </c>
      <c r="P869" t="str">
        <f>IF(A869&lt;&gt;"",(RawData!V869*ScoringModel!$B$24+RawData!W869*ScoringModel!$B$25+RawData!X869*ScoringModel!$B$26+RawData!Y869*ScoringModel!$B$27+RawData!Z869*ScoringModel!$B$28+RawData!AA869*ScoringModel!$B$29+RawData!AB869*ScoringModel!$B$30)*0.01,"")</f>
        <v/>
      </c>
      <c r="Q869" s="19"/>
      <c r="R869" s="19"/>
      <c r="S869" s="19"/>
      <c r="T869" s="19"/>
      <c r="U869" s="19"/>
      <c r="V869" s="19"/>
    </row>
    <row r="870" spans="1:22" x14ac:dyDescent="0.25">
      <c r="A870" t="str">
        <f>IF(RawData!A870&lt;&gt;"",RawData!A870,"")</f>
        <v/>
      </c>
      <c r="B870" t="str">
        <f>IF(RawData!B870&lt;&gt;"",CONCATENATE(RawData!B870,", ",RawData!C870),"")</f>
        <v/>
      </c>
      <c r="C870" t="str">
        <f>IF(RawData!D870&lt;&gt;"",RawData!D870,"")</f>
        <v/>
      </c>
      <c r="D870" s="28" t="str">
        <f>IF(RawData!E870&lt;&gt;"",RawData!E870,"")</f>
        <v/>
      </c>
      <c r="E870" t="str">
        <f>IF(RawData!F870&lt;&gt;"",CONCATENATE(RawData!F870,", ",LEFT(RawData!G870,1)),"")</f>
        <v/>
      </c>
      <c r="G870" s="30" t="str">
        <f t="shared" si="13"/>
        <v/>
      </c>
      <c r="H870" t="str">
        <f>IF(A870&lt;&gt;"",VLOOKUP(G870,ScoreRanges!$C$4:$E$8,3),"")</f>
        <v/>
      </c>
      <c r="J870" s="30" t="str">
        <f>IF(AND(ConversionTable!$F$2&lt;&gt;"",A870&lt;&gt;""),VLOOKUP(G870,ConversionTable!B$2:D$402,3),"")</f>
        <v/>
      </c>
      <c r="K870" t="str">
        <f>IF(AND(ConversionTable!$F$2&lt;&gt;"",A870&lt;&gt;""),VLOOKUP(J870,ConversionTable!I$4:K$7,3),"")</f>
        <v/>
      </c>
      <c r="M870" t="str">
        <f>IF(A870&lt;&gt;"",(RawData!AC870*ScoringModel!$B$11+RawData!AD870*ScoringModel!$B$21+RawData!AE870*ScoringModel!$B$31)*0.01,"")</f>
        <v/>
      </c>
      <c r="N870" t="str">
        <f>IF(A870&lt;&gt;"",(RawData!H870*ScoringModel!$B$4+RawData!I870*ScoringModel!$B$5+RawData!J870*ScoringModel!$B$6+RawData!K870*ScoringModel!$B$7+RawData!L870*ScoringModel!$B$8+RawData!M870*ScoringModel!$B$9+RawData!N870*ScoringModel!$B$10)*0.01,"")</f>
        <v/>
      </c>
      <c r="O870" t="str">
        <f>IF(A870&lt;&gt;"",(RawData!O870*ScoringModel!$B$14+RawData!P870*ScoringModel!$B$15+RawData!Q870*ScoringModel!$B$16+RawData!R870*ScoringModel!$B$17+RawData!S870*ScoringModel!$B$18+RawData!T870*ScoringModel!$B$19+RawData!U870*ScoringModel!$B$20)*0.01,"")</f>
        <v/>
      </c>
      <c r="P870" t="str">
        <f>IF(A870&lt;&gt;"",(RawData!V870*ScoringModel!$B$24+RawData!W870*ScoringModel!$B$25+RawData!X870*ScoringModel!$B$26+RawData!Y870*ScoringModel!$B$27+RawData!Z870*ScoringModel!$B$28+RawData!AA870*ScoringModel!$B$29+RawData!AB870*ScoringModel!$B$30)*0.01,"")</f>
        <v/>
      </c>
      <c r="Q870" s="19"/>
      <c r="R870" s="19"/>
      <c r="S870" s="19"/>
      <c r="T870" s="19"/>
      <c r="U870" s="19"/>
      <c r="V870" s="19"/>
    </row>
    <row r="871" spans="1:22" x14ac:dyDescent="0.25">
      <c r="A871" t="str">
        <f>IF(RawData!A871&lt;&gt;"",RawData!A871,"")</f>
        <v/>
      </c>
      <c r="B871" t="str">
        <f>IF(RawData!B871&lt;&gt;"",CONCATENATE(RawData!B871,", ",RawData!C871),"")</f>
        <v/>
      </c>
      <c r="C871" t="str">
        <f>IF(RawData!D871&lt;&gt;"",RawData!D871,"")</f>
        <v/>
      </c>
      <c r="D871" s="28" t="str">
        <f>IF(RawData!E871&lt;&gt;"",RawData!E871,"")</f>
        <v/>
      </c>
      <c r="E871" t="str">
        <f>IF(RawData!F871&lt;&gt;"",CONCATENATE(RawData!F871,", ",LEFT(RawData!G871,1)),"")</f>
        <v/>
      </c>
      <c r="G871" s="30" t="str">
        <f t="shared" si="13"/>
        <v/>
      </c>
      <c r="H871" t="str">
        <f>IF(A871&lt;&gt;"",VLOOKUP(G871,ScoreRanges!$C$4:$E$8,3),"")</f>
        <v/>
      </c>
      <c r="J871" s="30" t="str">
        <f>IF(AND(ConversionTable!$F$2&lt;&gt;"",A871&lt;&gt;""),VLOOKUP(G871,ConversionTable!B$2:D$402,3),"")</f>
        <v/>
      </c>
      <c r="K871" t="str">
        <f>IF(AND(ConversionTable!$F$2&lt;&gt;"",A871&lt;&gt;""),VLOOKUP(J871,ConversionTable!I$4:K$7,3),"")</f>
        <v/>
      </c>
      <c r="M871" t="str">
        <f>IF(A871&lt;&gt;"",(RawData!AC871*ScoringModel!$B$11+RawData!AD871*ScoringModel!$B$21+RawData!AE871*ScoringModel!$B$31)*0.01,"")</f>
        <v/>
      </c>
      <c r="N871" t="str">
        <f>IF(A871&lt;&gt;"",(RawData!H871*ScoringModel!$B$4+RawData!I871*ScoringModel!$B$5+RawData!J871*ScoringModel!$B$6+RawData!K871*ScoringModel!$B$7+RawData!L871*ScoringModel!$B$8+RawData!M871*ScoringModel!$B$9+RawData!N871*ScoringModel!$B$10)*0.01,"")</f>
        <v/>
      </c>
      <c r="O871" t="str">
        <f>IF(A871&lt;&gt;"",(RawData!O871*ScoringModel!$B$14+RawData!P871*ScoringModel!$B$15+RawData!Q871*ScoringModel!$B$16+RawData!R871*ScoringModel!$B$17+RawData!S871*ScoringModel!$B$18+RawData!T871*ScoringModel!$B$19+RawData!U871*ScoringModel!$B$20)*0.01,"")</f>
        <v/>
      </c>
      <c r="P871" t="str">
        <f>IF(A871&lt;&gt;"",(RawData!V871*ScoringModel!$B$24+RawData!W871*ScoringModel!$B$25+RawData!X871*ScoringModel!$B$26+RawData!Y871*ScoringModel!$B$27+RawData!Z871*ScoringModel!$B$28+RawData!AA871*ScoringModel!$B$29+RawData!AB871*ScoringModel!$B$30)*0.01,"")</f>
        <v/>
      </c>
      <c r="Q871" s="19"/>
      <c r="R871" s="19"/>
      <c r="S871" s="19"/>
      <c r="T871" s="19"/>
      <c r="U871" s="19"/>
      <c r="V871" s="19"/>
    </row>
    <row r="872" spans="1:22" x14ac:dyDescent="0.25">
      <c r="A872" t="str">
        <f>IF(RawData!A872&lt;&gt;"",RawData!A872,"")</f>
        <v/>
      </c>
      <c r="B872" t="str">
        <f>IF(RawData!B872&lt;&gt;"",CONCATENATE(RawData!B872,", ",RawData!C872),"")</f>
        <v/>
      </c>
      <c r="C872" t="str">
        <f>IF(RawData!D872&lt;&gt;"",RawData!D872,"")</f>
        <v/>
      </c>
      <c r="D872" s="28" t="str">
        <f>IF(RawData!E872&lt;&gt;"",RawData!E872,"")</f>
        <v/>
      </c>
      <c r="E872" t="str">
        <f>IF(RawData!F872&lt;&gt;"",CONCATENATE(RawData!F872,", ",LEFT(RawData!G872,1)),"")</f>
        <v/>
      </c>
      <c r="G872" s="30" t="str">
        <f t="shared" si="13"/>
        <v/>
      </c>
      <c r="H872" t="str">
        <f>IF(A872&lt;&gt;"",VLOOKUP(G872,ScoreRanges!$C$4:$E$8,3),"")</f>
        <v/>
      </c>
      <c r="J872" s="30" t="str">
        <f>IF(AND(ConversionTable!$F$2&lt;&gt;"",A872&lt;&gt;""),VLOOKUP(G872,ConversionTable!B$2:D$402,3),"")</f>
        <v/>
      </c>
      <c r="K872" t="str">
        <f>IF(AND(ConversionTable!$F$2&lt;&gt;"",A872&lt;&gt;""),VLOOKUP(J872,ConversionTable!I$4:K$7,3),"")</f>
        <v/>
      </c>
      <c r="M872" t="str">
        <f>IF(A872&lt;&gt;"",(RawData!AC872*ScoringModel!$B$11+RawData!AD872*ScoringModel!$B$21+RawData!AE872*ScoringModel!$B$31)*0.01,"")</f>
        <v/>
      </c>
      <c r="N872" t="str">
        <f>IF(A872&lt;&gt;"",(RawData!H872*ScoringModel!$B$4+RawData!I872*ScoringModel!$B$5+RawData!J872*ScoringModel!$B$6+RawData!K872*ScoringModel!$B$7+RawData!L872*ScoringModel!$B$8+RawData!M872*ScoringModel!$B$9+RawData!N872*ScoringModel!$B$10)*0.01,"")</f>
        <v/>
      </c>
      <c r="O872" t="str">
        <f>IF(A872&lt;&gt;"",(RawData!O872*ScoringModel!$B$14+RawData!P872*ScoringModel!$B$15+RawData!Q872*ScoringModel!$B$16+RawData!R872*ScoringModel!$B$17+RawData!S872*ScoringModel!$B$18+RawData!T872*ScoringModel!$B$19+RawData!U872*ScoringModel!$B$20)*0.01,"")</f>
        <v/>
      </c>
      <c r="P872" t="str">
        <f>IF(A872&lt;&gt;"",(RawData!V872*ScoringModel!$B$24+RawData!W872*ScoringModel!$B$25+RawData!X872*ScoringModel!$B$26+RawData!Y872*ScoringModel!$B$27+RawData!Z872*ScoringModel!$B$28+RawData!AA872*ScoringModel!$B$29+RawData!AB872*ScoringModel!$B$30)*0.01,"")</f>
        <v/>
      </c>
      <c r="Q872" s="19"/>
      <c r="R872" s="19"/>
      <c r="S872" s="19"/>
      <c r="T872" s="19"/>
      <c r="U872" s="19"/>
      <c r="V872" s="19"/>
    </row>
    <row r="873" spans="1:22" x14ac:dyDescent="0.25">
      <c r="A873" t="str">
        <f>IF(RawData!A873&lt;&gt;"",RawData!A873,"")</f>
        <v/>
      </c>
      <c r="B873" t="str">
        <f>IF(RawData!B873&lt;&gt;"",CONCATENATE(RawData!B873,", ",RawData!C873),"")</f>
        <v/>
      </c>
      <c r="C873" t="str">
        <f>IF(RawData!D873&lt;&gt;"",RawData!D873,"")</f>
        <v/>
      </c>
      <c r="D873" s="28" t="str">
        <f>IF(RawData!E873&lt;&gt;"",RawData!E873,"")</f>
        <v/>
      </c>
      <c r="E873" t="str">
        <f>IF(RawData!F873&lt;&gt;"",CONCATENATE(RawData!F873,", ",LEFT(RawData!G873,1)),"")</f>
        <v/>
      </c>
      <c r="G873" s="30" t="str">
        <f t="shared" si="13"/>
        <v/>
      </c>
      <c r="H873" t="str">
        <f>IF(A873&lt;&gt;"",VLOOKUP(G873,ScoreRanges!$C$4:$E$8,3),"")</f>
        <v/>
      </c>
      <c r="J873" s="30" t="str">
        <f>IF(AND(ConversionTable!$F$2&lt;&gt;"",A873&lt;&gt;""),VLOOKUP(G873,ConversionTable!B$2:D$402,3),"")</f>
        <v/>
      </c>
      <c r="K873" t="str">
        <f>IF(AND(ConversionTable!$F$2&lt;&gt;"",A873&lt;&gt;""),VLOOKUP(J873,ConversionTable!I$4:K$7,3),"")</f>
        <v/>
      </c>
      <c r="M873" t="str">
        <f>IF(A873&lt;&gt;"",(RawData!AC873*ScoringModel!$B$11+RawData!AD873*ScoringModel!$B$21+RawData!AE873*ScoringModel!$B$31)*0.01,"")</f>
        <v/>
      </c>
      <c r="N873" t="str">
        <f>IF(A873&lt;&gt;"",(RawData!H873*ScoringModel!$B$4+RawData!I873*ScoringModel!$B$5+RawData!J873*ScoringModel!$B$6+RawData!K873*ScoringModel!$B$7+RawData!L873*ScoringModel!$B$8+RawData!M873*ScoringModel!$B$9+RawData!N873*ScoringModel!$B$10)*0.01,"")</f>
        <v/>
      </c>
      <c r="O873" t="str">
        <f>IF(A873&lt;&gt;"",(RawData!O873*ScoringModel!$B$14+RawData!P873*ScoringModel!$B$15+RawData!Q873*ScoringModel!$B$16+RawData!R873*ScoringModel!$B$17+RawData!S873*ScoringModel!$B$18+RawData!T873*ScoringModel!$B$19+RawData!U873*ScoringModel!$B$20)*0.01,"")</f>
        <v/>
      </c>
      <c r="P873" t="str">
        <f>IF(A873&lt;&gt;"",(RawData!V873*ScoringModel!$B$24+RawData!W873*ScoringModel!$B$25+RawData!X873*ScoringModel!$B$26+RawData!Y873*ScoringModel!$B$27+RawData!Z873*ScoringModel!$B$28+RawData!AA873*ScoringModel!$B$29+RawData!AB873*ScoringModel!$B$30)*0.01,"")</f>
        <v/>
      </c>
      <c r="Q873" s="19"/>
      <c r="R873" s="19"/>
      <c r="S873" s="19"/>
      <c r="T873" s="19"/>
      <c r="U873" s="19"/>
      <c r="V873" s="19"/>
    </row>
    <row r="874" spans="1:22" x14ac:dyDescent="0.25">
      <c r="A874" t="str">
        <f>IF(RawData!A874&lt;&gt;"",RawData!A874,"")</f>
        <v/>
      </c>
      <c r="B874" t="str">
        <f>IF(RawData!B874&lt;&gt;"",CONCATENATE(RawData!B874,", ",RawData!C874),"")</f>
        <v/>
      </c>
      <c r="C874" t="str">
        <f>IF(RawData!D874&lt;&gt;"",RawData!D874,"")</f>
        <v/>
      </c>
      <c r="D874" s="28" t="str">
        <f>IF(RawData!E874&lt;&gt;"",RawData!E874,"")</f>
        <v/>
      </c>
      <c r="E874" t="str">
        <f>IF(RawData!F874&lt;&gt;"",CONCATENATE(RawData!F874,", ",LEFT(RawData!G874,1)),"")</f>
        <v/>
      </c>
      <c r="G874" s="30" t="str">
        <f t="shared" si="13"/>
        <v/>
      </c>
      <c r="H874" t="str">
        <f>IF(A874&lt;&gt;"",VLOOKUP(G874,ScoreRanges!$C$4:$E$8,3),"")</f>
        <v/>
      </c>
      <c r="J874" s="30" t="str">
        <f>IF(AND(ConversionTable!$F$2&lt;&gt;"",A874&lt;&gt;""),VLOOKUP(G874,ConversionTable!B$2:D$402,3),"")</f>
        <v/>
      </c>
      <c r="K874" t="str">
        <f>IF(AND(ConversionTable!$F$2&lt;&gt;"",A874&lt;&gt;""),VLOOKUP(J874,ConversionTable!I$4:K$7,3),"")</f>
        <v/>
      </c>
      <c r="M874" t="str">
        <f>IF(A874&lt;&gt;"",(RawData!AC874*ScoringModel!$B$11+RawData!AD874*ScoringModel!$B$21+RawData!AE874*ScoringModel!$B$31)*0.01,"")</f>
        <v/>
      </c>
      <c r="N874" t="str">
        <f>IF(A874&lt;&gt;"",(RawData!H874*ScoringModel!$B$4+RawData!I874*ScoringModel!$B$5+RawData!J874*ScoringModel!$B$6+RawData!K874*ScoringModel!$B$7+RawData!L874*ScoringModel!$B$8+RawData!M874*ScoringModel!$B$9+RawData!N874*ScoringModel!$B$10)*0.01,"")</f>
        <v/>
      </c>
      <c r="O874" t="str">
        <f>IF(A874&lt;&gt;"",(RawData!O874*ScoringModel!$B$14+RawData!P874*ScoringModel!$B$15+RawData!Q874*ScoringModel!$B$16+RawData!R874*ScoringModel!$B$17+RawData!S874*ScoringModel!$B$18+RawData!T874*ScoringModel!$B$19+RawData!U874*ScoringModel!$B$20)*0.01,"")</f>
        <v/>
      </c>
      <c r="P874" t="str">
        <f>IF(A874&lt;&gt;"",(RawData!V874*ScoringModel!$B$24+RawData!W874*ScoringModel!$B$25+RawData!X874*ScoringModel!$B$26+RawData!Y874*ScoringModel!$B$27+RawData!Z874*ScoringModel!$B$28+RawData!AA874*ScoringModel!$B$29+RawData!AB874*ScoringModel!$B$30)*0.01,"")</f>
        <v/>
      </c>
      <c r="Q874" s="19"/>
      <c r="R874" s="19"/>
      <c r="S874" s="19"/>
      <c r="T874" s="19"/>
      <c r="U874" s="19"/>
      <c r="V874" s="19"/>
    </row>
    <row r="875" spans="1:22" x14ac:dyDescent="0.25">
      <c r="A875" t="str">
        <f>IF(RawData!A875&lt;&gt;"",RawData!A875,"")</f>
        <v/>
      </c>
      <c r="B875" t="str">
        <f>IF(RawData!B875&lt;&gt;"",CONCATENATE(RawData!B875,", ",RawData!C875),"")</f>
        <v/>
      </c>
      <c r="C875" t="str">
        <f>IF(RawData!D875&lt;&gt;"",RawData!D875,"")</f>
        <v/>
      </c>
      <c r="D875" s="28" t="str">
        <f>IF(RawData!E875&lt;&gt;"",RawData!E875,"")</f>
        <v/>
      </c>
      <c r="E875" t="str">
        <f>IF(RawData!F875&lt;&gt;"",CONCATENATE(RawData!F875,", ",LEFT(RawData!G875,1)),"")</f>
        <v/>
      </c>
      <c r="G875" s="30" t="str">
        <f t="shared" si="13"/>
        <v/>
      </c>
      <c r="H875" t="str">
        <f>IF(A875&lt;&gt;"",VLOOKUP(G875,ScoreRanges!$C$4:$E$8,3),"")</f>
        <v/>
      </c>
      <c r="J875" s="30" t="str">
        <f>IF(AND(ConversionTable!$F$2&lt;&gt;"",A875&lt;&gt;""),VLOOKUP(G875,ConversionTable!B$2:D$402,3),"")</f>
        <v/>
      </c>
      <c r="K875" t="str">
        <f>IF(AND(ConversionTable!$F$2&lt;&gt;"",A875&lt;&gt;""),VLOOKUP(J875,ConversionTable!I$4:K$7,3),"")</f>
        <v/>
      </c>
      <c r="M875" t="str">
        <f>IF(A875&lt;&gt;"",(RawData!AC875*ScoringModel!$B$11+RawData!AD875*ScoringModel!$B$21+RawData!AE875*ScoringModel!$B$31)*0.01,"")</f>
        <v/>
      </c>
      <c r="N875" t="str">
        <f>IF(A875&lt;&gt;"",(RawData!H875*ScoringModel!$B$4+RawData!I875*ScoringModel!$B$5+RawData!J875*ScoringModel!$B$6+RawData!K875*ScoringModel!$B$7+RawData!L875*ScoringModel!$B$8+RawData!M875*ScoringModel!$B$9+RawData!N875*ScoringModel!$B$10)*0.01,"")</f>
        <v/>
      </c>
      <c r="O875" t="str">
        <f>IF(A875&lt;&gt;"",(RawData!O875*ScoringModel!$B$14+RawData!P875*ScoringModel!$B$15+RawData!Q875*ScoringModel!$B$16+RawData!R875*ScoringModel!$B$17+RawData!S875*ScoringModel!$B$18+RawData!T875*ScoringModel!$B$19+RawData!U875*ScoringModel!$B$20)*0.01,"")</f>
        <v/>
      </c>
      <c r="P875" t="str">
        <f>IF(A875&lt;&gt;"",(RawData!V875*ScoringModel!$B$24+RawData!W875*ScoringModel!$B$25+RawData!X875*ScoringModel!$B$26+RawData!Y875*ScoringModel!$B$27+RawData!Z875*ScoringModel!$B$28+RawData!AA875*ScoringModel!$B$29+RawData!AB875*ScoringModel!$B$30)*0.01,"")</f>
        <v/>
      </c>
      <c r="Q875" s="19"/>
      <c r="R875" s="19"/>
      <c r="S875" s="19"/>
      <c r="T875" s="19"/>
      <c r="U875" s="19"/>
      <c r="V875" s="19"/>
    </row>
    <row r="876" spans="1:22" x14ac:dyDescent="0.25">
      <c r="A876" t="str">
        <f>IF(RawData!A876&lt;&gt;"",RawData!A876,"")</f>
        <v/>
      </c>
      <c r="B876" t="str">
        <f>IF(RawData!B876&lt;&gt;"",CONCATENATE(RawData!B876,", ",RawData!C876),"")</f>
        <v/>
      </c>
      <c r="C876" t="str">
        <f>IF(RawData!D876&lt;&gt;"",RawData!D876,"")</f>
        <v/>
      </c>
      <c r="D876" s="28" t="str">
        <f>IF(RawData!E876&lt;&gt;"",RawData!E876,"")</f>
        <v/>
      </c>
      <c r="E876" t="str">
        <f>IF(RawData!F876&lt;&gt;"",CONCATENATE(RawData!F876,", ",LEFT(RawData!G876,1)),"")</f>
        <v/>
      </c>
      <c r="G876" s="30" t="str">
        <f t="shared" si="13"/>
        <v/>
      </c>
      <c r="H876" t="str">
        <f>IF(A876&lt;&gt;"",VLOOKUP(G876,ScoreRanges!$C$4:$E$8,3),"")</f>
        <v/>
      </c>
      <c r="J876" s="30" t="str">
        <f>IF(AND(ConversionTable!$F$2&lt;&gt;"",A876&lt;&gt;""),VLOOKUP(G876,ConversionTable!B$2:D$402,3),"")</f>
        <v/>
      </c>
      <c r="K876" t="str">
        <f>IF(AND(ConversionTable!$F$2&lt;&gt;"",A876&lt;&gt;""),VLOOKUP(J876,ConversionTable!I$4:K$7,3),"")</f>
        <v/>
      </c>
      <c r="M876" t="str">
        <f>IF(A876&lt;&gt;"",(RawData!AC876*ScoringModel!$B$11+RawData!AD876*ScoringModel!$B$21+RawData!AE876*ScoringModel!$B$31)*0.01,"")</f>
        <v/>
      </c>
      <c r="N876" t="str">
        <f>IF(A876&lt;&gt;"",(RawData!H876*ScoringModel!$B$4+RawData!I876*ScoringModel!$B$5+RawData!J876*ScoringModel!$B$6+RawData!K876*ScoringModel!$B$7+RawData!L876*ScoringModel!$B$8+RawData!M876*ScoringModel!$B$9+RawData!N876*ScoringModel!$B$10)*0.01,"")</f>
        <v/>
      </c>
      <c r="O876" t="str">
        <f>IF(A876&lt;&gt;"",(RawData!O876*ScoringModel!$B$14+RawData!P876*ScoringModel!$B$15+RawData!Q876*ScoringModel!$B$16+RawData!R876*ScoringModel!$B$17+RawData!S876*ScoringModel!$B$18+RawData!T876*ScoringModel!$B$19+RawData!U876*ScoringModel!$B$20)*0.01,"")</f>
        <v/>
      </c>
      <c r="P876" t="str">
        <f>IF(A876&lt;&gt;"",(RawData!V876*ScoringModel!$B$24+RawData!W876*ScoringModel!$B$25+RawData!X876*ScoringModel!$B$26+RawData!Y876*ScoringModel!$B$27+RawData!Z876*ScoringModel!$B$28+RawData!AA876*ScoringModel!$B$29+RawData!AB876*ScoringModel!$B$30)*0.01,"")</f>
        <v/>
      </c>
      <c r="Q876" s="19"/>
      <c r="R876" s="19"/>
      <c r="S876" s="19"/>
      <c r="T876" s="19"/>
      <c r="U876" s="19"/>
      <c r="V876" s="19"/>
    </row>
    <row r="877" spans="1:22" x14ac:dyDescent="0.25">
      <c r="A877" t="str">
        <f>IF(RawData!A877&lt;&gt;"",RawData!A877,"")</f>
        <v/>
      </c>
      <c r="B877" t="str">
        <f>IF(RawData!B877&lt;&gt;"",CONCATENATE(RawData!B877,", ",RawData!C877),"")</f>
        <v/>
      </c>
      <c r="C877" t="str">
        <f>IF(RawData!D877&lt;&gt;"",RawData!D877,"")</f>
        <v/>
      </c>
      <c r="D877" s="28" t="str">
        <f>IF(RawData!E877&lt;&gt;"",RawData!E877,"")</f>
        <v/>
      </c>
      <c r="E877" t="str">
        <f>IF(RawData!F877&lt;&gt;"",CONCATENATE(RawData!F877,", ",LEFT(RawData!G877,1)),"")</f>
        <v/>
      </c>
      <c r="G877" s="30" t="str">
        <f t="shared" si="13"/>
        <v/>
      </c>
      <c r="H877" t="str">
        <f>IF(A877&lt;&gt;"",VLOOKUP(G877,ScoreRanges!$C$4:$E$8,3),"")</f>
        <v/>
      </c>
      <c r="J877" s="30" t="str">
        <f>IF(AND(ConversionTable!$F$2&lt;&gt;"",A877&lt;&gt;""),VLOOKUP(G877,ConversionTable!B$2:D$402,3),"")</f>
        <v/>
      </c>
      <c r="K877" t="str">
        <f>IF(AND(ConversionTable!$F$2&lt;&gt;"",A877&lt;&gt;""),VLOOKUP(J877,ConversionTable!I$4:K$7,3),"")</f>
        <v/>
      </c>
      <c r="M877" t="str">
        <f>IF(A877&lt;&gt;"",(RawData!AC877*ScoringModel!$B$11+RawData!AD877*ScoringModel!$B$21+RawData!AE877*ScoringModel!$B$31)*0.01,"")</f>
        <v/>
      </c>
      <c r="N877" t="str">
        <f>IF(A877&lt;&gt;"",(RawData!H877*ScoringModel!$B$4+RawData!I877*ScoringModel!$B$5+RawData!J877*ScoringModel!$B$6+RawData!K877*ScoringModel!$B$7+RawData!L877*ScoringModel!$B$8+RawData!M877*ScoringModel!$B$9+RawData!N877*ScoringModel!$B$10)*0.01,"")</f>
        <v/>
      </c>
      <c r="O877" t="str">
        <f>IF(A877&lt;&gt;"",(RawData!O877*ScoringModel!$B$14+RawData!P877*ScoringModel!$B$15+RawData!Q877*ScoringModel!$B$16+RawData!R877*ScoringModel!$B$17+RawData!S877*ScoringModel!$B$18+RawData!T877*ScoringModel!$B$19+RawData!U877*ScoringModel!$B$20)*0.01,"")</f>
        <v/>
      </c>
      <c r="P877" t="str">
        <f>IF(A877&lt;&gt;"",(RawData!V877*ScoringModel!$B$24+RawData!W877*ScoringModel!$B$25+RawData!X877*ScoringModel!$B$26+RawData!Y877*ScoringModel!$B$27+RawData!Z877*ScoringModel!$B$28+RawData!AA877*ScoringModel!$B$29+RawData!AB877*ScoringModel!$B$30)*0.01,"")</f>
        <v/>
      </c>
      <c r="Q877" s="19"/>
      <c r="R877" s="19"/>
      <c r="S877" s="19"/>
      <c r="T877" s="19"/>
      <c r="U877" s="19"/>
      <c r="V877" s="19"/>
    </row>
    <row r="878" spans="1:22" x14ac:dyDescent="0.25">
      <c r="A878" t="str">
        <f>IF(RawData!A878&lt;&gt;"",RawData!A878,"")</f>
        <v/>
      </c>
      <c r="B878" t="str">
        <f>IF(RawData!B878&lt;&gt;"",CONCATENATE(RawData!B878,", ",RawData!C878),"")</f>
        <v/>
      </c>
      <c r="C878" t="str">
        <f>IF(RawData!D878&lt;&gt;"",RawData!D878,"")</f>
        <v/>
      </c>
      <c r="D878" s="28" t="str">
        <f>IF(RawData!E878&lt;&gt;"",RawData!E878,"")</f>
        <v/>
      </c>
      <c r="E878" t="str">
        <f>IF(RawData!F878&lt;&gt;"",CONCATENATE(RawData!F878,", ",LEFT(RawData!G878,1)),"")</f>
        <v/>
      </c>
      <c r="G878" s="30" t="str">
        <f t="shared" si="13"/>
        <v/>
      </c>
      <c r="H878" t="str">
        <f>IF(A878&lt;&gt;"",VLOOKUP(G878,ScoreRanges!$C$4:$E$8,3),"")</f>
        <v/>
      </c>
      <c r="J878" s="30" t="str">
        <f>IF(AND(ConversionTable!$F$2&lt;&gt;"",A878&lt;&gt;""),VLOOKUP(G878,ConversionTable!B$2:D$402,3),"")</f>
        <v/>
      </c>
      <c r="K878" t="str">
        <f>IF(AND(ConversionTable!$F$2&lt;&gt;"",A878&lt;&gt;""),VLOOKUP(J878,ConversionTable!I$4:K$7,3),"")</f>
        <v/>
      </c>
      <c r="M878" t="str">
        <f>IF(A878&lt;&gt;"",(RawData!AC878*ScoringModel!$B$11+RawData!AD878*ScoringModel!$B$21+RawData!AE878*ScoringModel!$B$31)*0.01,"")</f>
        <v/>
      </c>
      <c r="N878" t="str">
        <f>IF(A878&lt;&gt;"",(RawData!H878*ScoringModel!$B$4+RawData!I878*ScoringModel!$B$5+RawData!J878*ScoringModel!$B$6+RawData!K878*ScoringModel!$B$7+RawData!L878*ScoringModel!$B$8+RawData!M878*ScoringModel!$B$9+RawData!N878*ScoringModel!$B$10)*0.01,"")</f>
        <v/>
      </c>
      <c r="O878" t="str">
        <f>IF(A878&lt;&gt;"",(RawData!O878*ScoringModel!$B$14+RawData!P878*ScoringModel!$B$15+RawData!Q878*ScoringModel!$B$16+RawData!R878*ScoringModel!$B$17+RawData!S878*ScoringModel!$B$18+RawData!T878*ScoringModel!$B$19+RawData!U878*ScoringModel!$B$20)*0.01,"")</f>
        <v/>
      </c>
      <c r="P878" t="str">
        <f>IF(A878&lt;&gt;"",(RawData!V878*ScoringModel!$B$24+RawData!W878*ScoringModel!$B$25+RawData!X878*ScoringModel!$B$26+RawData!Y878*ScoringModel!$B$27+RawData!Z878*ScoringModel!$B$28+RawData!AA878*ScoringModel!$B$29+RawData!AB878*ScoringModel!$B$30)*0.01,"")</f>
        <v/>
      </c>
      <c r="Q878" s="19"/>
      <c r="R878" s="19"/>
      <c r="S878" s="19"/>
      <c r="T878" s="19"/>
      <c r="U878" s="19"/>
      <c r="V878" s="19"/>
    </row>
    <row r="879" spans="1:22" x14ac:dyDescent="0.25">
      <c r="A879" t="str">
        <f>IF(RawData!A879&lt;&gt;"",RawData!A879,"")</f>
        <v/>
      </c>
      <c r="B879" t="str">
        <f>IF(RawData!B879&lt;&gt;"",CONCATENATE(RawData!B879,", ",RawData!C879),"")</f>
        <v/>
      </c>
      <c r="C879" t="str">
        <f>IF(RawData!D879&lt;&gt;"",RawData!D879,"")</f>
        <v/>
      </c>
      <c r="D879" s="28" t="str">
        <f>IF(RawData!E879&lt;&gt;"",RawData!E879,"")</f>
        <v/>
      </c>
      <c r="E879" t="str">
        <f>IF(RawData!F879&lt;&gt;"",CONCATENATE(RawData!F879,", ",LEFT(RawData!G879,1)),"")</f>
        <v/>
      </c>
      <c r="G879" s="30" t="str">
        <f t="shared" si="13"/>
        <v/>
      </c>
      <c r="H879" t="str">
        <f>IF(A879&lt;&gt;"",VLOOKUP(G879,ScoreRanges!$C$4:$E$8,3),"")</f>
        <v/>
      </c>
      <c r="J879" s="30" t="str">
        <f>IF(AND(ConversionTable!$F$2&lt;&gt;"",A879&lt;&gt;""),VLOOKUP(G879,ConversionTable!B$2:D$402,3),"")</f>
        <v/>
      </c>
      <c r="K879" t="str">
        <f>IF(AND(ConversionTable!$F$2&lt;&gt;"",A879&lt;&gt;""),VLOOKUP(J879,ConversionTable!I$4:K$7,3),"")</f>
        <v/>
      </c>
      <c r="M879" t="str">
        <f>IF(A879&lt;&gt;"",(RawData!AC879*ScoringModel!$B$11+RawData!AD879*ScoringModel!$B$21+RawData!AE879*ScoringModel!$B$31)*0.01,"")</f>
        <v/>
      </c>
      <c r="N879" t="str">
        <f>IF(A879&lt;&gt;"",(RawData!H879*ScoringModel!$B$4+RawData!I879*ScoringModel!$B$5+RawData!J879*ScoringModel!$B$6+RawData!K879*ScoringModel!$B$7+RawData!L879*ScoringModel!$B$8+RawData!M879*ScoringModel!$B$9+RawData!N879*ScoringModel!$B$10)*0.01,"")</f>
        <v/>
      </c>
      <c r="O879" t="str">
        <f>IF(A879&lt;&gt;"",(RawData!O879*ScoringModel!$B$14+RawData!P879*ScoringModel!$B$15+RawData!Q879*ScoringModel!$B$16+RawData!R879*ScoringModel!$B$17+RawData!S879*ScoringModel!$B$18+RawData!T879*ScoringModel!$B$19+RawData!U879*ScoringModel!$B$20)*0.01,"")</f>
        <v/>
      </c>
      <c r="P879" t="str">
        <f>IF(A879&lt;&gt;"",(RawData!V879*ScoringModel!$B$24+RawData!W879*ScoringModel!$B$25+RawData!X879*ScoringModel!$B$26+RawData!Y879*ScoringModel!$B$27+RawData!Z879*ScoringModel!$B$28+RawData!AA879*ScoringModel!$B$29+RawData!AB879*ScoringModel!$B$30)*0.01,"")</f>
        <v/>
      </c>
      <c r="Q879" s="19"/>
      <c r="R879" s="19"/>
      <c r="S879" s="19"/>
      <c r="T879" s="19"/>
      <c r="U879" s="19"/>
      <c r="V879" s="19"/>
    </row>
    <row r="880" spans="1:22" x14ac:dyDescent="0.25">
      <c r="A880" t="str">
        <f>IF(RawData!A880&lt;&gt;"",RawData!A880,"")</f>
        <v/>
      </c>
      <c r="B880" t="str">
        <f>IF(RawData!B880&lt;&gt;"",CONCATENATE(RawData!B880,", ",RawData!C880),"")</f>
        <v/>
      </c>
      <c r="C880" t="str">
        <f>IF(RawData!D880&lt;&gt;"",RawData!D880,"")</f>
        <v/>
      </c>
      <c r="D880" s="28" t="str">
        <f>IF(RawData!E880&lt;&gt;"",RawData!E880,"")</f>
        <v/>
      </c>
      <c r="E880" t="str">
        <f>IF(RawData!F880&lt;&gt;"",CONCATENATE(RawData!F880,", ",LEFT(RawData!G880,1)),"")</f>
        <v/>
      </c>
      <c r="G880" s="30" t="str">
        <f t="shared" si="13"/>
        <v/>
      </c>
      <c r="H880" t="str">
        <f>IF(A880&lt;&gt;"",VLOOKUP(G880,ScoreRanges!$C$4:$E$8,3),"")</f>
        <v/>
      </c>
      <c r="J880" s="30" t="str">
        <f>IF(AND(ConversionTable!$F$2&lt;&gt;"",A880&lt;&gt;""),VLOOKUP(G880,ConversionTable!B$2:D$402,3),"")</f>
        <v/>
      </c>
      <c r="K880" t="str">
        <f>IF(AND(ConversionTable!$F$2&lt;&gt;"",A880&lt;&gt;""),VLOOKUP(J880,ConversionTable!I$4:K$7,3),"")</f>
        <v/>
      </c>
      <c r="M880" t="str">
        <f>IF(A880&lt;&gt;"",(RawData!AC880*ScoringModel!$B$11+RawData!AD880*ScoringModel!$B$21+RawData!AE880*ScoringModel!$B$31)*0.01,"")</f>
        <v/>
      </c>
      <c r="N880" t="str">
        <f>IF(A880&lt;&gt;"",(RawData!H880*ScoringModel!$B$4+RawData!I880*ScoringModel!$B$5+RawData!J880*ScoringModel!$B$6+RawData!K880*ScoringModel!$B$7+RawData!L880*ScoringModel!$B$8+RawData!M880*ScoringModel!$B$9+RawData!N880*ScoringModel!$B$10)*0.01,"")</f>
        <v/>
      </c>
      <c r="O880" t="str">
        <f>IF(A880&lt;&gt;"",(RawData!O880*ScoringModel!$B$14+RawData!P880*ScoringModel!$B$15+RawData!Q880*ScoringModel!$B$16+RawData!R880*ScoringModel!$B$17+RawData!S880*ScoringModel!$B$18+RawData!T880*ScoringModel!$B$19+RawData!U880*ScoringModel!$B$20)*0.01,"")</f>
        <v/>
      </c>
      <c r="P880" t="str">
        <f>IF(A880&lt;&gt;"",(RawData!V880*ScoringModel!$B$24+RawData!W880*ScoringModel!$B$25+RawData!X880*ScoringModel!$B$26+RawData!Y880*ScoringModel!$B$27+RawData!Z880*ScoringModel!$B$28+RawData!AA880*ScoringModel!$B$29+RawData!AB880*ScoringModel!$B$30)*0.01,"")</f>
        <v/>
      </c>
      <c r="Q880" s="19"/>
      <c r="R880" s="19"/>
      <c r="S880" s="19"/>
      <c r="T880" s="19"/>
      <c r="U880" s="19"/>
      <c r="V880" s="19"/>
    </row>
    <row r="881" spans="1:22" x14ac:dyDescent="0.25">
      <c r="A881" t="str">
        <f>IF(RawData!A881&lt;&gt;"",RawData!A881,"")</f>
        <v/>
      </c>
      <c r="B881" t="str">
        <f>IF(RawData!B881&lt;&gt;"",CONCATENATE(RawData!B881,", ",RawData!C881),"")</f>
        <v/>
      </c>
      <c r="C881" t="str">
        <f>IF(RawData!D881&lt;&gt;"",RawData!D881,"")</f>
        <v/>
      </c>
      <c r="D881" s="28" t="str">
        <f>IF(RawData!E881&lt;&gt;"",RawData!E881,"")</f>
        <v/>
      </c>
      <c r="E881" t="str">
        <f>IF(RawData!F881&lt;&gt;"",CONCATENATE(RawData!F881,", ",LEFT(RawData!G881,1)),"")</f>
        <v/>
      </c>
      <c r="G881" s="30" t="str">
        <f t="shared" si="13"/>
        <v/>
      </c>
      <c r="H881" t="str">
        <f>IF(A881&lt;&gt;"",VLOOKUP(G881,ScoreRanges!$C$4:$E$8,3),"")</f>
        <v/>
      </c>
      <c r="J881" s="30" t="str">
        <f>IF(AND(ConversionTable!$F$2&lt;&gt;"",A881&lt;&gt;""),VLOOKUP(G881,ConversionTable!B$2:D$402,3),"")</f>
        <v/>
      </c>
      <c r="K881" t="str">
        <f>IF(AND(ConversionTable!$F$2&lt;&gt;"",A881&lt;&gt;""),VLOOKUP(J881,ConversionTable!I$4:K$7,3),"")</f>
        <v/>
      </c>
      <c r="M881" t="str">
        <f>IF(A881&lt;&gt;"",(RawData!AC881*ScoringModel!$B$11+RawData!AD881*ScoringModel!$B$21+RawData!AE881*ScoringModel!$B$31)*0.01,"")</f>
        <v/>
      </c>
      <c r="N881" t="str">
        <f>IF(A881&lt;&gt;"",(RawData!H881*ScoringModel!$B$4+RawData!I881*ScoringModel!$B$5+RawData!J881*ScoringModel!$B$6+RawData!K881*ScoringModel!$B$7+RawData!L881*ScoringModel!$B$8+RawData!M881*ScoringModel!$B$9+RawData!N881*ScoringModel!$B$10)*0.01,"")</f>
        <v/>
      </c>
      <c r="O881" t="str">
        <f>IF(A881&lt;&gt;"",(RawData!O881*ScoringModel!$B$14+RawData!P881*ScoringModel!$B$15+RawData!Q881*ScoringModel!$B$16+RawData!R881*ScoringModel!$B$17+RawData!S881*ScoringModel!$B$18+RawData!T881*ScoringModel!$B$19+RawData!U881*ScoringModel!$B$20)*0.01,"")</f>
        <v/>
      </c>
      <c r="P881" t="str">
        <f>IF(A881&lt;&gt;"",(RawData!V881*ScoringModel!$B$24+RawData!W881*ScoringModel!$B$25+RawData!X881*ScoringModel!$B$26+RawData!Y881*ScoringModel!$B$27+RawData!Z881*ScoringModel!$B$28+RawData!AA881*ScoringModel!$B$29+RawData!AB881*ScoringModel!$B$30)*0.01,"")</f>
        <v/>
      </c>
      <c r="Q881" s="19"/>
      <c r="R881" s="19"/>
      <c r="S881" s="19"/>
      <c r="T881" s="19"/>
      <c r="U881" s="19"/>
      <c r="V881" s="19"/>
    </row>
    <row r="882" spans="1:22" x14ac:dyDescent="0.25">
      <c r="A882" t="str">
        <f>IF(RawData!A882&lt;&gt;"",RawData!A882,"")</f>
        <v/>
      </c>
      <c r="B882" t="str">
        <f>IF(RawData!B882&lt;&gt;"",CONCATENATE(RawData!B882,", ",RawData!C882),"")</f>
        <v/>
      </c>
      <c r="C882" t="str">
        <f>IF(RawData!D882&lt;&gt;"",RawData!D882,"")</f>
        <v/>
      </c>
      <c r="D882" s="28" t="str">
        <f>IF(RawData!E882&lt;&gt;"",RawData!E882,"")</f>
        <v/>
      </c>
      <c r="E882" t="str">
        <f>IF(RawData!F882&lt;&gt;"",CONCATENATE(RawData!F882,", ",LEFT(RawData!G882,1)),"")</f>
        <v/>
      </c>
      <c r="G882" s="30" t="str">
        <f t="shared" si="13"/>
        <v/>
      </c>
      <c r="H882" t="str">
        <f>IF(A882&lt;&gt;"",VLOOKUP(G882,ScoreRanges!$C$4:$E$8,3),"")</f>
        <v/>
      </c>
      <c r="J882" s="30" t="str">
        <f>IF(AND(ConversionTable!$F$2&lt;&gt;"",A882&lt;&gt;""),VLOOKUP(G882,ConversionTable!B$2:D$402,3),"")</f>
        <v/>
      </c>
      <c r="K882" t="str">
        <f>IF(AND(ConversionTable!$F$2&lt;&gt;"",A882&lt;&gt;""),VLOOKUP(J882,ConversionTable!I$4:K$7,3),"")</f>
        <v/>
      </c>
      <c r="M882" t="str">
        <f>IF(A882&lt;&gt;"",(RawData!AC882*ScoringModel!$B$11+RawData!AD882*ScoringModel!$B$21+RawData!AE882*ScoringModel!$B$31)*0.01,"")</f>
        <v/>
      </c>
      <c r="N882" t="str">
        <f>IF(A882&lt;&gt;"",(RawData!H882*ScoringModel!$B$4+RawData!I882*ScoringModel!$B$5+RawData!J882*ScoringModel!$B$6+RawData!K882*ScoringModel!$B$7+RawData!L882*ScoringModel!$B$8+RawData!M882*ScoringModel!$B$9+RawData!N882*ScoringModel!$B$10)*0.01,"")</f>
        <v/>
      </c>
      <c r="O882" t="str">
        <f>IF(A882&lt;&gt;"",(RawData!O882*ScoringModel!$B$14+RawData!P882*ScoringModel!$B$15+RawData!Q882*ScoringModel!$B$16+RawData!R882*ScoringModel!$B$17+RawData!S882*ScoringModel!$B$18+RawData!T882*ScoringModel!$B$19+RawData!U882*ScoringModel!$B$20)*0.01,"")</f>
        <v/>
      </c>
      <c r="P882" t="str">
        <f>IF(A882&lt;&gt;"",(RawData!V882*ScoringModel!$B$24+RawData!W882*ScoringModel!$B$25+RawData!X882*ScoringModel!$B$26+RawData!Y882*ScoringModel!$B$27+RawData!Z882*ScoringModel!$B$28+RawData!AA882*ScoringModel!$B$29+RawData!AB882*ScoringModel!$B$30)*0.01,"")</f>
        <v/>
      </c>
      <c r="Q882" s="19"/>
      <c r="R882" s="19"/>
      <c r="S882" s="19"/>
      <c r="T882" s="19"/>
      <c r="U882" s="19"/>
      <c r="V882" s="19"/>
    </row>
    <row r="883" spans="1:22" x14ac:dyDescent="0.25">
      <c r="A883" t="str">
        <f>IF(RawData!A883&lt;&gt;"",RawData!A883,"")</f>
        <v/>
      </c>
      <c r="B883" t="str">
        <f>IF(RawData!B883&lt;&gt;"",CONCATENATE(RawData!B883,", ",RawData!C883),"")</f>
        <v/>
      </c>
      <c r="C883" t="str">
        <f>IF(RawData!D883&lt;&gt;"",RawData!D883,"")</f>
        <v/>
      </c>
      <c r="D883" s="28" t="str">
        <f>IF(RawData!E883&lt;&gt;"",RawData!E883,"")</f>
        <v/>
      </c>
      <c r="E883" t="str">
        <f>IF(RawData!F883&lt;&gt;"",CONCATENATE(RawData!F883,", ",LEFT(RawData!G883,1)),"")</f>
        <v/>
      </c>
      <c r="G883" s="30" t="str">
        <f t="shared" si="13"/>
        <v/>
      </c>
      <c r="H883" t="str">
        <f>IF(A883&lt;&gt;"",VLOOKUP(G883,ScoreRanges!$C$4:$E$8,3),"")</f>
        <v/>
      </c>
      <c r="J883" s="30" t="str">
        <f>IF(AND(ConversionTable!$F$2&lt;&gt;"",A883&lt;&gt;""),VLOOKUP(G883,ConversionTable!B$2:D$402,3),"")</f>
        <v/>
      </c>
      <c r="K883" t="str">
        <f>IF(AND(ConversionTable!$F$2&lt;&gt;"",A883&lt;&gt;""),VLOOKUP(J883,ConversionTable!I$4:K$7,3),"")</f>
        <v/>
      </c>
      <c r="M883" t="str">
        <f>IF(A883&lt;&gt;"",(RawData!AC883*ScoringModel!$B$11+RawData!AD883*ScoringModel!$B$21+RawData!AE883*ScoringModel!$B$31)*0.01,"")</f>
        <v/>
      </c>
      <c r="N883" t="str">
        <f>IF(A883&lt;&gt;"",(RawData!H883*ScoringModel!$B$4+RawData!I883*ScoringModel!$B$5+RawData!J883*ScoringModel!$B$6+RawData!K883*ScoringModel!$B$7+RawData!L883*ScoringModel!$B$8+RawData!M883*ScoringModel!$B$9+RawData!N883*ScoringModel!$B$10)*0.01,"")</f>
        <v/>
      </c>
      <c r="O883" t="str">
        <f>IF(A883&lt;&gt;"",(RawData!O883*ScoringModel!$B$14+RawData!P883*ScoringModel!$B$15+RawData!Q883*ScoringModel!$B$16+RawData!R883*ScoringModel!$B$17+RawData!S883*ScoringModel!$B$18+RawData!T883*ScoringModel!$B$19+RawData!U883*ScoringModel!$B$20)*0.01,"")</f>
        <v/>
      </c>
      <c r="P883" t="str">
        <f>IF(A883&lt;&gt;"",(RawData!V883*ScoringModel!$B$24+RawData!W883*ScoringModel!$B$25+RawData!X883*ScoringModel!$B$26+RawData!Y883*ScoringModel!$B$27+RawData!Z883*ScoringModel!$B$28+RawData!AA883*ScoringModel!$B$29+RawData!AB883*ScoringModel!$B$30)*0.01,"")</f>
        <v/>
      </c>
      <c r="Q883" s="19"/>
      <c r="R883" s="19"/>
      <c r="S883" s="19"/>
      <c r="T883" s="19"/>
      <c r="U883" s="19"/>
      <c r="V883" s="19"/>
    </row>
    <row r="884" spans="1:22" x14ac:dyDescent="0.25">
      <c r="A884" t="str">
        <f>IF(RawData!A884&lt;&gt;"",RawData!A884,"")</f>
        <v/>
      </c>
      <c r="B884" t="str">
        <f>IF(RawData!B884&lt;&gt;"",CONCATENATE(RawData!B884,", ",RawData!C884),"")</f>
        <v/>
      </c>
      <c r="C884" t="str">
        <f>IF(RawData!D884&lt;&gt;"",RawData!D884,"")</f>
        <v/>
      </c>
      <c r="D884" s="28" t="str">
        <f>IF(RawData!E884&lt;&gt;"",RawData!E884,"")</f>
        <v/>
      </c>
      <c r="E884" t="str">
        <f>IF(RawData!F884&lt;&gt;"",CONCATENATE(RawData!F884,", ",LEFT(RawData!G884,1)),"")</f>
        <v/>
      </c>
      <c r="G884" s="30" t="str">
        <f t="shared" si="13"/>
        <v/>
      </c>
      <c r="H884" t="str">
        <f>IF(A884&lt;&gt;"",VLOOKUP(G884,ScoreRanges!$C$4:$E$8,3),"")</f>
        <v/>
      </c>
      <c r="J884" s="30" t="str">
        <f>IF(AND(ConversionTable!$F$2&lt;&gt;"",A884&lt;&gt;""),VLOOKUP(G884,ConversionTable!B$2:D$402,3),"")</f>
        <v/>
      </c>
      <c r="K884" t="str">
        <f>IF(AND(ConversionTable!$F$2&lt;&gt;"",A884&lt;&gt;""),VLOOKUP(J884,ConversionTable!I$4:K$7,3),"")</f>
        <v/>
      </c>
      <c r="M884" t="str">
        <f>IF(A884&lt;&gt;"",(RawData!AC884*ScoringModel!$B$11+RawData!AD884*ScoringModel!$B$21+RawData!AE884*ScoringModel!$B$31)*0.01,"")</f>
        <v/>
      </c>
      <c r="N884" t="str">
        <f>IF(A884&lt;&gt;"",(RawData!H884*ScoringModel!$B$4+RawData!I884*ScoringModel!$B$5+RawData!J884*ScoringModel!$B$6+RawData!K884*ScoringModel!$B$7+RawData!L884*ScoringModel!$B$8+RawData!M884*ScoringModel!$B$9+RawData!N884*ScoringModel!$B$10)*0.01,"")</f>
        <v/>
      </c>
      <c r="O884" t="str">
        <f>IF(A884&lt;&gt;"",(RawData!O884*ScoringModel!$B$14+RawData!P884*ScoringModel!$B$15+RawData!Q884*ScoringModel!$B$16+RawData!R884*ScoringModel!$B$17+RawData!S884*ScoringModel!$B$18+RawData!T884*ScoringModel!$B$19+RawData!U884*ScoringModel!$B$20)*0.01,"")</f>
        <v/>
      </c>
      <c r="P884" t="str">
        <f>IF(A884&lt;&gt;"",(RawData!V884*ScoringModel!$B$24+RawData!W884*ScoringModel!$B$25+RawData!X884*ScoringModel!$B$26+RawData!Y884*ScoringModel!$B$27+RawData!Z884*ScoringModel!$B$28+RawData!AA884*ScoringModel!$B$29+RawData!AB884*ScoringModel!$B$30)*0.01,"")</f>
        <v/>
      </c>
      <c r="Q884" s="19"/>
      <c r="R884" s="19"/>
      <c r="S884" s="19"/>
      <c r="T884" s="19"/>
      <c r="U884" s="19"/>
      <c r="V884" s="19"/>
    </row>
    <row r="885" spans="1:22" x14ac:dyDescent="0.25">
      <c r="A885" t="str">
        <f>IF(RawData!A885&lt;&gt;"",RawData!A885,"")</f>
        <v/>
      </c>
      <c r="B885" t="str">
        <f>IF(RawData!B885&lt;&gt;"",CONCATENATE(RawData!B885,", ",RawData!C885),"")</f>
        <v/>
      </c>
      <c r="C885" t="str">
        <f>IF(RawData!D885&lt;&gt;"",RawData!D885,"")</f>
        <v/>
      </c>
      <c r="D885" s="28" t="str">
        <f>IF(RawData!E885&lt;&gt;"",RawData!E885,"")</f>
        <v/>
      </c>
      <c r="E885" t="str">
        <f>IF(RawData!F885&lt;&gt;"",CONCATENATE(RawData!F885,", ",LEFT(RawData!G885,1)),"")</f>
        <v/>
      </c>
      <c r="G885" s="30" t="str">
        <f t="shared" si="13"/>
        <v/>
      </c>
      <c r="H885" t="str">
        <f>IF(A885&lt;&gt;"",VLOOKUP(G885,ScoreRanges!$C$4:$E$8,3),"")</f>
        <v/>
      </c>
      <c r="J885" s="30" t="str">
        <f>IF(AND(ConversionTable!$F$2&lt;&gt;"",A885&lt;&gt;""),VLOOKUP(G885,ConversionTable!B$2:D$402,3),"")</f>
        <v/>
      </c>
      <c r="K885" t="str">
        <f>IF(AND(ConversionTable!$F$2&lt;&gt;"",A885&lt;&gt;""),VLOOKUP(J885,ConversionTable!I$4:K$7,3),"")</f>
        <v/>
      </c>
      <c r="M885" t="str">
        <f>IF(A885&lt;&gt;"",(RawData!AC885*ScoringModel!$B$11+RawData!AD885*ScoringModel!$B$21+RawData!AE885*ScoringModel!$B$31)*0.01,"")</f>
        <v/>
      </c>
      <c r="N885" t="str">
        <f>IF(A885&lt;&gt;"",(RawData!H885*ScoringModel!$B$4+RawData!I885*ScoringModel!$B$5+RawData!J885*ScoringModel!$B$6+RawData!K885*ScoringModel!$B$7+RawData!L885*ScoringModel!$B$8+RawData!M885*ScoringModel!$B$9+RawData!N885*ScoringModel!$B$10)*0.01,"")</f>
        <v/>
      </c>
      <c r="O885" t="str">
        <f>IF(A885&lt;&gt;"",(RawData!O885*ScoringModel!$B$14+RawData!P885*ScoringModel!$B$15+RawData!Q885*ScoringModel!$B$16+RawData!R885*ScoringModel!$B$17+RawData!S885*ScoringModel!$B$18+RawData!T885*ScoringModel!$B$19+RawData!U885*ScoringModel!$B$20)*0.01,"")</f>
        <v/>
      </c>
      <c r="P885" t="str">
        <f>IF(A885&lt;&gt;"",(RawData!V885*ScoringModel!$B$24+RawData!W885*ScoringModel!$B$25+RawData!X885*ScoringModel!$B$26+RawData!Y885*ScoringModel!$B$27+RawData!Z885*ScoringModel!$B$28+RawData!AA885*ScoringModel!$B$29+RawData!AB885*ScoringModel!$B$30)*0.01,"")</f>
        <v/>
      </c>
      <c r="Q885" s="19"/>
      <c r="R885" s="19"/>
      <c r="S885" s="19"/>
      <c r="T885" s="19"/>
      <c r="U885" s="19"/>
      <c r="V885" s="19"/>
    </row>
    <row r="886" spans="1:22" x14ac:dyDescent="0.25">
      <c r="A886" t="str">
        <f>IF(RawData!A886&lt;&gt;"",RawData!A886,"")</f>
        <v/>
      </c>
      <c r="B886" t="str">
        <f>IF(RawData!B886&lt;&gt;"",CONCATENATE(RawData!B886,", ",RawData!C886),"")</f>
        <v/>
      </c>
      <c r="C886" t="str">
        <f>IF(RawData!D886&lt;&gt;"",RawData!D886,"")</f>
        <v/>
      </c>
      <c r="D886" s="28" t="str">
        <f>IF(RawData!E886&lt;&gt;"",RawData!E886,"")</f>
        <v/>
      </c>
      <c r="E886" t="str">
        <f>IF(RawData!F886&lt;&gt;"",CONCATENATE(RawData!F886,", ",LEFT(RawData!G886,1)),"")</f>
        <v/>
      </c>
      <c r="G886" s="30" t="str">
        <f t="shared" si="13"/>
        <v/>
      </c>
      <c r="H886" t="str">
        <f>IF(A886&lt;&gt;"",VLOOKUP(G886,ScoreRanges!$C$4:$E$8,3),"")</f>
        <v/>
      </c>
      <c r="J886" s="30" t="str">
        <f>IF(AND(ConversionTable!$F$2&lt;&gt;"",A886&lt;&gt;""),VLOOKUP(G886,ConversionTable!B$2:D$402,3),"")</f>
        <v/>
      </c>
      <c r="K886" t="str">
        <f>IF(AND(ConversionTable!$F$2&lt;&gt;"",A886&lt;&gt;""),VLOOKUP(J886,ConversionTable!I$4:K$7,3),"")</f>
        <v/>
      </c>
      <c r="M886" t="str">
        <f>IF(A886&lt;&gt;"",(RawData!AC886*ScoringModel!$B$11+RawData!AD886*ScoringModel!$B$21+RawData!AE886*ScoringModel!$B$31)*0.01,"")</f>
        <v/>
      </c>
      <c r="N886" t="str">
        <f>IF(A886&lt;&gt;"",(RawData!H886*ScoringModel!$B$4+RawData!I886*ScoringModel!$B$5+RawData!J886*ScoringModel!$B$6+RawData!K886*ScoringModel!$B$7+RawData!L886*ScoringModel!$B$8+RawData!M886*ScoringModel!$B$9+RawData!N886*ScoringModel!$B$10)*0.01,"")</f>
        <v/>
      </c>
      <c r="O886" t="str">
        <f>IF(A886&lt;&gt;"",(RawData!O886*ScoringModel!$B$14+RawData!P886*ScoringModel!$B$15+RawData!Q886*ScoringModel!$B$16+RawData!R886*ScoringModel!$B$17+RawData!S886*ScoringModel!$B$18+RawData!T886*ScoringModel!$B$19+RawData!U886*ScoringModel!$B$20)*0.01,"")</f>
        <v/>
      </c>
      <c r="P886" t="str">
        <f>IF(A886&lt;&gt;"",(RawData!V886*ScoringModel!$B$24+RawData!W886*ScoringModel!$B$25+RawData!X886*ScoringModel!$B$26+RawData!Y886*ScoringModel!$B$27+RawData!Z886*ScoringModel!$B$28+RawData!AA886*ScoringModel!$B$29+RawData!AB886*ScoringModel!$B$30)*0.01,"")</f>
        <v/>
      </c>
      <c r="Q886" s="19"/>
      <c r="R886" s="19"/>
      <c r="S886" s="19"/>
      <c r="T886" s="19"/>
      <c r="U886" s="19"/>
      <c r="V886" s="19"/>
    </row>
    <row r="887" spans="1:22" x14ac:dyDescent="0.25">
      <c r="A887" t="str">
        <f>IF(RawData!A887&lt;&gt;"",RawData!A887,"")</f>
        <v/>
      </c>
      <c r="B887" t="str">
        <f>IF(RawData!B887&lt;&gt;"",CONCATENATE(RawData!B887,", ",RawData!C887),"")</f>
        <v/>
      </c>
      <c r="C887" t="str">
        <f>IF(RawData!D887&lt;&gt;"",RawData!D887,"")</f>
        <v/>
      </c>
      <c r="D887" s="28" t="str">
        <f>IF(RawData!E887&lt;&gt;"",RawData!E887,"")</f>
        <v/>
      </c>
      <c r="E887" t="str">
        <f>IF(RawData!F887&lt;&gt;"",CONCATENATE(RawData!F887,", ",LEFT(RawData!G887,1)),"")</f>
        <v/>
      </c>
      <c r="G887" s="30" t="str">
        <f t="shared" si="13"/>
        <v/>
      </c>
      <c r="H887" t="str">
        <f>IF(A887&lt;&gt;"",VLOOKUP(G887,ScoreRanges!$C$4:$E$8,3),"")</f>
        <v/>
      </c>
      <c r="J887" s="30" t="str">
        <f>IF(AND(ConversionTable!$F$2&lt;&gt;"",A887&lt;&gt;""),VLOOKUP(G887,ConversionTable!B$2:D$402,3),"")</f>
        <v/>
      </c>
      <c r="K887" t="str">
        <f>IF(AND(ConversionTable!$F$2&lt;&gt;"",A887&lt;&gt;""),VLOOKUP(J887,ConversionTable!I$4:K$7,3),"")</f>
        <v/>
      </c>
      <c r="M887" t="str">
        <f>IF(A887&lt;&gt;"",(RawData!AC887*ScoringModel!$B$11+RawData!AD887*ScoringModel!$B$21+RawData!AE887*ScoringModel!$B$31)*0.01,"")</f>
        <v/>
      </c>
      <c r="N887" t="str">
        <f>IF(A887&lt;&gt;"",(RawData!H887*ScoringModel!$B$4+RawData!I887*ScoringModel!$B$5+RawData!J887*ScoringModel!$B$6+RawData!K887*ScoringModel!$B$7+RawData!L887*ScoringModel!$B$8+RawData!M887*ScoringModel!$B$9+RawData!N887*ScoringModel!$B$10)*0.01,"")</f>
        <v/>
      </c>
      <c r="O887" t="str">
        <f>IF(A887&lt;&gt;"",(RawData!O887*ScoringModel!$B$14+RawData!P887*ScoringModel!$B$15+RawData!Q887*ScoringModel!$B$16+RawData!R887*ScoringModel!$B$17+RawData!S887*ScoringModel!$B$18+RawData!T887*ScoringModel!$B$19+RawData!U887*ScoringModel!$B$20)*0.01,"")</f>
        <v/>
      </c>
      <c r="P887" t="str">
        <f>IF(A887&lt;&gt;"",(RawData!V887*ScoringModel!$B$24+RawData!W887*ScoringModel!$B$25+RawData!X887*ScoringModel!$B$26+RawData!Y887*ScoringModel!$B$27+RawData!Z887*ScoringModel!$B$28+RawData!AA887*ScoringModel!$B$29+RawData!AB887*ScoringModel!$B$30)*0.01,"")</f>
        <v/>
      </c>
      <c r="Q887" s="19"/>
      <c r="R887" s="19"/>
      <c r="S887" s="19"/>
      <c r="T887" s="19"/>
      <c r="U887" s="19"/>
      <c r="V887" s="19"/>
    </row>
    <row r="888" spans="1:22" x14ac:dyDescent="0.25">
      <c r="A888" t="str">
        <f>IF(RawData!A888&lt;&gt;"",RawData!A888,"")</f>
        <v/>
      </c>
      <c r="B888" t="str">
        <f>IF(RawData!B888&lt;&gt;"",CONCATENATE(RawData!B888,", ",RawData!C888),"")</f>
        <v/>
      </c>
      <c r="C888" t="str">
        <f>IF(RawData!D888&lt;&gt;"",RawData!D888,"")</f>
        <v/>
      </c>
      <c r="D888" s="28" t="str">
        <f>IF(RawData!E888&lt;&gt;"",RawData!E888,"")</f>
        <v/>
      </c>
      <c r="E888" t="str">
        <f>IF(RawData!F888&lt;&gt;"",CONCATENATE(RawData!F888,", ",LEFT(RawData!G888,1)),"")</f>
        <v/>
      </c>
      <c r="G888" s="30" t="str">
        <f t="shared" si="13"/>
        <v/>
      </c>
      <c r="H888" t="str">
        <f>IF(A888&lt;&gt;"",VLOOKUP(G888,ScoreRanges!$C$4:$E$8,3),"")</f>
        <v/>
      </c>
      <c r="J888" s="30" t="str">
        <f>IF(AND(ConversionTable!$F$2&lt;&gt;"",A888&lt;&gt;""),VLOOKUP(G888,ConversionTable!B$2:D$402,3),"")</f>
        <v/>
      </c>
      <c r="K888" t="str">
        <f>IF(AND(ConversionTable!$F$2&lt;&gt;"",A888&lt;&gt;""),VLOOKUP(J888,ConversionTable!I$4:K$7,3),"")</f>
        <v/>
      </c>
      <c r="M888" t="str">
        <f>IF(A888&lt;&gt;"",(RawData!AC888*ScoringModel!$B$11+RawData!AD888*ScoringModel!$B$21+RawData!AE888*ScoringModel!$B$31)*0.01,"")</f>
        <v/>
      </c>
      <c r="N888" t="str">
        <f>IF(A888&lt;&gt;"",(RawData!H888*ScoringModel!$B$4+RawData!I888*ScoringModel!$B$5+RawData!J888*ScoringModel!$B$6+RawData!K888*ScoringModel!$B$7+RawData!L888*ScoringModel!$B$8+RawData!M888*ScoringModel!$B$9+RawData!N888*ScoringModel!$B$10)*0.01,"")</f>
        <v/>
      </c>
      <c r="O888" t="str">
        <f>IF(A888&lt;&gt;"",(RawData!O888*ScoringModel!$B$14+RawData!P888*ScoringModel!$B$15+RawData!Q888*ScoringModel!$B$16+RawData!R888*ScoringModel!$B$17+RawData!S888*ScoringModel!$B$18+RawData!T888*ScoringModel!$B$19+RawData!U888*ScoringModel!$B$20)*0.01,"")</f>
        <v/>
      </c>
      <c r="P888" t="str">
        <f>IF(A888&lt;&gt;"",(RawData!V888*ScoringModel!$B$24+RawData!W888*ScoringModel!$B$25+RawData!X888*ScoringModel!$B$26+RawData!Y888*ScoringModel!$B$27+RawData!Z888*ScoringModel!$B$28+RawData!AA888*ScoringModel!$B$29+RawData!AB888*ScoringModel!$B$30)*0.01,"")</f>
        <v/>
      </c>
      <c r="Q888" s="19"/>
      <c r="R888" s="19"/>
      <c r="S888" s="19"/>
      <c r="T888" s="19"/>
      <c r="U888" s="19"/>
      <c r="V888" s="19"/>
    </row>
    <row r="889" spans="1:22" x14ac:dyDescent="0.25">
      <c r="A889" t="str">
        <f>IF(RawData!A889&lt;&gt;"",RawData!A889,"")</f>
        <v/>
      </c>
      <c r="B889" t="str">
        <f>IF(RawData!B889&lt;&gt;"",CONCATENATE(RawData!B889,", ",RawData!C889),"")</f>
        <v/>
      </c>
      <c r="C889" t="str">
        <f>IF(RawData!D889&lt;&gt;"",RawData!D889,"")</f>
        <v/>
      </c>
      <c r="D889" s="28" t="str">
        <f>IF(RawData!E889&lt;&gt;"",RawData!E889,"")</f>
        <v/>
      </c>
      <c r="E889" t="str">
        <f>IF(RawData!F889&lt;&gt;"",CONCATENATE(RawData!F889,", ",LEFT(RawData!G889,1)),"")</f>
        <v/>
      </c>
      <c r="G889" s="30" t="str">
        <f t="shared" si="13"/>
        <v/>
      </c>
      <c r="H889" t="str">
        <f>IF(A889&lt;&gt;"",VLOOKUP(G889,ScoreRanges!$C$4:$E$8,3),"")</f>
        <v/>
      </c>
      <c r="J889" s="30" t="str">
        <f>IF(AND(ConversionTable!$F$2&lt;&gt;"",A889&lt;&gt;""),VLOOKUP(G889,ConversionTable!B$2:D$402,3),"")</f>
        <v/>
      </c>
      <c r="K889" t="str">
        <f>IF(AND(ConversionTable!$F$2&lt;&gt;"",A889&lt;&gt;""),VLOOKUP(J889,ConversionTable!I$4:K$7,3),"")</f>
        <v/>
      </c>
      <c r="M889" t="str">
        <f>IF(A889&lt;&gt;"",(RawData!AC889*ScoringModel!$B$11+RawData!AD889*ScoringModel!$B$21+RawData!AE889*ScoringModel!$B$31)*0.01,"")</f>
        <v/>
      </c>
      <c r="N889" t="str">
        <f>IF(A889&lt;&gt;"",(RawData!H889*ScoringModel!$B$4+RawData!I889*ScoringModel!$B$5+RawData!J889*ScoringModel!$B$6+RawData!K889*ScoringModel!$B$7+RawData!L889*ScoringModel!$B$8+RawData!M889*ScoringModel!$B$9+RawData!N889*ScoringModel!$B$10)*0.01,"")</f>
        <v/>
      </c>
      <c r="O889" t="str">
        <f>IF(A889&lt;&gt;"",(RawData!O889*ScoringModel!$B$14+RawData!P889*ScoringModel!$B$15+RawData!Q889*ScoringModel!$B$16+RawData!R889*ScoringModel!$B$17+RawData!S889*ScoringModel!$B$18+RawData!T889*ScoringModel!$B$19+RawData!U889*ScoringModel!$B$20)*0.01,"")</f>
        <v/>
      </c>
      <c r="P889" t="str">
        <f>IF(A889&lt;&gt;"",(RawData!V889*ScoringModel!$B$24+RawData!W889*ScoringModel!$B$25+RawData!X889*ScoringModel!$B$26+RawData!Y889*ScoringModel!$B$27+RawData!Z889*ScoringModel!$B$28+RawData!AA889*ScoringModel!$B$29+RawData!AB889*ScoringModel!$B$30)*0.01,"")</f>
        <v/>
      </c>
      <c r="Q889" s="19"/>
      <c r="R889" s="19"/>
      <c r="S889" s="19"/>
      <c r="T889" s="19"/>
      <c r="U889" s="19"/>
      <c r="V889" s="19"/>
    </row>
    <row r="890" spans="1:22" x14ac:dyDescent="0.25">
      <c r="A890" t="str">
        <f>IF(RawData!A890&lt;&gt;"",RawData!A890,"")</f>
        <v/>
      </c>
      <c r="B890" t="str">
        <f>IF(RawData!B890&lt;&gt;"",CONCATENATE(RawData!B890,", ",RawData!C890),"")</f>
        <v/>
      </c>
      <c r="C890" t="str">
        <f>IF(RawData!D890&lt;&gt;"",RawData!D890,"")</f>
        <v/>
      </c>
      <c r="D890" s="28" t="str">
        <f>IF(RawData!E890&lt;&gt;"",RawData!E890,"")</f>
        <v/>
      </c>
      <c r="E890" t="str">
        <f>IF(RawData!F890&lt;&gt;"",CONCATENATE(RawData!F890,", ",LEFT(RawData!G890,1)),"")</f>
        <v/>
      </c>
      <c r="G890" s="30" t="str">
        <f t="shared" si="13"/>
        <v/>
      </c>
      <c r="H890" t="str">
        <f>IF(A890&lt;&gt;"",VLOOKUP(G890,ScoreRanges!$C$4:$E$8,3),"")</f>
        <v/>
      </c>
      <c r="J890" s="30" t="str">
        <f>IF(AND(ConversionTable!$F$2&lt;&gt;"",A890&lt;&gt;""),VLOOKUP(G890,ConversionTable!B$2:D$402,3),"")</f>
        <v/>
      </c>
      <c r="K890" t="str">
        <f>IF(AND(ConversionTable!$F$2&lt;&gt;"",A890&lt;&gt;""),VLOOKUP(J890,ConversionTable!I$4:K$7,3),"")</f>
        <v/>
      </c>
      <c r="M890" t="str">
        <f>IF(A890&lt;&gt;"",(RawData!AC890*ScoringModel!$B$11+RawData!AD890*ScoringModel!$B$21+RawData!AE890*ScoringModel!$B$31)*0.01,"")</f>
        <v/>
      </c>
      <c r="N890" t="str">
        <f>IF(A890&lt;&gt;"",(RawData!H890*ScoringModel!$B$4+RawData!I890*ScoringModel!$B$5+RawData!J890*ScoringModel!$B$6+RawData!K890*ScoringModel!$B$7+RawData!L890*ScoringModel!$B$8+RawData!M890*ScoringModel!$B$9+RawData!N890*ScoringModel!$B$10)*0.01,"")</f>
        <v/>
      </c>
      <c r="O890" t="str">
        <f>IF(A890&lt;&gt;"",(RawData!O890*ScoringModel!$B$14+RawData!P890*ScoringModel!$B$15+RawData!Q890*ScoringModel!$B$16+RawData!R890*ScoringModel!$B$17+RawData!S890*ScoringModel!$B$18+RawData!T890*ScoringModel!$B$19+RawData!U890*ScoringModel!$B$20)*0.01,"")</f>
        <v/>
      </c>
      <c r="P890" t="str">
        <f>IF(A890&lt;&gt;"",(RawData!V890*ScoringModel!$B$24+RawData!W890*ScoringModel!$B$25+RawData!X890*ScoringModel!$B$26+RawData!Y890*ScoringModel!$B$27+RawData!Z890*ScoringModel!$B$28+RawData!AA890*ScoringModel!$B$29+RawData!AB890*ScoringModel!$B$30)*0.01,"")</f>
        <v/>
      </c>
      <c r="Q890" s="19"/>
      <c r="R890" s="19"/>
      <c r="S890" s="19"/>
      <c r="T890" s="19"/>
      <c r="U890" s="19"/>
      <c r="V890" s="19"/>
    </row>
    <row r="891" spans="1:22" x14ac:dyDescent="0.25">
      <c r="A891" t="str">
        <f>IF(RawData!A891&lt;&gt;"",RawData!A891,"")</f>
        <v/>
      </c>
      <c r="B891" t="str">
        <f>IF(RawData!B891&lt;&gt;"",CONCATENATE(RawData!B891,", ",RawData!C891),"")</f>
        <v/>
      </c>
      <c r="C891" t="str">
        <f>IF(RawData!D891&lt;&gt;"",RawData!D891,"")</f>
        <v/>
      </c>
      <c r="D891" s="28" t="str">
        <f>IF(RawData!E891&lt;&gt;"",RawData!E891,"")</f>
        <v/>
      </c>
      <c r="E891" t="str">
        <f>IF(RawData!F891&lt;&gt;"",CONCATENATE(RawData!F891,", ",LEFT(RawData!G891,1)),"")</f>
        <v/>
      </c>
      <c r="G891" s="30" t="str">
        <f t="shared" si="13"/>
        <v/>
      </c>
      <c r="H891" t="str">
        <f>IF(A891&lt;&gt;"",VLOOKUP(G891,ScoreRanges!$C$4:$E$8,3),"")</f>
        <v/>
      </c>
      <c r="J891" s="30" t="str">
        <f>IF(AND(ConversionTable!$F$2&lt;&gt;"",A891&lt;&gt;""),VLOOKUP(G891,ConversionTable!B$2:D$402,3),"")</f>
        <v/>
      </c>
      <c r="K891" t="str">
        <f>IF(AND(ConversionTable!$F$2&lt;&gt;"",A891&lt;&gt;""),VLOOKUP(J891,ConversionTable!I$4:K$7,3),"")</f>
        <v/>
      </c>
      <c r="M891" t="str">
        <f>IF(A891&lt;&gt;"",(RawData!AC891*ScoringModel!$B$11+RawData!AD891*ScoringModel!$B$21+RawData!AE891*ScoringModel!$B$31)*0.01,"")</f>
        <v/>
      </c>
      <c r="N891" t="str">
        <f>IF(A891&lt;&gt;"",(RawData!H891*ScoringModel!$B$4+RawData!I891*ScoringModel!$B$5+RawData!J891*ScoringModel!$B$6+RawData!K891*ScoringModel!$B$7+RawData!L891*ScoringModel!$B$8+RawData!M891*ScoringModel!$B$9+RawData!N891*ScoringModel!$B$10)*0.01,"")</f>
        <v/>
      </c>
      <c r="O891" t="str">
        <f>IF(A891&lt;&gt;"",(RawData!O891*ScoringModel!$B$14+RawData!P891*ScoringModel!$B$15+RawData!Q891*ScoringModel!$B$16+RawData!R891*ScoringModel!$B$17+RawData!S891*ScoringModel!$B$18+RawData!T891*ScoringModel!$B$19+RawData!U891*ScoringModel!$B$20)*0.01,"")</f>
        <v/>
      </c>
      <c r="P891" t="str">
        <f>IF(A891&lt;&gt;"",(RawData!V891*ScoringModel!$B$24+RawData!W891*ScoringModel!$B$25+RawData!X891*ScoringModel!$B$26+RawData!Y891*ScoringModel!$B$27+RawData!Z891*ScoringModel!$B$28+RawData!AA891*ScoringModel!$B$29+RawData!AB891*ScoringModel!$B$30)*0.01,"")</f>
        <v/>
      </c>
      <c r="Q891" s="19"/>
      <c r="R891" s="19"/>
      <c r="S891" s="19"/>
      <c r="T891" s="19"/>
      <c r="U891" s="19"/>
      <c r="V891" s="19"/>
    </row>
    <row r="892" spans="1:22" x14ac:dyDescent="0.25">
      <c r="A892" t="str">
        <f>IF(RawData!A892&lt;&gt;"",RawData!A892,"")</f>
        <v/>
      </c>
      <c r="B892" t="str">
        <f>IF(RawData!B892&lt;&gt;"",CONCATENATE(RawData!B892,", ",RawData!C892),"")</f>
        <v/>
      </c>
      <c r="C892" t="str">
        <f>IF(RawData!D892&lt;&gt;"",RawData!D892,"")</f>
        <v/>
      </c>
      <c r="D892" s="28" t="str">
        <f>IF(RawData!E892&lt;&gt;"",RawData!E892,"")</f>
        <v/>
      </c>
      <c r="E892" t="str">
        <f>IF(RawData!F892&lt;&gt;"",CONCATENATE(RawData!F892,", ",LEFT(RawData!G892,1)),"")</f>
        <v/>
      </c>
      <c r="G892" s="30" t="str">
        <f t="shared" si="13"/>
        <v/>
      </c>
      <c r="H892" t="str">
        <f>IF(A892&lt;&gt;"",VLOOKUP(G892,ScoreRanges!$C$4:$E$8,3),"")</f>
        <v/>
      </c>
      <c r="J892" s="30" t="str">
        <f>IF(AND(ConversionTable!$F$2&lt;&gt;"",A892&lt;&gt;""),VLOOKUP(G892,ConversionTable!B$2:D$402,3),"")</f>
        <v/>
      </c>
      <c r="K892" t="str">
        <f>IF(AND(ConversionTable!$F$2&lt;&gt;"",A892&lt;&gt;""),VLOOKUP(J892,ConversionTable!I$4:K$7,3),"")</f>
        <v/>
      </c>
      <c r="M892" t="str">
        <f>IF(A892&lt;&gt;"",(RawData!AC892*ScoringModel!$B$11+RawData!AD892*ScoringModel!$B$21+RawData!AE892*ScoringModel!$B$31)*0.01,"")</f>
        <v/>
      </c>
      <c r="N892" t="str">
        <f>IF(A892&lt;&gt;"",(RawData!H892*ScoringModel!$B$4+RawData!I892*ScoringModel!$B$5+RawData!J892*ScoringModel!$B$6+RawData!K892*ScoringModel!$B$7+RawData!L892*ScoringModel!$B$8+RawData!M892*ScoringModel!$B$9+RawData!N892*ScoringModel!$B$10)*0.01,"")</f>
        <v/>
      </c>
      <c r="O892" t="str">
        <f>IF(A892&lt;&gt;"",(RawData!O892*ScoringModel!$B$14+RawData!P892*ScoringModel!$B$15+RawData!Q892*ScoringModel!$B$16+RawData!R892*ScoringModel!$B$17+RawData!S892*ScoringModel!$B$18+RawData!T892*ScoringModel!$B$19+RawData!U892*ScoringModel!$B$20)*0.01,"")</f>
        <v/>
      </c>
      <c r="P892" t="str">
        <f>IF(A892&lt;&gt;"",(RawData!V892*ScoringModel!$B$24+RawData!W892*ScoringModel!$B$25+RawData!X892*ScoringModel!$B$26+RawData!Y892*ScoringModel!$B$27+RawData!Z892*ScoringModel!$B$28+RawData!AA892*ScoringModel!$B$29+RawData!AB892*ScoringModel!$B$30)*0.01,"")</f>
        <v/>
      </c>
      <c r="Q892" s="19"/>
      <c r="R892" s="19"/>
      <c r="S892" s="19"/>
      <c r="T892" s="19"/>
      <c r="U892" s="19"/>
      <c r="V892" s="19"/>
    </row>
    <row r="893" spans="1:22" x14ac:dyDescent="0.25">
      <c r="A893" t="str">
        <f>IF(RawData!A893&lt;&gt;"",RawData!A893,"")</f>
        <v/>
      </c>
      <c r="B893" t="str">
        <f>IF(RawData!B893&lt;&gt;"",CONCATENATE(RawData!B893,", ",RawData!C893),"")</f>
        <v/>
      </c>
      <c r="C893" t="str">
        <f>IF(RawData!D893&lt;&gt;"",RawData!D893,"")</f>
        <v/>
      </c>
      <c r="D893" s="28" t="str">
        <f>IF(RawData!E893&lt;&gt;"",RawData!E893,"")</f>
        <v/>
      </c>
      <c r="E893" t="str">
        <f>IF(RawData!F893&lt;&gt;"",CONCATENATE(RawData!F893,", ",LEFT(RawData!G893,1)),"")</f>
        <v/>
      </c>
      <c r="G893" s="30" t="str">
        <f t="shared" si="13"/>
        <v/>
      </c>
      <c r="H893" t="str">
        <f>IF(A893&lt;&gt;"",VLOOKUP(G893,ScoreRanges!$C$4:$E$8,3),"")</f>
        <v/>
      </c>
      <c r="J893" s="30" t="str">
        <f>IF(AND(ConversionTable!$F$2&lt;&gt;"",A893&lt;&gt;""),VLOOKUP(G893,ConversionTable!B$2:D$402,3),"")</f>
        <v/>
      </c>
      <c r="K893" t="str">
        <f>IF(AND(ConversionTable!$F$2&lt;&gt;"",A893&lt;&gt;""),VLOOKUP(J893,ConversionTable!I$4:K$7,3),"")</f>
        <v/>
      </c>
      <c r="M893" t="str">
        <f>IF(A893&lt;&gt;"",(RawData!AC893*ScoringModel!$B$11+RawData!AD893*ScoringModel!$B$21+RawData!AE893*ScoringModel!$B$31)*0.01,"")</f>
        <v/>
      </c>
      <c r="N893" t="str">
        <f>IF(A893&lt;&gt;"",(RawData!H893*ScoringModel!$B$4+RawData!I893*ScoringModel!$B$5+RawData!J893*ScoringModel!$B$6+RawData!K893*ScoringModel!$B$7+RawData!L893*ScoringModel!$B$8+RawData!M893*ScoringModel!$B$9+RawData!N893*ScoringModel!$B$10)*0.01,"")</f>
        <v/>
      </c>
      <c r="O893" t="str">
        <f>IF(A893&lt;&gt;"",(RawData!O893*ScoringModel!$B$14+RawData!P893*ScoringModel!$B$15+RawData!Q893*ScoringModel!$B$16+RawData!R893*ScoringModel!$B$17+RawData!S893*ScoringModel!$B$18+RawData!T893*ScoringModel!$B$19+RawData!U893*ScoringModel!$B$20)*0.01,"")</f>
        <v/>
      </c>
      <c r="P893" t="str">
        <f>IF(A893&lt;&gt;"",(RawData!V893*ScoringModel!$B$24+RawData!W893*ScoringModel!$B$25+RawData!X893*ScoringModel!$B$26+RawData!Y893*ScoringModel!$B$27+RawData!Z893*ScoringModel!$B$28+RawData!AA893*ScoringModel!$B$29+RawData!AB893*ScoringModel!$B$30)*0.01,"")</f>
        <v/>
      </c>
      <c r="Q893" s="19"/>
      <c r="R893" s="19"/>
      <c r="S893" s="19"/>
      <c r="T893" s="19"/>
      <c r="U893" s="19"/>
      <c r="V893" s="19"/>
    </row>
    <row r="894" spans="1:22" x14ac:dyDescent="0.25">
      <c r="A894" t="str">
        <f>IF(RawData!A894&lt;&gt;"",RawData!A894,"")</f>
        <v/>
      </c>
      <c r="B894" t="str">
        <f>IF(RawData!B894&lt;&gt;"",CONCATENATE(RawData!B894,", ",RawData!C894),"")</f>
        <v/>
      </c>
      <c r="C894" t="str">
        <f>IF(RawData!D894&lt;&gt;"",RawData!D894,"")</f>
        <v/>
      </c>
      <c r="D894" s="28" t="str">
        <f>IF(RawData!E894&lt;&gt;"",RawData!E894,"")</f>
        <v/>
      </c>
      <c r="E894" t="str">
        <f>IF(RawData!F894&lt;&gt;"",CONCATENATE(RawData!F894,", ",LEFT(RawData!G894,1)),"")</f>
        <v/>
      </c>
      <c r="G894" s="30" t="str">
        <f t="shared" si="13"/>
        <v/>
      </c>
      <c r="H894" t="str">
        <f>IF(A894&lt;&gt;"",VLOOKUP(G894,ScoreRanges!$C$4:$E$8,3),"")</f>
        <v/>
      </c>
      <c r="J894" s="30" t="str">
        <f>IF(AND(ConversionTable!$F$2&lt;&gt;"",A894&lt;&gt;""),VLOOKUP(G894,ConversionTable!B$2:D$402,3),"")</f>
        <v/>
      </c>
      <c r="K894" t="str">
        <f>IF(AND(ConversionTable!$F$2&lt;&gt;"",A894&lt;&gt;""),VLOOKUP(J894,ConversionTable!I$4:K$7,3),"")</f>
        <v/>
      </c>
      <c r="M894" t="str">
        <f>IF(A894&lt;&gt;"",(RawData!AC894*ScoringModel!$B$11+RawData!AD894*ScoringModel!$B$21+RawData!AE894*ScoringModel!$B$31)*0.01,"")</f>
        <v/>
      </c>
      <c r="N894" t="str">
        <f>IF(A894&lt;&gt;"",(RawData!H894*ScoringModel!$B$4+RawData!I894*ScoringModel!$B$5+RawData!J894*ScoringModel!$B$6+RawData!K894*ScoringModel!$B$7+RawData!L894*ScoringModel!$B$8+RawData!M894*ScoringModel!$B$9+RawData!N894*ScoringModel!$B$10)*0.01,"")</f>
        <v/>
      </c>
      <c r="O894" t="str">
        <f>IF(A894&lt;&gt;"",(RawData!O894*ScoringModel!$B$14+RawData!P894*ScoringModel!$B$15+RawData!Q894*ScoringModel!$B$16+RawData!R894*ScoringModel!$B$17+RawData!S894*ScoringModel!$B$18+RawData!T894*ScoringModel!$B$19+RawData!U894*ScoringModel!$B$20)*0.01,"")</f>
        <v/>
      </c>
      <c r="P894" t="str">
        <f>IF(A894&lt;&gt;"",(RawData!V894*ScoringModel!$B$24+RawData!W894*ScoringModel!$B$25+RawData!X894*ScoringModel!$B$26+RawData!Y894*ScoringModel!$B$27+RawData!Z894*ScoringModel!$B$28+RawData!AA894*ScoringModel!$B$29+RawData!AB894*ScoringModel!$B$30)*0.01,"")</f>
        <v/>
      </c>
      <c r="Q894" s="19"/>
      <c r="R894" s="19"/>
      <c r="S894" s="19"/>
      <c r="T894" s="19"/>
      <c r="U894" s="19"/>
      <c r="V894" s="19"/>
    </row>
    <row r="895" spans="1:22" x14ac:dyDescent="0.25">
      <c r="A895" t="str">
        <f>IF(RawData!A895&lt;&gt;"",RawData!A895,"")</f>
        <v/>
      </c>
      <c r="B895" t="str">
        <f>IF(RawData!B895&lt;&gt;"",CONCATENATE(RawData!B895,", ",RawData!C895),"")</f>
        <v/>
      </c>
      <c r="C895" t="str">
        <f>IF(RawData!D895&lt;&gt;"",RawData!D895,"")</f>
        <v/>
      </c>
      <c r="D895" s="28" t="str">
        <f>IF(RawData!E895&lt;&gt;"",RawData!E895,"")</f>
        <v/>
      </c>
      <c r="E895" t="str">
        <f>IF(RawData!F895&lt;&gt;"",CONCATENATE(RawData!F895,", ",LEFT(RawData!G895,1)),"")</f>
        <v/>
      </c>
      <c r="G895" s="30" t="str">
        <f t="shared" si="13"/>
        <v/>
      </c>
      <c r="H895" t="str">
        <f>IF(A895&lt;&gt;"",VLOOKUP(G895,ScoreRanges!$C$4:$E$8,3),"")</f>
        <v/>
      </c>
      <c r="J895" s="30" t="str">
        <f>IF(AND(ConversionTable!$F$2&lt;&gt;"",A895&lt;&gt;""),VLOOKUP(G895,ConversionTable!B$2:D$402,3),"")</f>
        <v/>
      </c>
      <c r="K895" t="str">
        <f>IF(AND(ConversionTable!$F$2&lt;&gt;"",A895&lt;&gt;""),VLOOKUP(J895,ConversionTable!I$4:K$7,3),"")</f>
        <v/>
      </c>
      <c r="M895" t="str">
        <f>IF(A895&lt;&gt;"",(RawData!AC895*ScoringModel!$B$11+RawData!AD895*ScoringModel!$B$21+RawData!AE895*ScoringModel!$B$31)*0.01,"")</f>
        <v/>
      </c>
      <c r="N895" t="str">
        <f>IF(A895&lt;&gt;"",(RawData!H895*ScoringModel!$B$4+RawData!I895*ScoringModel!$B$5+RawData!J895*ScoringModel!$B$6+RawData!K895*ScoringModel!$B$7+RawData!L895*ScoringModel!$B$8+RawData!M895*ScoringModel!$B$9+RawData!N895*ScoringModel!$B$10)*0.01,"")</f>
        <v/>
      </c>
      <c r="O895" t="str">
        <f>IF(A895&lt;&gt;"",(RawData!O895*ScoringModel!$B$14+RawData!P895*ScoringModel!$B$15+RawData!Q895*ScoringModel!$B$16+RawData!R895*ScoringModel!$B$17+RawData!S895*ScoringModel!$B$18+RawData!T895*ScoringModel!$B$19+RawData!U895*ScoringModel!$B$20)*0.01,"")</f>
        <v/>
      </c>
      <c r="P895" t="str">
        <f>IF(A895&lt;&gt;"",(RawData!V895*ScoringModel!$B$24+RawData!W895*ScoringModel!$B$25+RawData!X895*ScoringModel!$B$26+RawData!Y895*ScoringModel!$B$27+RawData!Z895*ScoringModel!$B$28+RawData!AA895*ScoringModel!$B$29+RawData!AB895*ScoringModel!$B$30)*0.01,"")</f>
        <v/>
      </c>
      <c r="Q895" s="19"/>
      <c r="R895" s="19"/>
      <c r="S895" s="19"/>
      <c r="T895" s="19"/>
      <c r="U895" s="19"/>
      <c r="V895" s="19"/>
    </row>
    <row r="896" spans="1:22" x14ac:dyDescent="0.25">
      <c r="A896" t="str">
        <f>IF(RawData!A896&lt;&gt;"",RawData!A896,"")</f>
        <v/>
      </c>
      <c r="B896" t="str">
        <f>IF(RawData!B896&lt;&gt;"",CONCATENATE(RawData!B896,", ",RawData!C896),"")</f>
        <v/>
      </c>
      <c r="C896" t="str">
        <f>IF(RawData!D896&lt;&gt;"",RawData!D896,"")</f>
        <v/>
      </c>
      <c r="D896" s="28" t="str">
        <f>IF(RawData!E896&lt;&gt;"",RawData!E896,"")</f>
        <v/>
      </c>
      <c r="E896" t="str">
        <f>IF(RawData!F896&lt;&gt;"",CONCATENATE(RawData!F896,", ",LEFT(RawData!G896,1)),"")</f>
        <v/>
      </c>
      <c r="G896" s="30" t="str">
        <f t="shared" si="13"/>
        <v/>
      </c>
      <c r="H896" t="str">
        <f>IF(A896&lt;&gt;"",VLOOKUP(G896,ScoreRanges!$C$4:$E$8,3),"")</f>
        <v/>
      </c>
      <c r="J896" s="30" t="str">
        <f>IF(AND(ConversionTable!$F$2&lt;&gt;"",A896&lt;&gt;""),VLOOKUP(G896,ConversionTable!B$2:D$402,3),"")</f>
        <v/>
      </c>
      <c r="K896" t="str">
        <f>IF(AND(ConversionTable!$F$2&lt;&gt;"",A896&lt;&gt;""),VLOOKUP(J896,ConversionTable!I$4:K$7,3),"")</f>
        <v/>
      </c>
      <c r="M896" t="str">
        <f>IF(A896&lt;&gt;"",(RawData!AC896*ScoringModel!$B$11+RawData!AD896*ScoringModel!$B$21+RawData!AE896*ScoringModel!$B$31)*0.01,"")</f>
        <v/>
      </c>
      <c r="N896" t="str">
        <f>IF(A896&lt;&gt;"",(RawData!H896*ScoringModel!$B$4+RawData!I896*ScoringModel!$B$5+RawData!J896*ScoringModel!$B$6+RawData!K896*ScoringModel!$B$7+RawData!L896*ScoringModel!$B$8+RawData!M896*ScoringModel!$B$9+RawData!N896*ScoringModel!$B$10)*0.01,"")</f>
        <v/>
      </c>
      <c r="O896" t="str">
        <f>IF(A896&lt;&gt;"",(RawData!O896*ScoringModel!$B$14+RawData!P896*ScoringModel!$B$15+RawData!Q896*ScoringModel!$B$16+RawData!R896*ScoringModel!$B$17+RawData!S896*ScoringModel!$B$18+RawData!T896*ScoringModel!$B$19+RawData!U896*ScoringModel!$B$20)*0.01,"")</f>
        <v/>
      </c>
      <c r="P896" t="str">
        <f>IF(A896&lt;&gt;"",(RawData!V896*ScoringModel!$B$24+RawData!W896*ScoringModel!$B$25+RawData!X896*ScoringModel!$B$26+RawData!Y896*ScoringModel!$B$27+RawData!Z896*ScoringModel!$B$28+RawData!AA896*ScoringModel!$B$29+RawData!AB896*ScoringModel!$B$30)*0.01,"")</f>
        <v/>
      </c>
      <c r="Q896" s="19"/>
      <c r="R896" s="19"/>
      <c r="S896" s="19"/>
      <c r="T896" s="19"/>
      <c r="U896" s="19"/>
      <c r="V896" s="19"/>
    </row>
    <row r="897" spans="1:22" x14ac:dyDescent="0.25">
      <c r="A897" t="str">
        <f>IF(RawData!A897&lt;&gt;"",RawData!A897,"")</f>
        <v/>
      </c>
      <c r="B897" t="str">
        <f>IF(RawData!B897&lt;&gt;"",CONCATENATE(RawData!B897,", ",RawData!C897),"")</f>
        <v/>
      </c>
      <c r="C897" t="str">
        <f>IF(RawData!D897&lt;&gt;"",RawData!D897,"")</f>
        <v/>
      </c>
      <c r="D897" s="28" t="str">
        <f>IF(RawData!E897&lt;&gt;"",RawData!E897,"")</f>
        <v/>
      </c>
      <c r="E897" t="str">
        <f>IF(RawData!F897&lt;&gt;"",CONCATENATE(RawData!F897,", ",LEFT(RawData!G897,1)),"")</f>
        <v/>
      </c>
      <c r="G897" s="30" t="str">
        <f t="shared" si="13"/>
        <v/>
      </c>
      <c r="H897" t="str">
        <f>IF(A897&lt;&gt;"",VLOOKUP(G897,ScoreRanges!$C$4:$E$8,3),"")</f>
        <v/>
      </c>
      <c r="J897" s="30" t="str">
        <f>IF(AND(ConversionTable!$F$2&lt;&gt;"",A897&lt;&gt;""),VLOOKUP(G897,ConversionTable!B$2:D$402,3),"")</f>
        <v/>
      </c>
      <c r="K897" t="str">
        <f>IF(AND(ConversionTable!$F$2&lt;&gt;"",A897&lt;&gt;""),VLOOKUP(J897,ConversionTable!I$4:K$7,3),"")</f>
        <v/>
      </c>
      <c r="M897" t="str">
        <f>IF(A897&lt;&gt;"",(RawData!AC897*ScoringModel!$B$11+RawData!AD897*ScoringModel!$B$21+RawData!AE897*ScoringModel!$B$31)*0.01,"")</f>
        <v/>
      </c>
      <c r="N897" t="str">
        <f>IF(A897&lt;&gt;"",(RawData!H897*ScoringModel!$B$4+RawData!I897*ScoringModel!$B$5+RawData!J897*ScoringModel!$B$6+RawData!K897*ScoringModel!$B$7+RawData!L897*ScoringModel!$B$8+RawData!M897*ScoringModel!$B$9+RawData!N897*ScoringModel!$B$10)*0.01,"")</f>
        <v/>
      </c>
      <c r="O897" t="str">
        <f>IF(A897&lt;&gt;"",(RawData!O897*ScoringModel!$B$14+RawData!P897*ScoringModel!$B$15+RawData!Q897*ScoringModel!$B$16+RawData!R897*ScoringModel!$B$17+RawData!S897*ScoringModel!$B$18+RawData!T897*ScoringModel!$B$19+RawData!U897*ScoringModel!$B$20)*0.01,"")</f>
        <v/>
      </c>
      <c r="P897" t="str">
        <f>IF(A897&lt;&gt;"",(RawData!V897*ScoringModel!$B$24+RawData!W897*ScoringModel!$B$25+RawData!X897*ScoringModel!$B$26+RawData!Y897*ScoringModel!$B$27+RawData!Z897*ScoringModel!$B$28+RawData!AA897*ScoringModel!$B$29+RawData!AB897*ScoringModel!$B$30)*0.01,"")</f>
        <v/>
      </c>
      <c r="Q897" s="19"/>
      <c r="R897" s="19"/>
      <c r="S897" s="19"/>
      <c r="T897" s="19"/>
      <c r="U897" s="19"/>
      <c r="V897" s="19"/>
    </row>
    <row r="898" spans="1:22" x14ac:dyDescent="0.25">
      <c r="A898" t="str">
        <f>IF(RawData!A898&lt;&gt;"",RawData!A898,"")</f>
        <v/>
      </c>
      <c r="B898" t="str">
        <f>IF(RawData!B898&lt;&gt;"",CONCATENATE(RawData!B898,", ",RawData!C898),"")</f>
        <v/>
      </c>
      <c r="C898" t="str">
        <f>IF(RawData!D898&lt;&gt;"",RawData!D898,"")</f>
        <v/>
      </c>
      <c r="D898" s="28" t="str">
        <f>IF(RawData!E898&lt;&gt;"",RawData!E898,"")</f>
        <v/>
      </c>
      <c r="E898" t="str">
        <f>IF(RawData!F898&lt;&gt;"",CONCATENATE(RawData!F898,", ",LEFT(RawData!G898,1)),"")</f>
        <v/>
      </c>
      <c r="G898" s="30" t="str">
        <f t="shared" si="13"/>
        <v/>
      </c>
      <c r="H898" t="str">
        <f>IF(A898&lt;&gt;"",VLOOKUP(G898,ScoreRanges!$C$4:$E$8,3),"")</f>
        <v/>
      </c>
      <c r="J898" s="30" t="str">
        <f>IF(AND(ConversionTable!$F$2&lt;&gt;"",A898&lt;&gt;""),VLOOKUP(G898,ConversionTable!B$2:D$402,3),"")</f>
        <v/>
      </c>
      <c r="K898" t="str">
        <f>IF(AND(ConversionTable!$F$2&lt;&gt;"",A898&lt;&gt;""),VLOOKUP(J898,ConversionTable!I$4:K$7,3),"")</f>
        <v/>
      </c>
      <c r="M898" t="str">
        <f>IF(A898&lt;&gt;"",(RawData!AC898*ScoringModel!$B$11+RawData!AD898*ScoringModel!$B$21+RawData!AE898*ScoringModel!$B$31)*0.01,"")</f>
        <v/>
      </c>
      <c r="N898" t="str">
        <f>IF(A898&lt;&gt;"",(RawData!H898*ScoringModel!$B$4+RawData!I898*ScoringModel!$B$5+RawData!J898*ScoringModel!$B$6+RawData!K898*ScoringModel!$B$7+RawData!L898*ScoringModel!$B$8+RawData!M898*ScoringModel!$B$9+RawData!N898*ScoringModel!$B$10)*0.01,"")</f>
        <v/>
      </c>
      <c r="O898" t="str">
        <f>IF(A898&lt;&gt;"",(RawData!O898*ScoringModel!$B$14+RawData!P898*ScoringModel!$B$15+RawData!Q898*ScoringModel!$B$16+RawData!R898*ScoringModel!$B$17+RawData!S898*ScoringModel!$B$18+RawData!T898*ScoringModel!$B$19+RawData!U898*ScoringModel!$B$20)*0.01,"")</f>
        <v/>
      </c>
      <c r="P898" t="str">
        <f>IF(A898&lt;&gt;"",(RawData!V898*ScoringModel!$B$24+RawData!W898*ScoringModel!$B$25+RawData!X898*ScoringModel!$B$26+RawData!Y898*ScoringModel!$B$27+RawData!Z898*ScoringModel!$B$28+RawData!AA898*ScoringModel!$B$29+RawData!AB898*ScoringModel!$B$30)*0.01,"")</f>
        <v/>
      </c>
      <c r="Q898" s="19"/>
      <c r="R898" s="19"/>
      <c r="S898" s="19"/>
      <c r="T898" s="19"/>
      <c r="U898" s="19"/>
      <c r="V898" s="19"/>
    </row>
    <row r="899" spans="1:22" x14ac:dyDescent="0.25">
      <c r="A899" t="str">
        <f>IF(RawData!A899&lt;&gt;"",RawData!A899,"")</f>
        <v/>
      </c>
      <c r="B899" t="str">
        <f>IF(RawData!B899&lt;&gt;"",CONCATENATE(RawData!B899,", ",RawData!C899),"")</f>
        <v/>
      </c>
      <c r="C899" t="str">
        <f>IF(RawData!D899&lt;&gt;"",RawData!D899,"")</f>
        <v/>
      </c>
      <c r="D899" s="28" t="str">
        <f>IF(RawData!E899&lt;&gt;"",RawData!E899,"")</f>
        <v/>
      </c>
      <c r="E899" t="str">
        <f>IF(RawData!F899&lt;&gt;"",CONCATENATE(RawData!F899,", ",LEFT(RawData!G899,1)),"")</f>
        <v/>
      </c>
      <c r="G899" s="30" t="str">
        <f t="shared" ref="G899:G962" si="14">IF(A899&lt;&gt;"",SUM(M899:P899),"")</f>
        <v/>
      </c>
      <c r="H899" t="str">
        <f>IF(A899&lt;&gt;"",VLOOKUP(G899,ScoreRanges!$C$4:$E$8,3),"")</f>
        <v/>
      </c>
      <c r="J899" s="30" t="str">
        <f>IF(AND(ConversionTable!$F$2&lt;&gt;"",A899&lt;&gt;""),VLOOKUP(G899,ConversionTable!B$2:D$402,3),"")</f>
        <v/>
      </c>
      <c r="K899" t="str">
        <f>IF(AND(ConversionTable!$F$2&lt;&gt;"",A899&lt;&gt;""),VLOOKUP(J899,ConversionTable!I$4:K$7,3),"")</f>
        <v/>
      </c>
      <c r="M899" t="str">
        <f>IF(A899&lt;&gt;"",(RawData!AC899*ScoringModel!$B$11+RawData!AD899*ScoringModel!$B$21+RawData!AE899*ScoringModel!$B$31)*0.01,"")</f>
        <v/>
      </c>
      <c r="N899" t="str">
        <f>IF(A899&lt;&gt;"",(RawData!H899*ScoringModel!$B$4+RawData!I899*ScoringModel!$B$5+RawData!J899*ScoringModel!$B$6+RawData!K899*ScoringModel!$B$7+RawData!L899*ScoringModel!$B$8+RawData!M899*ScoringModel!$B$9+RawData!N899*ScoringModel!$B$10)*0.01,"")</f>
        <v/>
      </c>
      <c r="O899" t="str">
        <f>IF(A899&lt;&gt;"",(RawData!O899*ScoringModel!$B$14+RawData!P899*ScoringModel!$B$15+RawData!Q899*ScoringModel!$B$16+RawData!R899*ScoringModel!$B$17+RawData!S899*ScoringModel!$B$18+RawData!T899*ScoringModel!$B$19+RawData!U899*ScoringModel!$B$20)*0.01,"")</f>
        <v/>
      </c>
      <c r="P899" t="str">
        <f>IF(A899&lt;&gt;"",(RawData!V899*ScoringModel!$B$24+RawData!W899*ScoringModel!$B$25+RawData!X899*ScoringModel!$B$26+RawData!Y899*ScoringModel!$B$27+RawData!Z899*ScoringModel!$B$28+RawData!AA899*ScoringModel!$B$29+RawData!AB899*ScoringModel!$B$30)*0.01,"")</f>
        <v/>
      </c>
      <c r="Q899" s="19"/>
      <c r="R899" s="19"/>
      <c r="S899" s="19"/>
      <c r="T899" s="19"/>
      <c r="U899" s="19"/>
      <c r="V899" s="19"/>
    </row>
    <row r="900" spans="1:22" x14ac:dyDescent="0.25">
      <c r="A900" t="str">
        <f>IF(RawData!A900&lt;&gt;"",RawData!A900,"")</f>
        <v/>
      </c>
      <c r="B900" t="str">
        <f>IF(RawData!B900&lt;&gt;"",CONCATENATE(RawData!B900,", ",RawData!C900),"")</f>
        <v/>
      </c>
      <c r="C900" t="str">
        <f>IF(RawData!D900&lt;&gt;"",RawData!D900,"")</f>
        <v/>
      </c>
      <c r="D900" s="28" t="str">
        <f>IF(RawData!E900&lt;&gt;"",RawData!E900,"")</f>
        <v/>
      </c>
      <c r="E900" t="str">
        <f>IF(RawData!F900&lt;&gt;"",CONCATENATE(RawData!F900,", ",LEFT(RawData!G900,1)),"")</f>
        <v/>
      </c>
      <c r="G900" s="30" t="str">
        <f t="shared" si="14"/>
        <v/>
      </c>
      <c r="H900" t="str">
        <f>IF(A900&lt;&gt;"",VLOOKUP(G900,ScoreRanges!$C$4:$E$8,3),"")</f>
        <v/>
      </c>
      <c r="J900" s="30" t="str">
        <f>IF(AND(ConversionTable!$F$2&lt;&gt;"",A900&lt;&gt;""),VLOOKUP(G900,ConversionTable!B$2:D$402,3),"")</f>
        <v/>
      </c>
      <c r="K900" t="str">
        <f>IF(AND(ConversionTable!$F$2&lt;&gt;"",A900&lt;&gt;""),VLOOKUP(J900,ConversionTable!I$4:K$7,3),"")</f>
        <v/>
      </c>
      <c r="M900" t="str">
        <f>IF(A900&lt;&gt;"",(RawData!AC900*ScoringModel!$B$11+RawData!AD900*ScoringModel!$B$21+RawData!AE900*ScoringModel!$B$31)*0.01,"")</f>
        <v/>
      </c>
      <c r="N900" t="str">
        <f>IF(A900&lt;&gt;"",(RawData!H900*ScoringModel!$B$4+RawData!I900*ScoringModel!$B$5+RawData!J900*ScoringModel!$B$6+RawData!K900*ScoringModel!$B$7+RawData!L900*ScoringModel!$B$8+RawData!M900*ScoringModel!$B$9+RawData!N900*ScoringModel!$B$10)*0.01,"")</f>
        <v/>
      </c>
      <c r="O900" t="str">
        <f>IF(A900&lt;&gt;"",(RawData!O900*ScoringModel!$B$14+RawData!P900*ScoringModel!$B$15+RawData!Q900*ScoringModel!$B$16+RawData!R900*ScoringModel!$B$17+RawData!S900*ScoringModel!$B$18+RawData!T900*ScoringModel!$B$19+RawData!U900*ScoringModel!$B$20)*0.01,"")</f>
        <v/>
      </c>
      <c r="P900" t="str">
        <f>IF(A900&lt;&gt;"",(RawData!V900*ScoringModel!$B$24+RawData!W900*ScoringModel!$B$25+RawData!X900*ScoringModel!$B$26+RawData!Y900*ScoringModel!$B$27+RawData!Z900*ScoringModel!$B$28+RawData!AA900*ScoringModel!$B$29+RawData!AB900*ScoringModel!$B$30)*0.01,"")</f>
        <v/>
      </c>
      <c r="Q900" s="19"/>
      <c r="R900" s="19"/>
      <c r="S900" s="19"/>
      <c r="T900" s="19"/>
      <c r="U900" s="19"/>
      <c r="V900" s="19"/>
    </row>
    <row r="901" spans="1:22" x14ac:dyDescent="0.25">
      <c r="A901" t="str">
        <f>IF(RawData!A901&lt;&gt;"",RawData!A901,"")</f>
        <v/>
      </c>
      <c r="B901" t="str">
        <f>IF(RawData!B901&lt;&gt;"",CONCATENATE(RawData!B901,", ",RawData!C901),"")</f>
        <v/>
      </c>
      <c r="C901" t="str">
        <f>IF(RawData!D901&lt;&gt;"",RawData!D901,"")</f>
        <v/>
      </c>
      <c r="D901" s="28" t="str">
        <f>IF(RawData!E901&lt;&gt;"",RawData!E901,"")</f>
        <v/>
      </c>
      <c r="E901" t="str">
        <f>IF(RawData!F901&lt;&gt;"",CONCATENATE(RawData!F901,", ",LEFT(RawData!G901,1)),"")</f>
        <v/>
      </c>
      <c r="G901" s="30" t="str">
        <f t="shared" si="14"/>
        <v/>
      </c>
      <c r="H901" t="str">
        <f>IF(A901&lt;&gt;"",VLOOKUP(G901,ScoreRanges!$C$4:$E$8,3),"")</f>
        <v/>
      </c>
      <c r="J901" s="30" t="str">
        <f>IF(AND(ConversionTable!$F$2&lt;&gt;"",A901&lt;&gt;""),VLOOKUP(G901,ConversionTable!B$2:D$402,3),"")</f>
        <v/>
      </c>
      <c r="K901" t="str">
        <f>IF(AND(ConversionTable!$F$2&lt;&gt;"",A901&lt;&gt;""),VLOOKUP(J901,ConversionTable!I$4:K$7,3),"")</f>
        <v/>
      </c>
      <c r="M901" t="str">
        <f>IF(A901&lt;&gt;"",(RawData!AC901*ScoringModel!$B$11+RawData!AD901*ScoringModel!$B$21+RawData!AE901*ScoringModel!$B$31)*0.01,"")</f>
        <v/>
      </c>
      <c r="N901" t="str">
        <f>IF(A901&lt;&gt;"",(RawData!H901*ScoringModel!$B$4+RawData!I901*ScoringModel!$B$5+RawData!J901*ScoringModel!$B$6+RawData!K901*ScoringModel!$B$7+RawData!L901*ScoringModel!$B$8+RawData!M901*ScoringModel!$B$9+RawData!N901*ScoringModel!$B$10)*0.01,"")</f>
        <v/>
      </c>
      <c r="O901" t="str">
        <f>IF(A901&lt;&gt;"",(RawData!O901*ScoringModel!$B$14+RawData!P901*ScoringModel!$B$15+RawData!Q901*ScoringModel!$B$16+RawData!R901*ScoringModel!$B$17+RawData!S901*ScoringModel!$B$18+RawData!T901*ScoringModel!$B$19+RawData!U901*ScoringModel!$B$20)*0.01,"")</f>
        <v/>
      </c>
      <c r="P901" t="str">
        <f>IF(A901&lt;&gt;"",(RawData!V901*ScoringModel!$B$24+RawData!W901*ScoringModel!$B$25+RawData!X901*ScoringModel!$B$26+RawData!Y901*ScoringModel!$B$27+RawData!Z901*ScoringModel!$B$28+RawData!AA901*ScoringModel!$B$29+RawData!AB901*ScoringModel!$B$30)*0.01,"")</f>
        <v/>
      </c>
      <c r="Q901" s="19"/>
      <c r="R901" s="19"/>
      <c r="S901" s="19"/>
      <c r="T901" s="19"/>
      <c r="U901" s="19"/>
      <c r="V901" s="19"/>
    </row>
    <row r="902" spans="1:22" x14ac:dyDescent="0.25">
      <c r="A902" t="str">
        <f>IF(RawData!A902&lt;&gt;"",RawData!A902,"")</f>
        <v/>
      </c>
      <c r="B902" t="str">
        <f>IF(RawData!B902&lt;&gt;"",CONCATENATE(RawData!B902,", ",RawData!C902),"")</f>
        <v/>
      </c>
      <c r="C902" t="str">
        <f>IF(RawData!D902&lt;&gt;"",RawData!D902,"")</f>
        <v/>
      </c>
      <c r="D902" s="28" t="str">
        <f>IF(RawData!E902&lt;&gt;"",RawData!E902,"")</f>
        <v/>
      </c>
      <c r="E902" t="str">
        <f>IF(RawData!F902&lt;&gt;"",CONCATENATE(RawData!F902,", ",LEFT(RawData!G902,1)),"")</f>
        <v/>
      </c>
      <c r="G902" s="30" t="str">
        <f t="shared" si="14"/>
        <v/>
      </c>
      <c r="H902" t="str">
        <f>IF(A902&lt;&gt;"",VLOOKUP(G902,ScoreRanges!$C$4:$E$8,3),"")</f>
        <v/>
      </c>
      <c r="J902" s="30" t="str">
        <f>IF(AND(ConversionTable!$F$2&lt;&gt;"",A902&lt;&gt;""),VLOOKUP(G902,ConversionTable!B$2:D$402,3),"")</f>
        <v/>
      </c>
      <c r="K902" t="str">
        <f>IF(AND(ConversionTable!$F$2&lt;&gt;"",A902&lt;&gt;""),VLOOKUP(J902,ConversionTable!I$4:K$7,3),"")</f>
        <v/>
      </c>
      <c r="M902" t="str">
        <f>IF(A902&lt;&gt;"",(RawData!AC902*ScoringModel!$B$11+RawData!AD902*ScoringModel!$B$21+RawData!AE902*ScoringModel!$B$31)*0.01,"")</f>
        <v/>
      </c>
      <c r="N902" t="str">
        <f>IF(A902&lt;&gt;"",(RawData!H902*ScoringModel!$B$4+RawData!I902*ScoringModel!$B$5+RawData!J902*ScoringModel!$B$6+RawData!K902*ScoringModel!$B$7+RawData!L902*ScoringModel!$B$8+RawData!M902*ScoringModel!$B$9+RawData!N902*ScoringModel!$B$10)*0.01,"")</f>
        <v/>
      </c>
      <c r="O902" t="str">
        <f>IF(A902&lt;&gt;"",(RawData!O902*ScoringModel!$B$14+RawData!P902*ScoringModel!$B$15+RawData!Q902*ScoringModel!$B$16+RawData!R902*ScoringModel!$B$17+RawData!S902*ScoringModel!$B$18+RawData!T902*ScoringModel!$B$19+RawData!U902*ScoringModel!$B$20)*0.01,"")</f>
        <v/>
      </c>
      <c r="P902" t="str">
        <f>IF(A902&lt;&gt;"",(RawData!V902*ScoringModel!$B$24+RawData!W902*ScoringModel!$B$25+RawData!X902*ScoringModel!$B$26+RawData!Y902*ScoringModel!$B$27+RawData!Z902*ScoringModel!$B$28+RawData!AA902*ScoringModel!$B$29+RawData!AB902*ScoringModel!$B$30)*0.01,"")</f>
        <v/>
      </c>
      <c r="Q902" s="19"/>
      <c r="R902" s="19"/>
      <c r="S902" s="19"/>
      <c r="T902" s="19"/>
      <c r="U902" s="19"/>
      <c r="V902" s="19"/>
    </row>
    <row r="903" spans="1:22" x14ac:dyDescent="0.25">
      <c r="A903" t="str">
        <f>IF(RawData!A903&lt;&gt;"",RawData!A903,"")</f>
        <v/>
      </c>
      <c r="B903" t="str">
        <f>IF(RawData!B903&lt;&gt;"",CONCATENATE(RawData!B903,", ",RawData!C903),"")</f>
        <v/>
      </c>
      <c r="C903" t="str">
        <f>IF(RawData!D903&lt;&gt;"",RawData!D903,"")</f>
        <v/>
      </c>
      <c r="D903" s="28" t="str">
        <f>IF(RawData!E903&lt;&gt;"",RawData!E903,"")</f>
        <v/>
      </c>
      <c r="E903" t="str">
        <f>IF(RawData!F903&lt;&gt;"",CONCATENATE(RawData!F903,", ",LEFT(RawData!G903,1)),"")</f>
        <v/>
      </c>
      <c r="G903" s="30" t="str">
        <f t="shared" si="14"/>
        <v/>
      </c>
      <c r="H903" t="str">
        <f>IF(A903&lt;&gt;"",VLOOKUP(G903,ScoreRanges!$C$4:$E$8,3),"")</f>
        <v/>
      </c>
      <c r="J903" s="30" t="str">
        <f>IF(AND(ConversionTable!$F$2&lt;&gt;"",A903&lt;&gt;""),VLOOKUP(G903,ConversionTable!B$2:D$402,3),"")</f>
        <v/>
      </c>
      <c r="K903" t="str">
        <f>IF(AND(ConversionTable!$F$2&lt;&gt;"",A903&lt;&gt;""),VLOOKUP(J903,ConversionTable!I$4:K$7,3),"")</f>
        <v/>
      </c>
      <c r="M903" t="str">
        <f>IF(A903&lt;&gt;"",(RawData!AC903*ScoringModel!$B$11+RawData!AD903*ScoringModel!$B$21+RawData!AE903*ScoringModel!$B$31)*0.01,"")</f>
        <v/>
      </c>
      <c r="N903" t="str">
        <f>IF(A903&lt;&gt;"",(RawData!H903*ScoringModel!$B$4+RawData!I903*ScoringModel!$B$5+RawData!J903*ScoringModel!$B$6+RawData!K903*ScoringModel!$B$7+RawData!L903*ScoringModel!$B$8+RawData!M903*ScoringModel!$B$9+RawData!N903*ScoringModel!$B$10)*0.01,"")</f>
        <v/>
      </c>
      <c r="O903" t="str">
        <f>IF(A903&lt;&gt;"",(RawData!O903*ScoringModel!$B$14+RawData!P903*ScoringModel!$B$15+RawData!Q903*ScoringModel!$B$16+RawData!R903*ScoringModel!$B$17+RawData!S903*ScoringModel!$B$18+RawData!T903*ScoringModel!$B$19+RawData!U903*ScoringModel!$B$20)*0.01,"")</f>
        <v/>
      </c>
      <c r="P903" t="str">
        <f>IF(A903&lt;&gt;"",(RawData!V903*ScoringModel!$B$24+RawData!W903*ScoringModel!$B$25+RawData!X903*ScoringModel!$B$26+RawData!Y903*ScoringModel!$B$27+RawData!Z903*ScoringModel!$B$28+RawData!AA903*ScoringModel!$B$29+RawData!AB903*ScoringModel!$B$30)*0.01,"")</f>
        <v/>
      </c>
      <c r="Q903" s="19"/>
      <c r="R903" s="19"/>
      <c r="S903" s="19"/>
      <c r="T903" s="19"/>
      <c r="U903" s="19"/>
      <c r="V903" s="19"/>
    </row>
    <row r="904" spans="1:22" x14ac:dyDescent="0.25">
      <c r="A904" t="str">
        <f>IF(RawData!A904&lt;&gt;"",RawData!A904,"")</f>
        <v/>
      </c>
      <c r="B904" t="str">
        <f>IF(RawData!B904&lt;&gt;"",CONCATENATE(RawData!B904,", ",RawData!C904),"")</f>
        <v/>
      </c>
      <c r="C904" t="str">
        <f>IF(RawData!D904&lt;&gt;"",RawData!D904,"")</f>
        <v/>
      </c>
      <c r="D904" s="28" t="str">
        <f>IF(RawData!E904&lt;&gt;"",RawData!E904,"")</f>
        <v/>
      </c>
      <c r="E904" t="str">
        <f>IF(RawData!F904&lt;&gt;"",CONCATENATE(RawData!F904,", ",LEFT(RawData!G904,1)),"")</f>
        <v/>
      </c>
      <c r="G904" s="30" t="str">
        <f t="shared" si="14"/>
        <v/>
      </c>
      <c r="H904" t="str">
        <f>IF(A904&lt;&gt;"",VLOOKUP(G904,ScoreRanges!$C$4:$E$8,3),"")</f>
        <v/>
      </c>
      <c r="J904" s="30" t="str">
        <f>IF(AND(ConversionTable!$F$2&lt;&gt;"",A904&lt;&gt;""),VLOOKUP(G904,ConversionTable!B$2:D$402,3),"")</f>
        <v/>
      </c>
      <c r="K904" t="str">
        <f>IF(AND(ConversionTable!$F$2&lt;&gt;"",A904&lt;&gt;""),VLOOKUP(J904,ConversionTable!I$4:K$7,3),"")</f>
        <v/>
      </c>
      <c r="M904" t="str">
        <f>IF(A904&lt;&gt;"",(RawData!AC904*ScoringModel!$B$11+RawData!AD904*ScoringModel!$B$21+RawData!AE904*ScoringModel!$B$31)*0.01,"")</f>
        <v/>
      </c>
      <c r="N904" t="str">
        <f>IF(A904&lt;&gt;"",(RawData!H904*ScoringModel!$B$4+RawData!I904*ScoringModel!$B$5+RawData!J904*ScoringModel!$B$6+RawData!K904*ScoringModel!$B$7+RawData!L904*ScoringModel!$B$8+RawData!M904*ScoringModel!$B$9+RawData!N904*ScoringModel!$B$10)*0.01,"")</f>
        <v/>
      </c>
      <c r="O904" t="str">
        <f>IF(A904&lt;&gt;"",(RawData!O904*ScoringModel!$B$14+RawData!P904*ScoringModel!$B$15+RawData!Q904*ScoringModel!$B$16+RawData!R904*ScoringModel!$B$17+RawData!S904*ScoringModel!$B$18+RawData!T904*ScoringModel!$B$19+RawData!U904*ScoringModel!$B$20)*0.01,"")</f>
        <v/>
      </c>
      <c r="P904" t="str">
        <f>IF(A904&lt;&gt;"",(RawData!V904*ScoringModel!$B$24+RawData!W904*ScoringModel!$B$25+RawData!X904*ScoringModel!$B$26+RawData!Y904*ScoringModel!$B$27+RawData!Z904*ScoringModel!$B$28+RawData!AA904*ScoringModel!$B$29+RawData!AB904*ScoringModel!$B$30)*0.01,"")</f>
        <v/>
      </c>
      <c r="Q904" s="19"/>
      <c r="R904" s="19"/>
      <c r="S904" s="19"/>
      <c r="T904" s="19"/>
      <c r="U904" s="19"/>
      <c r="V904" s="19"/>
    </row>
    <row r="905" spans="1:22" x14ac:dyDescent="0.25">
      <c r="A905" t="str">
        <f>IF(RawData!A905&lt;&gt;"",RawData!A905,"")</f>
        <v/>
      </c>
      <c r="B905" t="str">
        <f>IF(RawData!B905&lt;&gt;"",CONCATENATE(RawData!B905,", ",RawData!C905),"")</f>
        <v/>
      </c>
      <c r="C905" t="str">
        <f>IF(RawData!D905&lt;&gt;"",RawData!D905,"")</f>
        <v/>
      </c>
      <c r="D905" s="28" t="str">
        <f>IF(RawData!E905&lt;&gt;"",RawData!E905,"")</f>
        <v/>
      </c>
      <c r="E905" t="str">
        <f>IF(RawData!F905&lt;&gt;"",CONCATENATE(RawData!F905,", ",LEFT(RawData!G905,1)),"")</f>
        <v/>
      </c>
      <c r="G905" s="30" t="str">
        <f t="shared" si="14"/>
        <v/>
      </c>
      <c r="H905" t="str">
        <f>IF(A905&lt;&gt;"",VLOOKUP(G905,ScoreRanges!$C$4:$E$8,3),"")</f>
        <v/>
      </c>
      <c r="J905" s="30" t="str">
        <f>IF(AND(ConversionTable!$F$2&lt;&gt;"",A905&lt;&gt;""),VLOOKUP(G905,ConversionTable!B$2:D$402,3),"")</f>
        <v/>
      </c>
      <c r="K905" t="str">
        <f>IF(AND(ConversionTable!$F$2&lt;&gt;"",A905&lt;&gt;""),VLOOKUP(J905,ConversionTable!I$4:K$7,3),"")</f>
        <v/>
      </c>
      <c r="M905" t="str">
        <f>IF(A905&lt;&gt;"",(RawData!AC905*ScoringModel!$B$11+RawData!AD905*ScoringModel!$B$21+RawData!AE905*ScoringModel!$B$31)*0.01,"")</f>
        <v/>
      </c>
      <c r="N905" t="str">
        <f>IF(A905&lt;&gt;"",(RawData!H905*ScoringModel!$B$4+RawData!I905*ScoringModel!$B$5+RawData!J905*ScoringModel!$B$6+RawData!K905*ScoringModel!$B$7+RawData!L905*ScoringModel!$B$8+RawData!M905*ScoringModel!$B$9+RawData!N905*ScoringModel!$B$10)*0.01,"")</f>
        <v/>
      </c>
      <c r="O905" t="str">
        <f>IF(A905&lt;&gt;"",(RawData!O905*ScoringModel!$B$14+RawData!P905*ScoringModel!$B$15+RawData!Q905*ScoringModel!$B$16+RawData!R905*ScoringModel!$B$17+RawData!S905*ScoringModel!$B$18+RawData!T905*ScoringModel!$B$19+RawData!U905*ScoringModel!$B$20)*0.01,"")</f>
        <v/>
      </c>
      <c r="P905" t="str">
        <f>IF(A905&lt;&gt;"",(RawData!V905*ScoringModel!$B$24+RawData!W905*ScoringModel!$B$25+RawData!X905*ScoringModel!$B$26+RawData!Y905*ScoringModel!$B$27+RawData!Z905*ScoringModel!$B$28+RawData!AA905*ScoringModel!$B$29+RawData!AB905*ScoringModel!$B$30)*0.01,"")</f>
        <v/>
      </c>
      <c r="Q905" s="19"/>
      <c r="R905" s="19"/>
      <c r="S905" s="19"/>
      <c r="T905" s="19"/>
      <c r="U905" s="19"/>
      <c r="V905" s="19"/>
    </row>
    <row r="906" spans="1:22" x14ac:dyDescent="0.25">
      <c r="A906" t="str">
        <f>IF(RawData!A906&lt;&gt;"",RawData!A906,"")</f>
        <v/>
      </c>
      <c r="B906" t="str">
        <f>IF(RawData!B906&lt;&gt;"",CONCATENATE(RawData!B906,", ",RawData!C906),"")</f>
        <v/>
      </c>
      <c r="C906" t="str">
        <f>IF(RawData!D906&lt;&gt;"",RawData!D906,"")</f>
        <v/>
      </c>
      <c r="D906" s="28" t="str">
        <f>IF(RawData!E906&lt;&gt;"",RawData!E906,"")</f>
        <v/>
      </c>
      <c r="E906" t="str">
        <f>IF(RawData!F906&lt;&gt;"",CONCATENATE(RawData!F906,", ",LEFT(RawData!G906,1)),"")</f>
        <v/>
      </c>
      <c r="G906" s="30" t="str">
        <f t="shared" si="14"/>
        <v/>
      </c>
      <c r="H906" t="str">
        <f>IF(A906&lt;&gt;"",VLOOKUP(G906,ScoreRanges!$C$4:$E$8,3),"")</f>
        <v/>
      </c>
      <c r="J906" s="30" t="str">
        <f>IF(AND(ConversionTable!$F$2&lt;&gt;"",A906&lt;&gt;""),VLOOKUP(G906,ConversionTable!B$2:D$402,3),"")</f>
        <v/>
      </c>
      <c r="K906" t="str">
        <f>IF(AND(ConversionTable!$F$2&lt;&gt;"",A906&lt;&gt;""),VLOOKUP(J906,ConversionTable!I$4:K$7,3),"")</f>
        <v/>
      </c>
      <c r="M906" t="str">
        <f>IF(A906&lt;&gt;"",(RawData!AC906*ScoringModel!$B$11+RawData!AD906*ScoringModel!$B$21+RawData!AE906*ScoringModel!$B$31)*0.01,"")</f>
        <v/>
      </c>
      <c r="N906" t="str">
        <f>IF(A906&lt;&gt;"",(RawData!H906*ScoringModel!$B$4+RawData!I906*ScoringModel!$B$5+RawData!J906*ScoringModel!$B$6+RawData!K906*ScoringModel!$B$7+RawData!L906*ScoringModel!$B$8+RawData!M906*ScoringModel!$B$9+RawData!N906*ScoringModel!$B$10)*0.01,"")</f>
        <v/>
      </c>
      <c r="O906" t="str">
        <f>IF(A906&lt;&gt;"",(RawData!O906*ScoringModel!$B$14+RawData!P906*ScoringModel!$B$15+RawData!Q906*ScoringModel!$B$16+RawData!R906*ScoringModel!$B$17+RawData!S906*ScoringModel!$B$18+RawData!T906*ScoringModel!$B$19+RawData!U906*ScoringModel!$B$20)*0.01,"")</f>
        <v/>
      </c>
      <c r="P906" t="str">
        <f>IF(A906&lt;&gt;"",(RawData!V906*ScoringModel!$B$24+RawData!W906*ScoringModel!$B$25+RawData!X906*ScoringModel!$B$26+RawData!Y906*ScoringModel!$B$27+RawData!Z906*ScoringModel!$B$28+RawData!AA906*ScoringModel!$B$29+RawData!AB906*ScoringModel!$B$30)*0.01,"")</f>
        <v/>
      </c>
      <c r="Q906" s="19"/>
      <c r="R906" s="19"/>
      <c r="S906" s="19"/>
      <c r="T906" s="19"/>
      <c r="U906" s="19"/>
      <c r="V906" s="19"/>
    </row>
    <row r="907" spans="1:22" x14ac:dyDescent="0.25">
      <c r="A907" t="str">
        <f>IF(RawData!A907&lt;&gt;"",RawData!A907,"")</f>
        <v/>
      </c>
      <c r="B907" t="str">
        <f>IF(RawData!B907&lt;&gt;"",CONCATENATE(RawData!B907,", ",RawData!C907),"")</f>
        <v/>
      </c>
      <c r="C907" t="str">
        <f>IF(RawData!D907&lt;&gt;"",RawData!D907,"")</f>
        <v/>
      </c>
      <c r="D907" s="28" t="str">
        <f>IF(RawData!E907&lt;&gt;"",RawData!E907,"")</f>
        <v/>
      </c>
      <c r="E907" t="str">
        <f>IF(RawData!F907&lt;&gt;"",CONCATENATE(RawData!F907,", ",LEFT(RawData!G907,1)),"")</f>
        <v/>
      </c>
      <c r="G907" s="30" t="str">
        <f t="shared" si="14"/>
        <v/>
      </c>
      <c r="H907" t="str">
        <f>IF(A907&lt;&gt;"",VLOOKUP(G907,ScoreRanges!$C$4:$E$8,3),"")</f>
        <v/>
      </c>
      <c r="J907" s="30" t="str">
        <f>IF(AND(ConversionTable!$F$2&lt;&gt;"",A907&lt;&gt;""),VLOOKUP(G907,ConversionTable!B$2:D$402,3),"")</f>
        <v/>
      </c>
      <c r="K907" t="str">
        <f>IF(AND(ConversionTable!$F$2&lt;&gt;"",A907&lt;&gt;""),VLOOKUP(J907,ConversionTable!I$4:K$7,3),"")</f>
        <v/>
      </c>
      <c r="M907" t="str">
        <f>IF(A907&lt;&gt;"",(RawData!AC907*ScoringModel!$B$11+RawData!AD907*ScoringModel!$B$21+RawData!AE907*ScoringModel!$B$31)*0.01,"")</f>
        <v/>
      </c>
      <c r="N907" t="str">
        <f>IF(A907&lt;&gt;"",(RawData!H907*ScoringModel!$B$4+RawData!I907*ScoringModel!$B$5+RawData!J907*ScoringModel!$B$6+RawData!K907*ScoringModel!$B$7+RawData!L907*ScoringModel!$B$8+RawData!M907*ScoringModel!$B$9+RawData!N907*ScoringModel!$B$10)*0.01,"")</f>
        <v/>
      </c>
      <c r="O907" t="str">
        <f>IF(A907&lt;&gt;"",(RawData!O907*ScoringModel!$B$14+RawData!P907*ScoringModel!$B$15+RawData!Q907*ScoringModel!$B$16+RawData!R907*ScoringModel!$B$17+RawData!S907*ScoringModel!$B$18+RawData!T907*ScoringModel!$B$19+RawData!U907*ScoringModel!$B$20)*0.01,"")</f>
        <v/>
      </c>
      <c r="P907" t="str">
        <f>IF(A907&lt;&gt;"",(RawData!V907*ScoringModel!$B$24+RawData!W907*ScoringModel!$B$25+RawData!X907*ScoringModel!$B$26+RawData!Y907*ScoringModel!$B$27+RawData!Z907*ScoringModel!$B$28+RawData!AA907*ScoringModel!$B$29+RawData!AB907*ScoringModel!$B$30)*0.01,"")</f>
        <v/>
      </c>
      <c r="Q907" s="19"/>
      <c r="R907" s="19"/>
      <c r="S907" s="19"/>
      <c r="T907" s="19"/>
      <c r="U907" s="19"/>
      <c r="V907" s="19"/>
    </row>
    <row r="908" spans="1:22" x14ac:dyDescent="0.25">
      <c r="A908" t="str">
        <f>IF(RawData!A908&lt;&gt;"",RawData!A908,"")</f>
        <v/>
      </c>
      <c r="B908" t="str">
        <f>IF(RawData!B908&lt;&gt;"",CONCATENATE(RawData!B908,", ",RawData!C908),"")</f>
        <v/>
      </c>
      <c r="C908" t="str">
        <f>IF(RawData!D908&lt;&gt;"",RawData!D908,"")</f>
        <v/>
      </c>
      <c r="D908" s="28" t="str">
        <f>IF(RawData!E908&lt;&gt;"",RawData!E908,"")</f>
        <v/>
      </c>
      <c r="E908" t="str">
        <f>IF(RawData!F908&lt;&gt;"",CONCATENATE(RawData!F908,", ",LEFT(RawData!G908,1)),"")</f>
        <v/>
      </c>
      <c r="G908" s="30" t="str">
        <f t="shared" si="14"/>
        <v/>
      </c>
      <c r="H908" t="str">
        <f>IF(A908&lt;&gt;"",VLOOKUP(G908,ScoreRanges!$C$4:$E$8,3),"")</f>
        <v/>
      </c>
      <c r="J908" s="30" t="str">
        <f>IF(AND(ConversionTable!$F$2&lt;&gt;"",A908&lt;&gt;""),VLOOKUP(G908,ConversionTable!B$2:D$402,3),"")</f>
        <v/>
      </c>
      <c r="K908" t="str">
        <f>IF(AND(ConversionTable!$F$2&lt;&gt;"",A908&lt;&gt;""),VLOOKUP(J908,ConversionTable!I$4:K$7,3),"")</f>
        <v/>
      </c>
      <c r="M908" t="str">
        <f>IF(A908&lt;&gt;"",(RawData!AC908*ScoringModel!$B$11+RawData!AD908*ScoringModel!$B$21+RawData!AE908*ScoringModel!$B$31)*0.01,"")</f>
        <v/>
      </c>
      <c r="N908" t="str">
        <f>IF(A908&lt;&gt;"",(RawData!H908*ScoringModel!$B$4+RawData!I908*ScoringModel!$B$5+RawData!J908*ScoringModel!$B$6+RawData!K908*ScoringModel!$B$7+RawData!L908*ScoringModel!$B$8+RawData!M908*ScoringModel!$B$9+RawData!N908*ScoringModel!$B$10)*0.01,"")</f>
        <v/>
      </c>
      <c r="O908" t="str">
        <f>IF(A908&lt;&gt;"",(RawData!O908*ScoringModel!$B$14+RawData!P908*ScoringModel!$B$15+RawData!Q908*ScoringModel!$B$16+RawData!R908*ScoringModel!$B$17+RawData!S908*ScoringModel!$B$18+RawData!T908*ScoringModel!$B$19+RawData!U908*ScoringModel!$B$20)*0.01,"")</f>
        <v/>
      </c>
      <c r="P908" t="str">
        <f>IF(A908&lt;&gt;"",(RawData!V908*ScoringModel!$B$24+RawData!W908*ScoringModel!$B$25+RawData!X908*ScoringModel!$B$26+RawData!Y908*ScoringModel!$B$27+RawData!Z908*ScoringModel!$B$28+RawData!AA908*ScoringModel!$B$29+RawData!AB908*ScoringModel!$B$30)*0.01,"")</f>
        <v/>
      </c>
      <c r="Q908" s="19"/>
      <c r="R908" s="19"/>
      <c r="S908" s="19"/>
      <c r="T908" s="19"/>
      <c r="U908" s="19"/>
      <c r="V908" s="19"/>
    </row>
    <row r="909" spans="1:22" x14ac:dyDescent="0.25">
      <c r="A909" t="str">
        <f>IF(RawData!A909&lt;&gt;"",RawData!A909,"")</f>
        <v/>
      </c>
      <c r="B909" t="str">
        <f>IF(RawData!B909&lt;&gt;"",CONCATENATE(RawData!B909,", ",RawData!C909),"")</f>
        <v/>
      </c>
      <c r="C909" t="str">
        <f>IF(RawData!D909&lt;&gt;"",RawData!D909,"")</f>
        <v/>
      </c>
      <c r="D909" s="28" t="str">
        <f>IF(RawData!E909&lt;&gt;"",RawData!E909,"")</f>
        <v/>
      </c>
      <c r="E909" t="str">
        <f>IF(RawData!F909&lt;&gt;"",CONCATENATE(RawData!F909,", ",LEFT(RawData!G909,1)),"")</f>
        <v/>
      </c>
      <c r="G909" s="30" t="str">
        <f t="shared" si="14"/>
        <v/>
      </c>
      <c r="H909" t="str">
        <f>IF(A909&lt;&gt;"",VLOOKUP(G909,ScoreRanges!$C$4:$E$8,3),"")</f>
        <v/>
      </c>
      <c r="J909" s="30" t="str">
        <f>IF(AND(ConversionTable!$F$2&lt;&gt;"",A909&lt;&gt;""),VLOOKUP(G909,ConversionTable!B$2:D$402,3),"")</f>
        <v/>
      </c>
      <c r="K909" t="str">
        <f>IF(AND(ConversionTable!$F$2&lt;&gt;"",A909&lt;&gt;""),VLOOKUP(J909,ConversionTable!I$4:K$7,3),"")</f>
        <v/>
      </c>
      <c r="M909" t="str">
        <f>IF(A909&lt;&gt;"",(RawData!AC909*ScoringModel!$B$11+RawData!AD909*ScoringModel!$B$21+RawData!AE909*ScoringModel!$B$31)*0.01,"")</f>
        <v/>
      </c>
      <c r="N909" t="str">
        <f>IF(A909&lt;&gt;"",(RawData!H909*ScoringModel!$B$4+RawData!I909*ScoringModel!$B$5+RawData!J909*ScoringModel!$B$6+RawData!K909*ScoringModel!$B$7+RawData!L909*ScoringModel!$B$8+RawData!M909*ScoringModel!$B$9+RawData!N909*ScoringModel!$B$10)*0.01,"")</f>
        <v/>
      </c>
      <c r="O909" t="str">
        <f>IF(A909&lt;&gt;"",(RawData!O909*ScoringModel!$B$14+RawData!P909*ScoringModel!$B$15+RawData!Q909*ScoringModel!$B$16+RawData!R909*ScoringModel!$B$17+RawData!S909*ScoringModel!$B$18+RawData!T909*ScoringModel!$B$19+RawData!U909*ScoringModel!$B$20)*0.01,"")</f>
        <v/>
      </c>
      <c r="P909" t="str">
        <f>IF(A909&lt;&gt;"",(RawData!V909*ScoringModel!$B$24+RawData!W909*ScoringModel!$B$25+RawData!X909*ScoringModel!$B$26+RawData!Y909*ScoringModel!$B$27+RawData!Z909*ScoringModel!$B$28+RawData!AA909*ScoringModel!$B$29+RawData!AB909*ScoringModel!$B$30)*0.01,"")</f>
        <v/>
      </c>
      <c r="Q909" s="19"/>
      <c r="R909" s="19"/>
      <c r="S909" s="19"/>
      <c r="T909" s="19"/>
      <c r="U909" s="19"/>
      <c r="V909" s="19"/>
    </row>
    <row r="910" spans="1:22" x14ac:dyDescent="0.25">
      <c r="A910" t="str">
        <f>IF(RawData!A910&lt;&gt;"",RawData!A910,"")</f>
        <v/>
      </c>
      <c r="B910" t="str">
        <f>IF(RawData!B910&lt;&gt;"",CONCATENATE(RawData!B910,", ",RawData!C910),"")</f>
        <v/>
      </c>
      <c r="C910" t="str">
        <f>IF(RawData!D910&lt;&gt;"",RawData!D910,"")</f>
        <v/>
      </c>
      <c r="D910" s="28" t="str">
        <f>IF(RawData!E910&lt;&gt;"",RawData!E910,"")</f>
        <v/>
      </c>
      <c r="E910" t="str">
        <f>IF(RawData!F910&lt;&gt;"",CONCATENATE(RawData!F910,", ",LEFT(RawData!G910,1)),"")</f>
        <v/>
      </c>
      <c r="G910" s="30" t="str">
        <f t="shared" si="14"/>
        <v/>
      </c>
      <c r="H910" t="str">
        <f>IF(A910&lt;&gt;"",VLOOKUP(G910,ScoreRanges!$C$4:$E$8,3),"")</f>
        <v/>
      </c>
      <c r="J910" s="30" t="str">
        <f>IF(AND(ConversionTable!$F$2&lt;&gt;"",A910&lt;&gt;""),VLOOKUP(G910,ConversionTable!B$2:D$402,3),"")</f>
        <v/>
      </c>
      <c r="K910" t="str">
        <f>IF(AND(ConversionTable!$F$2&lt;&gt;"",A910&lt;&gt;""),VLOOKUP(J910,ConversionTable!I$4:K$7,3),"")</f>
        <v/>
      </c>
      <c r="M910" t="str">
        <f>IF(A910&lt;&gt;"",(RawData!AC910*ScoringModel!$B$11+RawData!AD910*ScoringModel!$B$21+RawData!AE910*ScoringModel!$B$31)*0.01,"")</f>
        <v/>
      </c>
      <c r="N910" t="str">
        <f>IF(A910&lt;&gt;"",(RawData!H910*ScoringModel!$B$4+RawData!I910*ScoringModel!$B$5+RawData!J910*ScoringModel!$B$6+RawData!K910*ScoringModel!$B$7+RawData!L910*ScoringModel!$B$8+RawData!M910*ScoringModel!$B$9+RawData!N910*ScoringModel!$B$10)*0.01,"")</f>
        <v/>
      </c>
      <c r="O910" t="str">
        <f>IF(A910&lt;&gt;"",(RawData!O910*ScoringModel!$B$14+RawData!P910*ScoringModel!$B$15+RawData!Q910*ScoringModel!$B$16+RawData!R910*ScoringModel!$B$17+RawData!S910*ScoringModel!$B$18+RawData!T910*ScoringModel!$B$19+RawData!U910*ScoringModel!$B$20)*0.01,"")</f>
        <v/>
      </c>
      <c r="P910" t="str">
        <f>IF(A910&lt;&gt;"",(RawData!V910*ScoringModel!$B$24+RawData!W910*ScoringModel!$B$25+RawData!X910*ScoringModel!$B$26+RawData!Y910*ScoringModel!$B$27+RawData!Z910*ScoringModel!$B$28+RawData!AA910*ScoringModel!$B$29+RawData!AB910*ScoringModel!$B$30)*0.01,"")</f>
        <v/>
      </c>
      <c r="Q910" s="19"/>
      <c r="R910" s="19"/>
      <c r="S910" s="19"/>
      <c r="T910" s="19"/>
      <c r="U910" s="19"/>
      <c r="V910" s="19"/>
    </row>
    <row r="911" spans="1:22" x14ac:dyDescent="0.25">
      <c r="A911" t="str">
        <f>IF(RawData!A911&lt;&gt;"",RawData!A911,"")</f>
        <v/>
      </c>
      <c r="B911" t="str">
        <f>IF(RawData!B911&lt;&gt;"",CONCATENATE(RawData!B911,", ",RawData!C911),"")</f>
        <v/>
      </c>
      <c r="C911" t="str">
        <f>IF(RawData!D911&lt;&gt;"",RawData!D911,"")</f>
        <v/>
      </c>
      <c r="D911" s="28" t="str">
        <f>IF(RawData!E911&lt;&gt;"",RawData!E911,"")</f>
        <v/>
      </c>
      <c r="E911" t="str">
        <f>IF(RawData!F911&lt;&gt;"",CONCATENATE(RawData!F911,", ",LEFT(RawData!G911,1)),"")</f>
        <v/>
      </c>
      <c r="G911" s="30" t="str">
        <f t="shared" si="14"/>
        <v/>
      </c>
      <c r="H911" t="str">
        <f>IF(A911&lt;&gt;"",VLOOKUP(G911,ScoreRanges!$C$4:$E$8,3),"")</f>
        <v/>
      </c>
      <c r="J911" s="30" t="str">
        <f>IF(AND(ConversionTable!$F$2&lt;&gt;"",A911&lt;&gt;""),VLOOKUP(G911,ConversionTable!B$2:D$402,3),"")</f>
        <v/>
      </c>
      <c r="K911" t="str">
        <f>IF(AND(ConversionTable!$F$2&lt;&gt;"",A911&lt;&gt;""),VLOOKUP(J911,ConversionTable!I$4:K$7,3),"")</f>
        <v/>
      </c>
      <c r="M911" t="str">
        <f>IF(A911&lt;&gt;"",(RawData!AC911*ScoringModel!$B$11+RawData!AD911*ScoringModel!$B$21+RawData!AE911*ScoringModel!$B$31)*0.01,"")</f>
        <v/>
      </c>
      <c r="N911" t="str">
        <f>IF(A911&lt;&gt;"",(RawData!H911*ScoringModel!$B$4+RawData!I911*ScoringModel!$B$5+RawData!J911*ScoringModel!$B$6+RawData!K911*ScoringModel!$B$7+RawData!L911*ScoringModel!$B$8+RawData!M911*ScoringModel!$B$9+RawData!N911*ScoringModel!$B$10)*0.01,"")</f>
        <v/>
      </c>
      <c r="O911" t="str">
        <f>IF(A911&lt;&gt;"",(RawData!O911*ScoringModel!$B$14+RawData!P911*ScoringModel!$B$15+RawData!Q911*ScoringModel!$B$16+RawData!R911*ScoringModel!$B$17+RawData!S911*ScoringModel!$B$18+RawData!T911*ScoringModel!$B$19+RawData!U911*ScoringModel!$B$20)*0.01,"")</f>
        <v/>
      </c>
      <c r="P911" t="str">
        <f>IF(A911&lt;&gt;"",(RawData!V911*ScoringModel!$B$24+RawData!W911*ScoringModel!$B$25+RawData!X911*ScoringModel!$B$26+RawData!Y911*ScoringModel!$B$27+RawData!Z911*ScoringModel!$B$28+RawData!AA911*ScoringModel!$B$29+RawData!AB911*ScoringModel!$B$30)*0.01,"")</f>
        <v/>
      </c>
      <c r="Q911" s="19"/>
      <c r="R911" s="19"/>
      <c r="S911" s="19"/>
      <c r="T911" s="19"/>
      <c r="U911" s="19"/>
      <c r="V911" s="19"/>
    </row>
    <row r="912" spans="1:22" x14ac:dyDescent="0.25">
      <c r="A912" t="str">
        <f>IF(RawData!A912&lt;&gt;"",RawData!A912,"")</f>
        <v/>
      </c>
      <c r="B912" t="str">
        <f>IF(RawData!B912&lt;&gt;"",CONCATENATE(RawData!B912,", ",RawData!C912),"")</f>
        <v/>
      </c>
      <c r="C912" t="str">
        <f>IF(RawData!D912&lt;&gt;"",RawData!D912,"")</f>
        <v/>
      </c>
      <c r="D912" s="28" t="str">
        <f>IF(RawData!E912&lt;&gt;"",RawData!E912,"")</f>
        <v/>
      </c>
      <c r="E912" t="str">
        <f>IF(RawData!F912&lt;&gt;"",CONCATENATE(RawData!F912,", ",LEFT(RawData!G912,1)),"")</f>
        <v/>
      </c>
      <c r="G912" s="30" t="str">
        <f t="shared" si="14"/>
        <v/>
      </c>
      <c r="H912" t="str">
        <f>IF(A912&lt;&gt;"",VLOOKUP(G912,ScoreRanges!$C$4:$E$8,3),"")</f>
        <v/>
      </c>
      <c r="J912" s="30" t="str">
        <f>IF(AND(ConversionTable!$F$2&lt;&gt;"",A912&lt;&gt;""),VLOOKUP(G912,ConversionTable!B$2:D$402,3),"")</f>
        <v/>
      </c>
      <c r="K912" t="str">
        <f>IF(AND(ConversionTable!$F$2&lt;&gt;"",A912&lt;&gt;""),VLOOKUP(J912,ConversionTable!I$4:K$7,3),"")</f>
        <v/>
      </c>
      <c r="M912" t="str">
        <f>IF(A912&lt;&gt;"",(RawData!AC912*ScoringModel!$B$11+RawData!AD912*ScoringModel!$B$21+RawData!AE912*ScoringModel!$B$31)*0.01,"")</f>
        <v/>
      </c>
      <c r="N912" t="str">
        <f>IF(A912&lt;&gt;"",(RawData!H912*ScoringModel!$B$4+RawData!I912*ScoringModel!$B$5+RawData!J912*ScoringModel!$B$6+RawData!K912*ScoringModel!$B$7+RawData!L912*ScoringModel!$B$8+RawData!M912*ScoringModel!$B$9+RawData!N912*ScoringModel!$B$10)*0.01,"")</f>
        <v/>
      </c>
      <c r="O912" t="str">
        <f>IF(A912&lt;&gt;"",(RawData!O912*ScoringModel!$B$14+RawData!P912*ScoringModel!$B$15+RawData!Q912*ScoringModel!$B$16+RawData!R912*ScoringModel!$B$17+RawData!S912*ScoringModel!$B$18+RawData!T912*ScoringModel!$B$19+RawData!U912*ScoringModel!$B$20)*0.01,"")</f>
        <v/>
      </c>
      <c r="P912" t="str">
        <f>IF(A912&lt;&gt;"",(RawData!V912*ScoringModel!$B$24+RawData!W912*ScoringModel!$B$25+RawData!X912*ScoringModel!$B$26+RawData!Y912*ScoringModel!$B$27+RawData!Z912*ScoringModel!$B$28+RawData!AA912*ScoringModel!$B$29+RawData!AB912*ScoringModel!$B$30)*0.01,"")</f>
        <v/>
      </c>
      <c r="Q912" s="19"/>
      <c r="R912" s="19"/>
      <c r="S912" s="19"/>
      <c r="T912" s="19"/>
      <c r="U912" s="19"/>
      <c r="V912" s="19"/>
    </row>
    <row r="913" spans="1:22" x14ac:dyDescent="0.25">
      <c r="A913" t="str">
        <f>IF(RawData!A913&lt;&gt;"",RawData!A913,"")</f>
        <v/>
      </c>
      <c r="B913" t="str">
        <f>IF(RawData!B913&lt;&gt;"",CONCATENATE(RawData!B913,", ",RawData!C913),"")</f>
        <v/>
      </c>
      <c r="C913" t="str">
        <f>IF(RawData!D913&lt;&gt;"",RawData!D913,"")</f>
        <v/>
      </c>
      <c r="D913" s="28" t="str">
        <f>IF(RawData!E913&lt;&gt;"",RawData!E913,"")</f>
        <v/>
      </c>
      <c r="E913" t="str">
        <f>IF(RawData!F913&lt;&gt;"",CONCATENATE(RawData!F913,", ",LEFT(RawData!G913,1)),"")</f>
        <v/>
      </c>
      <c r="G913" s="30" t="str">
        <f t="shared" si="14"/>
        <v/>
      </c>
      <c r="H913" t="str">
        <f>IF(A913&lt;&gt;"",VLOOKUP(G913,ScoreRanges!$C$4:$E$8,3),"")</f>
        <v/>
      </c>
      <c r="J913" s="30" t="str">
        <f>IF(AND(ConversionTable!$F$2&lt;&gt;"",A913&lt;&gt;""),VLOOKUP(G913,ConversionTable!B$2:D$402,3),"")</f>
        <v/>
      </c>
      <c r="K913" t="str">
        <f>IF(AND(ConversionTable!$F$2&lt;&gt;"",A913&lt;&gt;""),VLOOKUP(J913,ConversionTable!I$4:K$7,3),"")</f>
        <v/>
      </c>
      <c r="M913" t="str">
        <f>IF(A913&lt;&gt;"",(RawData!AC913*ScoringModel!$B$11+RawData!AD913*ScoringModel!$B$21+RawData!AE913*ScoringModel!$B$31)*0.01,"")</f>
        <v/>
      </c>
      <c r="N913" t="str">
        <f>IF(A913&lt;&gt;"",(RawData!H913*ScoringModel!$B$4+RawData!I913*ScoringModel!$B$5+RawData!J913*ScoringModel!$B$6+RawData!K913*ScoringModel!$B$7+RawData!L913*ScoringModel!$B$8+RawData!M913*ScoringModel!$B$9+RawData!N913*ScoringModel!$B$10)*0.01,"")</f>
        <v/>
      </c>
      <c r="O913" t="str">
        <f>IF(A913&lt;&gt;"",(RawData!O913*ScoringModel!$B$14+RawData!P913*ScoringModel!$B$15+RawData!Q913*ScoringModel!$B$16+RawData!R913*ScoringModel!$B$17+RawData!S913*ScoringModel!$B$18+RawData!T913*ScoringModel!$B$19+RawData!U913*ScoringModel!$B$20)*0.01,"")</f>
        <v/>
      </c>
      <c r="P913" t="str">
        <f>IF(A913&lt;&gt;"",(RawData!V913*ScoringModel!$B$24+RawData!W913*ScoringModel!$B$25+RawData!X913*ScoringModel!$B$26+RawData!Y913*ScoringModel!$B$27+RawData!Z913*ScoringModel!$B$28+RawData!AA913*ScoringModel!$B$29+RawData!AB913*ScoringModel!$B$30)*0.01,"")</f>
        <v/>
      </c>
      <c r="Q913" s="19"/>
      <c r="R913" s="19"/>
      <c r="S913" s="19"/>
      <c r="T913" s="19"/>
      <c r="U913" s="19"/>
      <c r="V913" s="19"/>
    </row>
    <row r="914" spans="1:22" x14ac:dyDescent="0.25">
      <c r="A914" t="str">
        <f>IF(RawData!A914&lt;&gt;"",RawData!A914,"")</f>
        <v/>
      </c>
      <c r="B914" t="str">
        <f>IF(RawData!B914&lt;&gt;"",CONCATENATE(RawData!B914,", ",RawData!C914),"")</f>
        <v/>
      </c>
      <c r="C914" t="str">
        <f>IF(RawData!D914&lt;&gt;"",RawData!D914,"")</f>
        <v/>
      </c>
      <c r="D914" s="28" t="str">
        <f>IF(RawData!E914&lt;&gt;"",RawData!E914,"")</f>
        <v/>
      </c>
      <c r="E914" t="str">
        <f>IF(RawData!F914&lt;&gt;"",CONCATENATE(RawData!F914,", ",LEFT(RawData!G914,1)),"")</f>
        <v/>
      </c>
      <c r="G914" s="30" t="str">
        <f t="shared" si="14"/>
        <v/>
      </c>
      <c r="H914" t="str">
        <f>IF(A914&lt;&gt;"",VLOOKUP(G914,ScoreRanges!$C$4:$E$8,3),"")</f>
        <v/>
      </c>
      <c r="J914" s="30" t="str">
        <f>IF(AND(ConversionTable!$F$2&lt;&gt;"",A914&lt;&gt;""),VLOOKUP(G914,ConversionTable!B$2:D$402,3),"")</f>
        <v/>
      </c>
      <c r="K914" t="str">
        <f>IF(AND(ConversionTable!$F$2&lt;&gt;"",A914&lt;&gt;""),VLOOKUP(J914,ConversionTable!I$4:K$7,3),"")</f>
        <v/>
      </c>
      <c r="M914" t="str">
        <f>IF(A914&lt;&gt;"",(RawData!AC914*ScoringModel!$B$11+RawData!AD914*ScoringModel!$B$21+RawData!AE914*ScoringModel!$B$31)*0.01,"")</f>
        <v/>
      </c>
      <c r="N914" t="str">
        <f>IF(A914&lt;&gt;"",(RawData!H914*ScoringModel!$B$4+RawData!I914*ScoringModel!$B$5+RawData!J914*ScoringModel!$B$6+RawData!K914*ScoringModel!$B$7+RawData!L914*ScoringModel!$B$8+RawData!M914*ScoringModel!$B$9+RawData!N914*ScoringModel!$B$10)*0.01,"")</f>
        <v/>
      </c>
      <c r="O914" t="str">
        <f>IF(A914&lt;&gt;"",(RawData!O914*ScoringModel!$B$14+RawData!P914*ScoringModel!$B$15+RawData!Q914*ScoringModel!$B$16+RawData!R914*ScoringModel!$B$17+RawData!S914*ScoringModel!$B$18+RawData!T914*ScoringModel!$B$19+RawData!U914*ScoringModel!$B$20)*0.01,"")</f>
        <v/>
      </c>
      <c r="P914" t="str">
        <f>IF(A914&lt;&gt;"",(RawData!V914*ScoringModel!$B$24+RawData!W914*ScoringModel!$B$25+RawData!X914*ScoringModel!$B$26+RawData!Y914*ScoringModel!$B$27+RawData!Z914*ScoringModel!$B$28+RawData!AA914*ScoringModel!$B$29+RawData!AB914*ScoringModel!$B$30)*0.01,"")</f>
        <v/>
      </c>
      <c r="Q914" s="19"/>
      <c r="R914" s="19"/>
      <c r="S914" s="19"/>
      <c r="T914" s="19"/>
      <c r="U914" s="19"/>
      <c r="V914" s="19"/>
    </row>
    <row r="915" spans="1:22" x14ac:dyDescent="0.25">
      <c r="A915" t="str">
        <f>IF(RawData!A915&lt;&gt;"",RawData!A915,"")</f>
        <v/>
      </c>
      <c r="B915" t="str">
        <f>IF(RawData!B915&lt;&gt;"",CONCATENATE(RawData!B915,", ",RawData!C915),"")</f>
        <v/>
      </c>
      <c r="C915" t="str">
        <f>IF(RawData!D915&lt;&gt;"",RawData!D915,"")</f>
        <v/>
      </c>
      <c r="D915" s="28" t="str">
        <f>IF(RawData!E915&lt;&gt;"",RawData!E915,"")</f>
        <v/>
      </c>
      <c r="E915" t="str">
        <f>IF(RawData!F915&lt;&gt;"",CONCATENATE(RawData!F915,", ",LEFT(RawData!G915,1)),"")</f>
        <v/>
      </c>
      <c r="G915" s="30" t="str">
        <f t="shared" si="14"/>
        <v/>
      </c>
      <c r="H915" t="str">
        <f>IF(A915&lt;&gt;"",VLOOKUP(G915,ScoreRanges!$C$4:$E$8,3),"")</f>
        <v/>
      </c>
      <c r="J915" s="30" t="str">
        <f>IF(AND(ConversionTable!$F$2&lt;&gt;"",A915&lt;&gt;""),VLOOKUP(G915,ConversionTable!B$2:D$402,3),"")</f>
        <v/>
      </c>
      <c r="K915" t="str">
        <f>IF(AND(ConversionTable!$F$2&lt;&gt;"",A915&lt;&gt;""),VLOOKUP(J915,ConversionTable!I$4:K$7,3),"")</f>
        <v/>
      </c>
      <c r="M915" t="str">
        <f>IF(A915&lt;&gt;"",(RawData!AC915*ScoringModel!$B$11+RawData!AD915*ScoringModel!$B$21+RawData!AE915*ScoringModel!$B$31)*0.01,"")</f>
        <v/>
      </c>
      <c r="N915" t="str">
        <f>IF(A915&lt;&gt;"",(RawData!H915*ScoringModel!$B$4+RawData!I915*ScoringModel!$B$5+RawData!J915*ScoringModel!$B$6+RawData!K915*ScoringModel!$B$7+RawData!L915*ScoringModel!$B$8+RawData!M915*ScoringModel!$B$9+RawData!N915*ScoringModel!$B$10)*0.01,"")</f>
        <v/>
      </c>
      <c r="O915" t="str">
        <f>IF(A915&lt;&gt;"",(RawData!O915*ScoringModel!$B$14+RawData!P915*ScoringModel!$B$15+RawData!Q915*ScoringModel!$B$16+RawData!R915*ScoringModel!$B$17+RawData!S915*ScoringModel!$B$18+RawData!T915*ScoringModel!$B$19+RawData!U915*ScoringModel!$B$20)*0.01,"")</f>
        <v/>
      </c>
      <c r="P915" t="str">
        <f>IF(A915&lt;&gt;"",(RawData!V915*ScoringModel!$B$24+RawData!W915*ScoringModel!$B$25+RawData!X915*ScoringModel!$B$26+RawData!Y915*ScoringModel!$B$27+RawData!Z915*ScoringModel!$B$28+RawData!AA915*ScoringModel!$B$29+RawData!AB915*ScoringModel!$B$30)*0.01,"")</f>
        <v/>
      </c>
      <c r="Q915" s="19"/>
      <c r="R915" s="19"/>
      <c r="S915" s="19"/>
      <c r="T915" s="19"/>
      <c r="U915" s="19"/>
      <c r="V915" s="19"/>
    </row>
    <row r="916" spans="1:22" x14ac:dyDescent="0.25">
      <c r="A916" t="str">
        <f>IF(RawData!A916&lt;&gt;"",RawData!A916,"")</f>
        <v/>
      </c>
      <c r="B916" t="str">
        <f>IF(RawData!B916&lt;&gt;"",CONCATENATE(RawData!B916,", ",RawData!C916),"")</f>
        <v/>
      </c>
      <c r="C916" t="str">
        <f>IF(RawData!D916&lt;&gt;"",RawData!D916,"")</f>
        <v/>
      </c>
      <c r="D916" s="28" t="str">
        <f>IF(RawData!E916&lt;&gt;"",RawData!E916,"")</f>
        <v/>
      </c>
      <c r="E916" t="str">
        <f>IF(RawData!F916&lt;&gt;"",CONCATENATE(RawData!F916,", ",LEFT(RawData!G916,1)),"")</f>
        <v/>
      </c>
      <c r="G916" s="30" t="str">
        <f t="shared" si="14"/>
        <v/>
      </c>
      <c r="H916" t="str">
        <f>IF(A916&lt;&gt;"",VLOOKUP(G916,ScoreRanges!$C$4:$E$8,3),"")</f>
        <v/>
      </c>
      <c r="J916" s="30" t="str">
        <f>IF(AND(ConversionTable!$F$2&lt;&gt;"",A916&lt;&gt;""),VLOOKUP(G916,ConversionTable!B$2:D$402,3),"")</f>
        <v/>
      </c>
      <c r="K916" t="str">
        <f>IF(AND(ConversionTable!$F$2&lt;&gt;"",A916&lt;&gt;""),VLOOKUP(J916,ConversionTable!I$4:K$7,3),"")</f>
        <v/>
      </c>
      <c r="M916" t="str">
        <f>IF(A916&lt;&gt;"",(RawData!AC916*ScoringModel!$B$11+RawData!AD916*ScoringModel!$B$21+RawData!AE916*ScoringModel!$B$31)*0.01,"")</f>
        <v/>
      </c>
      <c r="N916" t="str">
        <f>IF(A916&lt;&gt;"",(RawData!H916*ScoringModel!$B$4+RawData!I916*ScoringModel!$B$5+RawData!J916*ScoringModel!$B$6+RawData!K916*ScoringModel!$B$7+RawData!L916*ScoringModel!$B$8+RawData!M916*ScoringModel!$B$9+RawData!N916*ScoringModel!$B$10)*0.01,"")</f>
        <v/>
      </c>
      <c r="O916" t="str">
        <f>IF(A916&lt;&gt;"",(RawData!O916*ScoringModel!$B$14+RawData!P916*ScoringModel!$B$15+RawData!Q916*ScoringModel!$B$16+RawData!R916*ScoringModel!$B$17+RawData!S916*ScoringModel!$B$18+RawData!T916*ScoringModel!$B$19+RawData!U916*ScoringModel!$B$20)*0.01,"")</f>
        <v/>
      </c>
      <c r="P916" t="str">
        <f>IF(A916&lt;&gt;"",(RawData!V916*ScoringModel!$B$24+RawData!W916*ScoringModel!$B$25+RawData!X916*ScoringModel!$B$26+RawData!Y916*ScoringModel!$B$27+RawData!Z916*ScoringModel!$B$28+RawData!AA916*ScoringModel!$B$29+RawData!AB916*ScoringModel!$B$30)*0.01,"")</f>
        <v/>
      </c>
      <c r="Q916" s="19"/>
      <c r="R916" s="19"/>
      <c r="S916" s="19"/>
      <c r="T916" s="19"/>
      <c r="U916" s="19"/>
      <c r="V916" s="19"/>
    </row>
    <row r="917" spans="1:22" x14ac:dyDescent="0.25">
      <c r="A917" t="str">
        <f>IF(RawData!A917&lt;&gt;"",RawData!A917,"")</f>
        <v/>
      </c>
      <c r="B917" t="str">
        <f>IF(RawData!B917&lt;&gt;"",CONCATENATE(RawData!B917,", ",RawData!C917),"")</f>
        <v/>
      </c>
      <c r="C917" t="str">
        <f>IF(RawData!D917&lt;&gt;"",RawData!D917,"")</f>
        <v/>
      </c>
      <c r="D917" s="28" t="str">
        <f>IF(RawData!E917&lt;&gt;"",RawData!E917,"")</f>
        <v/>
      </c>
      <c r="E917" t="str">
        <f>IF(RawData!F917&lt;&gt;"",CONCATENATE(RawData!F917,", ",LEFT(RawData!G917,1)),"")</f>
        <v/>
      </c>
      <c r="G917" s="30" t="str">
        <f t="shared" si="14"/>
        <v/>
      </c>
      <c r="H917" t="str">
        <f>IF(A917&lt;&gt;"",VLOOKUP(G917,ScoreRanges!$C$4:$E$8,3),"")</f>
        <v/>
      </c>
      <c r="J917" s="30" t="str">
        <f>IF(AND(ConversionTable!$F$2&lt;&gt;"",A917&lt;&gt;""),VLOOKUP(G917,ConversionTable!B$2:D$402,3),"")</f>
        <v/>
      </c>
      <c r="K917" t="str">
        <f>IF(AND(ConversionTable!$F$2&lt;&gt;"",A917&lt;&gt;""),VLOOKUP(J917,ConversionTable!I$4:K$7,3),"")</f>
        <v/>
      </c>
      <c r="M917" t="str">
        <f>IF(A917&lt;&gt;"",(RawData!AC917*ScoringModel!$B$11+RawData!AD917*ScoringModel!$B$21+RawData!AE917*ScoringModel!$B$31)*0.01,"")</f>
        <v/>
      </c>
      <c r="N917" t="str">
        <f>IF(A917&lt;&gt;"",(RawData!H917*ScoringModel!$B$4+RawData!I917*ScoringModel!$B$5+RawData!J917*ScoringModel!$B$6+RawData!K917*ScoringModel!$B$7+RawData!L917*ScoringModel!$B$8+RawData!M917*ScoringModel!$B$9+RawData!N917*ScoringModel!$B$10)*0.01,"")</f>
        <v/>
      </c>
      <c r="O917" t="str">
        <f>IF(A917&lt;&gt;"",(RawData!O917*ScoringModel!$B$14+RawData!P917*ScoringModel!$B$15+RawData!Q917*ScoringModel!$B$16+RawData!R917*ScoringModel!$B$17+RawData!S917*ScoringModel!$B$18+RawData!T917*ScoringModel!$B$19+RawData!U917*ScoringModel!$B$20)*0.01,"")</f>
        <v/>
      </c>
      <c r="P917" t="str">
        <f>IF(A917&lt;&gt;"",(RawData!V917*ScoringModel!$B$24+RawData!W917*ScoringModel!$B$25+RawData!X917*ScoringModel!$B$26+RawData!Y917*ScoringModel!$B$27+RawData!Z917*ScoringModel!$B$28+RawData!AA917*ScoringModel!$B$29+RawData!AB917*ScoringModel!$B$30)*0.01,"")</f>
        <v/>
      </c>
      <c r="Q917" s="19"/>
      <c r="R917" s="19"/>
      <c r="S917" s="19"/>
      <c r="T917" s="19"/>
      <c r="U917" s="19"/>
      <c r="V917" s="19"/>
    </row>
    <row r="918" spans="1:22" x14ac:dyDescent="0.25">
      <c r="A918" t="str">
        <f>IF(RawData!A918&lt;&gt;"",RawData!A918,"")</f>
        <v/>
      </c>
      <c r="B918" t="str">
        <f>IF(RawData!B918&lt;&gt;"",CONCATENATE(RawData!B918,", ",RawData!C918),"")</f>
        <v/>
      </c>
      <c r="C918" t="str">
        <f>IF(RawData!D918&lt;&gt;"",RawData!D918,"")</f>
        <v/>
      </c>
      <c r="D918" s="28" t="str">
        <f>IF(RawData!E918&lt;&gt;"",RawData!E918,"")</f>
        <v/>
      </c>
      <c r="E918" t="str">
        <f>IF(RawData!F918&lt;&gt;"",CONCATENATE(RawData!F918,", ",LEFT(RawData!G918,1)),"")</f>
        <v/>
      </c>
      <c r="G918" s="30" t="str">
        <f t="shared" si="14"/>
        <v/>
      </c>
      <c r="H918" t="str">
        <f>IF(A918&lt;&gt;"",VLOOKUP(G918,ScoreRanges!$C$4:$E$8,3),"")</f>
        <v/>
      </c>
      <c r="J918" s="30" t="str">
        <f>IF(AND(ConversionTable!$F$2&lt;&gt;"",A918&lt;&gt;""),VLOOKUP(G918,ConversionTable!B$2:D$402,3),"")</f>
        <v/>
      </c>
      <c r="K918" t="str">
        <f>IF(AND(ConversionTable!$F$2&lt;&gt;"",A918&lt;&gt;""),VLOOKUP(J918,ConversionTable!I$4:K$7,3),"")</f>
        <v/>
      </c>
      <c r="M918" t="str">
        <f>IF(A918&lt;&gt;"",(RawData!AC918*ScoringModel!$B$11+RawData!AD918*ScoringModel!$B$21+RawData!AE918*ScoringModel!$B$31)*0.01,"")</f>
        <v/>
      </c>
      <c r="N918" t="str">
        <f>IF(A918&lt;&gt;"",(RawData!H918*ScoringModel!$B$4+RawData!I918*ScoringModel!$B$5+RawData!J918*ScoringModel!$B$6+RawData!K918*ScoringModel!$B$7+RawData!L918*ScoringModel!$B$8+RawData!M918*ScoringModel!$B$9+RawData!N918*ScoringModel!$B$10)*0.01,"")</f>
        <v/>
      </c>
      <c r="O918" t="str">
        <f>IF(A918&lt;&gt;"",(RawData!O918*ScoringModel!$B$14+RawData!P918*ScoringModel!$B$15+RawData!Q918*ScoringModel!$B$16+RawData!R918*ScoringModel!$B$17+RawData!S918*ScoringModel!$B$18+RawData!T918*ScoringModel!$B$19+RawData!U918*ScoringModel!$B$20)*0.01,"")</f>
        <v/>
      </c>
      <c r="P918" t="str">
        <f>IF(A918&lt;&gt;"",(RawData!V918*ScoringModel!$B$24+RawData!W918*ScoringModel!$B$25+RawData!X918*ScoringModel!$B$26+RawData!Y918*ScoringModel!$B$27+RawData!Z918*ScoringModel!$B$28+RawData!AA918*ScoringModel!$B$29+RawData!AB918*ScoringModel!$B$30)*0.01,"")</f>
        <v/>
      </c>
      <c r="Q918" s="19"/>
      <c r="R918" s="19"/>
      <c r="S918" s="19"/>
      <c r="T918" s="19"/>
      <c r="U918" s="19"/>
      <c r="V918" s="19"/>
    </row>
    <row r="919" spans="1:22" x14ac:dyDescent="0.25">
      <c r="A919" t="str">
        <f>IF(RawData!A919&lt;&gt;"",RawData!A919,"")</f>
        <v/>
      </c>
      <c r="B919" t="str">
        <f>IF(RawData!B919&lt;&gt;"",CONCATENATE(RawData!B919,", ",RawData!C919),"")</f>
        <v/>
      </c>
      <c r="C919" t="str">
        <f>IF(RawData!D919&lt;&gt;"",RawData!D919,"")</f>
        <v/>
      </c>
      <c r="D919" s="28" t="str">
        <f>IF(RawData!E919&lt;&gt;"",RawData!E919,"")</f>
        <v/>
      </c>
      <c r="E919" t="str">
        <f>IF(RawData!F919&lt;&gt;"",CONCATENATE(RawData!F919,", ",LEFT(RawData!G919,1)),"")</f>
        <v/>
      </c>
      <c r="G919" s="30" t="str">
        <f t="shared" si="14"/>
        <v/>
      </c>
      <c r="H919" t="str">
        <f>IF(A919&lt;&gt;"",VLOOKUP(G919,ScoreRanges!$C$4:$E$8,3),"")</f>
        <v/>
      </c>
      <c r="J919" s="30" t="str">
        <f>IF(AND(ConversionTable!$F$2&lt;&gt;"",A919&lt;&gt;""),VLOOKUP(G919,ConversionTable!B$2:D$402,3),"")</f>
        <v/>
      </c>
      <c r="K919" t="str">
        <f>IF(AND(ConversionTable!$F$2&lt;&gt;"",A919&lt;&gt;""),VLOOKUP(J919,ConversionTable!I$4:K$7,3),"")</f>
        <v/>
      </c>
      <c r="M919" t="str">
        <f>IF(A919&lt;&gt;"",(RawData!AC919*ScoringModel!$B$11+RawData!AD919*ScoringModel!$B$21+RawData!AE919*ScoringModel!$B$31)*0.01,"")</f>
        <v/>
      </c>
      <c r="N919" t="str">
        <f>IF(A919&lt;&gt;"",(RawData!H919*ScoringModel!$B$4+RawData!I919*ScoringModel!$B$5+RawData!J919*ScoringModel!$B$6+RawData!K919*ScoringModel!$B$7+RawData!L919*ScoringModel!$B$8+RawData!M919*ScoringModel!$B$9+RawData!N919*ScoringModel!$B$10)*0.01,"")</f>
        <v/>
      </c>
      <c r="O919" t="str">
        <f>IF(A919&lt;&gt;"",(RawData!O919*ScoringModel!$B$14+RawData!P919*ScoringModel!$B$15+RawData!Q919*ScoringModel!$B$16+RawData!R919*ScoringModel!$B$17+RawData!S919*ScoringModel!$B$18+RawData!T919*ScoringModel!$B$19+RawData!U919*ScoringModel!$B$20)*0.01,"")</f>
        <v/>
      </c>
      <c r="P919" t="str">
        <f>IF(A919&lt;&gt;"",(RawData!V919*ScoringModel!$B$24+RawData!W919*ScoringModel!$B$25+RawData!X919*ScoringModel!$B$26+RawData!Y919*ScoringModel!$B$27+RawData!Z919*ScoringModel!$B$28+RawData!AA919*ScoringModel!$B$29+RawData!AB919*ScoringModel!$B$30)*0.01,"")</f>
        <v/>
      </c>
      <c r="Q919" s="19"/>
      <c r="R919" s="19"/>
      <c r="S919" s="19"/>
      <c r="T919" s="19"/>
      <c r="U919" s="19"/>
      <c r="V919" s="19"/>
    </row>
    <row r="920" spans="1:22" x14ac:dyDescent="0.25">
      <c r="A920" t="str">
        <f>IF(RawData!A920&lt;&gt;"",RawData!A920,"")</f>
        <v/>
      </c>
      <c r="B920" t="str">
        <f>IF(RawData!B920&lt;&gt;"",CONCATENATE(RawData!B920,", ",RawData!C920),"")</f>
        <v/>
      </c>
      <c r="C920" t="str">
        <f>IF(RawData!D920&lt;&gt;"",RawData!D920,"")</f>
        <v/>
      </c>
      <c r="D920" s="28" t="str">
        <f>IF(RawData!E920&lt;&gt;"",RawData!E920,"")</f>
        <v/>
      </c>
      <c r="E920" t="str">
        <f>IF(RawData!F920&lt;&gt;"",CONCATENATE(RawData!F920,", ",LEFT(RawData!G920,1)),"")</f>
        <v/>
      </c>
      <c r="G920" s="30" t="str">
        <f t="shared" si="14"/>
        <v/>
      </c>
      <c r="H920" t="str">
        <f>IF(A920&lt;&gt;"",VLOOKUP(G920,ScoreRanges!$C$4:$E$8,3),"")</f>
        <v/>
      </c>
      <c r="J920" s="30" t="str">
        <f>IF(AND(ConversionTable!$F$2&lt;&gt;"",A920&lt;&gt;""),VLOOKUP(G920,ConversionTable!B$2:D$402,3),"")</f>
        <v/>
      </c>
      <c r="K920" t="str">
        <f>IF(AND(ConversionTable!$F$2&lt;&gt;"",A920&lt;&gt;""),VLOOKUP(J920,ConversionTable!I$4:K$7,3),"")</f>
        <v/>
      </c>
      <c r="M920" t="str">
        <f>IF(A920&lt;&gt;"",(RawData!AC920*ScoringModel!$B$11+RawData!AD920*ScoringModel!$B$21+RawData!AE920*ScoringModel!$B$31)*0.01,"")</f>
        <v/>
      </c>
      <c r="N920" t="str">
        <f>IF(A920&lt;&gt;"",(RawData!H920*ScoringModel!$B$4+RawData!I920*ScoringModel!$B$5+RawData!J920*ScoringModel!$B$6+RawData!K920*ScoringModel!$B$7+RawData!L920*ScoringModel!$B$8+RawData!M920*ScoringModel!$B$9+RawData!N920*ScoringModel!$B$10)*0.01,"")</f>
        <v/>
      </c>
      <c r="O920" t="str">
        <f>IF(A920&lt;&gt;"",(RawData!O920*ScoringModel!$B$14+RawData!P920*ScoringModel!$B$15+RawData!Q920*ScoringModel!$B$16+RawData!R920*ScoringModel!$B$17+RawData!S920*ScoringModel!$B$18+RawData!T920*ScoringModel!$B$19+RawData!U920*ScoringModel!$B$20)*0.01,"")</f>
        <v/>
      </c>
      <c r="P920" t="str">
        <f>IF(A920&lt;&gt;"",(RawData!V920*ScoringModel!$B$24+RawData!W920*ScoringModel!$B$25+RawData!X920*ScoringModel!$B$26+RawData!Y920*ScoringModel!$B$27+RawData!Z920*ScoringModel!$B$28+RawData!AA920*ScoringModel!$B$29+RawData!AB920*ScoringModel!$B$30)*0.01,"")</f>
        <v/>
      </c>
      <c r="Q920" s="19"/>
      <c r="R920" s="19"/>
      <c r="S920" s="19"/>
      <c r="T920" s="19"/>
      <c r="U920" s="19"/>
      <c r="V920" s="19"/>
    </row>
    <row r="921" spans="1:22" x14ac:dyDescent="0.25">
      <c r="A921" t="str">
        <f>IF(RawData!A921&lt;&gt;"",RawData!A921,"")</f>
        <v/>
      </c>
      <c r="B921" t="str">
        <f>IF(RawData!B921&lt;&gt;"",CONCATENATE(RawData!B921,", ",RawData!C921),"")</f>
        <v/>
      </c>
      <c r="C921" t="str">
        <f>IF(RawData!D921&lt;&gt;"",RawData!D921,"")</f>
        <v/>
      </c>
      <c r="D921" s="28" t="str">
        <f>IF(RawData!E921&lt;&gt;"",RawData!E921,"")</f>
        <v/>
      </c>
      <c r="E921" t="str">
        <f>IF(RawData!F921&lt;&gt;"",CONCATENATE(RawData!F921,", ",LEFT(RawData!G921,1)),"")</f>
        <v/>
      </c>
      <c r="G921" s="30" t="str">
        <f t="shared" si="14"/>
        <v/>
      </c>
      <c r="H921" t="str">
        <f>IF(A921&lt;&gt;"",VLOOKUP(G921,ScoreRanges!$C$4:$E$8,3),"")</f>
        <v/>
      </c>
      <c r="J921" s="30" t="str">
        <f>IF(AND(ConversionTable!$F$2&lt;&gt;"",A921&lt;&gt;""),VLOOKUP(G921,ConversionTable!B$2:D$402,3),"")</f>
        <v/>
      </c>
      <c r="K921" t="str">
        <f>IF(AND(ConversionTable!$F$2&lt;&gt;"",A921&lt;&gt;""),VLOOKUP(J921,ConversionTable!I$4:K$7,3),"")</f>
        <v/>
      </c>
      <c r="M921" t="str">
        <f>IF(A921&lt;&gt;"",(RawData!AC921*ScoringModel!$B$11+RawData!AD921*ScoringModel!$B$21+RawData!AE921*ScoringModel!$B$31)*0.01,"")</f>
        <v/>
      </c>
      <c r="N921" t="str">
        <f>IF(A921&lt;&gt;"",(RawData!H921*ScoringModel!$B$4+RawData!I921*ScoringModel!$B$5+RawData!J921*ScoringModel!$B$6+RawData!K921*ScoringModel!$B$7+RawData!L921*ScoringModel!$B$8+RawData!M921*ScoringModel!$B$9+RawData!N921*ScoringModel!$B$10)*0.01,"")</f>
        <v/>
      </c>
      <c r="O921" t="str">
        <f>IF(A921&lt;&gt;"",(RawData!O921*ScoringModel!$B$14+RawData!P921*ScoringModel!$B$15+RawData!Q921*ScoringModel!$B$16+RawData!R921*ScoringModel!$B$17+RawData!S921*ScoringModel!$B$18+RawData!T921*ScoringModel!$B$19+RawData!U921*ScoringModel!$B$20)*0.01,"")</f>
        <v/>
      </c>
      <c r="P921" t="str">
        <f>IF(A921&lt;&gt;"",(RawData!V921*ScoringModel!$B$24+RawData!W921*ScoringModel!$B$25+RawData!X921*ScoringModel!$B$26+RawData!Y921*ScoringModel!$B$27+RawData!Z921*ScoringModel!$B$28+RawData!AA921*ScoringModel!$B$29+RawData!AB921*ScoringModel!$B$30)*0.01,"")</f>
        <v/>
      </c>
      <c r="Q921" s="19"/>
      <c r="R921" s="19"/>
      <c r="S921" s="19"/>
      <c r="T921" s="19"/>
      <c r="U921" s="19"/>
      <c r="V921" s="19"/>
    </row>
    <row r="922" spans="1:22" x14ac:dyDescent="0.25">
      <c r="A922" t="str">
        <f>IF(RawData!A922&lt;&gt;"",RawData!A922,"")</f>
        <v/>
      </c>
      <c r="B922" t="str">
        <f>IF(RawData!B922&lt;&gt;"",CONCATENATE(RawData!B922,", ",RawData!C922),"")</f>
        <v/>
      </c>
      <c r="C922" t="str">
        <f>IF(RawData!D922&lt;&gt;"",RawData!D922,"")</f>
        <v/>
      </c>
      <c r="D922" s="28" t="str">
        <f>IF(RawData!E922&lt;&gt;"",RawData!E922,"")</f>
        <v/>
      </c>
      <c r="E922" t="str">
        <f>IF(RawData!F922&lt;&gt;"",CONCATENATE(RawData!F922,", ",LEFT(RawData!G922,1)),"")</f>
        <v/>
      </c>
      <c r="G922" s="30" t="str">
        <f t="shared" si="14"/>
        <v/>
      </c>
      <c r="H922" t="str">
        <f>IF(A922&lt;&gt;"",VLOOKUP(G922,ScoreRanges!$C$4:$E$8,3),"")</f>
        <v/>
      </c>
      <c r="J922" s="30" t="str">
        <f>IF(AND(ConversionTable!$F$2&lt;&gt;"",A922&lt;&gt;""),VLOOKUP(G922,ConversionTable!B$2:D$402,3),"")</f>
        <v/>
      </c>
      <c r="K922" t="str">
        <f>IF(AND(ConversionTable!$F$2&lt;&gt;"",A922&lt;&gt;""),VLOOKUP(J922,ConversionTable!I$4:K$7,3),"")</f>
        <v/>
      </c>
      <c r="M922" t="str">
        <f>IF(A922&lt;&gt;"",(RawData!AC922*ScoringModel!$B$11+RawData!AD922*ScoringModel!$B$21+RawData!AE922*ScoringModel!$B$31)*0.01,"")</f>
        <v/>
      </c>
      <c r="N922" t="str">
        <f>IF(A922&lt;&gt;"",(RawData!H922*ScoringModel!$B$4+RawData!I922*ScoringModel!$B$5+RawData!J922*ScoringModel!$B$6+RawData!K922*ScoringModel!$B$7+RawData!L922*ScoringModel!$B$8+RawData!M922*ScoringModel!$B$9+RawData!N922*ScoringModel!$B$10)*0.01,"")</f>
        <v/>
      </c>
      <c r="O922" t="str">
        <f>IF(A922&lt;&gt;"",(RawData!O922*ScoringModel!$B$14+RawData!P922*ScoringModel!$B$15+RawData!Q922*ScoringModel!$B$16+RawData!R922*ScoringModel!$B$17+RawData!S922*ScoringModel!$B$18+RawData!T922*ScoringModel!$B$19+RawData!U922*ScoringModel!$B$20)*0.01,"")</f>
        <v/>
      </c>
      <c r="P922" t="str">
        <f>IF(A922&lt;&gt;"",(RawData!V922*ScoringModel!$B$24+RawData!W922*ScoringModel!$B$25+RawData!X922*ScoringModel!$B$26+RawData!Y922*ScoringModel!$B$27+RawData!Z922*ScoringModel!$B$28+RawData!AA922*ScoringModel!$B$29+RawData!AB922*ScoringModel!$B$30)*0.01,"")</f>
        <v/>
      </c>
      <c r="Q922" s="19"/>
      <c r="R922" s="19"/>
      <c r="S922" s="19"/>
      <c r="T922" s="19"/>
      <c r="U922" s="19"/>
      <c r="V922" s="19"/>
    </row>
    <row r="923" spans="1:22" x14ac:dyDescent="0.25">
      <c r="A923" t="str">
        <f>IF(RawData!A923&lt;&gt;"",RawData!A923,"")</f>
        <v/>
      </c>
      <c r="B923" t="str">
        <f>IF(RawData!B923&lt;&gt;"",CONCATENATE(RawData!B923,", ",RawData!C923),"")</f>
        <v/>
      </c>
      <c r="C923" t="str">
        <f>IF(RawData!D923&lt;&gt;"",RawData!D923,"")</f>
        <v/>
      </c>
      <c r="D923" s="28" t="str">
        <f>IF(RawData!E923&lt;&gt;"",RawData!E923,"")</f>
        <v/>
      </c>
      <c r="E923" t="str">
        <f>IF(RawData!F923&lt;&gt;"",CONCATENATE(RawData!F923,", ",LEFT(RawData!G923,1)),"")</f>
        <v/>
      </c>
      <c r="G923" s="30" t="str">
        <f t="shared" si="14"/>
        <v/>
      </c>
      <c r="H923" t="str">
        <f>IF(A923&lt;&gt;"",VLOOKUP(G923,ScoreRanges!$C$4:$E$8,3),"")</f>
        <v/>
      </c>
      <c r="J923" s="30" t="str">
        <f>IF(AND(ConversionTable!$F$2&lt;&gt;"",A923&lt;&gt;""),VLOOKUP(G923,ConversionTable!B$2:D$402,3),"")</f>
        <v/>
      </c>
      <c r="K923" t="str">
        <f>IF(AND(ConversionTable!$F$2&lt;&gt;"",A923&lt;&gt;""),VLOOKUP(J923,ConversionTable!I$4:K$7,3),"")</f>
        <v/>
      </c>
      <c r="M923" t="str">
        <f>IF(A923&lt;&gt;"",(RawData!AC923*ScoringModel!$B$11+RawData!AD923*ScoringModel!$B$21+RawData!AE923*ScoringModel!$B$31)*0.01,"")</f>
        <v/>
      </c>
      <c r="N923" t="str">
        <f>IF(A923&lt;&gt;"",(RawData!H923*ScoringModel!$B$4+RawData!I923*ScoringModel!$B$5+RawData!J923*ScoringModel!$B$6+RawData!K923*ScoringModel!$B$7+RawData!L923*ScoringModel!$B$8+RawData!M923*ScoringModel!$B$9+RawData!N923*ScoringModel!$B$10)*0.01,"")</f>
        <v/>
      </c>
      <c r="O923" t="str">
        <f>IF(A923&lt;&gt;"",(RawData!O923*ScoringModel!$B$14+RawData!P923*ScoringModel!$B$15+RawData!Q923*ScoringModel!$B$16+RawData!R923*ScoringModel!$B$17+RawData!S923*ScoringModel!$B$18+RawData!T923*ScoringModel!$B$19+RawData!U923*ScoringModel!$B$20)*0.01,"")</f>
        <v/>
      </c>
      <c r="P923" t="str">
        <f>IF(A923&lt;&gt;"",(RawData!V923*ScoringModel!$B$24+RawData!W923*ScoringModel!$B$25+RawData!X923*ScoringModel!$B$26+RawData!Y923*ScoringModel!$B$27+RawData!Z923*ScoringModel!$B$28+RawData!AA923*ScoringModel!$B$29+RawData!AB923*ScoringModel!$B$30)*0.01,"")</f>
        <v/>
      </c>
      <c r="Q923" s="19"/>
      <c r="R923" s="19"/>
      <c r="S923" s="19"/>
      <c r="T923" s="19"/>
      <c r="U923" s="19"/>
      <c r="V923" s="19"/>
    </row>
    <row r="924" spans="1:22" x14ac:dyDescent="0.25">
      <c r="A924" t="str">
        <f>IF(RawData!A924&lt;&gt;"",RawData!A924,"")</f>
        <v/>
      </c>
      <c r="B924" t="str">
        <f>IF(RawData!B924&lt;&gt;"",CONCATENATE(RawData!B924,", ",RawData!C924),"")</f>
        <v/>
      </c>
      <c r="C924" t="str">
        <f>IF(RawData!D924&lt;&gt;"",RawData!D924,"")</f>
        <v/>
      </c>
      <c r="D924" s="28" t="str">
        <f>IF(RawData!E924&lt;&gt;"",RawData!E924,"")</f>
        <v/>
      </c>
      <c r="E924" t="str">
        <f>IF(RawData!F924&lt;&gt;"",CONCATENATE(RawData!F924,", ",LEFT(RawData!G924,1)),"")</f>
        <v/>
      </c>
      <c r="G924" s="30" t="str">
        <f t="shared" si="14"/>
        <v/>
      </c>
      <c r="H924" t="str">
        <f>IF(A924&lt;&gt;"",VLOOKUP(G924,ScoreRanges!$C$4:$E$8,3),"")</f>
        <v/>
      </c>
      <c r="J924" s="30" t="str">
        <f>IF(AND(ConversionTable!$F$2&lt;&gt;"",A924&lt;&gt;""),VLOOKUP(G924,ConversionTable!B$2:D$402,3),"")</f>
        <v/>
      </c>
      <c r="K924" t="str">
        <f>IF(AND(ConversionTable!$F$2&lt;&gt;"",A924&lt;&gt;""),VLOOKUP(J924,ConversionTable!I$4:K$7,3),"")</f>
        <v/>
      </c>
      <c r="M924" t="str">
        <f>IF(A924&lt;&gt;"",(RawData!AC924*ScoringModel!$B$11+RawData!AD924*ScoringModel!$B$21+RawData!AE924*ScoringModel!$B$31)*0.01,"")</f>
        <v/>
      </c>
      <c r="N924" t="str">
        <f>IF(A924&lt;&gt;"",(RawData!H924*ScoringModel!$B$4+RawData!I924*ScoringModel!$B$5+RawData!J924*ScoringModel!$B$6+RawData!K924*ScoringModel!$B$7+RawData!L924*ScoringModel!$B$8+RawData!M924*ScoringModel!$B$9+RawData!N924*ScoringModel!$B$10)*0.01,"")</f>
        <v/>
      </c>
      <c r="O924" t="str">
        <f>IF(A924&lt;&gt;"",(RawData!O924*ScoringModel!$B$14+RawData!P924*ScoringModel!$B$15+RawData!Q924*ScoringModel!$B$16+RawData!R924*ScoringModel!$B$17+RawData!S924*ScoringModel!$B$18+RawData!T924*ScoringModel!$B$19+RawData!U924*ScoringModel!$B$20)*0.01,"")</f>
        <v/>
      </c>
      <c r="P924" t="str">
        <f>IF(A924&lt;&gt;"",(RawData!V924*ScoringModel!$B$24+RawData!W924*ScoringModel!$B$25+RawData!X924*ScoringModel!$B$26+RawData!Y924*ScoringModel!$B$27+RawData!Z924*ScoringModel!$B$28+RawData!AA924*ScoringModel!$B$29+RawData!AB924*ScoringModel!$B$30)*0.01,"")</f>
        <v/>
      </c>
      <c r="Q924" s="19"/>
      <c r="R924" s="19"/>
      <c r="S924" s="19"/>
      <c r="T924" s="19"/>
      <c r="U924" s="19"/>
      <c r="V924" s="19"/>
    </row>
    <row r="925" spans="1:22" x14ac:dyDescent="0.25">
      <c r="A925" t="str">
        <f>IF(RawData!A925&lt;&gt;"",RawData!A925,"")</f>
        <v/>
      </c>
      <c r="B925" t="str">
        <f>IF(RawData!B925&lt;&gt;"",CONCATENATE(RawData!B925,", ",RawData!C925),"")</f>
        <v/>
      </c>
      <c r="C925" t="str">
        <f>IF(RawData!D925&lt;&gt;"",RawData!D925,"")</f>
        <v/>
      </c>
      <c r="D925" s="28" t="str">
        <f>IF(RawData!E925&lt;&gt;"",RawData!E925,"")</f>
        <v/>
      </c>
      <c r="E925" t="str">
        <f>IF(RawData!F925&lt;&gt;"",CONCATENATE(RawData!F925,", ",LEFT(RawData!G925,1)),"")</f>
        <v/>
      </c>
      <c r="G925" s="30" t="str">
        <f t="shared" si="14"/>
        <v/>
      </c>
      <c r="H925" t="str">
        <f>IF(A925&lt;&gt;"",VLOOKUP(G925,ScoreRanges!$C$4:$E$8,3),"")</f>
        <v/>
      </c>
      <c r="J925" s="30" t="str">
        <f>IF(AND(ConversionTable!$F$2&lt;&gt;"",A925&lt;&gt;""),VLOOKUP(G925,ConversionTable!B$2:D$402,3),"")</f>
        <v/>
      </c>
      <c r="K925" t="str">
        <f>IF(AND(ConversionTable!$F$2&lt;&gt;"",A925&lt;&gt;""),VLOOKUP(J925,ConversionTable!I$4:K$7,3),"")</f>
        <v/>
      </c>
      <c r="M925" t="str">
        <f>IF(A925&lt;&gt;"",(RawData!AC925*ScoringModel!$B$11+RawData!AD925*ScoringModel!$B$21+RawData!AE925*ScoringModel!$B$31)*0.01,"")</f>
        <v/>
      </c>
      <c r="N925" t="str">
        <f>IF(A925&lt;&gt;"",(RawData!H925*ScoringModel!$B$4+RawData!I925*ScoringModel!$B$5+RawData!J925*ScoringModel!$B$6+RawData!K925*ScoringModel!$B$7+RawData!L925*ScoringModel!$B$8+RawData!M925*ScoringModel!$B$9+RawData!N925*ScoringModel!$B$10)*0.01,"")</f>
        <v/>
      </c>
      <c r="O925" t="str">
        <f>IF(A925&lt;&gt;"",(RawData!O925*ScoringModel!$B$14+RawData!P925*ScoringModel!$B$15+RawData!Q925*ScoringModel!$B$16+RawData!R925*ScoringModel!$B$17+RawData!S925*ScoringModel!$B$18+RawData!T925*ScoringModel!$B$19+RawData!U925*ScoringModel!$B$20)*0.01,"")</f>
        <v/>
      </c>
      <c r="P925" t="str">
        <f>IF(A925&lt;&gt;"",(RawData!V925*ScoringModel!$B$24+RawData!W925*ScoringModel!$B$25+RawData!X925*ScoringModel!$B$26+RawData!Y925*ScoringModel!$B$27+RawData!Z925*ScoringModel!$B$28+RawData!AA925*ScoringModel!$B$29+RawData!AB925*ScoringModel!$B$30)*0.01,"")</f>
        <v/>
      </c>
      <c r="Q925" s="19"/>
      <c r="R925" s="19"/>
      <c r="S925" s="19"/>
      <c r="T925" s="19"/>
      <c r="U925" s="19"/>
      <c r="V925" s="19"/>
    </row>
    <row r="926" spans="1:22" x14ac:dyDescent="0.25">
      <c r="A926" t="str">
        <f>IF(RawData!A926&lt;&gt;"",RawData!A926,"")</f>
        <v/>
      </c>
      <c r="B926" t="str">
        <f>IF(RawData!B926&lt;&gt;"",CONCATENATE(RawData!B926,", ",RawData!C926),"")</f>
        <v/>
      </c>
      <c r="C926" t="str">
        <f>IF(RawData!D926&lt;&gt;"",RawData!D926,"")</f>
        <v/>
      </c>
      <c r="D926" s="28" t="str">
        <f>IF(RawData!E926&lt;&gt;"",RawData!E926,"")</f>
        <v/>
      </c>
      <c r="E926" t="str">
        <f>IF(RawData!F926&lt;&gt;"",CONCATENATE(RawData!F926,", ",LEFT(RawData!G926,1)),"")</f>
        <v/>
      </c>
      <c r="G926" s="30" t="str">
        <f t="shared" si="14"/>
        <v/>
      </c>
      <c r="H926" t="str">
        <f>IF(A926&lt;&gt;"",VLOOKUP(G926,ScoreRanges!$C$4:$E$8,3),"")</f>
        <v/>
      </c>
      <c r="J926" s="30" t="str">
        <f>IF(AND(ConversionTable!$F$2&lt;&gt;"",A926&lt;&gt;""),VLOOKUP(G926,ConversionTable!B$2:D$402,3),"")</f>
        <v/>
      </c>
      <c r="K926" t="str">
        <f>IF(AND(ConversionTable!$F$2&lt;&gt;"",A926&lt;&gt;""),VLOOKUP(J926,ConversionTable!I$4:K$7,3),"")</f>
        <v/>
      </c>
      <c r="M926" t="str">
        <f>IF(A926&lt;&gt;"",(RawData!AC926*ScoringModel!$B$11+RawData!AD926*ScoringModel!$B$21+RawData!AE926*ScoringModel!$B$31)*0.01,"")</f>
        <v/>
      </c>
      <c r="N926" t="str">
        <f>IF(A926&lt;&gt;"",(RawData!H926*ScoringModel!$B$4+RawData!I926*ScoringModel!$B$5+RawData!J926*ScoringModel!$B$6+RawData!K926*ScoringModel!$B$7+RawData!L926*ScoringModel!$B$8+RawData!M926*ScoringModel!$B$9+RawData!N926*ScoringModel!$B$10)*0.01,"")</f>
        <v/>
      </c>
      <c r="O926" t="str">
        <f>IF(A926&lt;&gt;"",(RawData!O926*ScoringModel!$B$14+RawData!P926*ScoringModel!$B$15+RawData!Q926*ScoringModel!$B$16+RawData!R926*ScoringModel!$B$17+RawData!S926*ScoringModel!$B$18+RawData!T926*ScoringModel!$B$19+RawData!U926*ScoringModel!$B$20)*0.01,"")</f>
        <v/>
      </c>
      <c r="P926" t="str">
        <f>IF(A926&lt;&gt;"",(RawData!V926*ScoringModel!$B$24+RawData!W926*ScoringModel!$B$25+RawData!X926*ScoringModel!$B$26+RawData!Y926*ScoringModel!$B$27+RawData!Z926*ScoringModel!$B$28+RawData!AA926*ScoringModel!$B$29+RawData!AB926*ScoringModel!$B$30)*0.01,"")</f>
        <v/>
      </c>
      <c r="Q926" s="19"/>
      <c r="R926" s="19"/>
      <c r="S926" s="19"/>
      <c r="T926" s="19"/>
      <c r="U926" s="19"/>
      <c r="V926" s="19"/>
    </row>
    <row r="927" spans="1:22" x14ac:dyDescent="0.25">
      <c r="A927" t="str">
        <f>IF(RawData!A927&lt;&gt;"",RawData!A927,"")</f>
        <v/>
      </c>
      <c r="B927" t="str">
        <f>IF(RawData!B927&lt;&gt;"",CONCATENATE(RawData!B927,", ",RawData!C927),"")</f>
        <v/>
      </c>
      <c r="C927" t="str">
        <f>IF(RawData!D927&lt;&gt;"",RawData!D927,"")</f>
        <v/>
      </c>
      <c r="D927" s="28" t="str">
        <f>IF(RawData!E927&lt;&gt;"",RawData!E927,"")</f>
        <v/>
      </c>
      <c r="E927" t="str">
        <f>IF(RawData!F927&lt;&gt;"",CONCATENATE(RawData!F927,", ",LEFT(RawData!G927,1)),"")</f>
        <v/>
      </c>
      <c r="G927" s="30" t="str">
        <f t="shared" si="14"/>
        <v/>
      </c>
      <c r="H927" t="str">
        <f>IF(A927&lt;&gt;"",VLOOKUP(G927,ScoreRanges!$C$4:$E$8,3),"")</f>
        <v/>
      </c>
      <c r="J927" s="30" t="str">
        <f>IF(AND(ConversionTable!$F$2&lt;&gt;"",A927&lt;&gt;""),VLOOKUP(G927,ConversionTable!B$2:D$402,3),"")</f>
        <v/>
      </c>
      <c r="K927" t="str">
        <f>IF(AND(ConversionTable!$F$2&lt;&gt;"",A927&lt;&gt;""),VLOOKUP(J927,ConversionTable!I$4:K$7,3),"")</f>
        <v/>
      </c>
      <c r="M927" t="str">
        <f>IF(A927&lt;&gt;"",(RawData!AC927*ScoringModel!$B$11+RawData!AD927*ScoringModel!$B$21+RawData!AE927*ScoringModel!$B$31)*0.01,"")</f>
        <v/>
      </c>
      <c r="N927" t="str">
        <f>IF(A927&lt;&gt;"",(RawData!H927*ScoringModel!$B$4+RawData!I927*ScoringModel!$B$5+RawData!J927*ScoringModel!$B$6+RawData!K927*ScoringModel!$B$7+RawData!L927*ScoringModel!$B$8+RawData!M927*ScoringModel!$B$9+RawData!N927*ScoringModel!$B$10)*0.01,"")</f>
        <v/>
      </c>
      <c r="O927" t="str">
        <f>IF(A927&lt;&gt;"",(RawData!O927*ScoringModel!$B$14+RawData!P927*ScoringModel!$B$15+RawData!Q927*ScoringModel!$B$16+RawData!R927*ScoringModel!$B$17+RawData!S927*ScoringModel!$B$18+RawData!T927*ScoringModel!$B$19+RawData!U927*ScoringModel!$B$20)*0.01,"")</f>
        <v/>
      </c>
      <c r="P927" t="str">
        <f>IF(A927&lt;&gt;"",(RawData!V927*ScoringModel!$B$24+RawData!W927*ScoringModel!$B$25+RawData!X927*ScoringModel!$B$26+RawData!Y927*ScoringModel!$B$27+RawData!Z927*ScoringModel!$B$28+RawData!AA927*ScoringModel!$B$29+RawData!AB927*ScoringModel!$B$30)*0.01,"")</f>
        <v/>
      </c>
      <c r="Q927" s="19"/>
      <c r="R927" s="19"/>
      <c r="S927" s="19"/>
      <c r="T927" s="19"/>
      <c r="U927" s="19"/>
      <c r="V927" s="19"/>
    </row>
    <row r="928" spans="1:22" x14ac:dyDescent="0.25">
      <c r="A928" t="str">
        <f>IF(RawData!A928&lt;&gt;"",RawData!A928,"")</f>
        <v/>
      </c>
      <c r="B928" t="str">
        <f>IF(RawData!B928&lt;&gt;"",CONCATENATE(RawData!B928,", ",RawData!C928),"")</f>
        <v/>
      </c>
      <c r="C928" t="str">
        <f>IF(RawData!D928&lt;&gt;"",RawData!D928,"")</f>
        <v/>
      </c>
      <c r="D928" s="28" t="str">
        <f>IF(RawData!E928&lt;&gt;"",RawData!E928,"")</f>
        <v/>
      </c>
      <c r="E928" t="str">
        <f>IF(RawData!F928&lt;&gt;"",CONCATENATE(RawData!F928,", ",LEFT(RawData!G928,1)),"")</f>
        <v/>
      </c>
      <c r="G928" s="30" t="str">
        <f t="shared" si="14"/>
        <v/>
      </c>
      <c r="H928" t="str">
        <f>IF(A928&lt;&gt;"",VLOOKUP(G928,ScoreRanges!$C$4:$E$8,3),"")</f>
        <v/>
      </c>
      <c r="J928" s="30" t="str">
        <f>IF(AND(ConversionTable!$F$2&lt;&gt;"",A928&lt;&gt;""),VLOOKUP(G928,ConversionTable!B$2:D$402,3),"")</f>
        <v/>
      </c>
      <c r="K928" t="str">
        <f>IF(AND(ConversionTable!$F$2&lt;&gt;"",A928&lt;&gt;""),VLOOKUP(J928,ConversionTable!I$4:K$7,3),"")</f>
        <v/>
      </c>
      <c r="M928" t="str">
        <f>IF(A928&lt;&gt;"",(RawData!AC928*ScoringModel!$B$11+RawData!AD928*ScoringModel!$B$21+RawData!AE928*ScoringModel!$B$31)*0.01,"")</f>
        <v/>
      </c>
      <c r="N928" t="str">
        <f>IF(A928&lt;&gt;"",(RawData!H928*ScoringModel!$B$4+RawData!I928*ScoringModel!$B$5+RawData!J928*ScoringModel!$B$6+RawData!K928*ScoringModel!$B$7+RawData!L928*ScoringModel!$B$8+RawData!M928*ScoringModel!$B$9+RawData!N928*ScoringModel!$B$10)*0.01,"")</f>
        <v/>
      </c>
      <c r="O928" t="str">
        <f>IF(A928&lt;&gt;"",(RawData!O928*ScoringModel!$B$14+RawData!P928*ScoringModel!$B$15+RawData!Q928*ScoringModel!$B$16+RawData!R928*ScoringModel!$B$17+RawData!S928*ScoringModel!$B$18+RawData!T928*ScoringModel!$B$19+RawData!U928*ScoringModel!$B$20)*0.01,"")</f>
        <v/>
      </c>
      <c r="P928" t="str">
        <f>IF(A928&lt;&gt;"",(RawData!V928*ScoringModel!$B$24+RawData!W928*ScoringModel!$B$25+RawData!X928*ScoringModel!$B$26+RawData!Y928*ScoringModel!$B$27+RawData!Z928*ScoringModel!$B$28+RawData!AA928*ScoringModel!$B$29+RawData!AB928*ScoringModel!$B$30)*0.01,"")</f>
        <v/>
      </c>
      <c r="Q928" s="19"/>
      <c r="R928" s="19"/>
      <c r="S928" s="19"/>
      <c r="T928" s="19"/>
      <c r="U928" s="19"/>
      <c r="V928" s="19"/>
    </row>
    <row r="929" spans="1:22" x14ac:dyDescent="0.25">
      <c r="A929" t="str">
        <f>IF(RawData!A929&lt;&gt;"",RawData!A929,"")</f>
        <v/>
      </c>
      <c r="B929" t="str">
        <f>IF(RawData!B929&lt;&gt;"",CONCATENATE(RawData!B929,", ",RawData!C929),"")</f>
        <v/>
      </c>
      <c r="C929" t="str">
        <f>IF(RawData!D929&lt;&gt;"",RawData!D929,"")</f>
        <v/>
      </c>
      <c r="D929" s="28" t="str">
        <f>IF(RawData!E929&lt;&gt;"",RawData!E929,"")</f>
        <v/>
      </c>
      <c r="E929" t="str">
        <f>IF(RawData!F929&lt;&gt;"",CONCATENATE(RawData!F929,", ",LEFT(RawData!G929,1)),"")</f>
        <v/>
      </c>
      <c r="G929" s="30" t="str">
        <f t="shared" si="14"/>
        <v/>
      </c>
      <c r="H929" t="str">
        <f>IF(A929&lt;&gt;"",VLOOKUP(G929,ScoreRanges!$C$4:$E$8,3),"")</f>
        <v/>
      </c>
      <c r="J929" s="30" t="str">
        <f>IF(AND(ConversionTable!$F$2&lt;&gt;"",A929&lt;&gt;""),VLOOKUP(G929,ConversionTable!B$2:D$402,3),"")</f>
        <v/>
      </c>
      <c r="K929" t="str">
        <f>IF(AND(ConversionTable!$F$2&lt;&gt;"",A929&lt;&gt;""),VLOOKUP(J929,ConversionTable!I$4:K$7,3),"")</f>
        <v/>
      </c>
      <c r="M929" t="str">
        <f>IF(A929&lt;&gt;"",(RawData!AC929*ScoringModel!$B$11+RawData!AD929*ScoringModel!$B$21+RawData!AE929*ScoringModel!$B$31)*0.01,"")</f>
        <v/>
      </c>
      <c r="N929" t="str">
        <f>IF(A929&lt;&gt;"",(RawData!H929*ScoringModel!$B$4+RawData!I929*ScoringModel!$B$5+RawData!J929*ScoringModel!$B$6+RawData!K929*ScoringModel!$B$7+RawData!L929*ScoringModel!$B$8+RawData!M929*ScoringModel!$B$9+RawData!N929*ScoringModel!$B$10)*0.01,"")</f>
        <v/>
      </c>
      <c r="O929" t="str">
        <f>IF(A929&lt;&gt;"",(RawData!O929*ScoringModel!$B$14+RawData!P929*ScoringModel!$B$15+RawData!Q929*ScoringModel!$B$16+RawData!R929*ScoringModel!$B$17+RawData!S929*ScoringModel!$B$18+RawData!T929*ScoringModel!$B$19+RawData!U929*ScoringModel!$B$20)*0.01,"")</f>
        <v/>
      </c>
      <c r="P929" t="str">
        <f>IF(A929&lt;&gt;"",(RawData!V929*ScoringModel!$B$24+RawData!W929*ScoringModel!$B$25+RawData!X929*ScoringModel!$B$26+RawData!Y929*ScoringModel!$B$27+RawData!Z929*ScoringModel!$B$28+RawData!AA929*ScoringModel!$B$29+RawData!AB929*ScoringModel!$B$30)*0.01,"")</f>
        <v/>
      </c>
      <c r="Q929" s="19"/>
      <c r="R929" s="19"/>
      <c r="S929" s="19"/>
      <c r="T929" s="19"/>
      <c r="U929" s="19"/>
      <c r="V929" s="19"/>
    </row>
    <row r="930" spans="1:22" x14ac:dyDescent="0.25">
      <c r="A930" t="str">
        <f>IF(RawData!A930&lt;&gt;"",RawData!A930,"")</f>
        <v/>
      </c>
      <c r="B930" t="str">
        <f>IF(RawData!B930&lt;&gt;"",CONCATENATE(RawData!B930,", ",RawData!C930),"")</f>
        <v/>
      </c>
      <c r="C930" t="str">
        <f>IF(RawData!D930&lt;&gt;"",RawData!D930,"")</f>
        <v/>
      </c>
      <c r="D930" s="28" t="str">
        <f>IF(RawData!E930&lt;&gt;"",RawData!E930,"")</f>
        <v/>
      </c>
      <c r="E930" t="str">
        <f>IF(RawData!F930&lt;&gt;"",CONCATENATE(RawData!F930,", ",LEFT(RawData!G930,1)),"")</f>
        <v/>
      </c>
      <c r="G930" s="30" t="str">
        <f t="shared" si="14"/>
        <v/>
      </c>
      <c r="H930" t="str">
        <f>IF(A930&lt;&gt;"",VLOOKUP(G930,ScoreRanges!$C$4:$E$8,3),"")</f>
        <v/>
      </c>
      <c r="J930" s="30" t="str">
        <f>IF(AND(ConversionTable!$F$2&lt;&gt;"",A930&lt;&gt;""),VLOOKUP(G930,ConversionTable!B$2:D$402,3),"")</f>
        <v/>
      </c>
      <c r="K930" t="str">
        <f>IF(AND(ConversionTable!$F$2&lt;&gt;"",A930&lt;&gt;""),VLOOKUP(J930,ConversionTable!I$4:K$7,3),"")</f>
        <v/>
      </c>
      <c r="M930" t="str">
        <f>IF(A930&lt;&gt;"",(RawData!AC930*ScoringModel!$B$11+RawData!AD930*ScoringModel!$B$21+RawData!AE930*ScoringModel!$B$31)*0.01,"")</f>
        <v/>
      </c>
      <c r="N930" t="str">
        <f>IF(A930&lt;&gt;"",(RawData!H930*ScoringModel!$B$4+RawData!I930*ScoringModel!$B$5+RawData!J930*ScoringModel!$B$6+RawData!K930*ScoringModel!$B$7+RawData!L930*ScoringModel!$B$8+RawData!M930*ScoringModel!$B$9+RawData!N930*ScoringModel!$B$10)*0.01,"")</f>
        <v/>
      </c>
      <c r="O930" t="str">
        <f>IF(A930&lt;&gt;"",(RawData!O930*ScoringModel!$B$14+RawData!P930*ScoringModel!$B$15+RawData!Q930*ScoringModel!$B$16+RawData!R930*ScoringModel!$B$17+RawData!S930*ScoringModel!$B$18+RawData!T930*ScoringModel!$B$19+RawData!U930*ScoringModel!$B$20)*0.01,"")</f>
        <v/>
      </c>
      <c r="P930" t="str">
        <f>IF(A930&lt;&gt;"",(RawData!V930*ScoringModel!$B$24+RawData!W930*ScoringModel!$B$25+RawData!X930*ScoringModel!$B$26+RawData!Y930*ScoringModel!$B$27+RawData!Z930*ScoringModel!$B$28+RawData!AA930*ScoringModel!$B$29+RawData!AB930*ScoringModel!$B$30)*0.01,"")</f>
        <v/>
      </c>
      <c r="Q930" s="19"/>
      <c r="R930" s="19"/>
      <c r="S930" s="19"/>
      <c r="T930" s="19"/>
      <c r="U930" s="19"/>
      <c r="V930" s="19"/>
    </row>
    <row r="931" spans="1:22" x14ac:dyDescent="0.25">
      <c r="A931" t="str">
        <f>IF(RawData!A931&lt;&gt;"",RawData!A931,"")</f>
        <v/>
      </c>
      <c r="B931" t="str">
        <f>IF(RawData!B931&lt;&gt;"",CONCATENATE(RawData!B931,", ",RawData!C931),"")</f>
        <v/>
      </c>
      <c r="C931" t="str">
        <f>IF(RawData!D931&lt;&gt;"",RawData!D931,"")</f>
        <v/>
      </c>
      <c r="D931" s="28" t="str">
        <f>IF(RawData!E931&lt;&gt;"",RawData!E931,"")</f>
        <v/>
      </c>
      <c r="E931" t="str">
        <f>IF(RawData!F931&lt;&gt;"",CONCATENATE(RawData!F931,", ",LEFT(RawData!G931,1)),"")</f>
        <v/>
      </c>
      <c r="G931" s="30" t="str">
        <f t="shared" si="14"/>
        <v/>
      </c>
      <c r="H931" t="str">
        <f>IF(A931&lt;&gt;"",VLOOKUP(G931,ScoreRanges!$C$4:$E$8,3),"")</f>
        <v/>
      </c>
      <c r="J931" s="30" t="str">
        <f>IF(AND(ConversionTable!$F$2&lt;&gt;"",A931&lt;&gt;""),VLOOKUP(G931,ConversionTable!B$2:D$402,3),"")</f>
        <v/>
      </c>
      <c r="K931" t="str">
        <f>IF(AND(ConversionTable!$F$2&lt;&gt;"",A931&lt;&gt;""),VLOOKUP(J931,ConversionTable!I$4:K$7,3),"")</f>
        <v/>
      </c>
      <c r="M931" t="str">
        <f>IF(A931&lt;&gt;"",(RawData!AC931*ScoringModel!$B$11+RawData!AD931*ScoringModel!$B$21+RawData!AE931*ScoringModel!$B$31)*0.01,"")</f>
        <v/>
      </c>
      <c r="N931" t="str">
        <f>IF(A931&lt;&gt;"",(RawData!H931*ScoringModel!$B$4+RawData!I931*ScoringModel!$B$5+RawData!J931*ScoringModel!$B$6+RawData!K931*ScoringModel!$B$7+RawData!L931*ScoringModel!$B$8+RawData!M931*ScoringModel!$B$9+RawData!N931*ScoringModel!$B$10)*0.01,"")</f>
        <v/>
      </c>
      <c r="O931" t="str">
        <f>IF(A931&lt;&gt;"",(RawData!O931*ScoringModel!$B$14+RawData!P931*ScoringModel!$B$15+RawData!Q931*ScoringModel!$B$16+RawData!R931*ScoringModel!$B$17+RawData!S931*ScoringModel!$B$18+RawData!T931*ScoringModel!$B$19+RawData!U931*ScoringModel!$B$20)*0.01,"")</f>
        <v/>
      </c>
      <c r="P931" t="str">
        <f>IF(A931&lt;&gt;"",(RawData!V931*ScoringModel!$B$24+RawData!W931*ScoringModel!$B$25+RawData!X931*ScoringModel!$B$26+RawData!Y931*ScoringModel!$B$27+RawData!Z931*ScoringModel!$B$28+RawData!AA931*ScoringModel!$B$29+RawData!AB931*ScoringModel!$B$30)*0.01,"")</f>
        <v/>
      </c>
      <c r="Q931" s="19"/>
      <c r="R931" s="19"/>
      <c r="S931" s="19"/>
      <c r="T931" s="19"/>
      <c r="U931" s="19"/>
      <c r="V931" s="19"/>
    </row>
    <row r="932" spans="1:22" x14ac:dyDescent="0.25">
      <c r="A932" t="str">
        <f>IF(RawData!A932&lt;&gt;"",RawData!A932,"")</f>
        <v/>
      </c>
      <c r="B932" t="str">
        <f>IF(RawData!B932&lt;&gt;"",CONCATENATE(RawData!B932,", ",RawData!C932),"")</f>
        <v/>
      </c>
      <c r="C932" t="str">
        <f>IF(RawData!D932&lt;&gt;"",RawData!D932,"")</f>
        <v/>
      </c>
      <c r="D932" s="28" t="str">
        <f>IF(RawData!E932&lt;&gt;"",RawData!E932,"")</f>
        <v/>
      </c>
      <c r="E932" t="str">
        <f>IF(RawData!F932&lt;&gt;"",CONCATENATE(RawData!F932,", ",LEFT(RawData!G932,1)),"")</f>
        <v/>
      </c>
      <c r="G932" s="30" t="str">
        <f t="shared" si="14"/>
        <v/>
      </c>
      <c r="H932" t="str">
        <f>IF(A932&lt;&gt;"",VLOOKUP(G932,ScoreRanges!$C$4:$E$8,3),"")</f>
        <v/>
      </c>
      <c r="J932" s="30" t="str">
        <f>IF(AND(ConversionTable!$F$2&lt;&gt;"",A932&lt;&gt;""),VLOOKUP(G932,ConversionTable!B$2:D$402,3),"")</f>
        <v/>
      </c>
      <c r="K932" t="str">
        <f>IF(AND(ConversionTable!$F$2&lt;&gt;"",A932&lt;&gt;""),VLOOKUP(J932,ConversionTable!I$4:K$7,3),"")</f>
        <v/>
      </c>
      <c r="M932" t="str">
        <f>IF(A932&lt;&gt;"",(RawData!AC932*ScoringModel!$B$11+RawData!AD932*ScoringModel!$B$21+RawData!AE932*ScoringModel!$B$31)*0.01,"")</f>
        <v/>
      </c>
      <c r="N932" t="str">
        <f>IF(A932&lt;&gt;"",(RawData!H932*ScoringModel!$B$4+RawData!I932*ScoringModel!$B$5+RawData!J932*ScoringModel!$B$6+RawData!K932*ScoringModel!$B$7+RawData!L932*ScoringModel!$B$8+RawData!M932*ScoringModel!$B$9+RawData!N932*ScoringModel!$B$10)*0.01,"")</f>
        <v/>
      </c>
      <c r="O932" t="str">
        <f>IF(A932&lt;&gt;"",(RawData!O932*ScoringModel!$B$14+RawData!P932*ScoringModel!$B$15+RawData!Q932*ScoringModel!$B$16+RawData!R932*ScoringModel!$B$17+RawData!S932*ScoringModel!$B$18+RawData!T932*ScoringModel!$B$19+RawData!U932*ScoringModel!$B$20)*0.01,"")</f>
        <v/>
      </c>
      <c r="P932" t="str">
        <f>IF(A932&lt;&gt;"",(RawData!V932*ScoringModel!$B$24+RawData!W932*ScoringModel!$B$25+RawData!X932*ScoringModel!$B$26+RawData!Y932*ScoringModel!$B$27+RawData!Z932*ScoringModel!$B$28+RawData!AA932*ScoringModel!$B$29+RawData!AB932*ScoringModel!$B$30)*0.01,"")</f>
        <v/>
      </c>
      <c r="Q932" s="19"/>
      <c r="R932" s="19"/>
      <c r="S932" s="19"/>
      <c r="T932" s="19"/>
      <c r="U932" s="19"/>
      <c r="V932" s="19"/>
    </row>
    <row r="933" spans="1:22" x14ac:dyDescent="0.25">
      <c r="A933" t="str">
        <f>IF(RawData!A933&lt;&gt;"",RawData!A933,"")</f>
        <v/>
      </c>
      <c r="B933" t="str">
        <f>IF(RawData!B933&lt;&gt;"",CONCATENATE(RawData!B933,", ",RawData!C933),"")</f>
        <v/>
      </c>
      <c r="C933" t="str">
        <f>IF(RawData!D933&lt;&gt;"",RawData!D933,"")</f>
        <v/>
      </c>
      <c r="D933" s="28" t="str">
        <f>IF(RawData!E933&lt;&gt;"",RawData!E933,"")</f>
        <v/>
      </c>
      <c r="E933" t="str">
        <f>IF(RawData!F933&lt;&gt;"",CONCATENATE(RawData!F933,", ",LEFT(RawData!G933,1)),"")</f>
        <v/>
      </c>
      <c r="G933" s="30" t="str">
        <f t="shared" si="14"/>
        <v/>
      </c>
      <c r="H933" t="str">
        <f>IF(A933&lt;&gt;"",VLOOKUP(G933,ScoreRanges!$C$4:$E$8,3),"")</f>
        <v/>
      </c>
      <c r="J933" s="30" t="str">
        <f>IF(AND(ConversionTable!$F$2&lt;&gt;"",A933&lt;&gt;""),VLOOKUP(G933,ConversionTable!B$2:D$402,3),"")</f>
        <v/>
      </c>
      <c r="K933" t="str">
        <f>IF(AND(ConversionTable!$F$2&lt;&gt;"",A933&lt;&gt;""),VLOOKUP(J933,ConversionTable!I$4:K$7,3),"")</f>
        <v/>
      </c>
      <c r="M933" t="str">
        <f>IF(A933&lt;&gt;"",(RawData!AC933*ScoringModel!$B$11+RawData!AD933*ScoringModel!$B$21+RawData!AE933*ScoringModel!$B$31)*0.01,"")</f>
        <v/>
      </c>
      <c r="N933" t="str">
        <f>IF(A933&lt;&gt;"",(RawData!H933*ScoringModel!$B$4+RawData!I933*ScoringModel!$B$5+RawData!J933*ScoringModel!$B$6+RawData!K933*ScoringModel!$B$7+RawData!L933*ScoringModel!$B$8+RawData!M933*ScoringModel!$B$9+RawData!N933*ScoringModel!$B$10)*0.01,"")</f>
        <v/>
      </c>
      <c r="O933" t="str">
        <f>IF(A933&lt;&gt;"",(RawData!O933*ScoringModel!$B$14+RawData!P933*ScoringModel!$B$15+RawData!Q933*ScoringModel!$B$16+RawData!R933*ScoringModel!$B$17+RawData!S933*ScoringModel!$B$18+RawData!T933*ScoringModel!$B$19+RawData!U933*ScoringModel!$B$20)*0.01,"")</f>
        <v/>
      </c>
      <c r="P933" t="str">
        <f>IF(A933&lt;&gt;"",(RawData!V933*ScoringModel!$B$24+RawData!W933*ScoringModel!$B$25+RawData!X933*ScoringModel!$B$26+RawData!Y933*ScoringModel!$B$27+RawData!Z933*ScoringModel!$B$28+RawData!AA933*ScoringModel!$B$29+RawData!AB933*ScoringModel!$B$30)*0.01,"")</f>
        <v/>
      </c>
      <c r="Q933" s="19"/>
      <c r="R933" s="19"/>
      <c r="S933" s="19"/>
      <c r="T933" s="19"/>
      <c r="U933" s="19"/>
      <c r="V933" s="19"/>
    </row>
    <row r="934" spans="1:22" x14ac:dyDescent="0.25">
      <c r="A934" t="str">
        <f>IF(RawData!A934&lt;&gt;"",RawData!A934,"")</f>
        <v/>
      </c>
      <c r="B934" t="str">
        <f>IF(RawData!B934&lt;&gt;"",CONCATENATE(RawData!B934,", ",RawData!C934),"")</f>
        <v/>
      </c>
      <c r="C934" t="str">
        <f>IF(RawData!D934&lt;&gt;"",RawData!D934,"")</f>
        <v/>
      </c>
      <c r="D934" s="28" t="str">
        <f>IF(RawData!E934&lt;&gt;"",RawData!E934,"")</f>
        <v/>
      </c>
      <c r="E934" t="str">
        <f>IF(RawData!F934&lt;&gt;"",CONCATENATE(RawData!F934,", ",LEFT(RawData!G934,1)),"")</f>
        <v/>
      </c>
      <c r="G934" s="30" t="str">
        <f t="shared" si="14"/>
        <v/>
      </c>
      <c r="H934" t="str">
        <f>IF(A934&lt;&gt;"",VLOOKUP(G934,ScoreRanges!$C$4:$E$8,3),"")</f>
        <v/>
      </c>
      <c r="J934" s="30" t="str">
        <f>IF(AND(ConversionTable!$F$2&lt;&gt;"",A934&lt;&gt;""),VLOOKUP(G934,ConversionTable!B$2:D$402,3),"")</f>
        <v/>
      </c>
      <c r="K934" t="str">
        <f>IF(AND(ConversionTable!$F$2&lt;&gt;"",A934&lt;&gt;""),VLOOKUP(J934,ConversionTable!I$4:K$7,3),"")</f>
        <v/>
      </c>
      <c r="M934" t="str">
        <f>IF(A934&lt;&gt;"",(RawData!AC934*ScoringModel!$B$11+RawData!AD934*ScoringModel!$B$21+RawData!AE934*ScoringModel!$B$31)*0.01,"")</f>
        <v/>
      </c>
      <c r="N934" t="str">
        <f>IF(A934&lt;&gt;"",(RawData!H934*ScoringModel!$B$4+RawData!I934*ScoringModel!$B$5+RawData!J934*ScoringModel!$B$6+RawData!K934*ScoringModel!$B$7+RawData!L934*ScoringModel!$B$8+RawData!M934*ScoringModel!$B$9+RawData!N934*ScoringModel!$B$10)*0.01,"")</f>
        <v/>
      </c>
      <c r="O934" t="str">
        <f>IF(A934&lt;&gt;"",(RawData!O934*ScoringModel!$B$14+RawData!P934*ScoringModel!$B$15+RawData!Q934*ScoringModel!$B$16+RawData!R934*ScoringModel!$B$17+RawData!S934*ScoringModel!$B$18+RawData!T934*ScoringModel!$B$19+RawData!U934*ScoringModel!$B$20)*0.01,"")</f>
        <v/>
      </c>
      <c r="P934" t="str">
        <f>IF(A934&lt;&gt;"",(RawData!V934*ScoringModel!$B$24+RawData!W934*ScoringModel!$B$25+RawData!X934*ScoringModel!$B$26+RawData!Y934*ScoringModel!$B$27+RawData!Z934*ScoringModel!$B$28+RawData!AA934*ScoringModel!$B$29+RawData!AB934*ScoringModel!$B$30)*0.01,"")</f>
        <v/>
      </c>
      <c r="Q934" s="19"/>
      <c r="R934" s="19"/>
      <c r="S934" s="19"/>
      <c r="T934" s="19"/>
      <c r="U934" s="19"/>
      <c r="V934" s="19"/>
    </row>
    <row r="935" spans="1:22" x14ac:dyDescent="0.25">
      <c r="A935" t="str">
        <f>IF(RawData!A935&lt;&gt;"",RawData!A935,"")</f>
        <v/>
      </c>
      <c r="B935" t="str">
        <f>IF(RawData!B935&lt;&gt;"",CONCATENATE(RawData!B935,", ",RawData!C935),"")</f>
        <v/>
      </c>
      <c r="C935" t="str">
        <f>IF(RawData!D935&lt;&gt;"",RawData!D935,"")</f>
        <v/>
      </c>
      <c r="D935" s="28" t="str">
        <f>IF(RawData!E935&lt;&gt;"",RawData!E935,"")</f>
        <v/>
      </c>
      <c r="E935" t="str">
        <f>IF(RawData!F935&lt;&gt;"",CONCATENATE(RawData!F935,", ",LEFT(RawData!G935,1)),"")</f>
        <v/>
      </c>
      <c r="G935" s="30" t="str">
        <f t="shared" si="14"/>
        <v/>
      </c>
      <c r="H935" t="str">
        <f>IF(A935&lt;&gt;"",VLOOKUP(G935,ScoreRanges!$C$4:$E$8,3),"")</f>
        <v/>
      </c>
      <c r="J935" s="30" t="str">
        <f>IF(AND(ConversionTable!$F$2&lt;&gt;"",A935&lt;&gt;""),VLOOKUP(G935,ConversionTable!B$2:D$402,3),"")</f>
        <v/>
      </c>
      <c r="K935" t="str">
        <f>IF(AND(ConversionTable!$F$2&lt;&gt;"",A935&lt;&gt;""),VLOOKUP(J935,ConversionTable!I$4:K$7,3),"")</f>
        <v/>
      </c>
      <c r="M935" t="str">
        <f>IF(A935&lt;&gt;"",(RawData!AC935*ScoringModel!$B$11+RawData!AD935*ScoringModel!$B$21+RawData!AE935*ScoringModel!$B$31)*0.01,"")</f>
        <v/>
      </c>
      <c r="N935" t="str">
        <f>IF(A935&lt;&gt;"",(RawData!H935*ScoringModel!$B$4+RawData!I935*ScoringModel!$B$5+RawData!J935*ScoringModel!$B$6+RawData!K935*ScoringModel!$B$7+RawData!L935*ScoringModel!$B$8+RawData!M935*ScoringModel!$B$9+RawData!N935*ScoringModel!$B$10)*0.01,"")</f>
        <v/>
      </c>
      <c r="O935" t="str">
        <f>IF(A935&lt;&gt;"",(RawData!O935*ScoringModel!$B$14+RawData!P935*ScoringModel!$B$15+RawData!Q935*ScoringModel!$B$16+RawData!R935*ScoringModel!$B$17+RawData!S935*ScoringModel!$B$18+RawData!T935*ScoringModel!$B$19+RawData!U935*ScoringModel!$B$20)*0.01,"")</f>
        <v/>
      </c>
      <c r="P935" t="str">
        <f>IF(A935&lt;&gt;"",(RawData!V935*ScoringModel!$B$24+RawData!W935*ScoringModel!$B$25+RawData!X935*ScoringModel!$B$26+RawData!Y935*ScoringModel!$B$27+RawData!Z935*ScoringModel!$B$28+RawData!AA935*ScoringModel!$B$29+RawData!AB935*ScoringModel!$B$30)*0.01,"")</f>
        <v/>
      </c>
      <c r="Q935" s="19"/>
      <c r="R935" s="19"/>
      <c r="S935" s="19"/>
      <c r="T935" s="19"/>
      <c r="U935" s="19"/>
      <c r="V935" s="19"/>
    </row>
    <row r="936" spans="1:22" x14ac:dyDescent="0.25">
      <c r="A936" t="str">
        <f>IF(RawData!A936&lt;&gt;"",RawData!A936,"")</f>
        <v/>
      </c>
      <c r="B936" t="str">
        <f>IF(RawData!B936&lt;&gt;"",CONCATENATE(RawData!B936,", ",RawData!C936),"")</f>
        <v/>
      </c>
      <c r="C936" t="str">
        <f>IF(RawData!D936&lt;&gt;"",RawData!D936,"")</f>
        <v/>
      </c>
      <c r="D936" s="28" t="str">
        <f>IF(RawData!E936&lt;&gt;"",RawData!E936,"")</f>
        <v/>
      </c>
      <c r="E936" t="str">
        <f>IF(RawData!F936&lt;&gt;"",CONCATENATE(RawData!F936,", ",LEFT(RawData!G936,1)),"")</f>
        <v/>
      </c>
      <c r="G936" s="30" t="str">
        <f t="shared" si="14"/>
        <v/>
      </c>
      <c r="H936" t="str">
        <f>IF(A936&lt;&gt;"",VLOOKUP(G936,ScoreRanges!$C$4:$E$8,3),"")</f>
        <v/>
      </c>
      <c r="J936" s="30" t="str">
        <f>IF(AND(ConversionTable!$F$2&lt;&gt;"",A936&lt;&gt;""),VLOOKUP(G936,ConversionTable!B$2:D$402,3),"")</f>
        <v/>
      </c>
      <c r="K936" t="str">
        <f>IF(AND(ConversionTable!$F$2&lt;&gt;"",A936&lt;&gt;""),VLOOKUP(J936,ConversionTable!I$4:K$7,3),"")</f>
        <v/>
      </c>
      <c r="M936" t="str">
        <f>IF(A936&lt;&gt;"",(RawData!AC936*ScoringModel!$B$11+RawData!AD936*ScoringModel!$B$21+RawData!AE936*ScoringModel!$B$31)*0.01,"")</f>
        <v/>
      </c>
      <c r="N936" t="str">
        <f>IF(A936&lt;&gt;"",(RawData!H936*ScoringModel!$B$4+RawData!I936*ScoringModel!$B$5+RawData!J936*ScoringModel!$B$6+RawData!K936*ScoringModel!$B$7+RawData!L936*ScoringModel!$B$8+RawData!M936*ScoringModel!$B$9+RawData!N936*ScoringModel!$B$10)*0.01,"")</f>
        <v/>
      </c>
      <c r="O936" t="str">
        <f>IF(A936&lt;&gt;"",(RawData!O936*ScoringModel!$B$14+RawData!P936*ScoringModel!$B$15+RawData!Q936*ScoringModel!$B$16+RawData!R936*ScoringModel!$B$17+RawData!S936*ScoringModel!$B$18+RawData!T936*ScoringModel!$B$19+RawData!U936*ScoringModel!$B$20)*0.01,"")</f>
        <v/>
      </c>
      <c r="P936" t="str">
        <f>IF(A936&lt;&gt;"",(RawData!V936*ScoringModel!$B$24+RawData!W936*ScoringModel!$B$25+RawData!X936*ScoringModel!$B$26+RawData!Y936*ScoringModel!$B$27+RawData!Z936*ScoringModel!$B$28+RawData!AA936*ScoringModel!$B$29+RawData!AB936*ScoringModel!$B$30)*0.01,"")</f>
        <v/>
      </c>
      <c r="Q936" s="19"/>
      <c r="R936" s="19"/>
      <c r="S936" s="19"/>
      <c r="T936" s="19"/>
      <c r="U936" s="19"/>
      <c r="V936" s="19"/>
    </row>
    <row r="937" spans="1:22" x14ac:dyDescent="0.25">
      <c r="A937" t="str">
        <f>IF(RawData!A937&lt;&gt;"",RawData!A937,"")</f>
        <v/>
      </c>
      <c r="B937" t="str">
        <f>IF(RawData!B937&lt;&gt;"",CONCATENATE(RawData!B937,", ",RawData!C937),"")</f>
        <v/>
      </c>
      <c r="C937" t="str">
        <f>IF(RawData!D937&lt;&gt;"",RawData!D937,"")</f>
        <v/>
      </c>
      <c r="D937" s="28" t="str">
        <f>IF(RawData!E937&lt;&gt;"",RawData!E937,"")</f>
        <v/>
      </c>
      <c r="E937" t="str">
        <f>IF(RawData!F937&lt;&gt;"",CONCATENATE(RawData!F937,", ",LEFT(RawData!G937,1)),"")</f>
        <v/>
      </c>
      <c r="G937" s="30" t="str">
        <f t="shared" si="14"/>
        <v/>
      </c>
      <c r="H937" t="str">
        <f>IF(A937&lt;&gt;"",VLOOKUP(G937,ScoreRanges!$C$4:$E$8,3),"")</f>
        <v/>
      </c>
      <c r="J937" s="30" t="str">
        <f>IF(AND(ConversionTable!$F$2&lt;&gt;"",A937&lt;&gt;""),VLOOKUP(G937,ConversionTable!B$2:D$402,3),"")</f>
        <v/>
      </c>
      <c r="K937" t="str">
        <f>IF(AND(ConversionTable!$F$2&lt;&gt;"",A937&lt;&gt;""),VLOOKUP(J937,ConversionTable!I$4:K$7,3),"")</f>
        <v/>
      </c>
      <c r="M937" t="str">
        <f>IF(A937&lt;&gt;"",(RawData!AC937*ScoringModel!$B$11+RawData!AD937*ScoringModel!$B$21+RawData!AE937*ScoringModel!$B$31)*0.01,"")</f>
        <v/>
      </c>
      <c r="N937" t="str">
        <f>IF(A937&lt;&gt;"",(RawData!H937*ScoringModel!$B$4+RawData!I937*ScoringModel!$B$5+RawData!J937*ScoringModel!$B$6+RawData!K937*ScoringModel!$B$7+RawData!L937*ScoringModel!$B$8+RawData!M937*ScoringModel!$B$9+RawData!N937*ScoringModel!$B$10)*0.01,"")</f>
        <v/>
      </c>
      <c r="O937" t="str">
        <f>IF(A937&lt;&gt;"",(RawData!O937*ScoringModel!$B$14+RawData!P937*ScoringModel!$B$15+RawData!Q937*ScoringModel!$B$16+RawData!R937*ScoringModel!$B$17+RawData!S937*ScoringModel!$B$18+RawData!T937*ScoringModel!$B$19+RawData!U937*ScoringModel!$B$20)*0.01,"")</f>
        <v/>
      </c>
      <c r="P937" t="str">
        <f>IF(A937&lt;&gt;"",(RawData!V937*ScoringModel!$B$24+RawData!W937*ScoringModel!$B$25+RawData!X937*ScoringModel!$B$26+RawData!Y937*ScoringModel!$B$27+RawData!Z937*ScoringModel!$B$28+RawData!AA937*ScoringModel!$B$29+RawData!AB937*ScoringModel!$B$30)*0.01,"")</f>
        <v/>
      </c>
      <c r="Q937" s="19"/>
      <c r="R937" s="19"/>
      <c r="S937" s="19"/>
      <c r="T937" s="19"/>
      <c r="U937" s="19"/>
      <c r="V937" s="19"/>
    </row>
    <row r="938" spans="1:22" x14ac:dyDescent="0.25">
      <c r="A938" t="str">
        <f>IF(RawData!A938&lt;&gt;"",RawData!A938,"")</f>
        <v/>
      </c>
      <c r="B938" t="str">
        <f>IF(RawData!B938&lt;&gt;"",CONCATENATE(RawData!B938,", ",RawData!C938),"")</f>
        <v/>
      </c>
      <c r="C938" t="str">
        <f>IF(RawData!D938&lt;&gt;"",RawData!D938,"")</f>
        <v/>
      </c>
      <c r="D938" s="28" t="str">
        <f>IF(RawData!E938&lt;&gt;"",RawData!E938,"")</f>
        <v/>
      </c>
      <c r="E938" t="str">
        <f>IF(RawData!F938&lt;&gt;"",CONCATENATE(RawData!F938,", ",LEFT(RawData!G938,1)),"")</f>
        <v/>
      </c>
      <c r="G938" s="30" t="str">
        <f t="shared" si="14"/>
        <v/>
      </c>
      <c r="H938" t="str">
        <f>IF(A938&lt;&gt;"",VLOOKUP(G938,ScoreRanges!$C$4:$E$8,3),"")</f>
        <v/>
      </c>
      <c r="J938" s="30" t="str">
        <f>IF(AND(ConversionTable!$F$2&lt;&gt;"",A938&lt;&gt;""),VLOOKUP(G938,ConversionTable!B$2:D$402,3),"")</f>
        <v/>
      </c>
      <c r="K938" t="str">
        <f>IF(AND(ConversionTable!$F$2&lt;&gt;"",A938&lt;&gt;""),VLOOKUP(J938,ConversionTable!I$4:K$7,3),"")</f>
        <v/>
      </c>
      <c r="M938" t="str">
        <f>IF(A938&lt;&gt;"",(RawData!AC938*ScoringModel!$B$11+RawData!AD938*ScoringModel!$B$21+RawData!AE938*ScoringModel!$B$31)*0.01,"")</f>
        <v/>
      </c>
      <c r="N938" t="str">
        <f>IF(A938&lt;&gt;"",(RawData!H938*ScoringModel!$B$4+RawData!I938*ScoringModel!$B$5+RawData!J938*ScoringModel!$B$6+RawData!K938*ScoringModel!$B$7+RawData!L938*ScoringModel!$B$8+RawData!M938*ScoringModel!$B$9+RawData!N938*ScoringModel!$B$10)*0.01,"")</f>
        <v/>
      </c>
      <c r="O938" t="str">
        <f>IF(A938&lt;&gt;"",(RawData!O938*ScoringModel!$B$14+RawData!P938*ScoringModel!$B$15+RawData!Q938*ScoringModel!$B$16+RawData!R938*ScoringModel!$B$17+RawData!S938*ScoringModel!$B$18+RawData!T938*ScoringModel!$B$19+RawData!U938*ScoringModel!$B$20)*0.01,"")</f>
        <v/>
      </c>
      <c r="P938" t="str">
        <f>IF(A938&lt;&gt;"",(RawData!V938*ScoringModel!$B$24+RawData!W938*ScoringModel!$B$25+RawData!X938*ScoringModel!$B$26+RawData!Y938*ScoringModel!$B$27+RawData!Z938*ScoringModel!$B$28+RawData!AA938*ScoringModel!$B$29+RawData!AB938*ScoringModel!$B$30)*0.01,"")</f>
        <v/>
      </c>
      <c r="Q938" s="19"/>
      <c r="R938" s="19"/>
      <c r="S938" s="19"/>
      <c r="T938" s="19"/>
      <c r="U938" s="19"/>
      <c r="V938" s="19"/>
    </row>
    <row r="939" spans="1:22" x14ac:dyDescent="0.25">
      <c r="A939" t="str">
        <f>IF(RawData!A939&lt;&gt;"",RawData!A939,"")</f>
        <v/>
      </c>
      <c r="B939" t="str">
        <f>IF(RawData!B939&lt;&gt;"",CONCATENATE(RawData!B939,", ",RawData!C939),"")</f>
        <v/>
      </c>
      <c r="C939" t="str">
        <f>IF(RawData!D939&lt;&gt;"",RawData!D939,"")</f>
        <v/>
      </c>
      <c r="D939" s="28" t="str">
        <f>IF(RawData!E939&lt;&gt;"",RawData!E939,"")</f>
        <v/>
      </c>
      <c r="E939" t="str">
        <f>IF(RawData!F939&lt;&gt;"",CONCATENATE(RawData!F939,", ",LEFT(RawData!G939,1)),"")</f>
        <v/>
      </c>
      <c r="G939" s="30" t="str">
        <f t="shared" si="14"/>
        <v/>
      </c>
      <c r="H939" t="str">
        <f>IF(A939&lt;&gt;"",VLOOKUP(G939,ScoreRanges!$C$4:$E$8,3),"")</f>
        <v/>
      </c>
      <c r="J939" s="30" t="str">
        <f>IF(AND(ConversionTable!$F$2&lt;&gt;"",A939&lt;&gt;""),VLOOKUP(G939,ConversionTable!B$2:D$402,3),"")</f>
        <v/>
      </c>
      <c r="K939" t="str">
        <f>IF(AND(ConversionTable!$F$2&lt;&gt;"",A939&lt;&gt;""),VLOOKUP(J939,ConversionTable!I$4:K$7,3),"")</f>
        <v/>
      </c>
      <c r="M939" t="str">
        <f>IF(A939&lt;&gt;"",(RawData!AC939*ScoringModel!$B$11+RawData!AD939*ScoringModel!$B$21+RawData!AE939*ScoringModel!$B$31)*0.01,"")</f>
        <v/>
      </c>
      <c r="N939" t="str">
        <f>IF(A939&lt;&gt;"",(RawData!H939*ScoringModel!$B$4+RawData!I939*ScoringModel!$B$5+RawData!J939*ScoringModel!$B$6+RawData!K939*ScoringModel!$B$7+RawData!L939*ScoringModel!$B$8+RawData!M939*ScoringModel!$B$9+RawData!N939*ScoringModel!$B$10)*0.01,"")</f>
        <v/>
      </c>
      <c r="O939" t="str">
        <f>IF(A939&lt;&gt;"",(RawData!O939*ScoringModel!$B$14+RawData!P939*ScoringModel!$B$15+RawData!Q939*ScoringModel!$B$16+RawData!R939*ScoringModel!$B$17+RawData!S939*ScoringModel!$B$18+RawData!T939*ScoringModel!$B$19+RawData!U939*ScoringModel!$B$20)*0.01,"")</f>
        <v/>
      </c>
      <c r="P939" t="str">
        <f>IF(A939&lt;&gt;"",(RawData!V939*ScoringModel!$B$24+RawData!W939*ScoringModel!$B$25+RawData!X939*ScoringModel!$B$26+RawData!Y939*ScoringModel!$B$27+RawData!Z939*ScoringModel!$B$28+RawData!AA939*ScoringModel!$B$29+RawData!AB939*ScoringModel!$B$30)*0.01,"")</f>
        <v/>
      </c>
      <c r="Q939" s="19"/>
      <c r="R939" s="19"/>
      <c r="S939" s="19"/>
      <c r="T939" s="19"/>
      <c r="U939" s="19"/>
      <c r="V939" s="19"/>
    </row>
    <row r="940" spans="1:22" x14ac:dyDescent="0.25">
      <c r="A940" t="str">
        <f>IF(RawData!A940&lt;&gt;"",RawData!A940,"")</f>
        <v/>
      </c>
      <c r="B940" t="str">
        <f>IF(RawData!B940&lt;&gt;"",CONCATENATE(RawData!B940,", ",RawData!C940),"")</f>
        <v/>
      </c>
      <c r="C940" t="str">
        <f>IF(RawData!D940&lt;&gt;"",RawData!D940,"")</f>
        <v/>
      </c>
      <c r="D940" s="28" t="str">
        <f>IF(RawData!E940&lt;&gt;"",RawData!E940,"")</f>
        <v/>
      </c>
      <c r="E940" t="str">
        <f>IF(RawData!F940&lt;&gt;"",CONCATENATE(RawData!F940,", ",LEFT(RawData!G940,1)),"")</f>
        <v/>
      </c>
      <c r="G940" s="30" t="str">
        <f t="shared" si="14"/>
        <v/>
      </c>
      <c r="H940" t="str">
        <f>IF(A940&lt;&gt;"",VLOOKUP(G940,ScoreRanges!$C$4:$E$8,3),"")</f>
        <v/>
      </c>
      <c r="J940" s="30" t="str">
        <f>IF(AND(ConversionTable!$F$2&lt;&gt;"",A940&lt;&gt;""),VLOOKUP(G940,ConversionTable!B$2:D$402,3),"")</f>
        <v/>
      </c>
      <c r="K940" t="str">
        <f>IF(AND(ConversionTable!$F$2&lt;&gt;"",A940&lt;&gt;""),VLOOKUP(J940,ConversionTable!I$4:K$7,3),"")</f>
        <v/>
      </c>
      <c r="M940" t="str">
        <f>IF(A940&lt;&gt;"",(RawData!AC940*ScoringModel!$B$11+RawData!AD940*ScoringModel!$B$21+RawData!AE940*ScoringModel!$B$31)*0.01,"")</f>
        <v/>
      </c>
      <c r="N940" t="str">
        <f>IF(A940&lt;&gt;"",(RawData!H940*ScoringModel!$B$4+RawData!I940*ScoringModel!$B$5+RawData!J940*ScoringModel!$B$6+RawData!K940*ScoringModel!$B$7+RawData!L940*ScoringModel!$B$8+RawData!M940*ScoringModel!$B$9+RawData!N940*ScoringModel!$B$10)*0.01,"")</f>
        <v/>
      </c>
      <c r="O940" t="str">
        <f>IF(A940&lt;&gt;"",(RawData!O940*ScoringModel!$B$14+RawData!P940*ScoringModel!$B$15+RawData!Q940*ScoringModel!$B$16+RawData!R940*ScoringModel!$B$17+RawData!S940*ScoringModel!$B$18+RawData!T940*ScoringModel!$B$19+RawData!U940*ScoringModel!$B$20)*0.01,"")</f>
        <v/>
      </c>
      <c r="P940" t="str">
        <f>IF(A940&lt;&gt;"",(RawData!V940*ScoringModel!$B$24+RawData!W940*ScoringModel!$B$25+RawData!X940*ScoringModel!$B$26+RawData!Y940*ScoringModel!$B$27+RawData!Z940*ScoringModel!$B$28+RawData!AA940*ScoringModel!$B$29+RawData!AB940*ScoringModel!$B$30)*0.01,"")</f>
        <v/>
      </c>
      <c r="Q940" s="19"/>
      <c r="R940" s="19"/>
      <c r="S940" s="19"/>
      <c r="T940" s="19"/>
      <c r="U940" s="19"/>
      <c r="V940" s="19"/>
    </row>
    <row r="941" spans="1:22" x14ac:dyDescent="0.25">
      <c r="A941" t="str">
        <f>IF(RawData!A941&lt;&gt;"",RawData!A941,"")</f>
        <v/>
      </c>
      <c r="B941" t="str">
        <f>IF(RawData!B941&lt;&gt;"",CONCATENATE(RawData!B941,", ",RawData!C941),"")</f>
        <v/>
      </c>
      <c r="C941" t="str">
        <f>IF(RawData!D941&lt;&gt;"",RawData!D941,"")</f>
        <v/>
      </c>
      <c r="D941" s="28" t="str">
        <f>IF(RawData!E941&lt;&gt;"",RawData!E941,"")</f>
        <v/>
      </c>
      <c r="E941" t="str">
        <f>IF(RawData!F941&lt;&gt;"",CONCATENATE(RawData!F941,", ",LEFT(RawData!G941,1)),"")</f>
        <v/>
      </c>
      <c r="G941" s="30" t="str">
        <f t="shared" si="14"/>
        <v/>
      </c>
      <c r="H941" t="str">
        <f>IF(A941&lt;&gt;"",VLOOKUP(G941,ScoreRanges!$C$4:$E$8,3),"")</f>
        <v/>
      </c>
      <c r="J941" s="30" t="str">
        <f>IF(AND(ConversionTable!$F$2&lt;&gt;"",A941&lt;&gt;""),VLOOKUP(G941,ConversionTable!B$2:D$402,3),"")</f>
        <v/>
      </c>
      <c r="K941" t="str">
        <f>IF(AND(ConversionTable!$F$2&lt;&gt;"",A941&lt;&gt;""),VLOOKUP(J941,ConversionTable!I$4:K$7,3),"")</f>
        <v/>
      </c>
      <c r="M941" t="str">
        <f>IF(A941&lt;&gt;"",(RawData!AC941*ScoringModel!$B$11+RawData!AD941*ScoringModel!$B$21+RawData!AE941*ScoringModel!$B$31)*0.01,"")</f>
        <v/>
      </c>
      <c r="N941" t="str">
        <f>IF(A941&lt;&gt;"",(RawData!H941*ScoringModel!$B$4+RawData!I941*ScoringModel!$B$5+RawData!J941*ScoringModel!$B$6+RawData!K941*ScoringModel!$B$7+RawData!L941*ScoringModel!$B$8+RawData!M941*ScoringModel!$B$9+RawData!N941*ScoringModel!$B$10)*0.01,"")</f>
        <v/>
      </c>
      <c r="O941" t="str">
        <f>IF(A941&lt;&gt;"",(RawData!O941*ScoringModel!$B$14+RawData!P941*ScoringModel!$B$15+RawData!Q941*ScoringModel!$B$16+RawData!R941*ScoringModel!$B$17+RawData!S941*ScoringModel!$B$18+RawData!T941*ScoringModel!$B$19+RawData!U941*ScoringModel!$B$20)*0.01,"")</f>
        <v/>
      </c>
      <c r="P941" t="str">
        <f>IF(A941&lt;&gt;"",(RawData!V941*ScoringModel!$B$24+RawData!W941*ScoringModel!$B$25+RawData!X941*ScoringModel!$B$26+RawData!Y941*ScoringModel!$B$27+RawData!Z941*ScoringModel!$B$28+RawData!AA941*ScoringModel!$B$29+RawData!AB941*ScoringModel!$B$30)*0.01,"")</f>
        <v/>
      </c>
      <c r="Q941" s="19"/>
      <c r="R941" s="19"/>
      <c r="S941" s="19"/>
      <c r="T941" s="19"/>
      <c r="U941" s="19"/>
      <c r="V941" s="19"/>
    </row>
    <row r="942" spans="1:22" x14ac:dyDescent="0.25">
      <c r="A942" t="str">
        <f>IF(RawData!A942&lt;&gt;"",RawData!A942,"")</f>
        <v/>
      </c>
      <c r="B942" t="str">
        <f>IF(RawData!B942&lt;&gt;"",CONCATENATE(RawData!B942,", ",RawData!C942),"")</f>
        <v/>
      </c>
      <c r="C942" t="str">
        <f>IF(RawData!D942&lt;&gt;"",RawData!D942,"")</f>
        <v/>
      </c>
      <c r="D942" s="28" t="str">
        <f>IF(RawData!E942&lt;&gt;"",RawData!E942,"")</f>
        <v/>
      </c>
      <c r="E942" t="str">
        <f>IF(RawData!F942&lt;&gt;"",CONCATENATE(RawData!F942,", ",LEFT(RawData!G942,1)),"")</f>
        <v/>
      </c>
      <c r="G942" s="30" t="str">
        <f t="shared" si="14"/>
        <v/>
      </c>
      <c r="H942" t="str">
        <f>IF(A942&lt;&gt;"",VLOOKUP(G942,ScoreRanges!$C$4:$E$8,3),"")</f>
        <v/>
      </c>
      <c r="J942" s="30" t="str">
        <f>IF(AND(ConversionTable!$F$2&lt;&gt;"",A942&lt;&gt;""),VLOOKUP(G942,ConversionTable!B$2:D$402,3),"")</f>
        <v/>
      </c>
      <c r="K942" t="str">
        <f>IF(AND(ConversionTable!$F$2&lt;&gt;"",A942&lt;&gt;""),VLOOKUP(J942,ConversionTable!I$4:K$7,3),"")</f>
        <v/>
      </c>
      <c r="M942" t="str">
        <f>IF(A942&lt;&gt;"",(RawData!AC942*ScoringModel!$B$11+RawData!AD942*ScoringModel!$B$21+RawData!AE942*ScoringModel!$B$31)*0.01,"")</f>
        <v/>
      </c>
      <c r="N942" t="str">
        <f>IF(A942&lt;&gt;"",(RawData!H942*ScoringModel!$B$4+RawData!I942*ScoringModel!$B$5+RawData!J942*ScoringModel!$B$6+RawData!K942*ScoringModel!$B$7+RawData!L942*ScoringModel!$B$8+RawData!M942*ScoringModel!$B$9+RawData!N942*ScoringModel!$B$10)*0.01,"")</f>
        <v/>
      </c>
      <c r="O942" t="str">
        <f>IF(A942&lt;&gt;"",(RawData!O942*ScoringModel!$B$14+RawData!P942*ScoringModel!$B$15+RawData!Q942*ScoringModel!$B$16+RawData!R942*ScoringModel!$B$17+RawData!S942*ScoringModel!$B$18+RawData!T942*ScoringModel!$B$19+RawData!U942*ScoringModel!$B$20)*0.01,"")</f>
        <v/>
      </c>
      <c r="P942" t="str">
        <f>IF(A942&lt;&gt;"",(RawData!V942*ScoringModel!$B$24+RawData!W942*ScoringModel!$B$25+RawData!X942*ScoringModel!$B$26+RawData!Y942*ScoringModel!$B$27+RawData!Z942*ScoringModel!$B$28+RawData!AA942*ScoringModel!$B$29+RawData!AB942*ScoringModel!$B$30)*0.01,"")</f>
        <v/>
      </c>
      <c r="Q942" s="19"/>
      <c r="R942" s="19"/>
      <c r="S942" s="19"/>
      <c r="T942" s="19"/>
      <c r="U942" s="19"/>
      <c r="V942" s="19"/>
    </row>
    <row r="943" spans="1:22" x14ac:dyDescent="0.25">
      <c r="A943" t="str">
        <f>IF(RawData!A943&lt;&gt;"",RawData!A943,"")</f>
        <v/>
      </c>
      <c r="B943" t="str">
        <f>IF(RawData!B943&lt;&gt;"",CONCATENATE(RawData!B943,", ",RawData!C943),"")</f>
        <v/>
      </c>
      <c r="C943" t="str">
        <f>IF(RawData!D943&lt;&gt;"",RawData!D943,"")</f>
        <v/>
      </c>
      <c r="D943" s="28" t="str">
        <f>IF(RawData!E943&lt;&gt;"",RawData!E943,"")</f>
        <v/>
      </c>
      <c r="E943" t="str">
        <f>IF(RawData!F943&lt;&gt;"",CONCATENATE(RawData!F943,", ",LEFT(RawData!G943,1)),"")</f>
        <v/>
      </c>
      <c r="G943" s="30" t="str">
        <f t="shared" si="14"/>
        <v/>
      </c>
      <c r="H943" t="str">
        <f>IF(A943&lt;&gt;"",VLOOKUP(G943,ScoreRanges!$C$4:$E$8,3),"")</f>
        <v/>
      </c>
      <c r="J943" s="30" t="str">
        <f>IF(AND(ConversionTable!$F$2&lt;&gt;"",A943&lt;&gt;""),VLOOKUP(G943,ConversionTable!B$2:D$402,3),"")</f>
        <v/>
      </c>
      <c r="K943" t="str">
        <f>IF(AND(ConversionTable!$F$2&lt;&gt;"",A943&lt;&gt;""),VLOOKUP(J943,ConversionTable!I$4:K$7,3),"")</f>
        <v/>
      </c>
      <c r="M943" t="str">
        <f>IF(A943&lt;&gt;"",(RawData!AC943*ScoringModel!$B$11+RawData!AD943*ScoringModel!$B$21+RawData!AE943*ScoringModel!$B$31)*0.01,"")</f>
        <v/>
      </c>
      <c r="N943" t="str">
        <f>IF(A943&lt;&gt;"",(RawData!H943*ScoringModel!$B$4+RawData!I943*ScoringModel!$B$5+RawData!J943*ScoringModel!$B$6+RawData!K943*ScoringModel!$B$7+RawData!L943*ScoringModel!$B$8+RawData!M943*ScoringModel!$B$9+RawData!N943*ScoringModel!$B$10)*0.01,"")</f>
        <v/>
      </c>
      <c r="O943" t="str">
        <f>IF(A943&lt;&gt;"",(RawData!O943*ScoringModel!$B$14+RawData!P943*ScoringModel!$B$15+RawData!Q943*ScoringModel!$B$16+RawData!R943*ScoringModel!$B$17+RawData!S943*ScoringModel!$B$18+RawData!T943*ScoringModel!$B$19+RawData!U943*ScoringModel!$B$20)*0.01,"")</f>
        <v/>
      </c>
      <c r="P943" t="str">
        <f>IF(A943&lt;&gt;"",(RawData!V943*ScoringModel!$B$24+RawData!W943*ScoringModel!$B$25+RawData!X943*ScoringModel!$B$26+RawData!Y943*ScoringModel!$B$27+RawData!Z943*ScoringModel!$B$28+RawData!AA943*ScoringModel!$B$29+RawData!AB943*ScoringModel!$B$30)*0.01,"")</f>
        <v/>
      </c>
      <c r="Q943" s="19"/>
      <c r="R943" s="19"/>
      <c r="S943" s="19"/>
      <c r="T943" s="19"/>
      <c r="U943" s="19"/>
      <c r="V943" s="19"/>
    </row>
    <row r="944" spans="1:22" x14ac:dyDescent="0.25">
      <c r="A944" t="str">
        <f>IF(RawData!A944&lt;&gt;"",RawData!A944,"")</f>
        <v/>
      </c>
      <c r="B944" t="str">
        <f>IF(RawData!B944&lt;&gt;"",CONCATENATE(RawData!B944,", ",RawData!C944),"")</f>
        <v/>
      </c>
      <c r="C944" t="str">
        <f>IF(RawData!D944&lt;&gt;"",RawData!D944,"")</f>
        <v/>
      </c>
      <c r="D944" s="28" t="str">
        <f>IF(RawData!E944&lt;&gt;"",RawData!E944,"")</f>
        <v/>
      </c>
      <c r="E944" t="str">
        <f>IF(RawData!F944&lt;&gt;"",CONCATENATE(RawData!F944,", ",LEFT(RawData!G944,1)),"")</f>
        <v/>
      </c>
      <c r="G944" s="30" t="str">
        <f t="shared" si="14"/>
        <v/>
      </c>
      <c r="H944" t="str">
        <f>IF(A944&lt;&gt;"",VLOOKUP(G944,ScoreRanges!$C$4:$E$8,3),"")</f>
        <v/>
      </c>
      <c r="J944" s="30" t="str">
        <f>IF(AND(ConversionTable!$F$2&lt;&gt;"",A944&lt;&gt;""),VLOOKUP(G944,ConversionTable!B$2:D$402,3),"")</f>
        <v/>
      </c>
      <c r="K944" t="str">
        <f>IF(AND(ConversionTable!$F$2&lt;&gt;"",A944&lt;&gt;""),VLOOKUP(J944,ConversionTable!I$4:K$7,3),"")</f>
        <v/>
      </c>
      <c r="M944" t="str">
        <f>IF(A944&lt;&gt;"",(RawData!AC944*ScoringModel!$B$11+RawData!AD944*ScoringModel!$B$21+RawData!AE944*ScoringModel!$B$31)*0.01,"")</f>
        <v/>
      </c>
      <c r="N944" t="str">
        <f>IF(A944&lt;&gt;"",(RawData!H944*ScoringModel!$B$4+RawData!I944*ScoringModel!$B$5+RawData!J944*ScoringModel!$B$6+RawData!K944*ScoringModel!$B$7+RawData!L944*ScoringModel!$B$8+RawData!M944*ScoringModel!$B$9+RawData!N944*ScoringModel!$B$10)*0.01,"")</f>
        <v/>
      </c>
      <c r="O944" t="str">
        <f>IF(A944&lt;&gt;"",(RawData!O944*ScoringModel!$B$14+RawData!P944*ScoringModel!$B$15+RawData!Q944*ScoringModel!$B$16+RawData!R944*ScoringModel!$B$17+RawData!S944*ScoringModel!$B$18+RawData!T944*ScoringModel!$B$19+RawData!U944*ScoringModel!$B$20)*0.01,"")</f>
        <v/>
      </c>
      <c r="P944" t="str">
        <f>IF(A944&lt;&gt;"",(RawData!V944*ScoringModel!$B$24+RawData!W944*ScoringModel!$B$25+RawData!X944*ScoringModel!$B$26+RawData!Y944*ScoringModel!$B$27+RawData!Z944*ScoringModel!$B$28+RawData!AA944*ScoringModel!$B$29+RawData!AB944*ScoringModel!$B$30)*0.01,"")</f>
        <v/>
      </c>
      <c r="Q944" s="19"/>
      <c r="R944" s="19"/>
      <c r="S944" s="19"/>
      <c r="T944" s="19"/>
      <c r="U944" s="19"/>
      <c r="V944" s="19"/>
    </row>
    <row r="945" spans="1:22" x14ac:dyDescent="0.25">
      <c r="A945" t="str">
        <f>IF(RawData!A945&lt;&gt;"",RawData!A945,"")</f>
        <v/>
      </c>
      <c r="B945" t="str">
        <f>IF(RawData!B945&lt;&gt;"",CONCATENATE(RawData!B945,", ",RawData!C945),"")</f>
        <v/>
      </c>
      <c r="C945" t="str">
        <f>IF(RawData!D945&lt;&gt;"",RawData!D945,"")</f>
        <v/>
      </c>
      <c r="D945" s="28" t="str">
        <f>IF(RawData!E945&lt;&gt;"",RawData!E945,"")</f>
        <v/>
      </c>
      <c r="E945" t="str">
        <f>IF(RawData!F945&lt;&gt;"",CONCATENATE(RawData!F945,", ",LEFT(RawData!G945,1)),"")</f>
        <v/>
      </c>
      <c r="G945" s="30" t="str">
        <f t="shared" si="14"/>
        <v/>
      </c>
      <c r="H945" t="str">
        <f>IF(A945&lt;&gt;"",VLOOKUP(G945,ScoreRanges!$C$4:$E$8,3),"")</f>
        <v/>
      </c>
      <c r="J945" s="30" t="str">
        <f>IF(AND(ConversionTable!$F$2&lt;&gt;"",A945&lt;&gt;""),VLOOKUP(G945,ConversionTable!B$2:D$402,3),"")</f>
        <v/>
      </c>
      <c r="K945" t="str">
        <f>IF(AND(ConversionTable!$F$2&lt;&gt;"",A945&lt;&gt;""),VLOOKUP(J945,ConversionTable!I$4:K$7,3),"")</f>
        <v/>
      </c>
      <c r="M945" t="str">
        <f>IF(A945&lt;&gt;"",(RawData!AC945*ScoringModel!$B$11+RawData!AD945*ScoringModel!$B$21+RawData!AE945*ScoringModel!$B$31)*0.01,"")</f>
        <v/>
      </c>
      <c r="N945" t="str">
        <f>IF(A945&lt;&gt;"",(RawData!H945*ScoringModel!$B$4+RawData!I945*ScoringModel!$B$5+RawData!J945*ScoringModel!$B$6+RawData!K945*ScoringModel!$B$7+RawData!L945*ScoringModel!$B$8+RawData!M945*ScoringModel!$B$9+RawData!N945*ScoringModel!$B$10)*0.01,"")</f>
        <v/>
      </c>
      <c r="O945" t="str">
        <f>IF(A945&lt;&gt;"",(RawData!O945*ScoringModel!$B$14+RawData!P945*ScoringModel!$B$15+RawData!Q945*ScoringModel!$B$16+RawData!R945*ScoringModel!$B$17+RawData!S945*ScoringModel!$B$18+RawData!T945*ScoringModel!$B$19+RawData!U945*ScoringModel!$B$20)*0.01,"")</f>
        <v/>
      </c>
      <c r="P945" t="str">
        <f>IF(A945&lt;&gt;"",(RawData!V945*ScoringModel!$B$24+RawData!W945*ScoringModel!$B$25+RawData!X945*ScoringModel!$B$26+RawData!Y945*ScoringModel!$B$27+RawData!Z945*ScoringModel!$B$28+RawData!AA945*ScoringModel!$B$29+RawData!AB945*ScoringModel!$B$30)*0.01,"")</f>
        <v/>
      </c>
      <c r="Q945" s="19"/>
      <c r="R945" s="19"/>
      <c r="S945" s="19"/>
      <c r="T945" s="19"/>
      <c r="U945" s="19"/>
      <c r="V945" s="19"/>
    </row>
    <row r="946" spans="1:22" x14ac:dyDescent="0.25">
      <c r="A946" t="str">
        <f>IF(RawData!A946&lt;&gt;"",RawData!A946,"")</f>
        <v/>
      </c>
      <c r="B946" t="str">
        <f>IF(RawData!B946&lt;&gt;"",CONCATENATE(RawData!B946,", ",RawData!C946),"")</f>
        <v/>
      </c>
      <c r="C946" t="str">
        <f>IF(RawData!D946&lt;&gt;"",RawData!D946,"")</f>
        <v/>
      </c>
      <c r="D946" s="28" t="str">
        <f>IF(RawData!E946&lt;&gt;"",RawData!E946,"")</f>
        <v/>
      </c>
      <c r="E946" t="str">
        <f>IF(RawData!F946&lt;&gt;"",CONCATENATE(RawData!F946,", ",LEFT(RawData!G946,1)),"")</f>
        <v/>
      </c>
      <c r="G946" s="30" t="str">
        <f t="shared" si="14"/>
        <v/>
      </c>
      <c r="H946" t="str">
        <f>IF(A946&lt;&gt;"",VLOOKUP(G946,ScoreRanges!$C$4:$E$8,3),"")</f>
        <v/>
      </c>
      <c r="J946" s="30" t="str">
        <f>IF(AND(ConversionTable!$F$2&lt;&gt;"",A946&lt;&gt;""),VLOOKUP(G946,ConversionTable!B$2:D$402,3),"")</f>
        <v/>
      </c>
      <c r="K946" t="str">
        <f>IF(AND(ConversionTable!$F$2&lt;&gt;"",A946&lt;&gt;""),VLOOKUP(J946,ConversionTable!I$4:K$7,3),"")</f>
        <v/>
      </c>
      <c r="M946" t="str">
        <f>IF(A946&lt;&gt;"",(RawData!AC946*ScoringModel!$B$11+RawData!AD946*ScoringModel!$B$21+RawData!AE946*ScoringModel!$B$31)*0.01,"")</f>
        <v/>
      </c>
      <c r="N946" t="str">
        <f>IF(A946&lt;&gt;"",(RawData!H946*ScoringModel!$B$4+RawData!I946*ScoringModel!$B$5+RawData!J946*ScoringModel!$B$6+RawData!K946*ScoringModel!$B$7+RawData!L946*ScoringModel!$B$8+RawData!M946*ScoringModel!$B$9+RawData!N946*ScoringModel!$B$10)*0.01,"")</f>
        <v/>
      </c>
      <c r="O946" t="str">
        <f>IF(A946&lt;&gt;"",(RawData!O946*ScoringModel!$B$14+RawData!P946*ScoringModel!$B$15+RawData!Q946*ScoringModel!$B$16+RawData!R946*ScoringModel!$B$17+RawData!S946*ScoringModel!$B$18+RawData!T946*ScoringModel!$B$19+RawData!U946*ScoringModel!$B$20)*0.01,"")</f>
        <v/>
      </c>
      <c r="P946" t="str">
        <f>IF(A946&lt;&gt;"",(RawData!V946*ScoringModel!$B$24+RawData!W946*ScoringModel!$B$25+RawData!X946*ScoringModel!$B$26+RawData!Y946*ScoringModel!$B$27+RawData!Z946*ScoringModel!$B$28+RawData!AA946*ScoringModel!$B$29+RawData!AB946*ScoringModel!$B$30)*0.01,"")</f>
        <v/>
      </c>
      <c r="Q946" s="19"/>
      <c r="R946" s="19"/>
      <c r="S946" s="19"/>
      <c r="T946" s="19"/>
      <c r="U946" s="19"/>
      <c r="V946" s="19"/>
    </row>
    <row r="947" spans="1:22" x14ac:dyDescent="0.25">
      <c r="A947" t="str">
        <f>IF(RawData!A947&lt;&gt;"",RawData!A947,"")</f>
        <v/>
      </c>
      <c r="B947" t="str">
        <f>IF(RawData!B947&lt;&gt;"",CONCATENATE(RawData!B947,", ",RawData!C947),"")</f>
        <v/>
      </c>
      <c r="C947" t="str">
        <f>IF(RawData!D947&lt;&gt;"",RawData!D947,"")</f>
        <v/>
      </c>
      <c r="D947" s="28" t="str">
        <f>IF(RawData!E947&lt;&gt;"",RawData!E947,"")</f>
        <v/>
      </c>
      <c r="E947" t="str">
        <f>IF(RawData!F947&lt;&gt;"",CONCATENATE(RawData!F947,", ",LEFT(RawData!G947,1)),"")</f>
        <v/>
      </c>
      <c r="G947" s="30" t="str">
        <f t="shared" si="14"/>
        <v/>
      </c>
      <c r="H947" t="str">
        <f>IF(A947&lt;&gt;"",VLOOKUP(G947,ScoreRanges!$C$4:$E$8,3),"")</f>
        <v/>
      </c>
      <c r="J947" s="30" t="str">
        <f>IF(AND(ConversionTable!$F$2&lt;&gt;"",A947&lt;&gt;""),VLOOKUP(G947,ConversionTable!B$2:D$402,3),"")</f>
        <v/>
      </c>
      <c r="K947" t="str">
        <f>IF(AND(ConversionTable!$F$2&lt;&gt;"",A947&lt;&gt;""),VLOOKUP(J947,ConversionTable!I$4:K$7,3),"")</f>
        <v/>
      </c>
      <c r="M947" t="str">
        <f>IF(A947&lt;&gt;"",(RawData!AC947*ScoringModel!$B$11+RawData!AD947*ScoringModel!$B$21+RawData!AE947*ScoringModel!$B$31)*0.01,"")</f>
        <v/>
      </c>
      <c r="N947" t="str">
        <f>IF(A947&lt;&gt;"",(RawData!H947*ScoringModel!$B$4+RawData!I947*ScoringModel!$B$5+RawData!J947*ScoringModel!$B$6+RawData!K947*ScoringModel!$B$7+RawData!L947*ScoringModel!$B$8+RawData!M947*ScoringModel!$B$9+RawData!N947*ScoringModel!$B$10)*0.01,"")</f>
        <v/>
      </c>
      <c r="O947" t="str">
        <f>IF(A947&lt;&gt;"",(RawData!O947*ScoringModel!$B$14+RawData!P947*ScoringModel!$B$15+RawData!Q947*ScoringModel!$B$16+RawData!R947*ScoringModel!$B$17+RawData!S947*ScoringModel!$B$18+RawData!T947*ScoringModel!$B$19+RawData!U947*ScoringModel!$B$20)*0.01,"")</f>
        <v/>
      </c>
      <c r="P947" t="str">
        <f>IF(A947&lt;&gt;"",(RawData!V947*ScoringModel!$B$24+RawData!W947*ScoringModel!$B$25+RawData!X947*ScoringModel!$B$26+RawData!Y947*ScoringModel!$B$27+RawData!Z947*ScoringModel!$B$28+RawData!AA947*ScoringModel!$B$29+RawData!AB947*ScoringModel!$B$30)*0.01,"")</f>
        <v/>
      </c>
      <c r="Q947" s="19"/>
      <c r="R947" s="19"/>
      <c r="S947" s="19"/>
      <c r="T947" s="19"/>
      <c r="U947" s="19"/>
      <c r="V947" s="19"/>
    </row>
    <row r="948" spans="1:22" x14ac:dyDescent="0.25">
      <c r="A948" t="str">
        <f>IF(RawData!A948&lt;&gt;"",RawData!A948,"")</f>
        <v/>
      </c>
      <c r="B948" t="str">
        <f>IF(RawData!B948&lt;&gt;"",CONCATENATE(RawData!B948,", ",RawData!C948),"")</f>
        <v/>
      </c>
      <c r="C948" t="str">
        <f>IF(RawData!D948&lt;&gt;"",RawData!D948,"")</f>
        <v/>
      </c>
      <c r="D948" s="28" t="str">
        <f>IF(RawData!E948&lt;&gt;"",RawData!E948,"")</f>
        <v/>
      </c>
      <c r="E948" t="str">
        <f>IF(RawData!F948&lt;&gt;"",CONCATENATE(RawData!F948,", ",LEFT(RawData!G948,1)),"")</f>
        <v/>
      </c>
      <c r="G948" s="30" t="str">
        <f t="shared" si="14"/>
        <v/>
      </c>
      <c r="H948" t="str">
        <f>IF(A948&lt;&gt;"",VLOOKUP(G948,ScoreRanges!$C$4:$E$8,3),"")</f>
        <v/>
      </c>
      <c r="J948" s="30" t="str">
        <f>IF(AND(ConversionTable!$F$2&lt;&gt;"",A948&lt;&gt;""),VLOOKUP(G948,ConversionTable!B$2:D$402,3),"")</f>
        <v/>
      </c>
      <c r="K948" t="str">
        <f>IF(AND(ConversionTable!$F$2&lt;&gt;"",A948&lt;&gt;""),VLOOKUP(J948,ConversionTable!I$4:K$7,3),"")</f>
        <v/>
      </c>
      <c r="M948" t="str">
        <f>IF(A948&lt;&gt;"",(RawData!AC948*ScoringModel!$B$11+RawData!AD948*ScoringModel!$B$21+RawData!AE948*ScoringModel!$B$31)*0.01,"")</f>
        <v/>
      </c>
      <c r="N948" t="str">
        <f>IF(A948&lt;&gt;"",(RawData!H948*ScoringModel!$B$4+RawData!I948*ScoringModel!$B$5+RawData!J948*ScoringModel!$B$6+RawData!K948*ScoringModel!$B$7+RawData!L948*ScoringModel!$B$8+RawData!M948*ScoringModel!$B$9+RawData!N948*ScoringModel!$B$10)*0.01,"")</f>
        <v/>
      </c>
      <c r="O948" t="str">
        <f>IF(A948&lt;&gt;"",(RawData!O948*ScoringModel!$B$14+RawData!P948*ScoringModel!$B$15+RawData!Q948*ScoringModel!$B$16+RawData!R948*ScoringModel!$B$17+RawData!S948*ScoringModel!$B$18+RawData!T948*ScoringModel!$B$19+RawData!U948*ScoringModel!$B$20)*0.01,"")</f>
        <v/>
      </c>
      <c r="P948" t="str">
        <f>IF(A948&lt;&gt;"",(RawData!V948*ScoringModel!$B$24+RawData!W948*ScoringModel!$B$25+RawData!X948*ScoringModel!$B$26+RawData!Y948*ScoringModel!$B$27+RawData!Z948*ScoringModel!$B$28+RawData!AA948*ScoringModel!$B$29+RawData!AB948*ScoringModel!$B$30)*0.01,"")</f>
        <v/>
      </c>
      <c r="Q948" s="19"/>
      <c r="R948" s="19"/>
      <c r="S948" s="19"/>
      <c r="T948" s="19"/>
      <c r="U948" s="19"/>
      <c r="V948" s="19"/>
    </row>
    <row r="949" spans="1:22" x14ac:dyDescent="0.25">
      <c r="A949" t="str">
        <f>IF(RawData!A949&lt;&gt;"",RawData!A949,"")</f>
        <v/>
      </c>
      <c r="B949" t="str">
        <f>IF(RawData!B949&lt;&gt;"",CONCATENATE(RawData!B949,", ",RawData!C949),"")</f>
        <v/>
      </c>
      <c r="C949" t="str">
        <f>IF(RawData!D949&lt;&gt;"",RawData!D949,"")</f>
        <v/>
      </c>
      <c r="D949" s="28" t="str">
        <f>IF(RawData!E949&lt;&gt;"",RawData!E949,"")</f>
        <v/>
      </c>
      <c r="E949" t="str">
        <f>IF(RawData!F949&lt;&gt;"",CONCATENATE(RawData!F949,", ",LEFT(RawData!G949,1)),"")</f>
        <v/>
      </c>
      <c r="G949" s="30" t="str">
        <f t="shared" si="14"/>
        <v/>
      </c>
      <c r="H949" t="str">
        <f>IF(A949&lt;&gt;"",VLOOKUP(G949,ScoreRanges!$C$4:$E$8,3),"")</f>
        <v/>
      </c>
      <c r="J949" s="30" t="str">
        <f>IF(AND(ConversionTable!$F$2&lt;&gt;"",A949&lt;&gt;""),VLOOKUP(G949,ConversionTable!B$2:D$402,3),"")</f>
        <v/>
      </c>
      <c r="K949" t="str">
        <f>IF(AND(ConversionTable!$F$2&lt;&gt;"",A949&lt;&gt;""),VLOOKUP(J949,ConversionTable!I$4:K$7,3),"")</f>
        <v/>
      </c>
      <c r="M949" t="str">
        <f>IF(A949&lt;&gt;"",(RawData!AC949*ScoringModel!$B$11+RawData!AD949*ScoringModel!$B$21+RawData!AE949*ScoringModel!$B$31)*0.01,"")</f>
        <v/>
      </c>
      <c r="N949" t="str">
        <f>IF(A949&lt;&gt;"",(RawData!H949*ScoringModel!$B$4+RawData!I949*ScoringModel!$B$5+RawData!J949*ScoringModel!$B$6+RawData!K949*ScoringModel!$B$7+RawData!L949*ScoringModel!$B$8+RawData!M949*ScoringModel!$B$9+RawData!N949*ScoringModel!$B$10)*0.01,"")</f>
        <v/>
      </c>
      <c r="O949" t="str">
        <f>IF(A949&lt;&gt;"",(RawData!O949*ScoringModel!$B$14+RawData!P949*ScoringModel!$B$15+RawData!Q949*ScoringModel!$B$16+RawData!R949*ScoringModel!$B$17+RawData!S949*ScoringModel!$B$18+RawData!T949*ScoringModel!$B$19+RawData!U949*ScoringModel!$B$20)*0.01,"")</f>
        <v/>
      </c>
      <c r="P949" t="str">
        <f>IF(A949&lt;&gt;"",(RawData!V949*ScoringModel!$B$24+RawData!W949*ScoringModel!$B$25+RawData!X949*ScoringModel!$B$26+RawData!Y949*ScoringModel!$B$27+RawData!Z949*ScoringModel!$B$28+RawData!AA949*ScoringModel!$B$29+RawData!AB949*ScoringModel!$B$30)*0.01,"")</f>
        <v/>
      </c>
      <c r="Q949" s="19"/>
      <c r="R949" s="19"/>
      <c r="S949" s="19"/>
      <c r="T949" s="19"/>
      <c r="U949" s="19"/>
      <c r="V949" s="19"/>
    </row>
    <row r="950" spans="1:22" x14ac:dyDescent="0.25">
      <c r="A950" t="str">
        <f>IF(RawData!A950&lt;&gt;"",RawData!A950,"")</f>
        <v/>
      </c>
      <c r="B950" t="str">
        <f>IF(RawData!B950&lt;&gt;"",CONCATENATE(RawData!B950,", ",RawData!C950),"")</f>
        <v/>
      </c>
      <c r="C950" t="str">
        <f>IF(RawData!D950&lt;&gt;"",RawData!D950,"")</f>
        <v/>
      </c>
      <c r="D950" s="28" t="str">
        <f>IF(RawData!E950&lt;&gt;"",RawData!E950,"")</f>
        <v/>
      </c>
      <c r="E950" t="str">
        <f>IF(RawData!F950&lt;&gt;"",CONCATENATE(RawData!F950,", ",LEFT(RawData!G950,1)),"")</f>
        <v/>
      </c>
      <c r="G950" s="30" t="str">
        <f t="shared" si="14"/>
        <v/>
      </c>
      <c r="H950" t="str">
        <f>IF(A950&lt;&gt;"",VLOOKUP(G950,ScoreRanges!$C$4:$E$8,3),"")</f>
        <v/>
      </c>
      <c r="J950" s="30" t="str">
        <f>IF(AND(ConversionTable!$F$2&lt;&gt;"",A950&lt;&gt;""),VLOOKUP(G950,ConversionTable!B$2:D$402,3),"")</f>
        <v/>
      </c>
      <c r="K950" t="str">
        <f>IF(AND(ConversionTable!$F$2&lt;&gt;"",A950&lt;&gt;""),VLOOKUP(J950,ConversionTable!I$4:K$7,3),"")</f>
        <v/>
      </c>
      <c r="M950" t="str">
        <f>IF(A950&lt;&gt;"",(RawData!AC950*ScoringModel!$B$11+RawData!AD950*ScoringModel!$B$21+RawData!AE950*ScoringModel!$B$31)*0.01,"")</f>
        <v/>
      </c>
      <c r="N950" t="str">
        <f>IF(A950&lt;&gt;"",(RawData!H950*ScoringModel!$B$4+RawData!I950*ScoringModel!$B$5+RawData!J950*ScoringModel!$B$6+RawData!K950*ScoringModel!$B$7+RawData!L950*ScoringModel!$B$8+RawData!M950*ScoringModel!$B$9+RawData!N950*ScoringModel!$B$10)*0.01,"")</f>
        <v/>
      </c>
      <c r="O950" t="str">
        <f>IF(A950&lt;&gt;"",(RawData!O950*ScoringModel!$B$14+RawData!P950*ScoringModel!$B$15+RawData!Q950*ScoringModel!$B$16+RawData!R950*ScoringModel!$B$17+RawData!S950*ScoringModel!$B$18+RawData!T950*ScoringModel!$B$19+RawData!U950*ScoringModel!$B$20)*0.01,"")</f>
        <v/>
      </c>
      <c r="P950" t="str">
        <f>IF(A950&lt;&gt;"",(RawData!V950*ScoringModel!$B$24+RawData!W950*ScoringModel!$B$25+RawData!X950*ScoringModel!$B$26+RawData!Y950*ScoringModel!$B$27+RawData!Z950*ScoringModel!$B$28+RawData!AA950*ScoringModel!$B$29+RawData!AB950*ScoringModel!$B$30)*0.01,"")</f>
        <v/>
      </c>
      <c r="Q950" s="19"/>
      <c r="R950" s="19"/>
      <c r="S950" s="19"/>
      <c r="T950" s="19"/>
      <c r="U950" s="19"/>
      <c r="V950" s="19"/>
    </row>
    <row r="951" spans="1:22" x14ac:dyDescent="0.25">
      <c r="A951" t="str">
        <f>IF(RawData!A951&lt;&gt;"",RawData!A951,"")</f>
        <v/>
      </c>
      <c r="B951" t="str">
        <f>IF(RawData!B951&lt;&gt;"",CONCATENATE(RawData!B951,", ",RawData!C951),"")</f>
        <v/>
      </c>
      <c r="C951" t="str">
        <f>IF(RawData!D951&lt;&gt;"",RawData!D951,"")</f>
        <v/>
      </c>
      <c r="D951" s="28" t="str">
        <f>IF(RawData!E951&lt;&gt;"",RawData!E951,"")</f>
        <v/>
      </c>
      <c r="E951" t="str">
        <f>IF(RawData!F951&lt;&gt;"",CONCATENATE(RawData!F951,", ",LEFT(RawData!G951,1)),"")</f>
        <v/>
      </c>
      <c r="G951" s="30" t="str">
        <f t="shared" si="14"/>
        <v/>
      </c>
      <c r="H951" t="str">
        <f>IF(A951&lt;&gt;"",VLOOKUP(G951,ScoreRanges!$C$4:$E$8,3),"")</f>
        <v/>
      </c>
      <c r="J951" s="30" t="str">
        <f>IF(AND(ConversionTable!$F$2&lt;&gt;"",A951&lt;&gt;""),VLOOKUP(G951,ConversionTable!B$2:D$402,3),"")</f>
        <v/>
      </c>
      <c r="K951" t="str">
        <f>IF(AND(ConversionTable!$F$2&lt;&gt;"",A951&lt;&gt;""),VLOOKUP(J951,ConversionTable!I$4:K$7,3),"")</f>
        <v/>
      </c>
      <c r="M951" t="str">
        <f>IF(A951&lt;&gt;"",(RawData!AC951*ScoringModel!$B$11+RawData!AD951*ScoringModel!$B$21+RawData!AE951*ScoringModel!$B$31)*0.01,"")</f>
        <v/>
      </c>
      <c r="N951" t="str">
        <f>IF(A951&lt;&gt;"",(RawData!H951*ScoringModel!$B$4+RawData!I951*ScoringModel!$B$5+RawData!J951*ScoringModel!$B$6+RawData!K951*ScoringModel!$B$7+RawData!L951*ScoringModel!$B$8+RawData!M951*ScoringModel!$B$9+RawData!N951*ScoringModel!$B$10)*0.01,"")</f>
        <v/>
      </c>
      <c r="O951" t="str">
        <f>IF(A951&lt;&gt;"",(RawData!O951*ScoringModel!$B$14+RawData!P951*ScoringModel!$B$15+RawData!Q951*ScoringModel!$B$16+RawData!R951*ScoringModel!$B$17+RawData!S951*ScoringModel!$B$18+RawData!T951*ScoringModel!$B$19+RawData!U951*ScoringModel!$B$20)*0.01,"")</f>
        <v/>
      </c>
      <c r="P951" t="str">
        <f>IF(A951&lt;&gt;"",(RawData!V951*ScoringModel!$B$24+RawData!W951*ScoringModel!$B$25+RawData!X951*ScoringModel!$B$26+RawData!Y951*ScoringModel!$B$27+RawData!Z951*ScoringModel!$B$28+RawData!AA951*ScoringModel!$B$29+RawData!AB951*ScoringModel!$B$30)*0.01,"")</f>
        <v/>
      </c>
      <c r="Q951" s="19"/>
      <c r="R951" s="19"/>
      <c r="S951" s="19"/>
      <c r="T951" s="19"/>
      <c r="U951" s="19"/>
      <c r="V951" s="19"/>
    </row>
    <row r="952" spans="1:22" x14ac:dyDescent="0.25">
      <c r="A952" t="str">
        <f>IF(RawData!A952&lt;&gt;"",RawData!A952,"")</f>
        <v/>
      </c>
      <c r="B952" t="str">
        <f>IF(RawData!B952&lt;&gt;"",CONCATENATE(RawData!B952,", ",RawData!C952),"")</f>
        <v/>
      </c>
      <c r="C952" t="str">
        <f>IF(RawData!D952&lt;&gt;"",RawData!D952,"")</f>
        <v/>
      </c>
      <c r="D952" s="28" t="str">
        <f>IF(RawData!E952&lt;&gt;"",RawData!E952,"")</f>
        <v/>
      </c>
      <c r="E952" t="str">
        <f>IF(RawData!F952&lt;&gt;"",CONCATENATE(RawData!F952,", ",LEFT(RawData!G952,1)),"")</f>
        <v/>
      </c>
      <c r="G952" s="30" t="str">
        <f t="shared" si="14"/>
        <v/>
      </c>
      <c r="H952" t="str">
        <f>IF(A952&lt;&gt;"",VLOOKUP(G952,ScoreRanges!$C$4:$E$8,3),"")</f>
        <v/>
      </c>
      <c r="J952" s="30" t="str">
        <f>IF(AND(ConversionTable!$F$2&lt;&gt;"",A952&lt;&gt;""),VLOOKUP(G952,ConversionTable!B$2:D$402,3),"")</f>
        <v/>
      </c>
      <c r="K952" t="str">
        <f>IF(AND(ConversionTable!$F$2&lt;&gt;"",A952&lt;&gt;""),VLOOKUP(J952,ConversionTable!I$4:K$7,3),"")</f>
        <v/>
      </c>
      <c r="M952" t="str">
        <f>IF(A952&lt;&gt;"",(RawData!AC952*ScoringModel!$B$11+RawData!AD952*ScoringModel!$B$21+RawData!AE952*ScoringModel!$B$31)*0.01,"")</f>
        <v/>
      </c>
      <c r="N952" t="str">
        <f>IF(A952&lt;&gt;"",(RawData!H952*ScoringModel!$B$4+RawData!I952*ScoringModel!$B$5+RawData!J952*ScoringModel!$B$6+RawData!K952*ScoringModel!$B$7+RawData!L952*ScoringModel!$B$8+RawData!M952*ScoringModel!$B$9+RawData!N952*ScoringModel!$B$10)*0.01,"")</f>
        <v/>
      </c>
      <c r="O952" t="str">
        <f>IF(A952&lt;&gt;"",(RawData!O952*ScoringModel!$B$14+RawData!P952*ScoringModel!$B$15+RawData!Q952*ScoringModel!$B$16+RawData!R952*ScoringModel!$B$17+RawData!S952*ScoringModel!$B$18+RawData!T952*ScoringModel!$B$19+RawData!U952*ScoringModel!$B$20)*0.01,"")</f>
        <v/>
      </c>
      <c r="P952" t="str">
        <f>IF(A952&lt;&gt;"",(RawData!V952*ScoringModel!$B$24+RawData!W952*ScoringModel!$B$25+RawData!X952*ScoringModel!$B$26+RawData!Y952*ScoringModel!$B$27+RawData!Z952*ScoringModel!$B$28+RawData!AA952*ScoringModel!$B$29+RawData!AB952*ScoringModel!$B$30)*0.01,"")</f>
        <v/>
      </c>
      <c r="Q952" s="19"/>
      <c r="R952" s="19"/>
      <c r="S952" s="19"/>
      <c r="T952" s="19"/>
      <c r="U952" s="19"/>
      <c r="V952" s="19"/>
    </row>
    <row r="953" spans="1:22" x14ac:dyDescent="0.25">
      <c r="A953" t="str">
        <f>IF(RawData!A953&lt;&gt;"",RawData!A953,"")</f>
        <v/>
      </c>
      <c r="B953" t="str">
        <f>IF(RawData!B953&lt;&gt;"",CONCATENATE(RawData!B953,", ",RawData!C953),"")</f>
        <v/>
      </c>
      <c r="C953" t="str">
        <f>IF(RawData!D953&lt;&gt;"",RawData!D953,"")</f>
        <v/>
      </c>
      <c r="D953" s="28" t="str">
        <f>IF(RawData!E953&lt;&gt;"",RawData!E953,"")</f>
        <v/>
      </c>
      <c r="E953" t="str">
        <f>IF(RawData!F953&lt;&gt;"",CONCATENATE(RawData!F953,", ",LEFT(RawData!G953,1)),"")</f>
        <v/>
      </c>
      <c r="G953" s="30" t="str">
        <f t="shared" si="14"/>
        <v/>
      </c>
      <c r="H953" t="str">
        <f>IF(A953&lt;&gt;"",VLOOKUP(G953,ScoreRanges!$C$4:$E$8,3),"")</f>
        <v/>
      </c>
      <c r="J953" s="30" t="str">
        <f>IF(AND(ConversionTable!$F$2&lt;&gt;"",A953&lt;&gt;""),VLOOKUP(G953,ConversionTable!B$2:D$402,3),"")</f>
        <v/>
      </c>
      <c r="K953" t="str">
        <f>IF(AND(ConversionTable!$F$2&lt;&gt;"",A953&lt;&gt;""),VLOOKUP(J953,ConversionTable!I$4:K$7,3),"")</f>
        <v/>
      </c>
      <c r="M953" t="str">
        <f>IF(A953&lt;&gt;"",(RawData!AC953*ScoringModel!$B$11+RawData!AD953*ScoringModel!$B$21+RawData!AE953*ScoringModel!$B$31)*0.01,"")</f>
        <v/>
      </c>
      <c r="N953" t="str">
        <f>IF(A953&lt;&gt;"",(RawData!H953*ScoringModel!$B$4+RawData!I953*ScoringModel!$B$5+RawData!J953*ScoringModel!$B$6+RawData!K953*ScoringModel!$B$7+RawData!L953*ScoringModel!$B$8+RawData!M953*ScoringModel!$B$9+RawData!N953*ScoringModel!$B$10)*0.01,"")</f>
        <v/>
      </c>
      <c r="O953" t="str">
        <f>IF(A953&lt;&gt;"",(RawData!O953*ScoringModel!$B$14+RawData!P953*ScoringModel!$B$15+RawData!Q953*ScoringModel!$B$16+RawData!R953*ScoringModel!$B$17+RawData!S953*ScoringModel!$B$18+RawData!T953*ScoringModel!$B$19+RawData!U953*ScoringModel!$B$20)*0.01,"")</f>
        <v/>
      </c>
      <c r="P953" t="str">
        <f>IF(A953&lt;&gt;"",(RawData!V953*ScoringModel!$B$24+RawData!W953*ScoringModel!$B$25+RawData!X953*ScoringModel!$B$26+RawData!Y953*ScoringModel!$B$27+RawData!Z953*ScoringModel!$B$28+RawData!AA953*ScoringModel!$B$29+RawData!AB953*ScoringModel!$B$30)*0.01,"")</f>
        <v/>
      </c>
      <c r="Q953" s="19"/>
      <c r="R953" s="19"/>
      <c r="S953" s="19"/>
      <c r="T953" s="19"/>
      <c r="U953" s="19"/>
      <c r="V953" s="19"/>
    </row>
    <row r="954" spans="1:22" x14ac:dyDescent="0.25">
      <c r="A954" t="str">
        <f>IF(RawData!A954&lt;&gt;"",RawData!A954,"")</f>
        <v/>
      </c>
      <c r="B954" t="str">
        <f>IF(RawData!B954&lt;&gt;"",CONCATENATE(RawData!B954,", ",RawData!C954),"")</f>
        <v/>
      </c>
      <c r="C954" t="str">
        <f>IF(RawData!D954&lt;&gt;"",RawData!D954,"")</f>
        <v/>
      </c>
      <c r="D954" s="28" t="str">
        <f>IF(RawData!E954&lt;&gt;"",RawData!E954,"")</f>
        <v/>
      </c>
      <c r="E954" t="str">
        <f>IF(RawData!F954&lt;&gt;"",CONCATENATE(RawData!F954,", ",LEFT(RawData!G954,1)),"")</f>
        <v/>
      </c>
      <c r="G954" s="30" t="str">
        <f t="shared" si="14"/>
        <v/>
      </c>
      <c r="H954" t="str">
        <f>IF(A954&lt;&gt;"",VLOOKUP(G954,ScoreRanges!$C$4:$E$8,3),"")</f>
        <v/>
      </c>
      <c r="J954" s="30" t="str">
        <f>IF(AND(ConversionTable!$F$2&lt;&gt;"",A954&lt;&gt;""),VLOOKUP(G954,ConversionTable!B$2:D$402,3),"")</f>
        <v/>
      </c>
      <c r="K954" t="str">
        <f>IF(AND(ConversionTable!$F$2&lt;&gt;"",A954&lt;&gt;""),VLOOKUP(J954,ConversionTable!I$4:K$7,3),"")</f>
        <v/>
      </c>
      <c r="M954" t="str">
        <f>IF(A954&lt;&gt;"",(RawData!AC954*ScoringModel!$B$11+RawData!AD954*ScoringModel!$B$21+RawData!AE954*ScoringModel!$B$31)*0.01,"")</f>
        <v/>
      </c>
      <c r="N954" t="str">
        <f>IF(A954&lt;&gt;"",(RawData!H954*ScoringModel!$B$4+RawData!I954*ScoringModel!$B$5+RawData!J954*ScoringModel!$B$6+RawData!K954*ScoringModel!$B$7+RawData!L954*ScoringModel!$B$8+RawData!M954*ScoringModel!$B$9+RawData!N954*ScoringModel!$B$10)*0.01,"")</f>
        <v/>
      </c>
      <c r="O954" t="str">
        <f>IF(A954&lt;&gt;"",(RawData!O954*ScoringModel!$B$14+RawData!P954*ScoringModel!$B$15+RawData!Q954*ScoringModel!$B$16+RawData!R954*ScoringModel!$B$17+RawData!S954*ScoringModel!$B$18+RawData!T954*ScoringModel!$B$19+RawData!U954*ScoringModel!$B$20)*0.01,"")</f>
        <v/>
      </c>
      <c r="P954" t="str">
        <f>IF(A954&lt;&gt;"",(RawData!V954*ScoringModel!$B$24+RawData!W954*ScoringModel!$B$25+RawData!X954*ScoringModel!$B$26+RawData!Y954*ScoringModel!$B$27+RawData!Z954*ScoringModel!$B$28+RawData!AA954*ScoringModel!$B$29+RawData!AB954*ScoringModel!$B$30)*0.01,"")</f>
        <v/>
      </c>
      <c r="Q954" s="19"/>
      <c r="R954" s="19"/>
      <c r="S954" s="19"/>
      <c r="T954" s="19"/>
      <c r="U954" s="19"/>
      <c r="V954" s="19"/>
    </row>
    <row r="955" spans="1:22" x14ac:dyDescent="0.25">
      <c r="A955" t="str">
        <f>IF(RawData!A955&lt;&gt;"",RawData!A955,"")</f>
        <v/>
      </c>
      <c r="B955" t="str">
        <f>IF(RawData!B955&lt;&gt;"",CONCATENATE(RawData!B955,", ",RawData!C955),"")</f>
        <v/>
      </c>
      <c r="C955" t="str">
        <f>IF(RawData!D955&lt;&gt;"",RawData!D955,"")</f>
        <v/>
      </c>
      <c r="D955" s="28" t="str">
        <f>IF(RawData!E955&lt;&gt;"",RawData!E955,"")</f>
        <v/>
      </c>
      <c r="E955" t="str">
        <f>IF(RawData!F955&lt;&gt;"",CONCATENATE(RawData!F955,", ",LEFT(RawData!G955,1)),"")</f>
        <v/>
      </c>
      <c r="G955" s="30" t="str">
        <f t="shared" si="14"/>
        <v/>
      </c>
      <c r="H955" t="str">
        <f>IF(A955&lt;&gt;"",VLOOKUP(G955,ScoreRanges!$C$4:$E$8,3),"")</f>
        <v/>
      </c>
      <c r="J955" s="30" t="str">
        <f>IF(AND(ConversionTable!$F$2&lt;&gt;"",A955&lt;&gt;""),VLOOKUP(G955,ConversionTable!B$2:D$402,3),"")</f>
        <v/>
      </c>
      <c r="K955" t="str">
        <f>IF(AND(ConversionTable!$F$2&lt;&gt;"",A955&lt;&gt;""),VLOOKUP(J955,ConversionTable!I$4:K$7,3),"")</f>
        <v/>
      </c>
      <c r="M955" t="str">
        <f>IF(A955&lt;&gt;"",(RawData!AC955*ScoringModel!$B$11+RawData!AD955*ScoringModel!$B$21+RawData!AE955*ScoringModel!$B$31)*0.01,"")</f>
        <v/>
      </c>
      <c r="N955" t="str">
        <f>IF(A955&lt;&gt;"",(RawData!H955*ScoringModel!$B$4+RawData!I955*ScoringModel!$B$5+RawData!J955*ScoringModel!$B$6+RawData!K955*ScoringModel!$B$7+RawData!L955*ScoringModel!$B$8+RawData!M955*ScoringModel!$B$9+RawData!N955*ScoringModel!$B$10)*0.01,"")</f>
        <v/>
      </c>
      <c r="O955" t="str">
        <f>IF(A955&lt;&gt;"",(RawData!O955*ScoringModel!$B$14+RawData!P955*ScoringModel!$B$15+RawData!Q955*ScoringModel!$B$16+RawData!R955*ScoringModel!$B$17+RawData!S955*ScoringModel!$B$18+RawData!T955*ScoringModel!$B$19+RawData!U955*ScoringModel!$B$20)*0.01,"")</f>
        <v/>
      </c>
      <c r="P955" t="str">
        <f>IF(A955&lt;&gt;"",(RawData!V955*ScoringModel!$B$24+RawData!W955*ScoringModel!$B$25+RawData!X955*ScoringModel!$B$26+RawData!Y955*ScoringModel!$B$27+RawData!Z955*ScoringModel!$B$28+RawData!AA955*ScoringModel!$B$29+RawData!AB955*ScoringModel!$B$30)*0.01,"")</f>
        <v/>
      </c>
      <c r="Q955" s="19"/>
      <c r="R955" s="19"/>
      <c r="S955" s="19"/>
      <c r="T955" s="19"/>
      <c r="U955" s="19"/>
      <c r="V955" s="19"/>
    </row>
    <row r="956" spans="1:22" x14ac:dyDescent="0.25">
      <c r="A956" t="str">
        <f>IF(RawData!A956&lt;&gt;"",RawData!A956,"")</f>
        <v/>
      </c>
      <c r="B956" t="str">
        <f>IF(RawData!B956&lt;&gt;"",CONCATENATE(RawData!B956,", ",RawData!C956),"")</f>
        <v/>
      </c>
      <c r="C956" t="str">
        <f>IF(RawData!D956&lt;&gt;"",RawData!D956,"")</f>
        <v/>
      </c>
      <c r="D956" s="28" t="str">
        <f>IF(RawData!E956&lt;&gt;"",RawData!E956,"")</f>
        <v/>
      </c>
      <c r="E956" t="str">
        <f>IF(RawData!F956&lt;&gt;"",CONCATENATE(RawData!F956,", ",LEFT(RawData!G956,1)),"")</f>
        <v/>
      </c>
      <c r="G956" s="30" t="str">
        <f t="shared" si="14"/>
        <v/>
      </c>
      <c r="H956" t="str">
        <f>IF(A956&lt;&gt;"",VLOOKUP(G956,ScoreRanges!$C$4:$E$8,3),"")</f>
        <v/>
      </c>
      <c r="J956" s="30" t="str">
        <f>IF(AND(ConversionTable!$F$2&lt;&gt;"",A956&lt;&gt;""),VLOOKUP(G956,ConversionTable!B$2:D$402,3),"")</f>
        <v/>
      </c>
      <c r="K956" t="str">
        <f>IF(AND(ConversionTable!$F$2&lt;&gt;"",A956&lt;&gt;""),VLOOKUP(J956,ConversionTable!I$4:K$7,3),"")</f>
        <v/>
      </c>
      <c r="M956" t="str">
        <f>IF(A956&lt;&gt;"",(RawData!AC956*ScoringModel!$B$11+RawData!AD956*ScoringModel!$B$21+RawData!AE956*ScoringModel!$B$31)*0.01,"")</f>
        <v/>
      </c>
      <c r="N956" t="str">
        <f>IF(A956&lt;&gt;"",(RawData!H956*ScoringModel!$B$4+RawData!I956*ScoringModel!$B$5+RawData!J956*ScoringModel!$B$6+RawData!K956*ScoringModel!$B$7+RawData!L956*ScoringModel!$B$8+RawData!M956*ScoringModel!$B$9+RawData!N956*ScoringModel!$B$10)*0.01,"")</f>
        <v/>
      </c>
      <c r="O956" t="str">
        <f>IF(A956&lt;&gt;"",(RawData!O956*ScoringModel!$B$14+RawData!P956*ScoringModel!$B$15+RawData!Q956*ScoringModel!$B$16+RawData!R956*ScoringModel!$B$17+RawData!S956*ScoringModel!$B$18+RawData!T956*ScoringModel!$B$19+RawData!U956*ScoringModel!$B$20)*0.01,"")</f>
        <v/>
      </c>
      <c r="P956" t="str">
        <f>IF(A956&lt;&gt;"",(RawData!V956*ScoringModel!$B$24+RawData!W956*ScoringModel!$B$25+RawData!X956*ScoringModel!$B$26+RawData!Y956*ScoringModel!$B$27+RawData!Z956*ScoringModel!$B$28+RawData!AA956*ScoringModel!$B$29+RawData!AB956*ScoringModel!$B$30)*0.01,"")</f>
        <v/>
      </c>
      <c r="Q956" s="19"/>
      <c r="R956" s="19"/>
      <c r="S956" s="19"/>
      <c r="T956" s="19"/>
      <c r="U956" s="19"/>
      <c r="V956" s="19"/>
    </row>
    <row r="957" spans="1:22" x14ac:dyDescent="0.25">
      <c r="A957" t="str">
        <f>IF(RawData!A957&lt;&gt;"",RawData!A957,"")</f>
        <v/>
      </c>
      <c r="B957" t="str">
        <f>IF(RawData!B957&lt;&gt;"",CONCATENATE(RawData!B957,", ",RawData!C957),"")</f>
        <v/>
      </c>
      <c r="C957" t="str">
        <f>IF(RawData!D957&lt;&gt;"",RawData!D957,"")</f>
        <v/>
      </c>
      <c r="D957" s="28" t="str">
        <f>IF(RawData!E957&lt;&gt;"",RawData!E957,"")</f>
        <v/>
      </c>
      <c r="E957" t="str">
        <f>IF(RawData!F957&lt;&gt;"",CONCATENATE(RawData!F957,", ",LEFT(RawData!G957,1)),"")</f>
        <v/>
      </c>
      <c r="G957" s="30" t="str">
        <f t="shared" si="14"/>
        <v/>
      </c>
      <c r="H957" t="str">
        <f>IF(A957&lt;&gt;"",VLOOKUP(G957,ScoreRanges!$C$4:$E$8,3),"")</f>
        <v/>
      </c>
      <c r="J957" s="30" t="str">
        <f>IF(AND(ConversionTable!$F$2&lt;&gt;"",A957&lt;&gt;""),VLOOKUP(G957,ConversionTable!B$2:D$402,3),"")</f>
        <v/>
      </c>
      <c r="K957" t="str">
        <f>IF(AND(ConversionTable!$F$2&lt;&gt;"",A957&lt;&gt;""),VLOOKUP(J957,ConversionTable!I$4:K$7,3),"")</f>
        <v/>
      </c>
      <c r="M957" t="str">
        <f>IF(A957&lt;&gt;"",(RawData!AC957*ScoringModel!$B$11+RawData!AD957*ScoringModel!$B$21+RawData!AE957*ScoringModel!$B$31)*0.01,"")</f>
        <v/>
      </c>
      <c r="N957" t="str">
        <f>IF(A957&lt;&gt;"",(RawData!H957*ScoringModel!$B$4+RawData!I957*ScoringModel!$B$5+RawData!J957*ScoringModel!$B$6+RawData!K957*ScoringModel!$B$7+RawData!L957*ScoringModel!$B$8+RawData!M957*ScoringModel!$B$9+RawData!N957*ScoringModel!$B$10)*0.01,"")</f>
        <v/>
      </c>
      <c r="O957" t="str">
        <f>IF(A957&lt;&gt;"",(RawData!O957*ScoringModel!$B$14+RawData!P957*ScoringModel!$B$15+RawData!Q957*ScoringModel!$B$16+RawData!R957*ScoringModel!$B$17+RawData!S957*ScoringModel!$B$18+RawData!T957*ScoringModel!$B$19+RawData!U957*ScoringModel!$B$20)*0.01,"")</f>
        <v/>
      </c>
      <c r="P957" t="str">
        <f>IF(A957&lt;&gt;"",(RawData!V957*ScoringModel!$B$24+RawData!W957*ScoringModel!$B$25+RawData!X957*ScoringModel!$B$26+RawData!Y957*ScoringModel!$B$27+RawData!Z957*ScoringModel!$B$28+RawData!AA957*ScoringModel!$B$29+RawData!AB957*ScoringModel!$B$30)*0.01,"")</f>
        <v/>
      </c>
      <c r="Q957" s="19"/>
      <c r="R957" s="19"/>
      <c r="S957" s="19"/>
      <c r="T957" s="19"/>
      <c r="U957" s="19"/>
      <c r="V957" s="19"/>
    </row>
    <row r="958" spans="1:22" x14ac:dyDescent="0.25">
      <c r="A958" t="str">
        <f>IF(RawData!A958&lt;&gt;"",RawData!A958,"")</f>
        <v/>
      </c>
      <c r="B958" t="str">
        <f>IF(RawData!B958&lt;&gt;"",CONCATENATE(RawData!B958,", ",RawData!C958),"")</f>
        <v/>
      </c>
      <c r="C958" t="str">
        <f>IF(RawData!D958&lt;&gt;"",RawData!D958,"")</f>
        <v/>
      </c>
      <c r="D958" s="28" t="str">
        <f>IF(RawData!E958&lt;&gt;"",RawData!E958,"")</f>
        <v/>
      </c>
      <c r="E958" t="str">
        <f>IF(RawData!F958&lt;&gt;"",CONCATENATE(RawData!F958,", ",LEFT(RawData!G958,1)),"")</f>
        <v/>
      </c>
      <c r="G958" s="30" t="str">
        <f t="shared" si="14"/>
        <v/>
      </c>
      <c r="H958" t="str">
        <f>IF(A958&lt;&gt;"",VLOOKUP(G958,ScoreRanges!$C$4:$E$8,3),"")</f>
        <v/>
      </c>
      <c r="J958" s="30" t="str">
        <f>IF(AND(ConversionTable!$F$2&lt;&gt;"",A958&lt;&gt;""),VLOOKUP(G958,ConversionTable!B$2:D$402,3),"")</f>
        <v/>
      </c>
      <c r="K958" t="str">
        <f>IF(AND(ConversionTable!$F$2&lt;&gt;"",A958&lt;&gt;""),VLOOKUP(J958,ConversionTable!I$4:K$7,3),"")</f>
        <v/>
      </c>
      <c r="M958" t="str">
        <f>IF(A958&lt;&gt;"",(RawData!AC958*ScoringModel!$B$11+RawData!AD958*ScoringModel!$B$21+RawData!AE958*ScoringModel!$B$31)*0.01,"")</f>
        <v/>
      </c>
      <c r="N958" t="str">
        <f>IF(A958&lt;&gt;"",(RawData!H958*ScoringModel!$B$4+RawData!I958*ScoringModel!$B$5+RawData!J958*ScoringModel!$B$6+RawData!K958*ScoringModel!$B$7+RawData!L958*ScoringModel!$B$8+RawData!M958*ScoringModel!$B$9+RawData!N958*ScoringModel!$B$10)*0.01,"")</f>
        <v/>
      </c>
      <c r="O958" t="str">
        <f>IF(A958&lt;&gt;"",(RawData!O958*ScoringModel!$B$14+RawData!P958*ScoringModel!$B$15+RawData!Q958*ScoringModel!$B$16+RawData!R958*ScoringModel!$B$17+RawData!S958*ScoringModel!$B$18+RawData!T958*ScoringModel!$B$19+RawData!U958*ScoringModel!$B$20)*0.01,"")</f>
        <v/>
      </c>
      <c r="P958" t="str">
        <f>IF(A958&lt;&gt;"",(RawData!V958*ScoringModel!$B$24+RawData!W958*ScoringModel!$B$25+RawData!X958*ScoringModel!$B$26+RawData!Y958*ScoringModel!$B$27+RawData!Z958*ScoringModel!$B$28+RawData!AA958*ScoringModel!$B$29+RawData!AB958*ScoringModel!$B$30)*0.01,"")</f>
        <v/>
      </c>
      <c r="Q958" s="19"/>
      <c r="R958" s="19"/>
      <c r="S958" s="19"/>
      <c r="T958" s="19"/>
      <c r="U958" s="19"/>
      <c r="V958" s="19"/>
    </row>
    <row r="959" spans="1:22" x14ac:dyDescent="0.25">
      <c r="A959" t="str">
        <f>IF(RawData!A959&lt;&gt;"",RawData!A959,"")</f>
        <v/>
      </c>
      <c r="B959" t="str">
        <f>IF(RawData!B959&lt;&gt;"",CONCATENATE(RawData!B959,", ",RawData!C959),"")</f>
        <v/>
      </c>
      <c r="C959" t="str">
        <f>IF(RawData!D959&lt;&gt;"",RawData!D959,"")</f>
        <v/>
      </c>
      <c r="D959" s="28" t="str">
        <f>IF(RawData!E959&lt;&gt;"",RawData!E959,"")</f>
        <v/>
      </c>
      <c r="E959" t="str">
        <f>IF(RawData!F959&lt;&gt;"",CONCATENATE(RawData!F959,", ",LEFT(RawData!G959,1)),"")</f>
        <v/>
      </c>
      <c r="G959" s="30" t="str">
        <f t="shared" si="14"/>
        <v/>
      </c>
      <c r="H959" t="str">
        <f>IF(A959&lt;&gt;"",VLOOKUP(G959,ScoreRanges!$C$4:$E$8,3),"")</f>
        <v/>
      </c>
      <c r="J959" s="30" t="str">
        <f>IF(AND(ConversionTable!$F$2&lt;&gt;"",A959&lt;&gt;""),VLOOKUP(G959,ConversionTable!B$2:D$402,3),"")</f>
        <v/>
      </c>
      <c r="K959" t="str">
        <f>IF(AND(ConversionTable!$F$2&lt;&gt;"",A959&lt;&gt;""),VLOOKUP(J959,ConversionTable!I$4:K$7,3),"")</f>
        <v/>
      </c>
      <c r="M959" t="str">
        <f>IF(A959&lt;&gt;"",(RawData!AC959*ScoringModel!$B$11+RawData!AD959*ScoringModel!$B$21+RawData!AE959*ScoringModel!$B$31)*0.01,"")</f>
        <v/>
      </c>
      <c r="N959" t="str">
        <f>IF(A959&lt;&gt;"",(RawData!H959*ScoringModel!$B$4+RawData!I959*ScoringModel!$B$5+RawData!J959*ScoringModel!$B$6+RawData!K959*ScoringModel!$B$7+RawData!L959*ScoringModel!$B$8+RawData!M959*ScoringModel!$B$9+RawData!N959*ScoringModel!$B$10)*0.01,"")</f>
        <v/>
      </c>
      <c r="O959" t="str">
        <f>IF(A959&lt;&gt;"",(RawData!O959*ScoringModel!$B$14+RawData!P959*ScoringModel!$B$15+RawData!Q959*ScoringModel!$B$16+RawData!R959*ScoringModel!$B$17+RawData!S959*ScoringModel!$B$18+RawData!T959*ScoringModel!$B$19+RawData!U959*ScoringModel!$B$20)*0.01,"")</f>
        <v/>
      </c>
      <c r="P959" t="str">
        <f>IF(A959&lt;&gt;"",(RawData!V959*ScoringModel!$B$24+RawData!W959*ScoringModel!$B$25+RawData!X959*ScoringModel!$B$26+RawData!Y959*ScoringModel!$B$27+RawData!Z959*ScoringModel!$B$28+RawData!AA959*ScoringModel!$B$29+RawData!AB959*ScoringModel!$B$30)*0.01,"")</f>
        <v/>
      </c>
      <c r="Q959" s="19"/>
      <c r="R959" s="19"/>
      <c r="S959" s="19"/>
      <c r="T959" s="19"/>
      <c r="U959" s="19"/>
      <c r="V959" s="19"/>
    </row>
    <row r="960" spans="1:22" x14ac:dyDescent="0.25">
      <c r="A960" t="str">
        <f>IF(RawData!A960&lt;&gt;"",RawData!A960,"")</f>
        <v/>
      </c>
      <c r="B960" t="str">
        <f>IF(RawData!B960&lt;&gt;"",CONCATENATE(RawData!B960,", ",RawData!C960),"")</f>
        <v/>
      </c>
      <c r="C960" t="str">
        <f>IF(RawData!D960&lt;&gt;"",RawData!D960,"")</f>
        <v/>
      </c>
      <c r="D960" s="28" t="str">
        <f>IF(RawData!E960&lt;&gt;"",RawData!E960,"")</f>
        <v/>
      </c>
      <c r="E960" t="str">
        <f>IF(RawData!F960&lt;&gt;"",CONCATENATE(RawData!F960,", ",LEFT(RawData!G960,1)),"")</f>
        <v/>
      </c>
      <c r="G960" s="30" t="str">
        <f t="shared" si="14"/>
        <v/>
      </c>
      <c r="H960" t="str">
        <f>IF(A960&lt;&gt;"",VLOOKUP(G960,ScoreRanges!$C$4:$E$8,3),"")</f>
        <v/>
      </c>
      <c r="J960" s="30" t="str">
        <f>IF(AND(ConversionTable!$F$2&lt;&gt;"",A960&lt;&gt;""),VLOOKUP(G960,ConversionTable!B$2:D$402,3),"")</f>
        <v/>
      </c>
      <c r="K960" t="str">
        <f>IF(AND(ConversionTable!$F$2&lt;&gt;"",A960&lt;&gt;""),VLOOKUP(J960,ConversionTable!I$4:K$7,3),"")</f>
        <v/>
      </c>
      <c r="M960" t="str">
        <f>IF(A960&lt;&gt;"",(RawData!AC960*ScoringModel!$B$11+RawData!AD960*ScoringModel!$B$21+RawData!AE960*ScoringModel!$B$31)*0.01,"")</f>
        <v/>
      </c>
      <c r="N960" t="str">
        <f>IF(A960&lt;&gt;"",(RawData!H960*ScoringModel!$B$4+RawData!I960*ScoringModel!$B$5+RawData!J960*ScoringModel!$B$6+RawData!K960*ScoringModel!$B$7+RawData!L960*ScoringModel!$B$8+RawData!M960*ScoringModel!$B$9+RawData!N960*ScoringModel!$B$10)*0.01,"")</f>
        <v/>
      </c>
      <c r="O960" t="str">
        <f>IF(A960&lt;&gt;"",(RawData!O960*ScoringModel!$B$14+RawData!P960*ScoringModel!$B$15+RawData!Q960*ScoringModel!$B$16+RawData!R960*ScoringModel!$B$17+RawData!S960*ScoringModel!$B$18+RawData!T960*ScoringModel!$B$19+RawData!U960*ScoringModel!$B$20)*0.01,"")</f>
        <v/>
      </c>
      <c r="P960" t="str">
        <f>IF(A960&lt;&gt;"",(RawData!V960*ScoringModel!$B$24+RawData!W960*ScoringModel!$B$25+RawData!X960*ScoringModel!$B$26+RawData!Y960*ScoringModel!$B$27+RawData!Z960*ScoringModel!$B$28+RawData!AA960*ScoringModel!$B$29+RawData!AB960*ScoringModel!$B$30)*0.01,"")</f>
        <v/>
      </c>
      <c r="Q960" s="19"/>
      <c r="R960" s="19"/>
      <c r="S960" s="19"/>
      <c r="T960" s="19"/>
      <c r="U960" s="19"/>
      <c r="V960" s="19"/>
    </row>
    <row r="961" spans="1:22" x14ac:dyDescent="0.25">
      <c r="A961" t="str">
        <f>IF(RawData!A961&lt;&gt;"",RawData!A961,"")</f>
        <v/>
      </c>
      <c r="B961" t="str">
        <f>IF(RawData!B961&lt;&gt;"",CONCATENATE(RawData!B961,", ",RawData!C961),"")</f>
        <v/>
      </c>
      <c r="C961" t="str">
        <f>IF(RawData!D961&lt;&gt;"",RawData!D961,"")</f>
        <v/>
      </c>
      <c r="D961" s="28" t="str">
        <f>IF(RawData!E961&lt;&gt;"",RawData!E961,"")</f>
        <v/>
      </c>
      <c r="E961" t="str">
        <f>IF(RawData!F961&lt;&gt;"",CONCATENATE(RawData!F961,", ",LEFT(RawData!G961,1)),"")</f>
        <v/>
      </c>
      <c r="G961" s="30" t="str">
        <f t="shared" si="14"/>
        <v/>
      </c>
      <c r="H961" t="str">
        <f>IF(A961&lt;&gt;"",VLOOKUP(G961,ScoreRanges!$C$4:$E$8,3),"")</f>
        <v/>
      </c>
      <c r="J961" s="30" t="str">
        <f>IF(AND(ConversionTable!$F$2&lt;&gt;"",A961&lt;&gt;""),VLOOKUP(G961,ConversionTable!B$2:D$402,3),"")</f>
        <v/>
      </c>
      <c r="K961" t="str">
        <f>IF(AND(ConversionTable!$F$2&lt;&gt;"",A961&lt;&gt;""),VLOOKUP(J961,ConversionTable!I$4:K$7,3),"")</f>
        <v/>
      </c>
      <c r="M961" t="str">
        <f>IF(A961&lt;&gt;"",(RawData!AC961*ScoringModel!$B$11+RawData!AD961*ScoringModel!$B$21+RawData!AE961*ScoringModel!$B$31)*0.01,"")</f>
        <v/>
      </c>
      <c r="N961" t="str">
        <f>IF(A961&lt;&gt;"",(RawData!H961*ScoringModel!$B$4+RawData!I961*ScoringModel!$B$5+RawData!J961*ScoringModel!$B$6+RawData!K961*ScoringModel!$B$7+RawData!L961*ScoringModel!$B$8+RawData!M961*ScoringModel!$B$9+RawData!N961*ScoringModel!$B$10)*0.01,"")</f>
        <v/>
      </c>
      <c r="O961" t="str">
        <f>IF(A961&lt;&gt;"",(RawData!O961*ScoringModel!$B$14+RawData!P961*ScoringModel!$B$15+RawData!Q961*ScoringModel!$B$16+RawData!R961*ScoringModel!$B$17+RawData!S961*ScoringModel!$B$18+RawData!T961*ScoringModel!$B$19+RawData!U961*ScoringModel!$B$20)*0.01,"")</f>
        <v/>
      </c>
      <c r="P961" t="str">
        <f>IF(A961&lt;&gt;"",(RawData!V961*ScoringModel!$B$24+RawData!W961*ScoringModel!$B$25+RawData!X961*ScoringModel!$B$26+RawData!Y961*ScoringModel!$B$27+RawData!Z961*ScoringModel!$B$28+RawData!AA961*ScoringModel!$B$29+RawData!AB961*ScoringModel!$B$30)*0.01,"")</f>
        <v/>
      </c>
      <c r="Q961" s="19"/>
      <c r="R961" s="19"/>
      <c r="S961" s="19"/>
      <c r="T961" s="19"/>
      <c r="U961" s="19"/>
      <c r="V961" s="19"/>
    </row>
    <row r="962" spans="1:22" x14ac:dyDescent="0.25">
      <c r="A962" t="str">
        <f>IF(RawData!A962&lt;&gt;"",RawData!A962,"")</f>
        <v/>
      </c>
      <c r="B962" t="str">
        <f>IF(RawData!B962&lt;&gt;"",CONCATENATE(RawData!B962,", ",RawData!C962),"")</f>
        <v/>
      </c>
      <c r="C962" t="str">
        <f>IF(RawData!D962&lt;&gt;"",RawData!D962,"")</f>
        <v/>
      </c>
      <c r="D962" s="28" t="str">
        <f>IF(RawData!E962&lt;&gt;"",RawData!E962,"")</f>
        <v/>
      </c>
      <c r="E962" t="str">
        <f>IF(RawData!F962&lt;&gt;"",CONCATENATE(RawData!F962,", ",LEFT(RawData!G962,1)),"")</f>
        <v/>
      </c>
      <c r="G962" s="30" t="str">
        <f t="shared" si="14"/>
        <v/>
      </c>
      <c r="H962" t="str">
        <f>IF(A962&lt;&gt;"",VLOOKUP(G962,ScoreRanges!$C$4:$E$8,3),"")</f>
        <v/>
      </c>
      <c r="J962" s="30" t="str">
        <f>IF(AND(ConversionTable!$F$2&lt;&gt;"",A962&lt;&gt;""),VLOOKUP(G962,ConversionTable!B$2:D$402,3),"")</f>
        <v/>
      </c>
      <c r="K962" t="str">
        <f>IF(AND(ConversionTable!$F$2&lt;&gt;"",A962&lt;&gt;""),VLOOKUP(J962,ConversionTable!I$4:K$7,3),"")</f>
        <v/>
      </c>
      <c r="M962" t="str">
        <f>IF(A962&lt;&gt;"",(RawData!AC962*ScoringModel!$B$11+RawData!AD962*ScoringModel!$B$21+RawData!AE962*ScoringModel!$B$31)*0.01,"")</f>
        <v/>
      </c>
      <c r="N962" t="str">
        <f>IF(A962&lt;&gt;"",(RawData!H962*ScoringModel!$B$4+RawData!I962*ScoringModel!$B$5+RawData!J962*ScoringModel!$B$6+RawData!K962*ScoringModel!$B$7+RawData!L962*ScoringModel!$B$8+RawData!M962*ScoringModel!$B$9+RawData!N962*ScoringModel!$B$10)*0.01,"")</f>
        <v/>
      </c>
      <c r="O962" t="str">
        <f>IF(A962&lt;&gt;"",(RawData!O962*ScoringModel!$B$14+RawData!P962*ScoringModel!$B$15+RawData!Q962*ScoringModel!$B$16+RawData!R962*ScoringModel!$B$17+RawData!S962*ScoringModel!$B$18+RawData!T962*ScoringModel!$B$19+RawData!U962*ScoringModel!$B$20)*0.01,"")</f>
        <v/>
      </c>
      <c r="P962" t="str">
        <f>IF(A962&lt;&gt;"",(RawData!V962*ScoringModel!$B$24+RawData!W962*ScoringModel!$B$25+RawData!X962*ScoringModel!$B$26+RawData!Y962*ScoringModel!$B$27+RawData!Z962*ScoringModel!$B$28+RawData!AA962*ScoringModel!$B$29+RawData!AB962*ScoringModel!$B$30)*0.01,"")</f>
        <v/>
      </c>
      <c r="Q962" s="19"/>
      <c r="R962" s="19"/>
      <c r="S962" s="19"/>
      <c r="T962" s="19"/>
      <c r="U962" s="19"/>
      <c r="V962" s="19"/>
    </row>
    <row r="963" spans="1:22" x14ac:dyDescent="0.25">
      <c r="A963" t="str">
        <f>IF(RawData!A963&lt;&gt;"",RawData!A963,"")</f>
        <v/>
      </c>
      <c r="B963" t="str">
        <f>IF(RawData!B963&lt;&gt;"",CONCATENATE(RawData!B963,", ",RawData!C963),"")</f>
        <v/>
      </c>
      <c r="C963" t="str">
        <f>IF(RawData!D963&lt;&gt;"",RawData!D963,"")</f>
        <v/>
      </c>
      <c r="D963" s="28" t="str">
        <f>IF(RawData!E963&lt;&gt;"",RawData!E963,"")</f>
        <v/>
      </c>
      <c r="E963" t="str">
        <f>IF(RawData!F963&lt;&gt;"",CONCATENATE(RawData!F963,", ",LEFT(RawData!G963,1)),"")</f>
        <v/>
      </c>
      <c r="G963" s="30" t="str">
        <f t="shared" ref="G963:G1026" si="15">IF(A963&lt;&gt;"",SUM(M963:P963),"")</f>
        <v/>
      </c>
      <c r="H963" t="str">
        <f>IF(A963&lt;&gt;"",VLOOKUP(G963,ScoreRanges!$C$4:$E$8,3),"")</f>
        <v/>
      </c>
      <c r="J963" s="30" t="str">
        <f>IF(AND(ConversionTable!$F$2&lt;&gt;"",A963&lt;&gt;""),VLOOKUP(G963,ConversionTable!B$2:D$402,3),"")</f>
        <v/>
      </c>
      <c r="K963" t="str">
        <f>IF(AND(ConversionTable!$F$2&lt;&gt;"",A963&lt;&gt;""),VLOOKUP(J963,ConversionTable!I$4:K$7,3),"")</f>
        <v/>
      </c>
      <c r="M963" t="str">
        <f>IF(A963&lt;&gt;"",(RawData!AC963*ScoringModel!$B$11+RawData!AD963*ScoringModel!$B$21+RawData!AE963*ScoringModel!$B$31)*0.01,"")</f>
        <v/>
      </c>
      <c r="N963" t="str">
        <f>IF(A963&lt;&gt;"",(RawData!H963*ScoringModel!$B$4+RawData!I963*ScoringModel!$B$5+RawData!J963*ScoringModel!$B$6+RawData!K963*ScoringModel!$B$7+RawData!L963*ScoringModel!$B$8+RawData!M963*ScoringModel!$B$9+RawData!N963*ScoringModel!$B$10)*0.01,"")</f>
        <v/>
      </c>
      <c r="O963" t="str">
        <f>IF(A963&lt;&gt;"",(RawData!O963*ScoringModel!$B$14+RawData!P963*ScoringModel!$B$15+RawData!Q963*ScoringModel!$B$16+RawData!R963*ScoringModel!$B$17+RawData!S963*ScoringModel!$B$18+RawData!T963*ScoringModel!$B$19+RawData!U963*ScoringModel!$B$20)*0.01,"")</f>
        <v/>
      </c>
      <c r="P963" t="str">
        <f>IF(A963&lt;&gt;"",(RawData!V963*ScoringModel!$B$24+RawData!W963*ScoringModel!$B$25+RawData!X963*ScoringModel!$B$26+RawData!Y963*ScoringModel!$B$27+RawData!Z963*ScoringModel!$B$28+RawData!AA963*ScoringModel!$B$29+RawData!AB963*ScoringModel!$B$30)*0.01,"")</f>
        <v/>
      </c>
      <c r="Q963" s="19"/>
      <c r="R963" s="19"/>
      <c r="S963" s="19"/>
      <c r="T963" s="19"/>
      <c r="U963" s="19"/>
      <c r="V963" s="19"/>
    </row>
    <row r="964" spans="1:22" x14ac:dyDescent="0.25">
      <c r="A964" t="str">
        <f>IF(RawData!A964&lt;&gt;"",RawData!A964,"")</f>
        <v/>
      </c>
      <c r="B964" t="str">
        <f>IF(RawData!B964&lt;&gt;"",CONCATENATE(RawData!B964,", ",RawData!C964),"")</f>
        <v/>
      </c>
      <c r="C964" t="str">
        <f>IF(RawData!D964&lt;&gt;"",RawData!D964,"")</f>
        <v/>
      </c>
      <c r="D964" s="28" t="str">
        <f>IF(RawData!E964&lt;&gt;"",RawData!E964,"")</f>
        <v/>
      </c>
      <c r="E964" t="str">
        <f>IF(RawData!F964&lt;&gt;"",CONCATENATE(RawData!F964,", ",LEFT(RawData!G964,1)),"")</f>
        <v/>
      </c>
      <c r="G964" s="30" t="str">
        <f t="shared" si="15"/>
        <v/>
      </c>
      <c r="H964" t="str">
        <f>IF(A964&lt;&gt;"",VLOOKUP(G964,ScoreRanges!$C$4:$E$8,3),"")</f>
        <v/>
      </c>
      <c r="J964" s="30" t="str">
        <f>IF(AND(ConversionTable!$F$2&lt;&gt;"",A964&lt;&gt;""),VLOOKUP(G964,ConversionTable!B$2:D$402,3),"")</f>
        <v/>
      </c>
      <c r="K964" t="str">
        <f>IF(AND(ConversionTable!$F$2&lt;&gt;"",A964&lt;&gt;""),VLOOKUP(J964,ConversionTable!I$4:K$7,3),"")</f>
        <v/>
      </c>
      <c r="M964" t="str">
        <f>IF(A964&lt;&gt;"",(RawData!AC964*ScoringModel!$B$11+RawData!AD964*ScoringModel!$B$21+RawData!AE964*ScoringModel!$B$31)*0.01,"")</f>
        <v/>
      </c>
      <c r="N964" t="str">
        <f>IF(A964&lt;&gt;"",(RawData!H964*ScoringModel!$B$4+RawData!I964*ScoringModel!$B$5+RawData!J964*ScoringModel!$B$6+RawData!K964*ScoringModel!$B$7+RawData!L964*ScoringModel!$B$8+RawData!M964*ScoringModel!$B$9+RawData!N964*ScoringModel!$B$10)*0.01,"")</f>
        <v/>
      </c>
      <c r="O964" t="str">
        <f>IF(A964&lt;&gt;"",(RawData!O964*ScoringModel!$B$14+RawData!P964*ScoringModel!$B$15+RawData!Q964*ScoringModel!$B$16+RawData!R964*ScoringModel!$B$17+RawData!S964*ScoringModel!$B$18+RawData!T964*ScoringModel!$B$19+RawData!U964*ScoringModel!$B$20)*0.01,"")</f>
        <v/>
      </c>
      <c r="P964" t="str">
        <f>IF(A964&lt;&gt;"",(RawData!V964*ScoringModel!$B$24+RawData!W964*ScoringModel!$B$25+RawData!X964*ScoringModel!$B$26+RawData!Y964*ScoringModel!$B$27+RawData!Z964*ScoringModel!$B$28+RawData!AA964*ScoringModel!$B$29+RawData!AB964*ScoringModel!$B$30)*0.01,"")</f>
        <v/>
      </c>
      <c r="Q964" s="19"/>
      <c r="R964" s="19"/>
      <c r="S964" s="19"/>
      <c r="T964" s="19"/>
      <c r="U964" s="19"/>
      <c r="V964" s="19"/>
    </row>
    <row r="965" spans="1:22" x14ac:dyDescent="0.25">
      <c r="A965" t="str">
        <f>IF(RawData!A965&lt;&gt;"",RawData!A965,"")</f>
        <v/>
      </c>
      <c r="B965" t="str">
        <f>IF(RawData!B965&lt;&gt;"",CONCATENATE(RawData!B965,", ",RawData!C965),"")</f>
        <v/>
      </c>
      <c r="C965" t="str">
        <f>IF(RawData!D965&lt;&gt;"",RawData!D965,"")</f>
        <v/>
      </c>
      <c r="D965" s="28" t="str">
        <f>IF(RawData!E965&lt;&gt;"",RawData!E965,"")</f>
        <v/>
      </c>
      <c r="E965" t="str">
        <f>IF(RawData!F965&lt;&gt;"",CONCATENATE(RawData!F965,", ",LEFT(RawData!G965,1)),"")</f>
        <v/>
      </c>
      <c r="G965" s="30" t="str">
        <f t="shared" si="15"/>
        <v/>
      </c>
      <c r="H965" t="str">
        <f>IF(A965&lt;&gt;"",VLOOKUP(G965,ScoreRanges!$C$4:$E$8,3),"")</f>
        <v/>
      </c>
      <c r="J965" s="30" t="str">
        <f>IF(AND(ConversionTable!$F$2&lt;&gt;"",A965&lt;&gt;""),VLOOKUP(G965,ConversionTable!B$2:D$402,3),"")</f>
        <v/>
      </c>
      <c r="K965" t="str">
        <f>IF(AND(ConversionTable!$F$2&lt;&gt;"",A965&lt;&gt;""),VLOOKUP(J965,ConversionTable!I$4:K$7,3),"")</f>
        <v/>
      </c>
      <c r="M965" t="str">
        <f>IF(A965&lt;&gt;"",(RawData!AC965*ScoringModel!$B$11+RawData!AD965*ScoringModel!$B$21+RawData!AE965*ScoringModel!$B$31)*0.01,"")</f>
        <v/>
      </c>
      <c r="N965" t="str">
        <f>IF(A965&lt;&gt;"",(RawData!H965*ScoringModel!$B$4+RawData!I965*ScoringModel!$B$5+RawData!J965*ScoringModel!$B$6+RawData!K965*ScoringModel!$B$7+RawData!L965*ScoringModel!$B$8+RawData!M965*ScoringModel!$B$9+RawData!N965*ScoringModel!$B$10)*0.01,"")</f>
        <v/>
      </c>
      <c r="O965" t="str">
        <f>IF(A965&lt;&gt;"",(RawData!O965*ScoringModel!$B$14+RawData!P965*ScoringModel!$B$15+RawData!Q965*ScoringModel!$B$16+RawData!R965*ScoringModel!$B$17+RawData!S965*ScoringModel!$B$18+RawData!T965*ScoringModel!$B$19+RawData!U965*ScoringModel!$B$20)*0.01,"")</f>
        <v/>
      </c>
      <c r="P965" t="str">
        <f>IF(A965&lt;&gt;"",(RawData!V965*ScoringModel!$B$24+RawData!W965*ScoringModel!$B$25+RawData!X965*ScoringModel!$B$26+RawData!Y965*ScoringModel!$B$27+RawData!Z965*ScoringModel!$B$28+RawData!AA965*ScoringModel!$B$29+RawData!AB965*ScoringModel!$B$30)*0.01,"")</f>
        <v/>
      </c>
      <c r="Q965" s="19"/>
      <c r="R965" s="19"/>
      <c r="S965" s="19"/>
      <c r="T965" s="19"/>
      <c r="U965" s="19"/>
      <c r="V965" s="19"/>
    </row>
    <row r="966" spans="1:22" x14ac:dyDescent="0.25">
      <c r="A966" t="str">
        <f>IF(RawData!A966&lt;&gt;"",RawData!A966,"")</f>
        <v/>
      </c>
      <c r="B966" t="str">
        <f>IF(RawData!B966&lt;&gt;"",CONCATENATE(RawData!B966,", ",RawData!C966),"")</f>
        <v/>
      </c>
      <c r="C966" t="str">
        <f>IF(RawData!D966&lt;&gt;"",RawData!D966,"")</f>
        <v/>
      </c>
      <c r="D966" s="28" t="str">
        <f>IF(RawData!E966&lt;&gt;"",RawData!E966,"")</f>
        <v/>
      </c>
      <c r="E966" t="str">
        <f>IF(RawData!F966&lt;&gt;"",CONCATENATE(RawData!F966,", ",LEFT(RawData!G966,1)),"")</f>
        <v/>
      </c>
      <c r="G966" s="30" t="str">
        <f t="shared" si="15"/>
        <v/>
      </c>
      <c r="H966" t="str">
        <f>IF(A966&lt;&gt;"",VLOOKUP(G966,ScoreRanges!$C$4:$E$8,3),"")</f>
        <v/>
      </c>
      <c r="J966" s="30" t="str">
        <f>IF(AND(ConversionTable!$F$2&lt;&gt;"",A966&lt;&gt;""),VLOOKUP(G966,ConversionTable!B$2:D$402,3),"")</f>
        <v/>
      </c>
      <c r="K966" t="str">
        <f>IF(AND(ConversionTable!$F$2&lt;&gt;"",A966&lt;&gt;""),VLOOKUP(J966,ConversionTable!I$4:K$7,3),"")</f>
        <v/>
      </c>
      <c r="M966" t="str">
        <f>IF(A966&lt;&gt;"",(RawData!AC966*ScoringModel!$B$11+RawData!AD966*ScoringModel!$B$21+RawData!AE966*ScoringModel!$B$31)*0.01,"")</f>
        <v/>
      </c>
      <c r="N966" t="str">
        <f>IF(A966&lt;&gt;"",(RawData!H966*ScoringModel!$B$4+RawData!I966*ScoringModel!$B$5+RawData!J966*ScoringModel!$B$6+RawData!K966*ScoringModel!$B$7+RawData!L966*ScoringModel!$B$8+RawData!M966*ScoringModel!$B$9+RawData!N966*ScoringModel!$B$10)*0.01,"")</f>
        <v/>
      </c>
      <c r="O966" t="str">
        <f>IF(A966&lt;&gt;"",(RawData!O966*ScoringModel!$B$14+RawData!P966*ScoringModel!$B$15+RawData!Q966*ScoringModel!$B$16+RawData!R966*ScoringModel!$B$17+RawData!S966*ScoringModel!$B$18+RawData!T966*ScoringModel!$B$19+RawData!U966*ScoringModel!$B$20)*0.01,"")</f>
        <v/>
      </c>
      <c r="P966" t="str">
        <f>IF(A966&lt;&gt;"",(RawData!V966*ScoringModel!$B$24+RawData!W966*ScoringModel!$B$25+RawData!X966*ScoringModel!$B$26+RawData!Y966*ScoringModel!$B$27+RawData!Z966*ScoringModel!$B$28+RawData!AA966*ScoringModel!$B$29+RawData!AB966*ScoringModel!$B$30)*0.01,"")</f>
        <v/>
      </c>
      <c r="Q966" s="19"/>
      <c r="R966" s="19"/>
      <c r="S966" s="19"/>
      <c r="T966" s="19"/>
      <c r="U966" s="19"/>
      <c r="V966" s="19"/>
    </row>
    <row r="967" spans="1:22" x14ac:dyDescent="0.25">
      <c r="A967" t="str">
        <f>IF(RawData!A967&lt;&gt;"",RawData!A967,"")</f>
        <v/>
      </c>
      <c r="B967" t="str">
        <f>IF(RawData!B967&lt;&gt;"",CONCATENATE(RawData!B967,", ",RawData!C967),"")</f>
        <v/>
      </c>
      <c r="C967" t="str">
        <f>IF(RawData!D967&lt;&gt;"",RawData!D967,"")</f>
        <v/>
      </c>
      <c r="D967" s="28" t="str">
        <f>IF(RawData!E967&lt;&gt;"",RawData!E967,"")</f>
        <v/>
      </c>
      <c r="E967" t="str">
        <f>IF(RawData!F967&lt;&gt;"",CONCATENATE(RawData!F967,", ",LEFT(RawData!G967,1)),"")</f>
        <v/>
      </c>
      <c r="G967" s="30" t="str">
        <f t="shared" si="15"/>
        <v/>
      </c>
      <c r="H967" t="str">
        <f>IF(A967&lt;&gt;"",VLOOKUP(G967,ScoreRanges!$C$4:$E$8,3),"")</f>
        <v/>
      </c>
      <c r="J967" s="30" t="str">
        <f>IF(AND(ConversionTable!$F$2&lt;&gt;"",A967&lt;&gt;""),VLOOKUP(G967,ConversionTable!B$2:D$402,3),"")</f>
        <v/>
      </c>
      <c r="K967" t="str">
        <f>IF(AND(ConversionTable!$F$2&lt;&gt;"",A967&lt;&gt;""),VLOOKUP(J967,ConversionTable!I$4:K$7,3),"")</f>
        <v/>
      </c>
      <c r="M967" t="str">
        <f>IF(A967&lt;&gt;"",(RawData!AC967*ScoringModel!$B$11+RawData!AD967*ScoringModel!$B$21+RawData!AE967*ScoringModel!$B$31)*0.01,"")</f>
        <v/>
      </c>
      <c r="N967" t="str">
        <f>IF(A967&lt;&gt;"",(RawData!H967*ScoringModel!$B$4+RawData!I967*ScoringModel!$B$5+RawData!J967*ScoringModel!$B$6+RawData!K967*ScoringModel!$B$7+RawData!L967*ScoringModel!$B$8+RawData!M967*ScoringModel!$B$9+RawData!N967*ScoringModel!$B$10)*0.01,"")</f>
        <v/>
      </c>
      <c r="O967" t="str">
        <f>IF(A967&lt;&gt;"",(RawData!O967*ScoringModel!$B$14+RawData!P967*ScoringModel!$B$15+RawData!Q967*ScoringModel!$B$16+RawData!R967*ScoringModel!$B$17+RawData!S967*ScoringModel!$B$18+RawData!T967*ScoringModel!$B$19+RawData!U967*ScoringModel!$B$20)*0.01,"")</f>
        <v/>
      </c>
      <c r="P967" t="str">
        <f>IF(A967&lt;&gt;"",(RawData!V967*ScoringModel!$B$24+RawData!W967*ScoringModel!$B$25+RawData!X967*ScoringModel!$B$26+RawData!Y967*ScoringModel!$B$27+RawData!Z967*ScoringModel!$B$28+RawData!AA967*ScoringModel!$B$29+RawData!AB967*ScoringModel!$B$30)*0.01,"")</f>
        <v/>
      </c>
      <c r="Q967" s="19"/>
      <c r="R967" s="19"/>
      <c r="S967" s="19"/>
      <c r="T967" s="19"/>
      <c r="U967" s="19"/>
      <c r="V967" s="19"/>
    </row>
    <row r="968" spans="1:22" x14ac:dyDescent="0.25">
      <c r="A968" t="str">
        <f>IF(RawData!A968&lt;&gt;"",RawData!A968,"")</f>
        <v/>
      </c>
      <c r="B968" t="str">
        <f>IF(RawData!B968&lt;&gt;"",CONCATENATE(RawData!B968,", ",RawData!C968),"")</f>
        <v/>
      </c>
      <c r="C968" t="str">
        <f>IF(RawData!D968&lt;&gt;"",RawData!D968,"")</f>
        <v/>
      </c>
      <c r="D968" s="28" t="str">
        <f>IF(RawData!E968&lt;&gt;"",RawData!E968,"")</f>
        <v/>
      </c>
      <c r="E968" t="str">
        <f>IF(RawData!F968&lt;&gt;"",CONCATENATE(RawData!F968,", ",LEFT(RawData!G968,1)),"")</f>
        <v/>
      </c>
      <c r="G968" s="30" t="str">
        <f t="shared" si="15"/>
        <v/>
      </c>
      <c r="H968" t="str">
        <f>IF(A968&lt;&gt;"",VLOOKUP(G968,ScoreRanges!$C$4:$E$8,3),"")</f>
        <v/>
      </c>
      <c r="J968" s="30" t="str">
        <f>IF(AND(ConversionTable!$F$2&lt;&gt;"",A968&lt;&gt;""),VLOOKUP(G968,ConversionTable!B$2:D$402,3),"")</f>
        <v/>
      </c>
      <c r="K968" t="str">
        <f>IF(AND(ConversionTable!$F$2&lt;&gt;"",A968&lt;&gt;""),VLOOKUP(J968,ConversionTable!I$4:K$7,3),"")</f>
        <v/>
      </c>
      <c r="M968" t="str">
        <f>IF(A968&lt;&gt;"",(RawData!AC968*ScoringModel!$B$11+RawData!AD968*ScoringModel!$B$21+RawData!AE968*ScoringModel!$B$31)*0.01,"")</f>
        <v/>
      </c>
      <c r="N968" t="str">
        <f>IF(A968&lt;&gt;"",(RawData!H968*ScoringModel!$B$4+RawData!I968*ScoringModel!$B$5+RawData!J968*ScoringModel!$B$6+RawData!K968*ScoringModel!$B$7+RawData!L968*ScoringModel!$B$8+RawData!M968*ScoringModel!$B$9+RawData!N968*ScoringModel!$B$10)*0.01,"")</f>
        <v/>
      </c>
      <c r="O968" t="str">
        <f>IF(A968&lt;&gt;"",(RawData!O968*ScoringModel!$B$14+RawData!P968*ScoringModel!$B$15+RawData!Q968*ScoringModel!$B$16+RawData!R968*ScoringModel!$B$17+RawData!S968*ScoringModel!$B$18+RawData!T968*ScoringModel!$B$19+RawData!U968*ScoringModel!$B$20)*0.01,"")</f>
        <v/>
      </c>
      <c r="P968" t="str">
        <f>IF(A968&lt;&gt;"",(RawData!V968*ScoringModel!$B$24+RawData!W968*ScoringModel!$B$25+RawData!X968*ScoringModel!$B$26+RawData!Y968*ScoringModel!$B$27+RawData!Z968*ScoringModel!$B$28+RawData!AA968*ScoringModel!$B$29+RawData!AB968*ScoringModel!$B$30)*0.01,"")</f>
        <v/>
      </c>
      <c r="Q968" s="19"/>
      <c r="R968" s="19"/>
      <c r="S968" s="19"/>
      <c r="T968" s="19"/>
      <c r="U968" s="19"/>
      <c r="V968" s="19"/>
    </row>
    <row r="969" spans="1:22" x14ac:dyDescent="0.25">
      <c r="A969" t="str">
        <f>IF(RawData!A969&lt;&gt;"",RawData!A969,"")</f>
        <v/>
      </c>
      <c r="B969" t="str">
        <f>IF(RawData!B969&lt;&gt;"",CONCATENATE(RawData!B969,", ",RawData!C969),"")</f>
        <v/>
      </c>
      <c r="C969" t="str">
        <f>IF(RawData!D969&lt;&gt;"",RawData!D969,"")</f>
        <v/>
      </c>
      <c r="D969" s="28" t="str">
        <f>IF(RawData!E969&lt;&gt;"",RawData!E969,"")</f>
        <v/>
      </c>
      <c r="E969" t="str">
        <f>IF(RawData!F969&lt;&gt;"",CONCATENATE(RawData!F969,", ",LEFT(RawData!G969,1)),"")</f>
        <v/>
      </c>
      <c r="G969" s="30" t="str">
        <f t="shared" si="15"/>
        <v/>
      </c>
      <c r="H969" t="str">
        <f>IF(A969&lt;&gt;"",VLOOKUP(G969,ScoreRanges!$C$4:$E$8,3),"")</f>
        <v/>
      </c>
      <c r="J969" s="30" t="str">
        <f>IF(AND(ConversionTable!$F$2&lt;&gt;"",A969&lt;&gt;""),VLOOKUP(G969,ConversionTable!B$2:D$402,3),"")</f>
        <v/>
      </c>
      <c r="K969" t="str">
        <f>IF(AND(ConversionTable!$F$2&lt;&gt;"",A969&lt;&gt;""),VLOOKUP(J969,ConversionTable!I$4:K$7,3),"")</f>
        <v/>
      </c>
      <c r="M969" t="str">
        <f>IF(A969&lt;&gt;"",(RawData!AC969*ScoringModel!$B$11+RawData!AD969*ScoringModel!$B$21+RawData!AE969*ScoringModel!$B$31)*0.01,"")</f>
        <v/>
      </c>
      <c r="N969" t="str">
        <f>IF(A969&lt;&gt;"",(RawData!H969*ScoringModel!$B$4+RawData!I969*ScoringModel!$B$5+RawData!J969*ScoringModel!$B$6+RawData!K969*ScoringModel!$B$7+RawData!L969*ScoringModel!$B$8+RawData!M969*ScoringModel!$B$9+RawData!N969*ScoringModel!$B$10)*0.01,"")</f>
        <v/>
      </c>
      <c r="O969" t="str">
        <f>IF(A969&lt;&gt;"",(RawData!O969*ScoringModel!$B$14+RawData!P969*ScoringModel!$B$15+RawData!Q969*ScoringModel!$B$16+RawData!R969*ScoringModel!$B$17+RawData!S969*ScoringModel!$B$18+RawData!T969*ScoringModel!$B$19+RawData!U969*ScoringModel!$B$20)*0.01,"")</f>
        <v/>
      </c>
      <c r="P969" t="str">
        <f>IF(A969&lt;&gt;"",(RawData!V969*ScoringModel!$B$24+RawData!W969*ScoringModel!$B$25+RawData!X969*ScoringModel!$B$26+RawData!Y969*ScoringModel!$B$27+RawData!Z969*ScoringModel!$B$28+RawData!AA969*ScoringModel!$B$29+RawData!AB969*ScoringModel!$B$30)*0.01,"")</f>
        <v/>
      </c>
      <c r="Q969" s="19"/>
      <c r="R969" s="19"/>
      <c r="S969" s="19"/>
      <c r="T969" s="19"/>
      <c r="U969" s="19"/>
      <c r="V969" s="19"/>
    </row>
    <row r="970" spans="1:22" x14ac:dyDescent="0.25">
      <c r="A970" t="str">
        <f>IF(RawData!A970&lt;&gt;"",RawData!A970,"")</f>
        <v/>
      </c>
      <c r="B970" t="str">
        <f>IF(RawData!B970&lt;&gt;"",CONCATENATE(RawData!B970,", ",RawData!C970),"")</f>
        <v/>
      </c>
      <c r="C970" t="str">
        <f>IF(RawData!D970&lt;&gt;"",RawData!D970,"")</f>
        <v/>
      </c>
      <c r="D970" s="28" t="str">
        <f>IF(RawData!E970&lt;&gt;"",RawData!E970,"")</f>
        <v/>
      </c>
      <c r="E970" t="str">
        <f>IF(RawData!F970&lt;&gt;"",CONCATENATE(RawData!F970,", ",LEFT(RawData!G970,1)),"")</f>
        <v/>
      </c>
      <c r="G970" s="30" t="str">
        <f t="shared" si="15"/>
        <v/>
      </c>
      <c r="H970" t="str">
        <f>IF(A970&lt;&gt;"",VLOOKUP(G970,ScoreRanges!$C$4:$E$8,3),"")</f>
        <v/>
      </c>
      <c r="J970" s="30" t="str">
        <f>IF(AND(ConversionTable!$F$2&lt;&gt;"",A970&lt;&gt;""),VLOOKUP(G970,ConversionTable!B$2:D$402,3),"")</f>
        <v/>
      </c>
      <c r="K970" t="str">
        <f>IF(AND(ConversionTable!$F$2&lt;&gt;"",A970&lt;&gt;""),VLOOKUP(J970,ConversionTable!I$4:K$7,3),"")</f>
        <v/>
      </c>
      <c r="M970" t="str">
        <f>IF(A970&lt;&gt;"",(RawData!AC970*ScoringModel!$B$11+RawData!AD970*ScoringModel!$B$21+RawData!AE970*ScoringModel!$B$31)*0.01,"")</f>
        <v/>
      </c>
      <c r="N970" t="str">
        <f>IF(A970&lt;&gt;"",(RawData!H970*ScoringModel!$B$4+RawData!I970*ScoringModel!$B$5+RawData!J970*ScoringModel!$B$6+RawData!K970*ScoringModel!$B$7+RawData!L970*ScoringModel!$B$8+RawData!M970*ScoringModel!$B$9+RawData!N970*ScoringModel!$B$10)*0.01,"")</f>
        <v/>
      </c>
      <c r="O970" t="str">
        <f>IF(A970&lt;&gt;"",(RawData!O970*ScoringModel!$B$14+RawData!P970*ScoringModel!$B$15+RawData!Q970*ScoringModel!$B$16+RawData!R970*ScoringModel!$B$17+RawData!S970*ScoringModel!$B$18+RawData!T970*ScoringModel!$B$19+RawData!U970*ScoringModel!$B$20)*0.01,"")</f>
        <v/>
      </c>
      <c r="P970" t="str">
        <f>IF(A970&lt;&gt;"",(RawData!V970*ScoringModel!$B$24+RawData!W970*ScoringModel!$B$25+RawData!X970*ScoringModel!$B$26+RawData!Y970*ScoringModel!$B$27+RawData!Z970*ScoringModel!$B$28+RawData!AA970*ScoringModel!$B$29+RawData!AB970*ScoringModel!$B$30)*0.01,"")</f>
        <v/>
      </c>
      <c r="Q970" s="19"/>
      <c r="R970" s="19"/>
      <c r="S970" s="19"/>
      <c r="T970" s="19"/>
      <c r="U970" s="19"/>
      <c r="V970" s="19"/>
    </row>
    <row r="971" spans="1:22" x14ac:dyDescent="0.25">
      <c r="A971" t="str">
        <f>IF(RawData!A971&lt;&gt;"",RawData!A971,"")</f>
        <v/>
      </c>
      <c r="B971" t="str">
        <f>IF(RawData!B971&lt;&gt;"",CONCATENATE(RawData!B971,", ",RawData!C971),"")</f>
        <v/>
      </c>
      <c r="C971" t="str">
        <f>IF(RawData!D971&lt;&gt;"",RawData!D971,"")</f>
        <v/>
      </c>
      <c r="D971" s="28" t="str">
        <f>IF(RawData!E971&lt;&gt;"",RawData!E971,"")</f>
        <v/>
      </c>
      <c r="E971" t="str">
        <f>IF(RawData!F971&lt;&gt;"",CONCATENATE(RawData!F971,", ",LEFT(RawData!G971,1)),"")</f>
        <v/>
      </c>
      <c r="G971" s="30" t="str">
        <f t="shared" si="15"/>
        <v/>
      </c>
      <c r="H971" t="str">
        <f>IF(A971&lt;&gt;"",VLOOKUP(G971,ScoreRanges!$C$4:$E$8,3),"")</f>
        <v/>
      </c>
      <c r="J971" s="30" t="str">
        <f>IF(AND(ConversionTable!$F$2&lt;&gt;"",A971&lt;&gt;""),VLOOKUP(G971,ConversionTable!B$2:D$402,3),"")</f>
        <v/>
      </c>
      <c r="K971" t="str">
        <f>IF(AND(ConversionTable!$F$2&lt;&gt;"",A971&lt;&gt;""),VLOOKUP(J971,ConversionTable!I$4:K$7,3),"")</f>
        <v/>
      </c>
      <c r="M971" t="str">
        <f>IF(A971&lt;&gt;"",(RawData!AC971*ScoringModel!$B$11+RawData!AD971*ScoringModel!$B$21+RawData!AE971*ScoringModel!$B$31)*0.01,"")</f>
        <v/>
      </c>
      <c r="N971" t="str">
        <f>IF(A971&lt;&gt;"",(RawData!H971*ScoringModel!$B$4+RawData!I971*ScoringModel!$B$5+RawData!J971*ScoringModel!$B$6+RawData!K971*ScoringModel!$B$7+RawData!L971*ScoringModel!$B$8+RawData!M971*ScoringModel!$B$9+RawData!N971*ScoringModel!$B$10)*0.01,"")</f>
        <v/>
      </c>
      <c r="O971" t="str">
        <f>IF(A971&lt;&gt;"",(RawData!O971*ScoringModel!$B$14+RawData!P971*ScoringModel!$B$15+RawData!Q971*ScoringModel!$B$16+RawData!R971*ScoringModel!$B$17+RawData!S971*ScoringModel!$B$18+RawData!T971*ScoringModel!$B$19+RawData!U971*ScoringModel!$B$20)*0.01,"")</f>
        <v/>
      </c>
      <c r="P971" t="str">
        <f>IF(A971&lt;&gt;"",(RawData!V971*ScoringModel!$B$24+RawData!W971*ScoringModel!$B$25+RawData!X971*ScoringModel!$B$26+RawData!Y971*ScoringModel!$B$27+RawData!Z971*ScoringModel!$B$28+RawData!AA971*ScoringModel!$B$29+RawData!AB971*ScoringModel!$B$30)*0.01,"")</f>
        <v/>
      </c>
      <c r="Q971" s="19"/>
      <c r="R971" s="19"/>
      <c r="S971" s="19"/>
      <c r="T971" s="19"/>
      <c r="U971" s="19"/>
      <c r="V971" s="19"/>
    </row>
    <row r="972" spans="1:22" x14ac:dyDescent="0.25">
      <c r="A972" t="str">
        <f>IF(RawData!A972&lt;&gt;"",RawData!A972,"")</f>
        <v/>
      </c>
      <c r="B972" t="str">
        <f>IF(RawData!B972&lt;&gt;"",CONCATENATE(RawData!B972,", ",RawData!C972),"")</f>
        <v/>
      </c>
      <c r="C972" t="str">
        <f>IF(RawData!D972&lt;&gt;"",RawData!D972,"")</f>
        <v/>
      </c>
      <c r="D972" s="28" t="str">
        <f>IF(RawData!E972&lt;&gt;"",RawData!E972,"")</f>
        <v/>
      </c>
      <c r="E972" t="str">
        <f>IF(RawData!F972&lt;&gt;"",CONCATENATE(RawData!F972,", ",LEFT(RawData!G972,1)),"")</f>
        <v/>
      </c>
      <c r="G972" s="30" t="str">
        <f t="shared" si="15"/>
        <v/>
      </c>
      <c r="H972" t="str">
        <f>IF(A972&lt;&gt;"",VLOOKUP(G972,ScoreRanges!$C$4:$E$8,3),"")</f>
        <v/>
      </c>
      <c r="J972" s="30" t="str">
        <f>IF(AND(ConversionTable!$F$2&lt;&gt;"",A972&lt;&gt;""),VLOOKUP(G972,ConversionTable!B$2:D$402,3),"")</f>
        <v/>
      </c>
      <c r="K972" t="str">
        <f>IF(AND(ConversionTable!$F$2&lt;&gt;"",A972&lt;&gt;""),VLOOKUP(J972,ConversionTable!I$4:K$7,3),"")</f>
        <v/>
      </c>
      <c r="M972" t="str">
        <f>IF(A972&lt;&gt;"",(RawData!AC972*ScoringModel!$B$11+RawData!AD972*ScoringModel!$B$21+RawData!AE972*ScoringModel!$B$31)*0.01,"")</f>
        <v/>
      </c>
      <c r="N972" t="str">
        <f>IF(A972&lt;&gt;"",(RawData!H972*ScoringModel!$B$4+RawData!I972*ScoringModel!$B$5+RawData!J972*ScoringModel!$B$6+RawData!K972*ScoringModel!$B$7+RawData!L972*ScoringModel!$B$8+RawData!M972*ScoringModel!$B$9+RawData!N972*ScoringModel!$B$10)*0.01,"")</f>
        <v/>
      </c>
      <c r="O972" t="str">
        <f>IF(A972&lt;&gt;"",(RawData!O972*ScoringModel!$B$14+RawData!P972*ScoringModel!$B$15+RawData!Q972*ScoringModel!$B$16+RawData!R972*ScoringModel!$B$17+RawData!S972*ScoringModel!$B$18+RawData!T972*ScoringModel!$B$19+RawData!U972*ScoringModel!$B$20)*0.01,"")</f>
        <v/>
      </c>
      <c r="P972" t="str">
        <f>IF(A972&lt;&gt;"",(RawData!V972*ScoringModel!$B$24+RawData!W972*ScoringModel!$B$25+RawData!X972*ScoringModel!$B$26+RawData!Y972*ScoringModel!$B$27+RawData!Z972*ScoringModel!$B$28+RawData!AA972*ScoringModel!$B$29+RawData!AB972*ScoringModel!$B$30)*0.01,"")</f>
        <v/>
      </c>
      <c r="Q972" s="19"/>
      <c r="R972" s="19"/>
      <c r="S972" s="19"/>
      <c r="T972" s="19"/>
      <c r="U972" s="19"/>
      <c r="V972" s="19"/>
    </row>
    <row r="973" spans="1:22" x14ac:dyDescent="0.25">
      <c r="A973" t="str">
        <f>IF(RawData!A973&lt;&gt;"",RawData!A973,"")</f>
        <v/>
      </c>
      <c r="B973" t="str">
        <f>IF(RawData!B973&lt;&gt;"",CONCATENATE(RawData!B973,", ",RawData!C973),"")</f>
        <v/>
      </c>
      <c r="C973" t="str">
        <f>IF(RawData!D973&lt;&gt;"",RawData!D973,"")</f>
        <v/>
      </c>
      <c r="D973" s="28" t="str">
        <f>IF(RawData!E973&lt;&gt;"",RawData!E973,"")</f>
        <v/>
      </c>
      <c r="E973" t="str">
        <f>IF(RawData!F973&lt;&gt;"",CONCATENATE(RawData!F973,", ",LEFT(RawData!G973,1)),"")</f>
        <v/>
      </c>
      <c r="G973" s="30" t="str">
        <f t="shared" si="15"/>
        <v/>
      </c>
      <c r="H973" t="str">
        <f>IF(A973&lt;&gt;"",VLOOKUP(G973,ScoreRanges!$C$4:$E$8,3),"")</f>
        <v/>
      </c>
      <c r="J973" s="30" t="str">
        <f>IF(AND(ConversionTable!$F$2&lt;&gt;"",A973&lt;&gt;""),VLOOKUP(G973,ConversionTable!B$2:D$402,3),"")</f>
        <v/>
      </c>
      <c r="K973" t="str">
        <f>IF(AND(ConversionTable!$F$2&lt;&gt;"",A973&lt;&gt;""),VLOOKUP(J973,ConversionTable!I$4:K$7,3),"")</f>
        <v/>
      </c>
      <c r="M973" t="str">
        <f>IF(A973&lt;&gt;"",(RawData!AC973*ScoringModel!$B$11+RawData!AD973*ScoringModel!$B$21+RawData!AE973*ScoringModel!$B$31)*0.01,"")</f>
        <v/>
      </c>
      <c r="N973" t="str">
        <f>IF(A973&lt;&gt;"",(RawData!H973*ScoringModel!$B$4+RawData!I973*ScoringModel!$B$5+RawData!J973*ScoringModel!$B$6+RawData!K973*ScoringModel!$B$7+RawData!L973*ScoringModel!$B$8+RawData!M973*ScoringModel!$B$9+RawData!N973*ScoringModel!$B$10)*0.01,"")</f>
        <v/>
      </c>
      <c r="O973" t="str">
        <f>IF(A973&lt;&gt;"",(RawData!O973*ScoringModel!$B$14+RawData!P973*ScoringModel!$B$15+RawData!Q973*ScoringModel!$B$16+RawData!R973*ScoringModel!$B$17+RawData!S973*ScoringModel!$B$18+RawData!T973*ScoringModel!$B$19+RawData!U973*ScoringModel!$B$20)*0.01,"")</f>
        <v/>
      </c>
      <c r="P973" t="str">
        <f>IF(A973&lt;&gt;"",(RawData!V973*ScoringModel!$B$24+RawData!W973*ScoringModel!$B$25+RawData!X973*ScoringModel!$B$26+RawData!Y973*ScoringModel!$B$27+RawData!Z973*ScoringModel!$B$28+RawData!AA973*ScoringModel!$B$29+RawData!AB973*ScoringModel!$B$30)*0.01,"")</f>
        <v/>
      </c>
      <c r="Q973" s="19"/>
      <c r="R973" s="19"/>
      <c r="S973" s="19"/>
      <c r="T973" s="19"/>
      <c r="U973" s="19"/>
      <c r="V973" s="19"/>
    </row>
    <row r="974" spans="1:22" x14ac:dyDescent="0.25">
      <c r="A974" t="str">
        <f>IF(RawData!A974&lt;&gt;"",RawData!A974,"")</f>
        <v/>
      </c>
      <c r="B974" t="str">
        <f>IF(RawData!B974&lt;&gt;"",CONCATENATE(RawData!B974,", ",RawData!C974),"")</f>
        <v/>
      </c>
      <c r="C974" t="str">
        <f>IF(RawData!D974&lt;&gt;"",RawData!D974,"")</f>
        <v/>
      </c>
      <c r="D974" s="28" t="str">
        <f>IF(RawData!E974&lt;&gt;"",RawData!E974,"")</f>
        <v/>
      </c>
      <c r="E974" t="str">
        <f>IF(RawData!F974&lt;&gt;"",CONCATENATE(RawData!F974,", ",LEFT(RawData!G974,1)),"")</f>
        <v/>
      </c>
      <c r="G974" s="30" t="str">
        <f t="shared" si="15"/>
        <v/>
      </c>
      <c r="H974" t="str">
        <f>IF(A974&lt;&gt;"",VLOOKUP(G974,ScoreRanges!$C$4:$E$8,3),"")</f>
        <v/>
      </c>
      <c r="J974" s="30" t="str">
        <f>IF(AND(ConversionTable!$F$2&lt;&gt;"",A974&lt;&gt;""),VLOOKUP(G974,ConversionTable!B$2:D$402,3),"")</f>
        <v/>
      </c>
      <c r="K974" t="str">
        <f>IF(AND(ConversionTable!$F$2&lt;&gt;"",A974&lt;&gt;""),VLOOKUP(J974,ConversionTable!I$4:K$7,3),"")</f>
        <v/>
      </c>
      <c r="M974" t="str">
        <f>IF(A974&lt;&gt;"",(RawData!AC974*ScoringModel!$B$11+RawData!AD974*ScoringModel!$B$21+RawData!AE974*ScoringModel!$B$31)*0.01,"")</f>
        <v/>
      </c>
      <c r="N974" t="str">
        <f>IF(A974&lt;&gt;"",(RawData!H974*ScoringModel!$B$4+RawData!I974*ScoringModel!$B$5+RawData!J974*ScoringModel!$B$6+RawData!K974*ScoringModel!$B$7+RawData!L974*ScoringModel!$B$8+RawData!M974*ScoringModel!$B$9+RawData!N974*ScoringModel!$B$10)*0.01,"")</f>
        <v/>
      </c>
      <c r="O974" t="str">
        <f>IF(A974&lt;&gt;"",(RawData!O974*ScoringModel!$B$14+RawData!P974*ScoringModel!$B$15+RawData!Q974*ScoringModel!$B$16+RawData!R974*ScoringModel!$B$17+RawData!S974*ScoringModel!$B$18+RawData!T974*ScoringModel!$B$19+RawData!U974*ScoringModel!$B$20)*0.01,"")</f>
        <v/>
      </c>
      <c r="P974" t="str">
        <f>IF(A974&lt;&gt;"",(RawData!V974*ScoringModel!$B$24+RawData!W974*ScoringModel!$B$25+RawData!X974*ScoringModel!$B$26+RawData!Y974*ScoringModel!$B$27+RawData!Z974*ScoringModel!$B$28+RawData!AA974*ScoringModel!$B$29+RawData!AB974*ScoringModel!$B$30)*0.01,"")</f>
        <v/>
      </c>
      <c r="Q974" s="19"/>
      <c r="R974" s="19"/>
      <c r="S974" s="19"/>
      <c r="T974" s="19"/>
      <c r="U974" s="19"/>
      <c r="V974" s="19"/>
    </row>
    <row r="975" spans="1:22" x14ac:dyDescent="0.25">
      <c r="A975" t="str">
        <f>IF(RawData!A975&lt;&gt;"",RawData!A975,"")</f>
        <v/>
      </c>
      <c r="B975" t="str">
        <f>IF(RawData!B975&lt;&gt;"",CONCATENATE(RawData!B975,", ",RawData!C975),"")</f>
        <v/>
      </c>
      <c r="C975" t="str">
        <f>IF(RawData!D975&lt;&gt;"",RawData!D975,"")</f>
        <v/>
      </c>
      <c r="D975" s="28" t="str">
        <f>IF(RawData!E975&lt;&gt;"",RawData!E975,"")</f>
        <v/>
      </c>
      <c r="E975" t="str">
        <f>IF(RawData!F975&lt;&gt;"",CONCATENATE(RawData!F975,", ",LEFT(RawData!G975,1)),"")</f>
        <v/>
      </c>
      <c r="G975" s="30" t="str">
        <f t="shared" si="15"/>
        <v/>
      </c>
      <c r="H975" t="str">
        <f>IF(A975&lt;&gt;"",VLOOKUP(G975,ScoreRanges!$C$4:$E$8,3),"")</f>
        <v/>
      </c>
      <c r="J975" s="30" t="str">
        <f>IF(AND(ConversionTable!$F$2&lt;&gt;"",A975&lt;&gt;""),VLOOKUP(G975,ConversionTable!B$2:D$402,3),"")</f>
        <v/>
      </c>
      <c r="K975" t="str">
        <f>IF(AND(ConversionTable!$F$2&lt;&gt;"",A975&lt;&gt;""),VLOOKUP(J975,ConversionTable!I$4:K$7,3),"")</f>
        <v/>
      </c>
      <c r="M975" t="str">
        <f>IF(A975&lt;&gt;"",(RawData!AC975*ScoringModel!$B$11+RawData!AD975*ScoringModel!$B$21+RawData!AE975*ScoringModel!$B$31)*0.01,"")</f>
        <v/>
      </c>
      <c r="N975" t="str">
        <f>IF(A975&lt;&gt;"",(RawData!H975*ScoringModel!$B$4+RawData!I975*ScoringModel!$B$5+RawData!J975*ScoringModel!$B$6+RawData!K975*ScoringModel!$B$7+RawData!L975*ScoringModel!$B$8+RawData!M975*ScoringModel!$B$9+RawData!N975*ScoringModel!$B$10)*0.01,"")</f>
        <v/>
      </c>
      <c r="O975" t="str">
        <f>IF(A975&lt;&gt;"",(RawData!O975*ScoringModel!$B$14+RawData!P975*ScoringModel!$B$15+RawData!Q975*ScoringModel!$B$16+RawData!R975*ScoringModel!$B$17+RawData!S975*ScoringModel!$B$18+RawData!T975*ScoringModel!$B$19+RawData!U975*ScoringModel!$B$20)*0.01,"")</f>
        <v/>
      </c>
      <c r="P975" t="str">
        <f>IF(A975&lt;&gt;"",(RawData!V975*ScoringModel!$B$24+RawData!W975*ScoringModel!$B$25+RawData!X975*ScoringModel!$B$26+RawData!Y975*ScoringModel!$B$27+RawData!Z975*ScoringModel!$B$28+RawData!AA975*ScoringModel!$B$29+RawData!AB975*ScoringModel!$B$30)*0.01,"")</f>
        <v/>
      </c>
      <c r="Q975" s="19"/>
      <c r="R975" s="19"/>
      <c r="S975" s="19"/>
      <c r="T975" s="19"/>
      <c r="U975" s="19"/>
      <c r="V975" s="19"/>
    </row>
    <row r="976" spans="1:22" x14ac:dyDescent="0.25">
      <c r="A976" t="str">
        <f>IF(RawData!A976&lt;&gt;"",RawData!A976,"")</f>
        <v/>
      </c>
      <c r="B976" t="str">
        <f>IF(RawData!B976&lt;&gt;"",CONCATENATE(RawData!B976,", ",RawData!C976),"")</f>
        <v/>
      </c>
      <c r="C976" t="str">
        <f>IF(RawData!D976&lt;&gt;"",RawData!D976,"")</f>
        <v/>
      </c>
      <c r="D976" s="28" t="str">
        <f>IF(RawData!E976&lt;&gt;"",RawData!E976,"")</f>
        <v/>
      </c>
      <c r="E976" t="str">
        <f>IF(RawData!F976&lt;&gt;"",CONCATENATE(RawData!F976,", ",LEFT(RawData!G976,1)),"")</f>
        <v/>
      </c>
      <c r="G976" s="30" t="str">
        <f t="shared" si="15"/>
        <v/>
      </c>
      <c r="H976" t="str">
        <f>IF(A976&lt;&gt;"",VLOOKUP(G976,ScoreRanges!$C$4:$E$8,3),"")</f>
        <v/>
      </c>
      <c r="J976" s="30" t="str">
        <f>IF(AND(ConversionTable!$F$2&lt;&gt;"",A976&lt;&gt;""),VLOOKUP(G976,ConversionTable!B$2:D$402,3),"")</f>
        <v/>
      </c>
      <c r="K976" t="str">
        <f>IF(AND(ConversionTable!$F$2&lt;&gt;"",A976&lt;&gt;""),VLOOKUP(J976,ConversionTable!I$4:K$7,3),"")</f>
        <v/>
      </c>
      <c r="M976" t="str">
        <f>IF(A976&lt;&gt;"",(RawData!AC976*ScoringModel!$B$11+RawData!AD976*ScoringModel!$B$21+RawData!AE976*ScoringModel!$B$31)*0.01,"")</f>
        <v/>
      </c>
      <c r="N976" t="str">
        <f>IF(A976&lt;&gt;"",(RawData!H976*ScoringModel!$B$4+RawData!I976*ScoringModel!$B$5+RawData!J976*ScoringModel!$B$6+RawData!K976*ScoringModel!$B$7+RawData!L976*ScoringModel!$B$8+RawData!M976*ScoringModel!$B$9+RawData!N976*ScoringModel!$B$10)*0.01,"")</f>
        <v/>
      </c>
      <c r="O976" t="str">
        <f>IF(A976&lt;&gt;"",(RawData!O976*ScoringModel!$B$14+RawData!P976*ScoringModel!$B$15+RawData!Q976*ScoringModel!$B$16+RawData!R976*ScoringModel!$B$17+RawData!S976*ScoringModel!$B$18+RawData!T976*ScoringModel!$B$19+RawData!U976*ScoringModel!$B$20)*0.01,"")</f>
        <v/>
      </c>
      <c r="P976" t="str">
        <f>IF(A976&lt;&gt;"",(RawData!V976*ScoringModel!$B$24+RawData!W976*ScoringModel!$B$25+RawData!X976*ScoringModel!$B$26+RawData!Y976*ScoringModel!$B$27+RawData!Z976*ScoringModel!$B$28+RawData!AA976*ScoringModel!$B$29+RawData!AB976*ScoringModel!$B$30)*0.01,"")</f>
        <v/>
      </c>
      <c r="Q976" s="19"/>
      <c r="R976" s="19"/>
      <c r="S976" s="19"/>
      <c r="T976" s="19"/>
      <c r="U976" s="19"/>
      <c r="V976" s="19"/>
    </row>
    <row r="977" spans="1:22" x14ac:dyDescent="0.25">
      <c r="A977" t="str">
        <f>IF(RawData!A977&lt;&gt;"",RawData!A977,"")</f>
        <v/>
      </c>
      <c r="B977" t="str">
        <f>IF(RawData!B977&lt;&gt;"",CONCATENATE(RawData!B977,", ",RawData!C977),"")</f>
        <v/>
      </c>
      <c r="C977" t="str">
        <f>IF(RawData!D977&lt;&gt;"",RawData!D977,"")</f>
        <v/>
      </c>
      <c r="D977" s="28" t="str">
        <f>IF(RawData!E977&lt;&gt;"",RawData!E977,"")</f>
        <v/>
      </c>
      <c r="E977" t="str">
        <f>IF(RawData!F977&lt;&gt;"",CONCATENATE(RawData!F977,", ",LEFT(RawData!G977,1)),"")</f>
        <v/>
      </c>
      <c r="G977" s="30" t="str">
        <f t="shared" si="15"/>
        <v/>
      </c>
      <c r="H977" t="str">
        <f>IF(A977&lt;&gt;"",VLOOKUP(G977,ScoreRanges!$C$4:$E$8,3),"")</f>
        <v/>
      </c>
      <c r="J977" s="30" t="str">
        <f>IF(AND(ConversionTable!$F$2&lt;&gt;"",A977&lt;&gt;""),VLOOKUP(G977,ConversionTable!B$2:D$402,3),"")</f>
        <v/>
      </c>
      <c r="K977" t="str">
        <f>IF(AND(ConversionTable!$F$2&lt;&gt;"",A977&lt;&gt;""),VLOOKUP(J977,ConversionTable!I$4:K$7,3),"")</f>
        <v/>
      </c>
      <c r="M977" t="str">
        <f>IF(A977&lt;&gt;"",(RawData!AC977*ScoringModel!$B$11+RawData!AD977*ScoringModel!$B$21+RawData!AE977*ScoringModel!$B$31)*0.01,"")</f>
        <v/>
      </c>
      <c r="N977" t="str">
        <f>IF(A977&lt;&gt;"",(RawData!H977*ScoringModel!$B$4+RawData!I977*ScoringModel!$B$5+RawData!J977*ScoringModel!$B$6+RawData!K977*ScoringModel!$B$7+RawData!L977*ScoringModel!$B$8+RawData!M977*ScoringModel!$B$9+RawData!N977*ScoringModel!$B$10)*0.01,"")</f>
        <v/>
      </c>
      <c r="O977" t="str">
        <f>IF(A977&lt;&gt;"",(RawData!O977*ScoringModel!$B$14+RawData!P977*ScoringModel!$B$15+RawData!Q977*ScoringModel!$B$16+RawData!R977*ScoringModel!$B$17+RawData!S977*ScoringModel!$B$18+RawData!T977*ScoringModel!$B$19+RawData!U977*ScoringModel!$B$20)*0.01,"")</f>
        <v/>
      </c>
      <c r="P977" t="str">
        <f>IF(A977&lt;&gt;"",(RawData!V977*ScoringModel!$B$24+RawData!W977*ScoringModel!$B$25+RawData!X977*ScoringModel!$B$26+RawData!Y977*ScoringModel!$B$27+RawData!Z977*ScoringModel!$B$28+RawData!AA977*ScoringModel!$B$29+RawData!AB977*ScoringModel!$B$30)*0.01,"")</f>
        <v/>
      </c>
      <c r="Q977" s="19"/>
      <c r="R977" s="19"/>
      <c r="S977" s="19"/>
      <c r="T977" s="19"/>
      <c r="U977" s="19"/>
      <c r="V977" s="19"/>
    </row>
    <row r="978" spans="1:22" x14ac:dyDescent="0.25">
      <c r="A978" t="str">
        <f>IF(RawData!A978&lt;&gt;"",RawData!A978,"")</f>
        <v/>
      </c>
      <c r="B978" t="str">
        <f>IF(RawData!B978&lt;&gt;"",CONCATENATE(RawData!B978,", ",RawData!C978),"")</f>
        <v/>
      </c>
      <c r="C978" t="str">
        <f>IF(RawData!D978&lt;&gt;"",RawData!D978,"")</f>
        <v/>
      </c>
      <c r="D978" s="28" t="str">
        <f>IF(RawData!E978&lt;&gt;"",RawData!E978,"")</f>
        <v/>
      </c>
      <c r="E978" t="str">
        <f>IF(RawData!F978&lt;&gt;"",CONCATENATE(RawData!F978,", ",LEFT(RawData!G978,1)),"")</f>
        <v/>
      </c>
      <c r="G978" s="30" t="str">
        <f t="shared" si="15"/>
        <v/>
      </c>
      <c r="H978" t="str">
        <f>IF(A978&lt;&gt;"",VLOOKUP(G978,ScoreRanges!$C$4:$E$8,3),"")</f>
        <v/>
      </c>
      <c r="J978" s="30" t="str">
        <f>IF(AND(ConversionTable!$F$2&lt;&gt;"",A978&lt;&gt;""),VLOOKUP(G978,ConversionTable!B$2:D$402,3),"")</f>
        <v/>
      </c>
      <c r="K978" t="str">
        <f>IF(AND(ConversionTable!$F$2&lt;&gt;"",A978&lt;&gt;""),VLOOKUP(J978,ConversionTable!I$4:K$7,3),"")</f>
        <v/>
      </c>
      <c r="M978" t="str">
        <f>IF(A978&lt;&gt;"",(RawData!AC978*ScoringModel!$B$11+RawData!AD978*ScoringModel!$B$21+RawData!AE978*ScoringModel!$B$31)*0.01,"")</f>
        <v/>
      </c>
      <c r="N978" t="str">
        <f>IF(A978&lt;&gt;"",(RawData!H978*ScoringModel!$B$4+RawData!I978*ScoringModel!$B$5+RawData!J978*ScoringModel!$B$6+RawData!K978*ScoringModel!$B$7+RawData!L978*ScoringModel!$B$8+RawData!M978*ScoringModel!$B$9+RawData!N978*ScoringModel!$B$10)*0.01,"")</f>
        <v/>
      </c>
      <c r="O978" t="str">
        <f>IF(A978&lt;&gt;"",(RawData!O978*ScoringModel!$B$14+RawData!P978*ScoringModel!$B$15+RawData!Q978*ScoringModel!$B$16+RawData!R978*ScoringModel!$B$17+RawData!S978*ScoringModel!$B$18+RawData!T978*ScoringModel!$B$19+RawData!U978*ScoringModel!$B$20)*0.01,"")</f>
        <v/>
      </c>
      <c r="P978" t="str">
        <f>IF(A978&lt;&gt;"",(RawData!V978*ScoringModel!$B$24+RawData!W978*ScoringModel!$B$25+RawData!X978*ScoringModel!$B$26+RawData!Y978*ScoringModel!$B$27+RawData!Z978*ScoringModel!$B$28+RawData!AA978*ScoringModel!$B$29+RawData!AB978*ScoringModel!$B$30)*0.01,"")</f>
        <v/>
      </c>
      <c r="Q978" s="19"/>
      <c r="R978" s="19"/>
      <c r="S978" s="19"/>
      <c r="T978" s="19"/>
      <c r="U978" s="19"/>
      <c r="V978" s="19"/>
    </row>
    <row r="979" spans="1:22" x14ac:dyDescent="0.25">
      <c r="A979" t="str">
        <f>IF(RawData!A979&lt;&gt;"",RawData!A979,"")</f>
        <v/>
      </c>
      <c r="B979" t="str">
        <f>IF(RawData!B979&lt;&gt;"",CONCATENATE(RawData!B979,", ",RawData!C979),"")</f>
        <v/>
      </c>
      <c r="C979" t="str">
        <f>IF(RawData!D979&lt;&gt;"",RawData!D979,"")</f>
        <v/>
      </c>
      <c r="D979" s="28" t="str">
        <f>IF(RawData!E979&lt;&gt;"",RawData!E979,"")</f>
        <v/>
      </c>
      <c r="E979" t="str">
        <f>IF(RawData!F979&lt;&gt;"",CONCATENATE(RawData!F979,", ",LEFT(RawData!G979,1)),"")</f>
        <v/>
      </c>
      <c r="G979" s="30" t="str">
        <f t="shared" si="15"/>
        <v/>
      </c>
      <c r="H979" t="str">
        <f>IF(A979&lt;&gt;"",VLOOKUP(G979,ScoreRanges!$C$4:$E$8,3),"")</f>
        <v/>
      </c>
      <c r="J979" s="30" t="str">
        <f>IF(AND(ConversionTable!$F$2&lt;&gt;"",A979&lt;&gt;""),VLOOKUP(G979,ConversionTable!B$2:D$402,3),"")</f>
        <v/>
      </c>
      <c r="K979" t="str">
        <f>IF(AND(ConversionTable!$F$2&lt;&gt;"",A979&lt;&gt;""),VLOOKUP(J979,ConversionTable!I$4:K$7,3),"")</f>
        <v/>
      </c>
      <c r="M979" t="str">
        <f>IF(A979&lt;&gt;"",(RawData!AC979*ScoringModel!$B$11+RawData!AD979*ScoringModel!$B$21+RawData!AE979*ScoringModel!$B$31)*0.01,"")</f>
        <v/>
      </c>
      <c r="N979" t="str">
        <f>IF(A979&lt;&gt;"",(RawData!H979*ScoringModel!$B$4+RawData!I979*ScoringModel!$B$5+RawData!J979*ScoringModel!$B$6+RawData!K979*ScoringModel!$B$7+RawData!L979*ScoringModel!$B$8+RawData!M979*ScoringModel!$B$9+RawData!N979*ScoringModel!$B$10)*0.01,"")</f>
        <v/>
      </c>
      <c r="O979" t="str">
        <f>IF(A979&lt;&gt;"",(RawData!O979*ScoringModel!$B$14+RawData!P979*ScoringModel!$B$15+RawData!Q979*ScoringModel!$B$16+RawData!R979*ScoringModel!$B$17+RawData!S979*ScoringModel!$B$18+RawData!T979*ScoringModel!$B$19+RawData!U979*ScoringModel!$B$20)*0.01,"")</f>
        <v/>
      </c>
      <c r="P979" t="str">
        <f>IF(A979&lt;&gt;"",(RawData!V979*ScoringModel!$B$24+RawData!W979*ScoringModel!$B$25+RawData!X979*ScoringModel!$B$26+RawData!Y979*ScoringModel!$B$27+RawData!Z979*ScoringModel!$B$28+RawData!AA979*ScoringModel!$B$29+RawData!AB979*ScoringModel!$B$30)*0.01,"")</f>
        <v/>
      </c>
      <c r="Q979" s="19"/>
      <c r="R979" s="19"/>
      <c r="S979" s="19"/>
      <c r="T979" s="19"/>
      <c r="U979" s="19"/>
      <c r="V979" s="19"/>
    </row>
    <row r="980" spans="1:22" x14ac:dyDescent="0.25">
      <c r="A980" t="str">
        <f>IF(RawData!A980&lt;&gt;"",RawData!A980,"")</f>
        <v/>
      </c>
      <c r="B980" t="str">
        <f>IF(RawData!B980&lt;&gt;"",CONCATENATE(RawData!B980,", ",RawData!C980),"")</f>
        <v/>
      </c>
      <c r="C980" t="str">
        <f>IF(RawData!D980&lt;&gt;"",RawData!D980,"")</f>
        <v/>
      </c>
      <c r="D980" s="28" t="str">
        <f>IF(RawData!E980&lt;&gt;"",RawData!E980,"")</f>
        <v/>
      </c>
      <c r="E980" t="str">
        <f>IF(RawData!F980&lt;&gt;"",CONCATENATE(RawData!F980,", ",LEFT(RawData!G980,1)),"")</f>
        <v/>
      </c>
      <c r="G980" s="30" t="str">
        <f t="shared" si="15"/>
        <v/>
      </c>
      <c r="H980" t="str">
        <f>IF(A980&lt;&gt;"",VLOOKUP(G980,ScoreRanges!$C$4:$E$8,3),"")</f>
        <v/>
      </c>
      <c r="J980" s="30" t="str">
        <f>IF(AND(ConversionTable!$F$2&lt;&gt;"",A980&lt;&gt;""),VLOOKUP(G980,ConversionTable!B$2:D$402,3),"")</f>
        <v/>
      </c>
      <c r="K980" t="str">
        <f>IF(AND(ConversionTable!$F$2&lt;&gt;"",A980&lt;&gt;""),VLOOKUP(J980,ConversionTable!I$4:K$7,3),"")</f>
        <v/>
      </c>
      <c r="M980" t="str">
        <f>IF(A980&lt;&gt;"",(RawData!AC980*ScoringModel!$B$11+RawData!AD980*ScoringModel!$B$21+RawData!AE980*ScoringModel!$B$31)*0.01,"")</f>
        <v/>
      </c>
      <c r="N980" t="str">
        <f>IF(A980&lt;&gt;"",(RawData!H980*ScoringModel!$B$4+RawData!I980*ScoringModel!$B$5+RawData!J980*ScoringModel!$B$6+RawData!K980*ScoringModel!$B$7+RawData!L980*ScoringModel!$B$8+RawData!M980*ScoringModel!$B$9+RawData!N980*ScoringModel!$B$10)*0.01,"")</f>
        <v/>
      </c>
      <c r="O980" t="str">
        <f>IF(A980&lt;&gt;"",(RawData!O980*ScoringModel!$B$14+RawData!P980*ScoringModel!$B$15+RawData!Q980*ScoringModel!$B$16+RawData!R980*ScoringModel!$B$17+RawData!S980*ScoringModel!$B$18+RawData!T980*ScoringModel!$B$19+RawData!U980*ScoringModel!$B$20)*0.01,"")</f>
        <v/>
      </c>
      <c r="P980" t="str">
        <f>IF(A980&lt;&gt;"",(RawData!V980*ScoringModel!$B$24+RawData!W980*ScoringModel!$B$25+RawData!X980*ScoringModel!$B$26+RawData!Y980*ScoringModel!$B$27+RawData!Z980*ScoringModel!$B$28+RawData!AA980*ScoringModel!$B$29+RawData!AB980*ScoringModel!$B$30)*0.01,"")</f>
        <v/>
      </c>
      <c r="Q980" s="19"/>
      <c r="R980" s="19"/>
      <c r="S980" s="19"/>
      <c r="T980" s="19"/>
      <c r="U980" s="19"/>
      <c r="V980" s="19"/>
    </row>
    <row r="981" spans="1:22" x14ac:dyDescent="0.25">
      <c r="A981" t="str">
        <f>IF(RawData!A981&lt;&gt;"",RawData!A981,"")</f>
        <v/>
      </c>
      <c r="B981" t="str">
        <f>IF(RawData!B981&lt;&gt;"",CONCATENATE(RawData!B981,", ",RawData!C981),"")</f>
        <v/>
      </c>
      <c r="C981" t="str">
        <f>IF(RawData!D981&lt;&gt;"",RawData!D981,"")</f>
        <v/>
      </c>
      <c r="D981" s="28" t="str">
        <f>IF(RawData!E981&lt;&gt;"",RawData!E981,"")</f>
        <v/>
      </c>
      <c r="E981" t="str">
        <f>IF(RawData!F981&lt;&gt;"",CONCATENATE(RawData!F981,", ",LEFT(RawData!G981,1)),"")</f>
        <v/>
      </c>
      <c r="G981" s="30" t="str">
        <f t="shared" si="15"/>
        <v/>
      </c>
      <c r="H981" t="str">
        <f>IF(A981&lt;&gt;"",VLOOKUP(G981,ScoreRanges!$C$4:$E$8,3),"")</f>
        <v/>
      </c>
      <c r="J981" s="30" t="str">
        <f>IF(AND(ConversionTable!$F$2&lt;&gt;"",A981&lt;&gt;""),VLOOKUP(G981,ConversionTable!B$2:D$402,3),"")</f>
        <v/>
      </c>
      <c r="K981" t="str">
        <f>IF(AND(ConversionTable!$F$2&lt;&gt;"",A981&lt;&gt;""),VLOOKUP(J981,ConversionTable!I$4:K$7,3),"")</f>
        <v/>
      </c>
      <c r="M981" t="str">
        <f>IF(A981&lt;&gt;"",(RawData!AC981*ScoringModel!$B$11+RawData!AD981*ScoringModel!$B$21+RawData!AE981*ScoringModel!$B$31)*0.01,"")</f>
        <v/>
      </c>
      <c r="N981" t="str">
        <f>IF(A981&lt;&gt;"",(RawData!H981*ScoringModel!$B$4+RawData!I981*ScoringModel!$B$5+RawData!J981*ScoringModel!$B$6+RawData!K981*ScoringModel!$B$7+RawData!L981*ScoringModel!$B$8+RawData!M981*ScoringModel!$B$9+RawData!N981*ScoringModel!$B$10)*0.01,"")</f>
        <v/>
      </c>
      <c r="O981" t="str">
        <f>IF(A981&lt;&gt;"",(RawData!O981*ScoringModel!$B$14+RawData!P981*ScoringModel!$B$15+RawData!Q981*ScoringModel!$B$16+RawData!R981*ScoringModel!$B$17+RawData!S981*ScoringModel!$B$18+RawData!T981*ScoringModel!$B$19+RawData!U981*ScoringModel!$B$20)*0.01,"")</f>
        <v/>
      </c>
      <c r="P981" t="str">
        <f>IF(A981&lt;&gt;"",(RawData!V981*ScoringModel!$B$24+RawData!W981*ScoringModel!$B$25+RawData!X981*ScoringModel!$B$26+RawData!Y981*ScoringModel!$B$27+RawData!Z981*ScoringModel!$B$28+RawData!AA981*ScoringModel!$B$29+RawData!AB981*ScoringModel!$B$30)*0.01,"")</f>
        <v/>
      </c>
      <c r="Q981" s="19"/>
      <c r="R981" s="19"/>
      <c r="S981" s="19"/>
      <c r="T981" s="19"/>
      <c r="U981" s="19"/>
      <c r="V981" s="19"/>
    </row>
    <row r="982" spans="1:22" x14ac:dyDescent="0.25">
      <c r="A982" t="str">
        <f>IF(RawData!A982&lt;&gt;"",RawData!A982,"")</f>
        <v/>
      </c>
      <c r="B982" t="str">
        <f>IF(RawData!B982&lt;&gt;"",CONCATENATE(RawData!B982,", ",RawData!C982),"")</f>
        <v/>
      </c>
      <c r="C982" t="str">
        <f>IF(RawData!D982&lt;&gt;"",RawData!D982,"")</f>
        <v/>
      </c>
      <c r="D982" s="28" t="str">
        <f>IF(RawData!E982&lt;&gt;"",RawData!E982,"")</f>
        <v/>
      </c>
      <c r="E982" t="str">
        <f>IF(RawData!F982&lt;&gt;"",CONCATENATE(RawData!F982,", ",LEFT(RawData!G982,1)),"")</f>
        <v/>
      </c>
      <c r="G982" s="30" t="str">
        <f t="shared" si="15"/>
        <v/>
      </c>
      <c r="H982" t="str">
        <f>IF(A982&lt;&gt;"",VLOOKUP(G982,ScoreRanges!$C$4:$E$8,3),"")</f>
        <v/>
      </c>
      <c r="J982" s="30" t="str">
        <f>IF(AND(ConversionTable!$F$2&lt;&gt;"",A982&lt;&gt;""),VLOOKUP(G982,ConversionTable!B$2:D$402,3),"")</f>
        <v/>
      </c>
      <c r="K982" t="str">
        <f>IF(AND(ConversionTable!$F$2&lt;&gt;"",A982&lt;&gt;""),VLOOKUP(J982,ConversionTable!I$4:K$7,3),"")</f>
        <v/>
      </c>
      <c r="M982" t="str">
        <f>IF(A982&lt;&gt;"",(RawData!AC982*ScoringModel!$B$11+RawData!AD982*ScoringModel!$B$21+RawData!AE982*ScoringModel!$B$31)*0.01,"")</f>
        <v/>
      </c>
      <c r="N982" t="str">
        <f>IF(A982&lt;&gt;"",(RawData!H982*ScoringModel!$B$4+RawData!I982*ScoringModel!$B$5+RawData!J982*ScoringModel!$B$6+RawData!K982*ScoringModel!$B$7+RawData!L982*ScoringModel!$B$8+RawData!M982*ScoringModel!$B$9+RawData!N982*ScoringModel!$B$10)*0.01,"")</f>
        <v/>
      </c>
      <c r="O982" t="str">
        <f>IF(A982&lt;&gt;"",(RawData!O982*ScoringModel!$B$14+RawData!P982*ScoringModel!$B$15+RawData!Q982*ScoringModel!$B$16+RawData!R982*ScoringModel!$B$17+RawData!S982*ScoringModel!$B$18+RawData!T982*ScoringModel!$B$19+RawData!U982*ScoringModel!$B$20)*0.01,"")</f>
        <v/>
      </c>
      <c r="P982" t="str">
        <f>IF(A982&lt;&gt;"",(RawData!V982*ScoringModel!$B$24+RawData!W982*ScoringModel!$B$25+RawData!X982*ScoringModel!$B$26+RawData!Y982*ScoringModel!$B$27+RawData!Z982*ScoringModel!$B$28+RawData!AA982*ScoringModel!$B$29+RawData!AB982*ScoringModel!$B$30)*0.01,"")</f>
        <v/>
      </c>
      <c r="Q982" s="19"/>
      <c r="R982" s="19"/>
      <c r="S982" s="19"/>
      <c r="T982" s="19"/>
      <c r="U982" s="19"/>
      <c r="V982" s="19"/>
    </row>
    <row r="983" spans="1:22" x14ac:dyDescent="0.25">
      <c r="A983" t="str">
        <f>IF(RawData!A983&lt;&gt;"",RawData!A983,"")</f>
        <v/>
      </c>
      <c r="B983" t="str">
        <f>IF(RawData!B983&lt;&gt;"",CONCATENATE(RawData!B983,", ",RawData!C983),"")</f>
        <v/>
      </c>
      <c r="C983" t="str">
        <f>IF(RawData!D983&lt;&gt;"",RawData!D983,"")</f>
        <v/>
      </c>
      <c r="D983" s="28" t="str">
        <f>IF(RawData!E983&lt;&gt;"",RawData!E983,"")</f>
        <v/>
      </c>
      <c r="E983" t="str">
        <f>IF(RawData!F983&lt;&gt;"",CONCATENATE(RawData!F983,", ",LEFT(RawData!G983,1)),"")</f>
        <v/>
      </c>
      <c r="G983" s="30" t="str">
        <f t="shared" si="15"/>
        <v/>
      </c>
      <c r="H983" t="str">
        <f>IF(A983&lt;&gt;"",VLOOKUP(G983,ScoreRanges!$C$4:$E$8,3),"")</f>
        <v/>
      </c>
      <c r="J983" s="30" t="str">
        <f>IF(AND(ConversionTable!$F$2&lt;&gt;"",A983&lt;&gt;""),VLOOKUP(G983,ConversionTable!B$2:D$402,3),"")</f>
        <v/>
      </c>
      <c r="K983" t="str">
        <f>IF(AND(ConversionTable!$F$2&lt;&gt;"",A983&lt;&gt;""),VLOOKUP(J983,ConversionTable!I$4:K$7,3),"")</f>
        <v/>
      </c>
      <c r="M983" t="str">
        <f>IF(A983&lt;&gt;"",(RawData!AC983*ScoringModel!$B$11+RawData!AD983*ScoringModel!$B$21+RawData!AE983*ScoringModel!$B$31)*0.01,"")</f>
        <v/>
      </c>
      <c r="N983" t="str">
        <f>IF(A983&lt;&gt;"",(RawData!H983*ScoringModel!$B$4+RawData!I983*ScoringModel!$B$5+RawData!J983*ScoringModel!$B$6+RawData!K983*ScoringModel!$B$7+RawData!L983*ScoringModel!$B$8+RawData!M983*ScoringModel!$B$9+RawData!N983*ScoringModel!$B$10)*0.01,"")</f>
        <v/>
      </c>
      <c r="O983" t="str">
        <f>IF(A983&lt;&gt;"",(RawData!O983*ScoringModel!$B$14+RawData!P983*ScoringModel!$B$15+RawData!Q983*ScoringModel!$B$16+RawData!R983*ScoringModel!$B$17+RawData!S983*ScoringModel!$B$18+RawData!T983*ScoringModel!$B$19+RawData!U983*ScoringModel!$B$20)*0.01,"")</f>
        <v/>
      </c>
      <c r="P983" t="str">
        <f>IF(A983&lt;&gt;"",(RawData!V983*ScoringModel!$B$24+RawData!W983*ScoringModel!$B$25+RawData!X983*ScoringModel!$B$26+RawData!Y983*ScoringModel!$B$27+RawData!Z983*ScoringModel!$B$28+RawData!AA983*ScoringModel!$B$29+RawData!AB983*ScoringModel!$B$30)*0.01,"")</f>
        <v/>
      </c>
      <c r="Q983" s="19"/>
      <c r="R983" s="19"/>
      <c r="S983" s="19"/>
      <c r="T983" s="19"/>
      <c r="U983" s="19"/>
      <c r="V983" s="19"/>
    </row>
    <row r="984" spans="1:22" x14ac:dyDescent="0.25">
      <c r="A984" t="str">
        <f>IF(RawData!A984&lt;&gt;"",RawData!A984,"")</f>
        <v/>
      </c>
      <c r="B984" t="str">
        <f>IF(RawData!B984&lt;&gt;"",CONCATENATE(RawData!B984,", ",RawData!C984),"")</f>
        <v/>
      </c>
      <c r="C984" t="str">
        <f>IF(RawData!D984&lt;&gt;"",RawData!D984,"")</f>
        <v/>
      </c>
      <c r="D984" s="28" t="str">
        <f>IF(RawData!E984&lt;&gt;"",RawData!E984,"")</f>
        <v/>
      </c>
      <c r="E984" t="str">
        <f>IF(RawData!F984&lt;&gt;"",CONCATENATE(RawData!F984,", ",LEFT(RawData!G984,1)),"")</f>
        <v/>
      </c>
      <c r="G984" s="30" t="str">
        <f t="shared" si="15"/>
        <v/>
      </c>
      <c r="H984" t="str">
        <f>IF(A984&lt;&gt;"",VLOOKUP(G984,ScoreRanges!$C$4:$E$8,3),"")</f>
        <v/>
      </c>
      <c r="J984" s="30" t="str">
        <f>IF(AND(ConversionTable!$F$2&lt;&gt;"",A984&lt;&gt;""),VLOOKUP(G984,ConversionTable!B$2:D$402,3),"")</f>
        <v/>
      </c>
      <c r="K984" t="str">
        <f>IF(AND(ConversionTable!$F$2&lt;&gt;"",A984&lt;&gt;""),VLOOKUP(J984,ConversionTable!I$4:K$7,3),"")</f>
        <v/>
      </c>
      <c r="M984" t="str">
        <f>IF(A984&lt;&gt;"",(RawData!AC984*ScoringModel!$B$11+RawData!AD984*ScoringModel!$B$21+RawData!AE984*ScoringModel!$B$31)*0.01,"")</f>
        <v/>
      </c>
      <c r="N984" t="str">
        <f>IF(A984&lt;&gt;"",(RawData!H984*ScoringModel!$B$4+RawData!I984*ScoringModel!$B$5+RawData!J984*ScoringModel!$B$6+RawData!K984*ScoringModel!$B$7+RawData!L984*ScoringModel!$B$8+RawData!M984*ScoringModel!$B$9+RawData!N984*ScoringModel!$B$10)*0.01,"")</f>
        <v/>
      </c>
      <c r="O984" t="str">
        <f>IF(A984&lt;&gt;"",(RawData!O984*ScoringModel!$B$14+RawData!P984*ScoringModel!$B$15+RawData!Q984*ScoringModel!$B$16+RawData!R984*ScoringModel!$B$17+RawData!S984*ScoringModel!$B$18+RawData!T984*ScoringModel!$B$19+RawData!U984*ScoringModel!$B$20)*0.01,"")</f>
        <v/>
      </c>
      <c r="P984" t="str">
        <f>IF(A984&lt;&gt;"",(RawData!V984*ScoringModel!$B$24+RawData!W984*ScoringModel!$B$25+RawData!X984*ScoringModel!$B$26+RawData!Y984*ScoringModel!$B$27+RawData!Z984*ScoringModel!$B$28+RawData!AA984*ScoringModel!$B$29+RawData!AB984*ScoringModel!$B$30)*0.01,"")</f>
        <v/>
      </c>
      <c r="Q984" s="19"/>
      <c r="R984" s="19"/>
      <c r="S984" s="19"/>
      <c r="T984" s="19"/>
      <c r="U984" s="19"/>
      <c r="V984" s="19"/>
    </row>
    <row r="985" spans="1:22" x14ac:dyDescent="0.25">
      <c r="A985" t="str">
        <f>IF(RawData!A985&lt;&gt;"",RawData!A985,"")</f>
        <v/>
      </c>
      <c r="B985" t="str">
        <f>IF(RawData!B985&lt;&gt;"",CONCATENATE(RawData!B985,", ",RawData!C985),"")</f>
        <v/>
      </c>
      <c r="C985" t="str">
        <f>IF(RawData!D985&lt;&gt;"",RawData!D985,"")</f>
        <v/>
      </c>
      <c r="D985" s="28" t="str">
        <f>IF(RawData!E985&lt;&gt;"",RawData!E985,"")</f>
        <v/>
      </c>
      <c r="E985" t="str">
        <f>IF(RawData!F985&lt;&gt;"",CONCATENATE(RawData!F985,", ",LEFT(RawData!G985,1)),"")</f>
        <v/>
      </c>
      <c r="G985" s="30" t="str">
        <f t="shared" si="15"/>
        <v/>
      </c>
      <c r="H985" t="str">
        <f>IF(A985&lt;&gt;"",VLOOKUP(G985,ScoreRanges!$C$4:$E$8,3),"")</f>
        <v/>
      </c>
      <c r="J985" s="30" t="str">
        <f>IF(AND(ConversionTable!$F$2&lt;&gt;"",A985&lt;&gt;""),VLOOKUP(G985,ConversionTable!B$2:D$402,3),"")</f>
        <v/>
      </c>
      <c r="K985" t="str">
        <f>IF(AND(ConversionTable!$F$2&lt;&gt;"",A985&lt;&gt;""),VLOOKUP(J985,ConversionTable!I$4:K$7,3),"")</f>
        <v/>
      </c>
      <c r="M985" t="str">
        <f>IF(A985&lt;&gt;"",(RawData!AC985*ScoringModel!$B$11+RawData!AD985*ScoringModel!$B$21+RawData!AE985*ScoringModel!$B$31)*0.01,"")</f>
        <v/>
      </c>
      <c r="N985" t="str">
        <f>IF(A985&lt;&gt;"",(RawData!H985*ScoringModel!$B$4+RawData!I985*ScoringModel!$B$5+RawData!J985*ScoringModel!$B$6+RawData!K985*ScoringModel!$B$7+RawData!L985*ScoringModel!$B$8+RawData!M985*ScoringModel!$B$9+RawData!N985*ScoringModel!$B$10)*0.01,"")</f>
        <v/>
      </c>
      <c r="O985" t="str">
        <f>IF(A985&lt;&gt;"",(RawData!O985*ScoringModel!$B$14+RawData!P985*ScoringModel!$B$15+RawData!Q985*ScoringModel!$B$16+RawData!R985*ScoringModel!$B$17+RawData!S985*ScoringModel!$B$18+RawData!T985*ScoringModel!$B$19+RawData!U985*ScoringModel!$B$20)*0.01,"")</f>
        <v/>
      </c>
      <c r="P985" t="str">
        <f>IF(A985&lt;&gt;"",(RawData!V985*ScoringModel!$B$24+RawData!W985*ScoringModel!$B$25+RawData!X985*ScoringModel!$B$26+RawData!Y985*ScoringModel!$B$27+RawData!Z985*ScoringModel!$B$28+RawData!AA985*ScoringModel!$B$29+RawData!AB985*ScoringModel!$B$30)*0.01,"")</f>
        <v/>
      </c>
      <c r="Q985" s="19"/>
      <c r="R985" s="19"/>
      <c r="S985" s="19"/>
      <c r="T985" s="19"/>
      <c r="U985" s="19"/>
      <c r="V985" s="19"/>
    </row>
    <row r="986" spans="1:22" x14ac:dyDescent="0.25">
      <c r="A986" t="str">
        <f>IF(RawData!A986&lt;&gt;"",RawData!A986,"")</f>
        <v/>
      </c>
      <c r="B986" t="str">
        <f>IF(RawData!B986&lt;&gt;"",CONCATENATE(RawData!B986,", ",RawData!C986),"")</f>
        <v/>
      </c>
      <c r="C986" t="str">
        <f>IF(RawData!D986&lt;&gt;"",RawData!D986,"")</f>
        <v/>
      </c>
      <c r="D986" s="28" t="str">
        <f>IF(RawData!E986&lt;&gt;"",RawData!E986,"")</f>
        <v/>
      </c>
      <c r="E986" t="str">
        <f>IF(RawData!F986&lt;&gt;"",CONCATENATE(RawData!F986,", ",LEFT(RawData!G986,1)),"")</f>
        <v/>
      </c>
      <c r="G986" s="30" t="str">
        <f t="shared" si="15"/>
        <v/>
      </c>
      <c r="H986" t="str">
        <f>IF(A986&lt;&gt;"",VLOOKUP(G986,ScoreRanges!$C$4:$E$8,3),"")</f>
        <v/>
      </c>
      <c r="J986" s="30" t="str">
        <f>IF(AND(ConversionTable!$F$2&lt;&gt;"",A986&lt;&gt;""),VLOOKUP(G986,ConversionTable!B$2:D$402,3),"")</f>
        <v/>
      </c>
      <c r="K986" t="str">
        <f>IF(AND(ConversionTable!$F$2&lt;&gt;"",A986&lt;&gt;""),VLOOKUP(J986,ConversionTable!I$4:K$7,3),"")</f>
        <v/>
      </c>
      <c r="M986" t="str">
        <f>IF(A986&lt;&gt;"",(RawData!AC986*ScoringModel!$B$11+RawData!AD986*ScoringModel!$B$21+RawData!AE986*ScoringModel!$B$31)*0.01,"")</f>
        <v/>
      </c>
      <c r="N986" t="str">
        <f>IF(A986&lt;&gt;"",(RawData!H986*ScoringModel!$B$4+RawData!I986*ScoringModel!$B$5+RawData!J986*ScoringModel!$B$6+RawData!K986*ScoringModel!$B$7+RawData!L986*ScoringModel!$B$8+RawData!M986*ScoringModel!$B$9+RawData!N986*ScoringModel!$B$10)*0.01,"")</f>
        <v/>
      </c>
      <c r="O986" t="str">
        <f>IF(A986&lt;&gt;"",(RawData!O986*ScoringModel!$B$14+RawData!P986*ScoringModel!$B$15+RawData!Q986*ScoringModel!$B$16+RawData!R986*ScoringModel!$B$17+RawData!S986*ScoringModel!$B$18+RawData!T986*ScoringModel!$B$19+RawData!U986*ScoringModel!$B$20)*0.01,"")</f>
        <v/>
      </c>
      <c r="P986" t="str">
        <f>IF(A986&lt;&gt;"",(RawData!V986*ScoringModel!$B$24+RawData!W986*ScoringModel!$B$25+RawData!X986*ScoringModel!$B$26+RawData!Y986*ScoringModel!$B$27+RawData!Z986*ScoringModel!$B$28+RawData!AA986*ScoringModel!$B$29+RawData!AB986*ScoringModel!$B$30)*0.01,"")</f>
        <v/>
      </c>
      <c r="Q986" s="19"/>
      <c r="R986" s="19"/>
      <c r="S986" s="19"/>
      <c r="T986" s="19"/>
      <c r="U986" s="19"/>
      <c r="V986" s="19"/>
    </row>
    <row r="987" spans="1:22" x14ac:dyDescent="0.25">
      <c r="A987" t="str">
        <f>IF(RawData!A987&lt;&gt;"",RawData!A987,"")</f>
        <v/>
      </c>
      <c r="B987" t="str">
        <f>IF(RawData!B987&lt;&gt;"",CONCATENATE(RawData!B987,", ",RawData!C987),"")</f>
        <v/>
      </c>
      <c r="C987" t="str">
        <f>IF(RawData!D987&lt;&gt;"",RawData!D987,"")</f>
        <v/>
      </c>
      <c r="D987" s="28" t="str">
        <f>IF(RawData!E987&lt;&gt;"",RawData!E987,"")</f>
        <v/>
      </c>
      <c r="E987" t="str">
        <f>IF(RawData!F987&lt;&gt;"",CONCATENATE(RawData!F987,", ",LEFT(RawData!G987,1)),"")</f>
        <v/>
      </c>
      <c r="G987" s="30" t="str">
        <f t="shared" si="15"/>
        <v/>
      </c>
      <c r="H987" t="str">
        <f>IF(A987&lt;&gt;"",VLOOKUP(G987,ScoreRanges!$C$4:$E$8,3),"")</f>
        <v/>
      </c>
      <c r="J987" s="30" t="str">
        <f>IF(AND(ConversionTable!$F$2&lt;&gt;"",A987&lt;&gt;""),VLOOKUP(G987,ConversionTable!B$2:D$402,3),"")</f>
        <v/>
      </c>
      <c r="K987" t="str">
        <f>IF(AND(ConversionTable!$F$2&lt;&gt;"",A987&lt;&gt;""),VLOOKUP(J987,ConversionTable!I$4:K$7,3),"")</f>
        <v/>
      </c>
      <c r="M987" t="str">
        <f>IF(A987&lt;&gt;"",(RawData!AC987*ScoringModel!$B$11+RawData!AD987*ScoringModel!$B$21+RawData!AE987*ScoringModel!$B$31)*0.01,"")</f>
        <v/>
      </c>
      <c r="N987" t="str">
        <f>IF(A987&lt;&gt;"",(RawData!H987*ScoringModel!$B$4+RawData!I987*ScoringModel!$B$5+RawData!J987*ScoringModel!$B$6+RawData!K987*ScoringModel!$B$7+RawData!L987*ScoringModel!$B$8+RawData!M987*ScoringModel!$B$9+RawData!N987*ScoringModel!$B$10)*0.01,"")</f>
        <v/>
      </c>
      <c r="O987" t="str">
        <f>IF(A987&lt;&gt;"",(RawData!O987*ScoringModel!$B$14+RawData!P987*ScoringModel!$B$15+RawData!Q987*ScoringModel!$B$16+RawData!R987*ScoringModel!$B$17+RawData!S987*ScoringModel!$B$18+RawData!T987*ScoringModel!$B$19+RawData!U987*ScoringModel!$B$20)*0.01,"")</f>
        <v/>
      </c>
      <c r="P987" t="str">
        <f>IF(A987&lt;&gt;"",(RawData!V987*ScoringModel!$B$24+RawData!W987*ScoringModel!$B$25+RawData!X987*ScoringModel!$B$26+RawData!Y987*ScoringModel!$B$27+RawData!Z987*ScoringModel!$B$28+RawData!AA987*ScoringModel!$B$29+RawData!AB987*ScoringModel!$B$30)*0.01,"")</f>
        <v/>
      </c>
      <c r="Q987" s="19"/>
      <c r="R987" s="19"/>
      <c r="S987" s="19"/>
      <c r="T987" s="19"/>
      <c r="U987" s="19"/>
      <c r="V987" s="19"/>
    </row>
    <row r="988" spans="1:22" x14ac:dyDescent="0.25">
      <c r="A988" t="str">
        <f>IF(RawData!A988&lt;&gt;"",RawData!A988,"")</f>
        <v/>
      </c>
      <c r="B988" t="str">
        <f>IF(RawData!B988&lt;&gt;"",CONCATENATE(RawData!B988,", ",RawData!C988),"")</f>
        <v/>
      </c>
      <c r="C988" t="str">
        <f>IF(RawData!D988&lt;&gt;"",RawData!D988,"")</f>
        <v/>
      </c>
      <c r="D988" s="28" t="str">
        <f>IF(RawData!E988&lt;&gt;"",RawData!E988,"")</f>
        <v/>
      </c>
      <c r="E988" t="str">
        <f>IF(RawData!F988&lt;&gt;"",CONCATENATE(RawData!F988,", ",LEFT(RawData!G988,1)),"")</f>
        <v/>
      </c>
      <c r="G988" s="30" t="str">
        <f t="shared" si="15"/>
        <v/>
      </c>
      <c r="H988" t="str">
        <f>IF(A988&lt;&gt;"",VLOOKUP(G988,ScoreRanges!$C$4:$E$8,3),"")</f>
        <v/>
      </c>
      <c r="J988" s="30" t="str">
        <f>IF(AND(ConversionTable!$F$2&lt;&gt;"",A988&lt;&gt;""),VLOOKUP(G988,ConversionTable!B$2:D$402,3),"")</f>
        <v/>
      </c>
      <c r="K988" t="str">
        <f>IF(AND(ConversionTable!$F$2&lt;&gt;"",A988&lt;&gt;""),VLOOKUP(J988,ConversionTable!I$4:K$7,3),"")</f>
        <v/>
      </c>
      <c r="M988" t="str">
        <f>IF(A988&lt;&gt;"",(RawData!AC988*ScoringModel!$B$11+RawData!AD988*ScoringModel!$B$21+RawData!AE988*ScoringModel!$B$31)*0.01,"")</f>
        <v/>
      </c>
      <c r="N988" t="str">
        <f>IF(A988&lt;&gt;"",(RawData!H988*ScoringModel!$B$4+RawData!I988*ScoringModel!$B$5+RawData!J988*ScoringModel!$B$6+RawData!K988*ScoringModel!$B$7+RawData!L988*ScoringModel!$B$8+RawData!M988*ScoringModel!$B$9+RawData!N988*ScoringModel!$B$10)*0.01,"")</f>
        <v/>
      </c>
      <c r="O988" t="str">
        <f>IF(A988&lt;&gt;"",(RawData!O988*ScoringModel!$B$14+RawData!P988*ScoringModel!$B$15+RawData!Q988*ScoringModel!$B$16+RawData!R988*ScoringModel!$B$17+RawData!S988*ScoringModel!$B$18+RawData!T988*ScoringModel!$B$19+RawData!U988*ScoringModel!$B$20)*0.01,"")</f>
        <v/>
      </c>
      <c r="P988" t="str">
        <f>IF(A988&lt;&gt;"",(RawData!V988*ScoringModel!$B$24+RawData!W988*ScoringModel!$B$25+RawData!X988*ScoringModel!$B$26+RawData!Y988*ScoringModel!$B$27+RawData!Z988*ScoringModel!$B$28+RawData!AA988*ScoringModel!$B$29+RawData!AB988*ScoringModel!$B$30)*0.01,"")</f>
        <v/>
      </c>
      <c r="Q988" s="19"/>
      <c r="R988" s="19"/>
      <c r="S988" s="19"/>
      <c r="T988" s="19"/>
      <c r="U988" s="19"/>
      <c r="V988" s="19"/>
    </row>
    <row r="989" spans="1:22" x14ac:dyDescent="0.25">
      <c r="A989" t="str">
        <f>IF(RawData!A989&lt;&gt;"",RawData!A989,"")</f>
        <v/>
      </c>
      <c r="B989" t="str">
        <f>IF(RawData!B989&lt;&gt;"",CONCATENATE(RawData!B989,", ",RawData!C989),"")</f>
        <v/>
      </c>
      <c r="C989" t="str">
        <f>IF(RawData!D989&lt;&gt;"",RawData!D989,"")</f>
        <v/>
      </c>
      <c r="D989" s="28" t="str">
        <f>IF(RawData!E989&lt;&gt;"",RawData!E989,"")</f>
        <v/>
      </c>
      <c r="E989" t="str">
        <f>IF(RawData!F989&lt;&gt;"",CONCATENATE(RawData!F989,", ",LEFT(RawData!G989,1)),"")</f>
        <v/>
      </c>
      <c r="G989" s="30" t="str">
        <f t="shared" si="15"/>
        <v/>
      </c>
      <c r="H989" t="str">
        <f>IF(A989&lt;&gt;"",VLOOKUP(G989,ScoreRanges!$C$4:$E$8,3),"")</f>
        <v/>
      </c>
      <c r="J989" s="30" t="str">
        <f>IF(AND(ConversionTable!$F$2&lt;&gt;"",A989&lt;&gt;""),VLOOKUP(G989,ConversionTable!B$2:D$402,3),"")</f>
        <v/>
      </c>
      <c r="K989" t="str">
        <f>IF(AND(ConversionTable!$F$2&lt;&gt;"",A989&lt;&gt;""),VLOOKUP(J989,ConversionTable!I$4:K$7,3),"")</f>
        <v/>
      </c>
      <c r="M989" t="str">
        <f>IF(A989&lt;&gt;"",(RawData!AC989*ScoringModel!$B$11+RawData!AD989*ScoringModel!$B$21+RawData!AE989*ScoringModel!$B$31)*0.01,"")</f>
        <v/>
      </c>
      <c r="N989" t="str">
        <f>IF(A989&lt;&gt;"",(RawData!H989*ScoringModel!$B$4+RawData!I989*ScoringModel!$B$5+RawData!J989*ScoringModel!$B$6+RawData!K989*ScoringModel!$B$7+RawData!L989*ScoringModel!$B$8+RawData!M989*ScoringModel!$B$9+RawData!N989*ScoringModel!$B$10)*0.01,"")</f>
        <v/>
      </c>
      <c r="O989" t="str">
        <f>IF(A989&lt;&gt;"",(RawData!O989*ScoringModel!$B$14+RawData!P989*ScoringModel!$B$15+RawData!Q989*ScoringModel!$B$16+RawData!R989*ScoringModel!$B$17+RawData!S989*ScoringModel!$B$18+RawData!T989*ScoringModel!$B$19+RawData!U989*ScoringModel!$B$20)*0.01,"")</f>
        <v/>
      </c>
      <c r="P989" t="str">
        <f>IF(A989&lt;&gt;"",(RawData!V989*ScoringModel!$B$24+RawData!W989*ScoringModel!$B$25+RawData!X989*ScoringModel!$B$26+RawData!Y989*ScoringModel!$B$27+RawData!Z989*ScoringModel!$B$28+RawData!AA989*ScoringModel!$B$29+RawData!AB989*ScoringModel!$B$30)*0.01,"")</f>
        <v/>
      </c>
      <c r="Q989" s="19"/>
      <c r="R989" s="19"/>
      <c r="S989" s="19"/>
      <c r="T989" s="19"/>
      <c r="U989" s="19"/>
      <c r="V989" s="19"/>
    </row>
    <row r="990" spans="1:22" x14ac:dyDescent="0.25">
      <c r="A990" t="str">
        <f>IF(RawData!A990&lt;&gt;"",RawData!A990,"")</f>
        <v/>
      </c>
      <c r="B990" t="str">
        <f>IF(RawData!B990&lt;&gt;"",CONCATENATE(RawData!B990,", ",RawData!C990),"")</f>
        <v/>
      </c>
      <c r="C990" t="str">
        <f>IF(RawData!D990&lt;&gt;"",RawData!D990,"")</f>
        <v/>
      </c>
      <c r="D990" s="28" t="str">
        <f>IF(RawData!E990&lt;&gt;"",RawData!E990,"")</f>
        <v/>
      </c>
      <c r="E990" t="str">
        <f>IF(RawData!F990&lt;&gt;"",CONCATENATE(RawData!F990,", ",LEFT(RawData!G990,1)),"")</f>
        <v/>
      </c>
      <c r="G990" s="30" t="str">
        <f t="shared" si="15"/>
        <v/>
      </c>
      <c r="H990" t="str">
        <f>IF(A990&lt;&gt;"",VLOOKUP(G990,ScoreRanges!$C$4:$E$8,3),"")</f>
        <v/>
      </c>
      <c r="J990" s="30" t="str">
        <f>IF(AND(ConversionTable!$F$2&lt;&gt;"",A990&lt;&gt;""),VLOOKUP(G990,ConversionTable!B$2:D$402,3),"")</f>
        <v/>
      </c>
      <c r="K990" t="str">
        <f>IF(AND(ConversionTable!$F$2&lt;&gt;"",A990&lt;&gt;""),VLOOKUP(J990,ConversionTable!I$4:K$7,3),"")</f>
        <v/>
      </c>
      <c r="M990" t="str">
        <f>IF(A990&lt;&gt;"",(RawData!AC990*ScoringModel!$B$11+RawData!AD990*ScoringModel!$B$21+RawData!AE990*ScoringModel!$B$31)*0.01,"")</f>
        <v/>
      </c>
      <c r="N990" t="str">
        <f>IF(A990&lt;&gt;"",(RawData!H990*ScoringModel!$B$4+RawData!I990*ScoringModel!$B$5+RawData!J990*ScoringModel!$B$6+RawData!K990*ScoringModel!$B$7+RawData!L990*ScoringModel!$B$8+RawData!M990*ScoringModel!$B$9+RawData!N990*ScoringModel!$B$10)*0.01,"")</f>
        <v/>
      </c>
      <c r="O990" t="str">
        <f>IF(A990&lt;&gt;"",(RawData!O990*ScoringModel!$B$14+RawData!P990*ScoringModel!$B$15+RawData!Q990*ScoringModel!$B$16+RawData!R990*ScoringModel!$B$17+RawData!S990*ScoringModel!$B$18+RawData!T990*ScoringModel!$B$19+RawData!U990*ScoringModel!$B$20)*0.01,"")</f>
        <v/>
      </c>
      <c r="P990" t="str">
        <f>IF(A990&lt;&gt;"",(RawData!V990*ScoringModel!$B$24+RawData!W990*ScoringModel!$B$25+RawData!X990*ScoringModel!$B$26+RawData!Y990*ScoringModel!$B$27+RawData!Z990*ScoringModel!$B$28+RawData!AA990*ScoringModel!$B$29+RawData!AB990*ScoringModel!$B$30)*0.01,"")</f>
        <v/>
      </c>
      <c r="Q990" s="19"/>
      <c r="R990" s="19"/>
      <c r="S990" s="19"/>
      <c r="T990" s="19"/>
      <c r="U990" s="19"/>
      <c r="V990" s="19"/>
    </row>
    <row r="991" spans="1:22" x14ac:dyDescent="0.25">
      <c r="A991" t="str">
        <f>IF(RawData!A991&lt;&gt;"",RawData!A991,"")</f>
        <v/>
      </c>
      <c r="B991" t="str">
        <f>IF(RawData!B991&lt;&gt;"",CONCATENATE(RawData!B991,", ",RawData!C991),"")</f>
        <v/>
      </c>
      <c r="C991" t="str">
        <f>IF(RawData!D991&lt;&gt;"",RawData!D991,"")</f>
        <v/>
      </c>
      <c r="D991" s="28" t="str">
        <f>IF(RawData!E991&lt;&gt;"",RawData!E991,"")</f>
        <v/>
      </c>
      <c r="E991" t="str">
        <f>IF(RawData!F991&lt;&gt;"",CONCATENATE(RawData!F991,", ",LEFT(RawData!G991,1)),"")</f>
        <v/>
      </c>
      <c r="G991" s="30" t="str">
        <f t="shared" si="15"/>
        <v/>
      </c>
      <c r="H991" t="str">
        <f>IF(A991&lt;&gt;"",VLOOKUP(G991,ScoreRanges!$C$4:$E$8,3),"")</f>
        <v/>
      </c>
      <c r="J991" s="30" t="str">
        <f>IF(AND(ConversionTable!$F$2&lt;&gt;"",A991&lt;&gt;""),VLOOKUP(G991,ConversionTable!B$2:D$402,3),"")</f>
        <v/>
      </c>
      <c r="K991" t="str">
        <f>IF(AND(ConversionTable!$F$2&lt;&gt;"",A991&lt;&gt;""),VLOOKUP(J991,ConversionTable!I$4:K$7,3),"")</f>
        <v/>
      </c>
      <c r="M991" t="str">
        <f>IF(A991&lt;&gt;"",(RawData!AC991*ScoringModel!$B$11+RawData!AD991*ScoringModel!$B$21+RawData!AE991*ScoringModel!$B$31)*0.01,"")</f>
        <v/>
      </c>
      <c r="N991" t="str">
        <f>IF(A991&lt;&gt;"",(RawData!H991*ScoringModel!$B$4+RawData!I991*ScoringModel!$B$5+RawData!J991*ScoringModel!$B$6+RawData!K991*ScoringModel!$B$7+RawData!L991*ScoringModel!$B$8+RawData!M991*ScoringModel!$B$9+RawData!N991*ScoringModel!$B$10)*0.01,"")</f>
        <v/>
      </c>
      <c r="O991" t="str">
        <f>IF(A991&lt;&gt;"",(RawData!O991*ScoringModel!$B$14+RawData!P991*ScoringModel!$B$15+RawData!Q991*ScoringModel!$B$16+RawData!R991*ScoringModel!$B$17+RawData!S991*ScoringModel!$B$18+RawData!T991*ScoringModel!$B$19+RawData!U991*ScoringModel!$B$20)*0.01,"")</f>
        <v/>
      </c>
      <c r="P991" t="str">
        <f>IF(A991&lt;&gt;"",(RawData!V991*ScoringModel!$B$24+RawData!W991*ScoringModel!$B$25+RawData!X991*ScoringModel!$B$26+RawData!Y991*ScoringModel!$B$27+RawData!Z991*ScoringModel!$B$28+RawData!AA991*ScoringModel!$B$29+RawData!AB991*ScoringModel!$B$30)*0.01,"")</f>
        <v/>
      </c>
      <c r="Q991" s="19"/>
      <c r="R991" s="19"/>
      <c r="S991" s="19"/>
      <c r="T991" s="19"/>
      <c r="U991" s="19"/>
      <c r="V991" s="19"/>
    </row>
    <row r="992" spans="1:22" x14ac:dyDescent="0.25">
      <c r="A992" t="str">
        <f>IF(RawData!A992&lt;&gt;"",RawData!A992,"")</f>
        <v/>
      </c>
      <c r="B992" t="str">
        <f>IF(RawData!B992&lt;&gt;"",CONCATENATE(RawData!B992,", ",RawData!C992),"")</f>
        <v/>
      </c>
      <c r="C992" t="str">
        <f>IF(RawData!D992&lt;&gt;"",RawData!D992,"")</f>
        <v/>
      </c>
      <c r="D992" s="28" t="str">
        <f>IF(RawData!E992&lt;&gt;"",RawData!E992,"")</f>
        <v/>
      </c>
      <c r="E992" t="str">
        <f>IF(RawData!F992&lt;&gt;"",CONCATENATE(RawData!F992,", ",LEFT(RawData!G992,1)),"")</f>
        <v/>
      </c>
      <c r="G992" s="30" t="str">
        <f t="shared" si="15"/>
        <v/>
      </c>
      <c r="H992" t="str">
        <f>IF(A992&lt;&gt;"",VLOOKUP(G992,ScoreRanges!$C$4:$E$8,3),"")</f>
        <v/>
      </c>
      <c r="J992" s="30" t="str">
        <f>IF(AND(ConversionTable!$F$2&lt;&gt;"",A992&lt;&gt;""),VLOOKUP(G992,ConversionTable!B$2:D$402,3),"")</f>
        <v/>
      </c>
      <c r="K992" t="str">
        <f>IF(AND(ConversionTable!$F$2&lt;&gt;"",A992&lt;&gt;""),VLOOKUP(J992,ConversionTable!I$4:K$7,3),"")</f>
        <v/>
      </c>
      <c r="M992" t="str">
        <f>IF(A992&lt;&gt;"",(RawData!AC992*ScoringModel!$B$11+RawData!AD992*ScoringModel!$B$21+RawData!AE992*ScoringModel!$B$31)*0.01,"")</f>
        <v/>
      </c>
      <c r="N992" t="str">
        <f>IF(A992&lt;&gt;"",(RawData!H992*ScoringModel!$B$4+RawData!I992*ScoringModel!$B$5+RawData!J992*ScoringModel!$B$6+RawData!K992*ScoringModel!$B$7+RawData!L992*ScoringModel!$B$8+RawData!M992*ScoringModel!$B$9+RawData!N992*ScoringModel!$B$10)*0.01,"")</f>
        <v/>
      </c>
      <c r="O992" t="str">
        <f>IF(A992&lt;&gt;"",(RawData!O992*ScoringModel!$B$14+RawData!P992*ScoringModel!$B$15+RawData!Q992*ScoringModel!$B$16+RawData!R992*ScoringModel!$B$17+RawData!S992*ScoringModel!$B$18+RawData!T992*ScoringModel!$B$19+RawData!U992*ScoringModel!$B$20)*0.01,"")</f>
        <v/>
      </c>
      <c r="P992" t="str">
        <f>IF(A992&lt;&gt;"",(RawData!V992*ScoringModel!$B$24+RawData!W992*ScoringModel!$B$25+RawData!X992*ScoringModel!$B$26+RawData!Y992*ScoringModel!$B$27+RawData!Z992*ScoringModel!$B$28+RawData!AA992*ScoringModel!$B$29+RawData!AB992*ScoringModel!$B$30)*0.01,"")</f>
        <v/>
      </c>
      <c r="Q992" s="19"/>
      <c r="R992" s="19"/>
      <c r="S992" s="19"/>
      <c r="T992" s="19"/>
      <c r="U992" s="19"/>
      <c r="V992" s="19"/>
    </row>
    <row r="993" spans="1:22" x14ac:dyDescent="0.25">
      <c r="A993" t="str">
        <f>IF(RawData!A993&lt;&gt;"",RawData!A993,"")</f>
        <v/>
      </c>
      <c r="B993" t="str">
        <f>IF(RawData!B993&lt;&gt;"",CONCATENATE(RawData!B993,", ",RawData!C993),"")</f>
        <v/>
      </c>
      <c r="C993" t="str">
        <f>IF(RawData!D993&lt;&gt;"",RawData!D993,"")</f>
        <v/>
      </c>
      <c r="D993" s="28" t="str">
        <f>IF(RawData!E993&lt;&gt;"",RawData!E993,"")</f>
        <v/>
      </c>
      <c r="E993" t="str">
        <f>IF(RawData!F993&lt;&gt;"",CONCATENATE(RawData!F993,", ",LEFT(RawData!G993,1)),"")</f>
        <v/>
      </c>
      <c r="G993" s="30" t="str">
        <f t="shared" si="15"/>
        <v/>
      </c>
      <c r="H993" t="str">
        <f>IF(A993&lt;&gt;"",VLOOKUP(G993,ScoreRanges!$C$4:$E$8,3),"")</f>
        <v/>
      </c>
      <c r="J993" s="30" t="str">
        <f>IF(AND(ConversionTable!$F$2&lt;&gt;"",A993&lt;&gt;""),VLOOKUP(G993,ConversionTable!B$2:D$402,3),"")</f>
        <v/>
      </c>
      <c r="K993" t="str">
        <f>IF(AND(ConversionTable!$F$2&lt;&gt;"",A993&lt;&gt;""),VLOOKUP(J993,ConversionTable!I$4:K$7,3),"")</f>
        <v/>
      </c>
      <c r="M993" t="str">
        <f>IF(A993&lt;&gt;"",(RawData!AC993*ScoringModel!$B$11+RawData!AD993*ScoringModel!$B$21+RawData!AE993*ScoringModel!$B$31)*0.01,"")</f>
        <v/>
      </c>
      <c r="N993" t="str">
        <f>IF(A993&lt;&gt;"",(RawData!H993*ScoringModel!$B$4+RawData!I993*ScoringModel!$B$5+RawData!J993*ScoringModel!$B$6+RawData!K993*ScoringModel!$B$7+RawData!L993*ScoringModel!$B$8+RawData!M993*ScoringModel!$B$9+RawData!N993*ScoringModel!$B$10)*0.01,"")</f>
        <v/>
      </c>
      <c r="O993" t="str">
        <f>IF(A993&lt;&gt;"",(RawData!O993*ScoringModel!$B$14+RawData!P993*ScoringModel!$B$15+RawData!Q993*ScoringModel!$B$16+RawData!R993*ScoringModel!$B$17+RawData!S993*ScoringModel!$B$18+RawData!T993*ScoringModel!$B$19+RawData!U993*ScoringModel!$B$20)*0.01,"")</f>
        <v/>
      </c>
      <c r="P993" t="str">
        <f>IF(A993&lt;&gt;"",(RawData!V993*ScoringModel!$B$24+RawData!W993*ScoringModel!$B$25+RawData!X993*ScoringModel!$B$26+RawData!Y993*ScoringModel!$B$27+RawData!Z993*ScoringModel!$B$28+RawData!AA993*ScoringModel!$B$29+RawData!AB993*ScoringModel!$B$30)*0.01,"")</f>
        <v/>
      </c>
      <c r="Q993" s="19"/>
      <c r="R993" s="19"/>
      <c r="S993" s="19"/>
      <c r="T993" s="19"/>
      <c r="U993" s="19"/>
      <c r="V993" s="19"/>
    </row>
    <row r="994" spans="1:22" x14ac:dyDescent="0.25">
      <c r="A994" t="str">
        <f>IF(RawData!A994&lt;&gt;"",RawData!A994,"")</f>
        <v/>
      </c>
      <c r="B994" t="str">
        <f>IF(RawData!B994&lt;&gt;"",CONCATENATE(RawData!B994,", ",RawData!C994),"")</f>
        <v/>
      </c>
      <c r="C994" t="str">
        <f>IF(RawData!D994&lt;&gt;"",RawData!D994,"")</f>
        <v/>
      </c>
      <c r="D994" s="28" t="str">
        <f>IF(RawData!E994&lt;&gt;"",RawData!E994,"")</f>
        <v/>
      </c>
      <c r="E994" t="str">
        <f>IF(RawData!F994&lt;&gt;"",CONCATENATE(RawData!F994,", ",LEFT(RawData!G994,1)),"")</f>
        <v/>
      </c>
      <c r="G994" s="30" t="str">
        <f t="shared" si="15"/>
        <v/>
      </c>
      <c r="H994" t="str">
        <f>IF(A994&lt;&gt;"",VLOOKUP(G994,ScoreRanges!$C$4:$E$8,3),"")</f>
        <v/>
      </c>
      <c r="J994" s="30" t="str">
        <f>IF(AND(ConversionTable!$F$2&lt;&gt;"",A994&lt;&gt;""),VLOOKUP(G994,ConversionTable!B$2:D$402,3),"")</f>
        <v/>
      </c>
      <c r="K994" t="str">
        <f>IF(AND(ConversionTable!$F$2&lt;&gt;"",A994&lt;&gt;""),VLOOKUP(J994,ConversionTable!I$4:K$7,3),"")</f>
        <v/>
      </c>
      <c r="M994" t="str">
        <f>IF(A994&lt;&gt;"",(RawData!AC994*ScoringModel!$B$11+RawData!AD994*ScoringModel!$B$21+RawData!AE994*ScoringModel!$B$31)*0.01,"")</f>
        <v/>
      </c>
      <c r="N994" t="str">
        <f>IF(A994&lt;&gt;"",(RawData!H994*ScoringModel!$B$4+RawData!I994*ScoringModel!$B$5+RawData!J994*ScoringModel!$B$6+RawData!K994*ScoringModel!$B$7+RawData!L994*ScoringModel!$B$8+RawData!M994*ScoringModel!$B$9+RawData!N994*ScoringModel!$B$10)*0.01,"")</f>
        <v/>
      </c>
      <c r="O994" t="str">
        <f>IF(A994&lt;&gt;"",(RawData!O994*ScoringModel!$B$14+RawData!P994*ScoringModel!$B$15+RawData!Q994*ScoringModel!$B$16+RawData!R994*ScoringModel!$B$17+RawData!S994*ScoringModel!$B$18+RawData!T994*ScoringModel!$B$19+RawData!U994*ScoringModel!$B$20)*0.01,"")</f>
        <v/>
      </c>
      <c r="P994" t="str">
        <f>IF(A994&lt;&gt;"",(RawData!V994*ScoringModel!$B$24+RawData!W994*ScoringModel!$B$25+RawData!X994*ScoringModel!$B$26+RawData!Y994*ScoringModel!$B$27+RawData!Z994*ScoringModel!$B$28+RawData!AA994*ScoringModel!$B$29+RawData!AB994*ScoringModel!$B$30)*0.01,"")</f>
        <v/>
      </c>
      <c r="Q994" s="19"/>
      <c r="R994" s="19"/>
      <c r="S994" s="19"/>
      <c r="T994" s="19"/>
      <c r="U994" s="19"/>
      <c r="V994" s="19"/>
    </row>
    <row r="995" spans="1:22" x14ac:dyDescent="0.25">
      <c r="A995" t="str">
        <f>IF(RawData!A995&lt;&gt;"",RawData!A995,"")</f>
        <v/>
      </c>
      <c r="B995" t="str">
        <f>IF(RawData!B995&lt;&gt;"",CONCATENATE(RawData!B995,", ",RawData!C995),"")</f>
        <v/>
      </c>
      <c r="C995" t="str">
        <f>IF(RawData!D995&lt;&gt;"",RawData!D995,"")</f>
        <v/>
      </c>
      <c r="D995" s="28" t="str">
        <f>IF(RawData!E995&lt;&gt;"",RawData!E995,"")</f>
        <v/>
      </c>
      <c r="E995" t="str">
        <f>IF(RawData!F995&lt;&gt;"",CONCATENATE(RawData!F995,", ",LEFT(RawData!G995,1)),"")</f>
        <v/>
      </c>
      <c r="G995" s="30" t="str">
        <f t="shared" si="15"/>
        <v/>
      </c>
      <c r="H995" t="str">
        <f>IF(A995&lt;&gt;"",VLOOKUP(G995,ScoreRanges!$C$4:$E$8,3),"")</f>
        <v/>
      </c>
      <c r="J995" s="30" t="str">
        <f>IF(AND(ConversionTable!$F$2&lt;&gt;"",A995&lt;&gt;""),VLOOKUP(G995,ConversionTable!B$2:D$402,3),"")</f>
        <v/>
      </c>
      <c r="K995" t="str">
        <f>IF(AND(ConversionTable!$F$2&lt;&gt;"",A995&lt;&gt;""),VLOOKUP(J995,ConversionTable!I$4:K$7,3),"")</f>
        <v/>
      </c>
      <c r="M995" t="str">
        <f>IF(A995&lt;&gt;"",(RawData!AC995*ScoringModel!$B$11+RawData!AD995*ScoringModel!$B$21+RawData!AE995*ScoringModel!$B$31)*0.01,"")</f>
        <v/>
      </c>
      <c r="N995" t="str">
        <f>IF(A995&lt;&gt;"",(RawData!H995*ScoringModel!$B$4+RawData!I995*ScoringModel!$B$5+RawData!J995*ScoringModel!$B$6+RawData!K995*ScoringModel!$B$7+RawData!L995*ScoringModel!$B$8+RawData!M995*ScoringModel!$B$9+RawData!N995*ScoringModel!$B$10)*0.01,"")</f>
        <v/>
      </c>
      <c r="O995" t="str">
        <f>IF(A995&lt;&gt;"",(RawData!O995*ScoringModel!$B$14+RawData!P995*ScoringModel!$B$15+RawData!Q995*ScoringModel!$B$16+RawData!R995*ScoringModel!$B$17+RawData!S995*ScoringModel!$B$18+RawData!T995*ScoringModel!$B$19+RawData!U995*ScoringModel!$B$20)*0.01,"")</f>
        <v/>
      </c>
      <c r="P995" t="str">
        <f>IF(A995&lt;&gt;"",(RawData!V995*ScoringModel!$B$24+RawData!W995*ScoringModel!$B$25+RawData!X995*ScoringModel!$B$26+RawData!Y995*ScoringModel!$B$27+RawData!Z995*ScoringModel!$B$28+RawData!AA995*ScoringModel!$B$29+RawData!AB995*ScoringModel!$B$30)*0.01,"")</f>
        <v/>
      </c>
      <c r="Q995" s="19"/>
      <c r="R995" s="19"/>
      <c r="S995" s="19"/>
      <c r="T995" s="19"/>
      <c r="U995" s="19"/>
      <c r="V995" s="19"/>
    </row>
    <row r="996" spans="1:22" x14ac:dyDescent="0.25">
      <c r="A996" t="str">
        <f>IF(RawData!A996&lt;&gt;"",RawData!A996,"")</f>
        <v/>
      </c>
      <c r="B996" t="str">
        <f>IF(RawData!B996&lt;&gt;"",CONCATENATE(RawData!B996,", ",RawData!C996),"")</f>
        <v/>
      </c>
      <c r="C996" t="str">
        <f>IF(RawData!D996&lt;&gt;"",RawData!D996,"")</f>
        <v/>
      </c>
      <c r="D996" s="28" t="str">
        <f>IF(RawData!E996&lt;&gt;"",RawData!E996,"")</f>
        <v/>
      </c>
      <c r="E996" t="str">
        <f>IF(RawData!F996&lt;&gt;"",CONCATENATE(RawData!F996,", ",LEFT(RawData!G996,1)),"")</f>
        <v/>
      </c>
      <c r="G996" s="30" t="str">
        <f t="shared" si="15"/>
        <v/>
      </c>
      <c r="H996" t="str">
        <f>IF(A996&lt;&gt;"",VLOOKUP(G996,ScoreRanges!$C$4:$E$8,3),"")</f>
        <v/>
      </c>
      <c r="J996" s="30" t="str">
        <f>IF(AND(ConversionTable!$F$2&lt;&gt;"",A996&lt;&gt;""),VLOOKUP(G996,ConversionTable!B$2:D$402,3),"")</f>
        <v/>
      </c>
      <c r="K996" t="str">
        <f>IF(AND(ConversionTable!$F$2&lt;&gt;"",A996&lt;&gt;""),VLOOKUP(J996,ConversionTable!I$4:K$7,3),"")</f>
        <v/>
      </c>
      <c r="M996" t="str">
        <f>IF(A996&lt;&gt;"",(RawData!AC996*ScoringModel!$B$11+RawData!AD996*ScoringModel!$B$21+RawData!AE996*ScoringModel!$B$31)*0.01,"")</f>
        <v/>
      </c>
      <c r="N996" t="str">
        <f>IF(A996&lt;&gt;"",(RawData!H996*ScoringModel!$B$4+RawData!I996*ScoringModel!$B$5+RawData!J996*ScoringModel!$B$6+RawData!K996*ScoringModel!$B$7+RawData!L996*ScoringModel!$B$8+RawData!M996*ScoringModel!$B$9+RawData!N996*ScoringModel!$B$10)*0.01,"")</f>
        <v/>
      </c>
      <c r="O996" t="str">
        <f>IF(A996&lt;&gt;"",(RawData!O996*ScoringModel!$B$14+RawData!P996*ScoringModel!$B$15+RawData!Q996*ScoringModel!$B$16+RawData!R996*ScoringModel!$B$17+RawData!S996*ScoringModel!$B$18+RawData!T996*ScoringModel!$B$19+RawData!U996*ScoringModel!$B$20)*0.01,"")</f>
        <v/>
      </c>
      <c r="P996" t="str">
        <f>IF(A996&lt;&gt;"",(RawData!V996*ScoringModel!$B$24+RawData!W996*ScoringModel!$B$25+RawData!X996*ScoringModel!$B$26+RawData!Y996*ScoringModel!$B$27+RawData!Z996*ScoringModel!$B$28+RawData!AA996*ScoringModel!$B$29+RawData!AB996*ScoringModel!$B$30)*0.01,"")</f>
        <v/>
      </c>
      <c r="Q996" s="19"/>
      <c r="R996" s="19"/>
      <c r="S996" s="19"/>
      <c r="T996" s="19"/>
      <c r="U996" s="19"/>
      <c r="V996" s="19"/>
    </row>
    <row r="997" spans="1:22" x14ac:dyDescent="0.25">
      <c r="A997" t="str">
        <f>IF(RawData!A997&lt;&gt;"",RawData!A997,"")</f>
        <v/>
      </c>
      <c r="B997" t="str">
        <f>IF(RawData!B997&lt;&gt;"",CONCATENATE(RawData!B997,", ",RawData!C997),"")</f>
        <v/>
      </c>
      <c r="C997" t="str">
        <f>IF(RawData!D997&lt;&gt;"",RawData!D997,"")</f>
        <v/>
      </c>
      <c r="D997" s="28" t="str">
        <f>IF(RawData!E997&lt;&gt;"",RawData!E997,"")</f>
        <v/>
      </c>
      <c r="E997" t="str">
        <f>IF(RawData!F997&lt;&gt;"",CONCATENATE(RawData!F997,", ",LEFT(RawData!G997,1)),"")</f>
        <v/>
      </c>
      <c r="G997" s="30" t="str">
        <f t="shared" si="15"/>
        <v/>
      </c>
      <c r="H997" t="str">
        <f>IF(A997&lt;&gt;"",VLOOKUP(G997,ScoreRanges!$C$4:$E$8,3),"")</f>
        <v/>
      </c>
      <c r="J997" s="30" t="str">
        <f>IF(AND(ConversionTable!$F$2&lt;&gt;"",A997&lt;&gt;""),VLOOKUP(G997,ConversionTable!B$2:D$402,3),"")</f>
        <v/>
      </c>
      <c r="K997" t="str">
        <f>IF(AND(ConversionTable!$F$2&lt;&gt;"",A997&lt;&gt;""),VLOOKUP(J997,ConversionTable!I$4:K$7,3),"")</f>
        <v/>
      </c>
      <c r="M997" t="str">
        <f>IF(A997&lt;&gt;"",(RawData!AC997*ScoringModel!$B$11+RawData!AD997*ScoringModel!$B$21+RawData!AE997*ScoringModel!$B$31)*0.01,"")</f>
        <v/>
      </c>
      <c r="N997" t="str">
        <f>IF(A997&lt;&gt;"",(RawData!H997*ScoringModel!$B$4+RawData!I997*ScoringModel!$B$5+RawData!J997*ScoringModel!$B$6+RawData!K997*ScoringModel!$B$7+RawData!L997*ScoringModel!$B$8+RawData!M997*ScoringModel!$B$9+RawData!N997*ScoringModel!$B$10)*0.01,"")</f>
        <v/>
      </c>
      <c r="O997" t="str">
        <f>IF(A997&lt;&gt;"",(RawData!O997*ScoringModel!$B$14+RawData!P997*ScoringModel!$B$15+RawData!Q997*ScoringModel!$B$16+RawData!R997*ScoringModel!$B$17+RawData!S997*ScoringModel!$B$18+RawData!T997*ScoringModel!$B$19+RawData!U997*ScoringModel!$B$20)*0.01,"")</f>
        <v/>
      </c>
      <c r="P997" t="str">
        <f>IF(A997&lt;&gt;"",(RawData!V997*ScoringModel!$B$24+RawData!W997*ScoringModel!$B$25+RawData!X997*ScoringModel!$B$26+RawData!Y997*ScoringModel!$B$27+RawData!Z997*ScoringModel!$B$28+RawData!AA997*ScoringModel!$B$29+RawData!AB997*ScoringModel!$B$30)*0.01,"")</f>
        <v/>
      </c>
      <c r="Q997" s="19"/>
      <c r="R997" s="19"/>
      <c r="S997" s="19"/>
      <c r="T997" s="19"/>
      <c r="U997" s="19"/>
      <c r="V997" s="19"/>
    </row>
    <row r="998" spans="1:22" x14ac:dyDescent="0.25">
      <c r="A998" t="str">
        <f>IF(RawData!A998&lt;&gt;"",RawData!A998,"")</f>
        <v/>
      </c>
      <c r="B998" t="str">
        <f>IF(RawData!B998&lt;&gt;"",CONCATENATE(RawData!B998,", ",RawData!C998),"")</f>
        <v/>
      </c>
      <c r="C998" t="str">
        <f>IF(RawData!D998&lt;&gt;"",RawData!D998,"")</f>
        <v/>
      </c>
      <c r="D998" s="28" t="str">
        <f>IF(RawData!E998&lt;&gt;"",RawData!E998,"")</f>
        <v/>
      </c>
      <c r="E998" t="str">
        <f>IF(RawData!F998&lt;&gt;"",CONCATENATE(RawData!F998,", ",LEFT(RawData!G998,1)),"")</f>
        <v/>
      </c>
      <c r="G998" s="30" t="str">
        <f t="shared" si="15"/>
        <v/>
      </c>
      <c r="H998" t="str">
        <f>IF(A998&lt;&gt;"",VLOOKUP(G998,ScoreRanges!$C$4:$E$8,3),"")</f>
        <v/>
      </c>
      <c r="J998" s="30" t="str">
        <f>IF(AND(ConversionTable!$F$2&lt;&gt;"",A998&lt;&gt;""),VLOOKUP(G998,ConversionTable!B$2:D$402,3),"")</f>
        <v/>
      </c>
      <c r="K998" t="str">
        <f>IF(AND(ConversionTable!$F$2&lt;&gt;"",A998&lt;&gt;""),VLOOKUP(J998,ConversionTable!I$4:K$7,3),"")</f>
        <v/>
      </c>
      <c r="M998" t="str">
        <f>IF(A998&lt;&gt;"",(RawData!AC998*ScoringModel!$B$11+RawData!AD998*ScoringModel!$B$21+RawData!AE998*ScoringModel!$B$31)*0.01,"")</f>
        <v/>
      </c>
      <c r="N998" t="str">
        <f>IF(A998&lt;&gt;"",(RawData!H998*ScoringModel!$B$4+RawData!I998*ScoringModel!$B$5+RawData!J998*ScoringModel!$B$6+RawData!K998*ScoringModel!$B$7+RawData!L998*ScoringModel!$B$8+RawData!M998*ScoringModel!$B$9+RawData!N998*ScoringModel!$B$10)*0.01,"")</f>
        <v/>
      </c>
      <c r="O998" t="str">
        <f>IF(A998&lt;&gt;"",(RawData!O998*ScoringModel!$B$14+RawData!P998*ScoringModel!$B$15+RawData!Q998*ScoringModel!$B$16+RawData!R998*ScoringModel!$B$17+RawData!S998*ScoringModel!$B$18+RawData!T998*ScoringModel!$B$19+RawData!U998*ScoringModel!$B$20)*0.01,"")</f>
        <v/>
      </c>
      <c r="P998" t="str">
        <f>IF(A998&lt;&gt;"",(RawData!V998*ScoringModel!$B$24+RawData!W998*ScoringModel!$B$25+RawData!X998*ScoringModel!$B$26+RawData!Y998*ScoringModel!$B$27+RawData!Z998*ScoringModel!$B$28+RawData!AA998*ScoringModel!$B$29+RawData!AB998*ScoringModel!$B$30)*0.01,"")</f>
        <v/>
      </c>
      <c r="Q998" s="19"/>
      <c r="R998" s="19"/>
      <c r="S998" s="19"/>
      <c r="T998" s="19"/>
      <c r="U998" s="19"/>
      <c r="V998" s="19"/>
    </row>
    <row r="999" spans="1:22" x14ac:dyDescent="0.25">
      <c r="A999" t="str">
        <f>IF(RawData!A999&lt;&gt;"",RawData!A999,"")</f>
        <v/>
      </c>
      <c r="B999" t="str">
        <f>IF(RawData!B999&lt;&gt;"",CONCATENATE(RawData!B999,", ",RawData!C999),"")</f>
        <v/>
      </c>
      <c r="C999" t="str">
        <f>IF(RawData!D999&lt;&gt;"",RawData!D999,"")</f>
        <v/>
      </c>
      <c r="D999" s="28" t="str">
        <f>IF(RawData!E999&lt;&gt;"",RawData!E999,"")</f>
        <v/>
      </c>
      <c r="E999" t="str">
        <f>IF(RawData!F999&lt;&gt;"",CONCATENATE(RawData!F999,", ",LEFT(RawData!G999,1)),"")</f>
        <v/>
      </c>
      <c r="G999" s="30" t="str">
        <f t="shared" si="15"/>
        <v/>
      </c>
      <c r="H999" t="str">
        <f>IF(A999&lt;&gt;"",VLOOKUP(G999,ScoreRanges!$C$4:$E$8,3),"")</f>
        <v/>
      </c>
      <c r="J999" s="30" t="str">
        <f>IF(AND(ConversionTable!$F$2&lt;&gt;"",A999&lt;&gt;""),VLOOKUP(G999,ConversionTable!B$2:D$402,3),"")</f>
        <v/>
      </c>
      <c r="K999" t="str">
        <f>IF(AND(ConversionTable!$F$2&lt;&gt;"",A999&lt;&gt;""),VLOOKUP(J999,ConversionTable!I$4:K$7,3),"")</f>
        <v/>
      </c>
      <c r="M999" t="str">
        <f>IF(A999&lt;&gt;"",(RawData!AC999*ScoringModel!$B$11+RawData!AD999*ScoringModel!$B$21+RawData!AE999*ScoringModel!$B$31)*0.01,"")</f>
        <v/>
      </c>
      <c r="N999" t="str">
        <f>IF(A999&lt;&gt;"",(RawData!H999*ScoringModel!$B$4+RawData!I999*ScoringModel!$B$5+RawData!J999*ScoringModel!$B$6+RawData!K999*ScoringModel!$B$7+RawData!L999*ScoringModel!$B$8+RawData!M999*ScoringModel!$B$9+RawData!N999*ScoringModel!$B$10)*0.01,"")</f>
        <v/>
      </c>
      <c r="O999" t="str">
        <f>IF(A999&lt;&gt;"",(RawData!O999*ScoringModel!$B$14+RawData!P999*ScoringModel!$B$15+RawData!Q999*ScoringModel!$B$16+RawData!R999*ScoringModel!$B$17+RawData!S999*ScoringModel!$B$18+RawData!T999*ScoringModel!$B$19+RawData!U999*ScoringModel!$B$20)*0.01,"")</f>
        <v/>
      </c>
      <c r="P999" t="str">
        <f>IF(A999&lt;&gt;"",(RawData!V999*ScoringModel!$B$24+RawData!W999*ScoringModel!$B$25+RawData!X999*ScoringModel!$B$26+RawData!Y999*ScoringModel!$B$27+RawData!Z999*ScoringModel!$B$28+RawData!AA999*ScoringModel!$B$29+RawData!AB999*ScoringModel!$B$30)*0.01,"")</f>
        <v/>
      </c>
      <c r="Q999" s="19"/>
      <c r="R999" s="19"/>
      <c r="S999" s="19"/>
      <c r="T999" s="19"/>
      <c r="U999" s="19"/>
      <c r="V999" s="19"/>
    </row>
    <row r="1000" spans="1:22" x14ac:dyDescent="0.25">
      <c r="A1000" t="str">
        <f>IF(RawData!A1000&lt;&gt;"",RawData!A1000,"")</f>
        <v/>
      </c>
      <c r="B1000" t="str">
        <f>IF(RawData!B1000&lt;&gt;"",CONCATENATE(RawData!B1000,", ",RawData!C1000),"")</f>
        <v/>
      </c>
      <c r="C1000" t="str">
        <f>IF(RawData!D1000&lt;&gt;"",RawData!D1000,"")</f>
        <v/>
      </c>
      <c r="D1000" s="28" t="str">
        <f>IF(RawData!E1000&lt;&gt;"",RawData!E1000,"")</f>
        <v/>
      </c>
      <c r="E1000" t="str">
        <f>IF(RawData!F1000&lt;&gt;"",CONCATENATE(RawData!F1000,", ",LEFT(RawData!G1000,1)),"")</f>
        <v/>
      </c>
      <c r="G1000" s="30" t="str">
        <f t="shared" si="15"/>
        <v/>
      </c>
      <c r="H1000" t="str">
        <f>IF(A1000&lt;&gt;"",VLOOKUP(G1000,ScoreRanges!$C$4:$E$8,3),"")</f>
        <v/>
      </c>
      <c r="J1000" s="30" t="str">
        <f>IF(AND(ConversionTable!$F$2&lt;&gt;"",A1000&lt;&gt;""),VLOOKUP(G1000,ConversionTable!B$2:D$402,3),"")</f>
        <v/>
      </c>
      <c r="K1000" t="str">
        <f>IF(AND(ConversionTable!$F$2&lt;&gt;"",A1000&lt;&gt;""),VLOOKUP(J1000,ConversionTable!I$4:K$7,3),"")</f>
        <v/>
      </c>
      <c r="M1000" t="str">
        <f>IF(A1000&lt;&gt;"",(RawData!AC1000*ScoringModel!$B$11+RawData!AD1000*ScoringModel!$B$21+RawData!AE1000*ScoringModel!$B$31)*0.01,"")</f>
        <v/>
      </c>
      <c r="N1000" t="str">
        <f>IF(A1000&lt;&gt;"",(RawData!H1000*ScoringModel!$B$4+RawData!I1000*ScoringModel!$B$5+RawData!J1000*ScoringModel!$B$6+RawData!K1000*ScoringModel!$B$7+RawData!L1000*ScoringModel!$B$8+RawData!M1000*ScoringModel!$B$9+RawData!N1000*ScoringModel!$B$10)*0.01,"")</f>
        <v/>
      </c>
      <c r="O1000" t="str">
        <f>IF(A1000&lt;&gt;"",(RawData!O1000*ScoringModel!$B$14+RawData!P1000*ScoringModel!$B$15+RawData!Q1000*ScoringModel!$B$16+RawData!R1000*ScoringModel!$B$17+RawData!S1000*ScoringModel!$B$18+RawData!T1000*ScoringModel!$B$19+RawData!U1000*ScoringModel!$B$20)*0.01,"")</f>
        <v/>
      </c>
      <c r="P1000" t="str">
        <f>IF(A1000&lt;&gt;"",(RawData!V1000*ScoringModel!$B$24+RawData!W1000*ScoringModel!$B$25+RawData!X1000*ScoringModel!$B$26+RawData!Y1000*ScoringModel!$B$27+RawData!Z1000*ScoringModel!$B$28+RawData!AA1000*ScoringModel!$B$29+RawData!AB1000*ScoringModel!$B$30)*0.01,"")</f>
        <v/>
      </c>
      <c r="Q1000" s="19"/>
      <c r="R1000" s="19"/>
      <c r="S1000" s="19"/>
      <c r="T1000" s="19"/>
      <c r="U1000" s="19"/>
      <c r="V1000" s="19"/>
    </row>
    <row r="1001" spans="1:22" x14ac:dyDescent="0.25">
      <c r="A1001" t="str">
        <f>IF(RawData!A1001&lt;&gt;"",RawData!A1001,"")</f>
        <v/>
      </c>
      <c r="B1001" t="str">
        <f>IF(RawData!B1001&lt;&gt;"",CONCATENATE(RawData!B1001,", ",RawData!C1001),"")</f>
        <v/>
      </c>
      <c r="C1001" t="str">
        <f>IF(RawData!D1001&lt;&gt;"",RawData!D1001,"")</f>
        <v/>
      </c>
      <c r="D1001" s="28" t="str">
        <f>IF(RawData!E1001&lt;&gt;"",RawData!E1001,"")</f>
        <v/>
      </c>
      <c r="E1001" t="str">
        <f>IF(RawData!F1001&lt;&gt;"",CONCATENATE(RawData!F1001,", ",LEFT(RawData!G1001,1)),"")</f>
        <v/>
      </c>
      <c r="G1001" s="30" t="str">
        <f t="shared" si="15"/>
        <v/>
      </c>
      <c r="H1001" t="str">
        <f>IF(A1001&lt;&gt;"",VLOOKUP(G1001,ScoreRanges!$C$4:$E$8,3),"")</f>
        <v/>
      </c>
      <c r="J1001" s="30" t="str">
        <f>IF(AND(ConversionTable!$F$2&lt;&gt;"",A1001&lt;&gt;""),VLOOKUP(G1001,ConversionTable!B$2:D$402,3),"")</f>
        <v/>
      </c>
      <c r="K1001" t="str">
        <f>IF(AND(ConversionTable!$F$2&lt;&gt;"",A1001&lt;&gt;""),VLOOKUP(J1001,ConversionTable!I$4:K$7,3),"")</f>
        <v/>
      </c>
      <c r="M1001" t="str">
        <f>IF(A1001&lt;&gt;"",(RawData!AC1001*ScoringModel!$B$11+RawData!AD1001*ScoringModel!$B$21+RawData!AE1001*ScoringModel!$B$31)*0.01,"")</f>
        <v/>
      </c>
      <c r="N1001" t="str">
        <f>IF(A1001&lt;&gt;"",(RawData!H1001*ScoringModel!$B$4+RawData!I1001*ScoringModel!$B$5+RawData!J1001*ScoringModel!$B$6+RawData!K1001*ScoringModel!$B$7+RawData!L1001*ScoringModel!$B$8+RawData!M1001*ScoringModel!$B$9+RawData!N1001*ScoringModel!$B$10)*0.01,"")</f>
        <v/>
      </c>
      <c r="O1001" t="str">
        <f>IF(A1001&lt;&gt;"",(RawData!O1001*ScoringModel!$B$14+RawData!P1001*ScoringModel!$B$15+RawData!Q1001*ScoringModel!$B$16+RawData!R1001*ScoringModel!$B$17+RawData!S1001*ScoringModel!$B$18+RawData!T1001*ScoringModel!$B$19+RawData!U1001*ScoringModel!$B$20)*0.01,"")</f>
        <v/>
      </c>
      <c r="P1001" t="str">
        <f>IF(A1001&lt;&gt;"",(RawData!V1001*ScoringModel!$B$24+RawData!W1001*ScoringModel!$B$25+RawData!X1001*ScoringModel!$B$26+RawData!Y1001*ScoringModel!$B$27+RawData!Z1001*ScoringModel!$B$28+RawData!AA1001*ScoringModel!$B$29+RawData!AB1001*ScoringModel!$B$30)*0.01,"")</f>
        <v/>
      </c>
      <c r="Q1001" s="19"/>
      <c r="R1001" s="19"/>
      <c r="S1001" s="19"/>
      <c r="T1001" s="19"/>
      <c r="U1001" s="19"/>
      <c r="V1001" s="19"/>
    </row>
    <row r="1002" spans="1:22" x14ac:dyDescent="0.25">
      <c r="A1002" t="str">
        <f>IF(RawData!A1002&lt;&gt;"",RawData!A1002,"")</f>
        <v/>
      </c>
      <c r="B1002" t="str">
        <f>IF(RawData!B1002&lt;&gt;"",CONCATENATE(RawData!B1002,", ",RawData!C1002),"")</f>
        <v/>
      </c>
      <c r="C1002" t="str">
        <f>IF(RawData!D1002&lt;&gt;"",RawData!D1002,"")</f>
        <v/>
      </c>
      <c r="D1002" s="28" t="str">
        <f>IF(RawData!E1002&lt;&gt;"",RawData!E1002,"")</f>
        <v/>
      </c>
      <c r="E1002" t="str">
        <f>IF(RawData!F1002&lt;&gt;"",CONCATENATE(RawData!F1002,", ",LEFT(RawData!G1002,1)),"")</f>
        <v/>
      </c>
      <c r="G1002" s="30" t="str">
        <f t="shared" si="15"/>
        <v/>
      </c>
      <c r="H1002" t="str">
        <f>IF(A1002&lt;&gt;"",VLOOKUP(G1002,ScoreRanges!$C$4:$E$8,3),"")</f>
        <v/>
      </c>
      <c r="J1002" s="30" t="str">
        <f>IF(AND(ConversionTable!$F$2&lt;&gt;"",A1002&lt;&gt;""),VLOOKUP(G1002,ConversionTable!B$2:D$402,3),"")</f>
        <v/>
      </c>
      <c r="K1002" t="str">
        <f>IF(AND(ConversionTable!$F$2&lt;&gt;"",A1002&lt;&gt;""),VLOOKUP(J1002,ConversionTable!I$4:K$7,3),"")</f>
        <v/>
      </c>
      <c r="M1002" t="str">
        <f>IF(A1002&lt;&gt;"",(RawData!AC1002*ScoringModel!$B$11+RawData!AD1002*ScoringModel!$B$21+RawData!AE1002*ScoringModel!$B$31)*0.01,"")</f>
        <v/>
      </c>
      <c r="N1002" t="str">
        <f>IF(A1002&lt;&gt;"",(RawData!H1002*ScoringModel!$B$4+RawData!I1002*ScoringModel!$B$5+RawData!J1002*ScoringModel!$B$6+RawData!K1002*ScoringModel!$B$7+RawData!L1002*ScoringModel!$B$8+RawData!M1002*ScoringModel!$B$9+RawData!N1002*ScoringModel!$B$10)*0.01,"")</f>
        <v/>
      </c>
      <c r="O1002" t="str">
        <f>IF(A1002&lt;&gt;"",(RawData!O1002*ScoringModel!$B$14+RawData!P1002*ScoringModel!$B$15+RawData!Q1002*ScoringModel!$B$16+RawData!R1002*ScoringModel!$B$17+RawData!S1002*ScoringModel!$B$18+RawData!T1002*ScoringModel!$B$19+RawData!U1002*ScoringModel!$B$20)*0.01,"")</f>
        <v/>
      </c>
      <c r="P1002" t="str">
        <f>IF(A1002&lt;&gt;"",(RawData!V1002*ScoringModel!$B$24+RawData!W1002*ScoringModel!$B$25+RawData!X1002*ScoringModel!$B$26+RawData!Y1002*ScoringModel!$B$27+RawData!Z1002*ScoringModel!$B$28+RawData!AA1002*ScoringModel!$B$29+RawData!AB1002*ScoringModel!$B$30)*0.01,"")</f>
        <v/>
      </c>
      <c r="Q1002" s="19"/>
      <c r="R1002" s="19"/>
      <c r="S1002" s="19"/>
      <c r="T1002" s="19"/>
      <c r="U1002" s="19"/>
      <c r="V1002" s="19"/>
    </row>
    <row r="1003" spans="1:22" x14ac:dyDescent="0.25">
      <c r="A1003" t="str">
        <f>IF(RawData!A1003&lt;&gt;"",RawData!A1003,"")</f>
        <v/>
      </c>
      <c r="B1003" t="str">
        <f>IF(RawData!B1003&lt;&gt;"",CONCATENATE(RawData!B1003,", ",RawData!C1003),"")</f>
        <v/>
      </c>
      <c r="C1003" t="str">
        <f>IF(RawData!D1003&lt;&gt;"",RawData!D1003,"")</f>
        <v/>
      </c>
      <c r="D1003" s="28" t="str">
        <f>IF(RawData!E1003&lt;&gt;"",RawData!E1003,"")</f>
        <v/>
      </c>
      <c r="E1003" t="str">
        <f>IF(RawData!F1003&lt;&gt;"",CONCATENATE(RawData!F1003,", ",LEFT(RawData!G1003,1)),"")</f>
        <v/>
      </c>
      <c r="G1003" s="30" t="str">
        <f t="shared" si="15"/>
        <v/>
      </c>
      <c r="H1003" t="str">
        <f>IF(A1003&lt;&gt;"",VLOOKUP(G1003,ScoreRanges!$C$4:$E$8,3),"")</f>
        <v/>
      </c>
      <c r="J1003" s="30" t="str">
        <f>IF(AND(ConversionTable!$F$2&lt;&gt;"",A1003&lt;&gt;""),VLOOKUP(G1003,ConversionTable!B$2:D$402,3),"")</f>
        <v/>
      </c>
      <c r="K1003" t="str">
        <f>IF(AND(ConversionTable!$F$2&lt;&gt;"",A1003&lt;&gt;""),VLOOKUP(J1003,ConversionTable!I$4:K$7,3),"")</f>
        <v/>
      </c>
      <c r="M1003" t="str">
        <f>IF(A1003&lt;&gt;"",(RawData!AC1003*ScoringModel!$B$11+RawData!AD1003*ScoringModel!$B$21+RawData!AE1003*ScoringModel!$B$31)*0.01,"")</f>
        <v/>
      </c>
      <c r="N1003" t="str">
        <f>IF(A1003&lt;&gt;"",(RawData!H1003*ScoringModel!$B$4+RawData!I1003*ScoringModel!$B$5+RawData!J1003*ScoringModel!$B$6+RawData!K1003*ScoringModel!$B$7+RawData!L1003*ScoringModel!$B$8+RawData!M1003*ScoringModel!$B$9+RawData!N1003*ScoringModel!$B$10)*0.01,"")</f>
        <v/>
      </c>
      <c r="O1003" t="str">
        <f>IF(A1003&lt;&gt;"",(RawData!O1003*ScoringModel!$B$14+RawData!P1003*ScoringModel!$B$15+RawData!Q1003*ScoringModel!$B$16+RawData!R1003*ScoringModel!$B$17+RawData!S1003*ScoringModel!$B$18+RawData!T1003*ScoringModel!$B$19+RawData!U1003*ScoringModel!$B$20)*0.01,"")</f>
        <v/>
      </c>
      <c r="P1003" t="str">
        <f>IF(A1003&lt;&gt;"",(RawData!V1003*ScoringModel!$B$24+RawData!W1003*ScoringModel!$B$25+RawData!X1003*ScoringModel!$B$26+RawData!Y1003*ScoringModel!$B$27+RawData!Z1003*ScoringModel!$B$28+RawData!AA1003*ScoringModel!$B$29+RawData!AB1003*ScoringModel!$B$30)*0.01,"")</f>
        <v/>
      </c>
      <c r="Q1003" s="19"/>
      <c r="R1003" s="19"/>
      <c r="S1003" s="19"/>
      <c r="T1003" s="19"/>
      <c r="U1003" s="19"/>
      <c r="V1003" s="19"/>
    </row>
    <row r="1004" spans="1:22" x14ac:dyDescent="0.25">
      <c r="A1004" t="str">
        <f>IF(RawData!A1004&lt;&gt;"",RawData!A1004,"")</f>
        <v/>
      </c>
      <c r="B1004" t="str">
        <f>IF(RawData!B1004&lt;&gt;"",CONCATENATE(RawData!B1004,", ",RawData!C1004),"")</f>
        <v/>
      </c>
      <c r="C1004" t="str">
        <f>IF(RawData!D1004&lt;&gt;"",RawData!D1004,"")</f>
        <v/>
      </c>
      <c r="D1004" s="28" t="str">
        <f>IF(RawData!E1004&lt;&gt;"",RawData!E1004,"")</f>
        <v/>
      </c>
      <c r="E1004" t="str">
        <f>IF(RawData!F1004&lt;&gt;"",CONCATENATE(RawData!F1004,", ",LEFT(RawData!G1004,1)),"")</f>
        <v/>
      </c>
      <c r="G1004" s="30" t="str">
        <f t="shared" si="15"/>
        <v/>
      </c>
      <c r="H1004" t="str">
        <f>IF(A1004&lt;&gt;"",VLOOKUP(G1004,ScoreRanges!$C$4:$E$8,3),"")</f>
        <v/>
      </c>
      <c r="J1004" s="30" t="str">
        <f>IF(AND(ConversionTable!$F$2&lt;&gt;"",A1004&lt;&gt;""),VLOOKUP(G1004,ConversionTable!B$2:D$402,3),"")</f>
        <v/>
      </c>
      <c r="K1004" t="str">
        <f>IF(AND(ConversionTable!$F$2&lt;&gt;"",A1004&lt;&gt;""),VLOOKUP(J1004,ConversionTable!I$4:K$7,3),"")</f>
        <v/>
      </c>
      <c r="M1004" t="str">
        <f>IF(A1004&lt;&gt;"",(RawData!AC1004*ScoringModel!$B$11+RawData!AD1004*ScoringModel!$B$21+RawData!AE1004*ScoringModel!$B$31)*0.01,"")</f>
        <v/>
      </c>
      <c r="N1004" t="str">
        <f>IF(A1004&lt;&gt;"",(RawData!H1004*ScoringModel!$B$4+RawData!I1004*ScoringModel!$B$5+RawData!J1004*ScoringModel!$B$6+RawData!K1004*ScoringModel!$B$7+RawData!L1004*ScoringModel!$B$8+RawData!M1004*ScoringModel!$B$9+RawData!N1004*ScoringModel!$B$10)*0.01,"")</f>
        <v/>
      </c>
      <c r="O1004" t="str">
        <f>IF(A1004&lt;&gt;"",(RawData!O1004*ScoringModel!$B$14+RawData!P1004*ScoringModel!$B$15+RawData!Q1004*ScoringModel!$B$16+RawData!R1004*ScoringModel!$B$17+RawData!S1004*ScoringModel!$B$18+RawData!T1004*ScoringModel!$B$19+RawData!U1004*ScoringModel!$B$20)*0.01,"")</f>
        <v/>
      </c>
      <c r="P1004" t="str">
        <f>IF(A1004&lt;&gt;"",(RawData!V1004*ScoringModel!$B$24+RawData!W1004*ScoringModel!$B$25+RawData!X1004*ScoringModel!$B$26+RawData!Y1004*ScoringModel!$B$27+RawData!Z1004*ScoringModel!$B$28+RawData!AA1004*ScoringModel!$B$29+RawData!AB1004*ScoringModel!$B$30)*0.01,"")</f>
        <v/>
      </c>
      <c r="Q1004" s="19"/>
      <c r="R1004" s="19"/>
      <c r="S1004" s="19"/>
      <c r="T1004" s="19"/>
      <c r="U1004" s="19"/>
      <c r="V1004" s="19"/>
    </row>
    <row r="1005" spans="1:22" x14ac:dyDescent="0.25">
      <c r="A1005" t="str">
        <f>IF(RawData!A1005&lt;&gt;"",RawData!A1005,"")</f>
        <v/>
      </c>
      <c r="B1005" t="str">
        <f>IF(RawData!B1005&lt;&gt;"",CONCATENATE(RawData!B1005,", ",RawData!C1005),"")</f>
        <v/>
      </c>
      <c r="C1005" t="str">
        <f>IF(RawData!D1005&lt;&gt;"",RawData!D1005,"")</f>
        <v/>
      </c>
      <c r="D1005" s="28" t="str">
        <f>IF(RawData!E1005&lt;&gt;"",RawData!E1005,"")</f>
        <v/>
      </c>
      <c r="E1005" t="str">
        <f>IF(RawData!F1005&lt;&gt;"",CONCATENATE(RawData!F1005,", ",LEFT(RawData!G1005,1)),"")</f>
        <v/>
      </c>
      <c r="G1005" s="30" t="str">
        <f t="shared" si="15"/>
        <v/>
      </c>
      <c r="H1005" t="str">
        <f>IF(A1005&lt;&gt;"",VLOOKUP(G1005,ScoreRanges!$C$4:$E$8,3),"")</f>
        <v/>
      </c>
      <c r="J1005" s="30" t="str">
        <f>IF(AND(ConversionTable!$F$2&lt;&gt;"",A1005&lt;&gt;""),VLOOKUP(G1005,ConversionTable!B$2:D$402,3),"")</f>
        <v/>
      </c>
      <c r="K1005" t="str">
        <f>IF(AND(ConversionTable!$F$2&lt;&gt;"",A1005&lt;&gt;""),VLOOKUP(J1005,ConversionTable!I$4:K$7,3),"")</f>
        <v/>
      </c>
      <c r="M1005" t="str">
        <f>IF(A1005&lt;&gt;"",(RawData!AC1005*ScoringModel!$B$11+RawData!AD1005*ScoringModel!$B$21+RawData!AE1005*ScoringModel!$B$31)*0.01,"")</f>
        <v/>
      </c>
      <c r="N1005" t="str">
        <f>IF(A1005&lt;&gt;"",(RawData!H1005*ScoringModel!$B$4+RawData!I1005*ScoringModel!$B$5+RawData!J1005*ScoringModel!$B$6+RawData!K1005*ScoringModel!$B$7+RawData!L1005*ScoringModel!$B$8+RawData!M1005*ScoringModel!$B$9+RawData!N1005*ScoringModel!$B$10)*0.01,"")</f>
        <v/>
      </c>
      <c r="O1005" t="str">
        <f>IF(A1005&lt;&gt;"",(RawData!O1005*ScoringModel!$B$14+RawData!P1005*ScoringModel!$B$15+RawData!Q1005*ScoringModel!$B$16+RawData!R1005*ScoringModel!$B$17+RawData!S1005*ScoringModel!$B$18+RawData!T1005*ScoringModel!$B$19+RawData!U1005*ScoringModel!$B$20)*0.01,"")</f>
        <v/>
      </c>
      <c r="P1005" t="str">
        <f>IF(A1005&lt;&gt;"",(RawData!V1005*ScoringModel!$B$24+RawData!W1005*ScoringModel!$B$25+RawData!X1005*ScoringModel!$B$26+RawData!Y1005*ScoringModel!$B$27+RawData!Z1005*ScoringModel!$B$28+RawData!AA1005*ScoringModel!$B$29+RawData!AB1005*ScoringModel!$B$30)*0.01,"")</f>
        <v/>
      </c>
      <c r="Q1005" s="19"/>
      <c r="R1005" s="19"/>
      <c r="S1005" s="19"/>
      <c r="T1005" s="19"/>
      <c r="U1005" s="19"/>
      <c r="V1005" s="19"/>
    </row>
    <row r="1006" spans="1:22" x14ac:dyDescent="0.25">
      <c r="A1006" t="str">
        <f>IF(RawData!A1006&lt;&gt;"",RawData!A1006,"")</f>
        <v/>
      </c>
      <c r="B1006" t="str">
        <f>IF(RawData!B1006&lt;&gt;"",CONCATENATE(RawData!B1006,", ",RawData!C1006),"")</f>
        <v/>
      </c>
      <c r="C1006" t="str">
        <f>IF(RawData!D1006&lt;&gt;"",RawData!D1006,"")</f>
        <v/>
      </c>
      <c r="D1006" s="28" t="str">
        <f>IF(RawData!E1006&lt;&gt;"",RawData!E1006,"")</f>
        <v/>
      </c>
      <c r="E1006" t="str">
        <f>IF(RawData!F1006&lt;&gt;"",CONCATENATE(RawData!F1006,", ",LEFT(RawData!G1006,1)),"")</f>
        <v/>
      </c>
      <c r="G1006" s="30" t="str">
        <f t="shared" si="15"/>
        <v/>
      </c>
      <c r="H1006" t="str">
        <f>IF(A1006&lt;&gt;"",VLOOKUP(G1006,ScoreRanges!$C$4:$E$8,3),"")</f>
        <v/>
      </c>
      <c r="J1006" s="30" t="str">
        <f>IF(AND(ConversionTable!$F$2&lt;&gt;"",A1006&lt;&gt;""),VLOOKUP(G1006,ConversionTable!B$2:D$402,3),"")</f>
        <v/>
      </c>
      <c r="K1006" t="str">
        <f>IF(AND(ConversionTable!$F$2&lt;&gt;"",A1006&lt;&gt;""),VLOOKUP(J1006,ConversionTable!I$4:K$7,3),"")</f>
        <v/>
      </c>
      <c r="M1006" t="str">
        <f>IF(A1006&lt;&gt;"",(RawData!AC1006*ScoringModel!$B$11+RawData!AD1006*ScoringModel!$B$21+RawData!AE1006*ScoringModel!$B$31)*0.01,"")</f>
        <v/>
      </c>
      <c r="N1006" t="str">
        <f>IF(A1006&lt;&gt;"",(RawData!H1006*ScoringModel!$B$4+RawData!I1006*ScoringModel!$B$5+RawData!J1006*ScoringModel!$B$6+RawData!K1006*ScoringModel!$B$7+RawData!L1006*ScoringModel!$B$8+RawData!M1006*ScoringModel!$B$9+RawData!N1006*ScoringModel!$B$10)*0.01,"")</f>
        <v/>
      </c>
      <c r="O1006" t="str">
        <f>IF(A1006&lt;&gt;"",(RawData!O1006*ScoringModel!$B$14+RawData!P1006*ScoringModel!$B$15+RawData!Q1006*ScoringModel!$B$16+RawData!R1006*ScoringModel!$B$17+RawData!S1006*ScoringModel!$B$18+RawData!T1006*ScoringModel!$B$19+RawData!U1006*ScoringModel!$B$20)*0.01,"")</f>
        <v/>
      </c>
      <c r="P1006" t="str">
        <f>IF(A1006&lt;&gt;"",(RawData!V1006*ScoringModel!$B$24+RawData!W1006*ScoringModel!$B$25+RawData!X1006*ScoringModel!$B$26+RawData!Y1006*ScoringModel!$B$27+RawData!Z1006*ScoringModel!$B$28+RawData!AA1006*ScoringModel!$B$29+RawData!AB1006*ScoringModel!$B$30)*0.01,"")</f>
        <v/>
      </c>
      <c r="Q1006" s="19"/>
      <c r="R1006" s="19"/>
      <c r="S1006" s="19"/>
      <c r="T1006" s="19"/>
      <c r="U1006" s="19"/>
      <c r="V1006" s="19"/>
    </row>
    <row r="1007" spans="1:22" x14ac:dyDescent="0.25">
      <c r="A1007" t="str">
        <f>IF(RawData!A1007&lt;&gt;"",RawData!A1007,"")</f>
        <v/>
      </c>
      <c r="B1007" t="str">
        <f>IF(RawData!B1007&lt;&gt;"",CONCATENATE(RawData!B1007,", ",RawData!C1007),"")</f>
        <v/>
      </c>
      <c r="C1007" t="str">
        <f>IF(RawData!D1007&lt;&gt;"",RawData!D1007,"")</f>
        <v/>
      </c>
      <c r="D1007" s="28" t="str">
        <f>IF(RawData!E1007&lt;&gt;"",RawData!E1007,"")</f>
        <v/>
      </c>
      <c r="E1007" t="str">
        <f>IF(RawData!F1007&lt;&gt;"",CONCATENATE(RawData!F1007,", ",LEFT(RawData!G1007,1)),"")</f>
        <v/>
      </c>
      <c r="G1007" s="30" t="str">
        <f t="shared" si="15"/>
        <v/>
      </c>
      <c r="H1007" t="str">
        <f>IF(A1007&lt;&gt;"",VLOOKUP(G1007,ScoreRanges!$C$4:$E$8,3),"")</f>
        <v/>
      </c>
      <c r="J1007" s="30" t="str">
        <f>IF(AND(ConversionTable!$F$2&lt;&gt;"",A1007&lt;&gt;""),VLOOKUP(G1007,ConversionTable!B$2:D$402,3),"")</f>
        <v/>
      </c>
      <c r="K1007" t="str">
        <f>IF(AND(ConversionTable!$F$2&lt;&gt;"",A1007&lt;&gt;""),VLOOKUP(J1007,ConversionTable!I$4:K$7,3),"")</f>
        <v/>
      </c>
      <c r="M1007" t="str">
        <f>IF(A1007&lt;&gt;"",(RawData!AC1007*ScoringModel!$B$11+RawData!AD1007*ScoringModel!$B$21+RawData!AE1007*ScoringModel!$B$31)*0.01,"")</f>
        <v/>
      </c>
      <c r="N1007" t="str">
        <f>IF(A1007&lt;&gt;"",(RawData!H1007*ScoringModel!$B$4+RawData!I1007*ScoringModel!$B$5+RawData!J1007*ScoringModel!$B$6+RawData!K1007*ScoringModel!$B$7+RawData!L1007*ScoringModel!$B$8+RawData!M1007*ScoringModel!$B$9+RawData!N1007*ScoringModel!$B$10)*0.01,"")</f>
        <v/>
      </c>
      <c r="O1007" t="str">
        <f>IF(A1007&lt;&gt;"",(RawData!O1007*ScoringModel!$B$14+RawData!P1007*ScoringModel!$B$15+RawData!Q1007*ScoringModel!$B$16+RawData!R1007*ScoringModel!$B$17+RawData!S1007*ScoringModel!$B$18+RawData!T1007*ScoringModel!$B$19+RawData!U1007*ScoringModel!$B$20)*0.01,"")</f>
        <v/>
      </c>
      <c r="P1007" t="str">
        <f>IF(A1007&lt;&gt;"",(RawData!V1007*ScoringModel!$B$24+RawData!W1007*ScoringModel!$B$25+RawData!X1007*ScoringModel!$B$26+RawData!Y1007*ScoringModel!$B$27+RawData!Z1007*ScoringModel!$B$28+RawData!AA1007*ScoringModel!$B$29+RawData!AB1007*ScoringModel!$B$30)*0.01,"")</f>
        <v/>
      </c>
      <c r="Q1007" s="19"/>
      <c r="R1007" s="19"/>
      <c r="S1007" s="19"/>
      <c r="T1007" s="19"/>
      <c r="U1007" s="19"/>
      <c r="V1007" s="19"/>
    </row>
    <row r="1008" spans="1:22" x14ac:dyDescent="0.25">
      <c r="A1008" t="str">
        <f>IF(RawData!A1008&lt;&gt;"",RawData!A1008,"")</f>
        <v/>
      </c>
      <c r="B1008" t="str">
        <f>IF(RawData!B1008&lt;&gt;"",CONCATENATE(RawData!B1008,", ",RawData!C1008),"")</f>
        <v/>
      </c>
      <c r="C1008" t="str">
        <f>IF(RawData!D1008&lt;&gt;"",RawData!D1008,"")</f>
        <v/>
      </c>
      <c r="D1008" s="28" t="str">
        <f>IF(RawData!E1008&lt;&gt;"",RawData!E1008,"")</f>
        <v/>
      </c>
      <c r="E1008" t="str">
        <f>IF(RawData!F1008&lt;&gt;"",CONCATENATE(RawData!F1008,", ",LEFT(RawData!G1008,1)),"")</f>
        <v/>
      </c>
      <c r="G1008" s="30" t="str">
        <f t="shared" si="15"/>
        <v/>
      </c>
      <c r="H1008" t="str">
        <f>IF(A1008&lt;&gt;"",VLOOKUP(G1008,ScoreRanges!$C$4:$E$8,3),"")</f>
        <v/>
      </c>
      <c r="J1008" s="30" t="str">
        <f>IF(AND(ConversionTable!$F$2&lt;&gt;"",A1008&lt;&gt;""),VLOOKUP(G1008,ConversionTable!B$2:D$402,3),"")</f>
        <v/>
      </c>
      <c r="K1008" t="str">
        <f>IF(AND(ConversionTable!$F$2&lt;&gt;"",A1008&lt;&gt;""),VLOOKUP(J1008,ConversionTable!I$4:K$7,3),"")</f>
        <v/>
      </c>
      <c r="M1008" t="str">
        <f>IF(A1008&lt;&gt;"",(RawData!AC1008*ScoringModel!$B$11+RawData!AD1008*ScoringModel!$B$21+RawData!AE1008*ScoringModel!$B$31)*0.01,"")</f>
        <v/>
      </c>
      <c r="N1008" t="str">
        <f>IF(A1008&lt;&gt;"",(RawData!H1008*ScoringModel!$B$4+RawData!I1008*ScoringModel!$B$5+RawData!J1008*ScoringModel!$B$6+RawData!K1008*ScoringModel!$B$7+RawData!L1008*ScoringModel!$B$8+RawData!M1008*ScoringModel!$B$9+RawData!N1008*ScoringModel!$B$10)*0.01,"")</f>
        <v/>
      </c>
      <c r="O1008" t="str">
        <f>IF(A1008&lt;&gt;"",(RawData!O1008*ScoringModel!$B$14+RawData!P1008*ScoringModel!$B$15+RawData!Q1008*ScoringModel!$B$16+RawData!R1008*ScoringModel!$B$17+RawData!S1008*ScoringModel!$B$18+RawData!T1008*ScoringModel!$B$19+RawData!U1008*ScoringModel!$B$20)*0.01,"")</f>
        <v/>
      </c>
      <c r="P1008" t="str">
        <f>IF(A1008&lt;&gt;"",(RawData!V1008*ScoringModel!$B$24+RawData!W1008*ScoringModel!$B$25+RawData!X1008*ScoringModel!$B$26+RawData!Y1008*ScoringModel!$B$27+RawData!Z1008*ScoringModel!$B$28+RawData!AA1008*ScoringModel!$B$29+RawData!AB1008*ScoringModel!$B$30)*0.01,"")</f>
        <v/>
      </c>
      <c r="Q1008" s="19"/>
      <c r="R1008" s="19"/>
      <c r="S1008" s="19"/>
      <c r="T1008" s="19"/>
      <c r="U1008" s="19"/>
      <c r="V1008" s="19"/>
    </row>
    <row r="1009" spans="1:22" x14ac:dyDescent="0.25">
      <c r="A1009" t="str">
        <f>IF(RawData!A1009&lt;&gt;"",RawData!A1009,"")</f>
        <v/>
      </c>
      <c r="B1009" t="str">
        <f>IF(RawData!B1009&lt;&gt;"",CONCATENATE(RawData!B1009,", ",RawData!C1009),"")</f>
        <v/>
      </c>
      <c r="C1009" t="str">
        <f>IF(RawData!D1009&lt;&gt;"",RawData!D1009,"")</f>
        <v/>
      </c>
      <c r="D1009" s="28" t="str">
        <f>IF(RawData!E1009&lt;&gt;"",RawData!E1009,"")</f>
        <v/>
      </c>
      <c r="E1009" t="str">
        <f>IF(RawData!F1009&lt;&gt;"",CONCATENATE(RawData!F1009,", ",LEFT(RawData!G1009,1)),"")</f>
        <v/>
      </c>
      <c r="G1009" s="30" t="str">
        <f t="shared" si="15"/>
        <v/>
      </c>
      <c r="H1009" t="str">
        <f>IF(A1009&lt;&gt;"",VLOOKUP(G1009,ScoreRanges!$C$4:$E$8,3),"")</f>
        <v/>
      </c>
      <c r="J1009" s="30" t="str">
        <f>IF(AND(ConversionTable!$F$2&lt;&gt;"",A1009&lt;&gt;""),VLOOKUP(G1009,ConversionTable!B$2:D$402,3),"")</f>
        <v/>
      </c>
      <c r="K1009" t="str">
        <f>IF(AND(ConversionTable!$F$2&lt;&gt;"",A1009&lt;&gt;""),VLOOKUP(J1009,ConversionTable!I$4:K$7,3),"")</f>
        <v/>
      </c>
      <c r="M1009" t="str">
        <f>IF(A1009&lt;&gt;"",(RawData!AC1009*ScoringModel!$B$11+RawData!AD1009*ScoringModel!$B$21+RawData!AE1009*ScoringModel!$B$31)*0.01,"")</f>
        <v/>
      </c>
      <c r="N1009" t="str">
        <f>IF(A1009&lt;&gt;"",(RawData!H1009*ScoringModel!$B$4+RawData!I1009*ScoringModel!$B$5+RawData!J1009*ScoringModel!$B$6+RawData!K1009*ScoringModel!$B$7+RawData!L1009*ScoringModel!$B$8+RawData!M1009*ScoringModel!$B$9+RawData!N1009*ScoringModel!$B$10)*0.01,"")</f>
        <v/>
      </c>
      <c r="O1009" t="str">
        <f>IF(A1009&lt;&gt;"",(RawData!O1009*ScoringModel!$B$14+RawData!P1009*ScoringModel!$B$15+RawData!Q1009*ScoringModel!$B$16+RawData!R1009*ScoringModel!$B$17+RawData!S1009*ScoringModel!$B$18+RawData!T1009*ScoringModel!$B$19+RawData!U1009*ScoringModel!$B$20)*0.01,"")</f>
        <v/>
      </c>
      <c r="P1009" t="str">
        <f>IF(A1009&lt;&gt;"",(RawData!V1009*ScoringModel!$B$24+RawData!W1009*ScoringModel!$B$25+RawData!X1009*ScoringModel!$B$26+RawData!Y1009*ScoringModel!$B$27+RawData!Z1009*ScoringModel!$B$28+RawData!AA1009*ScoringModel!$B$29+RawData!AB1009*ScoringModel!$B$30)*0.01,"")</f>
        <v/>
      </c>
      <c r="Q1009" s="19"/>
      <c r="R1009" s="19"/>
      <c r="S1009" s="19"/>
      <c r="T1009" s="19"/>
      <c r="U1009" s="19"/>
      <c r="V1009" s="19"/>
    </row>
    <row r="1010" spans="1:22" x14ac:dyDescent="0.25">
      <c r="A1010" t="str">
        <f>IF(RawData!A1010&lt;&gt;"",RawData!A1010,"")</f>
        <v/>
      </c>
      <c r="B1010" t="str">
        <f>IF(RawData!B1010&lt;&gt;"",CONCATENATE(RawData!B1010,", ",RawData!C1010),"")</f>
        <v/>
      </c>
      <c r="C1010" t="str">
        <f>IF(RawData!D1010&lt;&gt;"",RawData!D1010,"")</f>
        <v/>
      </c>
      <c r="D1010" s="28" t="str">
        <f>IF(RawData!E1010&lt;&gt;"",RawData!E1010,"")</f>
        <v/>
      </c>
      <c r="E1010" t="str">
        <f>IF(RawData!F1010&lt;&gt;"",CONCATENATE(RawData!F1010,", ",LEFT(RawData!G1010,1)),"")</f>
        <v/>
      </c>
      <c r="G1010" s="30" t="str">
        <f t="shared" si="15"/>
        <v/>
      </c>
      <c r="H1010" t="str">
        <f>IF(A1010&lt;&gt;"",VLOOKUP(G1010,ScoreRanges!$C$4:$E$8,3),"")</f>
        <v/>
      </c>
      <c r="J1010" s="30" t="str">
        <f>IF(AND(ConversionTable!$F$2&lt;&gt;"",A1010&lt;&gt;""),VLOOKUP(G1010,ConversionTable!B$2:D$402,3),"")</f>
        <v/>
      </c>
      <c r="K1010" t="str">
        <f>IF(AND(ConversionTable!$F$2&lt;&gt;"",A1010&lt;&gt;""),VLOOKUP(J1010,ConversionTable!I$4:K$7,3),"")</f>
        <v/>
      </c>
      <c r="M1010" t="str">
        <f>IF(A1010&lt;&gt;"",(RawData!AC1010*ScoringModel!$B$11+RawData!AD1010*ScoringModel!$B$21+RawData!AE1010*ScoringModel!$B$31)*0.01,"")</f>
        <v/>
      </c>
      <c r="N1010" t="str">
        <f>IF(A1010&lt;&gt;"",(RawData!H1010*ScoringModel!$B$4+RawData!I1010*ScoringModel!$B$5+RawData!J1010*ScoringModel!$B$6+RawData!K1010*ScoringModel!$B$7+RawData!L1010*ScoringModel!$B$8+RawData!M1010*ScoringModel!$B$9+RawData!N1010*ScoringModel!$B$10)*0.01,"")</f>
        <v/>
      </c>
      <c r="O1010" t="str">
        <f>IF(A1010&lt;&gt;"",(RawData!O1010*ScoringModel!$B$14+RawData!P1010*ScoringModel!$B$15+RawData!Q1010*ScoringModel!$B$16+RawData!R1010*ScoringModel!$B$17+RawData!S1010*ScoringModel!$B$18+RawData!T1010*ScoringModel!$B$19+RawData!U1010*ScoringModel!$B$20)*0.01,"")</f>
        <v/>
      </c>
      <c r="P1010" t="str">
        <f>IF(A1010&lt;&gt;"",(RawData!V1010*ScoringModel!$B$24+RawData!W1010*ScoringModel!$B$25+RawData!X1010*ScoringModel!$B$26+RawData!Y1010*ScoringModel!$B$27+RawData!Z1010*ScoringModel!$B$28+RawData!AA1010*ScoringModel!$B$29+RawData!AB1010*ScoringModel!$B$30)*0.01,"")</f>
        <v/>
      </c>
      <c r="Q1010" s="19"/>
      <c r="R1010" s="19"/>
      <c r="S1010" s="19"/>
      <c r="T1010" s="19"/>
      <c r="U1010" s="19"/>
      <c r="V1010" s="19"/>
    </row>
    <row r="1011" spans="1:22" x14ac:dyDescent="0.25">
      <c r="A1011" t="str">
        <f>IF(RawData!A1011&lt;&gt;"",RawData!A1011,"")</f>
        <v/>
      </c>
      <c r="B1011" t="str">
        <f>IF(RawData!B1011&lt;&gt;"",CONCATENATE(RawData!B1011,", ",RawData!C1011),"")</f>
        <v/>
      </c>
      <c r="C1011" t="str">
        <f>IF(RawData!D1011&lt;&gt;"",RawData!D1011,"")</f>
        <v/>
      </c>
      <c r="D1011" s="28" t="str">
        <f>IF(RawData!E1011&lt;&gt;"",RawData!E1011,"")</f>
        <v/>
      </c>
      <c r="E1011" t="str">
        <f>IF(RawData!F1011&lt;&gt;"",CONCATENATE(RawData!F1011,", ",LEFT(RawData!G1011,1)),"")</f>
        <v/>
      </c>
      <c r="G1011" s="30" t="str">
        <f t="shared" si="15"/>
        <v/>
      </c>
      <c r="H1011" t="str">
        <f>IF(A1011&lt;&gt;"",VLOOKUP(G1011,ScoreRanges!$C$4:$E$8,3),"")</f>
        <v/>
      </c>
      <c r="J1011" s="30" t="str">
        <f>IF(AND(ConversionTable!$F$2&lt;&gt;"",A1011&lt;&gt;""),VLOOKUP(G1011,ConversionTable!B$2:D$402,3),"")</f>
        <v/>
      </c>
      <c r="K1011" t="str">
        <f>IF(AND(ConversionTable!$F$2&lt;&gt;"",A1011&lt;&gt;""),VLOOKUP(J1011,ConversionTable!I$4:K$7,3),"")</f>
        <v/>
      </c>
      <c r="M1011" t="str">
        <f>IF(A1011&lt;&gt;"",(RawData!AC1011*ScoringModel!$B$11+RawData!AD1011*ScoringModel!$B$21+RawData!AE1011*ScoringModel!$B$31)*0.01,"")</f>
        <v/>
      </c>
      <c r="N1011" t="str">
        <f>IF(A1011&lt;&gt;"",(RawData!H1011*ScoringModel!$B$4+RawData!I1011*ScoringModel!$B$5+RawData!J1011*ScoringModel!$B$6+RawData!K1011*ScoringModel!$B$7+RawData!L1011*ScoringModel!$B$8+RawData!M1011*ScoringModel!$B$9+RawData!N1011*ScoringModel!$B$10)*0.01,"")</f>
        <v/>
      </c>
      <c r="O1011" t="str">
        <f>IF(A1011&lt;&gt;"",(RawData!O1011*ScoringModel!$B$14+RawData!P1011*ScoringModel!$B$15+RawData!Q1011*ScoringModel!$B$16+RawData!R1011*ScoringModel!$B$17+RawData!S1011*ScoringModel!$B$18+RawData!T1011*ScoringModel!$B$19+RawData!U1011*ScoringModel!$B$20)*0.01,"")</f>
        <v/>
      </c>
      <c r="P1011" t="str">
        <f>IF(A1011&lt;&gt;"",(RawData!V1011*ScoringModel!$B$24+RawData!W1011*ScoringModel!$B$25+RawData!X1011*ScoringModel!$B$26+RawData!Y1011*ScoringModel!$B$27+RawData!Z1011*ScoringModel!$B$28+RawData!AA1011*ScoringModel!$B$29+RawData!AB1011*ScoringModel!$B$30)*0.01,"")</f>
        <v/>
      </c>
      <c r="Q1011" s="19"/>
      <c r="R1011" s="19"/>
      <c r="S1011" s="19"/>
      <c r="T1011" s="19"/>
      <c r="U1011" s="19"/>
      <c r="V1011" s="19"/>
    </row>
    <row r="1012" spans="1:22" x14ac:dyDescent="0.25">
      <c r="A1012" t="str">
        <f>IF(RawData!A1012&lt;&gt;"",RawData!A1012,"")</f>
        <v/>
      </c>
      <c r="B1012" t="str">
        <f>IF(RawData!B1012&lt;&gt;"",CONCATENATE(RawData!B1012,", ",RawData!C1012),"")</f>
        <v/>
      </c>
      <c r="C1012" t="str">
        <f>IF(RawData!D1012&lt;&gt;"",RawData!D1012,"")</f>
        <v/>
      </c>
      <c r="D1012" s="28" t="str">
        <f>IF(RawData!E1012&lt;&gt;"",RawData!E1012,"")</f>
        <v/>
      </c>
      <c r="E1012" t="str">
        <f>IF(RawData!F1012&lt;&gt;"",CONCATENATE(RawData!F1012,", ",LEFT(RawData!G1012,1)),"")</f>
        <v/>
      </c>
      <c r="G1012" s="30" t="str">
        <f t="shared" si="15"/>
        <v/>
      </c>
      <c r="H1012" t="str">
        <f>IF(A1012&lt;&gt;"",VLOOKUP(G1012,ScoreRanges!$C$4:$E$8,3),"")</f>
        <v/>
      </c>
      <c r="J1012" s="30" t="str">
        <f>IF(AND(ConversionTable!$F$2&lt;&gt;"",A1012&lt;&gt;""),VLOOKUP(G1012,ConversionTable!B$2:D$402,3),"")</f>
        <v/>
      </c>
      <c r="K1012" t="str">
        <f>IF(AND(ConversionTable!$F$2&lt;&gt;"",A1012&lt;&gt;""),VLOOKUP(J1012,ConversionTable!I$4:K$7,3),"")</f>
        <v/>
      </c>
      <c r="M1012" t="str">
        <f>IF(A1012&lt;&gt;"",(RawData!AC1012*ScoringModel!$B$11+RawData!AD1012*ScoringModel!$B$21+RawData!AE1012*ScoringModel!$B$31)*0.01,"")</f>
        <v/>
      </c>
      <c r="N1012" t="str">
        <f>IF(A1012&lt;&gt;"",(RawData!H1012*ScoringModel!$B$4+RawData!I1012*ScoringModel!$B$5+RawData!J1012*ScoringModel!$B$6+RawData!K1012*ScoringModel!$B$7+RawData!L1012*ScoringModel!$B$8+RawData!M1012*ScoringModel!$B$9+RawData!N1012*ScoringModel!$B$10)*0.01,"")</f>
        <v/>
      </c>
      <c r="O1012" t="str">
        <f>IF(A1012&lt;&gt;"",(RawData!O1012*ScoringModel!$B$14+RawData!P1012*ScoringModel!$B$15+RawData!Q1012*ScoringModel!$B$16+RawData!R1012*ScoringModel!$B$17+RawData!S1012*ScoringModel!$B$18+RawData!T1012*ScoringModel!$B$19+RawData!U1012*ScoringModel!$B$20)*0.01,"")</f>
        <v/>
      </c>
      <c r="P1012" t="str">
        <f>IF(A1012&lt;&gt;"",(RawData!V1012*ScoringModel!$B$24+RawData!W1012*ScoringModel!$B$25+RawData!X1012*ScoringModel!$B$26+RawData!Y1012*ScoringModel!$B$27+RawData!Z1012*ScoringModel!$B$28+RawData!AA1012*ScoringModel!$B$29+RawData!AB1012*ScoringModel!$B$30)*0.01,"")</f>
        <v/>
      </c>
      <c r="Q1012" s="19"/>
      <c r="R1012" s="19"/>
      <c r="S1012" s="19"/>
      <c r="T1012" s="19"/>
      <c r="U1012" s="19"/>
      <c r="V1012" s="19"/>
    </row>
    <row r="1013" spans="1:22" x14ac:dyDescent="0.25">
      <c r="A1013" t="str">
        <f>IF(RawData!A1013&lt;&gt;"",RawData!A1013,"")</f>
        <v/>
      </c>
      <c r="B1013" t="str">
        <f>IF(RawData!B1013&lt;&gt;"",CONCATENATE(RawData!B1013,", ",RawData!C1013),"")</f>
        <v/>
      </c>
      <c r="C1013" t="str">
        <f>IF(RawData!D1013&lt;&gt;"",RawData!D1013,"")</f>
        <v/>
      </c>
      <c r="D1013" s="28" t="str">
        <f>IF(RawData!E1013&lt;&gt;"",RawData!E1013,"")</f>
        <v/>
      </c>
      <c r="E1013" t="str">
        <f>IF(RawData!F1013&lt;&gt;"",CONCATENATE(RawData!F1013,", ",LEFT(RawData!G1013,1)),"")</f>
        <v/>
      </c>
      <c r="G1013" s="30" t="str">
        <f t="shared" si="15"/>
        <v/>
      </c>
      <c r="H1013" t="str">
        <f>IF(A1013&lt;&gt;"",VLOOKUP(G1013,ScoreRanges!$C$4:$E$8,3),"")</f>
        <v/>
      </c>
      <c r="J1013" s="30" t="str">
        <f>IF(AND(ConversionTable!$F$2&lt;&gt;"",A1013&lt;&gt;""),VLOOKUP(G1013,ConversionTable!B$2:D$402,3),"")</f>
        <v/>
      </c>
      <c r="K1013" t="str">
        <f>IF(AND(ConversionTable!$F$2&lt;&gt;"",A1013&lt;&gt;""),VLOOKUP(J1013,ConversionTable!I$4:K$7,3),"")</f>
        <v/>
      </c>
      <c r="M1013" t="str">
        <f>IF(A1013&lt;&gt;"",(RawData!AC1013*ScoringModel!$B$11+RawData!AD1013*ScoringModel!$B$21+RawData!AE1013*ScoringModel!$B$31)*0.01,"")</f>
        <v/>
      </c>
      <c r="N1013" t="str">
        <f>IF(A1013&lt;&gt;"",(RawData!H1013*ScoringModel!$B$4+RawData!I1013*ScoringModel!$B$5+RawData!J1013*ScoringModel!$B$6+RawData!K1013*ScoringModel!$B$7+RawData!L1013*ScoringModel!$B$8+RawData!M1013*ScoringModel!$B$9+RawData!N1013*ScoringModel!$B$10)*0.01,"")</f>
        <v/>
      </c>
      <c r="O1013" t="str">
        <f>IF(A1013&lt;&gt;"",(RawData!O1013*ScoringModel!$B$14+RawData!P1013*ScoringModel!$B$15+RawData!Q1013*ScoringModel!$B$16+RawData!R1013*ScoringModel!$B$17+RawData!S1013*ScoringModel!$B$18+RawData!T1013*ScoringModel!$B$19+RawData!U1013*ScoringModel!$B$20)*0.01,"")</f>
        <v/>
      </c>
      <c r="P1013" t="str">
        <f>IF(A1013&lt;&gt;"",(RawData!V1013*ScoringModel!$B$24+RawData!W1013*ScoringModel!$B$25+RawData!X1013*ScoringModel!$B$26+RawData!Y1013*ScoringModel!$B$27+RawData!Z1013*ScoringModel!$B$28+RawData!AA1013*ScoringModel!$B$29+RawData!AB1013*ScoringModel!$B$30)*0.01,"")</f>
        <v/>
      </c>
      <c r="Q1013" s="19"/>
      <c r="R1013" s="19"/>
      <c r="S1013" s="19"/>
      <c r="T1013" s="19"/>
      <c r="U1013" s="19"/>
      <c r="V1013" s="19"/>
    </row>
    <row r="1014" spans="1:22" x14ac:dyDescent="0.25">
      <c r="A1014" t="str">
        <f>IF(RawData!A1014&lt;&gt;"",RawData!A1014,"")</f>
        <v/>
      </c>
      <c r="B1014" t="str">
        <f>IF(RawData!B1014&lt;&gt;"",CONCATENATE(RawData!B1014,", ",RawData!C1014),"")</f>
        <v/>
      </c>
      <c r="C1014" t="str">
        <f>IF(RawData!D1014&lt;&gt;"",RawData!D1014,"")</f>
        <v/>
      </c>
      <c r="D1014" s="28" t="str">
        <f>IF(RawData!E1014&lt;&gt;"",RawData!E1014,"")</f>
        <v/>
      </c>
      <c r="E1014" t="str">
        <f>IF(RawData!F1014&lt;&gt;"",CONCATENATE(RawData!F1014,", ",LEFT(RawData!G1014,1)),"")</f>
        <v/>
      </c>
      <c r="G1014" s="30" t="str">
        <f t="shared" si="15"/>
        <v/>
      </c>
      <c r="H1014" t="str">
        <f>IF(A1014&lt;&gt;"",VLOOKUP(G1014,ScoreRanges!$C$4:$E$8,3),"")</f>
        <v/>
      </c>
      <c r="J1014" s="30" t="str">
        <f>IF(AND(ConversionTable!$F$2&lt;&gt;"",A1014&lt;&gt;""),VLOOKUP(G1014,ConversionTable!B$2:D$402,3),"")</f>
        <v/>
      </c>
      <c r="K1014" t="str">
        <f>IF(AND(ConversionTable!$F$2&lt;&gt;"",A1014&lt;&gt;""),VLOOKUP(J1014,ConversionTable!I$4:K$7,3),"")</f>
        <v/>
      </c>
      <c r="M1014" t="str">
        <f>IF(A1014&lt;&gt;"",(RawData!AC1014*ScoringModel!$B$11+RawData!AD1014*ScoringModel!$B$21+RawData!AE1014*ScoringModel!$B$31)*0.01,"")</f>
        <v/>
      </c>
      <c r="N1014" t="str">
        <f>IF(A1014&lt;&gt;"",(RawData!H1014*ScoringModel!$B$4+RawData!I1014*ScoringModel!$B$5+RawData!J1014*ScoringModel!$B$6+RawData!K1014*ScoringModel!$B$7+RawData!L1014*ScoringModel!$B$8+RawData!M1014*ScoringModel!$B$9+RawData!N1014*ScoringModel!$B$10)*0.01,"")</f>
        <v/>
      </c>
      <c r="O1014" t="str">
        <f>IF(A1014&lt;&gt;"",(RawData!O1014*ScoringModel!$B$14+RawData!P1014*ScoringModel!$B$15+RawData!Q1014*ScoringModel!$B$16+RawData!R1014*ScoringModel!$B$17+RawData!S1014*ScoringModel!$B$18+RawData!T1014*ScoringModel!$B$19+RawData!U1014*ScoringModel!$B$20)*0.01,"")</f>
        <v/>
      </c>
      <c r="P1014" t="str">
        <f>IF(A1014&lt;&gt;"",(RawData!V1014*ScoringModel!$B$24+RawData!W1014*ScoringModel!$B$25+RawData!X1014*ScoringModel!$B$26+RawData!Y1014*ScoringModel!$B$27+RawData!Z1014*ScoringModel!$B$28+RawData!AA1014*ScoringModel!$B$29+RawData!AB1014*ScoringModel!$B$30)*0.01,"")</f>
        <v/>
      </c>
      <c r="Q1014" s="19"/>
      <c r="R1014" s="19"/>
      <c r="S1014" s="19"/>
      <c r="T1014" s="19"/>
      <c r="U1014" s="19"/>
      <c r="V1014" s="19"/>
    </row>
    <row r="1015" spans="1:22" x14ac:dyDescent="0.25">
      <c r="A1015" t="str">
        <f>IF(RawData!A1015&lt;&gt;"",RawData!A1015,"")</f>
        <v/>
      </c>
      <c r="B1015" t="str">
        <f>IF(RawData!B1015&lt;&gt;"",CONCATENATE(RawData!B1015,", ",RawData!C1015),"")</f>
        <v/>
      </c>
      <c r="C1015" t="str">
        <f>IF(RawData!D1015&lt;&gt;"",RawData!D1015,"")</f>
        <v/>
      </c>
      <c r="D1015" s="28" t="str">
        <f>IF(RawData!E1015&lt;&gt;"",RawData!E1015,"")</f>
        <v/>
      </c>
      <c r="E1015" t="str">
        <f>IF(RawData!F1015&lt;&gt;"",CONCATENATE(RawData!F1015,", ",LEFT(RawData!G1015,1)),"")</f>
        <v/>
      </c>
      <c r="G1015" s="30" t="str">
        <f t="shared" si="15"/>
        <v/>
      </c>
      <c r="H1015" t="str">
        <f>IF(A1015&lt;&gt;"",VLOOKUP(G1015,ScoreRanges!$C$4:$E$8,3),"")</f>
        <v/>
      </c>
      <c r="J1015" s="30" t="str">
        <f>IF(AND(ConversionTable!$F$2&lt;&gt;"",A1015&lt;&gt;""),VLOOKUP(G1015,ConversionTable!B$2:D$402,3),"")</f>
        <v/>
      </c>
      <c r="K1015" t="str">
        <f>IF(AND(ConversionTable!$F$2&lt;&gt;"",A1015&lt;&gt;""),VLOOKUP(J1015,ConversionTable!I$4:K$7,3),"")</f>
        <v/>
      </c>
      <c r="M1015" t="str">
        <f>IF(A1015&lt;&gt;"",(RawData!AC1015*ScoringModel!$B$11+RawData!AD1015*ScoringModel!$B$21+RawData!AE1015*ScoringModel!$B$31)*0.01,"")</f>
        <v/>
      </c>
      <c r="N1015" t="str">
        <f>IF(A1015&lt;&gt;"",(RawData!H1015*ScoringModel!$B$4+RawData!I1015*ScoringModel!$B$5+RawData!J1015*ScoringModel!$B$6+RawData!K1015*ScoringModel!$B$7+RawData!L1015*ScoringModel!$B$8+RawData!M1015*ScoringModel!$B$9+RawData!N1015*ScoringModel!$B$10)*0.01,"")</f>
        <v/>
      </c>
      <c r="O1015" t="str">
        <f>IF(A1015&lt;&gt;"",(RawData!O1015*ScoringModel!$B$14+RawData!P1015*ScoringModel!$B$15+RawData!Q1015*ScoringModel!$B$16+RawData!R1015*ScoringModel!$B$17+RawData!S1015*ScoringModel!$B$18+RawData!T1015*ScoringModel!$B$19+RawData!U1015*ScoringModel!$B$20)*0.01,"")</f>
        <v/>
      </c>
      <c r="P1015" t="str">
        <f>IF(A1015&lt;&gt;"",(RawData!V1015*ScoringModel!$B$24+RawData!W1015*ScoringModel!$B$25+RawData!X1015*ScoringModel!$B$26+RawData!Y1015*ScoringModel!$B$27+RawData!Z1015*ScoringModel!$B$28+RawData!AA1015*ScoringModel!$B$29+RawData!AB1015*ScoringModel!$B$30)*0.01,"")</f>
        <v/>
      </c>
      <c r="Q1015" s="19"/>
      <c r="R1015" s="19"/>
      <c r="S1015" s="19"/>
      <c r="T1015" s="19"/>
      <c r="U1015" s="19"/>
      <c r="V1015" s="19"/>
    </row>
    <row r="1016" spans="1:22" x14ac:dyDescent="0.25">
      <c r="A1016" t="str">
        <f>IF(RawData!A1016&lt;&gt;"",RawData!A1016,"")</f>
        <v/>
      </c>
      <c r="B1016" t="str">
        <f>IF(RawData!B1016&lt;&gt;"",CONCATENATE(RawData!B1016,", ",RawData!C1016),"")</f>
        <v/>
      </c>
      <c r="C1016" t="str">
        <f>IF(RawData!D1016&lt;&gt;"",RawData!D1016,"")</f>
        <v/>
      </c>
      <c r="D1016" s="28" t="str">
        <f>IF(RawData!E1016&lt;&gt;"",RawData!E1016,"")</f>
        <v/>
      </c>
      <c r="E1016" t="str">
        <f>IF(RawData!F1016&lt;&gt;"",CONCATENATE(RawData!F1016,", ",LEFT(RawData!G1016,1)),"")</f>
        <v/>
      </c>
      <c r="G1016" s="30" t="str">
        <f t="shared" si="15"/>
        <v/>
      </c>
      <c r="H1016" t="str">
        <f>IF(A1016&lt;&gt;"",VLOOKUP(G1016,ScoreRanges!$C$4:$E$8,3),"")</f>
        <v/>
      </c>
      <c r="J1016" s="30" t="str">
        <f>IF(AND(ConversionTable!$F$2&lt;&gt;"",A1016&lt;&gt;""),VLOOKUP(G1016,ConversionTable!B$2:D$402,3),"")</f>
        <v/>
      </c>
      <c r="K1016" t="str">
        <f>IF(AND(ConversionTable!$F$2&lt;&gt;"",A1016&lt;&gt;""),VLOOKUP(J1016,ConversionTable!I$4:K$7,3),"")</f>
        <v/>
      </c>
      <c r="M1016" t="str">
        <f>IF(A1016&lt;&gt;"",(RawData!AC1016*ScoringModel!$B$11+RawData!AD1016*ScoringModel!$B$21+RawData!AE1016*ScoringModel!$B$31)*0.01,"")</f>
        <v/>
      </c>
      <c r="N1016" t="str">
        <f>IF(A1016&lt;&gt;"",(RawData!H1016*ScoringModel!$B$4+RawData!I1016*ScoringModel!$B$5+RawData!J1016*ScoringModel!$B$6+RawData!K1016*ScoringModel!$B$7+RawData!L1016*ScoringModel!$B$8+RawData!M1016*ScoringModel!$B$9+RawData!N1016*ScoringModel!$B$10)*0.01,"")</f>
        <v/>
      </c>
      <c r="O1016" t="str">
        <f>IF(A1016&lt;&gt;"",(RawData!O1016*ScoringModel!$B$14+RawData!P1016*ScoringModel!$B$15+RawData!Q1016*ScoringModel!$B$16+RawData!R1016*ScoringModel!$B$17+RawData!S1016*ScoringModel!$B$18+RawData!T1016*ScoringModel!$B$19+RawData!U1016*ScoringModel!$B$20)*0.01,"")</f>
        <v/>
      </c>
      <c r="P1016" t="str">
        <f>IF(A1016&lt;&gt;"",(RawData!V1016*ScoringModel!$B$24+RawData!W1016*ScoringModel!$B$25+RawData!X1016*ScoringModel!$B$26+RawData!Y1016*ScoringModel!$B$27+RawData!Z1016*ScoringModel!$B$28+RawData!AA1016*ScoringModel!$B$29+RawData!AB1016*ScoringModel!$B$30)*0.01,"")</f>
        <v/>
      </c>
      <c r="Q1016" s="19"/>
      <c r="R1016" s="19"/>
      <c r="S1016" s="19"/>
      <c r="T1016" s="19"/>
      <c r="U1016" s="19"/>
      <c r="V1016" s="19"/>
    </row>
    <row r="1017" spans="1:22" x14ac:dyDescent="0.25">
      <c r="A1017" t="str">
        <f>IF(RawData!A1017&lt;&gt;"",RawData!A1017,"")</f>
        <v/>
      </c>
      <c r="B1017" t="str">
        <f>IF(RawData!B1017&lt;&gt;"",CONCATENATE(RawData!B1017,", ",RawData!C1017),"")</f>
        <v/>
      </c>
      <c r="C1017" t="str">
        <f>IF(RawData!D1017&lt;&gt;"",RawData!D1017,"")</f>
        <v/>
      </c>
      <c r="D1017" s="28" t="str">
        <f>IF(RawData!E1017&lt;&gt;"",RawData!E1017,"")</f>
        <v/>
      </c>
      <c r="E1017" t="str">
        <f>IF(RawData!F1017&lt;&gt;"",CONCATENATE(RawData!F1017,", ",LEFT(RawData!G1017,1)),"")</f>
        <v/>
      </c>
      <c r="G1017" s="30" t="str">
        <f t="shared" si="15"/>
        <v/>
      </c>
      <c r="H1017" t="str">
        <f>IF(A1017&lt;&gt;"",VLOOKUP(G1017,ScoreRanges!$C$4:$E$8,3),"")</f>
        <v/>
      </c>
      <c r="J1017" s="30" t="str">
        <f>IF(AND(ConversionTable!$F$2&lt;&gt;"",A1017&lt;&gt;""),VLOOKUP(G1017,ConversionTable!B$2:D$402,3),"")</f>
        <v/>
      </c>
      <c r="K1017" t="str">
        <f>IF(AND(ConversionTable!$F$2&lt;&gt;"",A1017&lt;&gt;""),VLOOKUP(J1017,ConversionTable!I$4:K$7,3),"")</f>
        <v/>
      </c>
      <c r="M1017" t="str">
        <f>IF(A1017&lt;&gt;"",(RawData!AC1017*ScoringModel!$B$11+RawData!AD1017*ScoringModel!$B$21+RawData!AE1017*ScoringModel!$B$31)*0.01,"")</f>
        <v/>
      </c>
      <c r="N1017" t="str">
        <f>IF(A1017&lt;&gt;"",(RawData!H1017*ScoringModel!$B$4+RawData!I1017*ScoringModel!$B$5+RawData!J1017*ScoringModel!$B$6+RawData!K1017*ScoringModel!$B$7+RawData!L1017*ScoringModel!$B$8+RawData!M1017*ScoringModel!$B$9+RawData!N1017*ScoringModel!$B$10)*0.01,"")</f>
        <v/>
      </c>
      <c r="O1017" t="str">
        <f>IF(A1017&lt;&gt;"",(RawData!O1017*ScoringModel!$B$14+RawData!P1017*ScoringModel!$B$15+RawData!Q1017*ScoringModel!$B$16+RawData!R1017*ScoringModel!$B$17+RawData!S1017*ScoringModel!$B$18+RawData!T1017*ScoringModel!$B$19+RawData!U1017*ScoringModel!$B$20)*0.01,"")</f>
        <v/>
      </c>
      <c r="P1017" t="str">
        <f>IF(A1017&lt;&gt;"",(RawData!V1017*ScoringModel!$B$24+RawData!W1017*ScoringModel!$B$25+RawData!X1017*ScoringModel!$B$26+RawData!Y1017*ScoringModel!$B$27+RawData!Z1017*ScoringModel!$B$28+RawData!AA1017*ScoringModel!$B$29+RawData!AB1017*ScoringModel!$B$30)*0.01,"")</f>
        <v/>
      </c>
      <c r="Q1017" s="19"/>
      <c r="R1017" s="19"/>
      <c r="S1017" s="19"/>
      <c r="T1017" s="19"/>
      <c r="U1017" s="19"/>
      <c r="V1017" s="19"/>
    </row>
    <row r="1018" spans="1:22" x14ac:dyDescent="0.25">
      <c r="A1018" t="str">
        <f>IF(RawData!A1018&lt;&gt;"",RawData!A1018,"")</f>
        <v/>
      </c>
      <c r="B1018" t="str">
        <f>IF(RawData!B1018&lt;&gt;"",CONCATENATE(RawData!B1018,", ",RawData!C1018),"")</f>
        <v/>
      </c>
      <c r="C1018" t="str">
        <f>IF(RawData!D1018&lt;&gt;"",RawData!D1018,"")</f>
        <v/>
      </c>
      <c r="D1018" s="28" t="str">
        <f>IF(RawData!E1018&lt;&gt;"",RawData!E1018,"")</f>
        <v/>
      </c>
      <c r="E1018" t="str">
        <f>IF(RawData!F1018&lt;&gt;"",CONCATENATE(RawData!F1018,", ",LEFT(RawData!G1018,1)),"")</f>
        <v/>
      </c>
      <c r="G1018" s="30" t="str">
        <f t="shared" si="15"/>
        <v/>
      </c>
      <c r="H1018" t="str">
        <f>IF(A1018&lt;&gt;"",VLOOKUP(G1018,ScoreRanges!$C$4:$E$8,3),"")</f>
        <v/>
      </c>
      <c r="J1018" s="30" t="str">
        <f>IF(AND(ConversionTable!$F$2&lt;&gt;"",A1018&lt;&gt;""),VLOOKUP(G1018,ConversionTable!B$2:D$402,3),"")</f>
        <v/>
      </c>
      <c r="K1018" t="str">
        <f>IF(AND(ConversionTable!$F$2&lt;&gt;"",A1018&lt;&gt;""),VLOOKUP(J1018,ConversionTable!I$4:K$7,3),"")</f>
        <v/>
      </c>
      <c r="M1018" t="str">
        <f>IF(A1018&lt;&gt;"",(RawData!AC1018*ScoringModel!$B$11+RawData!AD1018*ScoringModel!$B$21+RawData!AE1018*ScoringModel!$B$31)*0.01,"")</f>
        <v/>
      </c>
      <c r="N1018" t="str">
        <f>IF(A1018&lt;&gt;"",(RawData!H1018*ScoringModel!$B$4+RawData!I1018*ScoringModel!$B$5+RawData!J1018*ScoringModel!$B$6+RawData!K1018*ScoringModel!$B$7+RawData!L1018*ScoringModel!$B$8+RawData!M1018*ScoringModel!$B$9+RawData!N1018*ScoringModel!$B$10)*0.01,"")</f>
        <v/>
      </c>
      <c r="O1018" t="str">
        <f>IF(A1018&lt;&gt;"",(RawData!O1018*ScoringModel!$B$14+RawData!P1018*ScoringModel!$B$15+RawData!Q1018*ScoringModel!$B$16+RawData!R1018*ScoringModel!$B$17+RawData!S1018*ScoringModel!$B$18+RawData!T1018*ScoringModel!$B$19+RawData!U1018*ScoringModel!$B$20)*0.01,"")</f>
        <v/>
      </c>
      <c r="P1018" t="str">
        <f>IF(A1018&lt;&gt;"",(RawData!V1018*ScoringModel!$B$24+RawData!W1018*ScoringModel!$B$25+RawData!X1018*ScoringModel!$B$26+RawData!Y1018*ScoringModel!$B$27+RawData!Z1018*ScoringModel!$B$28+RawData!AA1018*ScoringModel!$B$29+RawData!AB1018*ScoringModel!$B$30)*0.01,"")</f>
        <v/>
      </c>
      <c r="Q1018" s="19"/>
      <c r="R1018" s="19"/>
      <c r="S1018" s="19"/>
      <c r="T1018" s="19"/>
      <c r="U1018" s="19"/>
      <c r="V1018" s="19"/>
    </row>
    <row r="1019" spans="1:22" x14ac:dyDescent="0.25">
      <c r="A1019" t="str">
        <f>IF(RawData!A1019&lt;&gt;"",RawData!A1019,"")</f>
        <v/>
      </c>
      <c r="B1019" t="str">
        <f>IF(RawData!B1019&lt;&gt;"",CONCATENATE(RawData!B1019,", ",RawData!C1019),"")</f>
        <v/>
      </c>
      <c r="C1019" t="str">
        <f>IF(RawData!D1019&lt;&gt;"",RawData!D1019,"")</f>
        <v/>
      </c>
      <c r="D1019" s="28" t="str">
        <f>IF(RawData!E1019&lt;&gt;"",RawData!E1019,"")</f>
        <v/>
      </c>
      <c r="E1019" t="str">
        <f>IF(RawData!F1019&lt;&gt;"",CONCATENATE(RawData!F1019,", ",LEFT(RawData!G1019,1)),"")</f>
        <v/>
      </c>
      <c r="G1019" s="30" t="str">
        <f t="shared" si="15"/>
        <v/>
      </c>
      <c r="H1019" t="str">
        <f>IF(A1019&lt;&gt;"",VLOOKUP(G1019,ScoreRanges!$C$4:$E$8,3),"")</f>
        <v/>
      </c>
      <c r="J1019" s="30" t="str">
        <f>IF(AND(ConversionTable!$F$2&lt;&gt;"",A1019&lt;&gt;""),VLOOKUP(G1019,ConversionTable!B$2:D$402,3),"")</f>
        <v/>
      </c>
      <c r="K1019" t="str">
        <f>IF(AND(ConversionTable!$F$2&lt;&gt;"",A1019&lt;&gt;""),VLOOKUP(J1019,ConversionTable!I$4:K$7,3),"")</f>
        <v/>
      </c>
      <c r="M1019" t="str">
        <f>IF(A1019&lt;&gt;"",(RawData!AC1019*ScoringModel!$B$11+RawData!AD1019*ScoringModel!$B$21+RawData!AE1019*ScoringModel!$B$31)*0.01,"")</f>
        <v/>
      </c>
      <c r="N1019" t="str">
        <f>IF(A1019&lt;&gt;"",(RawData!H1019*ScoringModel!$B$4+RawData!I1019*ScoringModel!$B$5+RawData!J1019*ScoringModel!$B$6+RawData!K1019*ScoringModel!$B$7+RawData!L1019*ScoringModel!$B$8+RawData!M1019*ScoringModel!$B$9+RawData!N1019*ScoringModel!$B$10)*0.01,"")</f>
        <v/>
      </c>
      <c r="O1019" t="str">
        <f>IF(A1019&lt;&gt;"",(RawData!O1019*ScoringModel!$B$14+RawData!P1019*ScoringModel!$B$15+RawData!Q1019*ScoringModel!$B$16+RawData!R1019*ScoringModel!$B$17+RawData!S1019*ScoringModel!$B$18+RawData!T1019*ScoringModel!$B$19+RawData!U1019*ScoringModel!$B$20)*0.01,"")</f>
        <v/>
      </c>
      <c r="P1019" t="str">
        <f>IF(A1019&lt;&gt;"",(RawData!V1019*ScoringModel!$B$24+RawData!W1019*ScoringModel!$B$25+RawData!X1019*ScoringModel!$B$26+RawData!Y1019*ScoringModel!$B$27+RawData!Z1019*ScoringModel!$B$28+RawData!AA1019*ScoringModel!$B$29+RawData!AB1019*ScoringModel!$B$30)*0.01,"")</f>
        <v/>
      </c>
      <c r="Q1019" s="19"/>
      <c r="R1019" s="19"/>
      <c r="S1019" s="19"/>
      <c r="T1019" s="19"/>
      <c r="U1019" s="19"/>
      <c r="V1019" s="19"/>
    </row>
    <row r="1020" spans="1:22" x14ac:dyDescent="0.25">
      <c r="A1020" t="str">
        <f>IF(RawData!A1020&lt;&gt;"",RawData!A1020,"")</f>
        <v/>
      </c>
      <c r="B1020" t="str">
        <f>IF(RawData!B1020&lt;&gt;"",CONCATENATE(RawData!B1020,", ",RawData!C1020),"")</f>
        <v/>
      </c>
      <c r="C1020" t="str">
        <f>IF(RawData!D1020&lt;&gt;"",RawData!D1020,"")</f>
        <v/>
      </c>
      <c r="D1020" s="28" t="str">
        <f>IF(RawData!E1020&lt;&gt;"",RawData!E1020,"")</f>
        <v/>
      </c>
      <c r="E1020" t="str">
        <f>IF(RawData!F1020&lt;&gt;"",CONCATENATE(RawData!F1020,", ",LEFT(RawData!G1020,1)),"")</f>
        <v/>
      </c>
      <c r="G1020" s="30" t="str">
        <f t="shared" si="15"/>
        <v/>
      </c>
      <c r="H1020" t="str">
        <f>IF(A1020&lt;&gt;"",VLOOKUP(G1020,ScoreRanges!$C$4:$E$8,3),"")</f>
        <v/>
      </c>
      <c r="J1020" s="30" t="str">
        <f>IF(AND(ConversionTable!$F$2&lt;&gt;"",A1020&lt;&gt;""),VLOOKUP(G1020,ConversionTable!B$2:D$402,3),"")</f>
        <v/>
      </c>
      <c r="K1020" t="str">
        <f>IF(AND(ConversionTable!$F$2&lt;&gt;"",A1020&lt;&gt;""),VLOOKUP(J1020,ConversionTable!I$4:K$7,3),"")</f>
        <v/>
      </c>
      <c r="M1020" t="str">
        <f>IF(A1020&lt;&gt;"",(RawData!AC1020*ScoringModel!$B$11+RawData!AD1020*ScoringModel!$B$21+RawData!AE1020*ScoringModel!$B$31)*0.01,"")</f>
        <v/>
      </c>
      <c r="N1020" t="str">
        <f>IF(A1020&lt;&gt;"",(RawData!H1020*ScoringModel!$B$4+RawData!I1020*ScoringModel!$B$5+RawData!J1020*ScoringModel!$B$6+RawData!K1020*ScoringModel!$B$7+RawData!L1020*ScoringModel!$B$8+RawData!M1020*ScoringModel!$B$9+RawData!N1020*ScoringModel!$B$10)*0.01,"")</f>
        <v/>
      </c>
      <c r="O1020" t="str">
        <f>IF(A1020&lt;&gt;"",(RawData!O1020*ScoringModel!$B$14+RawData!P1020*ScoringModel!$B$15+RawData!Q1020*ScoringModel!$B$16+RawData!R1020*ScoringModel!$B$17+RawData!S1020*ScoringModel!$B$18+RawData!T1020*ScoringModel!$B$19+RawData!U1020*ScoringModel!$B$20)*0.01,"")</f>
        <v/>
      </c>
      <c r="P1020" t="str">
        <f>IF(A1020&lt;&gt;"",(RawData!V1020*ScoringModel!$B$24+RawData!W1020*ScoringModel!$B$25+RawData!X1020*ScoringModel!$B$26+RawData!Y1020*ScoringModel!$B$27+RawData!Z1020*ScoringModel!$B$28+RawData!AA1020*ScoringModel!$B$29+RawData!AB1020*ScoringModel!$B$30)*0.01,"")</f>
        <v/>
      </c>
      <c r="Q1020" s="19"/>
      <c r="R1020" s="19"/>
      <c r="S1020" s="19"/>
      <c r="T1020" s="19"/>
      <c r="U1020" s="19"/>
      <c r="V1020" s="19"/>
    </row>
    <row r="1021" spans="1:22" x14ac:dyDescent="0.25">
      <c r="A1021" t="str">
        <f>IF(RawData!A1021&lt;&gt;"",RawData!A1021,"")</f>
        <v/>
      </c>
      <c r="B1021" t="str">
        <f>IF(RawData!B1021&lt;&gt;"",CONCATENATE(RawData!B1021,", ",RawData!C1021),"")</f>
        <v/>
      </c>
      <c r="C1021" t="str">
        <f>IF(RawData!D1021&lt;&gt;"",RawData!D1021,"")</f>
        <v/>
      </c>
      <c r="D1021" s="28" t="str">
        <f>IF(RawData!E1021&lt;&gt;"",RawData!E1021,"")</f>
        <v/>
      </c>
      <c r="E1021" t="str">
        <f>IF(RawData!F1021&lt;&gt;"",CONCATENATE(RawData!F1021,", ",LEFT(RawData!G1021,1)),"")</f>
        <v/>
      </c>
      <c r="G1021" s="30" t="str">
        <f t="shared" si="15"/>
        <v/>
      </c>
      <c r="H1021" t="str">
        <f>IF(A1021&lt;&gt;"",VLOOKUP(G1021,ScoreRanges!$C$4:$E$8,3),"")</f>
        <v/>
      </c>
      <c r="J1021" s="30" t="str">
        <f>IF(AND(ConversionTable!$F$2&lt;&gt;"",A1021&lt;&gt;""),VLOOKUP(G1021,ConversionTable!B$2:D$402,3),"")</f>
        <v/>
      </c>
      <c r="K1021" t="str">
        <f>IF(AND(ConversionTable!$F$2&lt;&gt;"",A1021&lt;&gt;""),VLOOKUP(J1021,ConversionTable!I$4:K$7,3),"")</f>
        <v/>
      </c>
      <c r="M1021" t="str">
        <f>IF(A1021&lt;&gt;"",(RawData!AC1021*ScoringModel!$B$11+RawData!AD1021*ScoringModel!$B$21+RawData!AE1021*ScoringModel!$B$31)*0.01,"")</f>
        <v/>
      </c>
      <c r="N1021" t="str">
        <f>IF(A1021&lt;&gt;"",(RawData!H1021*ScoringModel!$B$4+RawData!I1021*ScoringModel!$B$5+RawData!J1021*ScoringModel!$B$6+RawData!K1021*ScoringModel!$B$7+RawData!L1021*ScoringModel!$B$8+RawData!M1021*ScoringModel!$B$9+RawData!N1021*ScoringModel!$B$10)*0.01,"")</f>
        <v/>
      </c>
      <c r="O1021" t="str">
        <f>IF(A1021&lt;&gt;"",(RawData!O1021*ScoringModel!$B$14+RawData!P1021*ScoringModel!$B$15+RawData!Q1021*ScoringModel!$B$16+RawData!R1021*ScoringModel!$B$17+RawData!S1021*ScoringModel!$B$18+RawData!T1021*ScoringModel!$B$19+RawData!U1021*ScoringModel!$B$20)*0.01,"")</f>
        <v/>
      </c>
      <c r="P1021" t="str">
        <f>IF(A1021&lt;&gt;"",(RawData!V1021*ScoringModel!$B$24+RawData!W1021*ScoringModel!$B$25+RawData!X1021*ScoringModel!$B$26+RawData!Y1021*ScoringModel!$B$27+RawData!Z1021*ScoringModel!$B$28+RawData!AA1021*ScoringModel!$B$29+RawData!AB1021*ScoringModel!$B$30)*0.01,"")</f>
        <v/>
      </c>
      <c r="Q1021" s="19"/>
      <c r="R1021" s="19"/>
      <c r="S1021" s="19"/>
      <c r="T1021" s="19"/>
      <c r="U1021" s="19"/>
      <c r="V1021" s="19"/>
    </row>
    <row r="1022" spans="1:22" x14ac:dyDescent="0.25">
      <c r="A1022" t="str">
        <f>IF(RawData!A1022&lt;&gt;"",RawData!A1022,"")</f>
        <v/>
      </c>
      <c r="B1022" t="str">
        <f>IF(RawData!B1022&lt;&gt;"",CONCATENATE(RawData!B1022,", ",RawData!C1022),"")</f>
        <v/>
      </c>
      <c r="C1022" t="str">
        <f>IF(RawData!D1022&lt;&gt;"",RawData!D1022,"")</f>
        <v/>
      </c>
      <c r="D1022" s="28" t="str">
        <f>IF(RawData!E1022&lt;&gt;"",RawData!E1022,"")</f>
        <v/>
      </c>
      <c r="E1022" t="str">
        <f>IF(RawData!F1022&lt;&gt;"",CONCATENATE(RawData!F1022,", ",LEFT(RawData!G1022,1)),"")</f>
        <v/>
      </c>
      <c r="G1022" s="30" t="str">
        <f t="shared" si="15"/>
        <v/>
      </c>
      <c r="H1022" t="str">
        <f>IF(A1022&lt;&gt;"",VLOOKUP(G1022,ScoreRanges!$C$4:$E$8,3),"")</f>
        <v/>
      </c>
      <c r="J1022" s="30" t="str">
        <f>IF(AND(ConversionTable!$F$2&lt;&gt;"",A1022&lt;&gt;""),VLOOKUP(G1022,ConversionTable!B$2:D$402,3),"")</f>
        <v/>
      </c>
      <c r="K1022" t="str">
        <f>IF(AND(ConversionTable!$F$2&lt;&gt;"",A1022&lt;&gt;""),VLOOKUP(J1022,ConversionTable!I$4:K$7,3),"")</f>
        <v/>
      </c>
      <c r="M1022" t="str">
        <f>IF(A1022&lt;&gt;"",(RawData!AC1022*ScoringModel!$B$11+RawData!AD1022*ScoringModel!$B$21+RawData!AE1022*ScoringModel!$B$31)*0.01,"")</f>
        <v/>
      </c>
      <c r="N1022" t="str">
        <f>IF(A1022&lt;&gt;"",(RawData!H1022*ScoringModel!$B$4+RawData!I1022*ScoringModel!$B$5+RawData!J1022*ScoringModel!$B$6+RawData!K1022*ScoringModel!$B$7+RawData!L1022*ScoringModel!$B$8+RawData!M1022*ScoringModel!$B$9+RawData!N1022*ScoringModel!$B$10)*0.01,"")</f>
        <v/>
      </c>
      <c r="O1022" t="str">
        <f>IF(A1022&lt;&gt;"",(RawData!O1022*ScoringModel!$B$14+RawData!P1022*ScoringModel!$B$15+RawData!Q1022*ScoringModel!$B$16+RawData!R1022*ScoringModel!$B$17+RawData!S1022*ScoringModel!$B$18+RawData!T1022*ScoringModel!$B$19+RawData!U1022*ScoringModel!$B$20)*0.01,"")</f>
        <v/>
      </c>
      <c r="P1022" t="str">
        <f>IF(A1022&lt;&gt;"",(RawData!V1022*ScoringModel!$B$24+RawData!W1022*ScoringModel!$B$25+RawData!X1022*ScoringModel!$B$26+RawData!Y1022*ScoringModel!$B$27+RawData!Z1022*ScoringModel!$B$28+RawData!AA1022*ScoringModel!$B$29+RawData!AB1022*ScoringModel!$B$30)*0.01,"")</f>
        <v/>
      </c>
      <c r="Q1022" s="19"/>
      <c r="R1022" s="19"/>
      <c r="S1022" s="19"/>
      <c r="T1022" s="19"/>
      <c r="U1022" s="19"/>
      <c r="V1022" s="19"/>
    </row>
    <row r="1023" spans="1:22" x14ac:dyDescent="0.25">
      <c r="A1023" t="str">
        <f>IF(RawData!A1023&lt;&gt;"",RawData!A1023,"")</f>
        <v/>
      </c>
      <c r="B1023" t="str">
        <f>IF(RawData!B1023&lt;&gt;"",CONCATENATE(RawData!B1023,", ",RawData!C1023),"")</f>
        <v/>
      </c>
      <c r="C1023" t="str">
        <f>IF(RawData!D1023&lt;&gt;"",RawData!D1023,"")</f>
        <v/>
      </c>
      <c r="D1023" s="28" t="str">
        <f>IF(RawData!E1023&lt;&gt;"",RawData!E1023,"")</f>
        <v/>
      </c>
      <c r="E1023" t="str">
        <f>IF(RawData!F1023&lt;&gt;"",CONCATENATE(RawData!F1023,", ",LEFT(RawData!G1023,1)),"")</f>
        <v/>
      </c>
      <c r="G1023" s="30" t="str">
        <f t="shared" si="15"/>
        <v/>
      </c>
      <c r="H1023" t="str">
        <f>IF(A1023&lt;&gt;"",VLOOKUP(G1023,ScoreRanges!$C$4:$E$8,3),"")</f>
        <v/>
      </c>
      <c r="J1023" s="30" t="str">
        <f>IF(AND(ConversionTable!$F$2&lt;&gt;"",A1023&lt;&gt;""),VLOOKUP(G1023,ConversionTable!B$2:D$402,3),"")</f>
        <v/>
      </c>
      <c r="K1023" t="str">
        <f>IF(AND(ConversionTable!$F$2&lt;&gt;"",A1023&lt;&gt;""),VLOOKUP(J1023,ConversionTable!I$4:K$7,3),"")</f>
        <v/>
      </c>
      <c r="M1023" t="str">
        <f>IF(A1023&lt;&gt;"",(RawData!AC1023*ScoringModel!$B$11+RawData!AD1023*ScoringModel!$B$21+RawData!AE1023*ScoringModel!$B$31)*0.01,"")</f>
        <v/>
      </c>
      <c r="N1023" t="str">
        <f>IF(A1023&lt;&gt;"",(RawData!H1023*ScoringModel!$B$4+RawData!I1023*ScoringModel!$B$5+RawData!J1023*ScoringModel!$B$6+RawData!K1023*ScoringModel!$B$7+RawData!L1023*ScoringModel!$B$8+RawData!M1023*ScoringModel!$B$9+RawData!N1023*ScoringModel!$B$10)*0.01,"")</f>
        <v/>
      </c>
      <c r="O1023" t="str">
        <f>IF(A1023&lt;&gt;"",(RawData!O1023*ScoringModel!$B$14+RawData!P1023*ScoringModel!$B$15+RawData!Q1023*ScoringModel!$B$16+RawData!R1023*ScoringModel!$B$17+RawData!S1023*ScoringModel!$B$18+RawData!T1023*ScoringModel!$B$19+RawData!U1023*ScoringModel!$B$20)*0.01,"")</f>
        <v/>
      </c>
      <c r="P1023" t="str">
        <f>IF(A1023&lt;&gt;"",(RawData!V1023*ScoringModel!$B$24+RawData!W1023*ScoringModel!$B$25+RawData!X1023*ScoringModel!$B$26+RawData!Y1023*ScoringModel!$B$27+RawData!Z1023*ScoringModel!$B$28+RawData!AA1023*ScoringModel!$B$29+RawData!AB1023*ScoringModel!$B$30)*0.01,"")</f>
        <v/>
      </c>
      <c r="Q1023" s="19"/>
      <c r="R1023" s="19"/>
      <c r="S1023" s="19"/>
      <c r="T1023" s="19"/>
      <c r="U1023" s="19"/>
      <c r="V1023" s="19"/>
    </row>
    <row r="1024" spans="1:22" x14ac:dyDescent="0.25">
      <c r="A1024" t="str">
        <f>IF(RawData!A1024&lt;&gt;"",RawData!A1024,"")</f>
        <v/>
      </c>
      <c r="B1024" t="str">
        <f>IF(RawData!B1024&lt;&gt;"",CONCATENATE(RawData!B1024,", ",RawData!C1024),"")</f>
        <v/>
      </c>
      <c r="C1024" t="str">
        <f>IF(RawData!D1024&lt;&gt;"",RawData!D1024,"")</f>
        <v/>
      </c>
      <c r="D1024" s="28" t="str">
        <f>IF(RawData!E1024&lt;&gt;"",RawData!E1024,"")</f>
        <v/>
      </c>
      <c r="E1024" t="str">
        <f>IF(RawData!F1024&lt;&gt;"",CONCATENATE(RawData!F1024,", ",LEFT(RawData!G1024,1)),"")</f>
        <v/>
      </c>
      <c r="G1024" s="30" t="str">
        <f t="shared" si="15"/>
        <v/>
      </c>
      <c r="H1024" t="str">
        <f>IF(A1024&lt;&gt;"",VLOOKUP(G1024,ScoreRanges!$C$4:$E$8,3),"")</f>
        <v/>
      </c>
      <c r="J1024" s="30" t="str">
        <f>IF(AND(ConversionTable!$F$2&lt;&gt;"",A1024&lt;&gt;""),VLOOKUP(G1024,ConversionTable!B$2:D$402,3),"")</f>
        <v/>
      </c>
      <c r="K1024" t="str">
        <f>IF(AND(ConversionTable!$F$2&lt;&gt;"",A1024&lt;&gt;""),VLOOKUP(J1024,ConversionTable!I$4:K$7,3),"")</f>
        <v/>
      </c>
      <c r="M1024" t="str">
        <f>IF(A1024&lt;&gt;"",(RawData!AC1024*ScoringModel!$B$11+RawData!AD1024*ScoringModel!$B$21+RawData!AE1024*ScoringModel!$B$31)*0.01,"")</f>
        <v/>
      </c>
      <c r="N1024" t="str">
        <f>IF(A1024&lt;&gt;"",(RawData!H1024*ScoringModel!$B$4+RawData!I1024*ScoringModel!$B$5+RawData!J1024*ScoringModel!$B$6+RawData!K1024*ScoringModel!$B$7+RawData!L1024*ScoringModel!$B$8+RawData!M1024*ScoringModel!$B$9+RawData!N1024*ScoringModel!$B$10)*0.01,"")</f>
        <v/>
      </c>
      <c r="O1024" t="str">
        <f>IF(A1024&lt;&gt;"",(RawData!O1024*ScoringModel!$B$14+RawData!P1024*ScoringModel!$B$15+RawData!Q1024*ScoringModel!$B$16+RawData!R1024*ScoringModel!$B$17+RawData!S1024*ScoringModel!$B$18+RawData!T1024*ScoringModel!$B$19+RawData!U1024*ScoringModel!$B$20)*0.01,"")</f>
        <v/>
      </c>
      <c r="P1024" t="str">
        <f>IF(A1024&lt;&gt;"",(RawData!V1024*ScoringModel!$B$24+RawData!W1024*ScoringModel!$B$25+RawData!X1024*ScoringModel!$B$26+RawData!Y1024*ScoringModel!$B$27+RawData!Z1024*ScoringModel!$B$28+RawData!AA1024*ScoringModel!$B$29+RawData!AB1024*ScoringModel!$B$30)*0.01,"")</f>
        <v/>
      </c>
      <c r="Q1024" s="19"/>
      <c r="R1024" s="19"/>
      <c r="S1024" s="19"/>
      <c r="T1024" s="19"/>
      <c r="U1024" s="19"/>
      <c r="V1024" s="19"/>
    </row>
    <row r="1025" spans="1:22" x14ac:dyDescent="0.25">
      <c r="A1025" t="str">
        <f>IF(RawData!A1025&lt;&gt;"",RawData!A1025,"")</f>
        <v/>
      </c>
      <c r="B1025" t="str">
        <f>IF(RawData!B1025&lt;&gt;"",CONCATENATE(RawData!B1025,", ",RawData!C1025),"")</f>
        <v/>
      </c>
      <c r="C1025" t="str">
        <f>IF(RawData!D1025&lt;&gt;"",RawData!D1025,"")</f>
        <v/>
      </c>
      <c r="D1025" s="28" t="str">
        <f>IF(RawData!E1025&lt;&gt;"",RawData!E1025,"")</f>
        <v/>
      </c>
      <c r="E1025" t="str">
        <f>IF(RawData!F1025&lt;&gt;"",CONCATENATE(RawData!F1025,", ",LEFT(RawData!G1025,1)),"")</f>
        <v/>
      </c>
      <c r="G1025" s="30" t="str">
        <f t="shared" si="15"/>
        <v/>
      </c>
      <c r="H1025" t="str">
        <f>IF(A1025&lt;&gt;"",VLOOKUP(G1025,ScoreRanges!$C$4:$E$8,3),"")</f>
        <v/>
      </c>
      <c r="J1025" s="30" t="str">
        <f>IF(AND(ConversionTable!$F$2&lt;&gt;"",A1025&lt;&gt;""),VLOOKUP(G1025,ConversionTable!B$2:D$402,3),"")</f>
        <v/>
      </c>
      <c r="K1025" t="str">
        <f>IF(AND(ConversionTable!$F$2&lt;&gt;"",A1025&lt;&gt;""),VLOOKUP(J1025,ConversionTable!I$4:K$7,3),"")</f>
        <v/>
      </c>
      <c r="M1025" t="str">
        <f>IF(A1025&lt;&gt;"",(RawData!AC1025*ScoringModel!$B$11+RawData!AD1025*ScoringModel!$B$21+RawData!AE1025*ScoringModel!$B$31)*0.01,"")</f>
        <v/>
      </c>
      <c r="N1025" t="str">
        <f>IF(A1025&lt;&gt;"",(RawData!H1025*ScoringModel!$B$4+RawData!I1025*ScoringModel!$B$5+RawData!J1025*ScoringModel!$B$6+RawData!K1025*ScoringModel!$B$7+RawData!L1025*ScoringModel!$B$8+RawData!M1025*ScoringModel!$B$9+RawData!N1025*ScoringModel!$B$10)*0.01,"")</f>
        <v/>
      </c>
      <c r="O1025" t="str">
        <f>IF(A1025&lt;&gt;"",(RawData!O1025*ScoringModel!$B$14+RawData!P1025*ScoringModel!$B$15+RawData!Q1025*ScoringModel!$B$16+RawData!R1025*ScoringModel!$B$17+RawData!S1025*ScoringModel!$B$18+RawData!T1025*ScoringModel!$B$19+RawData!U1025*ScoringModel!$B$20)*0.01,"")</f>
        <v/>
      </c>
      <c r="P1025" t="str">
        <f>IF(A1025&lt;&gt;"",(RawData!V1025*ScoringModel!$B$24+RawData!W1025*ScoringModel!$B$25+RawData!X1025*ScoringModel!$B$26+RawData!Y1025*ScoringModel!$B$27+RawData!Z1025*ScoringModel!$B$28+RawData!AA1025*ScoringModel!$B$29+RawData!AB1025*ScoringModel!$B$30)*0.01,"")</f>
        <v/>
      </c>
      <c r="Q1025" s="19"/>
      <c r="R1025" s="19"/>
      <c r="S1025" s="19"/>
      <c r="T1025" s="19"/>
      <c r="U1025" s="19"/>
      <c r="V1025" s="19"/>
    </row>
    <row r="1026" spans="1:22" x14ac:dyDescent="0.25">
      <c r="A1026" t="str">
        <f>IF(RawData!A1026&lt;&gt;"",RawData!A1026,"")</f>
        <v/>
      </c>
      <c r="B1026" t="str">
        <f>IF(RawData!B1026&lt;&gt;"",CONCATENATE(RawData!B1026,", ",RawData!C1026),"")</f>
        <v/>
      </c>
      <c r="C1026" t="str">
        <f>IF(RawData!D1026&lt;&gt;"",RawData!D1026,"")</f>
        <v/>
      </c>
      <c r="D1026" s="28" t="str">
        <f>IF(RawData!E1026&lt;&gt;"",RawData!E1026,"")</f>
        <v/>
      </c>
      <c r="E1026" t="str">
        <f>IF(RawData!F1026&lt;&gt;"",CONCATENATE(RawData!F1026,", ",LEFT(RawData!G1026,1)),"")</f>
        <v/>
      </c>
      <c r="G1026" s="30" t="str">
        <f t="shared" si="15"/>
        <v/>
      </c>
      <c r="H1026" t="str">
        <f>IF(A1026&lt;&gt;"",VLOOKUP(G1026,ScoreRanges!$C$4:$E$8,3),"")</f>
        <v/>
      </c>
      <c r="J1026" s="30" t="str">
        <f>IF(AND(ConversionTable!$F$2&lt;&gt;"",A1026&lt;&gt;""),VLOOKUP(G1026,ConversionTable!B$2:D$402,3),"")</f>
        <v/>
      </c>
      <c r="K1026" t="str">
        <f>IF(AND(ConversionTable!$F$2&lt;&gt;"",A1026&lt;&gt;""),VLOOKUP(J1026,ConversionTable!I$4:K$7,3),"")</f>
        <v/>
      </c>
      <c r="M1026" t="str">
        <f>IF(A1026&lt;&gt;"",(RawData!AC1026*ScoringModel!$B$11+RawData!AD1026*ScoringModel!$B$21+RawData!AE1026*ScoringModel!$B$31)*0.01,"")</f>
        <v/>
      </c>
      <c r="N1026" t="str">
        <f>IF(A1026&lt;&gt;"",(RawData!H1026*ScoringModel!$B$4+RawData!I1026*ScoringModel!$B$5+RawData!J1026*ScoringModel!$B$6+RawData!K1026*ScoringModel!$B$7+RawData!L1026*ScoringModel!$B$8+RawData!M1026*ScoringModel!$B$9+RawData!N1026*ScoringModel!$B$10)*0.01,"")</f>
        <v/>
      </c>
      <c r="O1026" t="str">
        <f>IF(A1026&lt;&gt;"",(RawData!O1026*ScoringModel!$B$14+RawData!P1026*ScoringModel!$B$15+RawData!Q1026*ScoringModel!$B$16+RawData!R1026*ScoringModel!$B$17+RawData!S1026*ScoringModel!$B$18+RawData!T1026*ScoringModel!$B$19+RawData!U1026*ScoringModel!$B$20)*0.01,"")</f>
        <v/>
      </c>
      <c r="P1026" t="str">
        <f>IF(A1026&lt;&gt;"",(RawData!V1026*ScoringModel!$B$24+RawData!W1026*ScoringModel!$B$25+RawData!X1026*ScoringModel!$B$26+RawData!Y1026*ScoringModel!$B$27+RawData!Z1026*ScoringModel!$B$28+RawData!AA1026*ScoringModel!$B$29+RawData!AB1026*ScoringModel!$B$30)*0.01,"")</f>
        <v/>
      </c>
      <c r="Q1026" s="19"/>
      <c r="R1026" s="19"/>
      <c r="S1026" s="19"/>
      <c r="T1026" s="19"/>
      <c r="U1026" s="19"/>
      <c r="V1026" s="19"/>
    </row>
    <row r="1027" spans="1:22" x14ac:dyDescent="0.25">
      <c r="A1027" t="str">
        <f>IF(RawData!A1027&lt;&gt;"",RawData!A1027,"")</f>
        <v/>
      </c>
      <c r="B1027" t="str">
        <f>IF(RawData!B1027&lt;&gt;"",CONCATENATE(RawData!B1027,", ",RawData!C1027),"")</f>
        <v/>
      </c>
      <c r="C1027" t="str">
        <f>IF(RawData!D1027&lt;&gt;"",RawData!D1027,"")</f>
        <v/>
      </c>
      <c r="D1027" s="28" t="str">
        <f>IF(RawData!E1027&lt;&gt;"",RawData!E1027,"")</f>
        <v/>
      </c>
      <c r="E1027" t="str">
        <f>IF(RawData!F1027&lt;&gt;"",CONCATENATE(RawData!F1027,", ",LEFT(RawData!G1027,1)),"")</f>
        <v/>
      </c>
      <c r="G1027" s="30" t="str">
        <f t="shared" ref="G1027:G1090" si="16">IF(A1027&lt;&gt;"",SUM(M1027:P1027),"")</f>
        <v/>
      </c>
      <c r="H1027" t="str">
        <f>IF(A1027&lt;&gt;"",VLOOKUP(G1027,ScoreRanges!$C$4:$E$8,3),"")</f>
        <v/>
      </c>
      <c r="J1027" s="30" t="str">
        <f>IF(AND(ConversionTable!$F$2&lt;&gt;"",A1027&lt;&gt;""),VLOOKUP(G1027,ConversionTable!B$2:D$402,3),"")</f>
        <v/>
      </c>
      <c r="K1027" t="str">
        <f>IF(AND(ConversionTable!$F$2&lt;&gt;"",A1027&lt;&gt;""),VLOOKUP(J1027,ConversionTable!I$4:K$7,3),"")</f>
        <v/>
      </c>
      <c r="M1027" t="str">
        <f>IF(A1027&lt;&gt;"",(RawData!AC1027*ScoringModel!$B$11+RawData!AD1027*ScoringModel!$B$21+RawData!AE1027*ScoringModel!$B$31)*0.01,"")</f>
        <v/>
      </c>
      <c r="N1027" t="str">
        <f>IF(A1027&lt;&gt;"",(RawData!H1027*ScoringModel!$B$4+RawData!I1027*ScoringModel!$B$5+RawData!J1027*ScoringModel!$B$6+RawData!K1027*ScoringModel!$B$7+RawData!L1027*ScoringModel!$B$8+RawData!M1027*ScoringModel!$B$9+RawData!N1027*ScoringModel!$B$10)*0.01,"")</f>
        <v/>
      </c>
      <c r="O1027" t="str">
        <f>IF(A1027&lt;&gt;"",(RawData!O1027*ScoringModel!$B$14+RawData!P1027*ScoringModel!$B$15+RawData!Q1027*ScoringModel!$B$16+RawData!R1027*ScoringModel!$B$17+RawData!S1027*ScoringModel!$B$18+RawData!T1027*ScoringModel!$B$19+RawData!U1027*ScoringModel!$B$20)*0.01,"")</f>
        <v/>
      </c>
      <c r="P1027" t="str">
        <f>IF(A1027&lt;&gt;"",(RawData!V1027*ScoringModel!$B$24+RawData!W1027*ScoringModel!$B$25+RawData!X1027*ScoringModel!$B$26+RawData!Y1027*ScoringModel!$B$27+RawData!Z1027*ScoringModel!$B$28+RawData!AA1027*ScoringModel!$B$29+RawData!AB1027*ScoringModel!$B$30)*0.01,"")</f>
        <v/>
      </c>
      <c r="Q1027" s="19"/>
      <c r="R1027" s="19"/>
      <c r="S1027" s="19"/>
      <c r="T1027" s="19"/>
      <c r="U1027" s="19"/>
      <c r="V1027" s="19"/>
    </row>
    <row r="1028" spans="1:22" x14ac:dyDescent="0.25">
      <c r="A1028" t="str">
        <f>IF(RawData!A1028&lt;&gt;"",RawData!A1028,"")</f>
        <v/>
      </c>
      <c r="B1028" t="str">
        <f>IF(RawData!B1028&lt;&gt;"",CONCATENATE(RawData!B1028,", ",RawData!C1028),"")</f>
        <v/>
      </c>
      <c r="C1028" t="str">
        <f>IF(RawData!D1028&lt;&gt;"",RawData!D1028,"")</f>
        <v/>
      </c>
      <c r="D1028" s="28" t="str">
        <f>IF(RawData!E1028&lt;&gt;"",RawData!E1028,"")</f>
        <v/>
      </c>
      <c r="E1028" t="str">
        <f>IF(RawData!F1028&lt;&gt;"",CONCATENATE(RawData!F1028,", ",LEFT(RawData!G1028,1)),"")</f>
        <v/>
      </c>
      <c r="G1028" s="30" t="str">
        <f t="shared" si="16"/>
        <v/>
      </c>
      <c r="H1028" t="str">
        <f>IF(A1028&lt;&gt;"",VLOOKUP(G1028,ScoreRanges!$C$4:$E$8,3),"")</f>
        <v/>
      </c>
      <c r="J1028" s="30" t="str">
        <f>IF(AND(ConversionTable!$F$2&lt;&gt;"",A1028&lt;&gt;""),VLOOKUP(G1028,ConversionTable!B$2:D$402,3),"")</f>
        <v/>
      </c>
      <c r="K1028" t="str">
        <f>IF(AND(ConversionTable!$F$2&lt;&gt;"",A1028&lt;&gt;""),VLOOKUP(J1028,ConversionTable!I$4:K$7,3),"")</f>
        <v/>
      </c>
      <c r="M1028" t="str">
        <f>IF(A1028&lt;&gt;"",(RawData!AC1028*ScoringModel!$B$11+RawData!AD1028*ScoringModel!$B$21+RawData!AE1028*ScoringModel!$B$31)*0.01,"")</f>
        <v/>
      </c>
      <c r="N1028" t="str">
        <f>IF(A1028&lt;&gt;"",(RawData!H1028*ScoringModel!$B$4+RawData!I1028*ScoringModel!$B$5+RawData!J1028*ScoringModel!$B$6+RawData!K1028*ScoringModel!$B$7+RawData!L1028*ScoringModel!$B$8+RawData!M1028*ScoringModel!$B$9+RawData!N1028*ScoringModel!$B$10)*0.01,"")</f>
        <v/>
      </c>
      <c r="O1028" t="str">
        <f>IF(A1028&lt;&gt;"",(RawData!O1028*ScoringModel!$B$14+RawData!P1028*ScoringModel!$B$15+RawData!Q1028*ScoringModel!$B$16+RawData!R1028*ScoringModel!$B$17+RawData!S1028*ScoringModel!$B$18+RawData!T1028*ScoringModel!$B$19+RawData!U1028*ScoringModel!$B$20)*0.01,"")</f>
        <v/>
      </c>
      <c r="P1028" t="str">
        <f>IF(A1028&lt;&gt;"",(RawData!V1028*ScoringModel!$B$24+RawData!W1028*ScoringModel!$B$25+RawData!X1028*ScoringModel!$B$26+RawData!Y1028*ScoringModel!$B$27+RawData!Z1028*ScoringModel!$B$28+RawData!AA1028*ScoringModel!$B$29+RawData!AB1028*ScoringModel!$B$30)*0.01,"")</f>
        <v/>
      </c>
      <c r="Q1028" s="19"/>
      <c r="R1028" s="19"/>
      <c r="S1028" s="19"/>
      <c r="T1028" s="19"/>
      <c r="U1028" s="19"/>
      <c r="V1028" s="19"/>
    </row>
    <row r="1029" spans="1:22" x14ac:dyDescent="0.25">
      <c r="A1029" t="str">
        <f>IF(RawData!A1029&lt;&gt;"",RawData!A1029,"")</f>
        <v/>
      </c>
      <c r="B1029" t="str">
        <f>IF(RawData!B1029&lt;&gt;"",CONCATENATE(RawData!B1029,", ",RawData!C1029),"")</f>
        <v/>
      </c>
      <c r="C1029" t="str">
        <f>IF(RawData!D1029&lt;&gt;"",RawData!D1029,"")</f>
        <v/>
      </c>
      <c r="D1029" s="28" t="str">
        <f>IF(RawData!E1029&lt;&gt;"",RawData!E1029,"")</f>
        <v/>
      </c>
      <c r="E1029" t="str">
        <f>IF(RawData!F1029&lt;&gt;"",CONCATENATE(RawData!F1029,", ",LEFT(RawData!G1029,1)),"")</f>
        <v/>
      </c>
      <c r="G1029" s="30" t="str">
        <f t="shared" si="16"/>
        <v/>
      </c>
      <c r="H1029" t="str">
        <f>IF(A1029&lt;&gt;"",VLOOKUP(G1029,ScoreRanges!$C$4:$E$8,3),"")</f>
        <v/>
      </c>
      <c r="J1029" s="30" t="str">
        <f>IF(AND(ConversionTable!$F$2&lt;&gt;"",A1029&lt;&gt;""),VLOOKUP(G1029,ConversionTable!B$2:D$402,3),"")</f>
        <v/>
      </c>
      <c r="K1029" t="str">
        <f>IF(AND(ConversionTable!$F$2&lt;&gt;"",A1029&lt;&gt;""),VLOOKUP(J1029,ConversionTable!I$4:K$7,3),"")</f>
        <v/>
      </c>
      <c r="M1029" t="str">
        <f>IF(A1029&lt;&gt;"",(RawData!AC1029*ScoringModel!$B$11+RawData!AD1029*ScoringModel!$B$21+RawData!AE1029*ScoringModel!$B$31)*0.01,"")</f>
        <v/>
      </c>
      <c r="N1029" t="str">
        <f>IF(A1029&lt;&gt;"",(RawData!H1029*ScoringModel!$B$4+RawData!I1029*ScoringModel!$B$5+RawData!J1029*ScoringModel!$B$6+RawData!K1029*ScoringModel!$B$7+RawData!L1029*ScoringModel!$B$8+RawData!M1029*ScoringModel!$B$9+RawData!N1029*ScoringModel!$B$10)*0.01,"")</f>
        <v/>
      </c>
      <c r="O1029" t="str">
        <f>IF(A1029&lt;&gt;"",(RawData!O1029*ScoringModel!$B$14+RawData!P1029*ScoringModel!$B$15+RawData!Q1029*ScoringModel!$B$16+RawData!R1029*ScoringModel!$B$17+RawData!S1029*ScoringModel!$B$18+RawData!T1029*ScoringModel!$B$19+RawData!U1029*ScoringModel!$B$20)*0.01,"")</f>
        <v/>
      </c>
      <c r="P1029" t="str">
        <f>IF(A1029&lt;&gt;"",(RawData!V1029*ScoringModel!$B$24+RawData!W1029*ScoringModel!$B$25+RawData!X1029*ScoringModel!$B$26+RawData!Y1029*ScoringModel!$B$27+RawData!Z1029*ScoringModel!$B$28+RawData!AA1029*ScoringModel!$B$29+RawData!AB1029*ScoringModel!$B$30)*0.01,"")</f>
        <v/>
      </c>
      <c r="Q1029" s="19"/>
      <c r="R1029" s="19"/>
      <c r="S1029" s="19"/>
      <c r="T1029" s="19"/>
      <c r="U1029" s="19"/>
      <c r="V1029" s="19"/>
    </row>
    <row r="1030" spans="1:22" x14ac:dyDescent="0.25">
      <c r="A1030" t="str">
        <f>IF(RawData!A1030&lt;&gt;"",RawData!A1030,"")</f>
        <v/>
      </c>
      <c r="B1030" t="str">
        <f>IF(RawData!B1030&lt;&gt;"",CONCATENATE(RawData!B1030,", ",RawData!C1030),"")</f>
        <v/>
      </c>
      <c r="C1030" t="str">
        <f>IF(RawData!D1030&lt;&gt;"",RawData!D1030,"")</f>
        <v/>
      </c>
      <c r="D1030" s="28" t="str">
        <f>IF(RawData!E1030&lt;&gt;"",RawData!E1030,"")</f>
        <v/>
      </c>
      <c r="E1030" t="str">
        <f>IF(RawData!F1030&lt;&gt;"",CONCATENATE(RawData!F1030,", ",LEFT(RawData!G1030,1)),"")</f>
        <v/>
      </c>
      <c r="G1030" s="30" t="str">
        <f t="shared" si="16"/>
        <v/>
      </c>
      <c r="H1030" t="str">
        <f>IF(A1030&lt;&gt;"",VLOOKUP(G1030,ScoreRanges!$C$4:$E$8,3),"")</f>
        <v/>
      </c>
      <c r="J1030" s="30" t="str">
        <f>IF(AND(ConversionTable!$F$2&lt;&gt;"",A1030&lt;&gt;""),VLOOKUP(G1030,ConversionTable!B$2:D$402,3),"")</f>
        <v/>
      </c>
      <c r="K1030" t="str">
        <f>IF(AND(ConversionTable!$F$2&lt;&gt;"",A1030&lt;&gt;""),VLOOKUP(J1030,ConversionTable!I$4:K$7,3),"")</f>
        <v/>
      </c>
      <c r="M1030" t="str">
        <f>IF(A1030&lt;&gt;"",(RawData!AC1030*ScoringModel!$B$11+RawData!AD1030*ScoringModel!$B$21+RawData!AE1030*ScoringModel!$B$31)*0.01,"")</f>
        <v/>
      </c>
      <c r="N1030" t="str">
        <f>IF(A1030&lt;&gt;"",(RawData!H1030*ScoringModel!$B$4+RawData!I1030*ScoringModel!$B$5+RawData!J1030*ScoringModel!$B$6+RawData!K1030*ScoringModel!$B$7+RawData!L1030*ScoringModel!$B$8+RawData!M1030*ScoringModel!$B$9+RawData!N1030*ScoringModel!$B$10)*0.01,"")</f>
        <v/>
      </c>
      <c r="O1030" t="str">
        <f>IF(A1030&lt;&gt;"",(RawData!O1030*ScoringModel!$B$14+RawData!P1030*ScoringModel!$B$15+RawData!Q1030*ScoringModel!$B$16+RawData!R1030*ScoringModel!$B$17+RawData!S1030*ScoringModel!$B$18+RawData!T1030*ScoringModel!$B$19+RawData!U1030*ScoringModel!$B$20)*0.01,"")</f>
        <v/>
      </c>
      <c r="P1030" t="str">
        <f>IF(A1030&lt;&gt;"",(RawData!V1030*ScoringModel!$B$24+RawData!W1030*ScoringModel!$B$25+RawData!X1030*ScoringModel!$B$26+RawData!Y1030*ScoringModel!$B$27+RawData!Z1030*ScoringModel!$B$28+RawData!AA1030*ScoringModel!$B$29+RawData!AB1030*ScoringModel!$B$30)*0.01,"")</f>
        <v/>
      </c>
      <c r="Q1030" s="19"/>
      <c r="R1030" s="19"/>
      <c r="S1030" s="19"/>
      <c r="T1030" s="19"/>
      <c r="U1030" s="19"/>
      <c r="V1030" s="19"/>
    </row>
    <row r="1031" spans="1:22" x14ac:dyDescent="0.25">
      <c r="A1031" t="str">
        <f>IF(RawData!A1031&lt;&gt;"",RawData!A1031,"")</f>
        <v/>
      </c>
      <c r="B1031" t="str">
        <f>IF(RawData!B1031&lt;&gt;"",CONCATENATE(RawData!B1031,", ",RawData!C1031),"")</f>
        <v/>
      </c>
      <c r="C1031" t="str">
        <f>IF(RawData!D1031&lt;&gt;"",RawData!D1031,"")</f>
        <v/>
      </c>
      <c r="D1031" s="28" t="str">
        <f>IF(RawData!E1031&lt;&gt;"",RawData!E1031,"")</f>
        <v/>
      </c>
      <c r="E1031" t="str">
        <f>IF(RawData!F1031&lt;&gt;"",CONCATENATE(RawData!F1031,", ",LEFT(RawData!G1031,1)),"")</f>
        <v/>
      </c>
      <c r="G1031" s="30" t="str">
        <f t="shared" si="16"/>
        <v/>
      </c>
      <c r="H1031" t="str">
        <f>IF(A1031&lt;&gt;"",VLOOKUP(G1031,ScoreRanges!$C$4:$E$8,3),"")</f>
        <v/>
      </c>
      <c r="J1031" s="30" t="str">
        <f>IF(AND(ConversionTable!$F$2&lt;&gt;"",A1031&lt;&gt;""),VLOOKUP(G1031,ConversionTable!B$2:D$402,3),"")</f>
        <v/>
      </c>
      <c r="K1031" t="str">
        <f>IF(AND(ConversionTable!$F$2&lt;&gt;"",A1031&lt;&gt;""),VLOOKUP(J1031,ConversionTable!I$4:K$7,3),"")</f>
        <v/>
      </c>
      <c r="M1031" t="str">
        <f>IF(A1031&lt;&gt;"",(RawData!AC1031*ScoringModel!$B$11+RawData!AD1031*ScoringModel!$B$21+RawData!AE1031*ScoringModel!$B$31)*0.01,"")</f>
        <v/>
      </c>
      <c r="N1031" t="str">
        <f>IF(A1031&lt;&gt;"",(RawData!H1031*ScoringModel!$B$4+RawData!I1031*ScoringModel!$B$5+RawData!J1031*ScoringModel!$B$6+RawData!K1031*ScoringModel!$B$7+RawData!L1031*ScoringModel!$B$8+RawData!M1031*ScoringModel!$B$9+RawData!N1031*ScoringModel!$B$10)*0.01,"")</f>
        <v/>
      </c>
      <c r="O1031" t="str">
        <f>IF(A1031&lt;&gt;"",(RawData!O1031*ScoringModel!$B$14+RawData!P1031*ScoringModel!$B$15+RawData!Q1031*ScoringModel!$B$16+RawData!R1031*ScoringModel!$B$17+RawData!S1031*ScoringModel!$B$18+RawData!T1031*ScoringModel!$B$19+RawData!U1031*ScoringModel!$B$20)*0.01,"")</f>
        <v/>
      </c>
      <c r="P1031" t="str">
        <f>IF(A1031&lt;&gt;"",(RawData!V1031*ScoringModel!$B$24+RawData!W1031*ScoringModel!$B$25+RawData!X1031*ScoringModel!$B$26+RawData!Y1031*ScoringModel!$B$27+RawData!Z1031*ScoringModel!$B$28+RawData!AA1031*ScoringModel!$B$29+RawData!AB1031*ScoringModel!$B$30)*0.01,"")</f>
        <v/>
      </c>
      <c r="Q1031" s="19"/>
      <c r="R1031" s="19"/>
      <c r="S1031" s="19"/>
      <c r="T1031" s="19"/>
      <c r="U1031" s="19"/>
      <c r="V1031" s="19"/>
    </row>
    <row r="1032" spans="1:22" x14ac:dyDescent="0.25">
      <c r="A1032" t="str">
        <f>IF(RawData!A1032&lt;&gt;"",RawData!A1032,"")</f>
        <v/>
      </c>
      <c r="B1032" t="str">
        <f>IF(RawData!B1032&lt;&gt;"",CONCATENATE(RawData!B1032,", ",RawData!C1032),"")</f>
        <v/>
      </c>
      <c r="C1032" t="str">
        <f>IF(RawData!D1032&lt;&gt;"",RawData!D1032,"")</f>
        <v/>
      </c>
      <c r="D1032" s="28" t="str">
        <f>IF(RawData!E1032&lt;&gt;"",RawData!E1032,"")</f>
        <v/>
      </c>
      <c r="E1032" t="str">
        <f>IF(RawData!F1032&lt;&gt;"",CONCATENATE(RawData!F1032,", ",LEFT(RawData!G1032,1)),"")</f>
        <v/>
      </c>
      <c r="G1032" s="30" t="str">
        <f t="shared" si="16"/>
        <v/>
      </c>
      <c r="H1032" t="str">
        <f>IF(A1032&lt;&gt;"",VLOOKUP(G1032,ScoreRanges!$C$4:$E$8,3),"")</f>
        <v/>
      </c>
      <c r="J1032" s="30" t="str">
        <f>IF(AND(ConversionTable!$F$2&lt;&gt;"",A1032&lt;&gt;""),VLOOKUP(G1032,ConversionTable!B$2:D$402,3),"")</f>
        <v/>
      </c>
      <c r="K1032" t="str">
        <f>IF(AND(ConversionTable!$F$2&lt;&gt;"",A1032&lt;&gt;""),VLOOKUP(J1032,ConversionTable!I$4:K$7,3),"")</f>
        <v/>
      </c>
      <c r="M1032" t="str">
        <f>IF(A1032&lt;&gt;"",(RawData!AC1032*ScoringModel!$B$11+RawData!AD1032*ScoringModel!$B$21+RawData!AE1032*ScoringModel!$B$31)*0.01,"")</f>
        <v/>
      </c>
      <c r="N1032" t="str">
        <f>IF(A1032&lt;&gt;"",(RawData!H1032*ScoringModel!$B$4+RawData!I1032*ScoringModel!$B$5+RawData!J1032*ScoringModel!$B$6+RawData!K1032*ScoringModel!$B$7+RawData!L1032*ScoringModel!$B$8+RawData!M1032*ScoringModel!$B$9+RawData!N1032*ScoringModel!$B$10)*0.01,"")</f>
        <v/>
      </c>
      <c r="O1032" t="str">
        <f>IF(A1032&lt;&gt;"",(RawData!O1032*ScoringModel!$B$14+RawData!P1032*ScoringModel!$B$15+RawData!Q1032*ScoringModel!$B$16+RawData!R1032*ScoringModel!$B$17+RawData!S1032*ScoringModel!$B$18+RawData!T1032*ScoringModel!$B$19+RawData!U1032*ScoringModel!$B$20)*0.01,"")</f>
        <v/>
      </c>
      <c r="P1032" t="str">
        <f>IF(A1032&lt;&gt;"",(RawData!V1032*ScoringModel!$B$24+RawData!W1032*ScoringModel!$B$25+RawData!X1032*ScoringModel!$B$26+RawData!Y1032*ScoringModel!$B$27+RawData!Z1032*ScoringModel!$B$28+RawData!AA1032*ScoringModel!$B$29+RawData!AB1032*ScoringModel!$B$30)*0.01,"")</f>
        <v/>
      </c>
      <c r="Q1032" s="19"/>
      <c r="R1032" s="19"/>
      <c r="S1032" s="19"/>
      <c r="T1032" s="19"/>
      <c r="U1032" s="19"/>
      <c r="V1032" s="19"/>
    </row>
    <row r="1033" spans="1:22" x14ac:dyDescent="0.25">
      <c r="A1033" t="str">
        <f>IF(RawData!A1033&lt;&gt;"",RawData!A1033,"")</f>
        <v/>
      </c>
      <c r="B1033" t="str">
        <f>IF(RawData!B1033&lt;&gt;"",CONCATENATE(RawData!B1033,", ",RawData!C1033),"")</f>
        <v/>
      </c>
      <c r="C1033" t="str">
        <f>IF(RawData!D1033&lt;&gt;"",RawData!D1033,"")</f>
        <v/>
      </c>
      <c r="D1033" s="28" t="str">
        <f>IF(RawData!E1033&lt;&gt;"",RawData!E1033,"")</f>
        <v/>
      </c>
      <c r="E1033" t="str">
        <f>IF(RawData!F1033&lt;&gt;"",CONCATENATE(RawData!F1033,", ",LEFT(RawData!G1033,1)),"")</f>
        <v/>
      </c>
      <c r="G1033" s="30" t="str">
        <f t="shared" si="16"/>
        <v/>
      </c>
      <c r="H1033" t="str">
        <f>IF(A1033&lt;&gt;"",VLOOKUP(G1033,ScoreRanges!$C$4:$E$8,3),"")</f>
        <v/>
      </c>
      <c r="J1033" s="30" t="str">
        <f>IF(AND(ConversionTable!$F$2&lt;&gt;"",A1033&lt;&gt;""),VLOOKUP(G1033,ConversionTable!B$2:D$402,3),"")</f>
        <v/>
      </c>
      <c r="K1033" t="str">
        <f>IF(AND(ConversionTable!$F$2&lt;&gt;"",A1033&lt;&gt;""),VLOOKUP(J1033,ConversionTable!I$4:K$7,3),"")</f>
        <v/>
      </c>
      <c r="M1033" t="str">
        <f>IF(A1033&lt;&gt;"",(RawData!AC1033*ScoringModel!$B$11+RawData!AD1033*ScoringModel!$B$21+RawData!AE1033*ScoringModel!$B$31)*0.01,"")</f>
        <v/>
      </c>
      <c r="N1033" t="str">
        <f>IF(A1033&lt;&gt;"",(RawData!H1033*ScoringModel!$B$4+RawData!I1033*ScoringModel!$B$5+RawData!J1033*ScoringModel!$B$6+RawData!K1033*ScoringModel!$B$7+RawData!L1033*ScoringModel!$B$8+RawData!M1033*ScoringModel!$B$9+RawData!N1033*ScoringModel!$B$10)*0.01,"")</f>
        <v/>
      </c>
      <c r="O1033" t="str">
        <f>IF(A1033&lt;&gt;"",(RawData!O1033*ScoringModel!$B$14+RawData!P1033*ScoringModel!$B$15+RawData!Q1033*ScoringModel!$B$16+RawData!R1033*ScoringModel!$B$17+RawData!S1033*ScoringModel!$B$18+RawData!T1033*ScoringModel!$B$19+RawData!U1033*ScoringModel!$B$20)*0.01,"")</f>
        <v/>
      </c>
      <c r="P1033" t="str">
        <f>IF(A1033&lt;&gt;"",(RawData!V1033*ScoringModel!$B$24+RawData!W1033*ScoringModel!$B$25+RawData!X1033*ScoringModel!$B$26+RawData!Y1033*ScoringModel!$B$27+RawData!Z1033*ScoringModel!$B$28+RawData!AA1033*ScoringModel!$B$29+RawData!AB1033*ScoringModel!$B$30)*0.01,"")</f>
        <v/>
      </c>
      <c r="Q1033" s="19"/>
      <c r="R1033" s="19"/>
      <c r="S1033" s="19"/>
      <c r="T1033" s="19"/>
      <c r="U1033" s="19"/>
      <c r="V1033" s="19"/>
    </row>
    <row r="1034" spans="1:22" x14ac:dyDescent="0.25">
      <c r="A1034" t="str">
        <f>IF(RawData!A1034&lt;&gt;"",RawData!A1034,"")</f>
        <v/>
      </c>
      <c r="B1034" t="str">
        <f>IF(RawData!B1034&lt;&gt;"",CONCATENATE(RawData!B1034,", ",RawData!C1034),"")</f>
        <v/>
      </c>
      <c r="C1034" t="str">
        <f>IF(RawData!D1034&lt;&gt;"",RawData!D1034,"")</f>
        <v/>
      </c>
      <c r="D1034" s="28" t="str">
        <f>IF(RawData!E1034&lt;&gt;"",RawData!E1034,"")</f>
        <v/>
      </c>
      <c r="E1034" t="str">
        <f>IF(RawData!F1034&lt;&gt;"",CONCATENATE(RawData!F1034,", ",LEFT(RawData!G1034,1)),"")</f>
        <v/>
      </c>
      <c r="G1034" s="30" t="str">
        <f t="shared" si="16"/>
        <v/>
      </c>
      <c r="H1034" t="str">
        <f>IF(A1034&lt;&gt;"",VLOOKUP(G1034,ScoreRanges!$C$4:$E$8,3),"")</f>
        <v/>
      </c>
      <c r="J1034" s="30" t="str">
        <f>IF(AND(ConversionTable!$F$2&lt;&gt;"",A1034&lt;&gt;""),VLOOKUP(G1034,ConversionTable!B$2:D$402,3),"")</f>
        <v/>
      </c>
      <c r="K1034" t="str">
        <f>IF(AND(ConversionTable!$F$2&lt;&gt;"",A1034&lt;&gt;""),VLOOKUP(J1034,ConversionTable!I$4:K$7,3),"")</f>
        <v/>
      </c>
      <c r="M1034" t="str">
        <f>IF(A1034&lt;&gt;"",(RawData!AC1034*ScoringModel!$B$11+RawData!AD1034*ScoringModel!$B$21+RawData!AE1034*ScoringModel!$B$31)*0.01,"")</f>
        <v/>
      </c>
      <c r="N1034" t="str">
        <f>IF(A1034&lt;&gt;"",(RawData!H1034*ScoringModel!$B$4+RawData!I1034*ScoringModel!$B$5+RawData!J1034*ScoringModel!$B$6+RawData!K1034*ScoringModel!$B$7+RawData!L1034*ScoringModel!$B$8+RawData!M1034*ScoringModel!$B$9+RawData!N1034*ScoringModel!$B$10)*0.01,"")</f>
        <v/>
      </c>
      <c r="O1034" t="str">
        <f>IF(A1034&lt;&gt;"",(RawData!O1034*ScoringModel!$B$14+RawData!P1034*ScoringModel!$B$15+RawData!Q1034*ScoringModel!$B$16+RawData!R1034*ScoringModel!$B$17+RawData!S1034*ScoringModel!$B$18+RawData!T1034*ScoringModel!$B$19+RawData!U1034*ScoringModel!$B$20)*0.01,"")</f>
        <v/>
      </c>
      <c r="P1034" t="str">
        <f>IF(A1034&lt;&gt;"",(RawData!V1034*ScoringModel!$B$24+RawData!W1034*ScoringModel!$B$25+RawData!X1034*ScoringModel!$B$26+RawData!Y1034*ScoringModel!$B$27+RawData!Z1034*ScoringModel!$B$28+RawData!AA1034*ScoringModel!$B$29+RawData!AB1034*ScoringModel!$B$30)*0.01,"")</f>
        <v/>
      </c>
      <c r="Q1034" s="19"/>
      <c r="R1034" s="19"/>
      <c r="S1034" s="19"/>
      <c r="T1034" s="19"/>
      <c r="U1034" s="19"/>
      <c r="V1034" s="19"/>
    </row>
    <row r="1035" spans="1:22" x14ac:dyDescent="0.25">
      <c r="A1035" t="str">
        <f>IF(RawData!A1035&lt;&gt;"",RawData!A1035,"")</f>
        <v/>
      </c>
      <c r="B1035" t="str">
        <f>IF(RawData!B1035&lt;&gt;"",CONCATENATE(RawData!B1035,", ",RawData!C1035),"")</f>
        <v/>
      </c>
      <c r="C1035" t="str">
        <f>IF(RawData!D1035&lt;&gt;"",RawData!D1035,"")</f>
        <v/>
      </c>
      <c r="D1035" s="28" t="str">
        <f>IF(RawData!E1035&lt;&gt;"",RawData!E1035,"")</f>
        <v/>
      </c>
      <c r="E1035" t="str">
        <f>IF(RawData!F1035&lt;&gt;"",CONCATENATE(RawData!F1035,", ",LEFT(RawData!G1035,1)),"")</f>
        <v/>
      </c>
      <c r="G1035" s="30" t="str">
        <f t="shared" si="16"/>
        <v/>
      </c>
      <c r="H1035" t="str">
        <f>IF(A1035&lt;&gt;"",VLOOKUP(G1035,ScoreRanges!$C$4:$E$8,3),"")</f>
        <v/>
      </c>
      <c r="J1035" s="30" t="str">
        <f>IF(AND(ConversionTable!$F$2&lt;&gt;"",A1035&lt;&gt;""),VLOOKUP(G1035,ConversionTable!B$2:D$402,3),"")</f>
        <v/>
      </c>
      <c r="K1035" t="str">
        <f>IF(AND(ConversionTable!$F$2&lt;&gt;"",A1035&lt;&gt;""),VLOOKUP(J1035,ConversionTable!I$4:K$7,3),"")</f>
        <v/>
      </c>
      <c r="M1035" t="str">
        <f>IF(A1035&lt;&gt;"",(RawData!AC1035*ScoringModel!$B$11+RawData!AD1035*ScoringModel!$B$21+RawData!AE1035*ScoringModel!$B$31)*0.01,"")</f>
        <v/>
      </c>
      <c r="N1035" t="str">
        <f>IF(A1035&lt;&gt;"",(RawData!H1035*ScoringModel!$B$4+RawData!I1035*ScoringModel!$B$5+RawData!J1035*ScoringModel!$B$6+RawData!K1035*ScoringModel!$B$7+RawData!L1035*ScoringModel!$B$8+RawData!M1035*ScoringModel!$B$9+RawData!N1035*ScoringModel!$B$10)*0.01,"")</f>
        <v/>
      </c>
      <c r="O1035" t="str">
        <f>IF(A1035&lt;&gt;"",(RawData!O1035*ScoringModel!$B$14+RawData!P1035*ScoringModel!$B$15+RawData!Q1035*ScoringModel!$B$16+RawData!R1035*ScoringModel!$B$17+RawData!S1035*ScoringModel!$B$18+RawData!T1035*ScoringModel!$B$19+RawData!U1035*ScoringModel!$B$20)*0.01,"")</f>
        <v/>
      </c>
      <c r="P1035" t="str">
        <f>IF(A1035&lt;&gt;"",(RawData!V1035*ScoringModel!$B$24+RawData!W1035*ScoringModel!$B$25+RawData!X1035*ScoringModel!$B$26+RawData!Y1035*ScoringModel!$B$27+RawData!Z1035*ScoringModel!$B$28+RawData!AA1035*ScoringModel!$B$29+RawData!AB1035*ScoringModel!$B$30)*0.01,"")</f>
        <v/>
      </c>
      <c r="Q1035" s="19"/>
      <c r="R1035" s="19"/>
      <c r="S1035" s="19"/>
      <c r="T1035" s="19"/>
      <c r="U1035" s="19"/>
      <c r="V1035" s="19"/>
    </row>
    <row r="1036" spans="1:22" x14ac:dyDescent="0.25">
      <c r="A1036" t="str">
        <f>IF(RawData!A1036&lt;&gt;"",RawData!A1036,"")</f>
        <v/>
      </c>
      <c r="B1036" t="str">
        <f>IF(RawData!B1036&lt;&gt;"",CONCATENATE(RawData!B1036,", ",RawData!C1036),"")</f>
        <v/>
      </c>
      <c r="C1036" t="str">
        <f>IF(RawData!D1036&lt;&gt;"",RawData!D1036,"")</f>
        <v/>
      </c>
      <c r="D1036" s="28" t="str">
        <f>IF(RawData!E1036&lt;&gt;"",RawData!E1036,"")</f>
        <v/>
      </c>
      <c r="E1036" t="str">
        <f>IF(RawData!F1036&lt;&gt;"",CONCATENATE(RawData!F1036,", ",LEFT(RawData!G1036,1)),"")</f>
        <v/>
      </c>
      <c r="G1036" s="30" t="str">
        <f t="shared" si="16"/>
        <v/>
      </c>
      <c r="H1036" t="str">
        <f>IF(A1036&lt;&gt;"",VLOOKUP(G1036,ScoreRanges!$C$4:$E$8,3),"")</f>
        <v/>
      </c>
      <c r="J1036" s="30" t="str">
        <f>IF(AND(ConversionTable!$F$2&lt;&gt;"",A1036&lt;&gt;""),VLOOKUP(G1036,ConversionTable!B$2:D$402,3),"")</f>
        <v/>
      </c>
      <c r="K1036" t="str">
        <f>IF(AND(ConversionTable!$F$2&lt;&gt;"",A1036&lt;&gt;""),VLOOKUP(J1036,ConversionTable!I$4:K$7,3),"")</f>
        <v/>
      </c>
      <c r="M1036" t="str">
        <f>IF(A1036&lt;&gt;"",(RawData!AC1036*ScoringModel!$B$11+RawData!AD1036*ScoringModel!$B$21+RawData!AE1036*ScoringModel!$B$31)*0.01,"")</f>
        <v/>
      </c>
      <c r="N1036" t="str">
        <f>IF(A1036&lt;&gt;"",(RawData!H1036*ScoringModel!$B$4+RawData!I1036*ScoringModel!$B$5+RawData!J1036*ScoringModel!$B$6+RawData!K1036*ScoringModel!$B$7+RawData!L1036*ScoringModel!$B$8+RawData!M1036*ScoringModel!$B$9+RawData!N1036*ScoringModel!$B$10)*0.01,"")</f>
        <v/>
      </c>
      <c r="O1036" t="str">
        <f>IF(A1036&lt;&gt;"",(RawData!O1036*ScoringModel!$B$14+RawData!P1036*ScoringModel!$B$15+RawData!Q1036*ScoringModel!$B$16+RawData!R1036*ScoringModel!$B$17+RawData!S1036*ScoringModel!$B$18+RawData!T1036*ScoringModel!$B$19+RawData!U1036*ScoringModel!$B$20)*0.01,"")</f>
        <v/>
      </c>
      <c r="P1036" t="str">
        <f>IF(A1036&lt;&gt;"",(RawData!V1036*ScoringModel!$B$24+RawData!W1036*ScoringModel!$B$25+RawData!X1036*ScoringModel!$B$26+RawData!Y1036*ScoringModel!$B$27+RawData!Z1036*ScoringModel!$B$28+RawData!AA1036*ScoringModel!$B$29+RawData!AB1036*ScoringModel!$B$30)*0.01,"")</f>
        <v/>
      </c>
      <c r="Q1036" s="19"/>
      <c r="R1036" s="19"/>
      <c r="S1036" s="19"/>
      <c r="T1036" s="19"/>
      <c r="U1036" s="19"/>
      <c r="V1036" s="19"/>
    </row>
    <row r="1037" spans="1:22" x14ac:dyDescent="0.25">
      <c r="A1037" t="str">
        <f>IF(RawData!A1037&lt;&gt;"",RawData!A1037,"")</f>
        <v/>
      </c>
      <c r="B1037" t="str">
        <f>IF(RawData!B1037&lt;&gt;"",CONCATENATE(RawData!B1037,", ",RawData!C1037),"")</f>
        <v/>
      </c>
      <c r="C1037" t="str">
        <f>IF(RawData!D1037&lt;&gt;"",RawData!D1037,"")</f>
        <v/>
      </c>
      <c r="D1037" s="28" t="str">
        <f>IF(RawData!E1037&lt;&gt;"",RawData!E1037,"")</f>
        <v/>
      </c>
      <c r="E1037" t="str">
        <f>IF(RawData!F1037&lt;&gt;"",CONCATENATE(RawData!F1037,", ",LEFT(RawData!G1037,1)),"")</f>
        <v/>
      </c>
      <c r="G1037" s="30" t="str">
        <f t="shared" si="16"/>
        <v/>
      </c>
      <c r="H1037" t="str">
        <f>IF(A1037&lt;&gt;"",VLOOKUP(G1037,ScoreRanges!$C$4:$E$8,3),"")</f>
        <v/>
      </c>
      <c r="J1037" s="30" t="str">
        <f>IF(AND(ConversionTable!$F$2&lt;&gt;"",A1037&lt;&gt;""),VLOOKUP(G1037,ConversionTable!B$2:D$402,3),"")</f>
        <v/>
      </c>
      <c r="K1037" t="str">
        <f>IF(AND(ConversionTable!$F$2&lt;&gt;"",A1037&lt;&gt;""),VLOOKUP(J1037,ConversionTable!I$4:K$7,3),"")</f>
        <v/>
      </c>
      <c r="M1037" t="str">
        <f>IF(A1037&lt;&gt;"",(RawData!AC1037*ScoringModel!$B$11+RawData!AD1037*ScoringModel!$B$21+RawData!AE1037*ScoringModel!$B$31)*0.01,"")</f>
        <v/>
      </c>
      <c r="N1037" t="str">
        <f>IF(A1037&lt;&gt;"",(RawData!H1037*ScoringModel!$B$4+RawData!I1037*ScoringModel!$B$5+RawData!J1037*ScoringModel!$B$6+RawData!K1037*ScoringModel!$B$7+RawData!L1037*ScoringModel!$B$8+RawData!M1037*ScoringModel!$B$9+RawData!N1037*ScoringModel!$B$10)*0.01,"")</f>
        <v/>
      </c>
      <c r="O1037" t="str">
        <f>IF(A1037&lt;&gt;"",(RawData!O1037*ScoringModel!$B$14+RawData!P1037*ScoringModel!$B$15+RawData!Q1037*ScoringModel!$B$16+RawData!R1037*ScoringModel!$B$17+RawData!S1037*ScoringModel!$B$18+RawData!T1037*ScoringModel!$B$19+RawData!U1037*ScoringModel!$B$20)*0.01,"")</f>
        <v/>
      </c>
      <c r="P1037" t="str">
        <f>IF(A1037&lt;&gt;"",(RawData!V1037*ScoringModel!$B$24+RawData!W1037*ScoringModel!$B$25+RawData!X1037*ScoringModel!$B$26+RawData!Y1037*ScoringModel!$B$27+RawData!Z1037*ScoringModel!$B$28+RawData!AA1037*ScoringModel!$B$29+RawData!AB1037*ScoringModel!$B$30)*0.01,"")</f>
        <v/>
      </c>
      <c r="Q1037" s="19"/>
      <c r="R1037" s="19"/>
      <c r="S1037" s="19"/>
      <c r="T1037" s="19"/>
      <c r="U1037" s="19"/>
      <c r="V1037" s="19"/>
    </row>
    <row r="1038" spans="1:22" x14ac:dyDescent="0.25">
      <c r="A1038" t="str">
        <f>IF(RawData!A1038&lt;&gt;"",RawData!A1038,"")</f>
        <v/>
      </c>
      <c r="B1038" t="str">
        <f>IF(RawData!B1038&lt;&gt;"",CONCATENATE(RawData!B1038,", ",RawData!C1038),"")</f>
        <v/>
      </c>
      <c r="C1038" t="str">
        <f>IF(RawData!D1038&lt;&gt;"",RawData!D1038,"")</f>
        <v/>
      </c>
      <c r="D1038" s="28" t="str">
        <f>IF(RawData!E1038&lt;&gt;"",RawData!E1038,"")</f>
        <v/>
      </c>
      <c r="E1038" t="str">
        <f>IF(RawData!F1038&lt;&gt;"",CONCATENATE(RawData!F1038,", ",LEFT(RawData!G1038,1)),"")</f>
        <v/>
      </c>
      <c r="G1038" s="30" t="str">
        <f t="shared" si="16"/>
        <v/>
      </c>
      <c r="H1038" t="str">
        <f>IF(A1038&lt;&gt;"",VLOOKUP(G1038,ScoreRanges!$C$4:$E$8,3),"")</f>
        <v/>
      </c>
      <c r="J1038" s="30" t="str">
        <f>IF(AND(ConversionTable!$F$2&lt;&gt;"",A1038&lt;&gt;""),VLOOKUP(G1038,ConversionTable!B$2:D$402,3),"")</f>
        <v/>
      </c>
      <c r="K1038" t="str">
        <f>IF(AND(ConversionTable!$F$2&lt;&gt;"",A1038&lt;&gt;""),VLOOKUP(J1038,ConversionTable!I$4:K$7,3),"")</f>
        <v/>
      </c>
      <c r="M1038" t="str">
        <f>IF(A1038&lt;&gt;"",(RawData!AC1038*ScoringModel!$B$11+RawData!AD1038*ScoringModel!$B$21+RawData!AE1038*ScoringModel!$B$31)*0.01,"")</f>
        <v/>
      </c>
      <c r="N1038" t="str">
        <f>IF(A1038&lt;&gt;"",(RawData!H1038*ScoringModel!$B$4+RawData!I1038*ScoringModel!$B$5+RawData!J1038*ScoringModel!$B$6+RawData!K1038*ScoringModel!$B$7+RawData!L1038*ScoringModel!$B$8+RawData!M1038*ScoringModel!$B$9+RawData!N1038*ScoringModel!$B$10)*0.01,"")</f>
        <v/>
      </c>
      <c r="O1038" t="str">
        <f>IF(A1038&lt;&gt;"",(RawData!O1038*ScoringModel!$B$14+RawData!P1038*ScoringModel!$B$15+RawData!Q1038*ScoringModel!$B$16+RawData!R1038*ScoringModel!$B$17+RawData!S1038*ScoringModel!$B$18+RawData!T1038*ScoringModel!$B$19+RawData!U1038*ScoringModel!$B$20)*0.01,"")</f>
        <v/>
      </c>
      <c r="P1038" t="str">
        <f>IF(A1038&lt;&gt;"",(RawData!V1038*ScoringModel!$B$24+RawData!W1038*ScoringModel!$B$25+RawData!X1038*ScoringModel!$B$26+RawData!Y1038*ScoringModel!$B$27+RawData!Z1038*ScoringModel!$B$28+RawData!AA1038*ScoringModel!$B$29+RawData!AB1038*ScoringModel!$B$30)*0.01,"")</f>
        <v/>
      </c>
      <c r="Q1038" s="19"/>
      <c r="R1038" s="19"/>
      <c r="S1038" s="19"/>
      <c r="T1038" s="19"/>
      <c r="U1038" s="19"/>
      <c r="V1038" s="19"/>
    </row>
    <row r="1039" spans="1:22" x14ac:dyDescent="0.25">
      <c r="A1039" t="str">
        <f>IF(RawData!A1039&lt;&gt;"",RawData!A1039,"")</f>
        <v/>
      </c>
      <c r="B1039" t="str">
        <f>IF(RawData!B1039&lt;&gt;"",CONCATENATE(RawData!B1039,", ",RawData!C1039),"")</f>
        <v/>
      </c>
      <c r="C1039" t="str">
        <f>IF(RawData!D1039&lt;&gt;"",RawData!D1039,"")</f>
        <v/>
      </c>
      <c r="D1039" s="28" t="str">
        <f>IF(RawData!E1039&lt;&gt;"",RawData!E1039,"")</f>
        <v/>
      </c>
      <c r="E1039" t="str">
        <f>IF(RawData!F1039&lt;&gt;"",CONCATENATE(RawData!F1039,", ",LEFT(RawData!G1039,1)),"")</f>
        <v/>
      </c>
      <c r="G1039" s="30" t="str">
        <f t="shared" si="16"/>
        <v/>
      </c>
      <c r="H1039" t="str">
        <f>IF(A1039&lt;&gt;"",VLOOKUP(G1039,ScoreRanges!$C$4:$E$8,3),"")</f>
        <v/>
      </c>
      <c r="J1039" s="30" t="str">
        <f>IF(AND(ConversionTable!$F$2&lt;&gt;"",A1039&lt;&gt;""),VLOOKUP(G1039,ConversionTable!B$2:D$402,3),"")</f>
        <v/>
      </c>
      <c r="K1039" t="str">
        <f>IF(AND(ConversionTable!$F$2&lt;&gt;"",A1039&lt;&gt;""),VLOOKUP(J1039,ConversionTable!I$4:K$7,3),"")</f>
        <v/>
      </c>
      <c r="M1039" t="str">
        <f>IF(A1039&lt;&gt;"",(RawData!AC1039*ScoringModel!$B$11+RawData!AD1039*ScoringModel!$B$21+RawData!AE1039*ScoringModel!$B$31)*0.01,"")</f>
        <v/>
      </c>
      <c r="N1039" t="str">
        <f>IF(A1039&lt;&gt;"",(RawData!H1039*ScoringModel!$B$4+RawData!I1039*ScoringModel!$B$5+RawData!J1039*ScoringModel!$B$6+RawData!K1039*ScoringModel!$B$7+RawData!L1039*ScoringModel!$B$8+RawData!M1039*ScoringModel!$B$9+RawData!N1039*ScoringModel!$B$10)*0.01,"")</f>
        <v/>
      </c>
      <c r="O1039" t="str">
        <f>IF(A1039&lt;&gt;"",(RawData!O1039*ScoringModel!$B$14+RawData!P1039*ScoringModel!$B$15+RawData!Q1039*ScoringModel!$B$16+RawData!R1039*ScoringModel!$B$17+RawData!S1039*ScoringModel!$B$18+RawData!T1039*ScoringModel!$B$19+RawData!U1039*ScoringModel!$B$20)*0.01,"")</f>
        <v/>
      </c>
      <c r="P1039" t="str">
        <f>IF(A1039&lt;&gt;"",(RawData!V1039*ScoringModel!$B$24+RawData!W1039*ScoringModel!$B$25+RawData!X1039*ScoringModel!$B$26+RawData!Y1039*ScoringModel!$B$27+RawData!Z1039*ScoringModel!$B$28+RawData!AA1039*ScoringModel!$B$29+RawData!AB1039*ScoringModel!$B$30)*0.01,"")</f>
        <v/>
      </c>
      <c r="Q1039" s="19"/>
      <c r="R1039" s="19"/>
      <c r="S1039" s="19"/>
      <c r="T1039" s="19"/>
      <c r="U1039" s="19"/>
      <c r="V1039" s="19"/>
    </row>
    <row r="1040" spans="1:22" x14ac:dyDescent="0.25">
      <c r="A1040" t="str">
        <f>IF(RawData!A1040&lt;&gt;"",RawData!A1040,"")</f>
        <v/>
      </c>
      <c r="B1040" t="str">
        <f>IF(RawData!B1040&lt;&gt;"",CONCATENATE(RawData!B1040,", ",RawData!C1040),"")</f>
        <v/>
      </c>
      <c r="C1040" t="str">
        <f>IF(RawData!D1040&lt;&gt;"",RawData!D1040,"")</f>
        <v/>
      </c>
      <c r="D1040" s="28" t="str">
        <f>IF(RawData!E1040&lt;&gt;"",RawData!E1040,"")</f>
        <v/>
      </c>
      <c r="E1040" t="str">
        <f>IF(RawData!F1040&lt;&gt;"",CONCATENATE(RawData!F1040,", ",LEFT(RawData!G1040,1)),"")</f>
        <v/>
      </c>
      <c r="G1040" s="30" t="str">
        <f t="shared" si="16"/>
        <v/>
      </c>
      <c r="H1040" t="str">
        <f>IF(A1040&lt;&gt;"",VLOOKUP(G1040,ScoreRanges!$C$4:$E$8,3),"")</f>
        <v/>
      </c>
      <c r="J1040" s="30" t="str">
        <f>IF(AND(ConversionTable!$F$2&lt;&gt;"",A1040&lt;&gt;""),VLOOKUP(G1040,ConversionTable!B$2:D$402,3),"")</f>
        <v/>
      </c>
      <c r="K1040" t="str">
        <f>IF(AND(ConversionTable!$F$2&lt;&gt;"",A1040&lt;&gt;""),VLOOKUP(J1040,ConversionTable!I$4:K$7,3),"")</f>
        <v/>
      </c>
      <c r="M1040" t="str">
        <f>IF(A1040&lt;&gt;"",(RawData!AC1040*ScoringModel!$B$11+RawData!AD1040*ScoringModel!$B$21+RawData!AE1040*ScoringModel!$B$31)*0.01,"")</f>
        <v/>
      </c>
      <c r="N1040" t="str">
        <f>IF(A1040&lt;&gt;"",(RawData!H1040*ScoringModel!$B$4+RawData!I1040*ScoringModel!$B$5+RawData!J1040*ScoringModel!$B$6+RawData!K1040*ScoringModel!$B$7+RawData!L1040*ScoringModel!$B$8+RawData!M1040*ScoringModel!$B$9+RawData!N1040*ScoringModel!$B$10)*0.01,"")</f>
        <v/>
      </c>
      <c r="O1040" t="str">
        <f>IF(A1040&lt;&gt;"",(RawData!O1040*ScoringModel!$B$14+RawData!P1040*ScoringModel!$B$15+RawData!Q1040*ScoringModel!$B$16+RawData!R1040*ScoringModel!$B$17+RawData!S1040*ScoringModel!$B$18+RawData!T1040*ScoringModel!$B$19+RawData!U1040*ScoringModel!$B$20)*0.01,"")</f>
        <v/>
      </c>
      <c r="P1040" t="str">
        <f>IF(A1040&lt;&gt;"",(RawData!V1040*ScoringModel!$B$24+RawData!W1040*ScoringModel!$B$25+RawData!X1040*ScoringModel!$B$26+RawData!Y1040*ScoringModel!$B$27+RawData!Z1040*ScoringModel!$B$28+RawData!AA1040*ScoringModel!$B$29+RawData!AB1040*ScoringModel!$B$30)*0.01,"")</f>
        <v/>
      </c>
      <c r="Q1040" s="19"/>
      <c r="R1040" s="19"/>
      <c r="S1040" s="19"/>
      <c r="T1040" s="19"/>
      <c r="U1040" s="19"/>
      <c r="V1040" s="19"/>
    </row>
    <row r="1041" spans="1:22" x14ac:dyDescent="0.25">
      <c r="A1041" t="str">
        <f>IF(RawData!A1041&lt;&gt;"",RawData!A1041,"")</f>
        <v/>
      </c>
      <c r="B1041" t="str">
        <f>IF(RawData!B1041&lt;&gt;"",CONCATENATE(RawData!B1041,", ",RawData!C1041),"")</f>
        <v/>
      </c>
      <c r="C1041" t="str">
        <f>IF(RawData!D1041&lt;&gt;"",RawData!D1041,"")</f>
        <v/>
      </c>
      <c r="D1041" s="28" t="str">
        <f>IF(RawData!E1041&lt;&gt;"",RawData!E1041,"")</f>
        <v/>
      </c>
      <c r="E1041" t="str">
        <f>IF(RawData!F1041&lt;&gt;"",CONCATENATE(RawData!F1041,", ",LEFT(RawData!G1041,1)),"")</f>
        <v/>
      </c>
      <c r="G1041" s="30" t="str">
        <f t="shared" si="16"/>
        <v/>
      </c>
      <c r="H1041" t="str">
        <f>IF(A1041&lt;&gt;"",VLOOKUP(G1041,ScoreRanges!$C$4:$E$8,3),"")</f>
        <v/>
      </c>
      <c r="J1041" s="30" t="str">
        <f>IF(AND(ConversionTable!$F$2&lt;&gt;"",A1041&lt;&gt;""),VLOOKUP(G1041,ConversionTable!B$2:D$402,3),"")</f>
        <v/>
      </c>
      <c r="K1041" t="str">
        <f>IF(AND(ConversionTable!$F$2&lt;&gt;"",A1041&lt;&gt;""),VLOOKUP(J1041,ConversionTable!I$4:K$7,3),"")</f>
        <v/>
      </c>
      <c r="M1041" t="str">
        <f>IF(A1041&lt;&gt;"",(RawData!AC1041*ScoringModel!$B$11+RawData!AD1041*ScoringModel!$B$21+RawData!AE1041*ScoringModel!$B$31)*0.01,"")</f>
        <v/>
      </c>
      <c r="N1041" t="str">
        <f>IF(A1041&lt;&gt;"",(RawData!H1041*ScoringModel!$B$4+RawData!I1041*ScoringModel!$B$5+RawData!J1041*ScoringModel!$B$6+RawData!K1041*ScoringModel!$B$7+RawData!L1041*ScoringModel!$B$8+RawData!M1041*ScoringModel!$B$9+RawData!N1041*ScoringModel!$B$10)*0.01,"")</f>
        <v/>
      </c>
      <c r="O1041" t="str">
        <f>IF(A1041&lt;&gt;"",(RawData!O1041*ScoringModel!$B$14+RawData!P1041*ScoringModel!$B$15+RawData!Q1041*ScoringModel!$B$16+RawData!R1041*ScoringModel!$B$17+RawData!S1041*ScoringModel!$B$18+RawData!T1041*ScoringModel!$B$19+RawData!U1041*ScoringModel!$B$20)*0.01,"")</f>
        <v/>
      </c>
      <c r="P1041" t="str">
        <f>IF(A1041&lt;&gt;"",(RawData!V1041*ScoringModel!$B$24+RawData!W1041*ScoringModel!$B$25+RawData!X1041*ScoringModel!$B$26+RawData!Y1041*ScoringModel!$B$27+RawData!Z1041*ScoringModel!$B$28+RawData!AA1041*ScoringModel!$B$29+RawData!AB1041*ScoringModel!$B$30)*0.01,"")</f>
        <v/>
      </c>
      <c r="Q1041" s="19"/>
      <c r="R1041" s="19"/>
      <c r="S1041" s="19"/>
      <c r="T1041" s="19"/>
      <c r="U1041" s="19"/>
      <c r="V1041" s="19"/>
    </row>
    <row r="1042" spans="1:22" x14ac:dyDescent="0.25">
      <c r="A1042" t="str">
        <f>IF(RawData!A1042&lt;&gt;"",RawData!A1042,"")</f>
        <v/>
      </c>
      <c r="B1042" t="str">
        <f>IF(RawData!B1042&lt;&gt;"",CONCATENATE(RawData!B1042,", ",RawData!C1042),"")</f>
        <v/>
      </c>
      <c r="C1042" t="str">
        <f>IF(RawData!D1042&lt;&gt;"",RawData!D1042,"")</f>
        <v/>
      </c>
      <c r="D1042" s="28" t="str">
        <f>IF(RawData!E1042&lt;&gt;"",RawData!E1042,"")</f>
        <v/>
      </c>
      <c r="E1042" t="str">
        <f>IF(RawData!F1042&lt;&gt;"",CONCATENATE(RawData!F1042,", ",LEFT(RawData!G1042,1)),"")</f>
        <v/>
      </c>
      <c r="G1042" s="30" t="str">
        <f t="shared" si="16"/>
        <v/>
      </c>
      <c r="H1042" t="str">
        <f>IF(A1042&lt;&gt;"",VLOOKUP(G1042,ScoreRanges!$C$4:$E$8,3),"")</f>
        <v/>
      </c>
      <c r="J1042" s="30" t="str">
        <f>IF(AND(ConversionTable!$F$2&lt;&gt;"",A1042&lt;&gt;""),VLOOKUP(G1042,ConversionTable!B$2:D$402,3),"")</f>
        <v/>
      </c>
      <c r="K1042" t="str">
        <f>IF(AND(ConversionTable!$F$2&lt;&gt;"",A1042&lt;&gt;""),VLOOKUP(J1042,ConversionTable!I$4:K$7,3),"")</f>
        <v/>
      </c>
      <c r="M1042" t="str">
        <f>IF(A1042&lt;&gt;"",(RawData!AC1042*ScoringModel!$B$11+RawData!AD1042*ScoringModel!$B$21+RawData!AE1042*ScoringModel!$B$31)*0.01,"")</f>
        <v/>
      </c>
      <c r="N1042" t="str">
        <f>IF(A1042&lt;&gt;"",(RawData!H1042*ScoringModel!$B$4+RawData!I1042*ScoringModel!$B$5+RawData!J1042*ScoringModel!$B$6+RawData!K1042*ScoringModel!$B$7+RawData!L1042*ScoringModel!$B$8+RawData!M1042*ScoringModel!$B$9+RawData!N1042*ScoringModel!$B$10)*0.01,"")</f>
        <v/>
      </c>
      <c r="O1042" t="str">
        <f>IF(A1042&lt;&gt;"",(RawData!O1042*ScoringModel!$B$14+RawData!P1042*ScoringModel!$B$15+RawData!Q1042*ScoringModel!$B$16+RawData!R1042*ScoringModel!$B$17+RawData!S1042*ScoringModel!$B$18+RawData!T1042*ScoringModel!$B$19+RawData!U1042*ScoringModel!$B$20)*0.01,"")</f>
        <v/>
      </c>
      <c r="P1042" t="str">
        <f>IF(A1042&lt;&gt;"",(RawData!V1042*ScoringModel!$B$24+RawData!W1042*ScoringModel!$B$25+RawData!X1042*ScoringModel!$B$26+RawData!Y1042*ScoringModel!$B$27+RawData!Z1042*ScoringModel!$B$28+RawData!AA1042*ScoringModel!$B$29+RawData!AB1042*ScoringModel!$B$30)*0.01,"")</f>
        <v/>
      </c>
      <c r="Q1042" s="19"/>
      <c r="R1042" s="19"/>
      <c r="S1042" s="19"/>
      <c r="T1042" s="19"/>
      <c r="U1042" s="19"/>
      <c r="V1042" s="19"/>
    </row>
    <row r="1043" spans="1:22" x14ac:dyDescent="0.25">
      <c r="A1043" t="str">
        <f>IF(RawData!A1043&lt;&gt;"",RawData!A1043,"")</f>
        <v/>
      </c>
      <c r="B1043" t="str">
        <f>IF(RawData!B1043&lt;&gt;"",CONCATENATE(RawData!B1043,", ",RawData!C1043),"")</f>
        <v/>
      </c>
      <c r="C1043" t="str">
        <f>IF(RawData!D1043&lt;&gt;"",RawData!D1043,"")</f>
        <v/>
      </c>
      <c r="D1043" s="28" t="str">
        <f>IF(RawData!E1043&lt;&gt;"",RawData!E1043,"")</f>
        <v/>
      </c>
      <c r="E1043" t="str">
        <f>IF(RawData!F1043&lt;&gt;"",CONCATENATE(RawData!F1043,", ",LEFT(RawData!G1043,1)),"")</f>
        <v/>
      </c>
      <c r="G1043" s="30" t="str">
        <f t="shared" si="16"/>
        <v/>
      </c>
      <c r="H1043" t="str">
        <f>IF(A1043&lt;&gt;"",VLOOKUP(G1043,ScoreRanges!$C$4:$E$8,3),"")</f>
        <v/>
      </c>
      <c r="J1043" s="30" t="str">
        <f>IF(AND(ConversionTable!$F$2&lt;&gt;"",A1043&lt;&gt;""),VLOOKUP(G1043,ConversionTable!B$2:D$402,3),"")</f>
        <v/>
      </c>
      <c r="K1043" t="str">
        <f>IF(AND(ConversionTable!$F$2&lt;&gt;"",A1043&lt;&gt;""),VLOOKUP(J1043,ConversionTable!I$4:K$7,3),"")</f>
        <v/>
      </c>
      <c r="M1043" t="str">
        <f>IF(A1043&lt;&gt;"",(RawData!AC1043*ScoringModel!$B$11+RawData!AD1043*ScoringModel!$B$21+RawData!AE1043*ScoringModel!$B$31)*0.01,"")</f>
        <v/>
      </c>
      <c r="N1043" t="str">
        <f>IF(A1043&lt;&gt;"",(RawData!H1043*ScoringModel!$B$4+RawData!I1043*ScoringModel!$B$5+RawData!J1043*ScoringModel!$B$6+RawData!K1043*ScoringModel!$B$7+RawData!L1043*ScoringModel!$B$8+RawData!M1043*ScoringModel!$B$9+RawData!N1043*ScoringModel!$B$10)*0.01,"")</f>
        <v/>
      </c>
      <c r="O1043" t="str">
        <f>IF(A1043&lt;&gt;"",(RawData!O1043*ScoringModel!$B$14+RawData!P1043*ScoringModel!$B$15+RawData!Q1043*ScoringModel!$B$16+RawData!R1043*ScoringModel!$B$17+RawData!S1043*ScoringModel!$B$18+RawData!T1043*ScoringModel!$B$19+RawData!U1043*ScoringModel!$B$20)*0.01,"")</f>
        <v/>
      </c>
      <c r="P1043" t="str">
        <f>IF(A1043&lt;&gt;"",(RawData!V1043*ScoringModel!$B$24+RawData!W1043*ScoringModel!$B$25+RawData!X1043*ScoringModel!$B$26+RawData!Y1043*ScoringModel!$B$27+RawData!Z1043*ScoringModel!$B$28+RawData!AA1043*ScoringModel!$B$29+RawData!AB1043*ScoringModel!$B$30)*0.01,"")</f>
        <v/>
      </c>
      <c r="Q1043" s="19"/>
      <c r="R1043" s="19"/>
      <c r="S1043" s="19"/>
      <c r="T1043" s="19"/>
      <c r="U1043" s="19"/>
      <c r="V1043" s="19"/>
    </row>
    <row r="1044" spans="1:22" x14ac:dyDescent="0.25">
      <c r="A1044" t="str">
        <f>IF(RawData!A1044&lt;&gt;"",RawData!A1044,"")</f>
        <v/>
      </c>
      <c r="B1044" t="str">
        <f>IF(RawData!B1044&lt;&gt;"",CONCATENATE(RawData!B1044,", ",RawData!C1044),"")</f>
        <v/>
      </c>
      <c r="C1044" t="str">
        <f>IF(RawData!D1044&lt;&gt;"",RawData!D1044,"")</f>
        <v/>
      </c>
      <c r="D1044" s="28" t="str">
        <f>IF(RawData!E1044&lt;&gt;"",RawData!E1044,"")</f>
        <v/>
      </c>
      <c r="E1044" t="str">
        <f>IF(RawData!F1044&lt;&gt;"",CONCATENATE(RawData!F1044,", ",LEFT(RawData!G1044,1)),"")</f>
        <v/>
      </c>
      <c r="G1044" s="30" t="str">
        <f t="shared" si="16"/>
        <v/>
      </c>
      <c r="H1044" t="str">
        <f>IF(A1044&lt;&gt;"",VLOOKUP(G1044,ScoreRanges!$C$4:$E$8,3),"")</f>
        <v/>
      </c>
      <c r="J1044" s="30" t="str">
        <f>IF(AND(ConversionTable!$F$2&lt;&gt;"",A1044&lt;&gt;""),VLOOKUP(G1044,ConversionTable!B$2:D$402,3),"")</f>
        <v/>
      </c>
      <c r="K1044" t="str">
        <f>IF(AND(ConversionTable!$F$2&lt;&gt;"",A1044&lt;&gt;""),VLOOKUP(J1044,ConversionTable!I$4:K$7,3),"")</f>
        <v/>
      </c>
      <c r="M1044" t="str">
        <f>IF(A1044&lt;&gt;"",(RawData!AC1044*ScoringModel!$B$11+RawData!AD1044*ScoringModel!$B$21+RawData!AE1044*ScoringModel!$B$31)*0.01,"")</f>
        <v/>
      </c>
      <c r="N1044" t="str">
        <f>IF(A1044&lt;&gt;"",(RawData!H1044*ScoringModel!$B$4+RawData!I1044*ScoringModel!$B$5+RawData!J1044*ScoringModel!$B$6+RawData!K1044*ScoringModel!$B$7+RawData!L1044*ScoringModel!$B$8+RawData!M1044*ScoringModel!$B$9+RawData!N1044*ScoringModel!$B$10)*0.01,"")</f>
        <v/>
      </c>
      <c r="O1044" t="str">
        <f>IF(A1044&lt;&gt;"",(RawData!O1044*ScoringModel!$B$14+RawData!P1044*ScoringModel!$B$15+RawData!Q1044*ScoringModel!$B$16+RawData!R1044*ScoringModel!$B$17+RawData!S1044*ScoringModel!$B$18+RawData!T1044*ScoringModel!$B$19+RawData!U1044*ScoringModel!$B$20)*0.01,"")</f>
        <v/>
      </c>
      <c r="P1044" t="str">
        <f>IF(A1044&lt;&gt;"",(RawData!V1044*ScoringModel!$B$24+RawData!W1044*ScoringModel!$B$25+RawData!X1044*ScoringModel!$B$26+RawData!Y1044*ScoringModel!$B$27+RawData!Z1044*ScoringModel!$B$28+RawData!AA1044*ScoringModel!$B$29+RawData!AB1044*ScoringModel!$B$30)*0.01,"")</f>
        <v/>
      </c>
      <c r="Q1044" s="19"/>
      <c r="R1044" s="19"/>
      <c r="S1044" s="19"/>
      <c r="T1044" s="19"/>
      <c r="U1044" s="19"/>
      <c r="V1044" s="19"/>
    </row>
    <row r="1045" spans="1:22" x14ac:dyDescent="0.25">
      <c r="A1045" t="str">
        <f>IF(RawData!A1045&lt;&gt;"",RawData!A1045,"")</f>
        <v/>
      </c>
      <c r="B1045" t="str">
        <f>IF(RawData!B1045&lt;&gt;"",CONCATENATE(RawData!B1045,", ",RawData!C1045),"")</f>
        <v/>
      </c>
      <c r="C1045" t="str">
        <f>IF(RawData!D1045&lt;&gt;"",RawData!D1045,"")</f>
        <v/>
      </c>
      <c r="D1045" s="28" t="str">
        <f>IF(RawData!E1045&lt;&gt;"",RawData!E1045,"")</f>
        <v/>
      </c>
      <c r="E1045" t="str">
        <f>IF(RawData!F1045&lt;&gt;"",CONCATENATE(RawData!F1045,", ",LEFT(RawData!G1045,1)),"")</f>
        <v/>
      </c>
      <c r="G1045" s="30" t="str">
        <f t="shared" si="16"/>
        <v/>
      </c>
      <c r="H1045" t="str">
        <f>IF(A1045&lt;&gt;"",VLOOKUP(G1045,ScoreRanges!$C$4:$E$8,3),"")</f>
        <v/>
      </c>
      <c r="J1045" s="30" t="str">
        <f>IF(AND(ConversionTable!$F$2&lt;&gt;"",A1045&lt;&gt;""),VLOOKUP(G1045,ConversionTable!B$2:D$402,3),"")</f>
        <v/>
      </c>
      <c r="K1045" t="str">
        <f>IF(AND(ConversionTable!$F$2&lt;&gt;"",A1045&lt;&gt;""),VLOOKUP(J1045,ConversionTable!I$4:K$7,3),"")</f>
        <v/>
      </c>
      <c r="M1045" t="str">
        <f>IF(A1045&lt;&gt;"",(RawData!AC1045*ScoringModel!$B$11+RawData!AD1045*ScoringModel!$B$21+RawData!AE1045*ScoringModel!$B$31)*0.01,"")</f>
        <v/>
      </c>
      <c r="N1045" t="str">
        <f>IF(A1045&lt;&gt;"",(RawData!H1045*ScoringModel!$B$4+RawData!I1045*ScoringModel!$B$5+RawData!J1045*ScoringModel!$B$6+RawData!K1045*ScoringModel!$B$7+RawData!L1045*ScoringModel!$B$8+RawData!M1045*ScoringModel!$B$9+RawData!N1045*ScoringModel!$B$10)*0.01,"")</f>
        <v/>
      </c>
      <c r="O1045" t="str">
        <f>IF(A1045&lt;&gt;"",(RawData!O1045*ScoringModel!$B$14+RawData!P1045*ScoringModel!$B$15+RawData!Q1045*ScoringModel!$B$16+RawData!R1045*ScoringModel!$B$17+RawData!S1045*ScoringModel!$B$18+RawData!T1045*ScoringModel!$B$19+RawData!U1045*ScoringModel!$B$20)*0.01,"")</f>
        <v/>
      </c>
      <c r="P1045" t="str">
        <f>IF(A1045&lt;&gt;"",(RawData!V1045*ScoringModel!$B$24+RawData!W1045*ScoringModel!$B$25+RawData!X1045*ScoringModel!$B$26+RawData!Y1045*ScoringModel!$B$27+RawData!Z1045*ScoringModel!$B$28+RawData!AA1045*ScoringModel!$B$29+RawData!AB1045*ScoringModel!$B$30)*0.01,"")</f>
        <v/>
      </c>
      <c r="Q1045" s="19"/>
      <c r="R1045" s="19"/>
      <c r="S1045" s="19"/>
      <c r="T1045" s="19"/>
      <c r="U1045" s="19"/>
      <c r="V1045" s="19"/>
    </row>
    <row r="1046" spans="1:22" x14ac:dyDescent="0.25">
      <c r="A1046" t="str">
        <f>IF(RawData!A1046&lt;&gt;"",RawData!A1046,"")</f>
        <v/>
      </c>
      <c r="B1046" t="str">
        <f>IF(RawData!B1046&lt;&gt;"",CONCATENATE(RawData!B1046,", ",RawData!C1046),"")</f>
        <v/>
      </c>
      <c r="C1046" t="str">
        <f>IF(RawData!D1046&lt;&gt;"",RawData!D1046,"")</f>
        <v/>
      </c>
      <c r="D1046" s="28" t="str">
        <f>IF(RawData!E1046&lt;&gt;"",RawData!E1046,"")</f>
        <v/>
      </c>
      <c r="E1046" t="str">
        <f>IF(RawData!F1046&lt;&gt;"",CONCATENATE(RawData!F1046,", ",LEFT(RawData!G1046,1)),"")</f>
        <v/>
      </c>
      <c r="G1046" s="30" t="str">
        <f t="shared" si="16"/>
        <v/>
      </c>
      <c r="H1046" t="str">
        <f>IF(A1046&lt;&gt;"",VLOOKUP(G1046,ScoreRanges!$C$4:$E$8,3),"")</f>
        <v/>
      </c>
      <c r="J1046" s="30" t="str">
        <f>IF(AND(ConversionTable!$F$2&lt;&gt;"",A1046&lt;&gt;""),VLOOKUP(G1046,ConversionTable!B$2:D$402,3),"")</f>
        <v/>
      </c>
      <c r="K1046" t="str">
        <f>IF(AND(ConversionTable!$F$2&lt;&gt;"",A1046&lt;&gt;""),VLOOKUP(J1046,ConversionTable!I$4:K$7,3),"")</f>
        <v/>
      </c>
      <c r="M1046" t="str">
        <f>IF(A1046&lt;&gt;"",(RawData!AC1046*ScoringModel!$B$11+RawData!AD1046*ScoringModel!$B$21+RawData!AE1046*ScoringModel!$B$31)*0.01,"")</f>
        <v/>
      </c>
      <c r="N1046" t="str">
        <f>IF(A1046&lt;&gt;"",(RawData!H1046*ScoringModel!$B$4+RawData!I1046*ScoringModel!$B$5+RawData!J1046*ScoringModel!$B$6+RawData!K1046*ScoringModel!$B$7+RawData!L1046*ScoringModel!$B$8+RawData!M1046*ScoringModel!$B$9+RawData!N1046*ScoringModel!$B$10)*0.01,"")</f>
        <v/>
      </c>
      <c r="O1046" t="str">
        <f>IF(A1046&lt;&gt;"",(RawData!O1046*ScoringModel!$B$14+RawData!P1046*ScoringModel!$B$15+RawData!Q1046*ScoringModel!$B$16+RawData!R1046*ScoringModel!$B$17+RawData!S1046*ScoringModel!$B$18+RawData!T1046*ScoringModel!$B$19+RawData!U1046*ScoringModel!$B$20)*0.01,"")</f>
        <v/>
      </c>
      <c r="P1046" t="str">
        <f>IF(A1046&lt;&gt;"",(RawData!V1046*ScoringModel!$B$24+RawData!W1046*ScoringModel!$B$25+RawData!X1046*ScoringModel!$B$26+RawData!Y1046*ScoringModel!$B$27+RawData!Z1046*ScoringModel!$B$28+RawData!AA1046*ScoringModel!$B$29+RawData!AB1046*ScoringModel!$B$30)*0.01,"")</f>
        <v/>
      </c>
      <c r="Q1046" s="19"/>
      <c r="R1046" s="19"/>
      <c r="S1046" s="19"/>
      <c r="T1046" s="19"/>
      <c r="U1046" s="19"/>
      <c r="V1046" s="19"/>
    </row>
    <row r="1047" spans="1:22" x14ac:dyDescent="0.25">
      <c r="A1047" t="str">
        <f>IF(RawData!A1047&lt;&gt;"",RawData!A1047,"")</f>
        <v/>
      </c>
      <c r="B1047" t="str">
        <f>IF(RawData!B1047&lt;&gt;"",CONCATENATE(RawData!B1047,", ",RawData!C1047),"")</f>
        <v/>
      </c>
      <c r="C1047" t="str">
        <f>IF(RawData!D1047&lt;&gt;"",RawData!D1047,"")</f>
        <v/>
      </c>
      <c r="D1047" s="28" t="str">
        <f>IF(RawData!E1047&lt;&gt;"",RawData!E1047,"")</f>
        <v/>
      </c>
      <c r="E1047" t="str">
        <f>IF(RawData!F1047&lt;&gt;"",CONCATENATE(RawData!F1047,", ",LEFT(RawData!G1047,1)),"")</f>
        <v/>
      </c>
      <c r="G1047" s="30" t="str">
        <f t="shared" si="16"/>
        <v/>
      </c>
      <c r="H1047" t="str">
        <f>IF(A1047&lt;&gt;"",VLOOKUP(G1047,ScoreRanges!$C$4:$E$8,3),"")</f>
        <v/>
      </c>
      <c r="J1047" s="30" t="str">
        <f>IF(AND(ConversionTable!$F$2&lt;&gt;"",A1047&lt;&gt;""),VLOOKUP(G1047,ConversionTable!B$2:D$402,3),"")</f>
        <v/>
      </c>
      <c r="K1047" t="str">
        <f>IF(AND(ConversionTable!$F$2&lt;&gt;"",A1047&lt;&gt;""),VLOOKUP(J1047,ConversionTable!I$4:K$7,3),"")</f>
        <v/>
      </c>
      <c r="M1047" t="str">
        <f>IF(A1047&lt;&gt;"",(RawData!AC1047*ScoringModel!$B$11+RawData!AD1047*ScoringModel!$B$21+RawData!AE1047*ScoringModel!$B$31)*0.01,"")</f>
        <v/>
      </c>
      <c r="N1047" t="str">
        <f>IF(A1047&lt;&gt;"",(RawData!H1047*ScoringModel!$B$4+RawData!I1047*ScoringModel!$B$5+RawData!J1047*ScoringModel!$B$6+RawData!K1047*ScoringModel!$B$7+RawData!L1047*ScoringModel!$B$8+RawData!M1047*ScoringModel!$B$9+RawData!N1047*ScoringModel!$B$10)*0.01,"")</f>
        <v/>
      </c>
      <c r="O1047" t="str">
        <f>IF(A1047&lt;&gt;"",(RawData!O1047*ScoringModel!$B$14+RawData!P1047*ScoringModel!$B$15+RawData!Q1047*ScoringModel!$B$16+RawData!R1047*ScoringModel!$B$17+RawData!S1047*ScoringModel!$B$18+RawData!T1047*ScoringModel!$B$19+RawData!U1047*ScoringModel!$B$20)*0.01,"")</f>
        <v/>
      </c>
      <c r="P1047" t="str">
        <f>IF(A1047&lt;&gt;"",(RawData!V1047*ScoringModel!$B$24+RawData!W1047*ScoringModel!$B$25+RawData!X1047*ScoringModel!$B$26+RawData!Y1047*ScoringModel!$B$27+RawData!Z1047*ScoringModel!$B$28+RawData!AA1047*ScoringModel!$B$29+RawData!AB1047*ScoringModel!$B$30)*0.01,"")</f>
        <v/>
      </c>
      <c r="Q1047" s="19"/>
      <c r="R1047" s="19"/>
      <c r="S1047" s="19"/>
      <c r="T1047" s="19"/>
      <c r="U1047" s="19"/>
      <c r="V1047" s="19"/>
    </row>
    <row r="1048" spans="1:22" x14ac:dyDescent="0.25">
      <c r="A1048" t="str">
        <f>IF(RawData!A1048&lt;&gt;"",RawData!A1048,"")</f>
        <v/>
      </c>
      <c r="B1048" t="str">
        <f>IF(RawData!B1048&lt;&gt;"",CONCATENATE(RawData!B1048,", ",RawData!C1048),"")</f>
        <v/>
      </c>
      <c r="C1048" t="str">
        <f>IF(RawData!D1048&lt;&gt;"",RawData!D1048,"")</f>
        <v/>
      </c>
      <c r="D1048" s="28" t="str">
        <f>IF(RawData!E1048&lt;&gt;"",RawData!E1048,"")</f>
        <v/>
      </c>
      <c r="E1048" t="str">
        <f>IF(RawData!F1048&lt;&gt;"",CONCATENATE(RawData!F1048,", ",LEFT(RawData!G1048,1)),"")</f>
        <v/>
      </c>
      <c r="G1048" s="30" t="str">
        <f t="shared" si="16"/>
        <v/>
      </c>
      <c r="H1048" t="str">
        <f>IF(A1048&lt;&gt;"",VLOOKUP(G1048,ScoreRanges!$C$4:$E$8,3),"")</f>
        <v/>
      </c>
      <c r="J1048" s="30" t="str">
        <f>IF(AND(ConversionTable!$F$2&lt;&gt;"",A1048&lt;&gt;""),VLOOKUP(G1048,ConversionTable!B$2:D$402,3),"")</f>
        <v/>
      </c>
      <c r="K1048" t="str">
        <f>IF(AND(ConversionTable!$F$2&lt;&gt;"",A1048&lt;&gt;""),VLOOKUP(J1048,ConversionTable!I$4:K$7,3),"")</f>
        <v/>
      </c>
      <c r="M1048" t="str">
        <f>IF(A1048&lt;&gt;"",(RawData!AC1048*ScoringModel!$B$11+RawData!AD1048*ScoringModel!$B$21+RawData!AE1048*ScoringModel!$B$31)*0.01,"")</f>
        <v/>
      </c>
      <c r="N1048" t="str">
        <f>IF(A1048&lt;&gt;"",(RawData!H1048*ScoringModel!$B$4+RawData!I1048*ScoringModel!$B$5+RawData!J1048*ScoringModel!$B$6+RawData!K1048*ScoringModel!$B$7+RawData!L1048*ScoringModel!$B$8+RawData!M1048*ScoringModel!$B$9+RawData!N1048*ScoringModel!$B$10)*0.01,"")</f>
        <v/>
      </c>
      <c r="O1048" t="str">
        <f>IF(A1048&lt;&gt;"",(RawData!O1048*ScoringModel!$B$14+RawData!P1048*ScoringModel!$B$15+RawData!Q1048*ScoringModel!$B$16+RawData!R1048*ScoringModel!$B$17+RawData!S1048*ScoringModel!$B$18+RawData!T1048*ScoringModel!$B$19+RawData!U1048*ScoringModel!$B$20)*0.01,"")</f>
        <v/>
      </c>
      <c r="P1048" t="str">
        <f>IF(A1048&lt;&gt;"",(RawData!V1048*ScoringModel!$B$24+RawData!W1048*ScoringModel!$B$25+RawData!X1048*ScoringModel!$B$26+RawData!Y1048*ScoringModel!$B$27+RawData!Z1048*ScoringModel!$B$28+RawData!AA1048*ScoringModel!$B$29+RawData!AB1048*ScoringModel!$B$30)*0.01,"")</f>
        <v/>
      </c>
      <c r="Q1048" s="19"/>
      <c r="R1048" s="19"/>
      <c r="S1048" s="19"/>
      <c r="T1048" s="19"/>
      <c r="U1048" s="19"/>
      <c r="V1048" s="19"/>
    </row>
    <row r="1049" spans="1:22" x14ac:dyDescent="0.25">
      <c r="A1049" t="str">
        <f>IF(RawData!A1049&lt;&gt;"",RawData!A1049,"")</f>
        <v/>
      </c>
      <c r="B1049" t="str">
        <f>IF(RawData!B1049&lt;&gt;"",CONCATENATE(RawData!B1049,", ",RawData!C1049),"")</f>
        <v/>
      </c>
      <c r="C1049" t="str">
        <f>IF(RawData!D1049&lt;&gt;"",RawData!D1049,"")</f>
        <v/>
      </c>
      <c r="D1049" s="28" t="str">
        <f>IF(RawData!E1049&lt;&gt;"",RawData!E1049,"")</f>
        <v/>
      </c>
      <c r="E1049" t="str">
        <f>IF(RawData!F1049&lt;&gt;"",CONCATENATE(RawData!F1049,", ",LEFT(RawData!G1049,1)),"")</f>
        <v/>
      </c>
      <c r="G1049" s="30" t="str">
        <f t="shared" si="16"/>
        <v/>
      </c>
      <c r="H1049" t="str">
        <f>IF(A1049&lt;&gt;"",VLOOKUP(G1049,ScoreRanges!$C$4:$E$8,3),"")</f>
        <v/>
      </c>
      <c r="J1049" s="30" t="str">
        <f>IF(AND(ConversionTable!$F$2&lt;&gt;"",A1049&lt;&gt;""),VLOOKUP(G1049,ConversionTable!B$2:D$402,3),"")</f>
        <v/>
      </c>
      <c r="K1049" t="str">
        <f>IF(AND(ConversionTable!$F$2&lt;&gt;"",A1049&lt;&gt;""),VLOOKUP(J1049,ConversionTable!I$4:K$7,3),"")</f>
        <v/>
      </c>
      <c r="M1049" t="str">
        <f>IF(A1049&lt;&gt;"",(RawData!AC1049*ScoringModel!$B$11+RawData!AD1049*ScoringModel!$B$21+RawData!AE1049*ScoringModel!$B$31)*0.01,"")</f>
        <v/>
      </c>
      <c r="N1049" t="str">
        <f>IF(A1049&lt;&gt;"",(RawData!H1049*ScoringModel!$B$4+RawData!I1049*ScoringModel!$B$5+RawData!J1049*ScoringModel!$B$6+RawData!K1049*ScoringModel!$B$7+RawData!L1049*ScoringModel!$B$8+RawData!M1049*ScoringModel!$B$9+RawData!N1049*ScoringModel!$B$10)*0.01,"")</f>
        <v/>
      </c>
      <c r="O1049" t="str">
        <f>IF(A1049&lt;&gt;"",(RawData!O1049*ScoringModel!$B$14+RawData!P1049*ScoringModel!$B$15+RawData!Q1049*ScoringModel!$B$16+RawData!R1049*ScoringModel!$B$17+RawData!S1049*ScoringModel!$B$18+RawData!T1049*ScoringModel!$B$19+RawData!U1049*ScoringModel!$B$20)*0.01,"")</f>
        <v/>
      </c>
      <c r="P1049" t="str">
        <f>IF(A1049&lt;&gt;"",(RawData!V1049*ScoringModel!$B$24+RawData!W1049*ScoringModel!$B$25+RawData!X1049*ScoringModel!$B$26+RawData!Y1049*ScoringModel!$B$27+RawData!Z1049*ScoringModel!$B$28+RawData!AA1049*ScoringModel!$B$29+RawData!AB1049*ScoringModel!$B$30)*0.01,"")</f>
        <v/>
      </c>
      <c r="Q1049" s="19"/>
      <c r="R1049" s="19"/>
      <c r="S1049" s="19"/>
      <c r="T1049" s="19"/>
      <c r="U1049" s="19"/>
      <c r="V1049" s="19"/>
    </row>
    <row r="1050" spans="1:22" x14ac:dyDescent="0.25">
      <c r="A1050" t="str">
        <f>IF(RawData!A1050&lt;&gt;"",RawData!A1050,"")</f>
        <v/>
      </c>
      <c r="B1050" t="str">
        <f>IF(RawData!B1050&lt;&gt;"",CONCATENATE(RawData!B1050,", ",RawData!C1050),"")</f>
        <v/>
      </c>
      <c r="C1050" t="str">
        <f>IF(RawData!D1050&lt;&gt;"",RawData!D1050,"")</f>
        <v/>
      </c>
      <c r="D1050" s="28" t="str">
        <f>IF(RawData!E1050&lt;&gt;"",RawData!E1050,"")</f>
        <v/>
      </c>
      <c r="E1050" t="str">
        <f>IF(RawData!F1050&lt;&gt;"",CONCATENATE(RawData!F1050,", ",LEFT(RawData!G1050,1)),"")</f>
        <v/>
      </c>
      <c r="G1050" s="30" t="str">
        <f t="shared" si="16"/>
        <v/>
      </c>
      <c r="H1050" t="str">
        <f>IF(A1050&lt;&gt;"",VLOOKUP(G1050,ScoreRanges!$C$4:$E$8,3),"")</f>
        <v/>
      </c>
      <c r="J1050" s="30" t="str">
        <f>IF(AND(ConversionTable!$F$2&lt;&gt;"",A1050&lt;&gt;""),VLOOKUP(G1050,ConversionTable!B$2:D$402,3),"")</f>
        <v/>
      </c>
      <c r="K1050" t="str">
        <f>IF(AND(ConversionTable!$F$2&lt;&gt;"",A1050&lt;&gt;""),VLOOKUP(J1050,ConversionTable!I$4:K$7,3),"")</f>
        <v/>
      </c>
      <c r="M1050" t="str">
        <f>IF(A1050&lt;&gt;"",(RawData!AC1050*ScoringModel!$B$11+RawData!AD1050*ScoringModel!$B$21+RawData!AE1050*ScoringModel!$B$31)*0.01,"")</f>
        <v/>
      </c>
      <c r="N1050" t="str">
        <f>IF(A1050&lt;&gt;"",(RawData!H1050*ScoringModel!$B$4+RawData!I1050*ScoringModel!$B$5+RawData!J1050*ScoringModel!$B$6+RawData!K1050*ScoringModel!$B$7+RawData!L1050*ScoringModel!$B$8+RawData!M1050*ScoringModel!$B$9+RawData!N1050*ScoringModel!$B$10)*0.01,"")</f>
        <v/>
      </c>
      <c r="O1050" t="str">
        <f>IF(A1050&lt;&gt;"",(RawData!O1050*ScoringModel!$B$14+RawData!P1050*ScoringModel!$B$15+RawData!Q1050*ScoringModel!$B$16+RawData!R1050*ScoringModel!$B$17+RawData!S1050*ScoringModel!$B$18+RawData!T1050*ScoringModel!$B$19+RawData!U1050*ScoringModel!$B$20)*0.01,"")</f>
        <v/>
      </c>
      <c r="P1050" t="str">
        <f>IF(A1050&lt;&gt;"",(RawData!V1050*ScoringModel!$B$24+RawData!W1050*ScoringModel!$B$25+RawData!X1050*ScoringModel!$B$26+RawData!Y1050*ScoringModel!$B$27+RawData!Z1050*ScoringModel!$B$28+RawData!AA1050*ScoringModel!$B$29+RawData!AB1050*ScoringModel!$B$30)*0.01,"")</f>
        <v/>
      </c>
      <c r="Q1050" s="19"/>
      <c r="R1050" s="19"/>
      <c r="S1050" s="19"/>
      <c r="T1050" s="19"/>
      <c r="U1050" s="19"/>
      <c r="V1050" s="19"/>
    </row>
    <row r="1051" spans="1:22" x14ac:dyDescent="0.25">
      <c r="A1051" t="str">
        <f>IF(RawData!A1051&lt;&gt;"",RawData!A1051,"")</f>
        <v/>
      </c>
      <c r="B1051" t="str">
        <f>IF(RawData!B1051&lt;&gt;"",CONCATENATE(RawData!B1051,", ",RawData!C1051),"")</f>
        <v/>
      </c>
      <c r="C1051" t="str">
        <f>IF(RawData!D1051&lt;&gt;"",RawData!D1051,"")</f>
        <v/>
      </c>
      <c r="D1051" s="28" t="str">
        <f>IF(RawData!E1051&lt;&gt;"",RawData!E1051,"")</f>
        <v/>
      </c>
      <c r="E1051" t="str">
        <f>IF(RawData!F1051&lt;&gt;"",CONCATENATE(RawData!F1051,", ",LEFT(RawData!G1051,1)),"")</f>
        <v/>
      </c>
      <c r="G1051" s="30" t="str">
        <f t="shared" si="16"/>
        <v/>
      </c>
      <c r="H1051" t="str">
        <f>IF(A1051&lt;&gt;"",VLOOKUP(G1051,ScoreRanges!$C$4:$E$8,3),"")</f>
        <v/>
      </c>
      <c r="J1051" s="30" t="str">
        <f>IF(AND(ConversionTable!$F$2&lt;&gt;"",A1051&lt;&gt;""),VLOOKUP(G1051,ConversionTable!B$2:D$402,3),"")</f>
        <v/>
      </c>
      <c r="K1051" t="str">
        <f>IF(AND(ConversionTable!$F$2&lt;&gt;"",A1051&lt;&gt;""),VLOOKUP(J1051,ConversionTable!I$4:K$7,3),"")</f>
        <v/>
      </c>
      <c r="M1051" t="str">
        <f>IF(A1051&lt;&gt;"",(RawData!AC1051*ScoringModel!$B$11+RawData!AD1051*ScoringModel!$B$21+RawData!AE1051*ScoringModel!$B$31)*0.01,"")</f>
        <v/>
      </c>
      <c r="N1051" t="str">
        <f>IF(A1051&lt;&gt;"",(RawData!H1051*ScoringModel!$B$4+RawData!I1051*ScoringModel!$B$5+RawData!J1051*ScoringModel!$B$6+RawData!K1051*ScoringModel!$B$7+RawData!L1051*ScoringModel!$B$8+RawData!M1051*ScoringModel!$B$9+RawData!N1051*ScoringModel!$B$10)*0.01,"")</f>
        <v/>
      </c>
      <c r="O1051" t="str">
        <f>IF(A1051&lt;&gt;"",(RawData!O1051*ScoringModel!$B$14+RawData!P1051*ScoringModel!$B$15+RawData!Q1051*ScoringModel!$B$16+RawData!R1051*ScoringModel!$B$17+RawData!S1051*ScoringModel!$B$18+RawData!T1051*ScoringModel!$B$19+RawData!U1051*ScoringModel!$B$20)*0.01,"")</f>
        <v/>
      </c>
      <c r="P1051" t="str">
        <f>IF(A1051&lt;&gt;"",(RawData!V1051*ScoringModel!$B$24+RawData!W1051*ScoringModel!$B$25+RawData!X1051*ScoringModel!$B$26+RawData!Y1051*ScoringModel!$B$27+RawData!Z1051*ScoringModel!$B$28+RawData!AA1051*ScoringModel!$B$29+RawData!AB1051*ScoringModel!$B$30)*0.01,"")</f>
        <v/>
      </c>
      <c r="Q1051" s="19"/>
      <c r="R1051" s="19"/>
      <c r="S1051" s="19"/>
      <c r="T1051" s="19"/>
      <c r="U1051" s="19"/>
      <c r="V1051" s="19"/>
    </row>
    <row r="1052" spans="1:22" x14ac:dyDescent="0.25">
      <c r="A1052" t="str">
        <f>IF(RawData!A1052&lt;&gt;"",RawData!A1052,"")</f>
        <v/>
      </c>
      <c r="B1052" t="str">
        <f>IF(RawData!B1052&lt;&gt;"",CONCATENATE(RawData!B1052,", ",RawData!C1052),"")</f>
        <v/>
      </c>
      <c r="C1052" t="str">
        <f>IF(RawData!D1052&lt;&gt;"",RawData!D1052,"")</f>
        <v/>
      </c>
      <c r="D1052" s="28" t="str">
        <f>IF(RawData!E1052&lt;&gt;"",RawData!E1052,"")</f>
        <v/>
      </c>
      <c r="E1052" t="str">
        <f>IF(RawData!F1052&lt;&gt;"",CONCATENATE(RawData!F1052,", ",LEFT(RawData!G1052,1)),"")</f>
        <v/>
      </c>
      <c r="G1052" s="30" t="str">
        <f t="shared" si="16"/>
        <v/>
      </c>
      <c r="H1052" t="str">
        <f>IF(A1052&lt;&gt;"",VLOOKUP(G1052,ScoreRanges!$C$4:$E$8,3),"")</f>
        <v/>
      </c>
      <c r="J1052" s="30" t="str">
        <f>IF(AND(ConversionTable!$F$2&lt;&gt;"",A1052&lt;&gt;""),VLOOKUP(G1052,ConversionTable!B$2:D$402,3),"")</f>
        <v/>
      </c>
      <c r="K1052" t="str">
        <f>IF(AND(ConversionTable!$F$2&lt;&gt;"",A1052&lt;&gt;""),VLOOKUP(J1052,ConversionTable!I$4:K$7,3),"")</f>
        <v/>
      </c>
      <c r="M1052" t="str">
        <f>IF(A1052&lt;&gt;"",(RawData!AC1052*ScoringModel!$B$11+RawData!AD1052*ScoringModel!$B$21+RawData!AE1052*ScoringModel!$B$31)*0.01,"")</f>
        <v/>
      </c>
      <c r="N1052" t="str">
        <f>IF(A1052&lt;&gt;"",(RawData!H1052*ScoringModel!$B$4+RawData!I1052*ScoringModel!$B$5+RawData!J1052*ScoringModel!$B$6+RawData!K1052*ScoringModel!$B$7+RawData!L1052*ScoringModel!$B$8+RawData!M1052*ScoringModel!$B$9+RawData!N1052*ScoringModel!$B$10)*0.01,"")</f>
        <v/>
      </c>
      <c r="O1052" t="str">
        <f>IF(A1052&lt;&gt;"",(RawData!O1052*ScoringModel!$B$14+RawData!P1052*ScoringModel!$B$15+RawData!Q1052*ScoringModel!$B$16+RawData!R1052*ScoringModel!$B$17+RawData!S1052*ScoringModel!$B$18+RawData!T1052*ScoringModel!$B$19+RawData!U1052*ScoringModel!$B$20)*0.01,"")</f>
        <v/>
      </c>
      <c r="P1052" t="str">
        <f>IF(A1052&lt;&gt;"",(RawData!V1052*ScoringModel!$B$24+RawData!W1052*ScoringModel!$B$25+RawData!X1052*ScoringModel!$B$26+RawData!Y1052*ScoringModel!$B$27+RawData!Z1052*ScoringModel!$B$28+RawData!AA1052*ScoringModel!$B$29+RawData!AB1052*ScoringModel!$B$30)*0.01,"")</f>
        <v/>
      </c>
      <c r="Q1052" s="19"/>
      <c r="R1052" s="19"/>
      <c r="S1052" s="19"/>
      <c r="T1052" s="19"/>
      <c r="U1052" s="19"/>
      <c r="V1052" s="19"/>
    </row>
    <row r="1053" spans="1:22" x14ac:dyDescent="0.25">
      <c r="A1053" t="str">
        <f>IF(RawData!A1053&lt;&gt;"",RawData!A1053,"")</f>
        <v/>
      </c>
      <c r="B1053" t="str">
        <f>IF(RawData!B1053&lt;&gt;"",CONCATENATE(RawData!B1053,", ",RawData!C1053),"")</f>
        <v/>
      </c>
      <c r="C1053" t="str">
        <f>IF(RawData!D1053&lt;&gt;"",RawData!D1053,"")</f>
        <v/>
      </c>
      <c r="D1053" s="28" t="str">
        <f>IF(RawData!E1053&lt;&gt;"",RawData!E1053,"")</f>
        <v/>
      </c>
      <c r="E1053" t="str">
        <f>IF(RawData!F1053&lt;&gt;"",CONCATENATE(RawData!F1053,", ",LEFT(RawData!G1053,1)),"")</f>
        <v/>
      </c>
      <c r="G1053" s="30" t="str">
        <f t="shared" si="16"/>
        <v/>
      </c>
      <c r="H1053" t="str">
        <f>IF(A1053&lt;&gt;"",VLOOKUP(G1053,ScoreRanges!$C$4:$E$8,3),"")</f>
        <v/>
      </c>
      <c r="J1053" s="30" t="str">
        <f>IF(AND(ConversionTable!$F$2&lt;&gt;"",A1053&lt;&gt;""),VLOOKUP(G1053,ConversionTable!B$2:D$402,3),"")</f>
        <v/>
      </c>
      <c r="K1053" t="str">
        <f>IF(AND(ConversionTable!$F$2&lt;&gt;"",A1053&lt;&gt;""),VLOOKUP(J1053,ConversionTable!I$4:K$7,3),"")</f>
        <v/>
      </c>
      <c r="M1053" t="str">
        <f>IF(A1053&lt;&gt;"",(RawData!AC1053*ScoringModel!$B$11+RawData!AD1053*ScoringModel!$B$21+RawData!AE1053*ScoringModel!$B$31)*0.01,"")</f>
        <v/>
      </c>
      <c r="N1053" t="str">
        <f>IF(A1053&lt;&gt;"",(RawData!H1053*ScoringModel!$B$4+RawData!I1053*ScoringModel!$B$5+RawData!J1053*ScoringModel!$B$6+RawData!K1053*ScoringModel!$B$7+RawData!L1053*ScoringModel!$B$8+RawData!M1053*ScoringModel!$B$9+RawData!N1053*ScoringModel!$B$10)*0.01,"")</f>
        <v/>
      </c>
      <c r="O1053" t="str">
        <f>IF(A1053&lt;&gt;"",(RawData!O1053*ScoringModel!$B$14+RawData!P1053*ScoringModel!$B$15+RawData!Q1053*ScoringModel!$B$16+RawData!R1053*ScoringModel!$B$17+RawData!S1053*ScoringModel!$B$18+RawData!T1053*ScoringModel!$B$19+RawData!U1053*ScoringModel!$B$20)*0.01,"")</f>
        <v/>
      </c>
      <c r="P1053" t="str">
        <f>IF(A1053&lt;&gt;"",(RawData!V1053*ScoringModel!$B$24+RawData!W1053*ScoringModel!$B$25+RawData!X1053*ScoringModel!$B$26+RawData!Y1053*ScoringModel!$B$27+RawData!Z1053*ScoringModel!$B$28+RawData!AA1053*ScoringModel!$B$29+RawData!AB1053*ScoringModel!$B$30)*0.01,"")</f>
        <v/>
      </c>
      <c r="Q1053" s="19"/>
      <c r="R1053" s="19"/>
      <c r="S1053" s="19"/>
      <c r="T1053" s="19"/>
      <c r="U1053" s="19"/>
      <c r="V1053" s="19"/>
    </row>
    <row r="1054" spans="1:22" x14ac:dyDescent="0.25">
      <c r="A1054" t="str">
        <f>IF(RawData!A1054&lt;&gt;"",RawData!A1054,"")</f>
        <v/>
      </c>
      <c r="B1054" t="str">
        <f>IF(RawData!B1054&lt;&gt;"",CONCATENATE(RawData!B1054,", ",RawData!C1054),"")</f>
        <v/>
      </c>
      <c r="C1054" t="str">
        <f>IF(RawData!D1054&lt;&gt;"",RawData!D1054,"")</f>
        <v/>
      </c>
      <c r="D1054" s="28" t="str">
        <f>IF(RawData!E1054&lt;&gt;"",RawData!E1054,"")</f>
        <v/>
      </c>
      <c r="E1054" t="str">
        <f>IF(RawData!F1054&lt;&gt;"",CONCATENATE(RawData!F1054,", ",LEFT(RawData!G1054,1)),"")</f>
        <v/>
      </c>
      <c r="G1054" s="30" t="str">
        <f t="shared" si="16"/>
        <v/>
      </c>
      <c r="H1054" t="str">
        <f>IF(A1054&lt;&gt;"",VLOOKUP(G1054,ScoreRanges!$C$4:$E$8,3),"")</f>
        <v/>
      </c>
      <c r="J1054" s="30" t="str">
        <f>IF(AND(ConversionTable!$F$2&lt;&gt;"",A1054&lt;&gt;""),VLOOKUP(G1054,ConversionTable!B$2:D$402,3),"")</f>
        <v/>
      </c>
      <c r="K1054" t="str">
        <f>IF(AND(ConversionTable!$F$2&lt;&gt;"",A1054&lt;&gt;""),VLOOKUP(J1054,ConversionTable!I$4:K$7,3),"")</f>
        <v/>
      </c>
      <c r="M1054" t="str">
        <f>IF(A1054&lt;&gt;"",(RawData!AC1054*ScoringModel!$B$11+RawData!AD1054*ScoringModel!$B$21+RawData!AE1054*ScoringModel!$B$31)*0.01,"")</f>
        <v/>
      </c>
      <c r="N1054" t="str">
        <f>IF(A1054&lt;&gt;"",(RawData!H1054*ScoringModel!$B$4+RawData!I1054*ScoringModel!$B$5+RawData!J1054*ScoringModel!$B$6+RawData!K1054*ScoringModel!$B$7+RawData!L1054*ScoringModel!$B$8+RawData!M1054*ScoringModel!$B$9+RawData!N1054*ScoringModel!$B$10)*0.01,"")</f>
        <v/>
      </c>
      <c r="O1054" t="str">
        <f>IF(A1054&lt;&gt;"",(RawData!O1054*ScoringModel!$B$14+RawData!P1054*ScoringModel!$B$15+RawData!Q1054*ScoringModel!$B$16+RawData!R1054*ScoringModel!$B$17+RawData!S1054*ScoringModel!$B$18+RawData!T1054*ScoringModel!$B$19+RawData!U1054*ScoringModel!$B$20)*0.01,"")</f>
        <v/>
      </c>
      <c r="P1054" t="str">
        <f>IF(A1054&lt;&gt;"",(RawData!V1054*ScoringModel!$B$24+RawData!W1054*ScoringModel!$B$25+RawData!X1054*ScoringModel!$B$26+RawData!Y1054*ScoringModel!$B$27+RawData!Z1054*ScoringModel!$B$28+RawData!AA1054*ScoringModel!$B$29+RawData!AB1054*ScoringModel!$B$30)*0.01,"")</f>
        <v/>
      </c>
      <c r="Q1054" s="19"/>
      <c r="R1054" s="19"/>
      <c r="S1054" s="19"/>
      <c r="T1054" s="19"/>
      <c r="U1054" s="19"/>
      <c r="V1054" s="19"/>
    </row>
    <row r="1055" spans="1:22" x14ac:dyDescent="0.25">
      <c r="A1055" t="str">
        <f>IF(RawData!A1055&lt;&gt;"",RawData!A1055,"")</f>
        <v/>
      </c>
      <c r="B1055" t="str">
        <f>IF(RawData!B1055&lt;&gt;"",CONCATENATE(RawData!B1055,", ",RawData!C1055),"")</f>
        <v/>
      </c>
      <c r="C1055" t="str">
        <f>IF(RawData!D1055&lt;&gt;"",RawData!D1055,"")</f>
        <v/>
      </c>
      <c r="D1055" s="28" t="str">
        <f>IF(RawData!E1055&lt;&gt;"",RawData!E1055,"")</f>
        <v/>
      </c>
      <c r="E1055" t="str">
        <f>IF(RawData!F1055&lt;&gt;"",CONCATENATE(RawData!F1055,", ",LEFT(RawData!G1055,1)),"")</f>
        <v/>
      </c>
      <c r="G1055" s="30" t="str">
        <f t="shared" si="16"/>
        <v/>
      </c>
      <c r="H1055" t="str">
        <f>IF(A1055&lt;&gt;"",VLOOKUP(G1055,ScoreRanges!$C$4:$E$8,3),"")</f>
        <v/>
      </c>
      <c r="J1055" s="30" t="str">
        <f>IF(AND(ConversionTable!$F$2&lt;&gt;"",A1055&lt;&gt;""),VLOOKUP(G1055,ConversionTable!B$2:D$402,3),"")</f>
        <v/>
      </c>
      <c r="K1055" t="str">
        <f>IF(AND(ConversionTable!$F$2&lt;&gt;"",A1055&lt;&gt;""),VLOOKUP(J1055,ConversionTable!I$4:K$7,3),"")</f>
        <v/>
      </c>
      <c r="M1055" t="str">
        <f>IF(A1055&lt;&gt;"",(RawData!AC1055*ScoringModel!$B$11+RawData!AD1055*ScoringModel!$B$21+RawData!AE1055*ScoringModel!$B$31)*0.01,"")</f>
        <v/>
      </c>
      <c r="N1055" t="str">
        <f>IF(A1055&lt;&gt;"",(RawData!H1055*ScoringModel!$B$4+RawData!I1055*ScoringModel!$B$5+RawData!J1055*ScoringModel!$B$6+RawData!K1055*ScoringModel!$B$7+RawData!L1055*ScoringModel!$B$8+RawData!M1055*ScoringModel!$B$9+RawData!N1055*ScoringModel!$B$10)*0.01,"")</f>
        <v/>
      </c>
      <c r="O1055" t="str">
        <f>IF(A1055&lt;&gt;"",(RawData!O1055*ScoringModel!$B$14+RawData!P1055*ScoringModel!$B$15+RawData!Q1055*ScoringModel!$B$16+RawData!R1055*ScoringModel!$B$17+RawData!S1055*ScoringModel!$B$18+RawData!T1055*ScoringModel!$B$19+RawData!U1055*ScoringModel!$B$20)*0.01,"")</f>
        <v/>
      </c>
      <c r="P1055" t="str">
        <f>IF(A1055&lt;&gt;"",(RawData!V1055*ScoringModel!$B$24+RawData!W1055*ScoringModel!$B$25+RawData!X1055*ScoringModel!$B$26+RawData!Y1055*ScoringModel!$B$27+RawData!Z1055*ScoringModel!$B$28+RawData!AA1055*ScoringModel!$B$29+RawData!AB1055*ScoringModel!$B$30)*0.01,"")</f>
        <v/>
      </c>
      <c r="Q1055" s="19"/>
      <c r="R1055" s="19"/>
      <c r="S1055" s="19"/>
      <c r="T1055" s="19"/>
      <c r="U1055" s="19"/>
      <c r="V1055" s="19"/>
    </row>
    <row r="1056" spans="1:22" x14ac:dyDescent="0.25">
      <c r="A1056" t="str">
        <f>IF(RawData!A1056&lt;&gt;"",RawData!A1056,"")</f>
        <v/>
      </c>
      <c r="B1056" t="str">
        <f>IF(RawData!B1056&lt;&gt;"",CONCATENATE(RawData!B1056,", ",RawData!C1056),"")</f>
        <v/>
      </c>
      <c r="C1056" t="str">
        <f>IF(RawData!D1056&lt;&gt;"",RawData!D1056,"")</f>
        <v/>
      </c>
      <c r="D1056" s="28" t="str">
        <f>IF(RawData!E1056&lt;&gt;"",RawData!E1056,"")</f>
        <v/>
      </c>
      <c r="E1056" t="str">
        <f>IF(RawData!F1056&lt;&gt;"",CONCATENATE(RawData!F1056,", ",LEFT(RawData!G1056,1)),"")</f>
        <v/>
      </c>
      <c r="G1056" s="30" t="str">
        <f t="shared" si="16"/>
        <v/>
      </c>
      <c r="H1056" t="str">
        <f>IF(A1056&lt;&gt;"",VLOOKUP(G1056,ScoreRanges!$C$4:$E$8,3),"")</f>
        <v/>
      </c>
      <c r="J1056" s="30" t="str">
        <f>IF(AND(ConversionTable!$F$2&lt;&gt;"",A1056&lt;&gt;""),VLOOKUP(G1056,ConversionTable!B$2:D$402,3),"")</f>
        <v/>
      </c>
      <c r="K1056" t="str">
        <f>IF(AND(ConversionTable!$F$2&lt;&gt;"",A1056&lt;&gt;""),VLOOKUP(J1056,ConversionTable!I$4:K$7,3),"")</f>
        <v/>
      </c>
      <c r="M1056" t="str">
        <f>IF(A1056&lt;&gt;"",(RawData!AC1056*ScoringModel!$B$11+RawData!AD1056*ScoringModel!$B$21+RawData!AE1056*ScoringModel!$B$31)*0.01,"")</f>
        <v/>
      </c>
      <c r="N1056" t="str">
        <f>IF(A1056&lt;&gt;"",(RawData!H1056*ScoringModel!$B$4+RawData!I1056*ScoringModel!$B$5+RawData!J1056*ScoringModel!$B$6+RawData!K1056*ScoringModel!$B$7+RawData!L1056*ScoringModel!$B$8+RawData!M1056*ScoringModel!$B$9+RawData!N1056*ScoringModel!$B$10)*0.01,"")</f>
        <v/>
      </c>
      <c r="O1056" t="str">
        <f>IF(A1056&lt;&gt;"",(RawData!O1056*ScoringModel!$B$14+RawData!P1056*ScoringModel!$B$15+RawData!Q1056*ScoringModel!$B$16+RawData!R1056*ScoringModel!$B$17+RawData!S1056*ScoringModel!$B$18+RawData!T1056*ScoringModel!$B$19+RawData!U1056*ScoringModel!$B$20)*0.01,"")</f>
        <v/>
      </c>
      <c r="P1056" t="str">
        <f>IF(A1056&lt;&gt;"",(RawData!V1056*ScoringModel!$B$24+RawData!W1056*ScoringModel!$B$25+RawData!X1056*ScoringModel!$B$26+RawData!Y1056*ScoringModel!$B$27+RawData!Z1056*ScoringModel!$B$28+RawData!AA1056*ScoringModel!$B$29+RawData!AB1056*ScoringModel!$B$30)*0.01,"")</f>
        <v/>
      </c>
      <c r="Q1056" s="19"/>
      <c r="R1056" s="19"/>
      <c r="S1056" s="19"/>
      <c r="T1056" s="19"/>
      <c r="U1056" s="19"/>
      <c r="V1056" s="19"/>
    </row>
    <row r="1057" spans="1:22" x14ac:dyDescent="0.25">
      <c r="A1057" t="str">
        <f>IF(RawData!A1057&lt;&gt;"",RawData!A1057,"")</f>
        <v/>
      </c>
      <c r="B1057" t="str">
        <f>IF(RawData!B1057&lt;&gt;"",CONCATENATE(RawData!B1057,", ",RawData!C1057),"")</f>
        <v/>
      </c>
      <c r="C1057" t="str">
        <f>IF(RawData!D1057&lt;&gt;"",RawData!D1057,"")</f>
        <v/>
      </c>
      <c r="D1057" s="28" t="str">
        <f>IF(RawData!E1057&lt;&gt;"",RawData!E1057,"")</f>
        <v/>
      </c>
      <c r="E1057" t="str">
        <f>IF(RawData!F1057&lt;&gt;"",CONCATENATE(RawData!F1057,", ",LEFT(RawData!G1057,1)),"")</f>
        <v/>
      </c>
      <c r="G1057" s="30" t="str">
        <f t="shared" si="16"/>
        <v/>
      </c>
      <c r="H1057" t="str">
        <f>IF(A1057&lt;&gt;"",VLOOKUP(G1057,ScoreRanges!$C$4:$E$8,3),"")</f>
        <v/>
      </c>
      <c r="J1057" s="30" t="str">
        <f>IF(AND(ConversionTable!$F$2&lt;&gt;"",A1057&lt;&gt;""),VLOOKUP(G1057,ConversionTable!B$2:D$402,3),"")</f>
        <v/>
      </c>
      <c r="K1057" t="str">
        <f>IF(AND(ConversionTable!$F$2&lt;&gt;"",A1057&lt;&gt;""),VLOOKUP(J1057,ConversionTable!I$4:K$7,3),"")</f>
        <v/>
      </c>
      <c r="M1057" t="str">
        <f>IF(A1057&lt;&gt;"",(RawData!AC1057*ScoringModel!$B$11+RawData!AD1057*ScoringModel!$B$21+RawData!AE1057*ScoringModel!$B$31)*0.01,"")</f>
        <v/>
      </c>
      <c r="N1057" t="str">
        <f>IF(A1057&lt;&gt;"",(RawData!H1057*ScoringModel!$B$4+RawData!I1057*ScoringModel!$B$5+RawData!J1057*ScoringModel!$B$6+RawData!K1057*ScoringModel!$B$7+RawData!L1057*ScoringModel!$B$8+RawData!M1057*ScoringModel!$B$9+RawData!N1057*ScoringModel!$B$10)*0.01,"")</f>
        <v/>
      </c>
      <c r="O1057" t="str">
        <f>IF(A1057&lt;&gt;"",(RawData!O1057*ScoringModel!$B$14+RawData!P1057*ScoringModel!$B$15+RawData!Q1057*ScoringModel!$B$16+RawData!R1057*ScoringModel!$B$17+RawData!S1057*ScoringModel!$B$18+RawData!T1057*ScoringModel!$B$19+RawData!U1057*ScoringModel!$B$20)*0.01,"")</f>
        <v/>
      </c>
      <c r="P1057" t="str">
        <f>IF(A1057&lt;&gt;"",(RawData!V1057*ScoringModel!$B$24+RawData!W1057*ScoringModel!$B$25+RawData!X1057*ScoringModel!$B$26+RawData!Y1057*ScoringModel!$B$27+RawData!Z1057*ScoringModel!$B$28+RawData!AA1057*ScoringModel!$B$29+RawData!AB1057*ScoringModel!$B$30)*0.01,"")</f>
        <v/>
      </c>
      <c r="Q1057" s="19"/>
      <c r="R1057" s="19"/>
      <c r="S1057" s="19"/>
      <c r="T1057" s="19"/>
      <c r="U1057" s="19"/>
      <c r="V1057" s="19"/>
    </row>
    <row r="1058" spans="1:22" x14ac:dyDescent="0.25">
      <c r="A1058" t="str">
        <f>IF(RawData!A1058&lt;&gt;"",RawData!A1058,"")</f>
        <v/>
      </c>
      <c r="B1058" t="str">
        <f>IF(RawData!B1058&lt;&gt;"",CONCATENATE(RawData!B1058,", ",RawData!C1058),"")</f>
        <v/>
      </c>
      <c r="C1058" t="str">
        <f>IF(RawData!D1058&lt;&gt;"",RawData!D1058,"")</f>
        <v/>
      </c>
      <c r="D1058" s="28" t="str">
        <f>IF(RawData!E1058&lt;&gt;"",RawData!E1058,"")</f>
        <v/>
      </c>
      <c r="E1058" t="str">
        <f>IF(RawData!F1058&lt;&gt;"",CONCATENATE(RawData!F1058,", ",LEFT(RawData!G1058,1)),"")</f>
        <v/>
      </c>
      <c r="G1058" s="30" t="str">
        <f t="shared" si="16"/>
        <v/>
      </c>
      <c r="H1058" t="str">
        <f>IF(A1058&lt;&gt;"",VLOOKUP(G1058,ScoreRanges!$C$4:$E$8,3),"")</f>
        <v/>
      </c>
      <c r="J1058" s="30" t="str">
        <f>IF(AND(ConversionTable!$F$2&lt;&gt;"",A1058&lt;&gt;""),VLOOKUP(G1058,ConversionTable!B$2:D$402,3),"")</f>
        <v/>
      </c>
      <c r="K1058" t="str">
        <f>IF(AND(ConversionTable!$F$2&lt;&gt;"",A1058&lt;&gt;""),VLOOKUP(J1058,ConversionTable!I$4:K$7,3),"")</f>
        <v/>
      </c>
      <c r="M1058" t="str">
        <f>IF(A1058&lt;&gt;"",(RawData!AC1058*ScoringModel!$B$11+RawData!AD1058*ScoringModel!$B$21+RawData!AE1058*ScoringModel!$B$31)*0.01,"")</f>
        <v/>
      </c>
      <c r="N1058" t="str">
        <f>IF(A1058&lt;&gt;"",(RawData!H1058*ScoringModel!$B$4+RawData!I1058*ScoringModel!$B$5+RawData!J1058*ScoringModel!$B$6+RawData!K1058*ScoringModel!$B$7+RawData!L1058*ScoringModel!$B$8+RawData!M1058*ScoringModel!$B$9+RawData!N1058*ScoringModel!$B$10)*0.01,"")</f>
        <v/>
      </c>
      <c r="O1058" t="str">
        <f>IF(A1058&lt;&gt;"",(RawData!O1058*ScoringModel!$B$14+RawData!P1058*ScoringModel!$B$15+RawData!Q1058*ScoringModel!$B$16+RawData!R1058*ScoringModel!$B$17+RawData!S1058*ScoringModel!$B$18+RawData!T1058*ScoringModel!$B$19+RawData!U1058*ScoringModel!$B$20)*0.01,"")</f>
        <v/>
      </c>
      <c r="P1058" t="str">
        <f>IF(A1058&lt;&gt;"",(RawData!V1058*ScoringModel!$B$24+RawData!W1058*ScoringModel!$B$25+RawData!X1058*ScoringModel!$B$26+RawData!Y1058*ScoringModel!$B$27+RawData!Z1058*ScoringModel!$B$28+RawData!AA1058*ScoringModel!$B$29+RawData!AB1058*ScoringModel!$B$30)*0.01,"")</f>
        <v/>
      </c>
      <c r="Q1058" s="19"/>
      <c r="R1058" s="19"/>
      <c r="S1058" s="19"/>
      <c r="T1058" s="19"/>
      <c r="U1058" s="19"/>
      <c r="V1058" s="19"/>
    </row>
    <row r="1059" spans="1:22" x14ac:dyDescent="0.25">
      <c r="A1059" t="str">
        <f>IF(RawData!A1059&lt;&gt;"",RawData!A1059,"")</f>
        <v/>
      </c>
      <c r="B1059" t="str">
        <f>IF(RawData!B1059&lt;&gt;"",CONCATENATE(RawData!B1059,", ",RawData!C1059),"")</f>
        <v/>
      </c>
      <c r="C1059" t="str">
        <f>IF(RawData!D1059&lt;&gt;"",RawData!D1059,"")</f>
        <v/>
      </c>
      <c r="D1059" s="28" t="str">
        <f>IF(RawData!E1059&lt;&gt;"",RawData!E1059,"")</f>
        <v/>
      </c>
      <c r="E1059" t="str">
        <f>IF(RawData!F1059&lt;&gt;"",CONCATENATE(RawData!F1059,", ",LEFT(RawData!G1059,1)),"")</f>
        <v/>
      </c>
      <c r="G1059" s="30" t="str">
        <f t="shared" si="16"/>
        <v/>
      </c>
      <c r="H1059" t="str">
        <f>IF(A1059&lt;&gt;"",VLOOKUP(G1059,ScoreRanges!$C$4:$E$8,3),"")</f>
        <v/>
      </c>
      <c r="J1059" s="30" t="str">
        <f>IF(AND(ConversionTable!$F$2&lt;&gt;"",A1059&lt;&gt;""),VLOOKUP(G1059,ConversionTable!B$2:D$402,3),"")</f>
        <v/>
      </c>
      <c r="K1059" t="str">
        <f>IF(AND(ConversionTable!$F$2&lt;&gt;"",A1059&lt;&gt;""),VLOOKUP(J1059,ConversionTable!I$4:K$7,3),"")</f>
        <v/>
      </c>
      <c r="M1059" t="str">
        <f>IF(A1059&lt;&gt;"",(RawData!AC1059*ScoringModel!$B$11+RawData!AD1059*ScoringModel!$B$21+RawData!AE1059*ScoringModel!$B$31)*0.01,"")</f>
        <v/>
      </c>
      <c r="N1059" t="str">
        <f>IF(A1059&lt;&gt;"",(RawData!H1059*ScoringModel!$B$4+RawData!I1059*ScoringModel!$B$5+RawData!J1059*ScoringModel!$B$6+RawData!K1059*ScoringModel!$B$7+RawData!L1059*ScoringModel!$B$8+RawData!M1059*ScoringModel!$B$9+RawData!N1059*ScoringModel!$B$10)*0.01,"")</f>
        <v/>
      </c>
      <c r="O1059" t="str">
        <f>IF(A1059&lt;&gt;"",(RawData!O1059*ScoringModel!$B$14+RawData!P1059*ScoringModel!$B$15+RawData!Q1059*ScoringModel!$B$16+RawData!R1059*ScoringModel!$B$17+RawData!S1059*ScoringModel!$B$18+RawData!T1059*ScoringModel!$B$19+RawData!U1059*ScoringModel!$B$20)*0.01,"")</f>
        <v/>
      </c>
      <c r="P1059" t="str">
        <f>IF(A1059&lt;&gt;"",(RawData!V1059*ScoringModel!$B$24+RawData!W1059*ScoringModel!$B$25+RawData!X1059*ScoringModel!$B$26+RawData!Y1059*ScoringModel!$B$27+RawData!Z1059*ScoringModel!$B$28+RawData!AA1059*ScoringModel!$B$29+RawData!AB1059*ScoringModel!$B$30)*0.01,"")</f>
        <v/>
      </c>
      <c r="Q1059" s="19"/>
      <c r="R1059" s="19"/>
      <c r="S1059" s="19"/>
      <c r="T1059" s="19"/>
      <c r="U1059" s="19"/>
      <c r="V1059" s="19"/>
    </row>
    <row r="1060" spans="1:22" x14ac:dyDescent="0.25">
      <c r="A1060" t="str">
        <f>IF(RawData!A1060&lt;&gt;"",RawData!A1060,"")</f>
        <v/>
      </c>
      <c r="B1060" t="str">
        <f>IF(RawData!B1060&lt;&gt;"",CONCATENATE(RawData!B1060,", ",RawData!C1060),"")</f>
        <v/>
      </c>
      <c r="C1060" t="str">
        <f>IF(RawData!D1060&lt;&gt;"",RawData!D1060,"")</f>
        <v/>
      </c>
      <c r="D1060" s="28" t="str">
        <f>IF(RawData!E1060&lt;&gt;"",RawData!E1060,"")</f>
        <v/>
      </c>
      <c r="E1060" t="str">
        <f>IF(RawData!F1060&lt;&gt;"",CONCATENATE(RawData!F1060,", ",LEFT(RawData!G1060,1)),"")</f>
        <v/>
      </c>
      <c r="G1060" s="30" t="str">
        <f t="shared" si="16"/>
        <v/>
      </c>
      <c r="H1060" t="str">
        <f>IF(A1060&lt;&gt;"",VLOOKUP(G1060,ScoreRanges!$C$4:$E$8,3),"")</f>
        <v/>
      </c>
      <c r="J1060" s="30" t="str">
        <f>IF(AND(ConversionTable!$F$2&lt;&gt;"",A1060&lt;&gt;""),VLOOKUP(G1060,ConversionTable!B$2:D$402,3),"")</f>
        <v/>
      </c>
      <c r="K1060" t="str">
        <f>IF(AND(ConversionTable!$F$2&lt;&gt;"",A1060&lt;&gt;""),VLOOKUP(J1060,ConversionTable!I$4:K$7,3),"")</f>
        <v/>
      </c>
      <c r="M1060" t="str">
        <f>IF(A1060&lt;&gt;"",(RawData!AC1060*ScoringModel!$B$11+RawData!AD1060*ScoringModel!$B$21+RawData!AE1060*ScoringModel!$B$31)*0.01,"")</f>
        <v/>
      </c>
      <c r="N1060" t="str">
        <f>IF(A1060&lt;&gt;"",(RawData!H1060*ScoringModel!$B$4+RawData!I1060*ScoringModel!$B$5+RawData!J1060*ScoringModel!$B$6+RawData!K1060*ScoringModel!$B$7+RawData!L1060*ScoringModel!$B$8+RawData!M1060*ScoringModel!$B$9+RawData!N1060*ScoringModel!$B$10)*0.01,"")</f>
        <v/>
      </c>
      <c r="O1060" t="str">
        <f>IF(A1060&lt;&gt;"",(RawData!O1060*ScoringModel!$B$14+RawData!P1060*ScoringModel!$B$15+RawData!Q1060*ScoringModel!$B$16+RawData!R1060*ScoringModel!$B$17+RawData!S1060*ScoringModel!$B$18+RawData!T1060*ScoringModel!$B$19+RawData!U1060*ScoringModel!$B$20)*0.01,"")</f>
        <v/>
      </c>
      <c r="P1060" t="str">
        <f>IF(A1060&lt;&gt;"",(RawData!V1060*ScoringModel!$B$24+RawData!W1060*ScoringModel!$B$25+RawData!X1060*ScoringModel!$B$26+RawData!Y1060*ScoringModel!$B$27+RawData!Z1060*ScoringModel!$B$28+RawData!AA1060*ScoringModel!$B$29+RawData!AB1060*ScoringModel!$B$30)*0.01,"")</f>
        <v/>
      </c>
      <c r="Q1060" s="19"/>
      <c r="R1060" s="19"/>
      <c r="S1060" s="19"/>
      <c r="T1060" s="19"/>
      <c r="U1060" s="19"/>
      <c r="V1060" s="19"/>
    </row>
    <row r="1061" spans="1:22" x14ac:dyDescent="0.25">
      <c r="A1061" t="str">
        <f>IF(RawData!A1061&lt;&gt;"",RawData!A1061,"")</f>
        <v/>
      </c>
      <c r="B1061" t="str">
        <f>IF(RawData!B1061&lt;&gt;"",CONCATENATE(RawData!B1061,", ",RawData!C1061),"")</f>
        <v/>
      </c>
      <c r="C1061" t="str">
        <f>IF(RawData!D1061&lt;&gt;"",RawData!D1061,"")</f>
        <v/>
      </c>
      <c r="D1061" s="28" t="str">
        <f>IF(RawData!E1061&lt;&gt;"",RawData!E1061,"")</f>
        <v/>
      </c>
      <c r="E1061" t="str">
        <f>IF(RawData!F1061&lt;&gt;"",CONCATENATE(RawData!F1061,", ",LEFT(RawData!G1061,1)),"")</f>
        <v/>
      </c>
      <c r="G1061" s="30" t="str">
        <f t="shared" si="16"/>
        <v/>
      </c>
      <c r="H1061" t="str">
        <f>IF(A1061&lt;&gt;"",VLOOKUP(G1061,ScoreRanges!$C$4:$E$8,3),"")</f>
        <v/>
      </c>
      <c r="J1061" s="30" t="str">
        <f>IF(AND(ConversionTable!$F$2&lt;&gt;"",A1061&lt;&gt;""),VLOOKUP(G1061,ConversionTable!B$2:D$402,3),"")</f>
        <v/>
      </c>
      <c r="K1061" t="str">
        <f>IF(AND(ConversionTable!$F$2&lt;&gt;"",A1061&lt;&gt;""),VLOOKUP(J1061,ConversionTable!I$4:K$7,3),"")</f>
        <v/>
      </c>
      <c r="M1061" t="str">
        <f>IF(A1061&lt;&gt;"",(RawData!AC1061*ScoringModel!$B$11+RawData!AD1061*ScoringModel!$B$21+RawData!AE1061*ScoringModel!$B$31)*0.01,"")</f>
        <v/>
      </c>
      <c r="N1061" t="str">
        <f>IF(A1061&lt;&gt;"",(RawData!H1061*ScoringModel!$B$4+RawData!I1061*ScoringModel!$B$5+RawData!J1061*ScoringModel!$B$6+RawData!K1061*ScoringModel!$B$7+RawData!L1061*ScoringModel!$B$8+RawData!M1061*ScoringModel!$B$9+RawData!N1061*ScoringModel!$B$10)*0.01,"")</f>
        <v/>
      </c>
      <c r="O1061" t="str">
        <f>IF(A1061&lt;&gt;"",(RawData!O1061*ScoringModel!$B$14+RawData!P1061*ScoringModel!$B$15+RawData!Q1061*ScoringModel!$B$16+RawData!R1061*ScoringModel!$B$17+RawData!S1061*ScoringModel!$B$18+RawData!T1061*ScoringModel!$B$19+RawData!U1061*ScoringModel!$B$20)*0.01,"")</f>
        <v/>
      </c>
      <c r="P1061" t="str">
        <f>IF(A1061&lt;&gt;"",(RawData!V1061*ScoringModel!$B$24+RawData!W1061*ScoringModel!$B$25+RawData!X1061*ScoringModel!$B$26+RawData!Y1061*ScoringModel!$B$27+RawData!Z1061*ScoringModel!$B$28+RawData!AA1061*ScoringModel!$B$29+RawData!AB1061*ScoringModel!$B$30)*0.01,"")</f>
        <v/>
      </c>
      <c r="Q1061" s="19"/>
      <c r="R1061" s="19"/>
      <c r="S1061" s="19"/>
      <c r="T1061" s="19"/>
      <c r="U1061" s="19"/>
      <c r="V1061" s="19"/>
    </row>
    <row r="1062" spans="1:22" x14ac:dyDescent="0.25">
      <c r="A1062" t="str">
        <f>IF(RawData!A1062&lt;&gt;"",RawData!A1062,"")</f>
        <v/>
      </c>
      <c r="B1062" t="str">
        <f>IF(RawData!B1062&lt;&gt;"",CONCATENATE(RawData!B1062,", ",RawData!C1062),"")</f>
        <v/>
      </c>
      <c r="C1062" t="str">
        <f>IF(RawData!D1062&lt;&gt;"",RawData!D1062,"")</f>
        <v/>
      </c>
      <c r="D1062" s="28" t="str">
        <f>IF(RawData!E1062&lt;&gt;"",RawData!E1062,"")</f>
        <v/>
      </c>
      <c r="E1062" t="str">
        <f>IF(RawData!F1062&lt;&gt;"",CONCATENATE(RawData!F1062,", ",LEFT(RawData!G1062,1)),"")</f>
        <v/>
      </c>
      <c r="G1062" s="30" t="str">
        <f t="shared" si="16"/>
        <v/>
      </c>
      <c r="H1062" t="str">
        <f>IF(A1062&lt;&gt;"",VLOOKUP(G1062,ScoreRanges!$C$4:$E$8,3),"")</f>
        <v/>
      </c>
      <c r="J1062" s="30" t="str">
        <f>IF(AND(ConversionTable!$F$2&lt;&gt;"",A1062&lt;&gt;""),VLOOKUP(G1062,ConversionTable!B$2:D$402,3),"")</f>
        <v/>
      </c>
      <c r="K1062" t="str">
        <f>IF(AND(ConversionTable!$F$2&lt;&gt;"",A1062&lt;&gt;""),VLOOKUP(J1062,ConversionTable!I$4:K$7,3),"")</f>
        <v/>
      </c>
      <c r="M1062" t="str">
        <f>IF(A1062&lt;&gt;"",(RawData!AC1062*ScoringModel!$B$11+RawData!AD1062*ScoringModel!$B$21+RawData!AE1062*ScoringModel!$B$31)*0.01,"")</f>
        <v/>
      </c>
      <c r="N1062" t="str">
        <f>IF(A1062&lt;&gt;"",(RawData!H1062*ScoringModel!$B$4+RawData!I1062*ScoringModel!$B$5+RawData!J1062*ScoringModel!$B$6+RawData!K1062*ScoringModel!$B$7+RawData!L1062*ScoringModel!$B$8+RawData!M1062*ScoringModel!$B$9+RawData!N1062*ScoringModel!$B$10)*0.01,"")</f>
        <v/>
      </c>
      <c r="O1062" t="str">
        <f>IF(A1062&lt;&gt;"",(RawData!O1062*ScoringModel!$B$14+RawData!P1062*ScoringModel!$B$15+RawData!Q1062*ScoringModel!$B$16+RawData!R1062*ScoringModel!$B$17+RawData!S1062*ScoringModel!$B$18+RawData!T1062*ScoringModel!$B$19+RawData!U1062*ScoringModel!$B$20)*0.01,"")</f>
        <v/>
      </c>
      <c r="P1062" t="str">
        <f>IF(A1062&lt;&gt;"",(RawData!V1062*ScoringModel!$B$24+RawData!W1062*ScoringModel!$B$25+RawData!X1062*ScoringModel!$B$26+RawData!Y1062*ScoringModel!$B$27+RawData!Z1062*ScoringModel!$B$28+RawData!AA1062*ScoringModel!$B$29+RawData!AB1062*ScoringModel!$B$30)*0.01,"")</f>
        <v/>
      </c>
      <c r="Q1062" s="19"/>
      <c r="R1062" s="19"/>
      <c r="S1062" s="19"/>
      <c r="T1062" s="19"/>
      <c r="U1062" s="19"/>
      <c r="V1062" s="19"/>
    </row>
    <row r="1063" spans="1:22" x14ac:dyDescent="0.25">
      <c r="A1063" t="str">
        <f>IF(RawData!A1063&lt;&gt;"",RawData!A1063,"")</f>
        <v/>
      </c>
      <c r="B1063" t="str">
        <f>IF(RawData!B1063&lt;&gt;"",CONCATENATE(RawData!B1063,", ",RawData!C1063),"")</f>
        <v/>
      </c>
      <c r="C1063" t="str">
        <f>IF(RawData!D1063&lt;&gt;"",RawData!D1063,"")</f>
        <v/>
      </c>
      <c r="D1063" s="28" t="str">
        <f>IF(RawData!E1063&lt;&gt;"",RawData!E1063,"")</f>
        <v/>
      </c>
      <c r="E1063" t="str">
        <f>IF(RawData!F1063&lt;&gt;"",CONCATENATE(RawData!F1063,", ",LEFT(RawData!G1063,1)),"")</f>
        <v/>
      </c>
      <c r="G1063" s="30" t="str">
        <f t="shared" si="16"/>
        <v/>
      </c>
      <c r="H1063" t="str">
        <f>IF(A1063&lt;&gt;"",VLOOKUP(G1063,ScoreRanges!$C$4:$E$8,3),"")</f>
        <v/>
      </c>
      <c r="J1063" s="30" t="str">
        <f>IF(AND(ConversionTable!$F$2&lt;&gt;"",A1063&lt;&gt;""),VLOOKUP(G1063,ConversionTable!B$2:D$402,3),"")</f>
        <v/>
      </c>
      <c r="K1063" t="str">
        <f>IF(AND(ConversionTable!$F$2&lt;&gt;"",A1063&lt;&gt;""),VLOOKUP(J1063,ConversionTable!I$4:K$7,3),"")</f>
        <v/>
      </c>
      <c r="M1063" t="str">
        <f>IF(A1063&lt;&gt;"",(RawData!AC1063*ScoringModel!$B$11+RawData!AD1063*ScoringModel!$B$21+RawData!AE1063*ScoringModel!$B$31)*0.01,"")</f>
        <v/>
      </c>
      <c r="N1063" t="str">
        <f>IF(A1063&lt;&gt;"",(RawData!H1063*ScoringModel!$B$4+RawData!I1063*ScoringModel!$B$5+RawData!J1063*ScoringModel!$B$6+RawData!K1063*ScoringModel!$B$7+RawData!L1063*ScoringModel!$B$8+RawData!M1063*ScoringModel!$B$9+RawData!N1063*ScoringModel!$B$10)*0.01,"")</f>
        <v/>
      </c>
      <c r="O1063" t="str">
        <f>IF(A1063&lt;&gt;"",(RawData!O1063*ScoringModel!$B$14+RawData!P1063*ScoringModel!$B$15+RawData!Q1063*ScoringModel!$B$16+RawData!R1063*ScoringModel!$B$17+RawData!S1063*ScoringModel!$B$18+RawData!T1063*ScoringModel!$B$19+RawData!U1063*ScoringModel!$B$20)*0.01,"")</f>
        <v/>
      </c>
      <c r="P1063" t="str">
        <f>IF(A1063&lt;&gt;"",(RawData!V1063*ScoringModel!$B$24+RawData!W1063*ScoringModel!$B$25+RawData!X1063*ScoringModel!$B$26+RawData!Y1063*ScoringModel!$B$27+RawData!Z1063*ScoringModel!$B$28+RawData!AA1063*ScoringModel!$B$29+RawData!AB1063*ScoringModel!$B$30)*0.01,"")</f>
        <v/>
      </c>
      <c r="Q1063" s="19"/>
      <c r="R1063" s="19"/>
      <c r="S1063" s="19"/>
      <c r="T1063" s="19"/>
      <c r="U1063" s="19"/>
      <c r="V1063" s="19"/>
    </row>
    <row r="1064" spans="1:22" x14ac:dyDescent="0.25">
      <c r="A1064" t="str">
        <f>IF(RawData!A1064&lt;&gt;"",RawData!A1064,"")</f>
        <v/>
      </c>
      <c r="B1064" t="str">
        <f>IF(RawData!B1064&lt;&gt;"",CONCATENATE(RawData!B1064,", ",RawData!C1064),"")</f>
        <v/>
      </c>
      <c r="C1064" t="str">
        <f>IF(RawData!D1064&lt;&gt;"",RawData!D1064,"")</f>
        <v/>
      </c>
      <c r="D1064" s="28" t="str">
        <f>IF(RawData!E1064&lt;&gt;"",RawData!E1064,"")</f>
        <v/>
      </c>
      <c r="E1064" t="str">
        <f>IF(RawData!F1064&lt;&gt;"",CONCATENATE(RawData!F1064,", ",LEFT(RawData!G1064,1)),"")</f>
        <v/>
      </c>
      <c r="G1064" s="30" t="str">
        <f t="shared" si="16"/>
        <v/>
      </c>
      <c r="H1064" t="str">
        <f>IF(A1064&lt;&gt;"",VLOOKUP(G1064,ScoreRanges!$C$4:$E$8,3),"")</f>
        <v/>
      </c>
      <c r="J1064" s="30" t="str">
        <f>IF(AND(ConversionTable!$F$2&lt;&gt;"",A1064&lt;&gt;""),VLOOKUP(G1064,ConversionTable!B$2:D$402,3),"")</f>
        <v/>
      </c>
      <c r="K1064" t="str">
        <f>IF(AND(ConversionTable!$F$2&lt;&gt;"",A1064&lt;&gt;""),VLOOKUP(J1064,ConversionTable!I$4:K$7,3),"")</f>
        <v/>
      </c>
      <c r="M1064" t="str">
        <f>IF(A1064&lt;&gt;"",(RawData!AC1064*ScoringModel!$B$11+RawData!AD1064*ScoringModel!$B$21+RawData!AE1064*ScoringModel!$B$31)*0.01,"")</f>
        <v/>
      </c>
      <c r="N1064" t="str">
        <f>IF(A1064&lt;&gt;"",(RawData!H1064*ScoringModel!$B$4+RawData!I1064*ScoringModel!$B$5+RawData!J1064*ScoringModel!$B$6+RawData!K1064*ScoringModel!$B$7+RawData!L1064*ScoringModel!$B$8+RawData!M1064*ScoringModel!$B$9+RawData!N1064*ScoringModel!$B$10)*0.01,"")</f>
        <v/>
      </c>
      <c r="O1064" t="str">
        <f>IF(A1064&lt;&gt;"",(RawData!O1064*ScoringModel!$B$14+RawData!P1064*ScoringModel!$B$15+RawData!Q1064*ScoringModel!$B$16+RawData!R1064*ScoringModel!$B$17+RawData!S1064*ScoringModel!$B$18+RawData!T1064*ScoringModel!$B$19+RawData!U1064*ScoringModel!$B$20)*0.01,"")</f>
        <v/>
      </c>
      <c r="P1064" t="str">
        <f>IF(A1064&lt;&gt;"",(RawData!V1064*ScoringModel!$B$24+RawData!W1064*ScoringModel!$B$25+RawData!X1064*ScoringModel!$B$26+RawData!Y1064*ScoringModel!$B$27+RawData!Z1064*ScoringModel!$B$28+RawData!AA1064*ScoringModel!$B$29+RawData!AB1064*ScoringModel!$B$30)*0.01,"")</f>
        <v/>
      </c>
      <c r="Q1064" s="19"/>
      <c r="R1064" s="19"/>
      <c r="S1064" s="19"/>
      <c r="T1064" s="19"/>
      <c r="U1064" s="19"/>
      <c r="V1064" s="19"/>
    </row>
    <row r="1065" spans="1:22" x14ac:dyDescent="0.25">
      <c r="A1065" t="str">
        <f>IF(RawData!A1065&lt;&gt;"",RawData!A1065,"")</f>
        <v/>
      </c>
      <c r="B1065" t="str">
        <f>IF(RawData!B1065&lt;&gt;"",CONCATENATE(RawData!B1065,", ",RawData!C1065),"")</f>
        <v/>
      </c>
      <c r="C1065" t="str">
        <f>IF(RawData!D1065&lt;&gt;"",RawData!D1065,"")</f>
        <v/>
      </c>
      <c r="D1065" s="28" t="str">
        <f>IF(RawData!E1065&lt;&gt;"",RawData!E1065,"")</f>
        <v/>
      </c>
      <c r="E1065" t="str">
        <f>IF(RawData!F1065&lt;&gt;"",CONCATENATE(RawData!F1065,", ",LEFT(RawData!G1065,1)),"")</f>
        <v/>
      </c>
      <c r="G1065" s="30" t="str">
        <f t="shared" si="16"/>
        <v/>
      </c>
      <c r="H1065" t="str">
        <f>IF(A1065&lt;&gt;"",VLOOKUP(G1065,ScoreRanges!$C$4:$E$8,3),"")</f>
        <v/>
      </c>
      <c r="J1065" s="30" t="str">
        <f>IF(AND(ConversionTable!$F$2&lt;&gt;"",A1065&lt;&gt;""),VLOOKUP(G1065,ConversionTable!B$2:D$402,3),"")</f>
        <v/>
      </c>
      <c r="K1065" t="str">
        <f>IF(AND(ConversionTable!$F$2&lt;&gt;"",A1065&lt;&gt;""),VLOOKUP(J1065,ConversionTable!I$4:K$7,3),"")</f>
        <v/>
      </c>
      <c r="M1065" t="str">
        <f>IF(A1065&lt;&gt;"",(RawData!AC1065*ScoringModel!$B$11+RawData!AD1065*ScoringModel!$B$21+RawData!AE1065*ScoringModel!$B$31)*0.01,"")</f>
        <v/>
      </c>
      <c r="N1065" t="str">
        <f>IF(A1065&lt;&gt;"",(RawData!H1065*ScoringModel!$B$4+RawData!I1065*ScoringModel!$B$5+RawData!J1065*ScoringModel!$B$6+RawData!K1065*ScoringModel!$B$7+RawData!L1065*ScoringModel!$B$8+RawData!M1065*ScoringModel!$B$9+RawData!N1065*ScoringModel!$B$10)*0.01,"")</f>
        <v/>
      </c>
      <c r="O1065" t="str">
        <f>IF(A1065&lt;&gt;"",(RawData!O1065*ScoringModel!$B$14+RawData!P1065*ScoringModel!$B$15+RawData!Q1065*ScoringModel!$B$16+RawData!R1065*ScoringModel!$B$17+RawData!S1065*ScoringModel!$B$18+RawData!T1065*ScoringModel!$B$19+RawData!U1065*ScoringModel!$B$20)*0.01,"")</f>
        <v/>
      </c>
      <c r="P1065" t="str">
        <f>IF(A1065&lt;&gt;"",(RawData!V1065*ScoringModel!$B$24+RawData!W1065*ScoringModel!$B$25+RawData!X1065*ScoringModel!$B$26+RawData!Y1065*ScoringModel!$B$27+RawData!Z1065*ScoringModel!$B$28+RawData!AA1065*ScoringModel!$B$29+RawData!AB1065*ScoringModel!$B$30)*0.01,"")</f>
        <v/>
      </c>
      <c r="Q1065" s="19"/>
      <c r="R1065" s="19"/>
      <c r="S1065" s="19"/>
      <c r="T1065" s="19"/>
      <c r="U1065" s="19"/>
      <c r="V1065" s="19"/>
    </row>
    <row r="1066" spans="1:22" x14ac:dyDescent="0.25">
      <c r="A1066" t="str">
        <f>IF(RawData!A1066&lt;&gt;"",RawData!A1066,"")</f>
        <v/>
      </c>
      <c r="B1066" t="str">
        <f>IF(RawData!B1066&lt;&gt;"",CONCATENATE(RawData!B1066,", ",RawData!C1066),"")</f>
        <v/>
      </c>
      <c r="C1066" t="str">
        <f>IF(RawData!D1066&lt;&gt;"",RawData!D1066,"")</f>
        <v/>
      </c>
      <c r="D1066" s="28" t="str">
        <f>IF(RawData!E1066&lt;&gt;"",RawData!E1066,"")</f>
        <v/>
      </c>
      <c r="E1066" t="str">
        <f>IF(RawData!F1066&lt;&gt;"",CONCATENATE(RawData!F1066,", ",LEFT(RawData!G1066,1)),"")</f>
        <v/>
      </c>
      <c r="G1066" s="30" t="str">
        <f t="shared" si="16"/>
        <v/>
      </c>
      <c r="H1066" t="str">
        <f>IF(A1066&lt;&gt;"",VLOOKUP(G1066,ScoreRanges!$C$4:$E$8,3),"")</f>
        <v/>
      </c>
      <c r="J1066" s="30" t="str">
        <f>IF(AND(ConversionTable!$F$2&lt;&gt;"",A1066&lt;&gt;""),VLOOKUP(G1066,ConversionTable!B$2:D$402,3),"")</f>
        <v/>
      </c>
      <c r="K1066" t="str">
        <f>IF(AND(ConversionTable!$F$2&lt;&gt;"",A1066&lt;&gt;""),VLOOKUP(J1066,ConversionTable!I$4:K$7,3),"")</f>
        <v/>
      </c>
      <c r="M1066" t="str">
        <f>IF(A1066&lt;&gt;"",(RawData!AC1066*ScoringModel!$B$11+RawData!AD1066*ScoringModel!$B$21+RawData!AE1066*ScoringModel!$B$31)*0.01,"")</f>
        <v/>
      </c>
      <c r="N1066" t="str">
        <f>IF(A1066&lt;&gt;"",(RawData!H1066*ScoringModel!$B$4+RawData!I1066*ScoringModel!$B$5+RawData!J1066*ScoringModel!$B$6+RawData!K1066*ScoringModel!$B$7+RawData!L1066*ScoringModel!$B$8+RawData!M1066*ScoringModel!$B$9+RawData!N1066*ScoringModel!$B$10)*0.01,"")</f>
        <v/>
      </c>
      <c r="O1066" t="str">
        <f>IF(A1066&lt;&gt;"",(RawData!O1066*ScoringModel!$B$14+RawData!P1066*ScoringModel!$B$15+RawData!Q1066*ScoringModel!$B$16+RawData!R1066*ScoringModel!$B$17+RawData!S1066*ScoringModel!$B$18+RawData!T1066*ScoringModel!$B$19+RawData!U1066*ScoringModel!$B$20)*0.01,"")</f>
        <v/>
      </c>
      <c r="P1066" t="str">
        <f>IF(A1066&lt;&gt;"",(RawData!V1066*ScoringModel!$B$24+RawData!W1066*ScoringModel!$B$25+RawData!X1066*ScoringModel!$B$26+RawData!Y1066*ScoringModel!$B$27+RawData!Z1066*ScoringModel!$B$28+RawData!AA1066*ScoringModel!$B$29+RawData!AB1066*ScoringModel!$B$30)*0.01,"")</f>
        <v/>
      </c>
      <c r="Q1066" s="19"/>
      <c r="R1066" s="19"/>
      <c r="S1066" s="19"/>
      <c r="T1066" s="19"/>
      <c r="U1066" s="19"/>
      <c r="V1066" s="19"/>
    </row>
    <row r="1067" spans="1:22" x14ac:dyDescent="0.25">
      <c r="A1067" t="str">
        <f>IF(RawData!A1067&lt;&gt;"",RawData!A1067,"")</f>
        <v/>
      </c>
      <c r="B1067" t="str">
        <f>IF(RawData!B1067&lt;&gt;"",CONCATENATE(RawData!B1067,", ",RawData!C1067),"")</f>
        <v/>
      </c>
      <c r="C1067" t="str">
        <f>IF(RawData!D1067&lt;&gt;"",RawData!D1067,"")</f>
        <v/>
      </c>
      <c r="D1067" s="28" t="str">
        <f>IF(RawData!E1067&lt;&gt;"",RawData!E1067,"")</f>
        <v/>
      </c>
      <c r="E1067" t="str">
        <f>IF(RawData!F1067&lt;&gt;"",CONCATENATE(RawData!F1067,", ",LEFT(RawData!G1067,1)),"")</f>
        <v/>
      </c>
      <c r="G1067" s="30" t="str">
        <f t="shared" si="16"/>
        <v/>
      </c>
      <c r="H1067" t="str">
        <f>IF(A1067&lt;&gt;"",VLOOKUP(G1067,ScoreRanges!$C$4:$E$8,3),"")</f>
        <v/>
      </c>
      <c r="J1067" s="30" t="str">
        <f>IF(AND(ConversionTable!$F$2&lt;&gt;"",A1067&lt;&gt;""),VLOOKUP(G1067,ConversionTable!B$2:D$402,3),"")</f>
        <v/>
      </c>
      <c r="K1067" t="str">
        <f>IF(AND(ConversionTable!$F$2&lt;&gt;"",A1067&lt;&gt;""),VLOOKUP(J1067,ConversionTable!I$4:K$7,3),"")</f>
        <v/>
      </c>
      <c r="M1067" t="str">
        <f>IF(A1067&lt;&gt;"",(RawData!AC1067*ScoringModel!$B$11+RawData!AD1067*ScoringModel!$B$21+RawData!AE1067*ScoringModel!$B$31)*0.01,"")</f>
        <v/>
      </c>
      <c r="N1067" t="str">
        <f>IF(A1067&lt;&gt;"",(RawData!H1067*ScoringModel!$B$4+RawData!I1067*ScoringModel!$B$5+RawData!J1067*ScoringModel!$B$6+RawData!K1067*ScoringModel!$B$7+RawData!L1067*ScoringModel!$B$8+RawData!M1067*ScoringModel!$B$9+RawData!N1067*ScoringModel!$B$10)*0.01,"")</f>
        <v/>
      </c>
      <c r="O1067" t="str">
        <f>IF(A1067&lt;&gt;"",(RawData!O1067*ScoringModel!$B$14+RawData!P1067*ScoringModel!$B$15+RawData!Q1067*ScoringModel!$B$16+RawData!R1067*ScoringModel!$B$17+RawData!S1067*ScoringModel!$B$18+RawData!T1067*ScoringModel!$B$19+RawData!U1067*ScoringModel!$B$20)*0.01,"")</f>
        <v/>
      </c>
      <c r="P1067" t="str">
        <f>IF(A1067&lt;&gt;"",(RawData!V1067*ScoringModel!$B$24+RawData!W1067*ScoringModel!$B$25+RawData!X1067*ScoringModel!$B$26+RawData!Y1067*ScoringModel!$B$27+RawData!Z1067*ScoringModel!$B$28+RawData!AA1067*ScoringModel!$B$29+RawData!AB1067*ScoringModel!$B$30)*0.01,"")</f>
        <v/>
      </c>
      <c r="Q1067" s="19"/>
      <c r="R1067" s="19"/>
      <c r="S1067" s="19"/>
      <c r="T1067" s="19"/>
      <c r="U1067" s="19"/>
      <c r="V1067" s="19"/>
    </row>
    <row r="1068" spans="1:22" x14ac:dyDescent="0.25">
      <c r="A1068" t="str">
        <f>IF(RawData!A1068&lt;&gt;"",RawData!A1068,"")</f>
        <v/>
      </c>
      <c r="B1068" t="str">
        <f>IF(RawData!B1068&lt;&gt;"",CONCATENATE(RawData!B1068,", ",RawData!C1068),"")</f>
        <v/>
      </c>
      <c r="C1068" t="str">
        <f>IF(RawData!D1068&lt;&gt;"",RawData!D1068,"")</f>
        <v/>
      </c>
      <c r="D1068" s="28" t="str">
        <f>IF(RawData!E1068&lt;&gt;"",RawData!E1068,"")</f>
        <v/>
      </c>
      <c r="E1068" t="str">
        <f>IF(RawData!F1068&lt;&gt;"",CONCATENATE(RawData!F1068,", ",LEFT(RawData!G1068,1)),"")</f>
        <v/>
      </c>
      <c r="G1068" s="30" t="str">
        <f t="shared" si="16"/>
        <v/>
      </c>
      <c r="H1068" t="str">
        <f>IF(A1068&lt;&gt;"",VLOOKUP(G1068,ScoreRanges!$C$4:$E$8,3),"")</f>
        <v/>
      </c>
      <c r="J1068" s="30" t="str">
        <f>IF(AND(ConversionTable!$F$2&lt;&gt;"",A1068&lt;&gt;""),VLOOKUP(G1068,ConversionTable!B$2:D$402,3),"")</f>
        <v/>
      </c>
      <c r="K1068" t="str">
        <f>IF(AND(ConversionTable!$F$2&lt;&gt;"",A1068&lt;&gt;""),VLOOKUP(J1068,ConversionTable!I$4:K$7,3),"")</f>
        <v/>
      </c>
      <c r="M1068" t="str">
        <f>IF(A1068&lt;&gt;"",(RawData!AC1068*ScoringModel!$B$11+RawData!AD1068*ScoringModel!$B$21+RawData!AE1068*ScoringModel!$B$31)*0.01,"")</f>
        <v/>
      </c>
      <c r="N1068" t="str">
        <f>IF(A1068&lt;&gt;"",(RawData!H1068*ScoringModel!$B$4+RawData!I1068*ScoringModel!$B$5+RawData!J1068*ScoringModel!$B$6+RawData!K1068*ScoringModel!$B$7+RawData!L1068*ScoringModel!$B$8+RawData!M1068*ScoringModel!$B$9+RawData!N1068*ScoringModel!$B$10)*0.01,"")</f>
        <v/>
      </c>
      <c r="O1068" t="str">
        <f>IF(A1068&lt;&gt;"",(RawData!O1068*ScoringModel!$B$14+RawData!P1068*ScoringModel!$B$15+RawData!Q1068*ScoringModel!$B$16+RawData!R1068*ScoringModel!$B$17+RawData!S1068*ScoringModel!$B$18+RawData!T1068*ScoringModel!$B$19+RawData!U1068*ScoringModel!$B$20)*0.01,"")</f>
        <v/>
      </c>
      <c r="P1068" t="str">
        <f>IF(A1068&lt;&gt;"",(RawData!V1068*ScoringModel!$B$24+RawData!W1068*ScoringModel!$B$25+RawData!X1068*ScoringModel!$B$26+RawData!Y1068*ScoringModel!$B$27+RawData!Z1068*ScoringModel!$B$28+RawData!AA1068*ScoringModel!$B$29+RawData!AB1068*ScoringModel!$B$30)*0.01,"")</f>
        <v/>
      </c>
      <c r="Q1068" s="19"/>
      <c r="R1068" s="19"/>
      <c r="S1068" s="19"/>
      <c r="T1068" s="19"/>
      <c r="U1068" s="19"/>
      <c r="V1068" s="19"/>
    </row>
    <row r="1069" spans="1:22" x14ac:dyDescent="0.25">
      <c r="A1069" t="str">
        <f>IF(RawData!A1069&lt;&gt;"",RawData!A1069,"")</f>
        <v/>
      </c>
      <c r="B1069" t="str">
        <f>IF(RawData!B1069&lt;&gt;"",CONCATENATE(RawData!B1069,", ",RawData!C1069),"")</f>
        <v/>
      </c>
      <c r="C1069" t="str">
        <f>IF(RawData!D1069&lt;&gt;"",RawData!D1069,"")</f>
        <v/>
      </c>
      <c r="D1069" s="28" t="str">
        <f>IF(RawData!E1069&lt;&gt;"",RawData!E1069,"")</f>
        <v/>
      </c>
      <c r="E1069" t="str">
        <f>IF(RawData!F1069&lt;&gt;"",CONCATENATE(RawData!F1069,", ",LEFT(RawData!G1069,1)),"")</f>
        <v/>
      </c>
      <c r="G1069" s="30" t="str">
        <f t="shared" si="16"/>
        <v/>
      </c>
      <c r="H1069" t="str">
        <f>IF(A1069&lt;&gt;"",VLOOKUP(G1069,ScoreRanges!$C$4:$E$8,3),"")</f>
        <v/>
      </c>
      <c r="J1069" s="30" t="str">
        <f>IF(AND(ConversionTable!$F$2&lt;&gt;"",A1069&lt;&gt;""),VLOOKUP(G1069,ConversionTable!B$2:D$402,3),"")</f>
        <v/>
      </c>
      <c r="K1069" t="str">
        <f>IF(AND(ConversionTable!$F$2&lt;&gt;"",A1069&lt;&gt;""),VLOOKUP(J1069,ConversionTable!I$4:K$7,3),"")</f>
        <v/>
      </c>
      <c r="M1069" t="str">
        <f>IF(A1069&lt;&gt;"",(RawData!AC1069*ScoringModel!$B$11+RawData!AD1069*ScoringModel!$B$21+RawData!AE1069*ScoringModel!$B$31)*0.01,"")</f>
        <v/>
      </c>
      <c r="N1069" t="str">
        <f>IF(A1069&lt;&gt;"",(RawData!H1069*ScoringModel!$B$4+RawData!I1069*ScoringModel!$B$5+RawData!J1069*ScoringModel!$B$6+RawData!K1069*ScoringModel!$B$7+RawData!L1069*ScoringModel!$B$8+RawData!M1069*ScoringModel!$B$9+RawData!N1069*ScoringModel!$B$10)*0.01,"")</f>
        <v/>
      </c>
      <c r="O1069" t="str">
        <f>IF(A1069&lt;&gt;"",(RawData!O1069*ScoringModel!$B$14+RawData!P1069*ScoringModel!$B$15+RawData!Q1069*ScoringModel!$B$16+RawData!R1069*ScoringModel!$B$17+RawData!S1069*ScoringModel!$B$18+RawData!T1069*ScoringModel!$B$19+RawData!U1069*ScoringModel!$B$20)*0.01,"")</f>
        <v/>
      </c>
      <c r="P1069" t="str">
        <f>IF(A1069&lt;&gt;"",(RawData!V1069*ScoringModel!$B$24+RawData!W1069*ScoringModel!$B$25+RawData!X1069*ScoringModel!$B$26+RawData!Y1069*ScoringModel!$B$27+RawData!Z1069*ScoringModel!$B$28+RawData!AA1069*ScoringModel!$B$29+RawData!AB1069*ScoringModel!$B$30)*0.01,"")</f>
        <v/>
      </c>
      <c r="Q1069" s="19"/>
      <c r="R1069" s="19"/>
      <c r="S1069" s="19"/>
      <c r="T1069" s="19"/>
      <c r="U1069" s="19"/>
      <c r="V1069" s="19"/>
    </row>
    <row r="1070" spans="1:22" x14ac:dyDescent="0.25">
      <c r="A1070" t="str">
        <f>IF(RawData!A1070&lt;&gt;"",RawData!A1070,"")</f>
        <v/>
      </c>
      <c r="B1070" t="str">
        <f>IF(RawData!B1070&lt;&gt;"",CONCATENATE(RawData!B1070,", ",RawData!C1070),"")</f>
        <v/>
      </c>
      <c r="C1070" t="str">
        <f>IF(RawData!D1070&lt;&gt;"",RawData!D1070,"")</f>
        <v/>
      </c>
      <c r="D1070" s="28" t="str">
        <f>IF(RawData!E1070&lt;&gt;"",RawData!E1070,"")</f>
        <v/>
      </c>
      <c r="E1070" t="str">
        <f>IF(RawData!F1070&lt;&gt;"",CONCATENATE(RawData!F1070,", ",LEFT(RawData!G1070,1)),"")</f>
        <v/>
      </c>
      <c r="G1070" s="30" t="str">
        <f t="shared" si="16"/>
        <v/>
      </c>
      <c r="H1070" t="str">
        <f>IF(A1070&lt;&gt;"",VLOOKUP(G1070,ScoreRanges!$C$4:$E$8,3),"")</f>
        <v/>
      </c>
      <c r="J1070" s="30" t="str">
        <f>IF(AND(ConversionTable!$F$2&lt;&gt;"",A1070&lt;&gt;""),VLOOKUP(G1070,ConversionTable!B$2:D$402,3),"")</f>
        <v/>
      </c>
      <c r="K1070" t="str">
        <f>IF(AND(ConversionTable!$F$2&lt;&gt;"",A1070&lt;&gt;""),VLOOKUP(J1070,ConversionTable!I$4:K$7,3),"")</f>
        <v/>
      </c>
      <c r="M1070" t="str">
        <f>IF(A1070&lt;&gt;"",(RawData!AC1070*ScoringModel!$B$11+RawData!AD1070*ScoringModel!$B$21+RawData!AE1070*ScoringModel!$B$31)*0.01,"")</f>
        <v/>
      </c>
      <c r="N1070" t="str">
        <f>IF(A1070&lt;&gt;"",(RawData!H1070*ScoringModel!$B$4+RawData!I1070*ScoringModel!$B$5+RawData!J1070*ScoringModel!$B$6+RawData!K1070*ScoringModel!$B$7+RawData!L1070*ScoringModel!$B$8+RawData!M1070*ScoringModel!$B$9+RawData!N1070*ScoringModel!$B$10)*0.01,"")</f>
        <v/>
      </c>
      <c r="O1070" t="str">
        <f>IF(A1070&lt;&gt;"",(RawData!O1070*ScoringModel!$B$14+RawData!P1070*ScoringModel!$B$15+RawData!Q1070*ScoringModel!$B$16+RawData!R1070*ScoringModel!$B$17+RawData!S1070*ScoringModel!$B$18+RawData!T1070*ScoringModel!$B$19+RawData!U1070*ScoringModel!$B$20)*0.01,"")</f>
        <v/>
      </c>
      <c r="P1070" t="str">
        <f>IF(A1070&lt;&gt;"",(RawData!V1070*ScoringModel!$B$24+RawData!W1070*ScoringModel!$B$25+RawData!X1070*ScoringModel!$B$26+RawData!Y1070*ScoringModel!$B$27+RawData!Z1070*ScoringModel!$B$28+RawData!AA1070*ScoringModel!$B$29+RawData!AB1070*ScoringModel!$B$30)*0.01,"")</f>
        <v/>
      </c>
      <c r="Q1070" s="19"/>
      <c r="R1070" s="19"/>
      <c r="S1070" s="19"/>
      <c r="T1070" s="19"/>
      <c r="U1070" s="19"/>
      <c r="V1070" s="19"/>
    </row>
    <row r="1071" spans="1:22" x14ac:dyDescent="0.25">
      <c r="A1071" t="str">
        <f>IF(RawData!A1071&lt;&gt;"",RawData!A1071,"")</f>
        <v/>
      </c>
      <c r="B1071" t="str">
        <f>IF(RawData!B1071&lt;&gt;"",CONCATENATE(RawData!B1071,", ",RawData!C1071),"")</f>
        <v/>
      </c>
      <c r="C1071" t="str">
        <f>IF(RawData!D1071&lt;&gt;"",RawData!D1071,"")</f>
        <v/>
      </c>
      <c r="D1071" s="28" t="str">
        <f>IF(RawData!E1071&lt;&gt;"",RawData!E1071,"")</f>
        <v/>
      </c>
      <c r="E1071" t="str">
        <f>IF(RawData!F1071&lt;&gt;"",CONCATENATE(RawData!F1071,", ",LEFT(RawData!G1071,1)),"")</f>
        <v/>
      </c>
      <c r="G1071" s="30" t="str">
        <f t="shared" si="16"/>
        <v/>
      </c>
      <c r="H1071" t="str">
        <f>IF(A1071&lt;&gt;"",VLOOKUP(G1071,ScoreRanges!$C$4:$E$8,3),"")</f>
        <v/>
      </c>
      <c r="J1071" s="30" t="str">
        <f>IF(AND(ConversionTable!$F$2&lt;&gt;"",A1071&lt;&gt;""),VLOOKUP(G1071,ConversionTable!B$2:D$402,3),"")</f>
        <v/>
      </c>
      <c r="K1071" t="str">
        <f>IF(AND(ConversionTable!$F$2&lt;&gt;"",A1071&lt;&gt;""),VLOOKUP(J1071,ConversionTable!I$4:K$7,3),"")</f>
        <v/>
      </c>
      <c r="M1071" t="str">
        <f>IF(A1071&lt;&gt;"",(RawData!AC1071*ScoringModel!$B$11+RawData!AD1071*ScoringModel!$B$21+RawData!AE1071*ScoringModel!$B$31)*0.01,"")</f>
        <v/>
      </c>
      <c r="N1071" t="str">
        <f>IF(A1071&lt;&gt;"",(RawData!H1071*ScoringModel!$B$4+RawData!I1071*ScoringModel!$B$5+RawData!J1071*ScoringModel!$B$6+RawData!K1071*ScoringModel!$B$7+RawData!L1071*ScoringModel!$B$8+RawData!M1071*ScoringModel!$B$9+RawData!N1071*ScoringModel!$B$10)*0.01,"")</f>
        <v/>
      </c>
      <c r="O1071" t="str">
        <f>IF(A1071&lt;&gt;"",(RawData!O1071*ScoringModel!$B$14+RawData!P1071*ScoringModel!$B$15+RawData!Q1071*ScoringModel!$B$16+RawData!R1071*ScoringModel!$B$17+RawData!S1071*ScoringModel!$B$18+RawData!T1071*ScoringModel!$B$19+RawData!U1071*ScoringModel!$B$20)*0.01,"")</f>
        <v/>
      </c>
      <c r="P1071" t="str">
        <f>IF(A1071&lt;&gt;"",(RawData!V1071*ScoringModel!$B$24+RawData!W1071*ScoringModel!$B$25+RawData!X1071*ScoringModel!$B$26+RawData!Y1071*ScoringModel!$B$27+RawData!Z1071*ScoringModel!$B$28+RawData!AA1071*ScoringModel!$B$29+RawData!AB1071*ScoringModel!$B$30)*0.01,"")</f>
        <v/>
      </c>
      <c r="Q1071" s="19"/>
      <c r="R1071" s="19"/>
      <c r="S1071" s="19"/>
      <c r="T1071" s="19"/>
      <c r="U1071" s="19"/>
      <c r="V1071" s="19"/>
    </row>
    <row r="1072" spans="1:22" x14ac:dyDescent="0.25">
      <c r="A1072" t="str">
        <f>IF(RawData!A1072&lt;&gt;"",RawData!A1072,"")</f>
        <v/>
      </c>
      <c r="B1072" t="str">
        <f>IF(RawData!B1072&lt;&gt;"",CONCATENATE(RawData!B1072,", ",RawData!C1072),"")</f>
        <v/>
      </c>
      <c r="C1072" t="str">
        <f>IF(RawData!D1072&lt;&gt;"",RawData!D1072,"")</f>
        <v/>
      </c>
      <c r="D1072" s="28" t="str">
        <f>IF(RawData!E1072&lt;&gt;"",RawData!E1072,"")</f>
        <v/>
      </c>
      <c r="E1072" t="str">
        <f>IF(RawData!F1072&lt;&gt;"",CONCATENATE(RawData!F1072,", ",LEFT(RawData!G1072,1)),"")</f>
        <v/>
      </c>
      <c r="G1072" s="30" t="str">
        <f t="shared" si="16"/>
        <v/>
      </c>
      <c r="H1072" t="str">
        <f>IF(A1072&lt;&gt;"",VLOOKUP(G1072,ScoreRanges!$C$4:$E$8,3),"")</f>
        <v/>
      </c>
      <c r="J1072" s="30" t="str">
        <f>IF(AND(ConversionTable!$F$2&lt;&gt;"",A1072&lt;&gt;""),VLOOKUP(G1072,ConversionTable!B$2:D$402,3),"")</f>
        <v/>
      </c>
      <c r="K1072" t="str">
        <f>IF(AND(ConversionTable!$F$2&lt;&gt;"",A1072&lt;&gt;""),VLOOKUP(J1072,ConversionTable!I$4:K$7,3),"")</f>
        <v/>
      </c>
      <c r="M1072" t="str">
        <f>IF(A1072&lt;&gt;"",(RawData!AC1072*ScoringModel!$B$11+RawData!AD1072*ScoringModel!$B$21+RawData!AE1072*ScoringModel!$B$31)*0.01,"")</f>
        <v/>
      </c>
      <c r="N1072" t="str">
        <f>IF(A1072&lt;&gt;"",(RawData!H1072*ScoringModel!$B$4+RawData!I1072*ScoringModel!$B$5+RawData!J1072*ScoringModel!$B$6+RawData!K1072*ScoringModel!$B$7+RawData!L1072*ScoringModel!$B$8+RawData!M1072*ScoringModel!$B$9+RawData!N1072*ScoringModel!$B$10)*0.01,"")</f>
        <v/>
      </c>
      <c r="O1072" t="str">
        <f>IF(A1072&lt;&gt;"",(RawData!O1072*ScoringModel!$B$14+RawData!P1072*ScoringModel!$B$15+RawData!Q1072*ScoringModel!$B$16+RawData!R1072*ScoringModel!$B$17+RawData!S1072*ScoringModel!$B$18+RawData!T1072*ScoringModel!$B$19+RawData!U1072*ScoringModel!$B$20)*0.01,"")</f>
        <v/>
      </c>
      <c r="P1072" t="str">
        <f>IF(A1072&lt;&gt;"",(RawData!V1072*ScoringModel!$B$24+RawData!W1072*ScoringModel!$B$25+RawData!X1072*ScoringModel!$B$26+RawData!Y1072*ScoringModel!$B$27+RawData!Z1072*ScoringModel!$B$28+RawData!AA1072*ScoringModel!$B$29+RawData!AB1072*ScoringModel!$B$30)*0.01,"")</f>
        <v/>
      </c>
      <c r="Q1072" s="19"/>
      <c r="R1072" s="19"/>
      <c r="S1072" s="19"/>
      <c r="T1072" s="19"/>
      <c r="U1072" s="19"/>
      <c r="V1072" s="19"/>
    </row>
    <row r="1073" spans="1:22" x14ac:dyDescent="0.25">
      <c r="A1073" t="str">
        <f>IF(RawData!A1073&lt;&gt;"",RawData!A1073,"")</f>
        <v/>
      </c>
      <c r="B1073" t="str">
        <f>IF(RawData!B1073&lt;&gt;"",CONCATENATE(RawData!B1073,", ",RawData!C1073),"")</f>
        <v/>
      </c>
      <c r="C1073" t="str">
        <f>IF(RawData!D1073&lt;&gt;"",RawData!D1073,"")</f>
        <v/>
      </c>
      <c r="D1073" s="28" t="str">
        <f>IF(RawData!E1073&lt;&gt;"",RawData!E1073,"")</f>
        <v/>
      </c>
      <c r="E1073" t="str">
        <f>IF(RawData!F1073&lt;&gt;"",CONCATENATE(RawData!F1073,", ",LEFT(RawData!G1073,1)),"")</f>
        <v/>
      </c>
      <c r="G1073" s="30" t="str">
        <f t="shared" si="16"/>
        <v/>
      </c>
      <c r="H1073" t="str">
        <f>IF(A1073&lt;&gt;"",VLOOKUP(G1073,ScoreRanges!$C$4:$E$8,3),"")</f>
        <v/>
      </c>
      <c r="J1073" s="30" t="str">
        <f>IF(AND(ConversionTable!$F$2&lt;&gt;"",A1073&lt;&gt;""),VLOOKUP(G1073,ConversionTable!B$2:D$402,3),"")</f>
        <v/>
      </c>
      <c r="K1073" t="str">
        <f>IF(AND(ConversionTable!$F$2&lt;&gt;"",A1073&lt;&gt;""),VLOOKUP(J1073,ConversionTable!I$4:K$7,3),"")</f>
        <v/>
      </c>
      <c r="M1073" t="str">
        <f>IF(A1073&lt;&gt;"",(RawData!AC1073*ScoringModel!$B$11+RawData!AD1073*ScoringModel!$B$21+RawData!AE1073*ScoringModel!$B$31)*0.01,"")</f>
        <v/>
      </c>
      <c r="N1073" t="str">
        <f>IF(A1073&lt;&gt;"",(RawData!H1073*ScoringModel!$B$4+RawData!I1073*ScoringModel!$B$5+RawData!J1073*ScoringModel!$B$6+RawData!K1073*ScoringModel!$B$7+RawData!L1073*ScoringModel!$B$8+RawData!M1073*ScoringModel!$B$9+RawData!N1073*ScoringModel!$B$10)*0.01,"")</f>
        <v/>
      </c>
      <c r="O1073" t="str">
        <f>IF(A1073&lt;&gt;"",(RawData!O1073*ScoringModel!$B$14+RawData!P1073*ScoringModel!$B$15+RawData!Q1073*ScoringModel!$B$16+RawData!R1073*ScoringModel!$B$17+RawData!S1073*ScoringModel!$B$18+RawData!T1073*ScoringModel!$B$19+RawData!U1073*ScoringModel!$B$20)*0.01,"")</f>
        <v/>
      </c>
      <c r="P1073" t="str">
        <f>IF(A1073&lt;&gt;"",(RawData!V1073*ScoringModel!$B$24+RawData!W1073*ScoringModel!$B$25+RawData!X1073*ScoringModel!$B$26+RawData!Y1073*ScoringModel!$B$27+RawData!Z1073*ScoringModel!$B$28+RawData!AA1073*ScoringModel!$B$29+RawData!AB1073*ScoringModel!$B$30)*0.01,"")</f>
        <v/>
      </c>
      <c r="Q1073" s="19"/>
      <c r="R1073" s="19"/>
      <c r="S1073" s="19"/>
      <c r="T1073" s="19"/>
      <c r="U1073" s="19"/>
      <c r="V1073" s="19"/>
    </row>
    <row r="1074" spans="1:22" x14ac:dyDescent="0.25">
      <c r="A1074" t="str">
        <f>IF(RawData!A1074&lt;&gt;"",RawData!A1074,"")</f>
        <v/>
      </c>
      <c r="B1074" t="str">
        <f>IF(RawData!B1074&lt;&gt;"",CONCATENATE(RawData!B1074,", ",RawData!C1074),"")</f>
        <v/>
      </c>
      <c r="C1074" t="str">
        <f>IF(RawData!D1074&lt;&gt;"",RawData!D1074,"")</f>
        <v/>
      </c>
      <c r="D1074" s="28" t="str">
        <f>IF(RawData!E1074&lt;&gt;"",RawData!E1074,"")</f>
        <v/>
      </c>
      <c r="E1074" t="str">
        <f>IF(RawData!F1074&lt;&gt;"",CONCATENATE(RawData!F1074,", ",LEFT(RawData!G1074,1)),"")</f>
        <v/>
      </c>
      <c r="G1074" s="30" t="str">
        <f t="shared" si="16"/>
        <v/>
      </c>
      <c r="H1074" t="str">
        <f>IF(A1074&lt;&gt;"",VLOOKUP(G1074,ScoreRanges!$C$4:$E$8,3),"")</f>
        <v/>
      </c>
      <c r="J1074" s="30" t="str">
        <f>IF(AND(ConversionTable!$F$2&lt;&gt;"",A1074&lt;&gt;""),VLOOKUP(G1074,ConversionTable!B$2:D$402,3),"")</f>
        <v/>
      </c>
      <c r="K1074" t="str">
        <f>IF(AND(ConversionTable!$F$2&lt;&gt;"",A1074&lt;&gt;""),VLOOKUP(J1074,ConversionTable!I$4:K$7,3),"")</f>
        <v/>
      </c>
      <c r="M1074" t="str">
        <f>IF(A1074&lt;&gt;"",(RawData!AC1074*ScoringModel!$B$11+RawData!AD1074*ScoringModel!$B$21+RawData!AE1074*ScoringModel!$B$31)*0.01,"")</f>
        <v/>
      </c>
      <c r="N1074" t="str">
        <f>IF(A1074&lt;&gt;"",(RawData!H1074*ScoringModel!$B$4+RawData!I1074*ScoringModel!$B$5+RawData!J1074*ScoringModel!$B$6+RawData!K1074*ScoringModel!$B$7+RawData!L1074*ScoringModel!$B$8+RawData!M1074*ScoringModel!$B$9+RawData!N1074*ScoringModel!$B$10)*0.01,"")</f>
        <v/>
      </c>
      <c r="O1074" t="str">
        <f>IF(A1074&lt;&gt;"",(RawData!O1074*ScoringModel!$B$14+RawData!P1074*ScoringModel!$B$15+RawData!Q1074*ScoringModel!$B$16+RawData!R1074*ScoringModel!$B$17+RawData!S1074*ScoringModel!$B$18+RawData!T1074*ScoringModel!$B$19+RawData!U1074*ScoringModel!$B$20)*0.01,"")</f>
        <v/>
      </c>
      <c r="P1074" t="str">
        <f>IF(A1074&lt;&gt;"",(RawData!V1074*ScoringModel!$B$24+RawData!W1074*ScoringModel!$B$25+RawData!X1074*ScoringModel!$B$26+RawData!Y1074*ScoringModel!$B$27+RawData!Z1074*ScoringModel!$B$28+RawData!AA1074*ScoringModel!$B$29+RawData!AB1074*ScoringModel!$B$30)*0.01,"")</f>
        <v/>
      </c>
      <c r="Q1074" s="19"/>
      <c r="R1074" s="19"/>
      <c r="S1074" s="19"/>
      <c r="T1074" s="19"/>
      <c r="U1074" s="19"/>
      <c r="V1074" s="19"/>
    </row>
    <row r="1075" spans="1:22" x14ac:dyDescent="0.25">
      <c r="A1075" t="str">
        <f>IF(RawData!A1075&lt;&gt;"",RawData!A1075,"")</f>
        <v/>
      </c>
      <c r="B1075" t="str">
        <f>IF(RawData!B1075&lt;&gt;"",CONCATENATE(RawData!B1075,", ",RawData!C1075),"")</f>
        <v/>
      </c>
      <c r="C1075" t="str">
        <f>IF(RawData!D1075&lt;&gt;"",RawData!D1075,"")</f>
        <v/>
      </c>
      <c r="D1075" s="28" t="str">
        <f>IF(RawData!E1075&lt;&gt;"",RawData!E1075,"")</f>
        <v/>
      </c>
      <c r="E1075" t="str">
        <f>IF(RawData!F1075&lt;&gt;"",CONCATENATE(RawData!F1075,", ",LEFT(RawData!G1075,1)),"")</f>
        <v/>
      </c>
      <c r="G1075" s="30" t="str">
        <f t="shared" si="16"/>
        <v/>
      </c>
      <c r="H1075" t="str">
        <f>IF(A1075&lt;&gt;"",VLOOKUP(G1075,ScoreRanges!$C$4:$E$8,3),"")</f>
        <v/>
      </c>
      <c r="J1075" s="30" t="str">
        <f>IF(AND(ConversionTable!$F$2&lt;&gt;"",A1075&lt;&gt;""),VLOOKUP(G1075,ConversionTable!B$2:D$402,3),"")</f>
        <v/>
      </c>
      <c r="K1075" t="str">
        <f>IF(AND(ConversionTable!$F$2&lt;&gt;"",A1075&lt;&gt;""),VLOOKUP(J1075,ConversionTable!I$4:K$7,3),"")</f>
        <v/>
      </c>
      <c r="M1075" t="str">
        <f>IF(A1075&lt;&gt;"",(RawData!AC1075*ScoringModel!$B$11+RawData!AD1075*ScoringModel!$B$21+RawData!AE1075*ScoringModel!$B$31)*0.01,"")</f>
        <v/>
      </c>
      <c r="N1075" t="str">
        <f>IF(A1075&lt;&gt;"",(RawData!H1075*ScoringModel!$B$4+RawData!I1075*ScoringModel!$B$5+RawData!J1075*ScoringModel!$B$6+RawData!K1075*ScoringModel!$B$7+RawData!L1075*ScoringModel!$B$8+RawData!M1075*ScoringModel!$B$9+RawData!N1075*ScoringModel!$B$10)*0.01,"")</f>
        <v/>
      </c>
      <c r="O1075" t="str">
        <f>IF(A1075&lt;&gt;"",(RawData!O1075*ScoringModel!$B$14+RawData!P1075*ScoringModel!$B$15+RawData!Q1075*ScoringModel!$B$16+RawData!R1075*ScoringModel!$B$17+RawData!S1075*ScoringModel!$B$18+RawData!T1075*ScoringModel!$B$19+RawData!U1075*ScoringModel!$B$20)*0.01,"")</f>
        <v/>
      </c>
      <c r="P1075" t="str">
        <f>IF(A1075&lt;&gt;"",(RawData!V1075*ScoringModel!$B$24+RawData!W1075*ScoringModel!$B$25+RawData!X1075*ScoringModel!$B$26+RawData!Y1075*ScoringModel!$B$27+RawData!Z1075*ScoringModel!$B$28+RawData!AA1075*ScoringModel!$B$29+RawData!AB1075*ScoringModel!$B$30)*0.01,"")</f>
        <v/>
      </c>
      <c r="Q1075" s="19"/>
      <c r="R1075" s="19"/>
      <c r="S1075" s="19"/>
      <c r="T1075" s="19"/>
      <c r="U1075" s="19"/>
      <c r="V1075" s="19"/>
    </row>
    <row r="1076" spans="1:22" x14ac:dyDescent="0.25">
      <c r="A1076" t="str">
        <f>IF(RawData!A1076&lt;&gt;"",RawData!A1076,"")</f>
        <v/>
      </c>
      <c r="B1076" t="str">
        <f>IF(RawData!B1076&lt;&gt;"",CONCATENATE(RawData!B1076,", ",RawData!C1076),"")</f>
        <v/>
      </c>
      <c r="C1076" t="str">
        <f>IF(RawData!D1076&lt;&gt;"",RawData!D1076,"")</f>
        <v/>
      </c>
      <c r="D1076" s="28" t="str">
        <f>IF(RawData!E1076&lt;&gt;"",RawData!E1076,"")</f>
        <v/>
      </c>
      <c r="E1076" t="str">
        <f>IF(RawData!F1076&lt;&gt;"",CONCATENATE(RawData!F1076,", ",LEFT(RawData!G1076,1)),"")</f>
        <v/>
      </c>
      <c r="G1076" s="30" t="str">
        <f t="shared" si="16"/>
        <v/>
      </c>
      <c r="H1076" t="str">
        <f>IF(A1076&lt;&gt;"",VLOOKUP(G1076,ScoreRanges!$C$4:$E$8,3),"")</f>
        <v/>
      </c>
      <c r="J1076" s="30" t="str">
        <f>IF(AND(ConversionTable!$F$2&lt;&gt;"",A1076&lt;&gt;""),VLOOKUP(G1076,ConversionTable!B$2:D$402,3),"")</f>
        <v/>
      </c>
      <c r="K1076" t="str">
        <f>IF(AND(ConversionTable!$F$2&lt;&gt;"",A1076&lt;&gt;""),VLOOKUP(J1076,ConversionTable!I$4:K$7,3),"")</f>
        <v/>
      </c>
      <c r="M1076" t="str">
        <f>IF(A1076&lt;&gt;"",(RawData!AC1076*ScoringModel!$B$11+RawData!AD1076*ScoringModel!$B$21+RawData!AE1076*ScoringModel!$B$31)*0.01,"")</f>
        <v/>
      </c>
      <c r="N1076" t="str">
        <f>IF(A1076&lt;&gt;"",(RawData!H1076*ScoringModel!$B$4+RawData!I1076*ScoringModel!$B$5+RawData!J1076*ScoringModel!$B$6+RawData!K1076*ScoringModel!$B$7+RawData!L1076*ScoringModel!$B$8+RawData!M1076*ScoringModel!$B$9+RawData!N1076*ScoringModel!$B$10)*0.01,"")</f>
        <v/>
      </c>
      <c r="O1076" t="str">
        <f>IF(A1076&lt;&gt;"",(RawData!O1076*ScoringModel!$B$14+RawData!P1076*ScoringModel!$B$15+RawData!Q1076*ScoringModel!$B$16+RawData!R1076*ScoringModel!$B$17+RawData!S1076*ScoringModel!$B$18+RawData!T1076*ScoringModel!$B$19+RawData!U1076*ScoringModel!$B$20)*0.01,"")</f>
        <v/>
      </c>
      <c r="P1076" t="str">
        <f>IF(A1076&lt;&gt;"",(RawData!V1076*ScoringModel!$B$24+RawData!W1076*ScoringModel!$B$25+RawData!X1076*ScoringModel!$B$26+RawData!Y1076*ScoringModel!$B$27+RawData!Z1076*ScoringModel!$B$28+RawData!AA1076*ScoringModel!$B$29+RawData!AB1076*ScoringModel!$B$30)*0.01,"")</f>
        <v/>
      </c>
      <c r="Q1076" s="19"/>
      <c r="R1076" s="19"/>
      <c r="S1076" s="19"/>
      <c r="T1076" s="19"/>
      <c r="U1076" s="19"/>
      <c r="V1076" s="19"/>
    </row>
    <row r="1077" spans="1:22" x14ac:dyDescent="0.25">
      <c r="A1077" t="str">
        <f>IF(RawData!A1077&lt;&gt;"",RawData!A1077,"")</f>
        <v/>
      </c>
      <c r="B1077" t="str">
        <f>IF(RawData!B1077&lt;&gt;"",CONCATENATE(RawData!B1077,", ",RawData!C1077),"")</f>
        <v/>
      </c>
      <c r="C1077" t="str">
        <f>IF(RawData!D1077&lt;&gt;"",RawData!D1077,"")</f>
        <v/>
      </c>
      <c r="D1077" s="28" t="str">
        <f>IF(RawData!E1077&lt;&gt;"",RawData!E1077,"")</f>
        <v/>
      </c>
      <c r="E1077" t="str">
        <f>IF(RawData!F1077&lt;&gt;"",CONCATENATE(RawData!F1077,", ",LEFT(RawData!G1077,1)),"")</f>
        <v/>
      </c>
      <c r="G1077" s="30" t="str">
        <f t="shared" si="16"/>
        <v/>
      </c>
      <c r="H1077" t="str">
        <f>IF(A1077&lt;&gt;"",VLOOKUP(G1077,ScoreRanges!$C$4:$E$8,3),"")</f>
        <v/>
      </c>
      <c r="J1077" s="30" t="str">
        <f>IF(AND(ConversionTable!$F$2&lt;&gt;"",A1077&lt;&gt;""),VLOOKUP(G1077,ConversionTable!B$2:D$402,3),"")</f>
        <v/>
      </c>
      <c r="K1077" t="str">
        <f>IF(AND(ConversionTable!$F$2&lt;&gt;"",A1077&lt;&gt;""),VLOOKUP(J1077,ConversionTable!I$4:K$7,3),"")</f>
        <v/>
      </c>
      <c r="M1077" t="str">
        <f>IF(A1077&lt;&gt;"",(RawData!AC1077*ScoringModel!$B$11+RawData!AD1077*ScoringModel!$B$21+RawData!AE1077*ScoringModel!$B$31)*0.01,"")</f>
        <v/>
      </c>
      <c r="N1077" t="str">
        <f>IF(A1077&lt;&gt;"",(RawData!H1077*ScoringModel!$B$4+RawData!I1077*ScoringModel!$B$5+RawData!J1077*ScoringModel!$B$6+RawData!K1077*ScoringModel!$B$7+RawData!L1077*ScoringModel!$B$8+RawData!M1077*ScoringModel!$B$9+RawData!N1077*ScoringModel!$B$10)*0.01,"")</f>
        <v/>
      </c>
      <c r="O1077" t="str">
        <f>IF(A1077&lt;&gt;"",(RawData!O1077*ScoringModel!$B$14+RawData!P1077*ScoringModel!$B$15+RawData!Q1077*ScoringModel!$B$16+RawData!R1077*ScoringModel!$B$17+RawData!S1077*ScoringModel!$B$18+RawData!T1077*ScoringModel!$B$19+RawData!U1077*ScoringModel!$B$20)*0.01,"")</f>
        <v/>
      </c>
      <c r="P1077" t="str">
        <f>IF(A1077&lt;&gt;"",(RawData!V1077*ScoringModel!$B$24+RawData!W1077*ScoringModel!$B$25+RawData!X1077*ScoringModel!$B$26+RawData!Y1077*ScoringModel!$B$27+RawData!Z1077*ScoringModel!$B$28+RawData!AA1077*ScoringModel!$B$29+RawData!AB1077*ScoringModel!$B$30)*0.01,"")</f>
        <v/>
      </c>
      <c r="Q1077" s="19"/>
      <c r="R1077" s="19"/>
      <c r="S1077" s="19"/>
      <c r="T1077" s="19"/>
      <c r="U1077" s="19"/>
      <c r="V1077" s="19"/>
    </row>
    <row r="1078" spans="1:22" x14ac:dyDescent="0.25">
      <c r="A1078" t="str">
        <f>IF(RawData!A1078&lt;&gt;"",RawData!A1078,"")</f>
        <v/>
      </c>
      <c r="B1078" t="str">
        <f>IF(RawData!B1078&lt;&gt;"",CONCATENATE(RawData!B1078,", ",RawData!C1078),"")</f>
        <v/>
      </c>
      <c r="C1078" t="str">
        <f>IF(RawData!D1078&lt;&gt;"",RawData!D1078,"")</f>
        <v/>
      </c>
      <c r="D1078" s="28" t="str">
        <f>IF(RawData!E1078&lt;&gt;"",RawData!E1078,"")</f>
        <v/>
      </c>
      <c r="E1078" t="str">
        <f>IF(RawData!F1078&lt;&gt;"",CONCATENATE(RawData!F1078,", ",LEFT(RawData!G1078,1)),"")</f>
        <v/>
      </c>
      <c r="G1078" s="30" t="str">
        <f t="shared" si="16"/>
        <v/>
      </c>
      <c r="H1078" t="str">
        <f>IF(A1078&lt;&gt;"",VLOOKUP(G1078,ScoreRanges!$C$4:$E$8,3),"")</f>
        <v/>
      </c>
      <c r="J1078" s="30" t="str">
        <f>IF(AND(ConversionTable!$F$2&lt;&gt;"",A1078&lt;&gt;""),VLOOKUP(G1078,ConversionTable!B$2:D$402,3),"")</f>
        <v/>
      </c>
      <c r="K1078" t="str">
        <f>IF(AND(ConversionTable!$F$2&lt;&gt;"",A1078&lt;&gt;""),VLOOKUP(J1078,ConversionTable!I$4:K$7,3),"")</f>
        <v/>
      </c>
      <c r="M1078" t="str">
        <f>IF(A1078&lt;&gt;"",(RawData!AC1078*ScoringModel!$B$11+RawData!AD1078*ScoringModel!$B$21+RawData!AE1078*ScoringModel!$B$31)*0.01,"")</f>
        <v/>
      </c>
      <c r="N1078" t="str">
        <f>IF(A1078&lt;&gt;"",(RawData!H1078*ScoringModel!$B$4+RawData!I1078*ScoringModel!$B$5+RawData!J1078*ScoringModel!$B$6+RawData!K1078*ScoringModel!$B$7+RawData!L1078*ScoringModel!$B$8+RawData!M1078*ScoringModel!$B$9+RawData!N1078*ScoringModel!$B$10)*0.01,"")</f>
        <v/>
      </c>
      <c r="O1078" t="str">
        <f>IF(A1078&lt;&gt;"",(RawData!O1078*ScoringModel!$B$14+RawData!P1078*ScoringModel!$B$15+RawData!Q1078*ScoringModel!$B$16+RawData!R1078*ScoringModel!$B$17+RawData!S1078*ScoringModel!$B$18+RawData!T1078*ScoringModel!$B$19+RawData!U1078*ScoringModel!$B$20)*0.01,"")</f>
        <v/>
      </c>
      <c r="P1078" t="str">
        <f>IF(A1078&lt;&gt;"",(RawData!V1078*ScoringModel!$B$24+RawData!W1078*ScoringModel!$B$25+RawData!X1078*ScoringModel!$B$26+RawData!Y1078*ScoringModel!$B$27+RawData!Z1078*ScoringModel!$B$28+RawData!AA1078*ScoringModel!$B$29+RawData!AB1078*ScoringModel!$B$30)*0.01,"")</f>
        <v/>
      </c>
      <c r="Q1078" s="19"/>
      <c r="R1078" s="19"/>
      <c r="S1078" s="19"/>
      <c r="T1078" s="19"/>
      <c r="U1078" s="19"/>
      <c r="V1078" s="19"/>
    </row>
    <row r="1079" spans="1:22" x14ac:dyDescent="0.25">
      <c r="A1079" t="str">
        <f>IF(RawData!A1079&lt;&gt;"",RawData!A1079,"")</f>
        <v/>
      </c>
      <c r="B1079" t="str">
        <f>IF(RawData!B1079&lt;&gt;"",CONCATENATE(RawData!B1079,", ",RawData!C1079),"")</f>
        <v/>
      </c>
      <c r="C1079" t="str">
        <f>IF(RawData!D1079&lt;&gt;"",RawData!D1079,"")</f>
        <v/>
      </c>
      <c r="D1079" s="28" t="str">
        <f>IF(RawData!E1079&lt;&gt;"",RawData!E1079,"")</f>
        <v/>
      </c>
      <c r="E1079" t="str">
        <f>IF(RawData!F1079&lt;&gt;"",CONCATENATE(RawData!F1079,", ",LEFT(RawData!G1079,1)),"")</f>
        <v/>
      </c>
      <c r="G1079" s="30" t="str">
        <f t="shared" si="16"/>
        <v/>
      </c>
      <c r="H1079" t="str">
        <f>IF(A1079&lt;&gt;"",VLOOKUP(G1079,ScoreRanges!$C$4:$E$8,3),"")</f>
        <v/>
      </c>
      <c r="J1079" s="30" t="str">
        <f>IF(AND(ConversionTable!$F$2&lt;&gt;"",A1079&lt;&gt;""),VLOOKUP(G1079,ConversionTable!B$2:D$402,3),"")</f>
        <v/>
      </c>
      <c r="K1079" t="str">
        <f>IF(AND(ConversionTable!$F$2&lt;&gt;"",A1079&lt;&gt;""),VLOOKUP(J1079,ConversionTable!I$4:K$7,3),"")</f>
        <v/>
      </c>
      <c r="M1079" t="str">
        <f>IF(A1079&lt;&gt;"",(RawData!AC1079*ScoringModel!$B$11+RawData!AD1079*ScoringModel!$B$21+RawData!AE1079*ScoringModel!$B$31)*0.01,"")</f>
        <v/>
      </c>
      <c r="N1079" t="str">
        <f>IF(A1079&lt;&gt;"",(RawData!H1079*ScoringModel!$B$4+RawData!I1079*ScoringModel!$B$5+RawData!J1079*ScoringModel!$B$6+RawData!K1079*ScoringModel!$B$7+RawData!L1079*ScoringModel!$B$8+RawData!M1079*ScoringModel!$B$9+RawData!N1079*ScoringModel!$B$10)*0.01,"")</f>
        <v/>
      </c>
      <c r="O1079" t="str">
        <f>IF(A1079&lt;&gt;"",(RawData!O1079*ScoringModel!$B$14+RawData!P1079*ScoringModel!$B$15+RawData!Q1079*ScoringModel!$B$16+RawData!R1079*ScoringModel!$B$17+RawData!S1079*ScoringModel!$B$18+RawData!T1079*ScoringModel!$B$19+RawData!U1079*ScoringModel!$B$20)*0.01,"")</f>
        <v/>
      </c>
      <c r="P1079" t="str">
        <f>IF(A1079&lt;&gt;"",(RawData!V1079*ScoringModel!$B$24+RawData!W1079*ScoringModel!$B$25+RawData!X1079*ScoringModel!$B$26+RawData!Y1079*ScoringModel!$B$27+RawData!Z1079*ScoringModel!$B$28+RawData!AA1079*ScoringModel!$B$29+RawData!AB1079*ScoringModel!$B$30)*0.01,"")</f>
        <v/>
      </c>
      <c r="Q1079" s="19"/>
      <c r="R1079" s="19"/>
      <c r="S1079" s="19"/>
      <c r="T1079" s="19"/>
      <c r="U1079" s="19"/>
      <c r="V1079" s="19"/>
    </row>
    <row r="1080" spans="1:22" x14ac:dyDescent="0.25">
      <c r="A1080" t="str">
        <f>IF(RawData!A1080&lt;&gt;"",RawData!A1080,"")</f>
        <v/>
      </c>
      <c r="B1080" t="str">
        <f>IF(RawData!B1080&lt;&gt;"",CONCATENATE(RawData!B1080,", ",RawData!C1080),"")</f>
        <v/>
      </c>
      <c r="C1080" t="str">
        <f>IF(RawData!D1080&lt;&gt;"",RawData!D1080,"")</f>
        <v/>
      </c>
      <c r="D1080" s="28" t="str">
        <f>IF(RawData!E1080&lt;&gt;"",RawData!E1080,"")</f>
        <v/>
      </c>
      <c r="E1080" t="str">
        <f>IF(RawData!F1080&lt;&gt;"",CONCATENATE(RawData!F1080,", ",LEFT(RawData!G1080,1)),"")</f>
        <v/>
      </c>
      <c r="G1080" s="30" t="str">
        <f t="shared" si="16"/>
        <v/>
      </c>
      <c r="H1080" t="str">
        <f>IF(A1080&lt;&gt;"",VLOOKUP(G1080,ScoreRanges!$C$4:$E$8,3),"")</f>
        <v/>
      </c>
      <c r="J1080" s="30" t="str">
        <f>IF(AND(ConversionTable!$F$2&lt;&gt;"",A1080&lt;&gt;""),VLOOKUP(G1080,ConversionTable!B$2:D$402,3),"")</f>
        <v/>
      </c>
      <c r="K1080" t="str">
        <f>IF(AND(ConversionTable!$F$2&lt;&gt;"",A1080&lt;&gt;""),VLOOKUP(J1080,ConversionTable!I$4:K$7,3),"")</f>
        <v/>
      </c>
      <c r="M1080" t="str">
        <f>IF(A1080&lt;&gt;"",(RawData!AC1080*ScoringModel!$B$11+RawData!AD1080*ScoringModel!$B$21+RawData!AE1080*ScoringModel!$B$31)*0.01,"")</f>
        <v/>
      </c>
      <c r="N1080" t="str">
        <f>IF(A1080&lt;&gt;"",(RawData!H1080*ScoringModel!$B$4+RawData!I1080*ScoringModel!$B$5+RawData!J1080*ScoringModel!$B$6+RawData!K1080*ScoringModel!$B$7+RawData!L1080*ScoringModel!$B$8+RawData!M1080*ScoringModel!$B$9+RawData!N1080*ScoringModel!$B$10)*0.01,"")</f>
        <v/>
      </c>
      <c r="O1080" t="str">
        <f>IF(A1080&lt;&gt;"",(RawData!O1080*ScoringModel!$B$14+RawData!P1080*ScoringModel!$B$15+RawData!Q1080*ScoringModel!$B$16+RawData!R1080*ScoringModel!$B$17+RawData!S1080*ScoringModel!$B$18+RawData!T1080*ScoringModel!$B$19+RawData!U1080*ScoringModel!$B$20)*0.01,"")</f>
        <v/>
      </c>
      <c r="P1080" t="str">
        <f>IF(A1080&lt;&gt;"",(RawData!V1080*ScoringModel!$B$24+RawData!W1080*ScoringModel!$B$25+RawData!X1080*ScoringModel!$B$26+RawData!Y1080*ScoringModel!$B$27+RawData!Z1080*ScoringModel!$B$28+RawData!AA1080*ScoringModel!$B$29+RawData!AB1080*ScoringModel!$B$30)*0.01,"")</f>
        <v/>
      </c>
      <c r="Q1080" s="19"/>
      <c r="R1080" s="19"/>
      <c r="S1080" s="19"/>
      <c r="T1080" s="19"/>
      <c r="U1080" s="19"/>
      <c r="V1080" s="19"/>
    </row>
    <row r="1081" spans="1:22" x14ac:dyDescent="0.25">
      <c r="A1081" t="str">
        <f>IF(RawData!A1081&lt;&gt;"",RawData!A1081,"")</f>
        <v/>
      </c>
      <c r="B1081" t="str">
        <f>IF(RawData!B1081&lt;&gt;"",CONCATENATE(RawData!B1081,", ",RawData!C1081),"")</f>
        <v/>
      </c>
      <c r="C1081" t="str">
        <f>IF(RawData!D1081&lt;&gt;"",RawData!D1081,"")</f>
        <v/>
      </c>
      <c r="D1081" s="28" t="str">
        <f>IF(RawData!E1081&lt;&gt;"",RawData!E1081,"")</f>
        <v/>
      </c>
      <c r="E1081" t="str">
        <f>IF(RawData!F1081&lt;&gt;"",CONCATENATE(RawData!F1081,", ",LEFT(RawData!G1081,1)),"")</f>
        <v/>
      </c>
      <c r="G1081" s="30" t="str">
        <f t="shared" si="16"/>
        <v/>
      </c>
      <c r="H1081" t="str">
        <f>IF(A1081&lt;&gt;"",VLOOKUP(G1081,ScoreRanges!$C$4:$E$8,3),"")</f>
        <v/>
      </c>
      <c r="J1081" s="30" t="str">
        <f>IF(AND(ConversionTable!$F$2&lt;&gt;"",A1081&lt;&gt;""),VLOOKUP(G1081,ConversionTable!B$2:D$402,3),"")</f>
        <v/>
      </c>
      <c r="K1081" t="str">
        <f>IF(AND(ConversionTable!$F$2&lt;&gt;"",A1081&lt;&gt;""),VLOOKUP(J1081,ConversionTable!I$4:K$7,3),"")</f>
        <v/>
      </c>
      <c r="M1081" t="str">
        <f>IF(A1081&lt;&gt;"",(RawData!AC1081*ScoringModel!$B$11+RawData!AD1081*ScoringModel!$B$21+RawData!AE1081*ScoringModel!$B$31)*0.01,"")</f>
        <v/>
      </c>
      <c r="N1081" t="str">
        <f>IF(A1081&lt;&gt;"",(RawData!H1081*ScoringModel!$B$4+RawData!I1081*ScoringModel!$B$5+RawData!J1081*ScoringModel!$B$6+RawData!K1081*ScoringModel!$B$7+RawData!L1081*ScoringModel!$B$8+RawData!M1081*ScoringModel!$B$9+RawData!N1081*ScoringModel!$B$10)*0.01,"")</f>
        <v/>
      </c>
      <c r="O1081" t="str">
        <f>IF(A1081&lt;&gt;"",(RawData!O1081*ScoringModel!$B$14+RawData!P1081*ScoringModel!$B$15+RawData!Q1081*ScoringModel!$B$16+RawData!R1081*ScoringModel!$B$17+RawData!S1081*ScoringModel!$B$18+RawData!T1081*ScoringModel!$B$19+RawData!U1081*ScoringModel!$B$20)*0.01,"")</f>
        <v/>
      </c>
      <c r="P1081" t="str">
        <f>IF(A1081&lt;&gt;"",(RawData!V1081*ScoringModel!$B$24+RawData!W1081*ScoringModel!$B$25+RawData!X1081*ScoringModel!$B$26+RawData!Y1081*ScoringModel!$B$27+RawData!Z1081*ScoringModel!$B$28+RawData!AA1081*ScoringModel!$B$29+RawData!AB1081*ScoringModel!$B$30)*0.01,"")</f>
        <v/>
      </c>
      <c r="Q1081" s="19"/>
      <c r="R1081" s="19"/>
      <c r="S1081" s="19"/>
      <c r="T1081" s="19"/>
      <c r="U1081" s="19"/>
      <c r="V1081" s="19"/>
    </row>
    <row r="1082" spans="1:22" x14ac:dyDescent="0.25">
      <c r="A1082" t="str">
        <f>IF(RawData!A1082&lt;&gt;"",RawData!A1082,"")</f>
        <v/>
      </c>
      <c r="B1082" t="str">
        <f>IF(RawData!B1082&lt;&gt;"",CONCATENATE(RawData!B1082,", ",RawData!C1082),"")</f>
        <v/>
      </c>
      <c r="C1082" t="str">
        <f>IF(RawData!D1082&lt;&gt;"",RawData!D1082,"")</f>
        <v/>
      </c>
      <c r="D1082" s="28" t="str">
        <f>IF(RawData!E1082&lt;&gt;"",RawData!E1082,"")</f>
        <v/>
      </c>
      <c r="E1082" t="str">
        <f>IF(RawData!F1082&lt;&gt;"",CONCATENATE(RawData!F1082,", ",LEFT(RawData!G1082,1)),"")</f>
        <v/>
      </c>
      <c r="G1082" s="30" t="str">
        <f t="shared" si="16"/>
        <v/>
      </c>
      <c r="H1082" t="str">
        <f>IF(A1082&lt;&gt;"",VLOOKUP(G1082,ScoreRanges!$C$4:$E$8,3),"")</f>
        <v/>
      </c>
      <c r="J1082" s="30" t="str">
        <f>IF(AND(ConversionTable!$F$2&lt;&gt;"",A1082&lt;&gt;""),VLOOKUP(G1082,ConversionTable!B$2:D$402,3),"")</f>
        <v/>
      </c>
      <c r="K1082" t="str">
        <f>IF(AND(ConversionTable!$F$2&lt;&gt;"",A1082&lt;&gt;""),VLOOKUP(J1082,ConversionTable!I$4:K$7,3),"")</f>
        <v/>
      </c>
      <c r="M1082" t="str">
        <f>IF(A1082&lt;&gt;"",(RawData!AC1082*ScoringModel!$B$11+RawData!AD1082*ScoringModel!$B$21+RawData!AE1082*ScoringModel!$B$31)*0.01,"")</f>
        <v/>
      </c>
      <c r="N1082" t="str">
        <f>IF(A1082&lt;&gt;"",(RawData!H1082*ScoringModel!$B$4+RawData!I1082*ScoringModel!$B$5+RawData!J1082*ScoringModel!$B$6+RawData!K1082*ScoringModel!$B$7+RawData!L1082*ScoringModel!$B$8+RawData!M1082*ScoringModel!$B$9+RawData!N1082*ScoringModel!$B$10)*0.01,"")</f>
        <v/>
      </c>
      <c r="O1082" t="str">
        <f>IF(A1082&lt;&gt;"",(RawData!O1082*ScoringModel!$B$14+RawData!P1082*ScoringModel!$B$15+RawData!Q1082*ScoringModel!$B$16+RawData!R1082*ScoringModel!$B$17+RawData!S1082*ScoringModel!$B$18+RawData!T1082*ScoringModel!$B$19+RawData!U1082*ScoringModel!$B$20)*0.01,"")</f>
        <v/>
      </c>
      <c r="P1082" t="str">
        <f>IF(A1082&lt;&gt;"",(RawData!V1082*ScoringModel!$B$24+RawData!W1082*ScoringModel!$B$25+RawData!X1082*ScoringModel!$B$26+RawData!Y1082*ScoringModel!$B$27+RawData!Z1082*ScoringModel!$B$28+RawData!AA1082*ScoringModel!$B$29+RawData!AB1082*ScoringModel!$B$30)*0.01,"")</f>
        <v/>
      </c>
      <c r="Q1082" s="19"/>
      <c r="R1082" s="19"/>
      <c r="S1082" s="19"/>
      <c r="T1082" s="19"/>
      <c r="U1082" s="19"/>
      <c r="V1082" s="19"/>
    </row>
    <row r="1083" spans="1:22" x14ac:dyDescent="0.25">
      <c r="A1083" t="str">
        <f>IF(RawData!A1083&lt;&gt;"",RawData!A1083,"")</f>
        <v/>
      </c>
      <c r="B1083" t="str">
        <f>IF(RawData!B1083&lt;&gt;"",CONCATENATE(RawData!B1083,", ",RawData!C1083),"")</f>
        <v/>
      </c>
      <c r="C1083" t="str">
        <f>IF(RawData!D1083&lt;&gt;"",RawData!D1083,"")</f>
        <v/>
      </c>
      <c r="D1083" s="28" t="str">
        <f>IF(RawData!E1083&lt;&gt;"",RawData!E1083,"")</f>
        <v/>
      </c>
      <c r="E1083" t="str">
        <f>IF(RawData!F1083&lt;&gt;"",CONCATENATE(RawData!F1083,", ",LEFT(RawData!G1083,1)),"")</f>
        <v/>
      </c>
      <c r="G1083" s="30" t="str">
        <f t="shared" si="16"/>
        <v/>
      </c>
      <c r="H1083" t="str">
        <f>IF(A1083&lt;&gt;"",VLOOKUP(G1083,ScoreRanges!$C$4:$E$8,3),"")</f>
        <v/>
      </c>
      <c r="J1083" s="30" t="str">
        <f>IF(AND(ConversionTable!$F$2&lt;&gt;"",A1083&lt;&gt;""),VLOOKUP(G1083,ConversionTable!B$2:D$402,3),"")</f>
        <v/>
      </c>
      <c r="K1083" t="str">
        <f>IF(AND(ConversionTable!$F$2&lt;&gt;"",A1083&lt;&gt;""),VLOOKUP(J1083,ConversionTable!I$4:K$7,3),"")</f>
        <v/>
      </c>
      <c r="M1083" t="str">
        <f>IF(A1083&lt;&gt;"",(RawData!AC1083*ScoringModel!$B$11+RawData!AD1083*ScoringModel!$B$21+RawData!AE1083*ScoringModel!$B$31)*0.01,"")</f>
        <v/>
      </c>
      <c r="N1083" t="str">
        <f>IF(A1083&lt;&gt;"",(RawData!H1083*ScoringModel!$B$4+RawData!I1083*ScoringModel!$B$5+RawData!J1083*ScoringModel!$B$6+RawData!K1083*ScoringModel!$B$7+RawData!L1083*ScoringModel!$B$8+RawData!M1083*ScoringModel!$B$9+RawData!N1083*ScoringModel!$B$10)*0.01,"")</f>
        <v/>
      </c>
      <c r="O1083" t="str">
        <f>IF(A1083&lt;&gt;"",(RawData!O1083*ScoringModel!$B$14+RawData!P1083*ScoringModel!$B$15+RawData!Q1083*ScoringModel!$B$16+RawData!R1083*ScoringModel!$B$17+RawData!S1083*ScoringModel!$B$18+RawData!T1083*ScoringModel!$B$19+RawData!U1083*ScoringModel!$B$20)*0.01,"")</f>
        <v/>
      </c>
      <c r="P1083" t="str">
        <f>IF(A1083&lt;&gt;"",(RawData!V1083*ScoringModel!$B$24+RawData!W1083*ScoringModel!$B$25+RawData!X1083*ScoringModel!$B$26+RawData!Y1083*ScoringModel!$B$27+RawData!Z1083*ScoringModel!$B$28+RawData!AA1083*ScoringModel!$B$29+RawData!AB1083*ScoringModel!$B$30)*0.01,"")</f>
        <v/>
      </c>
      <c r="Q1083" s="19"/>
      <c r="R1083" s="19"/>
      <c r="S1083" s="19"/>
      <c r="T1083" s="19"/>
      <c r="U1083" s="19"/>
      <c r="V1083" s="19"/>
    </row>
    <row r="1084" spans="1:22" x14ac:dyDescent="0.25">
      <c r="A1084" t="str">
        <f>IF(RawData!A1084&lt;&gt;"",RawData!A1084,"")</f>
        <v/>
      </c>
      <c r="B1084" t="str">
        <f>IF(RawData!B1084&lt;&gt;"",CONCATENATE(RawData!B1084,", ",RawData!C1084),"")</f>
        <v/>
      </c>
      <c r="C1084" t="str">
        <f>IF(RawData!D1084&lt;&gt;"",RawData!D1084,"")</f>
        <v/>
      </c>
      <c r="D1084" s="28" t="str">
        <f>IF(RawData!E1084&lt;&gt;"",RawData!E1084,"")</f>
        <v/>
      </c>
      <c r="E1084" t="str">
        <f>IF(RawData!F1084&lt;&gt;"",CONCATENATE(RawData!F1084,", ",LEFT(RawData!G1084,1)),"")</f>
        <v/>
      </c>
      <c r="G1084" s="30" t="str">
        <f t="shared" si="16"/>
        <v/>
      </c>
      <c r="H1084" t="str">
        <f>IF(A1084&lt;&gt;"",VLOOKUP(G1084,ScoreRanges!$C$4:$E$8,3),"")</f>
        <v/>
      </c>
      <c r="J1084" s="30" t="str">
        <f>IF(AND(ConversionTable!$F$2&lt;&gt;"",A1084&lt;&gt;""),VLOOKUP(G1084,ConversionTable!B$2:D$402,3),"")</f>
        <v/>
      </c>
      <c r="K1084" t="str">
        <f>IF(AND(ConversionTable!$F$2&lt;&gt;"",A1084&lt;&gt;""),VLOOKUP(J1084,ConversionTable!I$4:K$7,3),"")</f>
        <v/>
      </c>
      <c r="M1084" t="str">
        <f>IF(A1084&lt;&gt;"",(RawData!AC1084*ScoringModel!$B$11+RawData!AD1084*ScoringModel!$B$21+RawData!AE1084*ScoringModel!$B$31)*0.01,"")</f>
        <v/>
      </c>
      <c r="N1084" t="str">
        <f>IF(A1084&lt;&gt;"",(RawData!H1084*ScoringModel!$B$4+RawData!I1084*ScoringModel!$B$5+RawData!J1084*ScoringModel!$B$6+RawData!K1084*ScoringModel!$B$7+RawData!L1084*ScoringModel!$B$8+RawData!M1084*ScoringModel!$B$9+RawData!N1084*ScoringModel!$B$10)*0.01,"")</f>
        <v/>
      </c>
      <c r="O1084" t="str">
        <f>IF(A1084&lt;&gt;"",(RawData!O1084*ScoringModel!$B$14+RawData!P1084*ScoringModel!$B$15+RawData!Q1084*ScoringModel!$B$16+RawData!R1084*ScoringModel!$B$17+RawData!S1084*ScoringModel!$B$18+RawData!T1084*ScoringModel!$B$19+RawData!U1084*ScoringModel!$B$20)*0.01,"")</f>
        <v/>
      </c>
      <c r="P1084" t="str">
        <f>IF(A1084&lt;&gt;"",(RawData!V1084*ScoringModel!$B$24+RawData!W1084*ScoringModel!$B$25+RawData!X1084*ScoringModel!$B$26+RawData!Y1084*ScoringModel!$B$27+RawData!Z1084*ScoringModel!$B$28+RawData!AA1084*ScoringModel!$B$29+RawData!AB1084*ScoringModel!$B$30)*0.01,"")</f>
        <v/>
      </c>
      <c r="Q1084" s="19"/>
      <c r="R1084" s="19"/>
      <c r="S1084" s="19"/>
      <c r="T1084" s="19"/>
      <c r="U1084" s="19"/>
      <c r="V1084" s="19"/>
    </row>
    <row r="1085" spans="1:22" x14ac:dyDescent="0.25">
      <c r="A1085" t="str">
        <f>IF(RawData!A1085&lt;&gt;"",RawData!A1085,"")</f>
        <v/>
      </c>
      <c r="B1085" t="str">
        <f>IF(RawData!B1085&lt;&gt;"",CONCATENATE(RawData!B1085,", ",RawData!C1085),"")</f>
        <v/>
      </c>
      <c r="C1085" t="str">
        <f>IF(RawData!D1085&lt;&gt;"",RawData!D1085,"")</f>
        <v/>
      </c>
      <c r="D1085" s="28" t="str">
        <f>IF(RawData!E1085&lt;&gt;"",RawData!E1085,"")</f>
        <v/>
      </c>
      <c r="E1085" t="str">
        <f>IF(RawData!F1085&lt;&gt;"",CONCATENATE(RawData!F1085,", ",LEFT(RawData!G1085,1)),"")</f>
        <v/>
      </c>
      <c r="G1085" s="30" t="str">
        <f t="shared" si="16"/>
        <v/>
      </c>
      <c r="H1085" t="str">
        <f>IF(A1085&lt;&gt;"",VLOOKUP(G1085,ScoreRanges!$C$4:$E$8,3),"")</f>
        <v/>
      </c>
      <c r="J1085" s="30" t="str">
        <f>IF(AND(ConversionTable!$F$2&lt;&gt;"",A1085&lt;&gt;""),VLOOKUP(G1085,ConversionTable!B$2:D$402,3),"")</f>
        <v/>
      </c>
      <c r="K1085" t="str">
        <f>IF(AND(ConversionTable!$F$2&lt;&gt;"",A1085&lt;&gt;""),VLOOKUP(J1085,ConversionTable!I$4:K$7,3),"")</f>
        <v/>
      </c>
      <c r="M1085" t="str">
        <f>IF(A1085&lt;&gt;"",(RawData!AC1085*ScoringModel!$B$11+RawData!AD1085*ScoringModel!$B$21+RawData!AE1085*ScoringModel!$B$31)*0.01,"")</f>
        <v/>
      </c>
      <c r="N1085" t="str">
        <f>IF(A1085&lt;&gt;"",(RawData!H1085*ScoringModel!$B$4+RawData!I1085*ScoringModel!$B$5+RawData!J1085*ScoringModel!$B$6+RawData!K1085*ScoringModel!$B$7+RawData!L1085*ScoringModel!$B$8+RawData!M1085*ScoringModel!$B$9+RawData!N1085*ScoringModel!$B$10)*0.01,"")</f>
        <v/>
      </c>
      <c r="O1085" t="str">
        <f>IF(A1085&lt;&gt;"",(RawData!O1085*ScoringModel!$B$14+RawData!P1085*ScoringModel!$B$15+RawData!Q1085*ScoringModel!$B$16+RawData!R1085*ScoringModel!$B$17+RawData!S1085*ScoringModel!$B$18+RawData!T1085*ScoringModel!$B$19+RawData!U1085*ScoringModel!$B$20)*0.01,"")</f>
        <v/>
      </c>
      <c r="P1085" t="str">
        <f>IF(A1085&lt;&gt;"",(RawData!V1085*ScoringModel!$B$24+RawData!W1085*ScoringModel!$B$25+RawData!X1085*ScoringModel!$B$26+RawData!Y1085*ScoringModel!$B$27+RawData!Z1085*ScoringModel!$B$28+RawData!AA1085*ScoringModel!$B$29+RawData!AB1085*ScoringModel!$B$30)*0.01,"")</f>
        <v/>
      </c>
      <c r="Q1085" s="19"/>
      <c r="R1085" s="19"/>
      <c r="S1085" s="19"/>
      <c r="T1085" s="19"/>
      <c r="U1085" s="19"/>
      <c r="V1085" s="19"/>
    </row>
    <row r="1086" spans="1:22" x14ac:dyDescent="0.25">
      <c r="A1086" t="str">
        <f>IF(RawData!A1086&lt;&gt;"",RawData!A1086,"")</f>
        <v/>
      </c>
      <c r="B1086" t="str">
        <f>IF(RawData!B1086&lt;&gt;"",CONCATENATE(RawData!B1086,", ",RawData!C1086),"")</f>
        <v/>
      </c>
      <c r="C1086" t="str">
        <f>IF(RawData!D1086&lt;&gt;"",RawData!D1086,"")</f>
        <v/>
      </c>
      <c r="D1086" s="28" t="str">
        <f>IF(RawData!E1086&lt;&gt;"",RawData!E1086,"")</f>
        <v/>
      </c>
      <c r="E1086" t="str">
        <f>IF(RawData!F1086&lt;&gt;"",CONCATENATE(RawData!F1086,", ",LEFT(RawData!G1086,1)),"")</f>
        <v/>
      </c>
      <c r="G1086" s="30" t="str">
        <f t="shared" si="16"/>
        <v/>
      </c>
      <c r="H1086" t="str">
        <f>IF(A1086&lt;&gt;"",VLOOKUP(G1086,ScoreRanges!$C$4:$E$8,3),"")</f>
        <v/>
      </c>
      <c r="J1086" s="30" t="str">
        <f>IF(AND(ConversionTable!$F$2&lt;&gt;"",A1086&lt;&gt;""),VLOOKUP(G1086,ConversionTable!B$2:D$402,3),"")</f>
        <v/>
      </c>
      <c r="K1086" t="str">
        <f>IF(AND(ConversionTable!$F$2&lt;&gt;"",A1086&lt;&gt;""),VLOOKUP(J1086,ConversionTable!I$4:K$7,3),"")</f>
        <v/>
      </c>
      <c r="M1086" t="str">
        <f>IF(A1086&lt;&gt;"",(RawData!AC1086*ScoringModel!$B$11+RawData!AD1086*ScoringModel!$B$21+RawData!AE1086*ScoringModel!$B$31)*0.01,"")</f>
        <v/>
      </c>
      <c r="N1086" t="str">
        <f>IF(A1086&lt;&gt;"",(RawData!H1086*ScoringModel!$B$4+RawData!I1086*ScoringModel!$B$5+RawData!J1086*ScoringModel!$B$6+RawData!K1086*ScoringModel!$B$7+RawData!L1086*ScoringModel!$B$8+RawData!M1086*ScoringModel!$B$9+RawData!N1086*ScoringModel!$B$10)*0.01,"")</f>
        <v/>
      </c>
      <c r="O1086" t="str">
        <f>IF(A1086&lt;&gt;"",(RawData!O1086*ScoringModel!$B$14+RawData!P1086*ScoringModel!$B$15+RawData!Q1086*ScoringModel!$B$16+RawData!R1086*ScoringModel!$B$17+RawData!S1086*ScoringModel!$B$18+RawData!T1086*ScoringModel!$B$19+RawData!U1086*ScoringModel!$B$20)*0.01,"")</f>
        <v/>
      </c>
      <c r="P1086" t="str">
        <f>IF(A1086&lt;&gt;"",(RawData!V1086*ScoringModel!$B$24+RawData!W1086*ScoringModel!$B$25+RawData!X1086*ScoringModel!$B$26+RawData!Y1086*ScoringModel!$B$27+RawData!Z1086*ScoringModel!$B$28+RawData!AA1086*ScoringModel!$B$29+RawData!AB1086*ScoringModel!$B$30)*0.01,"")</f>
        <v/>
      </c>
      <c r="Q1086" s="19"/>
      <c r="R1086" s="19"/>
      <c r="S1086" s="19"/>
      <c r="T1086" s="19"/>
      <c r="U1086" s="19"/>
      <c r="V1086" s="19"/>
    </row>
    <row r="1087" spans="1:22" x14ac:dyDescent="0.25">
      <c r="A1087" t="str">
        <f>IF(RawData!A1087&lt;&gt;"",RawData!A1087,"")</f>
        <v/>
      </c>
      <c r="B1087" t="str">
        <f>IF(RawData!B1087&lt;&gt;"",CONCATENATE(RawData!B1087,", ",RawData!C1087),"")</f>
        <v/>
      </c>
      <c r="C1087" t="str">
        <f>IF(RawData!D1087&lt;&gt;"",RawData!D1087,"")</f>
        <v/>
      </c>
      <c r="D1087" s="28" t="str">
        <f>IF(RawData!E1087&lt;&gt;"",RawData!E1087,"")</f>
        <v/>
      </c>
      <c r="E1087" t="str">
        <f>IF(RawData!F1087&lt;&gt;"",CONCATENATE(RawData!F1087,", ",LEFT(RawData!G1087,1)),"")</f>
        <v/>
      </c>
      <c r="G1087" s="30" t="str">
        <f t="shared" si="16"/>
        <v/>
      </c>
      <c r="H1087" t="str">
        <f>IF(A1087&lt;&gt;"",VLOOKUP(G1087,ScoreRanges!$C$4:$E$8,3),"")</f>
        <v/>
      </c>
      <c r="J1087" s="30" t="str">
        <f>IF(AND(ConversionTable!$F$2&lt;&gt;"",A1087&lt;&gt;""),VLOOKUP(G1087,ConversionTable!B$2:D$402,3),"")</f>
        <v/>
      </c>
      <c r="K1087" t="str">
        <f>IF(AND(ConversionTable!$F$2&lt;&gt;"",A1087&lt;&gt;""),VLOOKUP(J1087,ConversionTable!I$4:K$7,3),"")</f>
        <v/>
      </c>
      <c r="M1087" t="str">
        <f>IF(A1087&lt;&gt;"",(RawData!AC1087*ScoringModel!$B$11+RawData!AD1087*ScoringModel!$B$21+RawData!AE1087*ScoringModel!$B$31)*0.01,"")</f>
        <v/>
      </c>
      <c r="N1087" t="str">
        <f>IF(A1087&lt;&gt;"",(RawData!H1087*ScoringModel!$B$4+RawData!I1087*ScoringModel!$B$5+RawData!J1087*ScoringModel!$B$6+RawData!K1087*ScoringModel!$B$7+RawData!L1087*ScoringModel!$B$8+RawData!M1087*ScoringModel!$B$9+RawData!N1087*ScoringModel!$B$10)*0.01,"")</f>
        <v/>
      </c>
      <c r="O1087" t="str">
        <f>IF(A1087&lt;&gt;"",(RawData!O1087*ScoringModel!$B$14+RawData!P1087*ScoringModel!$B$15+RawData!Q1087*ScoringModel!$B$16+RawData!R1087*ScoringModel!$B$17+RawData!S1087*ScoringModel!$B$18+RawData!T1087*ScoringModel!$B$19+RawData!U1087*ScoringModel!$B$20)*0.01,"")</f>
        <v/>
      </c>
      <c r="P1087" t="str">
        <f>IF(A1087&lt;&gt;"",(RawData!V1087*ScoringModel!$B$24+RawData!W1087*ScoringModel!$B$25+RawData!X1087*ScoringModel!$B$26+RawData!Y1087*ScoringModel!$B$27+RawData!Z1087*ScoringModel!$B$28+RawData!AA1087*ScoringModel!$B$29+RawData!AB1087*ScoringModel!$B$30)*0.01,"")</f>
        <v/>
      </c>
      <c r="Q1087" s="19"/>
      <c r="R1087" s="19"/>
      <c r="S1087" s="19"/>
      <c r="T1087" s="19"/>
      <c r="U1087" s="19"/>
      <c r="V1087" s="19"/>
    </row>
    <row r="1088" spans="1:22" x14ac:dyDescent="0.25">
      <c r="A1088" t="str">
        <f>IF(RawData!A1088&lt;&gt;"",RawData!A1088,"")</f>
        <v/>
      </c>
      <c r="B1088" t="str">
        <f>IF(RawData!B1088&lt;&gt;"",CONCATENATE(RawData!B1088,", ",RawData!C1088),"")</f>
        <v/>
      </c>
      <c r="C1088" t="str">
        <f>IF(RawData!D1088&lt;&gt;"",RawData!D1088,"")</f>
        <v/>
      </c>
      <c r="D1088" s="28" t="str">
        <f>IF(RawData!E1088&lt;&gt;"",RawData!E1088,"")</f>
        <v/>
      </c>
      <c r="E1088" t="str">
        <f>IF(RawData!F1088&lt;&gt;"",CONCATENATE(RawData!F1088,", ",LEFT(RawData!G1088,1)),"")</f>
        <v/>
      </c>
      <c r="G1088" s="30" t="str">
        <f t="shared" si="16"/>
        <v/>
      </c>
      <c r="H1088" t="str">
        <f>IF(A1088&lt;&gt;"",VLOOKUP(G1088,ScoreRanges!$C$4:$E$8,3),"")</f>
        <v/>
      </c>
      <c r="J1088" s="30" t="str">
        <f>IF(AND(ConversionTable!$F$2&lt;&gt;"",A1088&lt;&gt;""),VLOOKUP(G1088,ConversionTable!B$2:D$402,3),"")</f>
        <v/>
      </c>
      <c r="K1088" t="str">
        <f>IF(AND(ConversionTable!$F$2&lt;&gt;"",A1088&lt;&gt;""),VLOOKUP(J1088,ConversionTable!I$4:K$7,3),"")</f>
        <v/>
      </c>
      <c r="M1088" t="str">
        <f>IF(A1088&lt;&gt;"",(RawData!AC1088*ScoringModel!$B$11+RawData!AD1088*ScoringModel!$B$21+RawData!AE1088*ScoringModel!$B$31)*0.01,"")</f>
        <v/>
      </c>
      <c r="N1088" t="str">
        <f>IF(A1088&lt;&gt;"",(RawData!H1088*ScoringModel!$B$4+RawData!I1088*ScoringModel!$B$5+RawData!J1088*ScoringModel!$B$6+RawData!K1088*ScoringModel!$B$7+RawData!L1088*ScoringModel!$B$8+RawData!M1088*ScoringModel!$B$9+RawData!N1088*ScoringModel!$B$10)*0.01,"")</f>
        <v/>
      </c>
      <c r="O1088" t="str">
        <f>IF(A1088&lt;&gt;"",(RawData!O1088*ScoringModel!$B$14+RawData!P1088*ScoringModel!$B$15+RawData!Q1088*ScoringModel!$B$16+RawData!R1088*ScoringModel!$B$17+RawData!S1088*ScoringModel!$B$18+RawData!T1088*ScoringModel!$B$19+RawData!U1088*ScoringModel!$B$20)*0.01,"")</f>
        <v/>
      </c>
      <c r="P1088" t="str">
        <f>IF(A1088&lt;&gt;"",(RawData!V1088*ScoringModel!$B$24+RawData!W1088*ScoringModel!$B$25+RawData!X1088*ScoringModel!$B$26+RawData!Y1088*ScoringModel!$B$27+RawData!Z1088*ScoringModel!$B$28+RawData!AA1088*ScoringModel!$B$29+RawData!AB1088*ScoringModel!$B$30)*0.01,"")</f>
        <v/>
      </c>
      <c r="Q1088" s="19"/>
      <c r="R1088" s="19"/>
      <c r="S1088" s="19"/>
      <c r="T1088" s="19"/>
      <c r="U1088" s="19"/>
      <c r="V1088" s="19"/>
    </row>
    <row r="1089" spans="1:22" x14ac:dyDescent="0.25">
      <c r="A1089" t="str">
        <f>IF(RawData!A1089&lt;&gt;"",RawData!A1089,"")</f>
        <v/>
      </c>
      <c r="B1089" t="str">
        <f>IF(RawData!B1089&lt;&gt;"",CONCATENATE(RawData!B1089,", ",RawData!C1089),"")</f>
        <v/>
      </c>
      <c r="C1089" t="str">
        <f>IF(RawData!D1089&lt;&gt;"",RawData!D1089,"")</f>
        <v/>
      </c>
      <c r="D1089" s="28" t="str">
        <f>IF(RawData!E1089&lt;&gt;"",RawData!E1089,"")</f>
        <v/>
      </c>
      <c r="E1089" t="str">
        <f>IF(RawData!F1089&lt;&gt;"",CONCATENATE(RawData!F1089,", ",LEFT(RawData!G1089,1)),"")</f>
        <v/>
      </c>
      <c r="G1089" s="30" t="str">
        <f t="shared" si="16"/>
        <v/>
      </c>
      <c r="H1089" t="str">
        <f>IF(A1089&lt;&gt;"",VLOOKUP(G1089,ScoreRanges!$C$4:$E$8,3),"")</f>
        <v/>
      </c>
      <c r="J1089" s="30" t="str">
        <f>IF(AND(ConversionTable!$F$2&lt;&gt;"",A1089&lt;&gt;""),VLOOKUP(G1089,ConversionTable!B$2:D$402,3),"")</f>
        <v/>
      </c>
      <c r="K1089" t="str">
        <f>IF(AND(ConversionTable!$F$2&lt;&gt;"",A1089&lt;&gt;""),VLOOKUP(J1089,ConversionTable!I$4:K$7,3),"")</f>
        <v/>
      </c>
      <c r="M1089" t="str">
        <f>IF(A1089&lt;&gt;"",(RawData!AC1089*ScoringModel!$B$11+RawData!AD1089*ScoringModel!$B$21+RawData!AE1089*ScoringModel!$B$31)*0.01,"")</f>
        <v/>
      </c>
      <c r="N1089" t="str">
        <f>IF(A1089&lt;&gt;"",(RawData!H1089*ScoringModel!$B$4+RawData!I1089*ScoringModel!$B$5+RawData!J1089*ScoringModel!$B$6+RawData!K1089*ScoringModel!$B$7+RawData!L1089*ScoringModel!$B$8+RawData!M1089*ScoringModel!$B$9+RawData!N1089*ScoringModel!$B$10)*0.01,"")</f>
        <v/>
      </c>
      <c r="O1089" t="str">
        <f>IF(A1089&lt;&gt;"",(RawData!O1089*ScoringModel!$B$14+RawData!P1089*ScoringModel!$B$15+RawData!Q1089*ScoringModel!$B$16+RawData!R1089*ScoringModel!$B$17+RawData!S1089*ScoringModel!$B$18+RawData!T1089*ScoringModel!$B$19+RawData!U1089*ScoringModel!$B$20)*0.01,"")</f>
        <v/>
      </c>
      <c r="P1089" t="str">
        <f>IF(A1089&lt;&gt;"",(RawData!V1089*ScoringModel!$B$24+RawData!W1089*ScoringModel!$B$25+RawData!X1089*ScoringModel!$B$26+RawData!Y1089*ScoringModel!$B$27+RawData!Z1089*ScoringModel!$B$28+RawData!AA1089*ScoringModel!$B$29+RawData!AB1089*ScoringModel!$B$30)*0.01,"")</f>
        <v/>
      </c>
      <c r="Q1089" s="19"/>
      <c r="R1089" s="19"/>
      <c r="S1089" s="19"/>
      <c r="T1089" s="19"/>
      <c r="U1089" s="19"/>
      <c r="V1089" s="19"/>
    </row>
    <row r="1090" spans="1:22" x14ac:dyDescent="0.25">
      <c r="A1090" t="str">
        <f>IF(RawData!A1090&lt;&gt;"",RawData!A1090,"")</f>
        <v/>
      </c>
      <c r="B1090" t="str">
        <f>IF(RawData!B1090&lt;&gt;"",CONCATENATE(RawData!B1090,", ",RawData!C1090),"")</f>
        <v/>
      </c>
      <c r="C1090" t="str">
        <f>IF(RawData!D1090&lt;&gt;"",RawData!D1090,"")</f>
        <v/>
      </c>
      <c r="D1090" s="28" t="str">
        <f>IF(RawData!E1090&lt;&gt;"",RawData!E1090,"")</f>
        <v/>
      </c>
      <c r="E1090" t="str">
        <f>IF(RawData!F1090&lt;&gt;"",CONCATENATE(RawData!F1090,", ",LEFT(RawData!G1090,1)),"")</f>
        <v/>
      </c>
      <c r="G1090" s="30" t="str">
        <f t="shared" si="16"/>
        <v/>
      </c>
      <c r="H1090" t="str">
        <f>IF(A1090&lt;&gt;"",VLOOKUP(G1090,ScoreRanges!$C$4:$E$8,3),"")</f>
        <v/>
      </c>
      <c r="J1090" s="30" t="str">
        <f>IF(AND(ConversionTable!$F$2&lt;&gt;"",A1090&lt;&gt;""),VLOOKUP(G1090,ConversionTable!B$2:D$402,3),"")</f>
        <v/>
      </c>
      <c r="K1090" t="str">
        <f>IF(AND(ConversionTable!$F$2&lt;&gt;"",A1090&lt;&gt;""),VLOOKUP(J1090,ConversionTable!I$4:K$7,3),"")</f>
        <v/>
      </c>
      <c r="M1090" t="str">
        <f>IF(A1090&lt;&gt;"",(RawData!AC1090*ScoringModel!$B$11+RawData!AD1090*ScoringModel!$B$21+RawData!AE1090*ScoringModel!$B$31)*0.01,"")</f>
        <v/>
      </c>
      <c r="N1090" t="str">
        <f>IF(A1090&lt;&gt;"",(RawData!H1090*ScoringModel!$B$4+RawData!I1090*ScoringModel!$B$5+RawData!J1090*ScoringModel!$B$6+RawData!K1090*ScoringModel!$B$7+RawData!L1090*ScoringModel!$B$8+RawData!M1090*ScoringModel!$B$9+RawData!N1090*ScoringModel!$B$10)*0.01,"")</f>
        <v/>
      </c>
      <c r="O1090" t="str">
        <f>IF(A1090&lt;&gt;"",(RawData!O1090*ScoringModel!$B$14+RawData!P1090*ScoringModel!$B$15+RawData!Q1090*ScoringModel!$B$16+RawData!R1090*ScoringModel!$B$17+RawData!S1090*ScoringModel!$B$18+RawData!T1090*ScoringModel!$B$19+RawData!U1090*ScoringModel!$B$20)*0.01,"")</f>
        <v/>
      </c>
      <c r="P1090" t="str">
        <f>IF(A1090&lt;&gt;"",(RawData!V1090*ScoringModel!$B$24+RawData!W1090*ScoringModel!$B$25+RawData!X1090*ScoringModel!$B$26+RawData!Y1090*ScoringModel!$B$27+RawData!Z1090*ScoringModel!$B$28+RawData!AA1090*ScoringModel!$B$29+RawData!AB1090*ScoringModel!$B$30)*0.01,"")</f>
        <v/>
      </c>
      <c r="Q1090" s="19"/>
      <c r="R1090" s="19"/>
      <c r="S1090" s="19"/>
      <c r="T1090" s="19"/>
      <c r="U1090" s="19"/>
      <c r="V1090" s="19"/>
    </row>
    <row r="1091" spans="1:22" x14ac:dyDescent="0.25">
      <c r="A1091" t="str">
        <f>IF(RawData!A1091&lt;&gt;"",RawData!A1091,"")</f>
        <v/>
      </c>
      <c r="B1091" t="str">
        <f>IF(RawData!B1091&lt;&gt;"",CONCATENATE(RawData!B1091,", ",RawData!C1091),"")</f>
        <v/>
      </c>
      <c r="C1091" t="str">
        <f>IF(RawData!D1091&lt;&gt;"",RawData!D1091,"")</f>
        <v/>
      </c>
      <c r="D1091" s="28" t="str">
        <f>IF(RawData!E1091&lt;&gt;"",RawData!E1091,"")</f>
        <v/>
      </c>
      <c r="E1091" t="str">
        <f>IF(RawData!F1091&lt;&gt;"",CONCATENATE(RawData!F1091,", ",LEFT(RawData!G1091,1)),"")</f>
        <v/>
      </c>
      <c r="G1091" s="30" t="str">
        <f t="shared" ref="G1091:G1154" si="17">IF(A1091&lt;&gt;"",SUM(M1091:P1091),"")</f>
        <v/>
      </c>
      <c r="H1091" t="str">
        <f>IF(A1091&lt;&gt;"",VLOOKUP(G1091,ScoreRanges!$C$4:$E$8,3),"")</f>
        <v/>
      </c>
      <c r="J1091" s="30" t="str">
        <f>IF(AND(ConversionTable!$F$2&lt;&gt;"",A1091&lt;&gt;""),VLOOKUP(G1091,ConversionTable!B$2:D$402,3),"")</f>
        <v/>
      </c>
      <c r="K1091" t="str">
        <f>IF(AND(ConversionTable!$F$2&lt;&gt;"",A1091&lt;&gt;""),VLOOKUP(J1091,ConversionTable!I$4:K$7,3),"")</f>
        <v/>
      </c>
      <c r="M1091" t="str">
        <f>IF(A1091&lt;&gt;"",(RawData!AC1091*ScoringModel!$B$11+RawData!AD1091*ScoringModel!$B$21+RawData!AE1091*ScoringModel!$B$31)*0.01,"")</f>
        <v/>
      </c>
      <c r="N1091" t="str">
        <f>IF(A1091&lt;&gt;"",(RawData!H1091*ScoringModel!$B$4+RawData!I1091*ScoringModel!$B$5+RawData!J1091*ScoringModel!$B$6+RawData!K1091*ScoringModel!$B$7+RawData!L1091*ScoringModel!$B$8+RawData!M1091*ScoringModel!$B$9+RawData!N1091*ScoringModel!$B$10)*0.01,"")</f>
        <v/>
      </c>
      <c r="O1091" t="str">
        <f>IF(A1091&lt;&gt;"",(RawData!O1091*ScoringModel!$B$14+RawData!P1091*ScoringModel!$B$15+RawData!Q1091*ScoringModel!$B$16+RawData!R1091*ScoringModel!$B$17+RawData!S1091*ScoringModel!$B$18+RawData!T1091*ScoringModel!$B$19+RawData!U1091*ScoringModel!$B$20)*0.01,"")</f>
        <v/>
      </c>
      <c r="P1091" t="str">
        <f>IF(A1091&lt;&gt;"",(RawData!V1091*ScoringModel!$B$24+RawData!W1091*ScoringModel!$B$25+RawData!X1091*ScoringModel!$B$26+RawData!Y1091*ScoringModel!$B$27+RawData!Z1091*ScoringModel!$B$28+RawData!AA1091*ScoringModel!$B$29+RawData!AB1091*ScoringModel!$B$30)*0.01,"")</f>
        <v/>
      </c>
      <c r="Q1091" s="19"/>
      <c r="R1091" s="19"/>
      <c r="S1091" s="19"/>
      <c r="T1091" s="19"/>
      <c r="U1091" s="19"/>
      <c r="V1091" s="19"/>
    </row>
    <row r="1092" spans="1:22" x14ac:dyDescent="0.25">
      <c r="A1092" t="str">
        <f>IF(RawData!A1092&lt;&gt;"",RawData!A1092,"")</f>
        <v/>
      </c>
      <c r="B1092" t="str">
        <f>IF(RawData!B1092&lt;&gt;"",CONCATENATE(RawData!B1092,", ",RawData!C1092),"")</f>
        <v/>
      </c>
      <c r="C1092" t="str">
        <f>IF(RawData!D1092&lt;&gt;"",RawData!D1092,"")</f>
        <v/>
      </c>
      <c r="D1092" s="28" t="str">
        <f>IF(RawData!E1092&lt;&gt;"",RawData!E1092,"")</f>
        <v/>
      </c>
      <c r="E1092" t="str">
        <f>IF(RawData!F1092&lt;&gt;"",CONCATENATE(RawData!F1092,", ",LEFT(RawData!G1092,1)),"")</f>
        <v/>
      </c>
      <c r="G1092" s="30" t="str">
        <f t="shared" si="17"/>
        <v/>
      </c>
      <c r="H1092" t="str">
        <f>IF(A1092&lt;&gt;"",VLOOKUP(G1092,ScoreRanges!$C$4:$E$8,3),"")</f>
        <v/>
      </c>
      <c r="J1092" s="30" t="str">
        <f>IF(AND(ConversionTable!$F$2&lt;&gt;"",A1092&lt;&gt;""),VLOOKUP(G1092,ConversionTable!B$2:D$402,3),"")</f>
        <v/>
      </c>
      <c r="K1092" t="str">
        <f>IF(AND(ConversionTable!$F$2&lt;&gt;"",A1092&lt;&gt;""),VLOOKUP(J1092,ConversionTable!I$4:K$7,3),"")</f>
        <v/>
      </c>
      <c r="M1092" t="str">
        <f>IF(A1092&lt;&gt;"",(RawData!AC1092*ScoringModel!$B$11+RawData!AD1092*ScoringModel!$B$21+RawData!AE1092*ScoringModel!$B$31)*0.01,"")</f>
        <v/>
      </c>
      <c r="N1092" t="str">
        <f>IF(A1092&lt;&gt;"",(RawData!H1092*ScoringModel!$B$4+RawData!I1092*ScoringModel!$B$5+RawData!J1092*ScoringModel!$B$6+RawData!K1092*ScoringModel!$B$7+RawData!L1092*ScoringModel!$B$8+RawData!M1092*ScoringModel!$B$9+RawData!N1092*ScoringModel!$B$10)*0.01,"")</f>
        <v/>
      </c>
      <c r="O1092" t="str">
        <f>IF(A1092&lt;&gt;"",(RawData!O1092*ScoringModel!$B$14+RawData!P1092*ScoringModel!$B$15+RawData!Q1092*ScoringModel!$B$16+RawData!R1092*ScoringModel!$B$17+RawData!S1092*ScoringModel!$B$18+RawData!T1092*ScoringModel!$B$19+RawData!U1092*ScoringModel!$B$20)*0.01,"")</f>
        <v/>
      </c>
      <c r="P1092" t="str">
        <f>IF(A1092&lt;&gt;"",(RawData!V1092*ScoringModel!$B$24+RawData!W1092*ScoringModel!$B$25+RawData!X1092*ScoringModel!$B$26+RawData!Y1092*ScoringModel!$B$27+RawData!Z1092*ScoringModel!$B$28+RawData!AA1092*ScoringModel!$B$29+RawData!AB1092*ScoringModel!$B$30)*0.01,"")</f>
        <v/>
      </c>
      <c r="Q1092" s="19"/>
      <c r="R1092" s="19"/>
      <c r="S1092" s="19"/>
      <c r="T1092" s="19"/>
      <c r="U1092" s="19"/>
      <c r="V1092" s="19"/>
    </row>
    <row r="1093" spans="1:22" x14ac:dyDescent="0.25">
      <c r="A1093" t="str">
        <f>IF(RawData!A1093&lt;&gt;"",RawData!A1093,"")</f>
        <v/>
      </c>
      <c r="B1093" t="str">
        <f>IF(RawData!B1093&lt;&gt;"",CONCATENATE(RawData!B1093,", ",RawData!C1093),"")</f>
        <v/>
      </c>
      <c r="C1093" t="str">
        <f>IF(RawData!D1093&lt;&gt;"",RawData!D1093,"")</f>
        <v/>
      </c>
      <c r="D1093" s="28" t="str">
        <f>IF(RawData!E1093&lt;&gt;"",RawData!E1093,"")</f>
        <v/>
      </c>
      <c r="E1093" t="str">
        <f>IF(RawData!F1093&lt;&gt;"",CONCATENATE(RawData!F1093,", ",LEFT(RawData!G1093,1)),"")</f>
        <v/>
      </c>
      <c r="G1093" s="30" t="str">
        <f t="shared" si="17"/>
        <v/>
      </c>
      <c r="H1093" t="str">
        <f>IF(A1093&lt;&gt;"",VLOOKUP(G1093,ScoreRanges!$C$4:$E$8,3),"")</f>
        <v/>
      </c>
      <c r="J1093" s="30" t="str">
        <f>IF(AND(ConversionTable!$F$2&lt;&gt;"",A1093&lt;&gt;""),VLOOKUP(G1093,ConversionTable!B$2:D$402,3),"")</f>
        <v/>
      </c>
      <c r="K1093" t="str">
        <f>IF(AND(ConversionTable!$F$2&lt;&gt;"",A1093&lt;&gt;""),VLOOKUP(J1093,ConversionTable!I$4:K$7,3),"")</f>
        <v/>
      </c>
      <c r="M1093" t="str">
        <f>IF(A1093&lt;&gt;"",(RawData!AC1093*ScoringModel!$B$11+RawData!AD1093*ScoringModel!$B$21+RawData!AE1093*ScoringModel!$B$31)*0.01,"")</f>
        <v/>
      </c>
      <c r="N1093" t="str">
        <f>IF(A1093&lt;&gt;"",(RawData!H1093*ScoringModel!$B$4+RawData!I1093*ScoringModel!$B$5+RawData!J1093*ScoringModel!$B$6+RawData!K1093*ScoringModel!$B$7+RawData!L1093*ScoringModel!$B$8+RawData!M1093*ScoringModel!$B$9+RawData!N1093*ScoringModel!$B$10)*0.01,"")</f>
        <v/>
      </c>
      <c r="O1093" t="str">
        <f>IF(A1093&lt;&gt;"",(RawData!O1093*ScoringModel!$B$14+RawData!P1093*ScoringModel!$B$15+RawData!Q1093*ScoringModel!$B$16+RawData!R1093*ScoringModel!$B$17+RawData!S1093*ScoringModel!$B$18+RawData!T1093*ScoringModel!$B$19+RawData!U1093*ScoringModel!$B$20)*0.01,"")</f>
        <v/>
      </c>
      <c r="P1093" t="str">
        <f>IF(A1093&lt;&gt;"",(RawData!V1093*ScoringModel!$B$24+RawData!W1093*ScoringModel!$B$25+RawData!X1093*ScoringModel!$B$26+RawData!Y1093*ScoringModel!$B$27+RawData!Z1093*ScoringModel!$B$28+RawData!AA1093*ScoringModel!$B$29+RawData!AB1093*ScoringModel!$B$30)*0.01,"")</f>
        <v/>
      </c>
      <c r="Q1093" s="19"/>
      <c r="R1093" s="19"/>
      <c r="S1093" s="19"/>
      <c r="T1093" s="19"/>
      <c r="U1093" s="19"/>
      <c r="V1093" s="19"/>
    </row>
    <row r="1094" spans="1:22" x14ac:dyDescent="0.25">
      <c r="A1094" t="str">
        <f>IF(RawData!A1094&lt;&gt;"",RawData!A1094,"")</f>
        <v/>
      </c>
      <c r="B1094" t="str">
        <f>IF(RawData!B1094&lt;&gt;"",CONCATENATE(RawData!B1094,", ",RawData!C1094),"")</f>
        <v/>
      </c>
      <c r="C1094" t="str">
        <f>IF(RawData!D1094&lt;&gt;"",RawData!D1094,"")</f>
        <v/>
      </c>
      <c r="D1094" s="28" t="str">
        <f>IF(RawData!E1094&lt;&gt;"",RawData!E1094,"")</f>
        <v/>
      </c>
      <c r="E1094" t="str">
        <f>IF(RawData!F1094&lt;&gt;"",CONCATENATE(RawData!F1094,", ",LEFT(RawData!G1094,1)),"")</f>
        <v/>
      </c>
      <c r="G1094" s="30" t="str">
        <f t="shared" si="17"/>
        <v/>
      </c>
      <c r="H1094" t="str">
        <f>IF(A1094&lt;&gt;"",VLOOKUP(G1094,ScoreRanges!$C$4:$E$8,3),"")</f>
        <v/>
      </c>
      <c r="J1094" s="30" t="str">
        <f>IF(AND(ConversionTable!$F$2&lt;&gt;"",A1094&lt;&gt;""),VLOOKUP(G1094,ConversionTable!B$2:D$402,3),"")</f>
        <v/>
      </c>
      <c r="K1094" t="str">
        <f>IF(AND(ConversionTable!$F$2&lt;&gt;"",A1094&lt;&gt;""),VLOOKUP(J1094,ConversionTable!I$4:K$7,3),"")</f>
        <v/>
      </c>
      <c r="M1094" t="str">
        <f>IF(A1094&lt;&gt;"",(RawData!AC1094*ScoringModel!$B$11+RawData!AD1094*ScoringModel!$B$21+RawData!AE1094*ScoringModel!$B$31)*0.01,"")</f>
        <v/>
      </c>
      <c r="N1094" t="str">
        <f>IF(A1094&lt;&gt;"",(RawData!H1094*ScoringModel!$B$4+RawData!I1094*ScoringModel!$B$5+RawData!J1094*ScoringModel!$B$6+RawData!K1094*ScoringModel!$B$7+RawData!L1094*ScoringModel!$B$8+RawData!M1094*ScoringModel!$B$9+RawData!N1094*ScoringModel!$B$10)*0.01,"")</f>
        <v/>
      </c>
      <c r="O1094" t="str">
        <f>IF(A1094&lt;&gt;"",(RawData!O1094*ScoringModel!$B$14+RawData!P1094*ScoringModel!$B$15+RawData!Q1094*ScoringModel!$B$16+RawData!R1094*ScoringModel!$B$17+RawData!S1094*ScoringModel!$B$18+RawData!T1094*ScoringModel!$B$19+RawData!U1094*ScoringModel!$B$20)*0.01,"")</f>
        <v/>
      </c>
      <c r="P1094" t="str">
        <f>IF(A1094&lt;&gt;"",(RawData!V1094*ScoringModel!$B$24+RawData!W1094*ScoringModel!$B$25+RawData!X1094*ScoringModel!$B$26+RawData!Y1094*ScoringModel!$B$27+RawData!Z1094*ScoringModel!$B$28+RawData!AA1094*ScoringModel!$B$29+RawData!AB1094*ScoringModel!$B$30)*0.01,"")</f>
        <v/>
      </c>
      <c r="Q1094" s="19"/>
      <c r="R1094" s="19"/>
      <c r="S1094" s="19"/>
      <c r="T1094" s="19"/>
      <c r="U1094" s="19"/>
      <c r="V1094" s="19"/>
    </row>
    <row r="1095" spans="1:22" x14ac:dyDescent="0.25">
      <c r="A1095" t="str">
        <f>IF(RawData!A1095&lt;&gt;"",RawData!A1095,"")</f>
        <v/>
      </c>
      <c r="B1095" t="str">
        <f>IF(RawData!B1095&lt;&gt;"",CONCATENATE(RawData!B1095,", ",RawData!C1095),"")</f>
        <v/>
      </c>
      <c r="C1095" t="str">
        <f>IF(RawData!D1095&lt;&gt;"",RawData!D1095,"")</f>
        <v/>
      </c>
      <c r="D1095" s="28" t="str">
        <f>IF(RawData!E1095&lt;&gt;"",RawData!E1095,"")</f>
        <v/>
      </c>
      <c r="E1095" t="str">
        <f>IF(RawData!F1095&lt;&gt;"",CONCATENATE(RawData!F1095,", ",LEFT(RawData!G1095,1)),"")</f>
        <v/>
      </c>
      <c r="G1095" s="30" t="str">
        <f t="shared" si="17"/>
        <v/>
      </c>
      <c r="H1095" t="str">
        <f>IF(A1095&lt;&gt;"",VLOOKUP(G1095,ScoreRanges!$C$4:$E$8,3),"")</f>
        <v/>
      </c>
      <c r="J1095" s="30" t="str">
        <f>IF(AND(ConversionTable!$F$2&lt;&gt;"",A1095&lt;&gt;""),VLOOKUP(G1095,ConversionTable!B$2:D$402,3),"")</f>
        <v/>
      </c>
      <c r="K1095" t="str">
        <f>IF(AND(ConversionTable!$F$2&lt;&gt;"",A1095&lt;&gt;""),VLOOKUP(J1095,ConversionTable!I$4:K$7,3),"")</f>
        <v/>
      </c>
      <c r="M1095" t="str">
        <f>IF(A1095&lt;&gt;"",(RawData!AC1095*ScoringModel!$B$11+RawData!AD1095*ScoringModel!$B$21+RawData!AE1095*ScoringModel!$B$31)*0.01,"")</f>
        <v/>
      </c>
      <c r="N1095" t="str">
        <f>IF(A1095&lt;&gt;"",(RawData!H1095*ScoringModel!$B$4+RawData!I1095*ScoringModel!$B$5+RawData!J1095*ScoringModel!$B$6+RawData!K1095*ScoringModel!$B$7+RawData!L1095*ScoringModel!$B$8+RawData!M1095*ScoringModel!$B$9+RawData!N1095*ScoringModel!$B$10)*0.01,"")</f>
        <v/>
      </c>
      <c r="O1095" t="str">
        <f>IF(A1095&lt;&gt;"",(RawData!O1095*ScoringModel!$B$14+RawData!P1095*ScoringModel!$B$15+RawData!Q1095*ScoringModel!$B$16+RawData!R1095*ScoringModel!$B$17+RawData!S1095*ScoringModel!$B$18+RawData!T1095*ScoringModel!$B$19+RawData!U1095*ScoringModel!$B$20)*0.01,"")</f>
        <v/>
      </c>
      <c r="P1095" t="str">
        <f>IF(A1095&lt;&gt;"",(RawData!V1095*ScoringModel!$B$24+RawData!W1095*ScoringModel!$B$25+RawData!X1095*ScoringModel!$B$26+RawData!Y1095*ScoringModel!$B$27+RawData!Z1095*ScoringModel!$B$28+RawData!AA1095*ScoringModel!$B$29+RawData!AB1095*ScoringModel!$B$30)*0.01,"")</f>
        <v/>
      </c>
      <c r="Q1095" s="19"/>
      <c r="R1095" s="19"/>
      <c r="S1095" s="19"/>
      <c r="T1095" s="19"/>
      <c r="U1095" s="19"/>
      <c r="V1095" s="19"/>
    </row>
    <row r="1096" spans="1:22" x14ac:dyDescent="0.25">
      <c r="A1096" t="str">
        <f>IF(RawData!A1096&lt;&gt;"",RawData!A1096,"")</f>
        <v/>
      </c>
      <c r="B1096" t="str">
        <f>IF(RawData!B1096&lt;&gt;"",CONCATENATE(RawData!B1096,", ",RawData!C1096),"")</f>
        <v/>
      </c>
      <c r="C1096" t="str">
        <f>IF(RawData!D1096&lt;&gt;"",RawData!D1096,"")</f>
        <v/>
      </c>
      <c r="D1096" s="28" t="str">
        <f>IF(RawData!E1096&lt;&gt;"",RawData!E1096,"")</f>
        <v/>
      </c>
      <c r="E1096" t="str">
        <f>IF(RawData!F1096&lt;&gt;"",CONCATENATE(RawData!F1096,", ",LEFT(RawData!G1096,1)),"")</f>
        <v/>
      </c>
      <c r="G1096" s="30" t="str">
        <f t="shared" si="17"/>
        <v/>
      </c>
      <c r="H1096" t="str">
        <f>IF(A1096&lt;&gt;"",VLOOKUP(G1096,ScoreRanges!$C$4:$E$8,3),"")</f>
        <v/>
      </c>
      <c r="J1096" s="30" t="str">
        <f>IF(AND(ConversionTable!$F$2&lt;&gt;"",A1096&lt;&gt;""),VLOOKUP(G1096,ConversionTable!B$2:D$402,3),"")</f>
        <v/>
      </c>
      <c r="K1096" t="str">
        <f>IF(AND(ConversionTable!$F$2&lt;&gt;"",A1096&lt;&gt;""),VLOOKUP(J1096,ConversionTable!I$4:K$7,3),"")</f>
        <v/>
      </c>
      <c r="M1096" t="str">
        <f>IF(A1096&lt;&gt;"",(RawData!AC1096*ScoringModel!$B$11+RawData!AD1096*ScoringModel!$B$21+RawData!AE1096*ScoringModel!$B$31)*0.01,"")</f>
        <v/>
      </c>
      <c r="N1096" t="str">
        <f>IF(A1096&lt;&gt;"",(RawData!H1096*ScoringModel!$B$4+RawData!I1096*ScoringModel!$B$5+RawData!J1096*ScoringModel!$B$6+RawData!K1096*ScoringModel!$B$7+RawData!L1096*ScoringModel!$B$8+RawData!M1096*ScoringModel!$B$9+RawData!N1096*ScoringModel!$B$10)*0.01,"")</f>
        <v/>
      </c>
      <c r="O1096" t="str">
        <f>IF(A1096&lt;&gt;"",(RawData!O1096*ScoringModel!$B$14+RawData!P1096*ScoringModel!$B$15+RawData!Q1096*ScoringModel!$B$16+RawData!R1096*ScoringModel!$B$17+RawData!S1096*ScoringModel!$B$18+RawData!T1096*ScoringModel!$B$19+RawData!U1096*ScoringModel!$B$20)*0.01,"")</f>
        <v/>
      </c>
      <c r="P1096" t="str">
        <f>IF(A1096&lt;&gt;"",(RawData!V1096*ScoringModel!$B$24+RawData!W1096*ScoringModel!$B$25+RawData!X1096*ScoringModel!$B$26+RawData!Y1096*ScoringModel!$B$27+RawData!Z1096*ScoringModel!$B$28+RawData!AA1096*ScoringModel!$B$29+RawData!AB1096*ScoringModel!$B$30)*0.01,"")</f>
        <v/>
      </c>
      <c r="Q1096" s="19"/>
      <c r="R1096" s="19"/>
      <c r="S1096" s="19"/>
      <c r="T1096" s="19"/>
      <c r="U1096" s="19"/>
      <c r="V1096" s="19"/>
    </row>
    <row r="1097" spans="1:22" x14ac:dyDescent="0.25">
      <c r="A1097" t="str">
        <f>IF(RawData!A1097&lt;&gt;"",RawData!A1097,"")</f>
        <v/>
      </c>
      <c r="B1097" t="str">
        <f>IF(RawData!B1097&lt;&gt;"",CONCATENATE(RawData!B1097,", ",RawData!C1097),"")</f>
        <v/>
      </c>
      <c r="C1097" t="str">
        <f>IF(RawData!D1097&lt;&gt;"",RawData!D1097,"")</f>
        <v/>
      </c>
      <c r="D1097" s="28" t="str">
        <f>IF(RawData!E1097&lt;&gt;"",RawData!E1097,"")</f>
        <v/>
      </c>
      <c r="E1097" t="str">
        <f>IF(RawData!F1097&lt;&gt;"",CONCATENATE(RawData!F1097,", ",LEFT(RawData!G1097,1)),"")</f>
        <v/>
      </c>
      <c r="G1097" s="30" t="str">
        <f t="shared" si="17"/>
        <v/>
      </c>
      <c r="H1097" t="str">
        <f>IF(A1097&lt;&gt;"",VLOOKUP(G1097,ScoreRanges!$C$4:$E$8,3),"")</f>
        <v/>
      </c>
      <c r="J1097" s="30" t="str">
        <f>IF(AND(ConversionTable!$F$2&lt;&gt;"",A1097&lt;&gt;""),VLOOKUP(G1097,ConversionTable!B$2:D$402,3),"")</f>
        <v/>
      </c>
      <c r="K1097" t="str">
        <f>IF(AND(ConversionTable!$F$2&lt;&gt;"",A1097&lt;&gt;""),VLOOKUP(J1097,ConversionTable!I$4:K$7,3),"")</f>
        <v/>
      </c>
      <c r="M1097" t="str">
        <f>IF(A1097&lt;&gt;"",(RawData!AC1097*ScoringModel!$B$11+RawData!AD1097*ScoringModel!$B$21+RawData!AE1097*ScoringModel!$B$31)*0.01,"")</f>
        <v/>
      </c>
      <c r="N1097" t="str">
        <f>IF(A1097&lt;&gt;"",(RawData!H1097*ScoringModel!$B$4+RawData!I1097*ScoringModel!$B$5+RawData!J1097*ScoringModel!$B$6+RawData!K1097*ScoringModel!$B$7+RawData!L1097*ScoringModel!$B$8+RawData!M1097*ScoringModel!$B$9+RawData!N1097*ScoringModel!$B$10)*0.01,"")</f>
        <v/>
      </c>
      <c r="O1097" t="str">
        <f>IF(A1097&lt;&gt;"",(RawData!O1097*ScoringModel!$B$14+RawData!P1097*ScoringModel!$B$15+RawData!Q1097*ScoringModel!$B$16+RawData!R1097*ScoringModel!$B$17+RawData!S1097*ScoringModel!$B$18+RawData!T1097*ScoringModel!$B$19+RawData!U1097*ScoringModel!$B$20)*0.01,"")</f>
        <v/>
      </c>
      <c r="P1097" t="str">
        <f>IF(A1097&lt;&gt;"",(RawData!V1097*ScoringModel!$B$24+RawData!W1097*ScoringModel!$B$25+RawData!X1097*ScoringModel!$B$26+RawData!Y1097*ScoringModel!$B$27+RawData!Z1097*ScoringModel!$B$28+RawData!AA1097*ScoringModel!$B$29+RawData!AB1097*ScoringModel!$B$30)*0.01,"")</f>
        <v/>
      </c>
      <c r="Q1097" s="19"/>
      <c r="R1097" s="19"/>
      <c r="S1097" s="19"/>
      <c r="T1097" s="19"/>
      <c r="U1097" s="19"/>
      <c r="V1097" s="19"/>
    </row>
    <row r="1098" spans="1:22" x14ac:dyDescent="0.25">
      <c r="A1098" t="str">
        <f>IF(RawData!A1098&lt;&gt;"",RawData!A1098,"")</f>
        <v/>
      </c>
      <c r="B1098" t="str">
        <f>IF(RawData!B1098&lt;&gt;"",CONCATENATE(RawData!B1098,", ",RawData!C1098),"")</f>
        <v/>
      </c>
      <c r="C1098" t="str">
        <f>IF(RawData!D1098&lt;&gt;"",RawData!D1098,"")</f>
        <v/>
      </c>
      <c r="D1098" s="28" t="str">
        <f>IF(RawData!E1098&lt;&gt;"",RawData!E1098,"")</f>
        <v/>
      </c>
      <c r="E1098" t="str">
        <f>IF(RawData!F1098&lt;&gt;"",CONCATENATE(RawData!F1098,", ",LEFT(RawData!G1098,1)),"")</f>
        <v/>
      </c>
      <c r="G1098" s="30" t="str">
        <f t="shared" si="17"/>
        <v/>
      </c>
      <c r="H1098" t="str">
        <f>IF(A1098&lt;&gt;"",VLOOKUP(G1098,ScoreRanges!$C$4:$E$8,3),"")</f>
        <v/>
      </c>
      <c r="J1098" s="30" t="str">
        <f>IF(AND(ConversionTable!$F$2&lt;&gt;"",A1098&lt;&gt;""),VLOOKUP(G1098,ConversionTable!B$2:D$402,3),"")</f>
        <v/>
      </c>
      <c r="K1098" t="str">
        <f>IF(AND(ConversionTable!$F$2&lt;&gt;"",A1098&lt;&gt;""),VLOOKUP(J1098,ConversionTable!I$4:K$7,3),"")</f>
        <v/>
      </c>
      <c r="M1098" t="str">
        <f>IF(A1098&lt;&gt;"",(RawData!AC1098*ScoringModel!$B$11+RawData!AD1098*ScoringModel!$B$21+RawData!AE1098*ScoringModel!$B$31)*0.01,"")</f>
        <v/>
      </c>
      <c r="N1098" t="str">
        <f>IF(A1098&lt;&gt;"",(RawData!H1098*ScoringModel!$B$4+RawData!I1098*ScoringModel!$B$5+RawData!J1098*ScoringModel!$B$6+RawData!K1098*ScoringModel!$B$7+RawData!L1098*ScoringModel!$B$8+RawData!M1098*ScoringModel!$B$9+RawData!N1098*ScoringModel!$B$10)*0.01,"")</f>
        <v/>
      </c>
      <c r="O1098" t="str">
        <f>IF(A1098&lt;&gt;"",(RawData!O1098*ScoringModel!$B$14+RawData!P1098*ScoringModel!$B$15+RawData!Q1098*ScoringModel!$B$16+RawData!R1098*ScoringModel!$B$17+RawData!S1098*ScoringModel!$B$18+RawData!T1098*ScoringModel!$B$19+RawData!U1098*ScoringModel!$B$20)*0.01,"")</f>
        <v/>
      </c>
      <c r="P1098" t="str">
        <f>IF(A1098&lt;&gt;"",(RawData!V1098*ScoringModel!$B$24+RawData!W1098*ScoringModel!$B$25+RawData!X1098*ScoringModel!$B$26+RawData!Y1098*ScoringModel!$B$27+RawData!Z1098*ScoringModel!$B$28+RawData!AA1098*ScoringModel!$B$29+RawData!AB1098*ScoringModel!$B$30)*0.01,"")</f>
        <v/>
      </c>
      <c r="Q1098" s="19"/>
      <c r="R1098" s="19"/>
      <c r="S1098" s="19"/>
      <c r="T1098" s="19"/>
      <c r="U1098" s="19"/>
      <c r="V1098" s="19"/>
    </row>
    <row r="1099" spans="1:22" x14ac:dyDescent="0.25">
      <c r="A1099" t="str">
        <f>IF(RawData!A1099&lt;&gt;"",RawData!A1099,"")</f>
        <v/>
      </c>
      <c r="B1099" t="str">
        <f>IF(RawData!B1099&lt;&gt;"",CONCATENATE(RawData!B1099,", ",RawData!C1099),"")</f>
        <v/>
      </c>
      <c r="C1099" t="str">
        <f>IF(RawData!D1099&lt;&gt;"",RawData!D1099,"")</f>
        <v/>
      </c>
      <c r="D1099" s="28" t="str">
        <f>IF(RawData!E1099&lt;&gt;"",RawData!E1099,"")</f>
        <v/>
      </c>
      <c r="E1099" t="str">
        <f>IF(RawData!F1099&lt;&gt;"",CONCATENATE(RawData!F1099,", ",LEFT(RawData!G1099,1)),"")</f>
        <v/>
      </c>
      <c r="G1099" s="30" t="str">
        <f t="shared" si="17"/>
        <v/>
      </c>
      <c r="H1099" t="str">
        <f>IF(A1099&lt;&gt;"",VLOOKUP(G1099,ScoreRanges!$C$4:$E$8,3),"")</f>
        <v/>
      </c>
      <c r="J1099" s="30" t="str">
        <f>IF(AND(ConversionTable!$F$2&lt;&gt;"",A1099&lt;&gt;""),VLOOKUP(G1099,ConversionTable!B$2:D$402,3),"")</f>
        <v/>
      </c>
      <c r="K1099" t="str">
        <f>IF(AND(ConversionTable!$F$2&lt;&gt;"",A1099&lt;&gt;""),VLOOKUP(J1099,ConversionTable!I$4:K$7,3),"")</f>
        <v/>
      </c>
      <c r="M1099" t="str">
        <f>IF(A1099&lt;&gt;"",(RawData!AC1099*ScoringModel!$B$11+RawData!AD1099*ScoringModel!$B$21+RawData!AE1099*ScoringModel!$B$31)*0.01,"")</f>
        <v/>
      </c>
      <c r="N1099" t="str">
        <f>IF(A1099&lt;&gt;"",(RawData!H1099*ScoringModel!$B$4+RawData!I1099*ScoringModel!$B$5+RawData!J1099*ScoringModel!$B$6+RawData!K1099*ScoringModel!$B$7+RawData!L1099*ScoringModel!$B$8+RawData!M1099*ScoringModel!$B$9+RawData!N1099*ScoringModel!$B$10)*0.01,"")</f>
        <v/>
      </c>
      <c r="O1099" t="str">
        <f>IF(A1099&lt;&gt;"",(RawData!O1099*ScoringModel!$B$14+RawData!P1099*ScoringModel!$B$15+RawData!Q1099*ScoringModel!$B$16+RawData!R1099*ScoringModel!$B$17+RawData!S1099*ScoringModel!$B$18+RawData!T1099*ScoringModel!$B$19+RawData!U1099*ScoringModel!$B$20)*0.01,"")</f>
        <v/>
      </c>
      <c r="P1099" t="str">
        <f>IF(A1099&lt;&gt;"",(RawData!V1099*ScoringModel!$B$24+RawData!W1099*ScoringModel!$B$25+RawData!X1099*ScoringModel!$B$26+RawData!Y1099*ScoringModel!$B$27+RawData!Z1099*ScoringModel!$B$28+RawData!AA1099*ScoringModel!$B$29+RawData!AB1099*ScoringModel!$B$30)*0.01,"")</f>
        <v/>
      </c>
      <c r="Q1099" s="19"/>
      <c r="R1099" s="19"/>
      <c r="S1099" s="19"/>
      <c r="T1099" s="19"/>
      <c r="U1099" s="19"/>
      <c r="V1099" s="19"/>
    </row>
    <row r="1100" spans="1:22" x14ac:dyDescent="0.25">
      <c r="A1100" t="str">
        <f>IF(RawData!A1100&lt;&gt;"",RawData!A1100,"")</f>
        <v/>
      </c>
      <c r="B1100" t="str">
        <f>IF(RawData!B1100&lt;&gt;"",CONCATENATE(RawData!B1100,", ",RawData!C1100),"")</f>
        <v/>
      </c>
      <c r="C1100" t="str">
        <f>IF(RawData!D1100&lt;&gt;"",RawData!D1100,"")</f>
        <v/>
      </c>
      <c r="D1100" s="28" t="str">
        <f>IF(RawData!E1100&lt;&gt;"",RawData!E1100,"")</f>
        <v/>
      </c>
      <c r="E1100" t="str">
        <f>IF(RawData!F1100&lt;&gt;"",CONCATENATE(RawData!F1100,", ",LEFT(RawData!G1100,1)),"")</f>
        <v/>
      </c>
      <c r="G1100" s="30" t="str">
        <f t="shared" si="17"/>
        <v/>
      </c>
      <c r="H1100" t="str">
        <f>IF(A1100&lt;&gt;"",VLOOKUP(G1100,ScoreRanges!$C$4:$E$8,3),"")</f>
        <v/>
      </c>
      <c r="J1100" s="30" t="str">
        <f>IF(AND(ConversionTable!$F$2&lt;&gt;"",A1100&lt;&gt;""),VLOOKUP(G1100,ConversionTable!B$2:D$402,3),"")</f>
        <v/>
      </c>
      <c r="K1100" t="str">
        <f>IF(AND(ConversionTable!$F$2&lt;&gt;"",A1100&lt;&gt;""),VLOOKUP(J1100,ConversionTable!I$4:K$7,3),"")</f>
        <v/>
      </c>
      <c r="M1100" t="str">
        <f>IF(A1100&lt;&gt;"",(RawData!AC1100*ScoringModel!$B$11+RawData!AD1100*ScoringModel!$B$21+RawData!AE1100*ScoringModel!$B$31)*0.01,"")</f>
        <v/>
      </c>
      <c r="N1100" t="str">
        <f>IF(A1100&lt;&gt;"",(RawData!H1100*ScoringModel!$B$4+RawData!I1100*ScoringModel!$B$5+RawData!J1100*ScoringModel!$B$6+RawData!K1100*ScoringModel!$B$7+RawData!L1100*ScoringModel!$B$8+RawData!M1100*ScoringModel!$B$9+RawData!N1100*ScoringModel!$B$10)*0.01,"")</f>
        <v/>
      </c>
      <c r="O1100" t="str">
        <f>IF(A1100&lt;&gt;"",(RawData!O1100*ScoringModel!$B$14+RawData!P1100*ScoringModel!$B$15+RawData!Q1100*ScoringModel!$B$16+RawData!R1100*ScoringModel!$B$17+RawData!S1100*ScoringModel!$B$18+RawData!T1100*ScoringModel!$B$19+RawData!U1100*ScoringModel!$B$20)*0.01,"")</f>
        <v/>
      </c>
      <c r="P1100" t="str">
        <f>IF(A1100&lt;&gt;"",(RawData!V1100*ScoringModel!$B$24+RawData!W1100*ScoringModel!$B$25+RawData!X1100*ScoringModel!$B$26+RawData!Y1100*ScoringModel!$B$27+RawData!Z1100*ScoringModel!$B$28+RawData!AA1100*ScoringModel!$B$29+RawData!AB1100*ScoringModel!$B$30)*0.01,"")</f>
        <v/>
      </c>
      <c r="Q1100" s="19"/>
      <c r="R1100" s="19"/>
      <c r="S1100" s="19"/>
      <c r="T1100" s="19"/>
      <c r="U1100" s="19"/>
      <c r="V1100" s="19"/>
    </row>
    <row r="1101" spans="1:22" x14ac:dyDescent="0.25">
      <c r="A1101" t="str">
        <f>IF(RawData!A1101&lt;&gt;"",RawData!A1101,"")</f>
        <v/>
      </c>
      <c r="B1101" t="str">
        <f>IF(RawData!B1101&lt;&gt;"",CONCATENATE(RawData!B1101,", ",RawData!C1101),"")</f>
        <v/>
      </c>
      <c r="C1101" t="str">
        <f>IF(RawData!D1101&lt;&gt;"",RawData!D1101,"")</f>
        <v/>
      </c>
      <c r="D1101" s="28" t="str">
        <f>IF(RawData!E1101&lt;&gt;"",RawData!E1101,"")</f>
        <v/>
      </c>
      <c r="E1101" t="str">
        <f>IF(RawData!F1101&lt;&gt;"",CONCATENATE(RawData!F1101,", ",LEFT(RawData!G1101,1)),"")</f>
        <v/>
      </c>
      <c r="G1101" s="30" t="str">
        <f t="shared" si="17"/>
        <v/>
      </c>
      <c r="H1101" t="str">
        <f>IF(A1101&lt;&gt;"",VLOOKUP(G1101,ScoreRanges!$C$4:$E$8,3),"")</f>
        <v/>
      </c>
      <c r="J1101" s="30" t="str">
        <f>IF(AND(ConversionTable!$F$2&lt;&gt;"",A1101&lt;&gt;""),VLOOKUP(G1101,ConversionTable!B$2:D$402,3),"")</f>
        <v/>
      </c>
      <c r="K1101" t="str">
        <f>IF(AND(ConversionTable!$F$2&lt;&gt;"",A1101&lt;&gt;""),VLOOKUP(J1101,ConversionTable!I$4:K$7,3),"")</f>
        <v/>
      </c>
      <c r="M1101" t="str">
        <f>IF(A1101&lt;&gt;"",(RawData!AC1101*ScoringModel!$B$11+RawData!AD1101*ScoringModel!$B$21+RawData!AE1101*ScoringModel!$B$31)*0.01,"")</f>
        <v/>
      </c>
      <c r="N1101" t="str">
        <f>IF(A1101&lt;&gt;"",(RawData!H1101*ScoringModel!$B$4+RawData!I1101*ScoringModel!$B$5+RawData!J1101*ScoringModel!$B$6+RawData!K1101*ScoringModel!$B$7+RawData!L1101*ScoringModel!$B$8+RawData!M1101*ScoringModel!$B$9+RawData!N1101*ScoringModel!$B$10)*0.01,"")</f>
        <v/>
      </c>
      <c r="O1101" t="str">
        <f>IF(A1101&lt;&gt;"",(RawData!O1101*ScoringModel!$B$14+RawData!P1101*ScoringModel!$B$15+RawData!Q1101*ScoringModel!$B$16+RawData!R1101*ScoringModel!$B$17+RawData!S1101*ScoringModel!$B$18+RawData!T1101*ScoringModel!$B$19+RawData!U1101*ScoringModel!$B$20)*0.01,"")</f>
        <v/>
      </c>
      <c r="P1101" t="str">
        <f>IF(A1101&lt;&gt;"",(RawData!V1101*ScoringModel!$B$24+RawData!W1101*ScoringModel!$B$25+RawData!X1101*ScoringModel!$B$26+RawData!Y1101*ScoringModel!$B$27+RawData!Z1101*ScoringModel!$B$28+RawData!AA1101*ScoringModel!$B$29+RawData!AB1101*ScoringModel!$B$30)*0.01,"")</f>
        <v/>
      </c>
      <c r="Q1101" s="19"/>
      <c r="R1101" s="19"/>
      <c r="S1101" s="19"/>
      <c r="T1101" s="19"/>
      <c r="U1101" s="19"/>
      <c r="V1101" s="19"/>
    </row>
    <row r="1102" spans="1:22" x14ac:dyDescent="0.25">
      <c r="A1102" t="str">
        <f>IF(RawData!A1102&lt;&gt;"",RawData!A1102,"")</f>
        <v/>
      </c>
      <c r="B1102" t="str">
        <f>IF(RawData!B1102&lt;&gt;"",CONCATENATE(RawData!B1102,", ",RawData!C1102),"")</f>
        <v/>
      </c>
      <c r="C1102" t="str">
        <f>IF(RawData!D1102&lt;&gt;"",RawData!D1102,"")</f>
        <v/>
      </c>
      <c r="D1102" s="28" t="str">
        <f>IF(RawData!E1102&lt;&gt;"",RawData!E1102,"")</f>
        <v/>
      </c>
      <c r="E1102" t="str">
        <f>IF(RawData!F1102&lt;&gt;"",CONCATENATE(RawData!F1102,", ",LEFT(RawData!G1102,1)),"")</f>
        <v/>
      </c>
      <c r="G1102" s="30" t="str">
        <f t="shared" si="17"/>
        <v/>
      </c>
      <c r="H1102" t="str">
        <f>IF(A1102&lt;&gt;"",VLOOKUP(G1102,ScoreRanges!$C$4:$E$8,3),"")</f>
        <v/>
      </c>
      <c r="J1102" s="30" t="str">
        <f>IF(AND(ConversionTable!$F$2&lt;&gt;"",A1102&lt;&gt;""),VLOOKUP(G1102,ConversionTable!B$2:D$402,3),"")</f>
        <v/>
      </c>
      <c r="K1102" t="str">
        <f>IF(AND(ConversionTable!$F$2&lt;&gt;"",A1102&lt;&gt;""),VLOOKUP(J1102,ConversionTable!I$4:K$7,3),"")</f>
        <v/>
      </c>
      <c r="M1102" t="str">
        <f>IF(A1102&lt;&gt;"",(RawData!AC1102*ScoringModel!$B$11+RawData!AD1102*ScoringModel!$B$21+RawData!AE1102*ScoringModel!$B$31)*0.01,"")</f>
        <v/>
      </c>
      <c r="N1102" t="str">
        <f>IF(A1102&lt;&gt;"",(RawData!H1102*ScoringModel!$B$4+RawData!I1102*ScoringModel!$B$5+RawData!J1102*ScoringModel!$B$6+RawData!K1102*ScoringModel!$B$7+RawData!L1102*ScoringModel!$B$8+RawData!M1102*ScoringModel!$B$9+RawData!N1102*ScoringModel!$B$10)*0.01,"")</f>
        <v/>
      </c>
      <c r="O1102" t="str">
        <f>IF(A1102&lt;&gt;"",(RawData!O1102*ScoringModel!$B$14+RawData!P1102*ScoringModel!$B$15+RawData!Q1102*ScoringModel!$B$16+RawData!R1102*ScoringModel!$B$17+RawData!S1102*ScoringModel!$B$18+RawData!T1102*ScoringModel!$B$19+RawData!U1102*ScoringModel!$B$20)*0.01,"")</f>
        <v/>
      </c>
      <c r="P1102" t="str">
        <f>IF(A1102&lt;&gt;"",(RawData!V1102*ScoringModel!$B$24+RawData!W1102*ScoringModel!$B$25+RawData!X1102*ScoringModel!$B$26+RawData!Y1102*ScoringModel!$B$27+RawData!Z1102*ScoringModel!$B$28+RawData!AA1102*ScoringModel!$B$29+RawData!AB1102*ScoringModel!$B$30)*0.01,"")</f>
        <v/>
      </c>
      <c r="Q1102" s="19"/>
      <c r="R1102" s="19"/>
      <c r="S1102" s="19"/>
      <c r="T1102" s="19"/>
      <c r="U1102" s="19"/>
      <c r="V1102" s="19"/>
    </row>
    <row r="1103" spans="1:22" x14ac:dyDescent="0.25">
      <c r="A1103" t="str">
        <f>IF(RawData!A1103&lt;&gt;"",RawData!A1103,"")</f>
        <v/>
      </c>
      <c r="B1103" t="str">
        <f>IF(RawData!B1103&lt;&gt;"",CONCATENATE(RawData!B1103,", ",RawData!C1103),"")</f>
        <v/>
      </c>
      <c r="C1103" t="str">
        <f>IF(RawData!D1103&lt;&gt;"",RawData!D1103,"")</f>
        <v/>
      </c>
      <c r="D1103" s="28" t="str">
        <f>IF(RawData!E1103&lt;&gt;"",RawData!E1103,"")</f>
        <v/>
      </c>
      <c r="E1103" t="str">
        <f>IF(RawData!F1103&lt;&gt;"",CONCATENATE(RawData!F1103,", ",LEFT(RawData!G1103,1)),"")</f>
        <v/>
      </c>
      <c r="G1103" s="30" t="str">
        <f t="shared" si="17"/>
        <v/>
      </c>
      <c r="H1103" t="str">
        <f>IF(A1103&lt;&gt;"",VLOOKUP(G1103,ScoreRanges!$C$4:$E$8,3),"")</f>
        <v/>
      </c>
      <c r="J1103" s="30" t="str">
        <f>IF(AND(ConversionTable!$F$2&lt;&gt;"",A1103&lt;&gt;""),VLOOKUP(G1103,ConversionTable!B$2:D$402,3),"")</f>
        <v/>
      </c>
      <c r="K1103" t="str">
        <f>IF(AND(ConversionTable!$F$2&lt;&gt;"",A1103&lt;&gt;""),VLOOKUP(J1103,ConversionTable!I$4:K$7,3),"")</f>
        <v/>
      </c>
      <c r="M1103" t="str">
        <f>IF(A1103&lt;&gt;"",(RawData!AC1103*ScoringModel!$B$11+RawData!AD1103*ScoringModel!$B$21+RawData!AE1103*ScoringModel!$B$31)*0.01,"")</f>
        <v/>
      </c>
      <c r="N1103" t="str">
        <f>IF(A1103&lt;&gt;"",(RawData!H1103*ScoringModel!$B$4+RawData!I1103*ScoringModel!$B$5+RawData!J1103*ScoringModel!$B$6+RawData!K1103*ScoringModel!$B$7+RawData!L1103*ScoringModel!$B$8+RawData!M1103*ScoringModel!$B$9+RawData!N1103*ScoringModel!$B$10)*0.01,"")</f>
        <v/>
      </c>
      <c r="O1103" t="str">
        <f>IF(A1103&lt;&gt;"",(RawData!O1103*ScoringModel!$B$14+RawData!P1103*ScoringModel!$B$15+RawData!Q1103*ScoringModel!$B$16+RawData!R1103*ScoringModel!$B$17+RawData!S1103*ScoringModel!$B$18+RawData!T1103*ScoringModel!$B$19+RawData!U1103*ScoringModel!$B$20)*0.01,"")</f>
        <v/>
      </c>
      <c r="P1103" t="str">
        <f>IF(A1103&lt;&gt;"",(RawData!V1103*ScoringModel!$B$24+RawData!W1103*ScoringModel!$B$25+RawData!X1103*ScoringModel!$B$26+RawData!Y1103*ScoringModel!$B$27+RawData!Z1103*ScoringModel!$B$28+RawData!AA1103*ScoringModel!$B$29+RawData!AB1103*ScoringModel!$B$30)*0.01,"")</f>
        <v/>
      </c>
      <c r="Q1103" s="19"/>
      <c r="R1103" s="19"/>
      <c r="S1103" s="19"/>
      <c r="T1103" s="19"/>
      <c r="U1103" s="19"/>
      <c r="V1103" s="19"/>
    </row>
    <row r="1104" spans="1:22" x14ac:dyDescent="0.25">
      <c r="A1104" t="str">
        <f>IF(RawData!A1104&lt;&gt;"",RawData!A1104,"")</f>
        <v/>
      </c>
      <c r="B1104" t="str">
        <f>IF(RawData!B1104&lt;&gt;"",CONCATENATE(RawData!B1104,", ",RawData!C1104),"")</f>
        <v/>
      </c>
      <c r="C1104" t="str">
        <f>IF(RawData!D1104&lt;&gt;"",RawData!D1104,"")</f>
        <v/>
      </c>
      <c r="D1104" s="28" t="str">
        <f>IF(RawData!E1104&lt;&gt;"",RawData!E1104,"")</f>
        <v/>
      </c>
      <c r="E1104" t="str">
        <f>IF(RawData!F1104&lt;&gt;"",CONCATENATE(RawData!F1104,", ",LEFT(RawData!G1104,1)),"")</f>
        <v/>
      </c>
      <c r="G1104" s="30" t="str">
        <f t="shared" si="17"/>
        <v/>
      </c>
      <c r="H1104" t="str">
        <f>IF(A1104&lt;&gt;"",VLOOKUP(G1104,ScoreRanges!$C$4:$E$8,3),"")</f>
        <v/>
      </c>
      <c r="J1104" s="30" t="str">
        <f>IF(AND(ConversionTable!$F$2&lt;&gt;"",A1104&lt;&gt;""),VLOOKUP(G1104,ConversionTable!B$2:D$402,3),"")</f>
        <v/>
      </c>
      <c r="K1104" t="str">
        <f>IF(AND(ConversionTable!$F$2&lt;&gt;"",A1104&lt;&gt;""),VLOOKUP(J1104,ConversionTable!I$4:K$7,3),"")</f>
        <v/>
      </c>
      <c r="M1104" t="str">
        <f>IF(A1104&lt;&gt;"",(RawData!AC1104*ScoringModel!$B$11+RawData!AD1104*ScoringModel!$B$21+RawData!AE1104*ScoringModel!$B$31)*0.01,"")</f>
        <v/>
      </c>
      <c r="N1104" t="str">
        <f>IF(A1104&lt;&gt;"",(RawData!H1104*ScoringModel!$B$4+RawData!I1104*ScoringModel!$B$5+RawData!J1104*ScoringModel!$B$6+RawData!K1104*ScoringModel!$B$7+RawData!L1104*ScoringModel!$B$8+RawData!M1104*ScoringModel!$B$9+RawData!N1104*ScoringModel!$B$10)*0.01,"")</f>
        <v/>
      </c>
      <c r="O1104" t="str">
        <f>IF(A1104&lt;&gt;"",(RawData!O1104*ScoringModel!$B$14+RawData!P1104*ScoringModel!$B$15+RawData!Q1104*ScoringModel!$B$16+RawData!R1104*ScoringModel!$B$17+RawData!S1104*ScoringModel!$B$18+RawData!T1104*ScoringModel!$B$19+RawData!U1104*ScoringModel!$B$20)*0.01,"")</f>
        <v/>
      </c>
      <c r="P1104" t="str">
        <f>IF(A1104&lt;&gt;"",(RawData!V1104*ScoringModel!$B$24+RawData!W1104*ScoringModel!$B$25+RawData!X1104*ScoringModel!$B$26+RawData!Y1104*ScoringModel!$B$27+RawData!Z1104*ScoringModel!$B$28+RawData!AA1104*ScoringModel!$B$29+RawData!AB1104*ScoringModel!$B$30)*0.01,"")</f>
        <v/>
      </c>
      <c r="Q1104" s="19"/>
      <c r="R1104" s="19"/>
      <c r="S1104" s="19"/>
      <c r="T1104" s="19"/>
      <c r="U1104" s="19"/>
      <c r="V1104" s="19"/>
    </row>
    <row r="1105" spans="1:22" x14ac:dyDescent="0.25">
      <c r="A1105" t="str">
        <f>IF(RawData!A1105&lt;&gt;"",RawData!A1105,"")</f>
        <v/>
      </c>
      <c r="B1105" t="str">
        <f>IF(RawData!B1105&lt;&gt;"",CONCATENATE(RawData!B1105,", ",RawData!C1105),"")</f>
        <v/>
      </c>
      <c r="C1105" t="str">
        <f>IF(RawData!D1105&lt;&gt;"",RawData!D1105,"")</f>
        <v/>
      </c>
      <c r="D1105" s="28" t="str">
        <f>IF(RawData!E1105&lt;&gt;"",RawData!E1105,"")</f>
        <v/>
      </c>
      <c r="E1105" t="str">
        <f>IF(RawData!F1105&lt;&gt;"",CONCATENATE(RawData!F1105,", ",LEFT(RawData!G1105,1)),"")</f>
        <v/>
      </c>
      <c r="G1105" s="30" t="str">
        <f t="shared" si="17"/>
        <v/>
      </c>
      <c r="H1105" t="str">
        <f>IF(A1105&lt;&gt;"",VLOOKUP(G1105,ScoreRanges!$C$4:$E$8,3),"")</f>
        <v/>
      </c>
      <c r="J1105" s="30" t="str">
        <f>IF(AND(ConversionTable!$F$2&lt;&gt;"",A1105&lt;&gt;""),VLOOKUP(G1105,ConversionTable!B$2:D$402,3),"")</f>
        <v/>
      </c>
      <c r="K1105" t="str">
        <f>IF(AND(ConversionTable!$F$2&lt;&gt;"",A1105&lt;&gt;""),VLOOKUP(J1105,ConversionTable!I$4:K$7,3),"")</f>
        <v/>
      </c>
      <c r="M1105" t="str">
        <f>IF(A1105&lt;&gt;"",(RawData!AC1105*ScoringModel!$B$11+RawData!AD1105*ScoringModel!$B$21+RawData!AE1105*ScoringModel!$B$31)*0.01,"")</f>
        <v/>
      </c>
      <c r="N1105" t="str">
        <f>IF(A1105&lt;&gt;"",(RawData!H1105*ScoringModel!$B$4+RawData!I1105*ScoringModel!$B$5+RawData!J1105*ScoringModel!$B$6+RawData!K1105*ScoringModel!$B$7+RawData!L1105*ScoringModel!$B$8+RawData!M1105*ScoringModel!$B$9+RawData!N1105*ScoringModel!$B$10)*0.01,"")</f>
        <v/>
      </c>
      <c r="O1105" t="str">
        <f>IF(A1105&lt;&gt;"",(RawData!O1105*ScoringModel!$B$14+RawData!P1105*ScoringModel!$B$15+RawData!Q1105*ScoringModel!$B$16+RawData!R1105*ScoringModel!$B$17+RawData!S1105*ScoringModel!$B$18+RawData!T1105*ScoringModel!$B$19+RawData!U1105*ScoringModel!$B$20)*0.01,"")</f>
        <v/>
      </c>
      <c r="P1105" t="str">
        <f>IF(A1105&lt;&gt;"",(RawData!V1105*ScoringModel!$B$24+RawData!W1105*ScoringModel!$B$25+RawData!X1105*ScoringModel!$B$26+RawData!Y1105*ScoringModel!$B$27+RawData!Z1105*ScoringModel!$B$28+RawData!AA1105*ScoringModel!$B$29+RawData!AB1105*ScoringModel!$B$30)*0.01,"")</f>
        <v/>
      </c>
      <c r="Q1105" s="19"/>
      <c r="R1105" s="19"/>
      <c r="S1105" s="19"/>
      <c r="T1105" s="19"/>
      <c r="U1105" s="19"/>
      <c r="V1105" s="19"/>
    </row>
    <row r="1106" spans="1:22" x14ac:dyDescent="0.25">
      <c r="A1106" t="str">
        <f>IF(RawData!A1106&lt;&gt;"",RawData!A1106,"")</f>
        <v/>
      </c>
      <c r="B1106" t="str">
        <f>IF(RawData!B1106&lt;&gt;"",CONCATENATE(RawData!B1106,", ",RawData!C1106),"")</f>
        <v/>
      </c>
      <c r="C1106" t="str">
        <f>IF(RawData!D1106&lt;&gt;"",RawData!D1106,"")</f>
        <v/>
      </c>
      <c r="D1106" s="28" t="str">
        <f>IF(RawData!E1106&lt;&gt;"",RawData!E1106,"")</f>
        <v/>
      </c>
      <c r="E1106" t="str">
        <f>IF(RawData!F1106&lt;&gt;"",CONCATENATE(RawData!F1106,", ",LEFT(RawData!G1106,1)),"")</f>
        <v/>
      </c>
      <c r="G1106" s="30" t="str">
        <f t="shared" si="17"/>
        <v/>
      </c>
      <c r="H1106" t="str">
        <f>IF(A1106&lt;&gt;"",VLOOKUP(G1106,ScoreRanges!$C$4:$E$8,3),"")</f>
        <v/>
      </c>
      <c r="J1106" s="30" t="str">
        <f>IF(AND(ConversionTable!$F$2&lt;&gt;"",A1106&lt;&gt;""),VLOOKUP(G1106,ConversionTable!B$2:D$402,3),"")</f>
        <v/>
      </c>
      <c r="K1106" t="str">
        <f>IF(AND(ConversionTable!$F$2&lt;&gt;"",A1106&lt;&gt;""),VLOOKUP(J1106,ConversionTable!I$4:K$7,3),"")</f>
        <v/>
      </c>
      <c r="M1106" t="str">
        <f>IF(A1106&lt;&gt;"",(RawData!AC1106*ScoringModel!$B$11+RawData!AD1106*ScoringModel!$B$21+RawData!AE1106*ScoringModel!$B$31)*0.01,"")</f>
        <v/>
      </c>
      <c r="N1106" t="str">
        <f>IF(A1106&lt;&gt;"",(RawData!H1106*ScoringModel!$B$4+RawData!I1106*ScoringModel!$B$5+RawData!J1106*ScoringModel!$B$6+RawData!K1106*ScoringModel!$B$7+RawData!L1106*ScoringModel!$B$8+RawData!M1106*ScoringModel!$B$9+RawData!N1106*ScoringModel!$B$10)*0.01,"")</f>
        <v/>
      </c>
      <c r="O1106" t="str">
        <f>IF(A1106&lt;&gt;"",(RawData!O1106*ScoringModel!$B$14+RawData!P1106*ScoringModel!$B$15+RawData!Q1106*ScoringModel!$B$16+RawData!R1106*ScoringModel!$B$17+RawData!S1106*ScoringModel!$B$18+RawData!T1106*ScoringModel!$B$19+RawData!U1106*ScoringModel!$B$20)*0.01,"")</f>
        <v/>
      </c>
      <c r="P1106" t="str">
        <f>IF(A1106&lt;&gt;"",(RawData!V1106*ScoringModel!$B$24+RawData!W1106*ScoringModel!$B$25+RawData!X1106*ScoringModel!$B$26+RawData!Y1106*ScoringModel!$B$27+RawData!Z1106*ScoringModel!$B$28+RawData!AA1106*ScoringModel!$B$29+RawData!AB1106*ScoringModel!$B$30)*0.01,"")</f>
        <v/>
      </c>
      <c r="Q1106" s="19"/>
      <c r="R1106" s="19"/>
      <c r="S1106" s="19"/>
      <c r="T1106" s="19"/>
      <c r="U1106" s="19"/>
      <c r="V1106" s="19"/>
    </row>
    <row r="1107" spans="1:22" x14ac:dyDescent="0.25">
      <c r="A1107" t="str">
        <f>IF(RawData!A1107&lt;&gt;"",RawData!A1107,"")</f>
        <v/>
      </c>
      <c r="B1107" t="str">
        <f>IF(RawData!B1107&lt;&gt;"",CONCATENATE(RawData!B1107,", ",RawData!C1107),"")</f>
        <v/>
      </c>
      <c r="C1107" t="str">
        <f>IF(RawData!D1107&lt;&gt;"",RawData!D1107,"")</f>
        <v/>
      </c>
      <c r="D1107" s="28" t="str">
        <f>IF(RawData!E1107&lt;&gt;"",RawData!E1107,"")</f>
        <v/>
      </c>
      <c r="E1107" t="str">
        <f>IF(RawData!F1107&lt;&gt;"",CONCATENATE(RawData!F1107,", ",LEFT(RawData!G1107,1)),"")</f>
        <v/>
      </c>
      <c r="G1107" s="30" t="str">
        <f t="shared" si="17"/>
        <v/>
      </c>
      <c r="H1107" t="str">
        <f>IF(A1107&lt;&gt;"",VLOOKUP(G1107,ScoreRanges!$C$4:$E$8,3),"")</f>
        <v/>
      </c>
      <c r="J1107" s="30" t="str">
        <f>IF(AND(ConversionTable!$F$2&lt;&gt;"",A1107&lt;&gt;""),VLOOKUP(G1107,ConversionTable!B$2:D$402,3),"")</f>
        <v/>
      </c>
      <c r="K1107" t="str">
        <f>IF(AND(ConversionTable!$F$2&lt;&gt;"",A1107&lt;&gt;""),VLOOKUP(J1107,ConversionTable!I$4:K$7,3),"")</f>
        <v/>
      </c>
      <c r="M1107" t="str">
        <f>IF(A1107&lt;&gt;"",(RawData!AC1107*ScoringModel!$B$11+RawData!AD1107*ScoringModel!$B$21+RawData!AE1107*ScoringModel!$B$31)*0.01,"")</f>
        <v/>
      </c>
      <c r="N1107" t="str">
        <f>IF(A1107&lt;&gt;"",(RawData!H1107*ScoringModel!$B$4+RawData!I1107*ScoringModel!$B$5+RawData!J1107*ScoringModel!$B$6+RawData!K1107*ScoringModel!$B$7+RawData!L1107*ScoringModel!$B$8+RawData!M1107*ScoringModel!$B$9+RawData!N1107*ScoringModel!$B$10)*0.01,"")</f>
        <v/>
      </c>
      <c r="O1107" t="str">
        <f>IF(A1107&lt;&gt;"",(RawData!O1107*ScoringModel!$B$14+RawData!P1107*ScoringModel!$B$15+RawData!Q1107*ScoringModel!$B$16+RawData!R1107*ScoringModel!$B$17+RawData!S1107*ScoringModel!$B$18+RawData!T1107*ScoringModel!$B$19+RawData!U1107*ScoringModel!$B$20)*0.01,"")</f>
        <v/>
      </c>
      <c r="P1107" t="str">
        <f>IF(A1107&lt;&gt;"",(RawData!V1107*ScoringModel!$B$24+RawData!W1107*ScoringModel!$B$25+RawData!X1107*ScoringModel!$B$26+RawData!Y1107*ScoringModel!$B$27+RawData!Z1107*ScoringModel!$B$28+RawData!AA1107*ScoringModel!$B$29+RawData!AB1107*ScoringModel!$B$30)*0.01,"")</f>
        <v/>
      </c>
      <c r="Q1107" s="19"/>
      <c r="R1107" s="19"/>
      <c r="S1107" s="19"/>
      <c r="T1107" s="19"/>
      <c r="U1107" s="19"/>
      <c r="V1107" s="19"/>
    </row>
    <row r="1108" spans="1:22" x14ac:dyDescent="0.25">
      <c r="A1108" t="str">
        <f>IF(RawData!A1108&lt;&gt;"",RawData!A1108,"")</f>
        <v/>
      </c>
      <c r="B1108" t="str">
        <f>IF(RawData!B1108&lt;&gt;"",CONCATENATE(RawData!B1108,", ",RawData!C1108),"")</f>
        <v/>
      </c>
      <c r="C1108" t="str">
        <f>IF(RawData!D1108&lt;&gt;"",RawData!D1108,"")</f>
        <v/>
      </c>
      <c r="D1108" s="28" t="str">
        <f>IF(RawData!E1108&lt;&gt;"",RawData!E1108,"")</f>
        <v/>
      </c>
      <c r="E1108" t="str">
        <f>IF(RawData!F1108&lt;&gt;"",CONCATENATE(RawData!F1108,", ",LEFT(RawData!G1108,1)),"")</f>
        <v/>
      </c>
      <c r="G1108" s="30" t="str">
        <f t="shared" si="17"/>
        <v/>
      </c>
      <c r="H1108" t="str">
        <f>IF(A1108&lt;&gt;"",VLOOKUP(G1108,ScoreRanges!$C$4:$E$8,3),"")</f>
        <v/>
      </c>
      <c r="J1108" s="30" t="str">
        <f>IF(AND(ConversionTable!$F$2&lt;&gt;"",A1108&lt;&gt;""),VLOOKUP(G1108,ConversionTable!B$2:D$402,3),"")</f>
        <v/>
      </c>
      <c r="K1108" t="str">
        <f>IF(AND(ConversionTable!$F$2&lt;&gt;"",A1108&lt;&gt;""),VLOOKUP(J1108,ConversionTable!I$4:K$7,3),"")</f>
        <v/>
      </c>
      <c r="M1108" t="str">
        <f>IF(A1108&lt;&gt;"",(RawData!AC1108*ScoringModel!$B$11+RawData!AD1108*ScoringModel!$B$21+RawData!AE1108*ScoringModel!$B$31)*0.01,"")</f>
        <v/>
      </c>
      <c r="N1108" t="str">
        <f>IF(A1108&lt;&gt;"",(RawData!H1108*ScoringModel!$B$4+RawData!I1108*ScoringModel!$B$5+RawData!J1108*ScoringModel!$B$6+RawData!K1108*ScoringModel!$B$7+RawData!L1108*ScoringModel!$B$8+RawData!M1108*ScoringModel!$B$9+RawData!N1108*ScoringModel!$B$10)*0.01,"")</f>
        <v/>
      </c>
      <c r="O1108" t="str">
        <f>IF(A1108&lt;&gt;"",(RawData!O1108*ScoringModel!$B$14+RawData!P1108*ScoringModel!$B$15+RawData!Q1108*ScoringModel!$B$16+RawData!R1108*ScoringModel!$B$17+RawData!S1108*ScoringModel!$B$18+RawData!T1108*ScoringModel!$B$19+RawData!U1108*ScoringModel!$B$20)*0.01,"")</f>
        <v/>
      </c>
      <c r="P1108" t="str">
        <f>IF(A1108&lt;&gt;"",(RawData!V1108*ScoringModel!$B$24+RawData!W1108*ScoringModel!$B$25+RawData!X1108*ScoringModel!$B$26+RawData!Y1108*ScoringModel!$B$27+RawData!Z1108*ScoringModel!$B$28+RawData!AA1108*ScoringModel!$B$29+RawData!AB1108*ScoringModel!$B$30)*0.01,"")</f>
        <v/>
      </c>
      <c r="Q1108" s="19"/>
      <c r="R1108" s="19"/>
      <c r="S1108" s="19"/>
      <c r="T1108" s="19"/>
      <c r="U1108" s="19"/>
      <c r="V1108" s="19"/>
    </row>
    <row r="1109" spans="1:22" x14ac:dyDescent="0.25">
      <c r="A1109" t="str">
        <f>IF(RawData!A1109&lt;&gt;"",RawData!A1109,"")</f>
        <v/>
      </c>
      <c r="B1109" t="str">
        <f>IF(RawData!B1109&lt;&gt;"",CONCATENATE(RawData!B1109,", ",RawData!C1109),"")</f>
        <v/>
      </c>
      <c r="C1109" t="str">
        <f>IF(RawData!D1109&lt;&gt;"",RawData!D1109,"")</f>
        <v/>
      </c>
      <c r="D1109" s="28" t="str">
        <f>IF(RawData!E1109&lt;&gt;"",RawData!E1109,"")</f>
        <v/>
      </c>
      <c r="E1109" t="str">
        <f>IF(RawData!F1109&lt;&gt;"",CONCATENATE(RawData!F1109,", ",LEFT(RawData!G1109,1)),"")</f>
        <v/>
      </c>
      <c r="G1109" s="30" t="str">
        <f t="shared" si="17"/>
        <v/>
      </c>
      <c r="H1109" t="str">
        <f>IF(A1109&lt;&gt;"",VLOOKUP(G1109,ScoreRanges!$C$4:$E$8,3),"")</f>
        <v/>
      </c>
      <c r="J1109" s="30" t="str">
        <f>IF(AND(ConversionTable!$F$2&lt;&gt;"",A1109&lt;&gt;""),VLOOKUP(G1109,ConversionTable!B$2:D$402,3),"")</f>
        <v/>
      </c>
      <c r="K1109" t="str">
        <f>IF(AND(ConversionTable!$F$2&lt;&gt;"",A1109&lt;&gt;""),VLOOKUP(J1109,ConversionTable!I$4:K$7,3),"")</f>
        <v/>
      </c>
      <c r="M1109" t="str">
        <f>IF(A1109&lt;&gt;"",(RawData!AC1109*ScoringModel!$B$11+RawData!AD1109*ScoringModel!$B$21+RawData!AE1109*ScoringModel!$B$31)*0.01,"")</f>
        <v/>
      </c>
      <c r="N1109" t="str">
        <f>IF(A1109&lt;&gt;"",(RawData!H1109*ScoringModel!$B$4+RawData!I1109*ScoringModel!$B$5+RawData!J1109*ScoringModel!$B$6+RawData!K1109*ScoringModel!$B$7+RawData!L1109*ScoringModel!$B$8+RawData!M1109*ScoringModel!$B$9+RawData!N1109*ScoringModel!$B$10)*0.01,"")</f>
        <v/>
      </c>
      <c r="O1109" t="str">
        <f>IF(A1109&lt;&gt;"",(RawData!O1109*ScoringModel!$B$14+RawData!P1109*ScoringModel!$B$15+RawData!Q1109*ScoringModel!$B$16+RawData!R1109*ScoringModel!$B$17+RawData!S1109*ScoringModel!$B$18+RawData!T1109*ScoringModel!$B$19+RawData!U1109*ScoringModel!$B$20)*0.01,"")</f>
        <v/>
      </c>
      <c r="P1109" t="str">
        <f>IF(A1109&lt;&gt;"",(RawData!V1109*ScoringModel!$B$24+RawData!W1109*ScoringModel!$B$25+RawData!X1109*ScoringModel!$B$26+RawData!Y1109*ScoringModel!$B$27+RawData!Z1109*ScoringModel!$B$28+RawData!AA1109*ScoringModel!$B$29+RawData!AB1109*ScoringModel!$B$30)*0.01,"")</f>
        <v/>
      </c>
      <c r="Q1109" s="19"/>
      <c r="R1109" s="19"/>
      <c r="S1109" s="19"/>
      <c r="T1109" s="19"/>
      <c r="U1109" s="19"/>
      <c r="V1109" s="19"/>
    </row>
    <row r="1110" spans="1:22" x14ac:dyDescent="0.25">
      <c r="A1110" t="str">
        <f>IF(RawData!A1110&lt;&gt;"",RawData!A1110,"")</f>
        <v/>
      </c>
      <c r="B1110" t="str">
        <f>IF(RawData!B1110&lt;&gt;"",CONCATENATE(RawData!B1110,", ",RawData!C1110),"")</f>
        <v/>
      </c>
      <c r="C1110" t="str">
        <f>IF(RawData!D1110&lt;&gt;"",RawData!D1110,"")</f>
        <v/>
      </c>
      <c r="D1110" s="28" t="str">
        <f>IF(RawData!E1110&lt;&gt;"",RawData!E1110,"")</f>
        <v/>
      </c>
      <c r="E1110" t="str">
        <f>IF(RawData!F1110&lt;&gt;"",CONCATENATE(RawData!F1110,", ",LEFT(RawData!G1110,1)),"")</f>
        <v/>
      </c>
      <c r="G1110" s="30" t="str">
        <f t="shared" si="17"/>
        <v/>
      </c>
      <c r="H1110" t="str">
        <f>IF(A1110&lt;&gt;"",VLOOKUP(G1110,ScoreRanges!$C$4:$E$8,3),"")</f>
        <v/>
      </c>
      <c r="J1110" s="30" t="str">
        <f>IF(AND(ConversionTable!$F$2&lt;&gt;"",A1110&lt;&gt;""),VLOOKUP(G1110,ConversionTable!B$2:D$402,3),"")</f>
        <v/>
      </c>
      <c r="K1110" t="str">
        <f>IF(AND(ConversionTable!$F$2&lt;&gt;"",A1110&lt;&gt;""),VLOOKUP(J1110,ConversionTable!I$4:K$7,3),"")</f>
        <v/>
      </c>
      <c r="M1110" t="str">
        <f>IF(A1110&lt;&gt;"",(RawData!AC1110*ScoringModel!$B$11+RawData!AD1110*ScoringModel!$B$21+RawData!AE1110*ScoringModel!$B$31)*0.01,"")</f>
        <v/>
      </c>
      <c r="N1110" t="str">
        <f>IF(A1110&lt;&gt;"",(RawData!H1110*ScoringModel!$B$4+RawData!I1110*ScoringModel!$B$5+RawData!J1110*ScoringModel!$B$6+RawData!K1110*ScoringModel!$B$7+RawData!L1110*ScoringModel!$B$8+RawData!M1110*ScoringModel!$B$9+RawData!N1110*ScoringModel!$B$10)*0.01,"")</f>
        <v/>
      </c>
      <c r="O1110" t="str">
        <f>IF(A1110&lt;&gt;"",(RawData!O1110*ScoringModel!$B$14+RawData!P1110*ScoringModel!$B$15+RawData!Q1110*ScoringModel!$B$16+RawData!R1110*ScoringModel!$B$17+RawData!S1110*ScoringModel!$B$18+RawData!T1110*ScoringModel!$B$19+RawData!U1110*ScoringModel!$B$20)*0.01,"")</f>
        <v/>
      </c>
      <c r="P1110" t="str">
        <f>IF(A1110&lt;&gt;"",(RawData!V1110*ScoringModel!$B$24+RawData!W1110*ScoringModel!$B$25+RawData!X1110*ScoringModel!$B$26+RawData!Y1110*ScoringModel!$B$27+RawData!Z1110*ScoringModel!$B$28+RawData!AA1110*ScoringModel!$B$29+RawData!AB1110*ScoringModel!$B$30)*0.01,"")</f>
        <v/>
      </c>
      <c r="Q1110" s="19"/>
      <c r="R1110" s="19"/>
      <c r="S1110" s="19"/>
      <c r="T1110" s="19"/>
      <c r="U1110" s="19"/>
      <c r="V1110" s="19"/>
    </row>
    <row r="1111" spans="1:22" x14ac:dyDescent="0.25">
      <c r="A1111" t="str">
        <f>IF(RawData!A1111&lt;&gt;"",RawData!A1111,"")</f>
        <v/>
      </c>
      <c r="B1111" t="str">
        <f>IF(RawData!B1111&lt;&gt;"",CONCATENATE(RawData!B1111,", ",RawData!C1111),"")</f>
        <v/>
      </c>
      <c r="C1111" t="str">
        <f>IF(RawData!D1111&lt;&gt;"",RawData!D1111,"")</f>
        <v/>
      </c>
      <c r="D1111" s="28" t="str">
        <f>IF(RawData!E1111&lt;&gt;"",RawData!E1111,"")</f>
        <v/>
      </c>
      <c r="E1111" t="str">
        <f>IF(RawData!F1111&lt;&gt;"",CONCATENATE(RawData!F1111,", ",LEFT(RawData!G1111,1)),"")</f>
        <v/>
      </c>
      <c r="G1111" s="30" t="str">
        <f t="shared" si="17"/>
        <v/>
      </c>
      <c r="H1111" t="str">
        <f>IF(A1111&lt;&gt;"",VLOOKUP(G1111,ScoreRanges!$C$4:$E$8,3),"")</f>
        <v/>
      </c>
      <c r="J1111" s="30" t="str">
        <f>IF(AND(ConversionTable!$F$2&lt;&gt;"",A1111&lt;&gt;""),VLOOKUP(G1111,ConversionTable!B$2:D$402,3),"")</f>
        <v/>
      </c>
      <c r="K1111" t="str">
        <f>IF(AND(ConversionTable!$F$2&lt;&gt;"",A1111&lt;&gt;""),VLOOKUP(J1111,ConversionTable!I$4:K$7,3),"")</f>
        <v/>
      </c>
      <c r="M1111" t="str">
        <f>IF(A1111&lt;&gt;"",(RawData!AC1111*ScoringModel!$B$11+RawData!AD1111*ScoringModel!$B$21+RawData!AE1111*ScoringModel!$B$31)*0.01,"")</f>
        <v/>
      </c>
      <c r="N1111" t="str">
        <f>IF(A1111&lt;&gt;"",(RawData!H1111*ScoringModel!$B$4+RawData!I1111*ScoringModel!$B$5+RawData!J1111*ScoringModel!$B$6+RawData!K1111*ScoringModel!$B$7+RawData!L1111*ScoringModel!$B$8+RawData!M1111*ScoringModel!$B$9+RawData!N1111*ScoringModel!$B$10)*0.01,"")</f>
        <v/>
      </c>
      <c r="O1111" t="str">
        <f>IF(A1111&lt;&gt;"",(RawData!O1111*ScoringModel!$B$14+RawData!P1111*ScoringModel!$B$15+RawData!Q1111*ScoringModel!$B$16+RawData!R1111*ScoringModel!$B$17+RawData!S1111*ScoringModel!$B$18+RawData!T1111*ScoringModel!$B$19+RawData!U1111*ScoringModel!$B$20)*0.01,"")</f>
        <v/>
      </c>
      <c r="P1111" t="str">
        <f>IF(A1111&lt;&gt;"",(RawData!V1111*ScoringModel!$B$24+RawData!W1111*ScoringModel!$B$25+RawData!X1111*ScoringModel!$B$26+RawData!Y1111*ScoringModel!$B$27+RawData!Z1111*ScoringModel!$B$28+RawData!AA1111*ScoringModel!$B$29+RawData!AB1111*ScoringModel!$B$30)*0.01,"")</f>
        <v/>
      </c>
      <c r="Q1111" s="19"/>
      <c r="R1111" s="19"/>
      <c r="S1111" s="19"/>
      <c r="T1111" s="19"/>
      <c r="U1111" s="19"/>
      <c r="V1111" s="19"/>
    </row>
    <row r="1112" spans="1:22" x14ac:dyDescent="0.25">
      <c r="A1112" t="str">
        <f>IF(RawData!A1112&lt;&gt;"",RawData!A1112,"")</f>
        <v/>
      </c>
      <c r="B1112" t="str">
        <f>IF(RawData!B1112&lt;&gt;"",CONCATENATE(RawData!B1112,", ",RawData!C1112),"")</f>
        <v/>
      </c>
      <c r="C1112" t="str">
        <f>IF(RawData!D1112&lt;&gt;"",RawData!D1112,"")</f>
        <v/>
      </c>
      <c r="D1112" s="28" t="str">
        <f>IF(RawData!E1112&lt;&gt;"",RawData!E1112,"")</f>
        <v/>
      </c>
      <c r="E1112" t="str">
        <f>IF(RawData!F1112&lt;&gt;"",CONCATENATE(RawData!F1112,", ",LEFT(RawData!G1112,1)),"")</f>
        <v/>
      </c>
      <c r="G1112" s="30" t="str">
        <f t="shared" si="17"/>
        <v/>
      </c>
      <c r="H1112" t="str">
        <f>IF(A1112&lt;&gt;"",VLOOKUP(G1112,ScoreRanges!$C$4:$E$8,3),"")</f>
        <v/>
      </c>
      <c r="J1112" s="30" t="str">
        <f>IF(AND(ConversionTable!$F$2&lt;&gt;"",A1112&lt;&gt;""),VLOOKUP(G1112,ConversionTable!B$2:D$402,3),"")</f>
        <v/>
      </c>
      <c r="K1112" t="str">
        <f>IF(AND(ConversionTable!$F$2&lt;&gt;"",A1112&lt;&gt;""),VLOOKUP(J1112,ConversionTable!I$4:K$7,3),"")</f>
        <v/>
      </c>
      <c r="M1112" t="str">
        <f>IF(A1112&lt;&gt;"",(RawData!AC1112*ScoringModel!$B$11+RawData!AD1112*ScoringModel!$B$21+RawData!AE1112*ScoringModel!$B$31)*0.01,"")</f>
        <v/>
      </c>
      <c r="N1112" t="str">
        <f>IF(A1112&lt;&gt;"",(RawData!H1112*ScoringModel!$B$4+RawData!I1112*ScoringModel!$B$5+RawData!J1112*ScoringModel!$B$6+RawData!K1112*ScoringModel!$B$7+RawData!L1112*ScoringModel!$B$8+RawData!M1112*ScoringModel!$B$9+RawData!N1112*ScoringModel!$B$10)*0.01,"")</f>
        <v/>
      </c>
      <c r="O1112" t="str">
        <f>IF(A1112&lt;&gt;"",(RawData!O1112*ScoringModel!$B$14+RawData!P1112*ScoringModel!$B$15+RawData!Q1112*ScoringModel!$B$16+RawData!R1112*ScoringModel!$B$17+RawData!S1112*ScoringModel!$B$18+RawData!T1112*ScoringModel!$B$19+RawData!U1112*ScoringModel!$B$20)*0.01,"")</f>
        <v/>
      </c>
      <c r="P1112" t="str">
        <f>IF(A1112&lt;&gt;"",(RawData!V1112*ScoringModel!$B$24+RawData!W1112*ScoringModel!$B$25+RawData!X1112*ScoringModel!$B$26+RawData!Y1112*ScoringModel!$B$27+RawData!Z1112*ScoringModel!$B$28+RawData!AA1112*ScoringModel!$B$29+RawData!AB1112*ScoringModel!$B$30)*0.01,"")</f>
        <v/>
      </c>
      <c r="Q1112" s="19"/>
      <c r="R1112" s="19"/>
      <c r="S1112" s="19"/>
      <c r="T1112" s="19"/>
      <c r="U1112" s="19"/>
      <c r="V1112" s="19"/>
    </row>
    <row r="1113" spans="1:22" x14ac:dyDescent="0.25">
      <c r="A1113" t="str">
        <f>IF(RawData!A1113&lt;&gt;"",RawData!A1113,"")</f>
        <v/>
      </c>
      <c r="B1113" t="str">
        <f>IF(RawData!B1113&lt;&gt;"",CONCATENATE(RawData!B1113,", ",RawData!C1113),"")</f>
        <v/>
      </c>
      <c r="C1113" t="str">
        <f>IF(RawData!D1113&lt;&gt;"",RawData!D1113,"")</f>
        <v/>
      </c>
      <c r="D1113" s="28" t="str">
        <f>IF(RawData!E1113&lt;&gt;"",RawData!E1113,"")</f>
        <v/>
      </c>
      <c r="E1113" t="str">
        <f>IF(RawData!F1113&lt;&gt;"",CONCATENATE(RawData!F1113,", ",LEFT(RawData!G1113,1)),"")</f>
        <v/>
      </c>
      <c r="G1113" s="30" t="str">
        <f t="shared" si="17"/>
        <v/>
      </c>
      <c r="H1113" t="str">
        <f>IF(A1113&lt;&gt;"",VLOOKUP(G1113,ScoreRanges!$C$4:$E$8,3),"")</f>
        <v/>
      </c>
      <c r="J1113" s="30" t="str">
        <f>IF(AND(ConversionTable!$F$2&lt;&gt;"",A1113&lt;&gt;""),VLOOKUP(G1113,ConversionTable!B$2:D$402,3),"")</f>
        <v/>
      </c>
      <c r="K1113" t="str">
        <f>IF(AND(ConversionTable!$F$2&lt;&gt;"",A1113&lt;&gt;""),VLOOKUP(J1113,ConversionTable!I$4:K$7,3),"")</f>
        <v/>
      </c>
      <c r="M1113" t="str">
        <f>IF(A1113&lt;&gt;"",(RawData!AC1113*ScoringModel!$B$11+RawData!AD1113*ScoringModel!$B$21+RawData!AE1113*ScoringModel!$B$31)*0.01,"")</f>
        <v/>
      </c>
      <c r="N1113" t="str">
        <f>IF(A1113&lt;&gt;"",(RawData!H1113*ScoringModel!$B$4+RawData!I1113*ScoringModel!$B$5+RawData!J1113*ScoringModel!$B$6+RawData!K1113*ScoringModel!$B$7+RawData!L1113*ScoringModel!$B$8+RawData!M1113*ScoringModel!$B$9+RawData!N1113*ScoringModel!$B$10)*0.01,"")</f>
        <v/>
      </c>
      <c r="O1113" t="str">
        <f>IF(A1113&lt;&gt;"",(RawData!O1113*ScoringModel!$B$14+RawData!P1113*ScoringModel!$B$15+RawData!Q1113*ScoringModel!$B$16+RawData!R1113*ScoringModel!$B$17+RawData!S1113*ScoringModel!$B$18+RawData!T1113*ScoringModel!$B$19+RawData!U1113*ScoringModel!$B$20)*0.01,"")</f>
        <v/>
      </c>
      <c r="P1113" t="str">
        <f>IF(A1113&lt;&gt;"",(RawData!V1113*ScoringModel!$B$24+RawData!W1113*ScoringModel!$B$25+RawData!X1113*ScoringModel!$B$26+RawData!Y1113*ScoringModel!$B$27+RawData!Z1113*ScoringModel!$B$28+RawData!AA1113*ScoringModel!$B$29+RawData!AB1113*ScoringModel!$B$30)*0.01,"")</f>
        <v/>
      </c>
      <c r="Q1113" s="19"/>
      <c r="R1113" s="19"/>
      <c r="S1113" s="19"/>
      <c r="T1113" s="19"/>
      <c r="U1113" s="19"/>
      <c r="V1113" s="19"/>
    </row>
    <row r="1114" spans="1:22" x14ac:dyDescent="0.25">
      <c r="A1114" t="str">
        <f>IF(RawData!A1114&lt;&gt;"",RawData!A1114,"")</f>
        <v/>
      </c>
      <c r="B1114" t="str">
        <f>IF(RawData!B1114&lt;&gt;"",CONCATENATE(RawData!B1114,", ",RawData!C1114),"")</f>
        <v/>
      </c>
      <c r="C1114" t="str">
        <f>IF(RawData!D1114&lt;&gt;"",RawData!D1114,"")</f>
        <v/>
      </c>
      <c r="D1114" s="28" t="str">
        <f>IF(RawData!E1114&lt;&gt;"",RawData!E1114,"")</f>
        <v/>
      </c>
      <c r="E1114" t="str">
        <f>IF(RawData!F1114&lt;&gt;"",CONCATENATE(RawData!F1114,", ",LEFT(RawData!G1114,1)),"")</f>
        <v/>
      </c>
      <c r="G1114" s="30" t="str">
        <f t="shared" si="17"/>
        <v/>
      </c>
      <c r="H1114" t="str">
        <f>IF(A1114&lt;&gt;"",VLOOKUP(G1114,ScoreRanges!$C$4:$E$8,3),"")</f>
        <v/>
      </c>
      <c r="J1114" s="30" t="str">
        <f>IF(AND(ConversionTable!$F$2&lt;&gt;"",A1114&lt;&gt;""),VLOOKUP(G1114,ConversionTable!B$2:D$402,3),"")</f>
        <v/>
      </c>
      <c r="K1114" t="str">
        <f>IF(AND(ConversionTable!$F$2&lt;&gt;"",A1114&lt;&gt;""),VLOOKUP(J1114,ConversionTable!I$4:K$7,3),"")</f>
        <v/>
      </c>
      <c r="M1114" t="str">
        <f>IF(A1114&lt;&gt;"",(RawData!AC1114*ScoringModel!$B$11+RawData!AD1114*ScoringModel!$B$21+RawData!AE1114*ScoringModel!$B$31)*0.01,"")</f>
        <v/>
      </c>
      <c r="N1114" t="str">
        <f>IF(A1114&lt;&gt;"",(RawData!H1114*ScoringModel!$B$4+RawData!I1114*ScoringModel!$B$5+RawData!J1114*ScoringModel!$B$6+RawData!K1114*ScoringModel!$B$7+RawData!L1114*ScoringModel!$B$8+RawData!M1114*ScoringModel!$B$9+RawData!N1114*ScoringModel!$B$10)*0.01,"")</f>
        <v/>
      </c>
      <c r="O1114" t="str">
        <f>IF(A1114&lt;&gt;"",(RawData!O1114*ScoringModel!$B$14+RawData!P1114*ScoringModel!$B$15+RawData!Q1114*ScoringModel!$B$16+RawData!R1114*ScoringModel!$B$17+RawData!S1114*ScoringModel!$B$18+RawData!T1114*ScoringModel!$B$19+RawData!U1114*ScoringModel!$B$20)*0.01,"")</f>
        <v/>
      </c>
      <c r="P1114" t="str">
        <f>IF(A1114&lt;&gt;"",(RawData!V1114*ScoringModel!$B$24+RawData!W1114*ScoringModel!$B$25+RawData!X1114*ScoringModel!$B$26+RawData!Y1114*ScoringModel!$B$27+RawData!Z1114*ScoringModel!$B$28+RawData!AA1114*ScoringModel!$B$29+RawData!AB1114*ScoringModel!$B$30)*0.01,"")</f>
        <v/>
      </c>
      <c r="Q1114" s="19"/>
      <c r="R1114" s="19"/>
      <c r="S1114" s="19"/>
      <c r="T1114" s="19"/>
      <c r="U1114" s="19"/>
      <c r="V1114" s="19"/>
    </row>
    <row r="1115" spans="1:22" x14ac:dyDescent="0.25">
      <c r="A1115" t="str">
        <f>IF(RawData!A1115&lt;&gt;"",RawData!A1115,"")</f>
        <v/>
      </c>
      <c r="B1115" t="str">
        <f>IF(RawData!B1115&lt;&gt;"",CONCATENATE(RawData!B1115,", ",RawData!C1115),"")</f>
        <v/>
      </c>
      <c r="C1115" t="str">
        <f>IF(RawData!D1115&lt;&gt;"",RawData!D1115,"")</f>
        <v/>
      </c>
      <c r="D1115" s="28" t="str">
        <f>IF(RawData!E1115&lt;&gt;"",RawData!E1115,"")</f>
        <v/>
      </c>
      <c r="E1115" t="str">
        <f>IF(RawData!F1115&lt;&gt;"",CONCATENATE(RawData!F1115,", ",LEFT(RawData!G1115,1)),"")</f>
        <v/>
      </c>
      <c r="G1115" s="30" t="str">
        <f t="shared" si="17"/>
        <v/>
      </c>
      <c r="H1115" t="str">
        <f>IF(A1115&lt;&gt;"",VLOOKUP(G1115,ScoreRanges!$C$4:$E$8,3),"")</f>
        <v/>
      </c>
      <c r="J1115" s="30" t="str">
        <f>IF(AND(ConversionTable!$F$2&lt;&gt;"",A1115&lt;&gt;""),VLOOKUP(G1115,ConversionTable!B$2:D$402,3),"")</f>
        <v/>
      </c>
      <c r="K1115" t="str">
        <f>IF(AND(ConversionTable!$F$2&lt;&gt;"",A1115&lt;&gt;""),VLOOKUP(J1115,ConversionTable!I$4:K$7,3),"")</f>
        <v/>
      </c>
      <c r="M1115" t="str">
        <f>IF(A1115&lt;&gt;"",(RawData!AC1115*ScoringModel!$B$11+RawData!AD1115*ScoringModel!$B$21+RawData!AE1115*ScoringModel!$B$31)*0.01,"")</f>
        <v/>
      </c>
      <c r="N1115" t="str">
        <f>IF(A1115&lt;&gt;"",(RawData!H1115*ScoringModel!$B$4+RawData!I1115*ScoringModel!$B$5+RawData!J1115*ScoringModel!$B$6+RawData!K1115*ScoringModel!$B$7+RawData!L1115*ScoringModel!$B$8+RawData!M1115*ScoringModel!$B$9+RawData!N1115*ScoringModel!$B$10)*0.01,"")</f>
        <v/>
      </c>
      <c r="O1115" t="str">
        <f>IF(A1115&lt;&gt;"",(RawData!O1115*ScoringModel!$B$14+RawData!P1115*ScoringModel!$B$15+RawData!Q1115*ScoringModel!$B$16+RawData!R1115*ScoringModel!$B$17+RawData!S1115*ScoringModel!$B$18+RawData!T1115*ScoringModel!$B$19+RawData!U1115*ScoringModel!$B$20)*0.01,"")</f>
        <v/>
      </c>
      <c r="P1115" t="str">
        <f>IF(A1115&lt;&gt;"",(RawData!V1115*ScoringModel!$B$24+RawData!W1115*ScoringModel!$B$25+RawData!X1115*ScoringModel!$B$26+RawData!Y1115*ScoringModel!$B$27+RawData!Z1115*ScoringModel!$B$28+RawData!AA1115*ScoringModel!$B$29+RawData!AB1115*ScoringModel!$B$30)*0.01,"")</f>
        <v/>
      </c>
      <c r="Q1115" s="19"/>
      <c r="R1115" s="19"/>
      <c r="S1115" s="19"/>
      <c r="T1115" s="19"/>
      <c r="U1115" s="19"/>
      <c r="V1115" s="19"/>
    </row>
    <row r="1116" spans="1:22" x14ac:dyDescent="0.25">
      <c r="A1116" t="str">
        <f>IF(RawData!A1116&lt;&gt;"",RawData!A1116,"")</f>
        <v/>
      </c>
      <c r="B1116" t="str">
        <f>IF(RawData!B1116&lt;&gt;"",CONCATENATE(RawData!B1116,", ",RawData!C1116),"")</f>
        <v/>
      </c>
      <c r="C1116" t="str">
        <f>IF(RawData!D1116&lt;&gt;"",RawData!D1116,"")</f>
        <v/>
      </c>
      <c r="D1116" s="28" t="str">
        <f>IF(RawData!E1116&lt;&gt;"",RawData!E1116,"")</f>
        <v/>
      </c>
      <c r="E1116" t="str">
        <f>IF(RawData!F1116&lt;&gt;"",CONCATENATE(RawData!F1116,", ",LEFT(RawData!G1116,1)),"")</f>
        <v/>
      </c>
      <c r="G1116" s="30" t="str">
        <f t="shared" si="17"/>
        <v/>
      </c>
      <c r="H1116" t="str">
        <f>IF(A1116&lt;&gt;"",VLOOKUP(G1116,ScoreRanges!$C$4:$E$8,3),"")</f>
        <v/>
      </c>
      <c r="J1116" s="30" t="str">
        <f>IF(AND(ConversionTable!$F$2&lt;&gt;"",A1116&lt;&gt;""),VLOOKUP(G1116,ConversionTable!B$2:D$402,3),"")</f>
        <v/>
      </c>
      <c r="K1116" t="str">
        <f>IF(AND(ConversionTable!$F$2&lt;&gt;"",A1116&lt;&gt;""),VLOOKUP(J1116,ConversionTable!I$4:K$7,3),"")</f>
        <v/>
      </c>
      <c r="M1116" t="str">
        <f>IF(A1116&lt;&gt;"",(RawData!AC1116*ScoringModel!$B$11+RawData!AD1116*ScoringModel!$B$21+RawData!AE1116*ScoringModel!$B$31)*0.01,"")</f>
        <v/>
      </c>
      <c r="N1116" t="str">
        <f>IF(A1116&lt;&gt;"",(RawData!H1116*ScoringModel!$B$4+RawData!I1116*ScoringModel!$B$5+RawData!J1116*ScoringModel!$B$6+RawData!K1116*ScoringModel!$B$7+RawData!L1116*ScoringModel!$B$8+RawData!M1116*ScoringModel!$B$9+RawData!N1116*ScoringModel!$B$10)*0.01,"")</f>
        <v/>
      </c>
      <c r="O1116" t="str">
        <f>IF(A1116&lt;&gt;"",(RawData!O1116*ScoringModel!$B$14+RawData!P1116*ScoringModel!$B$15+RawData!Q1116*ScoringModel!$B$16+RawData!R1116*ScoringModel!$B$17+RawData!S1116*ScoringModel!$B$18+RawData!T1116*ScoringModel!$B$19+RawData!U1116*ScoringModel!$B$20)*0.01,"")</f>
        <v/>
      </c>
      <c r="P1116" t="str">
        <f>IF(A1116&lt;&gt;"",(RawData!V1116*ScoringModel!$B$24+RawData!W1116*ScoringModel!$B$25+RawData!X1116*ScoringModel!$B$26+RawData!Y1116*ScoringModel!$B$27+RawData!Z1116*ScoringModel!$B$28+RawData!AA1116*ScoringModel!$B$29+RawData!AB1116*ScoringModel!$B$30)*0.01,"")</f>
        <v/>
      </c>
      <c r="Q1116" s="19"/>
      <c r="R1116" s="19"/>
      <c r="S1116" s="19"/>
      <c r="T1116" s="19"/>
      <c r="U1116" s="19"/>
      <c r="V1116" s="19"/>
    </row>
    <row r="1117" spans="1:22" x14ac:dyDescent="0.25">
      <c r="A1117" t="str">
        <f>IF(RawData!A1117&lt;&gt;"",RawData!A1117,"")</f>
        <v/>
      </c>
      <c r="B1117" t="str">
        <f>IF(RawData!B1117&lt;&gt;"",CONCATENATE(RawData!B1117,", ",RawData!C1117),"")</f>
        <v/>
      </c>
      <c r="C1117" t="str">
        <f>IF(RawData!D1117&lt;&gt;"",RawData!D1117,"")</f>
        <v/>
      </c>
      <c r="D1117" s="28" t="str">
        <f>IF(RawData!E1117&lt;&gt;"",RawData!E1117,"")</f>
        <v/>
      </c>
      <c r="E1117" t="str">
        <f>IF(RawData!F1117&lt;&gt;"",CONCATENATE(RawData!F1117,", ",LEFT(RawData!G1117,1)),"")</f>
        <v/>
      </c>
      <c r="G1117" s="30" t="str">
        <f t="shared" si="17"/>
        <v/>
      </c>
      <c r="H1117" t="str">
        <f>IF(A1117&lt;&gt;"",VLOOKUP(G1117,ScoreRanges!$C$4:$E$8,3),"")</f>
        <v/>
      </c>
      <c r="J1117" s="30" t="str">
        <f>IF(AND(ConversionTable!$F$2&lt;&gt;"",A1117&lt;&gt;""),VLOOKUP(G1117,ConversionTable!B$2:D$402,3),"")</f>
        <v/>
      </c>
      <c r="K1117" t="str">
        <f>IF(AND(ConversionTable!$F$2&lt;&gt;"",A1117&lt;&gt;""),VLOOKUP(J1117,ConversionTable!I$4:K$7,3),"")</f>
        <v/>
      </c>
      <c r="M1117" t="str">
        <f>IF(A1117&lt;&gt;"",(RawData!AC1117*ScoringModel!$B$11+RawData!AD1117*ScoringModel!$B$21+RawData!AE1117*ScoringModel!$B$31)*0.01,"")</f>
        <v/>
      </c>
      <c r="N1117" t="str">
        <f>IF(A1117&lt;&gt;"",(RawData!H1117*ScoringModel!$B$4+RawData!I1117*ScoringModel!$B$5+RawData!J1117*ScoringModel!$B$6+RawData!K1117*ScoringModel!$B$7+RawData!L1117*ScoringModel!$B$8+RawData!M1117*ScoringModel!$B$9+RawData!N1117*ScoringModel!$B$10)*0.01,"")</f>
        <v/>
      </c>
      <c r="O1117" t="str">
        <f>IF(A1117&lt;&gt;"",(RawData!O1117*ScoringModel!$B$14+RawData!P1117*ScoringModel!$B$15+RawData!Q1117*ScoringModel!$B$16+RawData!R1117*ScoringModel!$B$17+RawData!S1117*ScoringModel!$B$18+RawData!T1117*ScoringModel!$B$19+RawData!U1117*ScoringModel!$B$20)*0.01,"")</f>
        <v/>
      </c>
      <c r="P1117" t="str">
        <f>IF(A1117&lt;&gt;"",(RawData!V1117*ScoringModel!$B$24+RawData!W1117*ScoringModel!$B$25+RawData!X1117*ScoringModel!$B$26+RawData!Y1117*ScoringModel!$B$27+RawData!Z1117*ScoringModel!$B$28+RawData!AA1117*ScoringModel!$B$29+RawData!AB1117*ScoringModel!$B$30)*0.01,"")</f>
        <v/>
      </c>
      <c r="Q1117" s="19"/>
      <c r="R1117" s="19"/>
      <c r="S1117" s="19"/>
      <c r="T1117" s="19"/>
      <c r="U1117" s="19"/>
      <c r="V1117" s="19"/>
    </row>
    <row r="1118" spans="1:22" x14ac:dyDescent="0.25">
      <c r="A1118" t="str">
        <f>IF(RawData!A1118&lt;&gt;"",RawData!A1118,"")</f>
        <v/>
      </c>
      <c r="B1118" t="str">
        <f>IF(RawData!B1118&lt;&gt;"",CONCATENATE(RawData!B1118,", ",RawData!C1118),"")</f>
        <v/>
      </c>
      <c r="C1118" t="str">
        <f>IF(RawData!D1118&lt;&gt;"",RawData!D1118,"")</f>
        <v/>
      </c>
      <c r="D1118" s="28" t="str">
        <f>IF(RawData!E1118&lt;&gt;"",RawData!E1118,"")</f>
        <v/>
      </c>
      <c r="E1118" t="str">
        <f>IF(RawData!F1118&lt;&gt;"",CONCATENATE(RawData!F1118,", ",LEFT(RawData!G1118,1)),"")</f>
        <v/>
      </c>
      <c r="G1118" s="30" t="str">
        <f t="shared" si="17"/>
        <v/>
      </c>
      <c r="H1118" t="str">
        <f>IF(A1118&lt;&gt;"",VLOOKUP(G1118,ScoreRanges!$C$4:$E$8,3),"")</f>
        <v/>
      </c>
      <c r="J1118" s="30" t="str">
        <f>IF(AND(ConversionTable!$F$2&lt;&gt;"",A1118&lt;&gt;""),VLOOKUP(G1118,ConversionTable!B$2:D$402,3),"")</f>
        <v/>
      </c>
      <c r="K1118" t="str">
        <f>IF(AND(ConversionTable!$F$2&lt;&gt;"",A1118&lt;&gt;""),VLOOKUP(J1118,ConversionTable!I$4:K$7,3),"")</f>
        <v/>
      </c>
      <c r="M1118" t="str">
        <f>IF(A1118&lt;&gt;"",(RawData!AC1118*ScoringModel!$B$11+RawData!AD1118*ScoringModel!$B$21+RawData!AE1118*ScoringModel!$B$31)*0.01,"")</f>
        <v/>
      </c>
      <c r="N1118" t="str">
        <f>IF(A1118&lt;&gt;"",(RawData!H1118*ScoringModel!$B$4+RawData!I1118*ScoringModel!$B$5+RawData!J1118*ScoringModel!$B$6+RawData!K1118*ScoringModel!$B$7+RawData!L1118*ScoringModel!$B$8+RawData!M1118*ScoringModel!$B$9+RawData!N1118*ScoringModel!$B$10)*0.01,"")</f>
        <v/>
      </c>
      <c r="O1118" t="str">
        <f>IF(A1118&lt;&gt;"",(RawData!O1118*ScoringModel!$B$14+RawData!P1118*ScoringModel!$B$15+RawData!Q1118*ScoringModel!$B$16+RawData!R1118*ScoringModel!$B$17+RawData!S1118*ScoringModel!$B$18+RawData!T1118*ScoringModel!$B$19+RawData!U1118*ScoringModel!$B$20)*0.01,"")</f>
        <v/>
      </c>
      <c r="P1118" t="str">
        <f>IF(A1118&lt;&gt;"",(RawData!V1118*ScoringModel!$B$24+RawData!W1118*ScoringModel!$B$25+RawData!X1118*ScoringModel!$B$26+RawData!Y1118*ScoringModel!$B$27+RawData!Z1118*ScoringModel!$B$28+RawData!AA1118*ScoringModel!$B$29+RawData!AB1118*ScoringModel!$B$30)*0.01,"")</f>
        <v/>
      </c>
      <c r="Q1118" s="19"/>
      <c r="R1118" s="19"/>
      <c r="S1118" s="19"/>
      <c r="T1118" s="19"/>
      <c r="U1118" s="19"/>
      <c r="V1118" s="19"/>
    </row>
    <row r="1119" spans="1:22" x14ac:dyDescent="0.25">
      <c r="A1119" t="str">
        <f>IF(RawData!A1119&lt;&gt;"",RawData!A1119,"")</f>
        <v/>
      </c>
      <c r="B1119" t="str">
        <f>IF(RawData!B1119&lt;&gt;"",CONCATENATE(RawData!B1119,", ",RawData!C1119),"")</f>
        <v/>
      </c>
      <c r="C1119" t="str">
        <f>IF(RawData!D1119&lt;&gt;"",RawData!D1119,"")</f>
        <v/>
      </c>
      <c r="D1119" s="28" t="str">
        <f>IF(RawData!E1119&lt;&gt;"",RawData!E1119,"")</f>
        <v/>
      </c>
      <c r="E1119" t="str">
        <f>IF(RawData!F1119&lt;&gt;"",CONCATENATE(RawData!F1119,", ",LEFT(RawData!G1119,1)),"")</f>
        <v/>
      </c>
      <c r="G1119" s="30" t="str">
        <f t="shared" si="17"/>
        <v/>
      </c>
      <c r="H1119" t="str">
        <f>IF(A1119&lt;&gt;"",VLOOKUP(G1119,ScoreRanges!$C$4:$E$8,3),"")</f>
        <v/>
      </c>
      <c r="J1119" s="30" t="str">
        <f>IF(AND(ConversionTable!$F$2&lt;&gt;"",A1119&lt;&gt;""),VLOOKUP(G1119,ConversionTable!B$2:D$402,3),"")</f>
        <v/>
      </c>
      <c r="K1119" t="str">
        <f>IF(AND(ConversionTable!$F$2&lt;&gt;"",A1119&lt;&gt;""),VLOOKUP(J1119,ConversionTable!I$4:K$7,3),"")</f>
        <v/>
      </c>
      <c r="M1119" t="str">
        <f>IF(A1119&lt;&gt;"",(RawData!AC1119*ScoringModel!$B$11+RawData!AD1119*ScoringModel!$B$21+RawData!AE1119*ScoringModel!$B$31)*0.01,"")</f>
        <v/>
      </c>
      <c r="N1119" t="str">
        <f>IF(A1119&lt;&gt;"",(RawData!H1119*ScoringModel!$B$4+RawData!I1119*ScoringModel!$B$5+RawData!J1119*ScoringModel!$B$6+RawData!K1119*ScoringModel!$B$7+RawData!L1119*ScoringModel!$B$8+RawData!M1119*ScoringModel!$B$9+RawData!N1119*ScoringModel!$B$10)*0.01,"")</f>
        <v/>
      </c>
      <c r="O1119" t="str">
        <f>IF(A1119&lt;&gt;"",(RawData!O1119*ScoringModel!$B$14+RawData!P1119*ScoringModel!$B$15+RawData!Q1119*ScoringModel!$B$16+RawData!R1119*ScoringModel!$B$17+RawData!S1119*ScoringModel!$B$18+RawData!T1119*ScoringModel!$B$19+RawData!U1119*ScoringModel!$B$20)*0.01,"")</f>
        <v/>
      </c>
      <c r="P1119" t="str">
        <f>IF(A1119&lt;&gt;"",(RawData!V1119*ScoringModel!$B$24+RawData!W1119*ScoringModel!$B$25+RawData!X1119*ScoringModel!$B$26+RawData!Y1119*ScoringModel!$B$27+RawData!Z1119*ScoringModel!$B$28+RawData!AA1119*ScoringModel!$B$29+RawData!AB1119*ScoringModel!$B$30)*0.01,"")</f>
        <v/>
      </c>
      <c r="Q1119" s="19"/>
      <c r="R1119" s="19"/>
      <c r="S1119" s="19"/>
      <c r="T1119" s="19"/>
      <c r="U1119" s="19"/>
      <c r="V1119" s="19"/>
    </row>
    <row r="1120" spans="1:22" x14ac:dyDescent="0.25">
      <c r="A1120" t="str">
        <f>IF(RawData!A1120&lt;&gt;"",RawData!A1120,"")</f>
        <v/>
      </c>
      <c r="B1120" t="str">
        <f>IF(RawData!B1120&lt;&gt;"",CONCATENATE(RawData!B1120,", ",RawData!C1120),"")</f>
        <v/>
      </c>
      <c r="C1120" t="str">
        <f>IF(RawData!D1120&lt;&gt;"",RawData!D1120,"")</f>
        <v/>
      </c>
      <c r="D1120" s="28" t="str">
        <f>IF(RawData!E1120&lt;&gt;"",RawData!E1120,"")</f>
        <v/>
      </c>
      <c r="E1120" t="str">
        <f>IF(RawData!F1120&lt;&gt;"",CONCATENATE(RawData!F1120,", ",LEFT(RawData!G1120,1)),"")</f>
        <v/>
      </c>
      <c r="G1120" s="30" t="str">
        <f t="shared" si="17"/>
        <v/>
      </c>
      <c r="H1120" t="str">
        <f>IF(A1120&lt;&gt;"",VLOOKUP(G1120,ScoreRanges!$C$4:$E$8,3),"")</f>
        <v/>
      </c>
      <c r="J1120" s="30" t="str">
        <f>IF(AND(ConversionTable!$F$2&lt;&gt;"",A1120&lt;&gt;""),VLOOKUP(G1120,ConversionTable!B$2:D$402,3),"")</f>
        <v/>
      </c>
      <c r="K1120" t="str">
        <f>IF(AND(ConversionTable!$F$2&lt;&gt;"",A1120&lt;&gt;""),VLOOKUP(J1120,ConversionTable!I$4:K$7,3),"")</f>
        <v/>
      </c>
      <c r="M1120" t="str">
        <f>IF(A1120&lt;&gt;"",(RawData!AC1120*ScoringModel!$B$11+RawData!AD1120*ScoringModel!$B$21+RawData!AE1120*ScoringModel!$B$31)*0.01,"")</f>
        <v/>
      </c>
      <c r="N1120" t="str">
        <f>IF(A1120&lt;&gt;"",(RawData!H1120*ScoringModel!$B$4+RawData!I1120*ScoringModel!$B$5+RawData!J1120*ScoringModel!$B$6+RawData!K1120*ScoringModel!$B$7+RawData!L1120*ScoringModel!$B$8+RawData!M1120*ScoringModel!$B$9+RawData!N1120*ScoringModel!$B$10)*0.01,"")</f>
        <v/>
      </c>
      <c r="O1120" t="str">
        <f>IF(A1120&lt;&gt;"",(RawData!O1120*ScoringModel!$B$14+RawData!P1120*ScoringModel!$B$15+RawData!Q1120*ScoringModel!$B$16+RawData!R1120*ScoringModel!$B$17+RawData!S1120*ScoringModel!$B$18+RawData!T1120*ScoringModel!$B$19+RawData!U1120*ScoringModel!$B$20)*0.01,"")</f>
        <v/>
      </c>
      <c r="P1120" t="str">
        <f>IF(A1120&lt;&gt;"",(RawData!V1120*ScoringModel!$B$24+RawData!W1120*ScoringModel!$B$25+RawData!X1120*ScoringModel!$B$26+RawData!Y1120*ScoringModel!$B$27+RawData!Z1120*ScoringModel!$B$28+RawData!AA1120*ScoringModel!$B$29+RawData!AB1120*ScoringModel!$B$30)*0.01,"")</f>
        <v/>
      </c>
      <c r="Q1120" s="19"/>
      <c r="R1120" s="19"/>
      <c r="S1120" s="19"/>
      <c r="T1120" s="19"/>
      <c r="U1120" s="19"/>
      <c r="V1120" s="19"/>
    </row>
    <row r="1121" spans="1:22" x14ac:dyDescent="0.25">
      <c r="A1121" t="str">
        <f>IF(RawData!A1121&lt;&gt;"",RawData!A1121,"")</f>
        <v/>
      </c>
      <c r="B1121" t="str">
        <f>IF(RawData!B1121&lt;&gt;"",CONCATENATE(RawData!B1121,", ",RawData!C1121),"")</f>
        <v/>
      </c>
      <c r="C1121" t="str">
        <f>IF(RawData!D1121&lt;&gt;"",RawData!D1121,"")</f>
        <v/>
      </c>
      <c r="D1121" s="28" t="str">
        <f>IF(RawData!E1121&lt;&gt;"",RawData!E1121,"")</f>
        <v/>
      </c>
      <c r="E1121" t="str">
        <f>IF(RawData!F1121&lt;&gt;"",CONCATENATE(RawData!F1121,", ",LEFT(RawData!G1121,1)),"")</f>
        <v/>
      </c>
      <c r="G1121" s="30" t="str">
        <f t="shared" si="17"/>
        <v/>
      </c>
      <c r="H1121" t="str">
        <f>IF(A1121&lt;&gt;"",VLOOKUP(G1121,ScoreRanges!$C$4:$E$8,3),"")</f>
        <v/>
      </c>
      <c r="J1121" s="30" t="str">
        <f>IF(AND(ConversionTable!$F$2&lt;&gt;"",A1121&lt;&gt;""),VLOOKUP(G1121,ConversionTable!B$2:D$402,3),"")</f>
        <v/>
      </c>
      <c r="K1121" t="str">
        <f>IF(AND(ConversionTable!$F$2&lt;&gt;"",A1121&lt;&gt;""),VLOOKUP(J1121,ConversionTable!I$4:K$7,3),"")</f>
        <v/>
      </c>
      <c r="M1121" t="str">
        <f>IF(A1121&lt;&gt;"",(RawData!AC1121*ScoringModel!$B$11+RawData!AD1121*ScoringModel!$B$21+RawData!AE1121*ScoringModel!$B$31)*0.01,"")</f>
        <v/>
      </c>
      <c r="N1121" t="str">
        <f>IF(A1121&lt;&gt;"",(RawData!H1121*ScoringModel!$B$4+RawData!I1121*ScoringModel!$B$5+RawData!J1121*ScoringModel!$B$6+RawData!K1121*ScoringModel!$B$7+RawData!L1121*ScoringModel!$B$8+RawData!M1121*ScoringModel!$B$9+RawData!N1121*ScoringModel!$B$10)*0.01,"")</f>
        <v/>
      </c>
      <c r="O1121" t="str">
        <f>IF(A1121&lt;&gt;"",(RawData!O1121*ScoringModel!$B$14+RawData!P1121*ScoringModel!$B$15+RawData!Q1121*ScoringModel!$B$16+RawData!R1121*ScoringModel!$B$17+RawData!S1121*ScoringModel!$B$18+RawData!T1121*ScoringModel!$B$19+RawData!U1121*ScoringModel!$B$20)*0.01,"")</f>
        <v/>
      </c>
      <c r="P1121" t="str">
        <f>IF(A1121&lt;&gt;"",(RawData!V1121*ScoringModel!$B$24+RawData!W1121*ScoringModel!$B$25+RawData!X1121*ScoringModel!$B$26+RawData!Y1121*ScoringModel!$B$27+RawData!Z1121*ScoringModel!$B$28+RawData!AA1121*ScoringModel!$B$29+RawData!AB1121*ScoringModel!$B$30)*0.01,"")</f>
        <v/>
      </c>
      <c r="Q1121" s="19"/>
      <c r="R1121" s="19"/>
      <c r="S1121" s="19"/>
      <c r="T1121" s="19"/>
      <c r="U1121" s="19"/>
      <c r="V1121" s="19"/>
    </row>
    <row r="1122" spans="1:22" x14ac:dyDescent="0.25">
      <c r="A1122" t="str">
        <f>IF(RawData!A1122&lt;&gt;"",RawData!A1122,"")</f>
        <v/>
      </c>
      <c r="B1122" t="str">
        <f>IF(RawData!B1122&lt;&gt;"",CONCATENATE(RawData!B1122,", ",RawData!C1122),"")</f>
        <v/>
      </c>
      <c r="C1122" t="str">
        <f>IF(RawData!D1122&lt;&gt;"",RawData!D1122,"")</f>
        <v/>
      </c>
      <c r="D1122" s="28" t="str">
        <f>IF(RawData!E1122&lt;&gt;"",RawData!E1122,"")</f>
        <v/>
      </c>
      <c r="E1122" t="str">
        <f>IF(RawData!F1122&lt;&gt;"",CONCATENATE(RawData!F1122,", ",LEFT(RawData!G1122,1)),"")</f>
        <v/>
      </c>
      <c r="G1122" s="30" t="str">
        <f t="shared" si="17"/>
        <v/>
      </c>
      <c r="H1122" t="str">
        <f>IF(A1122&lt;&gt;"",VLOOKUP(G1122,ScoreRanges!$C$4:$E$8,3),"")</f>
        <v/>
      </c>
      <c r="J1122" s="30" t="str">
        <f>IF(AND(ConversionTable!$F$2&lt;&gt;"",A1122&lt;&gt;""),VLOOKUP(G1122,ConversionTable!B$2:D$402,3),"")</f>
        <v/>
      </c>
      <c r="K1122" t="str">
        <f>IF(AND(ConversionTable!$F$2&lt;&gt;"",A1122&lt;&gt;""),VLOOKUP(J1122,ConversionTable!I$4:K$7,3),"")</f>
        <v/>
      </c>
      <c r="M1122" t="str">
        <f>IF(A1122&lt;&gt;"",(RawData!AC1122*ScoringModel!$B$11+RawData!AD1122*ScoringModel!$B$21+RawData!AE1122*ScoringModel!$B$31)*0.01,"")</f>
        <v/>
      </c>
      <c r="N1122" t="str">
        <f>IF(A1122&lt;&gt;"",(RawData!H1122*ScoringModel!$B$4+RawData!I1122*ScoringModel!$B$5+RawData!J1122*ScoringModel!$B$6+RawData!K1122*ScoringModel!$B$7+RawData!L1122*ScoringModel!$B$8+RawData!M1122*ScoringModel!$B$9+RawData!N1122*ScoringModel!$B$10)*0.01,"")</f>
        <v/>
      </c>
      <c r="O1122" t="str">
        <f>IF(A1122&lt;&gt;"",(RawData!O1122*ScoringModel!$B$14+RawData!P1122*ScoringModel!$B$15+RawData!Q1122*ScoringModel!$B$16+RawData!R1122*ScoringModel!$B$17+RawData!S1122*ScoringModel!$B$18+RawData!T1122*ScoringModel!$B$19+RawData!U1122*ScoringModel!$B$20)*0.01,"")</f>
        <v/>
      </c>
      <c r="P1122" t="str">
        <f>IF(A1122&lt;&gt;"",(RawData!V1122*ScoringModel!$B$24+RawData!W1122*ScoringModel!$B$25+RawData!X1122*ScoringModel!$B$26+RawData!Y1122*ScoringModel!$B$27+RawData!Z1122*ScoringModel!$B$28+RawData!AA1122*ScoringModel!$B$29+RawData!AB1122*ScoringModel!$B$30)*0.01,"")</f>
        <v/>
      </c>
      <c r="Q1122" s="19"/>
      <c r="R1122" s="19"/>
      <c r="S1122" s="19"/>
      <c r="T1122" s="19"/>
      <c r="U1122" s="19"/>
      <c r="V1122" s="19"/>
    </row>
    <row r="1123" spans="1:22" x14ac:dyDescent="0.25">
      <c r="A1123" t="str">
        <f>IF(RawData!A1123&lt;&gt;"",RawData!A1123,"")</f>
        <v/>
      </c>
      <c r="B1123" t="str">
        <f>IF(RawData!B1123&lt;&gt;"",CONCATENATE(RawData!B1123,", ",RawData!C1123),"")</f>
        <v/>
      </c>
      <c r="C1123" t="str">
        <f>IF(RawData!D1123&lt;&gt;"",RawData!D1123,"")</f>
        <v/>
      </c>
      <c r="D1123" s="28" t="str">
        <f>IF(RawData!E1123&lt;&gt;"",RawData!E1123,"")</f>
        <v/>
      </c>
      <c r="E1123" t="str">
        <f>IF(RawData!F1123&lt;&gt;"",CONCATENATE(RawData!F1123,", ",LEFT(RawData!G1123,1)),"")</f>
        <v/>
      </c>
      <c r="G1123" s="30" t="str">
        <f t="shared" si="17"/>
        <v/>
      </c>
      <c r="H1123" t="str">
        <f>IF(A1123&lt;&gt;"",VLOOKUP(G1123,ScoreRanges!$C$4:$E$8,3),"")</f>
        <v/>
      </c>
      <c r="J1123" s="30" t="str">
        <f>IF(AND(ConversionTable!$F$2&lt;&gt;"",A1123&lt;&gt;""),VLOOKUP(G1123,ConversionTable!B$2:D$402,3),"")</f>
        <v/>
      </c>
      <c r="K1123" t="str">
        <f>IF(AND(ConversionTable!$F$2&lt;&gt;"",A1123&lt;&gt;""),VLOOKUP(J1123,ConversionTable!I$4:K$7,3),"")</f>
        <v/>
      </c>
      <c r="M1123" t="str">
        <f>IF(A1123&lt;&gt;"",(RawData!AC1123*ScoringModel!$B$11+RawData!AD1123*ScoringModel!$B$21+RawData!AE1123*ScoringModel!$B$31)*0.01,"")</f>
        <v/>
      </c>
      <c r="N1123" t="str">
        <f>IF(A1123&lt;&gt;"",(RawData!H1123*ScoringModel!$B$4+RawData!I1123*ScoringModel!$B$5+RawData!J1123*ScoringModel!$B$6+RawData!K1123*ScoringModel!$B$7+RawData!L1123*ScoringModel!$B$8+RawData!M1123*ScoringModel!$B$9+RawData!N1123*ScoringModel!$B$10)*0.01,"")</f>
        <v/>
      </c>
      <c r="O1123" t="str">
        <f>IF(A1123&lt;&gt;"",(RawData!O1123*ScoringModel!$B$14+RawData!P1123*ScoringModel!$B$15+RawData!Q1123*ScoringModel!$B$16+RawData!R1123*ScoringModel!$B$17+RawData!S1123*ScoringModel!$B$18+RawData!T1123*ScoringModel!$B$19+RawData!U1123*ScoringModel!$B$20)*0.01,"")</f>
        <v/>
      </c>
      <c r="P1123" t="str">
        <f>IF(A1123&lt;&gt;"",(RawData!V1123*ScoringModel!$B$24+RawData!W1123*ScoringModel!$B$25+RawData!X1123*ScoringModel!$B$26+RawData!Y1123*ScoringModel!$B$27+RawData!Z1123*ScoringModel!$B$28+RawData!AA1123*ScoringModel!$B$29+RawData!AB1123*ScoringModel!$B$30)*0.01,"")</f>
        <v/>
      </c>
      <c r="Q1123" s="19"/>
      <c r="R1123" s="19"/>
      <c r="S1123" s="19"/>
      <c r="T1123" s="19"/>
      <c r="U1123" s="19"/>
      <c r="V1123" s="19"/>
    </row>
    <row r="1124" spans="1:22" x14ac:dyDescent="0.25">
      <c r="A1124" t="str">
        <f>IF(RawData!A1124&lt;&gt;"",RawData!A1124,"")</f>
        <v/>
      </c>
      <c r="B1124" t="str">
        <f>IF(RawData!B1124&lt;&gt;"",CONCATENATE(RawData!B1124,", ",RawData!C1124),"")</f>
        <v/>
      </c>
      <c r="C1124" t="str">
        <f>IF(RawData!D1124&lt;&gt;"",RawData!D1124,"")</f>
        <v/>
      </c>
      <c r="D1124" s="28" t="str">
        <f>IF(RawData!E1124&lt;&gt;"",RawData!E1124,"")</f>
        <v/>
      </c>
      <c r="E1124" t="str">
        <f>IF(RawData!F1124&lt;&gt;"",CONCATENATE(RawData!F1124,", ",LEFT(RawData!G1124,1)),"")</f>
        <v/>
      </c>
      <c r="G1124" s="30" t="str">
        <f t="shared" si="17"/>
        <v/>
      </c>
      <c r="H1124" t="str">
        <f>IF(A1124&lt;&gt;"",VLOOKUP(G1124,ScoreRanges!$C$4:$E$8,3),"")</f>
        <v/>
      </c>
      <c r="J1124" s="30" t="str">
        <f>IF(AND(ConversionTable!$F$2&lt;&gt;"",A1124&lt;&gt;""),VLOOKUP(G1124,ConversionTable!B$2:D$402,3),"")</f>
        <v/>
      </c>
      <c r="K1124" t="str">
        <f>IF(AND(ConversionTable!$F$2&lt;&gt;"",A1124&lt;&gt;""),VLOOKUP(J1124,ConversionTable!I$4:K$7,3),"")</f>
        <v/>
      </c>
      <c r="M1124" t="str">
        <f>IF(A1124&lt;&gt;"",(RawData!AC1124*ScoringModel!$B$11+RawData!AD1124*ScoringModel!$B$21+RawData!AE1124*ScoringModel!$B$31)*0.01,"")</f>
        <v/>
      </c>
      <c r="N1124" t="str">
        <f>IF(A1124&lt;&gt;"",(RawData!H1124*ScoringModel!$B$4+RawData!I1124*ScoringModel!$B$5+RawData!J1124*ScoringModel!$B$6+RawData!K1124*ScoringModel!$B$7+RawData!L1124*ScoringModel!$B$8+RawData!M1124*ScoringModel!$B$9+RawData!N1124*ScoringModel!$B$10)*0.01,"")</f>
        <v/>
      </c>
      <c r="O1124" t="str">
        <f>IF(A1124&lt;&gt;"",(RawData!O1124*ScoringModel!$B$14+RawData!P1124*ScoringModel!$B$15+RawData!Q1124*ScoringModel!$B$16+RawData!R1124*ScoringModel!$B$17+RawData!S1124*ScoringModel!$B$18+RawData!T1124*ScoringModel!$B$19+RawData!U1124*ScoringModel!$B$20)*0.01,"")</f>
        <v/>
      </c>
      <c r="P1124" t="str">
        <f>IF(A1124&lt;&gt;"",(RawData!V1124*ScoringModel!$B$24+RawData!W1124*ScoringModel!$B$25+RawData!X1124*ScoringModel!$B$26+RawData!Y1124*ScoringModel!$B$27+RawData!Z1124*ScoringModel!$B$28+RawData!AA1124*ScoringModel!$B$29+RawData!AB1124*ScoringModel!$B$30)*0.01,"")</f>
        <v/>
      </c>
      <c r="Q1124" s="19"/>
      <c r="R1124" s="19"/>
      <c r="S1124" s="19"/>
      <c r="T1124" s="19"/>
      <c r="U1124" s="19"/>
      <c r="V1124" s="19"/>
    </row>
    <row r="1125" spans="1:22" x14ac:dyDescent="0.25">
      <c r="A1125" t="str">
        <f>IF(RawData!A1125&lt;&gt;"",RawData!A1125,"")</f>
        <v/>
      </c>
      <c r="B1125" t="str">
        <f>IF(RawData!B1125&lt;&gt;"",CONCATENATE(RawData!B1125,", ",RawData!C1125),"")</f>
        <v/>
      </c>
      <c r="C1125" t="str">
        <f>IF(RawData!D1125&lt;&gt;"",RawData!D1125,"")</f>
        <v/>
      </c>
      <c r="D1125" s="28" t="str">
        <f>IF(RawData!E1125&lt;&gt;"",RawData!E1125,"")</f>
        <v/>
      </c>
      <c r="E1125" t="str">
        <f>IF(RawData!F1125&lt;&gt;"",CONCATENATE(RawData!F1125,", ",LEFT(RawData!G1125,1)),"")</f>
        <v/>
      </c>
      <c r="G1125" s="30" t="str">
        <f t="shared" si="17"/>
        <v/>
      </c>
      <c r="H1125" t="str">
        <f>IF(A1125&lt;&gt;"",VLOOKUP(G1125,ScoreRanges!$C$4:$E$8,3),"")</f>
        <v/>
      </c>
      <c r="J1125" s="30" t="str">
        <f>IF(AND(ConversionTable!$F$2&lt;&gt;"",A1125&lt;&gt;""),VLOOKUP(G1125,ConversionTable!B$2:D$402,3),"")</f>
        <v/>
      </c>
      <c r="K1125" t="str">
        <f>IF(AND(ConversionTable!$F$2&lt;&gt;"",A1125&lt;&gt;""),VLOOKUP(J1125,ConversionTable!I$4:K$7,3),"")</f>
        <v/>
      </c>
      <c r="M1125" t="str">
        <f>IF(A1125&lt;&gt;"",(RawData!AC1125*ScoringModel!$B$11+RawData!AD1125*ScoringModel!$B$21+RawData!AE1125*ScoringModel!$B$31)*0.01,"")</f>
        <v/>
      </c>
      <c r="N1125" t="str">
        <f>IF(A1125&lt;&gt;"",(RawData!H1125*ScoringModel!$B$4+RawData!I1125*ScoringModel!$B$5+RawData!J1125*ScoringModel!$B$6+RawData!K1125*ScoringModel!$B$7+RawData!L1125*ScoringModel!$B$8+RawData!M1125*ScoringModel!$B$9+RawData!N1125*ScoringModel!$B$10)*0.01,"")</f>
        <v/>
      </c>
      <c r="O1125" t="str">
        <f>IF(A1125&lt;&gt;"",(RawData!O1125*ScoringModel!$B$14+RawData!P1125*ScoringModel!$B$15+RawData!Q1125*ScoringModel!$B$16+RawData!R1125*ScoringModel!$B$17+RawData!S1125*ScoringModel!$B$18+RawData!T1125*ScoringModel!$B$19+RawData!U1125*ScoringModel!$B$20)*0.01,"")</f>
        <v/>
      </c>
      <c r="P1125" t="str">
        <f>IF(A1125&lt;&gt;"",(RawData!V1125*ScoringModel!$B$24+RawData!W1125*ScoringModel!$B$25+RawData!X1125*ScoringModel!$B$26+RawData!Y1125*ScoringModel!$B$27+RawData!Z1125*ScoringModel!$B$28+RawData!AA1125*ScoringModel!$B$29+RawData!AB1125*ScoringModel!$B$30)*0.01,"")</f>
        <v/>
      </c>
      <c r="Q1125" s="19"/>
      <c r="R1125" s="19"/>
      <c r="S1125" s="19"/>
      <c r="T1125" s="19"/>
      <c r="U1125" s="19"/>
      <c r="V1125" s="19"/>
    </row>
    <row r="1126" spans="1:22" x14ac:dyDescent="0.25">
      <c r="A1126" t="str">
        <f>IF(RawData!A1126&lt;&gt;"",RawData!A1126,"")</f>
        <v/>
      </c>
      <c r="B1126" t="str">
        <f>IF(RawData!B1126&lt;&gt;"",CONCATENATE(RawData!B1126,", ",RawData!C1126),"")</f>
        <v/>
      </c>
      <c r="C1126" t="str">
        <f>IF(RawData!D1126&lt;&gt;"",RawData!D1126,"")</f>
        <v/>
      </c>
      <c r="D1126" s="28" t="str">
        <f>IF(RawData!E1126&lt;&gt;"",RawData!E1126,"")</f>
        <v/>
      </c>
      <c r="E1126" t="str">
        <f>IF(RawData!F1126&lt;&gt;"",CONCATENATE(RawData!F1126,", ",LEFT(RawData!G1126,1)),"")</f>
        <v/>
      </c>
      <c r="G1126" s="30" t="str">
        <f t="shared" si="17"/>
        <v/>
      </c>
      <c r="H1126" t="str">
        <f>IF(A1126&lt;&gt;"",VLOOKUP(G1126,ScoreRanges!$C$4:$E$8,3),"")</f>
        <v/>
      </c>
      <c r="J1126" s="30" t="str">
        <f>IF(AND(ConversionTable!$F$2&lt;&gt;"",A1126&lt;&gt;""),VLOOKUP(G1126,ConversionTable!B$2:D$402,3),"")</f>
        <v/>
      </c>
      <c r="K1126" t="str">
        <f>IF(AND(ConversionTable!$F$2&lt;&gt;"",A1126&lt;&gt;""),VLOOKUP(J1126,ConversionTable!I$4:K$7,3),"")</f>
        <v/>
      </c>
      <c r="M1126" t="str">
        <f>IF(A1126&lt;&gt;"",(RawData!AC1126*ScoringModel!$B$11+RawData!AD1126*ScoringModel!$B$21+RawData!AE1126*ScoringModel!$B$31)*0.01,"")</f>
        <v/>
      </c>
      <c r="N1126" t="str">
        <f>IF(A1126&lt;&gt;"",(RawData!H1126*ScoringModel!$B$4+RawData!I1126*ScoringModel!$B$5+RawData!J1126*ScoringModel!$B$6+RawData!K1126*ScoringModel!$B$7+RawData!L1126*ScoringModel!$B$8+RawData!M1126*ScoringModel!$B$9+RawData!N1126*ScoringModel!$B$10)*0.01,"")</f>
        <v/>
      </c>
      <c r="O1126" t="str">
        <f>IF(A1126&lt;&gt;"",(RawData!O1126*ScoringModel!$B$14+RawData!P1126*ScoringModel!$B$15+RawData!Q1126*ScoringModel!$B$16+RawData!R1126*ScoringModel!$B$17+RawData!S1126*ScoringModel!$B$18+RawData!T1126*ScoringModel!$B$19+RawData!U1126*ScoringModel!$B$20)*0.01,"")</f>
        <v/>
      </c>
      <c r="P1126" t="str">
        <f>IF(A1126&lt;&gt;"",(RawData!V1126*ScoringModel!$B$24+RawData!W1126*ScoringModel!$B$25+RawData!X1126*ScoringModel!$B$26+RawData!Y1126*ScoringModel!$B$27+RawData!Z1126*ScoringModel!$B$28+RawData!AA1126*ScoringModel!$B$29+RawData!AB1126*ScoringModel!$B$30)*0.01,"")</f>
        <v/>
      </c>
      <c r="Q1126" s="19"/>
      <c r="R1126" s="19"/>
      <c r="S1126" s="19"/>
      <c r="T1126" s="19"/>
      <c r="U1126" s="19"/>
      <c r="V1126" s="19"/>
    </row>
    <row r="1127" spans="1:22" x14ac:dyDescent="0.25">
      <c r="A1127" t="str">
        <f>IF(RawData!A1127&lt;&gt;"",RawData!A1127,"")</f>
        <v/>
      </c>
      <c r="B1127" t="str">
        <f>IF(RawData!B1127&lt;&gt;"",CONCATENATE(RawData!B1127,", ",RawData!C1127),"")</f>
        <v/>
      </c>
      <c r="C1127" t="str">
        <f>IF(RawData!D1127&lt;&gt;"",RawData!D1127,"")</f>
        <v/>
      </c>
      <c r="D1127" s="28" t="str">
        <f>IF(RawData!E1127&lt;&gt;"",RawData!E1127,"")</f>
        <v/>
      </c>
      <c r="E1127" t="str">
        <f>IF(RawData!F1127&lt;&gt;"",CONCATENATE(RawData!F1127,", ",LEFT(RawData!G1127,1)),"")</f>
        <v/>
      </c>
      <c r="G1127" s="30" t="str">
        <f t="shared" si="17"/>
        <v/>
      </c>
      <c r="H1127" t="str">
        <f>IF(A1127&lt;&gt;"",VLOOKUP(G1127,ScoreRanges!$C$4:$E$8,3),"")</f>
        <v/>
      </c>
      <c r="J1127" s="30" t="str">
        <f>IF(AND(ConversionTable!$F$2&lt;&gt;"",A1127&lt;&gt;""),VLOOKUP(G1127,ConversionTable!B$2:D$402,3),"")</f>
        <v/>
      </c>
      <c r="K1127" t="str">
        <f>IF(AND(ConversionTable!$F$2&lt;&gt;"",A1127&lt;&gt;""),VLOOKUP(J1127,ConversionTable!I$4:K$7,3),"")</f>
        <v/>
      </c>
      <c r="M1127" t="str">
        <f>IF(A1127&lt;&gt;"",(RawData!AC1127*ScoringModel!$B$11+RawData!AD1127*ScoringModel!$B$21+RawData!AE1127*ScoringModel!$B$31)*0.01,"")</f>
        <v/>
      </c>
      <c r="N1127" t="str">
        <f>IF(A1127&lt;&gt;"",(RawData!H1127*ScoringModel!$B$4+RawData!I1127*ScoringModel!$B$5+RawData!J1127*ScoringModel!$B$6+RawData!K1127*ScoringModel!$B$7+RawData!L1127*ScoringModel!$B$8+RawData!M1127*ScoringModel!$B$9+RawData!N1127*ScoringModel!$B$10)*0.01,"")</f>
        <v/>
      </c>
      <c r="O1127" t="str">
        <f>IF(A1127&lt;&gt;"",(RawData!O1127*ScoringModel!$B$14+RawData!P1127*ScoringModel!$B$15+RawData!Q1127*ScoringModel!$B$16+RawData!R1127*ScoringModel!$B$17+RawData!S1127*ScoringModel!$B$18+RawData!T1127*ScoringModel!$B$19+RawData!U1127*ScoringModel!$B$20)*0.01,"")</f>
        <v/>
      </c>
      <c r="P1127" t="str">
        <f>IF(A1127&lt;&gt;"",(RawData!V1127*ScoringModel!$B$24+RawData!W1127*ScoringModel!$B$25+RawData!X1127*ScoringModel!$B$26+RawData!Y1127*ScoringModel!$B$27+RawData!Z1127*ScoringModel!$B$28+RawData!AA1127*ScoringModel!$B$29+RawData!AB1127*ScoringModel!$B$30)*0.01,"")</f>
        <v/>
      </c>
      <c r="Q1127" s="19"/>
      <c r="R1127" s="19"/>
      <c r="S1127" s="19"/>
      <c r="T1127" s="19"/>
      <c r="U1127" s="19"/>
      <c r="V1127" s="19"/>
    </row>
    <row r="1128" spans="1:22" x14ac:dyDescent="0.25">
      <c r="A1128" t="str">
        <f>IF(RawData!A1128&lt;&gt;"",RawData!A1128,"")</f>
        <v/>
      </c>
      <c r="B1128" t="str">
        <f>IF(RawData!B1128&lt;&gt;"",CONCATENATE(RawData!B1128,", ",RawData!C1128),"")</f>
        <v/>
      </c>
      <c r="C1128" t="str">
        <f>IF(RawData!D1128&lt;&gt;"",RawData!D1128,"")</f>
        <v/>
      </c>
      <c r="D1128" s="28" t="str">
        <f>IF(RawData!E1128&lt;&gt;"",RawData!E1128,"")</f>
        <v/>
      </c>
      <c r="E1128" t="str">
        <f>IF(RawData!F1128&lt;&gt;"",CONCATENATE(RawData!F1128,", ",LEFT(RawData!G1128,1)),"")</f>
        <v/>
      </c>
      <c r="G1128" s="30" t="str">
        <f t="shared" si="17"/>
        <v/>
      </c>
      <c r="H1128" t="str">
        <f>IF(A1128&lt;&gt;"",VLOOKUP(G1128,ScoreRanges!$C$4:$E$8,3),"")</f>
        <v/>
      </c>
      <c r="J1128" s="30" t="str">
        <f>IF(AND(ConversionTable!$F$2&lt;&gt;"",A1128&lt;&gt;""),VLOOKUP(G1128,ConversionTable!B$2:D$402,3),"")</f>
        <v/>
      </c>
      <c r="K1128" t="str">
        <f>IF(AND(ConversionTable!$F$2&lt;&gt;"",A1128&lt;&gt;""),VLOOKUP(J1128,ConversionTable!I$4:K$7,3),"")</f>
        <v/>
      </c>
      <c r="M1128" t="str">
        <f>IF(A1128&lt;&gt;"",(RawData!AC1128*ScoringModel!$B$11+RawData!AD1128*ScoringModel!$B$21+RawData!AE1128*ScoringModel!$B$31)*0.01,"")</f>
        <v/>
      </c>
      <c r="N1128" t="str">
        <f>IF(A1128&lt;&gt;"",(RawData!H1128*ScoringModel!$B$4+RawData!I1128*ScoringModel!$B$5+RawData!J1128*ScoringModel!$B$6+RawData!K1128*ScoringModel!$B$7+RawData!L1128*ScoringModel!$B$8+RawData!M1128*ScoringModel!$B$9+RawData!N1128*ScoringModel!$B$10)*0.01,"")</f>
        <v/>
      </c>
      <c r="O1128" t="str">
        <f>IF(A1128&lt;&gt;"",(RawData!O1128*ScoringModel!$B$14+RawData!P1128*ScoringModel!$B$15+RawData!Q1128*ScoringModel!$B$16+RawData!R1128*ScoringModel!$B$17+RawData!S1128*ScoringModel!$B$18+RawData!T1128*ScoringModel!$B$19+RawData!U1128*ScoringModel!$B$20)*0.01,"")</f>
        <v/>
      </c>
      <c r="P1128" t="str">
        <f>IF(A1128&lt;&gt;"",(RawData!V1128*ScoringModel!$B$24+RawData!W1128*ScoringModel!$B$25+RawData!X1128*ScoringModel!$B$26+RawData!Y1128*ScoringModel!$B$27+RawData!Z1128*ScoringModel!$B$28+RawData!AA1128*ScoringModel!$B$29+RawData!AB1128*ScoringModel!$B$30)*0.01,"")</f>
        <v/>
      </c>
      <c r="Q1128" s="19"/>
      <c r="R1128" s="19"/>
      <c r="S1128" s="19"/>
      <c r="T1128" s="19"/>
      <c r="U1128" s="19"/>
      <c r="V1128" s="19"/>
    </row>
    <row r="1129" spans="1:22" x14ac:dyDescent="0.25">
      <c r="A1129" t="str">
        <f>IF(RawData!A1129&lt;&gt;"",RawData!A1129,"")</f>
        <v/>
      </c>
      <c r="B1129" t="str">
        <f>IF(RawData!B1129&lt;&gt;"",CONCATENATE(RawData!B1129,", ",RawData!C1129),"")</f>
        <v/>
      </c>
      <c r="C1129" t="str">
        <f>IF(RawData!D1129&lt;&gt;"",RawData!D1129,"")</f>
        <v/>
      </c>
      <c r="D1129" s="28" t="str">
        <f>IF(RawData!E1129&lt;&gt;"",RawData!E1129,"")</f>
        <v/>
      </c>
      <c r="E1129" t="str">
        <f>IF(RawData!F1129&lt;&gt;"",CONCATENATE(RawData!F1129,", ",LEFT(RawData!G1129,1)),"")</f>
        <v/>
      </c>
      <c r="G1129" s="30" t="str">
        <f t="shared" si="17"/>
        <v/>
      </c>
      <c r="H1129" t="str">
        <f>IF(A1129&lt;&gt;"",VLOOKUP(G1129,ScoreRanges!$C$4:$E$8,3),"")</f>
        <v/>
      </c>
      <c r="J1129" s="30" t="str">
        <f>IF(AND(ConversionTable!$F$2&lt;&gt;"",A1129&lt;&gt;""),VLOOKUP(G1129,ConversionTable!B$2:D$402,3),"")</f>
        <v/>
      </c>
      <c r="K1129" t="str">
        <f>IF(AND(ConversionTable!$F$2&lt;&gt;"",A1129&lt;&gt;""),VLOOKUP(J1129,ConversionTable!I$4:K$7,3),"")</f>
        <v/>
      </c>
      <c r="M1129" t="str">
        <f>IF(A1129&lt;&gt;"",(RawData!AC1129*ScoringModel!$B$11+RawData!AD1129*ScoringModel!$B$21+RawData!AE1129*ScoringModel!$B$31)*0.01,"")</f>
        <v/>
      </c>
      <c r="N1129" t="str">
        <f>IF(A1129&lt;&gt;"",(RawData!H1129*ScoringModel!$B$4+RawData!I1129*ScoringModel!$B$5+RawData!J1129*ScoringModel!$B$6+RawData!K1129*ScoringModel!$B$7+RawData!L1129*ScoringModel!$B$8+RawData!M1129*ScoringModel!$B$9+RawData!N1129*ScoringModel!$B$10)*0.01,"")</f>
        <v/>
      </c>
      <c r="O1129" t="str">
        <f>IF(A1129&lt;&gt;"",(RawData!O1129*ScoringModel!$B$14+RawData!P1129*ScoringModel!$B$15+RawData!Q1129*ScoringModel!$B$16+RawData!R1129*ScoringModel!$B$17+RawData!S1129*ScoringModel!$B$18+RawData!T1129*ScoringModel!$B$19+RawData!U1129*ScoringModel!$B$20)*0.01,"")</f>
        <v/>
      </c>
      <c r="P1129" t="str">
        <f>IF(A1129&lt;&gt;"",(RawData!V1129*ScoringModel!$B$24+RawData!W1129*ScoringModel!$B$25+RawData!X1129*ScoringModel!$B$26+RawData!Y1129*ScoringModel!$B$27+RawData!Z1129*ScoringModel!$B$28+RawData!AA1129*ScoringModel!$B$29+RawData!AB1129*ScoringModel!$B$30)*0.01,"")</f>
        <v/>
      </c>
      <c r="Q1129" s="19"/>
      <c r="R1129" s="19"/>
      <c r="S1129" s="19"/>
      <c r="T1129" s="19"/>
      <c r="U1129" s="19"/>
      <c r="V1129" s="19"/>
    </row>
    <row r="1130" spans="1:22" x14ac:dyDescent="0.25">
      <c r="A1130" t="str">
        <f>IF(RawData!A1130&lt;&gt;"",RawData!A1130,"")</f>
        <v/>
      </c>
      <c r="B1130" t="str">
        <f>IF(RawData!B1130&lt;&gt;"",CONCATENATE(RawData!B1130,", ",RawData!C1130),"")</f>
        <v/>
      </c>
      <c r="C1130" t="str">
        <f>IF(RawData!D1130&lt;&gt;"",RawData!D1130,"")</f>
        <v/>
      </c>
      <c r="D1130" s="28" t="str">
        <f>IF(RawData!E1130&lt;&gt;"",RawData!E1130,"")</f>
        <v/>
      </c>
      <c r="E1130" t="str">
        <f>IF(RawData!F1130&lt;&gt;"",CONCATENATE(RawData!F1130,", ",LEFT(RawData!G1130,1)),"")</f>
        <v/>
      </c>
      <c r="G1130" s="30" t="str">
        <f t="shared" si="17"/>
        <v/>
      </c>
      <c r="H1130" t="str">
        <f>IF(A1130&lt;&gt;"",VLOOKUP(G1130,ScoreRanges!$C$4:$E$8,3),"")</f>
        <v/>
      </c>
      <c r="J1130" s="30" t="str">
        <f>IF(AND(ConversionTable!$F$2&lt;&gt;"",A1130&lt;&gt;""),VLOOKUP(G1130,ConversionTable!B$2:D$402,3),"")</f>
        <v/>
      </c>
      <c r="K1130" t="str">
        <f>IF(AND(ConversionTable!$F$2&lt;&gt;"",A1130&lt;&gt;""),VLOOKUP(J1130,ConversionTable!I$4:K$7,3),"")</f>
        <v/>
      </c>
      <c r="M1130" t="str">
        <f>IF(A1130&lt;&gt;"",(RawData!AC1130*ScoringModel!$B$11+RawData!AD1130*ScoringModel!$B$21+RawData!AE1130*ScoringModel!$B$31)*0.01,"")</f>
        <v/>
      </c>
      <c r="N1130" t="str">
        <f>IF(A1130&lt;&gt;"",(RawData!H1130*ScoringModel!$B$4+RawData!I1130*ScoringModel!$B$5+RawData!J1130*ScoringModel!$B$6+RawData!K1130*ScoringModel!$B$7+RawData!L1130*ScoringModel!$B$8+RawData!M1130*ScoringModel!$B$9+RawData!N1130*ScoringModel!$B$10)*0.01,"")</f>
        <v/>
      </c>
      <c r="O1130" t="str">
        <f>IF(A1130&lt;&gt;"",(RawData!O1130*ScoringModel!$B$14+RawData!P1130*ScoringModel!$B$15+RawData!Q1130*ScoringModel!$B$16+RawData!R1130*ScoringModel!$B$17+RawData!S1130*ScoringModel!$B$18+RawData!T1130*ScoringModel!$B$19+RawData!U1130*ScoringModel!$B$20)*0.01,"")</f>
        <v/>
      </c>
      <c r="P1130" t="str">
        <f>IF(A1130&lt;&gt;"",(RawData!V1130*ScoringModel!$B$24+RawData!W1130*ScoringModel!$B$25+RawData!X1130*ScoringModel!$B$26+RawData!Y1130*ScoringModel!$B$27+RawData!Z1130*ScoringModel!$B$28+RawData!AA1130*ScoringModel!$B$29+RawData!AB1130*ScoringModel!$B$30)*0.01,"")</f>
        <v/>
      </c>
      <c r="Q1130" s="19"/>
      <c r="R1130" s="19"/>
      <c r="S1130" s="19"/>
      <c r="T1130" s="19"/>
      <c r="U1130" s="19"/>
      <c r="V1130" s="19"/>
    </row>
    <row r="1131" spans="1:22" x14ac:dyDescent="0.25">
      <c r="A1131" t="str">
        <f>IF(RawData!A1131&lt;&gt;"",RawData!A1131,"")</f>
        <v/>
      </c>
      <c r="B1131" t="str">
        <f>IF(RawData!B1131&lt;&gt;"",CONCATENATE(RawData!B1131,", ",RawData!C1131),"")</f>
        <v/>
      </c>
      <c r="C1131" t="str">
        <f>IF(RawData!D1131&lt;&gt;"",RawData!D1131,"")</f>
        <v/>
      </c>
      <c r="D1131" s="28" t="str">
        <f>IF(RawData!E1131&lt;&gt;"",RawData!E1131,"")</f>
        <v/>
      </c>
      <c r="E1131" t="str">
        <f>IF(RawData!F1131&lt;&gt;"",CONCATENATE(RawData!F1131,", ",LEFT(RawData!G1131,1)),"")</f>
        <v/>
      </c>
      <c r="G1131" s="30" t="str">
        <f t="shared" si="17"/>
        <v/>
      </c>
      <c r="H1131" t="str">
        <f>IF(A1131&lt;&gt;"",VLOOKUP(G1131,ScoreRanges!$C$4:$E$8,3),"")</f>
        <v/>
      </c>
      <c r="J1131" s="30" t="str">
        <f>IF(AND(ConversionTable!$F$2&lt;&gt;"",A1131&lt;&gt;""),VLOOKUP(G1131,ConversionTable!B$2:D$402,3),"")</f>
        <v/>
      </c>
      <c r="K1131" t="str">
        <f>IF(AND(ConversionTable!$F$2&lt;&gt;"",A1131&lt;&gt;""),VLOOKUP(J1131,ConversionTable!I$4:K$7,3),"")</f>
        <v/>
      </c>
      <c r="M1131" t="str">
        <f>IF(A1131&lt;&gt;"",(RawData!AC1131*ScoringModel!$B$11+RawData!AD1131*ScoringModel!$B$21+RawData!AE1131*ScoringModel!$B$31)*0.01,"")</f>
        <v/>
      </c>
      <c r="N1131" t="str">
        <f>IF(A1131&lt;&gt;"",(RawData!H1131*ScoringModel!$B$4+RawData!I1131*ScoringModel!$B$5+RawData!J1131*ScoringModel!$B$6+RawData!K1131*ScoringModel!$B$7+RawData!L1131*ScoringModel!$B$8+RawData!M1131*ScoringModel!$B$9+RawData!N1131*ScoringModel!$B$10)*0.01,"")</f>
        <v/>
      </c>
      <c r="O1131" t="str">
        <f>IF(A1131&lt;&gt;"",(RawData!O1131*ScoringModel!$B$14+RawData!P1131*ScoringModel!$B$15+RawData!Q1131*ScoringModel!$B$16+RawData!R1131*ScoringModel!$B$17+RawData!S1131*ScoringModel!$B$18+RawData!T1131*ScoringModel!$B$19+RawData!U1131*ScoringModel!$B$20)*0.01,"")</f>
        <v/>
      </c>
      <c r="P1131" t="str">
        <f>IF(A1131&lt;&gt;"",(RawData!V1131*ScoringModel!$B$24+RawData!W1131*ScoringModel!$B$25+RawData!X1131*ScoringModel!$B$26+RawData!Y1131*ScoringModel!$B$27+RawData!Z1131*ScoringModel!$B$28+RawData!AA1131*ScoringModel!$B$29+RawData!AB1131*ScoringModel!$B$30)*0.01,"")</f>
        <v/>
      </c>
      <c r="Q1131" s="19"/>
      <c r="R1131" s="19"/>
      <c r="S1131" s="19"/>
      <c r="T1131" s="19"/>
      <c r="U1131" s="19"/>
      <c r="V1131" s="19"/>
    </row>
    <row r="1132" spans="1:22" x14ac:dyDescent="0.25">
      <c r="A1132" t="str">
        <f>IF(RawData!A1132&lt;&gt;"",RawData!A1132,"")</f>
        <v/>
      </c>
      <c r="B1132" t="str">
        <f>IF(RawData!B1132&lt;&gt;"",CONCATENATE(RawData!B1132,", ",RawData!C1132),"")</f>
        <v/>
      </c>
      <c r="C1132" t="str">
        <f>IF(RawData!D1132&lt;&gt;"",RawData!D1132,"")</f>
        <v/>
      </c>
      <c r="D1132" s="28" t="str">
        <f>IF(RawData!E1132&lt;&gt;"",RawData!E1132,"")</f>
        <v/>
      </c>
      <c r="E1132" t="str">
        <f>IF(RawData!F1132&lt;&gt;"",CONCATENATE(RawData!F1132,", ",LEFT(RawData!G1132,1)),"")</f>
        <v/>
      </c>
      <c r="G1132" s="30" t="str">
        <f t="shared" si="17"/>
        <v/>
      </c>
      <c r="H1132" t="str">
        <f>IF(A1132&lt;&gt;"",VLOOKUP(G1132,ScoreRanges!$C$4:$E$8,3),"")</f>
        <v/>
      </c>
      <c r="J1132" s="30" t="str">
        <f>IF(AND(ConversionTable!$F$2&lt;&gt;"",A1132&lt;&gt;""),VLOOKUP(G1132,ConversionTable!B$2:D$402,3),"")</f>
        <v/>
      </c>
      <c r="K1132" t="str">
        <f>IF(AND(ConversionTable!$F$2&lt;&gt;"",A1132&lt;&gt;""),VLOOKUP(J1132,ConversionTable!I$4:K$7,3),"")</f>
        <v/>
      </c>
      <c r="M1132" t="str">
        <f>IF(A1132&lt;&gt;"",(RawData!AC1132*ScoringModel!$B$11+RawData!AD1132*ScoringModel!$B$21+RawData!AE1132*ScoringModel!$B$31)*0.01,"")</f>
        <v/>
      </c>
      <c r="N1132" t="str">
        <f>IF(A1132&lt;&gt;"",(RawData!H1132*ScoringModel!$B$4+RawData!I1132*ScoringModel!$B$5+RawData!J1132*ScoringModel!$B$6+RawData!K1132*ScoringModel!$B$7+RawData!L1132*ScoringModel!$B$8+RawData!M1132*ScoringModel!$B$9+RawData!N1132*ScoringModel!$B$10)*0.01,"")</f>
        <v/>
      </c>
      <c r="O1132" t="str">
        <f>IF(A1132&lt;&gt;"",(RawData!O1132*ScoringModel!$B$14+RawData!P1132*ScoringModel!$B$15+RawData!Q1132*ScoringModel!$B$16+RawData!R1132*ScoringModel!$B$17+RawData!S1132*ScoringModel!$B$18+RawData!T1132*ScoringModel!$B$19+RawData!U1132*ScoringModel!$B$20)*0.01,"")</f>
        <v/>
      </c>
      <c r="P1132" t="str">
        <f>IF(A1132&lt;&gt;"",(RawData!V1132*ScoringModel!$B$24+RawData!W1132*ScoringModel!$B$25+RawData!X1132*ScoringModel!$B$26+RawData!Y1132*ScoringModel!$B$27+RawData!Z1132*ScoringModel!$B$28+RawData!AA1132*ScoringModel!$B$29+RawData!AB1132*ScoringModel!$B$30)*0.01,"")</f>
        <v/>
      </c>
      <c r="Q1132" s="19"/>
      <c r="R1132" s="19"/>
      <c r="S1132" s="19"/>
      <c r="T1132" s="19"/>
      <c r="U1132" s="19"/>
      <c r="V1132" s="19"/>
    </row>
    <row r="1133" spans="1:22" x14ac:dyDescent="0.25">
      <c r="A1133" t="str">
        <f>IF(RawData!A1133&lt;&gt;"",RawData!A1133,"")</f>
        <v/>
      </c>
      <c r="B1133" t="str">
        <f>IF(RawData!B1133&lt;&gt;"",CONCATENATE(RawData!B1133,", ",RawData!C1133),"")</f>
        <v/>
      </c>
      <c r="C1133" t="str">
        <f>IF(RawData!D1133&lt;&gt;"",RawData!D1133,"")</f>
        <v/>
      </c>
      <c r="D1133" s="28" t="str">
        <f>IF(RawData!E1133&lt;&gt;"",RawData!E1133,"")</f>
        <v/>
      </c>
      <c r="E1133" t="str">
        <f>IF(RawData!F1133&lt;&gt;"",CONCATENATE(RawData!F1133,", ",LEFT(RawData!G1133,1)),"")</f>
        <v/>
      </c>
      <c r="G1133" s="30" t="str">
        <f t="shared" si="17"/>
        <v/>
      </c>
      <c r="H1133" t="str">
        <f>IF(A1133&lt;&gt;"",VLOOKUP(G1133,ScoreRanges!$C$4:$E$8,3),"")</f>
        <v/>
      </c>
      <c r="J1133" s="30" t="str">
        <f>IF(AND(ConversionTable!$F$2&lt;&gt;"",A1133&lt;&gt;""),VLOOKUP(G1133,ConversionTable!B$2:D$402,3),"")</f>
        <v/>
      </c>
      <c r="K1133" t="str">
        <f>IF(AND(ConversionTable!$F$2&lt;&gt;"",A1133&lt;&gt;""),VLOOKUP(J1133,ConversionTable!I$4:K$7,3),"")</f>
        <v/>
      </c>
      <c r="M1133" t="str">
        <f>IF(A1133&lt;&gt;"",(RawData!AC1133*ScoringModel!$B$11+RawData!AD1133*ScoringModel!$B$21+RawData!AE1133*ScoringModel!$B$31)*0.01,"")</f>
        <v/>
      </c>
      <c r="N1133" t="str">
        <f>IF(A1133&lt;&gt;"",(RawData!H1133*ScoringModel!$B$4+RawData!I1133*ScoringModel!$B$5+RawData!J1133*ScoringModel!$B$6+RawData!K1133*ScoringModel!$B$7+RawData!L1133*ScoringModel!$B$8+RawData!M1133*ScoringModel!$B$9+RawData!N1133*ScoringModel!$B$10)*0.01,"")</f>
        <v/>
      </c>
      <c r="O1133" t="str">
        <f>IF(A1133&lt;&gt;"",(RawData!O1133*ScoringModel!$B$14+RawData!P1133*ScoringModel!$B$15+RawData!Q1133*ScoringModel!$B$16+RawData!R1133*ScoringModel!$B$17+RawData!S1133*ScoringModel!$B$18+RawData!T1133*ScoringModel!$B$19+RawData!U1133*ScoringModel!$B$20)*0.01,"")</f>
        <v/>
      </c>
      <c r="P1133" t="str">
        <f>IF(A1133&lt;&gt;"",(RawData!V1133*ScoringModel!$B$24+RawData!W1133*ScoringModel!$B$25+RawData!X1133*ScoringModel!$B$26+RawData!Y1133*ScoringModel!$B$27+RawData!Z1133*ScoringModel!$B$28+RawData!AA1133*ScoringModel!$B$29+RawData!AB1133*ScoringModel!$B$30)*0.01,"")</f>
        <v/>
      </c>
      <c r="Q1133" s="19"/>
      <c r="R1133" s="19"/>
      <c r="S1133" s="19"/>
      <c r="T1133" s="19"/>
      <c r="U1133" s="19"/>
      <c r="V1133" s="19"/>
    </row>
    <row r="1134" spans="1:22" x14ac:dyDescent="0.25">
      <c r="A1134" t="str">
        <f>IF(RawData!A1134&lt;&gt;"",RawData!A1134,"")</f>
        <v/>
      </c>
      <c r="B1134" t="str">
        <f>IF(RawData!B1134&lt;&gt;"",CONCATENATE(RawData!B1134,", ",RawData!C1134),"")</f>
        <v/>
      </c>
      <c r="C1134" t="str">
        <f>IF(RawData!D1134&lt;&gt;"",RawData!D1134,"")</f>
        <v/>
      </c>
      <c r="D1134" s="28" t="str">
        <f>IF(RawData!E1134&lt;&gt;"",RawData!E1134,"")</f>
        <v/>
      </c>
      <c r="E1134" t="str">
        <f>IF(RawData!F1134&lt;&gt;"",CONCATENATE(RawData!F1134,", ",LEFT(RawData!G1134,1)),"")</f>
        <v/>
      </c>
      <c r="G1134" s="30" t="str">
        <f t="shared" si="17"/>
        <v/>
      </c>
      <c r="H1134" t="str">
        <f>IF(A1134&lt;&gt;"",VLOOKUP(G1134,ScoreRanges!$C$4:$E$8,3),"")</f>
        <v/>
      </c>
      <c r="J1134" s="30" t="str">
        <f>IF(AND(ConversionTable!$F$2&lt;&gt;"",A1134&lt;&gt;""),VLOOKUP(G1134,ConversionTable!B$2:D$402,3),"")</f>
        <v/>
      </c>
      <c r="K1134" t="str">
        <f>IF(AND(ConversionTable!$F$2&lt;&gt;"",A1134&lt;&gt;""),VLOOKUP(J1134,ConversionTable!I$4:K$7,3),"")</f>
        <v/>
      </c>
      <c r="M1134" t="str">
        <f>IF(A1134&lt;&gt;"",(RawData!AC1134*ScoringModel!$B$11+RawData!AD1134*ScoringModel!$B$21+RawData!AE1134*ScoringModel!$B$31)*0.01,"")</f>
        <v/>
      </c>
      <c r="N1134" t="str">
        <f>IF(A1134&lt;&gt;"",(RawData!H1134*ScoringModel!$B$4+RawData!I1134*ScoringModel!$B$5+RawData!J1134*ScoringModel!$B$6+RawData!K1134*ScoringModel!$B$7+RawData!L1134*ScoringModel!$B$8+RawData!M1134*ScoringModel!$B$9+RawData!N1134*ScoringModel!$B$10)*0.01,"")</f>
        <v/>
      </c>
      <c r="O1134" t="str">
        <f>IF(A1134&lt;&gt;"",(RawData!O1134*ScoringModel!$B$14+RawData!P1134*ScoringModel!$B$15+RawData!Q1134*ScoringModel!$B$16+RawData!R1134*ScoringModel!$B$17+RawData!S1134*ScoringModel!$B$18+RawData!T1134*ScoringModel!$B$19+RawData!U1134*ScoringModel!$B$20)*0.01,"")</f>
        <v/>
      </c>
      <c r="P1134" t="str">
        <f>IF(A1134&lt;&gt;"",(RawData!V1134*ScoringModel!$B$24+RawData!W1134*ScoringModel!$B$25+RawData!X1134*ScoringModel!$B$26+RawData!Y1134*ScoringModel!$B$27+RawData!Z1134*ScoringModel!$B$28+RawData!AA1134*ScoringModel!$B$29+RawData!AB1134*ScoringModel!$B$30)*0.01,"")</f>
        <v/>
      </c>
      <c r="Q1134" s="19"/>
      <c r="R1134" s="19"/>
      <c r="S1134" s="19"/>
      <c r="T1134" s="19"/>
      <c r="U1134" s="19"/>
      <c r="V1134" s="19"/>
    </row>
    <row r="1135" spans="1:22" x14ac:dyDescent="0.25">
      <c r="A1135" t="str">
        <f>IF(RawData!A1135&lt;&gt;"",RawData!A1135,"")</f>
        <v/>
      </c>
      <c r="B1135" t="str">
        <f>IF(RawData!B1135&lt;&gt;"",CONCATENATE(RawData!B1135,", ",RawData!C1135),"")</f>
        <v/>
      </c>
      <c r="C1135" t="str">
        <f>IF(RawData!D1135&lt;&gt;"",RawData!D1135,"")</f>
        <v/>
      </c>
      <c r="D1135" s="28" t="str">
        <f>IF(RawData!E1135&lt;&gt;"",RawData!E1135,"")</f>
        <v/>
      </c>
      <c r="E1135" t="str">
        <f>IF(RawData!F1135&lt;&gt;"",CONCATENATE(RawData!F1135,", ",LEFT(RawData!G1135,1)),"")</f>
        <v/>
      </c>
      <c r="G1135" s="30" t="str">
        <f t="shared" si="17"/>
        <v/>
      </c>
      <c r="H1135" t="str">
        <f>IF(A1135&lt;&gt;"",VLOOKUP(G1135,ScoreRanges!$C$4:$E$8,3),"")</f>
        <v/>
      </c>
      <c r="J1135" s="30" t="str">
        <f>IF(AND(ConversionTable!$F$2&lt;&gt;"",A1135&lt;&gt;""),VLOOKUP(G1135,ConversionTable!B$2:D$402,3),"")</f>
        <v/>
      </c>
      <c r="K1135" t="str">
        <f>IF(AND(ConversionTable!$F$2&lt;&gt;"",A1135&lt;&gt;""),VLOOKUP(J1135,ConversionTable!I$4:K$7,3),"")</f>
        <v/>
      </c>
      <c r="M1135" t="str">
        <f>IF(A1135&lt;&gt;"",(RawData!AC1135*ScoringModel!$B$11+RawData!AD1135*ScoringModel!$B$21+RawData!AE1135*ScoringModel!$B$31)*0.01,"")</f>
        <v/>
      </c>
      <c r="N1135" t="str">
        <f>IF(A1135&lt;&gt;"",(RawData!H1135*ScoringModel!$B$4+RawData!I1135*ScoringModel!$B$5+RawData!J1135*ScoringModel!$B$6+RawData!K1135*ScoringModel!$B$7+RawData!L1135*ScoringModel!$B$8+RawData!M1135*ScoringModel!$B$9+RawData!N1135*ScoringModel!$B$10)*0.01,"")</f>
        <v/>
      </c>
      <c r="O1135" t="str">
        <f>IF(A1135&lt;&gt;"",(RawData!O1135*ScoringModel!$B$14+RawData!P1135*ScoringModel!$B$15+RawData!Q1135*ScoringModel!$B$16+RawData!R1135*ScoringModel!$B$17+RawData!S1135*ScoringModel!$B$18+RawData!T1135*ScoringModel!$B$19+RawData!U1135*ScoringModel!$B$20)*0.01,"")</f>
        <v/>
      </c>
      <c r="P1135" t="str">
        <f>IF(A1135&lt;&gt;"",(RawData!V1135*ScoringModel!$B$24+RawData!W1135*ScoringModel!$B$25+RawData!X1135*ScoringModel!$B$26+RawData!Y1135*ScoringModel!$B$27+RawData!Z1135*ScoringModel!$B$28+RawData!AA1135*ScoringModel!$B$29+RawData!AB1135*ScoringModel!$B$30)*0.01,"")</f>
        <v/>
      </c>
      <c r="Q1135" s="19"/>
      <c r="R1135" s="19"/>
      <c r="S1135" s="19"/>
      <c r="T1135" s="19"/>
      <c r="U1135" s="19"/>
      <c r="V1135" s="19"/>
    </row>
    <row r="1136" spans="1:22" x14ac:dyDescent="0.25">
      <c r="A1136" t="str">
        <f>IF(RawData!A1136&lt;&gt;"",RawData!A1136,"")</f>
        <v/>
      </c>
      <c r="B1136" t="str">
        <f>IF(RawData!B1136&lt;&gt;"",CONCATENATE(RawData!B1136,", ",RawData!C1136),"")</f>
        <v/>
      </c>
      <c r="C1136" t="str">
        <f>IF(RawData!D1136&lt;&gt;"",RawData!D1136,"")</f>
        <v/>
      </c>
      <c r="D1136" s="28" t="str">
        <f>IF(RawData!E1136&lt;&gt;"",RawData!E1136,"")</f>
        <v/>
      </c>
      <c r="E1136" t="str">
        <f>IF(RawData!F1136&lt;&gt;"",CONCATENATE(RawData!F1136,", ",LEFT(RawData!G1136,1)),"")</f>
        <v/>
      </c>
      <c r="G1136" s="30" t="str">
        <f t="shared" si="17"/>
        <v/>
      </c>
      <c r="H1136" t="str">
        <f>IF(A1136&lt;&gt;"",VLOOKUP(G1136,ScoreRanges!$C$4:$E$8,3),"")</f>
        <v/>
      </c>
      <c r="J1136" s="30" t="str">
        <f>IF(AND(ConversionTable!$F$2&lt;&gt;"",A1136&lt;&gt;""),VLOOKUP(G1136,ConversionTable!B$2:D$402,3),"")</f>
        <v/>
      </c>
      <c r="K1136" t="str">
        <f>IF(AND(ConversionTable!$F$2&lt;&gt;"",A1136&lt;&gt;""),VLOOKUP(J1136,ConversionTable!I$4:K$7,3),"")</f>
        <v/>
      </c>
      <c r="M1136" t="str">
        <f>IF(A1136&lt;&gt;"",(RawData!AC1136*ScoringModel!$B$11+RawData!AD1136*ScoringModel!$B$21+RawData!AE1136*ScoringModel!$B$31)*0.01,"")</f>
        <v/>
      </c>
      <c r="N1136" t="str">
        <f>IF(A1136&lt;&gt;"",(RawData!H1136*ScoringModel!$B$4+RawData!I1136*ScoringModel!$B$5+RawData!J1136*ScoringModel!$B$6+RawData!K1136*ScoringModel!$B$7+RawData!L1136*ScoringModel!$B$8+RawData!M1136*ScoringModel!$B$9+RawData!N1136*ScoringModel!$B$10)*0.01,"")</f>
        <v/>
      </c>
      <c r="O1136" t="str">
        <f>IF(A1136&lt;&gt;"",(RawData!O1136*ScoringModel!$B$14+RawData!P1136*ScoringModel!$B$15+RawData!Q1136*ScoringModel!$B$16+RawData!R1136*ScoringModel!$B$17+RawData!S1136*ScoringModel!$B$18+RawData!T1136*ScoringModel!$B$19+RawData!U1136*ScoringModel!$B$20)*0.01,"")</f>
        <v/>
      </c>
      <c r="P1136" t="str">
        <f>IF(A1136&lt;&gt;"",(RawData!V1136*ScoringModel!$B$24+RawData!W1136*ScoringModel!$B$25+RawData!X1136*ScoringModel!$B$26+RawData!Y1136*ScoringModel!$B$27+RawData!Z1136*ScoringModel!$B$28+RawData!AA1136*ScoringModel!$B$29+RawData!AB1136*ScoringModel!$B$30)*0.01,"")</f>
        <v/>
      </c>
      <c r="Q1136" s="19"/>
      <c r="R1136" s="19"/>
      <c r="S1136" s="19"/>
      <c r="T1136" s="19"/>
      <c r="U1136" s="19"/>
      <c r="V1136" s="19"/>
    </row>
    <row r="1137" spans="1:22" x14ac:dyDescent="0.25">
      <c r="A1137" t="str">
        <f>IF(RawData!A1137&lt;&gt;"",RawData!A1137,"")</f>
        <v/>
      </c>
      <c r="B1137" t="str">
        <f>IF(RawData!B1137&lt;&gt;"",CONCATENATE(RawData!B1137,", ",RawData!C1137),"")</f>
        <v/>
      </c>
      <c r="C1137" t="str">
        <f>IF(RawData!D1137&lt;&gt;"",RawData!D1137,"")</f>
        <v/>
      </c>
      <c r="D1137" s="28" t="str">
        <f>IF(RawData!E1137&lt;&gt;"",RawData!E1137,"")</f>
        <v/>
      </c>
      <c r="E1137" t="str">
        <f>IF(RawData!F1137&lt;&gt;"",CONCATENATE(RawData!F1137,", ",LEFT(RawData!G1137,1)),"")</f>
        <v/>
      </c>
      <c r="G1137" s="30" t="str">
        <f t="shared" si="17"/>
        <v/>
      </c>
      <c r="H1137" t="str">
        <f>IF(A1137&lt;&gt;"",VLOOKUP(G1137,ScoreRanges!$C$4:$E$8,3),"")</f>
        <v/>
      </c>
      <c r="J1137" s="30" t="str">
        <f>IF(AND(ConversionTable!$F$2&lt;&gt;"",A1137&lt;&gt;""),VLOOKUP(G1137,ConversionTable!B$2:D$402,3),"")</f>
        <v/>
      </c>
      <c r="K1137" t="str">
        <f>IF(AND(ConversionTable!$F$2&lt;&gt;"",A1137&lt;&gt;""),VLOOKUP(J1137,ConversionTable!I$4:K$7,3),"")</f>
        <v/>
      </c>
      <c r="M1137" t="str">
        <f>IF(A1137&lt;&gt;"",(RawData!AC1137*ScoringModel!$B$11+RawData!AD1137*ScoringModel!$B$21+RawData!AE1137*ScoringModel!$B$31)*0.01,"")</f>
        <v/>
      </c>
      <c r="N1137" t="str">
        <f>IF(A1137&lt;&gt;"",(RawData!H1137*ScoringModel!$B$4+RawData!I1137*ScoringModel!$B$5+RawData!J1137*ScoringModel!$B$6+RawData!K1137*ScoringModel!$B$7+RawData!L1137*ScoringModel!$B$8+RawData!M1137*ScoringModel!$B$9+RawData!N1137*ScoringModel!$B$10)*0.01,"")</f>
        <v/>
      </c>
      <c r="O1137" t="str">
        <f>IF(A1137&lt;&gt;"",(RawData!O1137*ScoringModel!$B$14+RawData!P1137*ScoringModel!$B$15+RawData!Q1137*ScoringModel!$B$16+RawData!R1137*ScoringModel!$B$17+RawData!S1137*ScoringModel!$B$18+RawData!T1137*ScoringModel!$B$19+RawData!U1137*ScoringModel!$B$20)*0.01,"")</f>
        <v/>
      </c>
      <c r="P1137" t="str">
        <f>IF(A1137&lt;&gt;"",(RawData!V1137*ScoringModel!$B$24+RawData!W1137*ScoringModel!$B$25+RawData!X1137*ScoringModel!$B$26+RawData!Y1137*ScoringModel!$B$27+RawData!Z1137*ScoringModel!$B$28+RawData!AA1137*ScoringModel!$B$29+RawData!AB1137*ScoringModel!$B$30)*0.01,"")</f>
        <v/>
      </c>
      <c r="Q1137" s="19"/>
      <c r="R1137" s="19"/>
      <c r="S1137" s="19"/>
      <c r="T1137" s="19"/>
      <c r="U1137" s="19"/>
      <c r="V1137" s="19"/>
    </row>
    <row r="1138" spans="1:22" x14ac:dyDescent="0.25">
      <c r="A1138" t="str">
        <f>IF(RawData!A1138&lt;&gt;"",RawData!A1138,"")</f>
        <v/>
      </c>
      <c r="B1138" t="str">
        <f>IF(RawData!B1138&lt;&gt;"",CONCATENATE(RawData!B1138,", ",RawData!C1138),"")</f>
        <v/>
      </c>
      <c r="C1138" t="str">
        <f>IF(RawData!D1138&lt;&gt;"",RawData!D1138,"")</f>
        <v/>
      </c>
      <c r="D1138" s="28" t="str">
        <f>IF(RawData!E1138&lt;&gt;"",RawData!E1138,"")</f>
        <v/>
      </c>
      <c r="E1138" t="str">
        <f>IF(RawData!F1138&lt;&gt;"",CONCATENATE(RawData!F1138,", ",LEFT(RawData!G1138,1)),"")</f>
        <v/>
      </c>
      <c r="G1138" s="30" t="str">
        <f t="shared" si="17"/>
        <v/>
      </c>
      <c r="H1138" t="str">
        <f>IF(A1138&lt;&gt;"",VLOOKUP(G1138,ScoreRanges!$C$4:$E$8,3),"")</f>
        <v/>
      </c>
      <c r="J1138" s="30" t="str">
        <f>IF(AND(ConversionTable!$F$2&lt;&gt;"",A1138&lt;&gt;""),VLOOKUP(G1138,ConversionTable!B$2:D$402,3),"")</f>
        <v/>
      </c>
      <c r="K1138" t="str">
        <f>IF(AND(ConversionTable!$F$2&lt;&gt;"",A1138&lt;&gt;""),VLOOKUP(J1138,ConversionTable!I$4:K$7,3),"")</f>
        <v/>
      </c>
      <c r="M1138" t="str">
        <f>IF(A1138&lt;&gt;"",(RawData!AC1138*ScoringModel!$B$11+RawData!AD1138*ScoringModel!$B$21+RawData!AE1138*ScoringModel!$B$31)*0.01,"")</f>
        <v/>
      </c>
      <c r="N1138" t="str">
        <f>IF(A1138&lt;&gt;"",(RawData!H1138*ScoringModel!$B$4+RawData!I1138*ScoringModel!$B$5+RawData!J1138*ScoringModel!$B$6+RawData!K1138*ScoringModel!$B$7+RawData!L1138*ScoringModel!$B$8+RawData!M1138*ScoringModel!$B$9+RawData!N1138*ScoringModel!$B$10)*0.01,"")</f>
        <v/>
      </c>
      <c r="O1138" t="str">
        <f>IF(A1138&lt;&gt;"",(RawData!O1138*ScoringModel!$B$14+RawData!P1138*ScoringModel!$B$15+RawData!Q1138*ScoringModel!$B$16+RawData!R1138*ScoringModel!$B$17+RawData!S1138*ScoringModel!$B$18+RawData!T1138*ScoringModel!$B$19+RawData!U1138*ScoringModel!$B$20)*0.01,"")</f>
        <v/>
      </c>
      <c r="P1138" t="str">
        <f>IF(A1138&lt;&gt;"",(RawData!V1138*ScoringModel!$B$24+RawData!W1138*ScoringModel!$B$25+RawData!X1138*ScoringModel!$B$26+RawData!Y1138*ScoringModel!$B$27+RawData!Z1138*ScoringModel!$B$28+RawData!AA1138*ScoringModel!$B$29+RawData!AB1138*ScoringModel!$B$30)*0.01,"")</f>
        <v/>
      </c>
      <c r="Q1138" s="19"/>
      <c r="R1138" s="19"/>
      <c r="S1138" s="19"/>
      <c r="T1138" s="19"/>
      <c r="U1138" s="19"/>
      <c r="V1138" s="19"/>
    </row>
    <row r="1139" spans="1:22" x14ac:dyDescent="0.25">
      <c r="A1139" t="str">
        <f>IF(RawData!A1139&lt;&gt;"",RawData!A1139,"")</f>
        <v/>
      </c>
      <c r="B1139" t="str">
        <f>IF(RawData!B1139&lt;&gt;"",CONCATENATE(RawData!B1139,", ",RawData!C1139),"")</f>
        <v/>
      </c>
      <c r="C1139" t="str">
        <f>IF(RawData!D1139&lt;&gt;"",RawData!D1139,"")</f>
        <v/>
      </c>
      <c r="D1139" s="28" t="str">
        <f>IF(RawData!E1139&lt;&gt;"",RawData!E1139,"")</f>
        <v/>
      </c>
      <c r="E1139" t="str">
        <f>IF(RawData!F1139&lt;&gt;"",CONCATENATE(RawData!F1139,", ",LEFT(RawData!G1139,1)),"")</f>
        <v/>
      </c>
      <c r="G1139" s="30" t="str">
        <f t="shared" si="17"/>
        <v/>
      </c>
      <c r="H1139" t="str">
        <f>IF(A1139&lt;&gt;"",VLOOKUP(G1139,ScoreRanges!$C$4:$E$8,3),"")</f>
        <v/>
      </c>
      <c r="J1139" s="30" t="str">
        <f>IF(AND(ConversionTable!$F$2&lt;&gt;"",A1139&lt;&gt;""),VLOOKUP(G1139,ConversionTable!B$2:D$402,3),"")</f>
        <v/>
      </c>
      <c r="K1139" t="str">
        <f>IF(AND(ConversionTable!$F$2&lt;&gt;"",A1139&lt;&gt;""),VLOOKUP(J1139,ConversionTable!I$4:K$7,3),"")</f>
        <v/>
      </c>
      <c r="M1139" t="str">
        <f>IF(A1139&lt;&gt;"",(RawData!AC1139*ScoringModel!$B$11+RawData!AD1139*ScoringModel!$B$21+RawData!AE1139*ScoringModel!$B$31)*0.01,"")</f>
        <v/>
      </c>
      <c r="N1139" t="str">
        <f>IF(A1139&lt;&gt;"",(RawData!H1139*ScoringModel!$B$4+RawData!I1139*ScoringModel!$B$5+RawData!J1139*ScoringModel!$B$6+RawData!K1139*ScoringModel!$B$7+RawData!L1139*ScoringModel!$B$8+RawData!M1139*ScoringModel!$B$9+RawData!N1139*ScoringModel!$B$10)*0.01,"")</f>
        <v/>
      </c>
      <c r="O1139" t="str">
        <f>IF(A1139&lt;&gt;"",(RawData!O1139*ScoringModel!$B$14+RawData!P1139*ScoringModel!$B$15+RawData!Q1139*ScoringModel!$B$16+RawData!R1139*ScoringModel!$B$17+RawData!S1139*ScoringModel!$B$18+RawData!T1139*ScoringModel!$B$19+RawData!U1139*ScoringModel!$B$20)*0.01,"")</f>
        <v/>
      </c>
      <c r="P1139" t="str">
        <f>IF(A1139&lt;&gt;"",(RawData!V1139*ScoringModel!$B$24+RawData!W1139*ScoringModel!$B$25+RawData!X1139*ScoringModel!$B$26+RawData!Y1139*ScoringModel!$B$27+RawData!Z1139*ScoringModel!$B$28+RawData!AA1139*ScoringModel!$B$29+RawData!AB1139*ScoringModel!$B$30)*0.01,"")</f>
        <v/>
      </c>
      <c r="Q1139" s="19"/>
      <c r="R1139" s="19"/>
      <c r="S1139" s="19"/>
      <c r="T1139" s="19"/>
      <c r="U1139" s="19"/>
      <c r="V1139" s="19"/>
    </row>
    <row r="1140" spans="1:22" x14ac:dyDescent="0.25">
      <c r="A1140" t="str">
        <f>IF(RawData!A1140&lt;&gt;"",RawData!A1140,"")</f>
        <v/>
      </c>
      <c r="B1140" t="str">
        <f>IF(RawData!B1140&lt;&gt;"",CONCATENATE(RawData!B1140,", ",RawData!C1140),"")</f>
        <v/>
      </c>
      <c r="C1140" t="str">
        <f>IF(RawData!D1140&lt;&gt;"",RawData!D1140,"")</f>
        <v/>
      </c>
      <c r="D1140" s="28" t="str">
        <f>IF(RawData!E1140&lt;&gt;"",RawData!E1140,"")</f>
        <v/>
      </c>
      <c r="E1140" t="str">
        <f>IF(RawData!F1140&lt;&gt;"",CONCATENATE(RawData!F1140,", ",LEFT(RawData!G1140,1)),"")</f>
        <v/>
      </c>
      <c r="G1140" s="30" t="str">
        <f t="shared" si="17"/>
        <v/>
      </c>
      <c r="H1140" t="str">
        <f>IF(A1140&lt;&gt;"",VLOOKUP(G1140,ScoreRanges!$C$4:$E$8,3),"")</f>
        <v/>
      </c>
      <c r="J1140" s="30" t="str">
        <f>IF(AND(ConversionTable!$F$2&lt;&gt;"",A1140&lt;&gt;""),VLOOKUP(G1140,ConversionTable!B$2:D$402,3),"")</f>
        <v/>
      </c>
      <c r="K1140" t="str">
        <f>IF(AND(ConversionTable!$F$2&lt;&gt;"",A1140&lt;&gt;""),VLOOKUP(J1140,ConversionTable!I$4:K$7,3),"")</f>
        <v/>
      </c>
      <c r="M1140" t="str">
        <f>IF(A1140&lt;&gt;"",(RawData!AC1140*ScoringModel!$B$11+RawData!AD1140*ScoringModel!$B$21+RawData!AE1140*ScoringModel!$B$31)*0.01,"")</f>
        <v/>
      </c>
      <c r="N1140" t="str">
        <f>IF(A1140&lt;&gt;"",(RawData!H1140*ScoringModel!$B$4+RawData!I1140*ScoringModel!$B$5+RawData!J1140*ScoringModel!$B$6+RawData!K1140*ScoringModel!$B$7+RawData!L1140*ScoringModel!$B$8+RawData!M1140*ScoringModel!$B$9+RawData!N1140*ScoringModel!$B$10)*0.01,"")</f>
        <v/>
      </c>
      <c r="O1140" t="str">
        <f>IF(A1140&lt;&gt;"",(RawData!O1140*ScoringModel!$B$14+RawData!P1140*ScoringModel!$B$15+RawData!Q1140*ScoringModel!$B$16+RawData!R1140*ScoringModel!$B$17+RawData!S1140*ScoringModel!$B$18+RawData!T1140*ScoringModel!$B$19+RawData!U1140*ScoringModel!$B$20)*0.01,"")</f>
        <v/>
      </c>
      <c r="P1140" t="str">
        <f>IF(A1140&lt;&gt;"",(RawData!V1140*ScoringModel!$B$24+RawData!W1140*ScoringModel!$B$25+RawData!X1140*ScoringModel!$B$26+RawData!Y1140*ScoringModel!$B$27+RawData!Z1140*ScoringModel!$B$28+RawData!AA1140*ScoringModel!$B$29+RawData!AB1140*ScoringModel!$B$30)*0.01,"")</f>
        <v/>
      </c>
      <c r="Q1140" s="19"/>
      <c r="R1140" s="19"/>
      <c r="S1140" s="19"/>
      <c r="T1140" s="19"/>
      <c r="U1140" s="19"/>
      <c r="V1140" s="19"/>
    </row>
    <row r="1141" spans="1:22" x14ac:dyDescent="0.25">
      <c r="A1141" t="str">
        <f>IF(RawData!A1141&lt;&gt;"",RawData!A1141,"")</f>
        <v/>
      </c>
      <c r="B1141" t="str">
        <f>IF(RawData!B1141&lt;&gt;"",CONCATENATE(RawData!B1141,", ",RawData!C1141),"")</f>
        <v/>
      </c>
      <c r="C1141" t="str">
        <f>IF(RawData!D1141&lt;&gt;"",RawData!D1141,"")</f>
        <v/>
      </c>
      <c r="D1141" s="28" t="str">
        <f>IF(RawData!E1141&lt;&gt;"",RawData!E1141,"")</f>
        <v/>
      </c>
      <c r="E1141" t="str">
        <f>IF(RawData!F1141&lt;&gt;"",CONCATENATE(RawData!F1141,", ",LEFT(RawData!G1141,1)),"")</f>
        <v/>
      </c>
      <c r="G1141" s="30" t="str">
        <f t="shared" si="17"/>
        <v/>
      </c>
      <c r="H1141" t="str">
        <f>IF(A1141&lt;&gt;"",VLOOKUP(G1141,ScoreRanges!$C$4:$E$8,3),"")</f>
        <v/>
      </c>
      <c r="J1141" s="30" t="str">
        <f>IF(AND(ConversionTable!$F$2&lt;&gt;"",A1141&lt;&gt;""),VLOOKUP(G1141,ConversionTable!B$2:D$402,3),"")</f>
        <v/>
      </c>
      <c r="K1141" t="str">
        <f>IF(AND(ConversionTable!$F$2&lt;&gt;"",A1141&lt;&gt;""),VLOOKUP(J1141,ConversionTable!I$4:K$7,3),"")</f>
        <v/>
      </c>
      <c r="M1141" t="str">
        <f>IF(A1141&lt;&gt;"",(RawData!AC1141*ScoringModel!$B$11+RawData!AD1141*ScoringModel!$B$21+RawData!AE1141*ScoringModel!$B$31)*0.01,"")</f>
        <v/>
      </c>
      <c r="N1141" t="str">
        <f>IF(A1141&lt;&gt;"",(RawData!H1141*ScoringModel!$B$4+RawData!I1141*ScoringModel!$B$5+RawData!J1141*ScoringModel!$B$6+RawData!K1141*ScoringModel!$B$7+RawData!L1141*ScoringModel!$B$8+RawData!M1141*ScoringModel!$B$9+RawData!N1141*ScoringModel!$B$10)*0.01,"")</f>
        <v/>
      </c>
      <c r="O1141" t="str">
        <f>IF(A1141&lt;&gt;"",(RawData!O1141*ScoringModel!$B$14+RawData!P1141*ScoringModel!$B$15+RawData!Q1141*ScoringModel!$B$16+RawData!R1141*ScoringModel!$B$17+RawData!S1141*ScoringModel!$B$18+RawData!T1141*ScoringModel!$B$19+RawData!U1141*ScoringModel!$B$20)*0.01,"")</f>
        <v/>
      </c>
      <c r="P1141" t="str">
        <f>IF(A1141&lt;&gt;"",(RawData!V1141*ScoringModel!$B$24+RawData!W1141*ScoringModel!$B$25+RawData!X1141*ScoringModel!$B$26+RawData!Y1141*ScoringModel!$B$27+RawData!Z1141*ScoringModel!$B$28+RawData!AA1141*ScoringModel!$B$29+RawData!AB1141*ScoringModel!$B$30)*0.01,"")</f>
        <v/>
      </c>
      <c r="Q1141" s="19"/>
      <c r="R1141" s="19"/>
      <c r="S1141" s="19"/>
      <c r="T1141" s="19"/>
      <c r="U1141" s="19"/>
      <c r="V1141" s="19"/>
    </row>
    <row r="1142" spans="1:22" x14ac:dyDescent="0.25">
      <c r="A1142" t="str">
        <f>IF(RawData!A1142&lt;&gt;"",RawData!A1142,"")</f>
        <v/>
      </c>
      <c r="B1142" t="str">
        <f>IF(RawData!B1142&lt;&gt;"",CONCATENATE(RawData!B1142,", ",RawData!C1142),"")</f>
        <v/>
      </c>
      <c r="C1142" t="str">
        <f>IF(RawData!D1142&lt;&gt;"",RawData!D1142,"")</f>
        <v/>
      </c>
      <c r="D1142" s="28" t="str">
        <f>IF(RawData!E1142&lt;&gt;"",RawData!E1142,"")</f>
        <v/>
      </c>
      <c r="E1142" t="str">
        <f>IF(RawData!F1142&lt;&gt;"",CONCATENATE(RawData!F1142,", ",LEFT(RawData!G1142,1)),"")</f>
        <v/>
      </c>
      <c r="G1142" s="30" t="str">
        <f t="shared" si="17"/>
        <v/>
      </c>
      <c r="H1142" t="str">
        <f>IF(A1142&lt;&gt;"",VLOOKUP(G1142,ScoreRanges!$C$4:$E$8,3),"")</f>
        <v/>
      </c>
      <c r="J1142" s="30" t="str">
        <f>IF(AND(ConversionTable!$F$2&lt;&gt;"",A1142&lt;&gt;""),VLOOKUP(G1142,ConversionTable!B$2:D$402,3),"")</f>
        <v/>
      </c>
      <c r="K1142" t="str">
        <f>IF(AND(ConversionTable!$F$2&lt;&gt;"",A1142&lt;&gt;""),VLOOKUP(J1142,ConversionTable!I$4:K$7,3),"")</f>
        <v/>
      </c>
      <c r="M1142" t="str">
        <f>IF(A1142&lt;&gt;"",(RawData!AC1142*ScoringModel!$B$11+RawData!AD1142*ScoringModel!$B$21+RawData!AE1142*ScoringModel!$B$31)*0.01,"")</f>
        <v/>
      </c>
      <c r="N1142" t="str">
        <f>IF(A1142&lt;&gt;"",(RawData!H1142*ScoringModel!$B$4+RawData!I1142*ScoringModel!$B$5+RawData!J1142*ScoringModel!$B$6+RawData!K1142*ScoringModel!$B$7+RawData!L1142*ScoringModel!$B$8+RawData!M1142*ScoringModel!$B$9+RawData!N1142*ScoringModel!$B$10)*0.01,"")</f>
        <v/>
      </c>
      <c r="O1142" t="str">
        <f>IF(A1142&lt;&gt;"",(RawData!O1142*ScoringModel!$B$14+RawData!P1142*ScoringModel!$B$15+RawData!Q1142*ScoringModel!$B$16+RawData!R1142*ScoringModel!$B$17+RawData!S1142*ScoringModel!$B$18+RawData!T1142*ScoringModel!$B$19+RawData!U1142*ScoringModel!$B$20)*0.01,"")</f>
        <v/>
      </c>
      <c r="P1142" t="str">
        <f>IF(A1142&lt;&gt;"",(RawData!V1142*ScoringModel!$B$24+RawData!W1142*ScoringModel!$B$25+RawData!X1142*ScoringModel!$B$26+RawData!Y1142*ScoringModel!$B$27+RawData!Z1142*ScoringModel!$B$28+RawData!AA1142*ScoringModel!$B$29+RawData!AB1142*ScoringModel!$B$30)*0.01,"")</f>
        <v/>
      </c>
      <c r="Q1142" s="19"/>
      <c r="R1142" s="19"/>
      <c r="S1142" s="19"/>
      <c r="T1142" s="19"/>
      <c r="U1142" s="19"/>
      <c r="V1142" s="19"/>
    </row>
    <row r="1143" spans="1:22" x14ac:dyDescent="0.25">
      <c r="A1143" t="str">
        <f>IF(RawData!A1143&lt;&gt;"",RawData!A1143,"")</f>
        <v/>
      </c>
      <c r="B1143" t="str">
        <f>IF(RawData!B1143&lt;&gt;"",CONCATENATE(RawData!B1143,", ",RawData!C1143),"")</f>
        <v/>
      </c>
      <c r="C1143" t="str">
        <f>IF(RawData!D1143&lt;&gt;"",RawData!D1143,"")</f>
        <v/>
      </c>
      <c r="D1143" s="28" t="str">
        <f>IF(RawData!E1143&lt;&gt;"",RawData!E1143,"")</f>
        <v/>
      </c>
      <c r="E1143" t="str">
        <f>IF(RawData!F1143&lt;&gt;"",CONCATENATE(RawData!F1143,", ",LEFT(RawData!G1143,1)),"")</f>
        <v/>
      </c>
      <c r="G1143" s="30" t="str">
        <f t="shared" si="17"/>
        <v/>
      </c>
      <c r="H1143" t="str">
        <f>IF(A1143&lt;&gt;"",VLOOKUP(G1143,ScoreRanges!$C$4:$E$8,3),"")</f>
        <v/>
      </c>
      <c r="J1143" s="30" t="str">
        <f>IF(AND(ConversionTable!$F$2&lt;&gt;"",A1143&lt;&gt;""),VLOOKUP(G1143,ConversionTable!B$2:D$402,3),"")</f>
        <v/>
      </c>
      <c r="K1143" t="str">
        <f>IF(AND(ConversionTable!$F$2&lt;&gt;"",A1143&lt;&gt;""),VLOOKUP(J1143,ConversionTable!I$4:K$7,3),"")</f>
        <v/>
      </c>
      <c r="M1143" t="str">
        <f>IF(A1143&lt;&gt;"",(RawData!AC1143*ScoringModel!$B$11+RawData!AD1143*ScoringModel!$B$21+RawData!AE1143*ScoringModel!$B$31)*0.01,"")</f>
        <v/>
      </c>
      <c r="N1143" t="str">
        <f>IF(A1143&lt;&gt;"",(RawData!H1143*ScoringModel!$B$4+RawData!I1143*ScoringModel!$B$5+RawData!J1143*ScoringModel!$B$6+RawData!K1143*ScoringModel!$B$7+RawData!L1143*ScoringModel!$B$8+RawData!M1143*ScoringModel!$B$9+RawData!N1143*ScoringModel!$B$10)*0.01,"")</f>
        <v/>
      </c>
      <c r="O1143" t="str">
        <f>IF(A1143&lt;&gt;"",(RawData!O1143*ScoringModel!$B$14+RawData!P1143*ScoringModel!$B$15+RawData!Q1143*ScoringModel!$B$16+RawData!R1143*ScoringModel!$B$17+RawData!S1143*ScoringModel!$B$18+RawData!T1143*ScoringModel!$B$19+RawData!U1143*ScoringModel!$B$20)*0.01,"")</f>
        <v/>
      </c>
      <c r="P1143" t="str">
        <f>IF(A1143&lt;&gt;"",(RawData!V1143*ScoringModel!$B$24+RawData!W1143*ScoringModel!$B$25+RawData!X1143*ScoringModel!$B$26+RawData!Y1143*ScoringModel!$B$27+RawData!Z1143*ScoringModel!$B$28+RawData!AA1143*ScoringModel!$B$29+RawData!AB1143*ScoringModel!$B$30)*0.01,"")</f>
        <v/>
      </c>
      <c r="Q1143" s="19"/>
      <c r="R1143" s="19"/>
      <c r="S1143" s="19"/>
      <c r="T1143" s="19"/>
      <c r="U1143" s="19"/>
      <c r="V1143" s="19"/>
    </row>
    <row r="1144" spans="1:22" x14ac:dyDescent="0.25">
      <c r="A1144" t="str">
        <f>IF(RawData!A1144&lt;&gt;"",RawData!A1144,"")</f>
        <v/>
      </c>
      <c r="B1144" t="str">
        <f>IF(RawData!B1144&lt;&gt;"",CONCATENATE(RawData!B1144,", ",RawData!C1144),"")</f>
        <v/>
      </c>
      <c r="C1144" t="str">
        <f>IF(RawData!D1144&lt;&gt;"",RawData!D1144,"")</f>
        <v/>
      </c>
      <c r="D1144" s="28" t="str">
        <f>IF(RawData!E1144&lt;&gt;"",RawData!E1144,"")</f>
        <v/>
      </c>
      <c r="E1144" t="str">
        <f>IF(RawData!F1144&lt;&gt;"",CONCATENATE(RawData!F1144,", ",LEFT(RawData!G1144,1)),"")</f>
        <v/>
      </c>
      <c r="G1144" s="30" t="str">
        <f t="shared" si="17"/>
        <v/>
      </c>
      <c r="H1144" t="str">
        <f>IF(A1144&lt;&gt;"",VLOOKUP(G1144,ScoreRanges!$C$4:$E$8,3),"")</f>
        <v/>
      </c>
      <c r="J1144" s="30" t="str">
        <f>IF(AND(ConversionTable!$F$2&lt;&gt;"",A1144&lt;&gt;""),VLOOKUP(G1144,ConversionTable!B$2:D$402,3),"")</f>
        <v/>
      </c>
      <c r="K1144" t="str">
        <f>IF(AND(ConversionTable!$F$2&lt;&gt;"",A1144&lt;&gt;""),VLOOKUP(J1144,ConversionTable!I$4:K$7,3),"")</f>
        <v/>
      </c>
      <c r="M1144" t="str">
        <f>IF(A1144&lt;&gt;"",(RawData!AC1144*ScoringModel!$B$11+RawData!AD1144*ScoringModel!$B$21+RawData!AE1144*ScoringModel!$B$31)*0.01,"")</f>
        <v/>
      </c>
      <c r="N1144" t="str">
        <f>IF(A1144&lt;&gt;"",(RawData!H1144*ScoringModel!$B$4+RawData!I1144*ScoringModel!$B$5+RawData!J1144*ScoringModel!$B$6+RawData!K1144*ScoringModel!$B$7+RawData!L1144*ScoringModel!$B$8+RawData!M1144*ScoringModel!$B$9+RawData!N1144*ScoringModel!$B$10)*0.01,"")</f>
        <v/>
      </c>
      <c r="O1144" t="str">
        <f>IF(A1144&lt;&gt;"",(RawData!O1144*ScoringModel!$B$14+RawData!P1144*ScoringModel!$B$15+RawData!Q1144*ScoringModel!$B$16+RawData!R1144*ScoringModel!$B$17+RawData!S1144*ScoringModel!$B$18+RawData!T1144*ScoringModel!$B$19+RawData!U1144*ScoringModel!$B$20)*0.01,"")</f>
        <v/>
      </c>
      <c r="P1144" t="str">
        <f>IF(A1144&lt;&gt;"",(RawData!V1144*ScoringModel!$B$24+RawData!W1144*ScoringModel!$B$25+RawData!X1144*ScoringModel!$B$26+RawData!Y1144*ScoringModel!$B$27+RawData!Z1144*ScoringModel!$B$28+RawData!AA1144*ScoringModel!$B$29+RawData!AB1144*ScoringModel!$B$30)*0.01,"")</f>
        <v/>
      </c>
      <c r="Q1144" s="19"/>
      <c r="R1144" s="19"/>
      <c r="S1144" s="19"/>
      <c r="T1144" s="19"/>
      <c r="U1144" s="19"/>
      <c r="V1144" s="19"/>
    </row>
    <row r="1145" spans="1:22" x14ac:dyDescent="0.25">
      <c r="A1145" t="str">
        <f>IF(RawData!A1145&lt;&gt;"",RawData!A1145,"")</f>
        <v/>
      </c>
      <c r="B1145" t="str">
        <f>IF(RawData!B1145&lt;&gt;"",CONCATENATE(RawData!B1145,", ",RawData!C1145),"")</f>
        <v/>
      </c>
      <c r="C1145" t="str">
        <f>IF(RawData!D1145&lt;&gt;"",RawData!D1145,"")</f>
        <v/>
      </c>
      <c r="D1145" s="28" t="str">
        <f>IF(RawData!E1145&lt;&gt;"",RawData!E1145,"")</f>
        <v/>
      </c>
      <c r="E1145" t="str">
        <f>IF(RawData!F1145&lt;&gt;"",CONCATENATE(RawData!F1145,", ",LEFT(RawData!G1145,1)),"")</f>
        <v/>
      </c>
      <c r="G1145" s="30" t="str">
        <f t="shared" si="17"/>
        <v/>
      </c>
      <c r="H1145" t="str">
        <f>IF(A1145&lt;&gt;"",VLOOKUP(G1145,ScoreRanges!$C$4:$E$8,3),"")</f>
        <v/>
      </c>
      <c r="J1145" s="30" t="str">
        <f>IF(AND(ConversionTable!$F$2&lt;&gt;"",A1145&lt;&gt;""),VLOOKUP(G1145,ConversionTable!B$2:D$402,3),"")</f>
        <v/>
      </c>
      <c r="K1145" t="str">
        <f>IF(AND(ConversionTable!$F$2&lt;&gt;"",A1145&lt;&gt;""),VLOOKUP(J1145,ConversionTable!I$4:K$7,3),"")</f>
        <v/>
      </c>
      <c r="M1145" t="str">
        <f>IF(A1145&lt;&gt;"",(RawData!AC1145*ScoringModel!$B$11+RawData!AD1145*ScoringModel!$B$21+RawData!AE1145*ScoringModel!$B$31)*0.01,"")</f>
        <v/>
      </c>
      <c r="N1145" t="str">
        <f>IF(A1145&lt;&gt;"",(RawData!H1145*ScoringModel!$B$4+RawData!I1145*ScoringModel!$B$5+RawData!J1145*ScoringModel!$B$6+RawData!K1145*ScoringModel!$B$7+RawData!L1145*ScoringModel!$B$8+RawData!M1145*ScoringModel!$B$9+RawData!N1145*ScoringModel!$B$10)*0.01,"")</f>
        <v/>
      </c>
      <c r="O1145" t="str">
        <f>IF(A1145&lt;&gt;"",(RawData!O1145*ScoringModel!$B$14+RawData!P1145*ScoringModel!$B$15+RawData!Q1145*ScoringModel!$B$16+RawData!R1145*ScoringModel!$B$17+RawData!S1145*ScoringModel!$B$18+RawData!T1145*ScoringModel!$B$19+RawData!U1145*ScoringModel!$B$20)*0.01,"")</f>
        <v/>
      </c>
      <c r="P1145" t="str">
        <f>IF(A1145&lt;&gt;"",(RawData!V1145*ScoringModel!$B$24+RawData!W1145*ScoringModel!$B$25+RawData!X1145*ScoringModel!$B$26+RawData!Y1145*ScoringModel!$B$27+RawData!Z1145*ScoringModel!$B$28+RawData!AA1145*ScoringModel!$B$29+RawData!AB1145*ScoringModel!$B$30)*0.01,"")</f>
        <v/>
      </c>
      <c r="Q1145" s="19"/>
      <c r="R1145" s="19"/>
      <c r="S1145" s="19"/>
      <c r="T1145" s="19"/>
      <c r="U1145" s="19"/>
      <c r="V1145" s="19"/>
    </row>
    <row r="1146" spans="1:22" x14ac:dyDescent="0.25">
      <c r="A1146" t="str">
        <f>IF(RawData!A1146&lt;&gt;"",RawData!A1146,"")</f>
        <v/>
      </c>
      <c r="B1146" t="str">
        <f>IF(RawData!B1146&lt;&gt;"",CONCATENATE(RawData!B1146,", ",RawData!C1146),"")</f>
        <v/>
      </c>
      <c r="C1146" t="str">
        <f>IF(RawData!D1146&lt;&gt;"",RawData!D1146,"")</f>
        <v/>
      </c>
      <c r="D1146" s="28" t="str">
        <f>IF(RawData!E1146&lt;&gt;"",RawData!E1146,"")</f>
        <v/>
      </c>
      <c r="E1146" t="str">
        <f>IF(RawData!F1146&lt;&gt;"",CONCATENATE(RawData!F1146,", ",LEFT(RawData!G1146,1)),"")</f>
        <v/>
      </c>
      <c r="G1146" s="30" t="str">
        <f t="shared" si="17"/>
        <v/>
      </c>
      <c r="H1146" t="str">
        <f>IF(A1146&lt;&gt;"",VLOOKUP(G1146,ScoreRanges!$C$4:$E$8,3),"")</f>
        <v/>
      </c>
      <c r="J1146" s="30" t="str">
        <f>IF(AND(ConversionTable!$F$2&lt;&gt;"",A1146&lt;&gt;""),VLOOKUP(G1146,ConversionTable!B$2:D$402,3),"")</f>
        <v/>
      </c>
      <c r="K1146" t="str">
        <f>IF(AND(ConversionTable!$F$2&lt;&gt;"",A1146&lt;&gt;""),VLOOKUP(J1146,ConversionTable!I$4:K$7,3),"")</f>
        <v/>
      </c>
      <c r="M1146" t="str">
        <f>IF(A1146&lt;&gt;"",(RawData!AC1146*ScoringModel!$B$11+RawData!AD1146*ScoringModel!$B$21+RawData!AE1146*ScoringModel!$B$31)*0.01,"")</f>
        <v/>
      </c>
      <c r="N1146" t="str">
        <f>IF(A1146&lt;&gt;"",(RawData!H1146*ScoringModel!$B$4+RawData!I1146*ScoringModel!$B$5+RawData!J1146*ScoringModel!$B$6+RawData!K1146*ScoringModel!$B$7+RawData!L1146*ScoringModel!$B$8+RawData!M1146*ScoringModel!$B$9+RawData!N1146*ScoringModel!$B$10)*0.01,"")</f>
        <v/>
      </c>
      <c r="O1146" t="str">
        <f>IF(A1146&lt;&gt;"",(RawData!O1146*ScoringModel!$B$14+RawData!P1146*ScoringModel!$B$15+RawData!Q1146*ScoringModel!$B$16+RawData!R1146*ScoringModel!$B$17+RawData!S1146*ScoringModel!$B$18+RawData!T1146*ScoringModel!$B$19+RawData!U1146*ScoringModel!$B$20)*0.01,"")</f>
        <v/>
      </c>
      <c r="P1146" t="str">
        <f>IF(A1146&lt;&gt;"",(RawData!V1146*ScoringModel!$B$24+RawData!W1146*ScoringModel!$B$25+RawData!X1146*ScoringModel!$B$26+RawData!Y1146*ScoringModel!$B$27+RawData!Z1146*ScoringModel!$B$28+RawData!AA1146*ScoringModel!$B$29+RawData!AB1146*ScoringModel!$B$30)*0.01,"")</f>
        <v/>
      </c>
      <c r="Q1146" s="19"/>
      <c r="R1146" s="19"/>
      <c r="S1146" s="19"/>
      <c r="T1146" s="19"/>
      <c r="U1146" s="19"/>
      <c r="V1146" s="19"/>
    </row>
    <row r="1147" spans="1:22" x14ac:dyDescent="0.25">
      <c r="A1147" t="str">
        <f>IF(RawData!A1147&lt;&gt;"",RawData!A1147,"")</f>
        <v/>
      </c>
      <c r="B1147" t="str">
        <f>IF(RawData!B1147&lt;&gt;"",CONCATENATE(RawData!B1147,", ",RawData!C1147),"")</f>
        <v/>
      </c>
      <c r="C1147" t="str">
        <f>IF(RawData!D1147&lt;&gt;"",RawData!D1147,"")</f>
        <v/>
      </c>
      <c r="D1147" s="28" t="str">
        <f>IF(RawData!E1147&lt;&gt;"",RawData!E1147,"")</f>
        <v/>
      </c>
      <c r="E1147" t="str">
        <f>IF(RawData!F1147&lt;&gt;"",CONCATENATE(RawData!F1147,", ",LEFT(RawData!G1147,1)),"")</f>
        <v/>
      </c>
      <c r="G1147" s="30" t="str">
        <f t="shared" si="17"/>
        <v/>
      </c>
      <c r="H1147" t="str">
        <f>IF(A1147&lt;&gt;"",VLOOKUP(G1147,ScoreRanges!$C$4:$E$8,3),"")</f>
        <v/>
      </c>
      <c r="J1147" s="30" t="str">
        <f>IF(AND(ConversionTable!$F$2&lt;&gt;"",A1147&lt;&gt;""),VLOOKUP(G1147,ConversionTable!B$2:D$402,3),"")</f>
        <v/>
      </c>
      <c r="K1147" t="str">
        <f>IF(AND(ConversionTable!$F$2&lt;&gt;"",A1147&lt;&gt;""),VLOOKUP(J1147,ConversionTable!I$4:K$7,3),"")</f>
        <v/>
      </c>
      <c r="M1147" t="str">
        <f>IF(A1147&lt;&gt;"",(RawData!AC1147*ScoringModel!$B$11+RawData!AD1147*ScoringModel!$B$21+RawData!AE1147*ScoringModel!$B$31)*0.01,"")</f>
        <v/>
      </c>
      <c r="N1147" t="str">
        <f>IF(A1147&lt;&gt;"",(RawData!H1147*ScoringModel!$B$4+RawData!I1147*ScoringModel!$B$5+RawData!J1147*ScoringModel!$B$6+RawData!K1147*ScoringModel!$B$7+RawData!L1147*ScoringModel!$B$8+RawData!M1147*ScoringModel!$B$9+RawData!N1147*ScoringModel!$B$10)*0.01,"")</f>
        <v/>
      </c>
      <c r="O1147" t="str">
        <f>IF(A1147&lt;&gt;"",(RawData!O1147*ScoringModel!$B$14+RawData!P1147*ScoringModel!$B$15+RawData!Q1147*ScoringModel!$B$16+RawData!R1147*ScoringModel!$B$17+RawData!S1147*ScoringModel!$B$18+RawData!T1147*ScoringModel!$B$19+RawData!U1147*ScoringModel!$B$20)*0.01,"")</f>
        <v/>
      </c>
      <c r="P1147" t="str">
        <f>IF(A1147&lt;&gt;"",(RawData!V1147*ScoringModel!$B$24+RawData!W1147*ScoringModel!$B$25+RawData!X1147*ScoringModel!$B$26+RawData!Y1147*ScoringModel!$B$27+RawData!Z1147*ScoringModel!$B$28+RawData!AA1147*ScoringModel!$B$29+RawData!AB1147*ScoringModel!$B$30)*0.01,"")</f>
        <v/>
      </c>
      <c r="Q1147" s="19"/>
      <c r="R1147" s="19"/>
      <c r="S1147" s="19"/>
      <c r="T1147" s="19"/>
      <c r="U1147" s="19"/>
      <c r="V1147" s="19"/>
    </row>
    <row r="1148" spans="1:22" x14ac:dyDescent="0.25">
      <c r="A1148" t="str">
        <f>IF(RawData!A1148&lt;&gt;"",RawData!A1148,"")</f>
        <v/>
      </c>
      <c r="B1148" t="str">
        <f>IF(RawData!B1148&lt;&gt;"",CONCATENATE(RawData!B1148,", ",RawData!C1148),"")</f>
        <v/>
      </c>
      <c r="C1148" t="str">
        <f>IF(RawData!D1148&lt;&gt;"",RawData!D1148,"")</f>
        <v/>
      </c>
      <c r="D1148" s="28" t="str">
        <f>IF(RawData!E1148&lt;&gt;"",RawData!E1148,"")</f>
        <v/>
      </c>
      <c r="E1148" t="str">
        <f>IF(RawData!F1148&lt;&gt;"",CONCATENATE(RawData!F1148,", ",LEFT(RawData!G1148,1)),"")</f>
        <v/>
      </c>
      <c r="G1148" s="30" t="str">
        <f t="shared" si="17"/>
        <v/>
      </c>
      <c r="H1148" t="str">
        <f>IF(A1148&lt;&gt;"",VLOOKUP(G1148,ScoreRanges!$C$4:$E$8,3),"")</f>
        <v/>
      </c>
      <c r="J1148" s="30" t="str">
        <f>IF(AND(ConversionTable!$F$2&lt;&gt;"",A1148&lt;&gt;""),VLOOKUP(G1148,ConversionTable!B$2:D$402,3),"")</f>
        <v/>
      </c>
      <c r="K1148" t="str">
        <f>IF(AND(ConversionTable!$F$2&lt;&gt;"",A1148&lt;&gt;""),VLOOKUP(J1148,ConversionTable!I$4:K$7,3),"")</f>
        <v/>
      </c>
      <c r="M1148" t="str">
        <f>IF(A1148&lt;&gt;"",(RawData!AC1148*ScoringModel!$B$11+RawData!AD1148*ScoringModel!$B$21+RawData!AE1148*ScoringModel!$B$31)*0.01,"")</f>
        <v/>
      </c>
      <c r="N1148" t="str">
        <f>IF(A1148&lt;&gt;"",(RawData!H1148*ScoringModel!$B$4+RawData!I1148*ScoringModel!$B$5+RawData!J1148*ScoringModel!$B$6+RawData!K1148*ScoringModel!$B$7+RawData!L1148*ScoringModel!$B$8+RawData!M1148*ScoringModel!$B$9+RawData!N1148*ScoringModel!$B$10)*0.01,"")</f>
        <v/>
      </c>
      <c r="O1148" t="str">
        <f>IF(A1148&lt;&gt;"",(RawData!O1148*ScoringModel!$B$14+RawData!P1148*ScoringModel!$B$15+RawData!Q1148*ScoringModel!$B$16+RawData!R1148*ScoringModel!$B$17+RawData!S1148*ScoringModel!$B$18+RawData!T1148*ScoringModel!$B$19+RawData!U1148*ScoringModel!$B$20)*0.01,"")</f>
        <v/>
      </c>
      <c r="P1148" t="str">
        <f>IF(A1148&lt;&gt;"",(RawData!V1148*ScoringModel!$B$24+RawData!W1148*ScoringModel!$B$25+RawData!X1148*ScoringModel!$B$26+RawData!Y1148*ScoringModel!$B$27+RawData!Z1148*ScoringModel!$B$28+RawData!AA1148*ScoringModel!$B$29+RawData!AB1148*ScoringModel!$B$30)*0.01,"")</f>
        <v/>
      </c>
      <c r="Q1148" s="19"/>
      <c r="R1148" s="19"/>
      <c r="S1148" s="19"/>
      <c r="T1148" s="19"/>
      <c r="U1148" s="19"/>
      <c r="V1148" s="19"/>
    </row>
    <row r="1149" spans="1:22" x14ac:dyDescent="0.25">
      <c r="A1149" t="str">
        <f>IF(RawData!A1149&lt;&gt;"",RawData!A1149,"")</f>
        <v/>
      </c>
      <c r="B1149" t="str">
        <f>IF(RawData!B1149&lt;&gt;"",CONCATENATE(RawData!B1149,", ",RawData!C1149),"")</f>
        <v/>
      </c>
      <c r="C1149" t="str">
        <f>IF(RawData!D1149&lt;&gt;"",RawData!D1149,"")</f>
        <v/>
      </c>
      <c r="D1149" s="28" t="str">
        <f>IF(RawData!E1149&lt;&gt;"",RawData!E1149,"")</f>
        <v/>
      </c>
      <c r="E1149" t="str">
        <f>IF(RawData!F1149&lt;&gt;"",CONCATENATE(RawData!F1149,", ",LEFT(RawData!G1149,1)),"")</f>
        <v/>
      </c>
      <c r="G1149" s="30" t="str">
        <f t="shared" si="17"/>
        <v/>
      </c>
      <c r="H1149" t="str">
        <f>IF(A1149&lt;&gt;"",VLOOKUP(G1149,ScoreRanges!$C$4:$E$8,3),"")</f>
        <v/>
      </c>
      <c r="J1149" s="30" t="str">
        <f>IF(AND(ConversionTable!$F$2&lt;&gt;"",A1149&lt;&gt;""),VLOOKUP(G1149,ConversionTable!B$2:D$402,3),"")</f>
        <v/>
      </c>
      <c r="K1149" t="str">
        <f>IF(AND(ConversionTable!$F$2&lt;&gt;"",A1149&lt;&gt;""),VLOOKUP(J1149,ConversionTable!I$4:K$7,3),"")</f>
        <v/>
      </c>
      <c r="M1149" t="str">
        <f>IF(A1149&lt;&gt;"",(RawData!AC1149*ScoringModel!$B$11+RawData!AD1149*ScoringModel!$B$21+RawData!AE1149*ScoringModel!$B$31)*0.01,"")</f>
        <v/>
      </c>
      <c r="N1149" t="str">
        <f>IF(A1149&lt;&gt;"",(RawData!H1149*ScoringModel!$B$4+RawData!I1149*ScoringModel!$B$5+RawData!J1149*ScoringModel!$B$6+RawData!K1149*ScoringModel!$B$7+RawData!L1149*ScoringModel!$B$8+RawData!M1149*ScoringModel!$B$9+RawData!N1149*ScoringModel!$B$10)*0.01,"")</f>
        <v/>
      </c>
      <c r="O1149" t="str">
        <f>IF(A1149&lt;&gt;"",(RawData!O1149*ScoringModel!$B$14+RawData!P1149*ScoringModel!$B$15+RawData!Q1149*ScoringModel!$B$16+RawData!R1149*ScoringModel!$B$17+RawData!S1149*ScoringModel!$B$18+RawData!T1149*ScoringModel!$B$19+RawData!U1149*ScoringModel!$B$20)*0.01,"")</f>
        <v/>
      </c>
      <c r="P1149" t="str">
        <f>IF(A1149&lt;&gt;"",(RawData!V1149*ScoringModel!$B$24+RawData!W1149*ScoringModel!$B$25+RawData!X1149*ScoringModel!$B$26+RawData!Y1149*ScoringModel!$B$27+RawData!Z1149*ScoringModel!$B$28+RawData!AA1149*ScoringModel!$B$29+RawData!AB1149*ScoringModel!$B$30)*0.01,"")</f>
        <v/>
      </c>
      <c r="Q1149" s="19"/>
      <c r="R1149" s="19"/>
      <c r="S1149" s="19"/>
      <c r="T1149" s="19"/>
      <c r="U1149" s="19"/>
      <c r="V1149" s="19"/>
    </row>
    <row r="1150" spans="1:22" x14ac:dyDescent="0.25">
      <c r="A1150" t="str">
        <f>IF(RawData!A1150&lt;&gt;"",RawData!A1150,"")</f>
        <v/>
      </c>
      <c r="B1150" t="str">
        <f>IF(RawData!B1150&lt;&gt;"",CONCATENATE(RawData!B1150,", ",RawData!C1150),"")</f>
        <v/>
      </c>
      <c r="C1150" t="str">
        <f>IF(RawData!D1150&lt;&gt;"",RawData!D1150,"")</f>
        <v/>
      </c>
      <c r="D1150" s="28" t="str">
        <f>IF(RawData!E1150&lt;&gt;"",RawData!E1150,"")</f>
        <v/>
      </c>
      <c r="E1150" t="str">
        <f>IF(RawData!F1150&lt;&gt;"",CONCATENATE(RawData!F1150,", ",LEFT(RawData!G1150,1)),"")</f>
        <v/>
      </c>
      <c r="G1150" s="30" t="str">
        <f t="shared" si="17"/>
        <v/>
      </c>
      <c r="H1150" t="str">
        <f>IF(A1150&lt;&gt;"",VLOOKUP(G1150,ScoreRanges!$C$4:$E$8,3),"")</f>
        <v/>
      </c>
      <c r="J1150" s="30" t="str">
        <f>IF(AND(ConversionTable!$F$2&lt;&gt;"",A1150&lt;&gt;""),VLOOKUP(G1150,ConversionTable!B$2:D$402,3),"")</f>
        <v/>
      </c>
      <c r="K1150" t="str">
        <f>IF(AND(ConversionTable!$F$2&lt;&gt;"",A1150&lt;&gt;""),VLOOKUP(J1150,ConversionTable!I$4:K$7,3),"")</f>
        <v/>
      </c>
      <c r="M1150" t="str">
        <f>IF(A1150&lt;&gt;"",(RawData!AC1150*ScoringModel!$B$11+RawData!AD1150*ScoringModel!$B$21+RawData!AE1150*ScoringModel!$B$31)*0.01,"")</f>
        <v/>
      </c>
      <c r="N1150" t="str">
        <f>IF(A1150&lt;&gt;"",(RawData!H1150*ScoringModel!$B$4+RawData!I1150*ScoringModel!$B$5+RawData!J1150*ScoringModel!$B$6+RawData!K1150*ScoringModel!$B$7+RawData!L1150*ScoringModel!$B$8+RawData!M1150*ScoringModel!$B$9+RawData!N1150*ScoringModel!$B$10)*0.01,"")</f>
        <v/>
      </c>
      <c r="O1150" t="str">
        <f>IF(A1150&lt;&gt;"",(RawData!O1150*ScoringModel!$B$14+RawData!P1150*ScoringModel!$B$15+RawData!Q1150*ScoringModel!$B$16+RawData!R1150*ScoringModel!$B$17+RawData!S1150*ScoringModel!$B$18+RawData!T1150*ScoringModel!$B$19+RawData!U1150*ScoringModel!$B$20)*0.01,"")</f>
        <v/>
      </c>
      <c r="P1150" t="str">
        <f>IF(A1150&lt;&gt;"",(RawData!V1150*ScoringModel!$B$24+RawData!W1150*ScoringModel!$B$25+RawData!X1150*ScoringModel!$B$26+RawData!Y1150*ScoringModel!$B$27+RawData!Z1150*ScoringModel!$B$28+RawData!AA1150*ScoringModel!$B$29+RawData!AB1150*ScoringModel!$B$30)*0.01,"")</f>
        <v/>
      </c>
      <c r="Q1150" s="19"/>
      <c r="R1150" s="19"/>
      <c r="S1150" s="19"/>
      <c r="T1150" s="19"/>
      <c r="U1150" s="19"/>
      <c r="V1150" s="19"/>
    </row>
    <row r="1151" spans="1:22" x14ac:dyDescent="0.25">
      <c r="A1151" t="str">
        <f>IF(RawData!A1151&lt;&gt;"",RawData!A1151,"")</f>
        <v/>
      </c>
      <c r="B1151" t="str">
        <f>IF(RawData!B1151&lt;&gt;"",CONCATENATE(RawData!B1151,", ",RawData!C1151),"")</f>
        <v/>
      </c>
      <c r="C1151" t="str">
        <f>IF(RawData!D1151&lt;&gt;"",RawData!D1151,"")</f>
        <v/>
      </c>
      <c r="D1151" s="28" t="str">
        <f>IF(RawData!E1151&lt;&gt;"",RawData!E1151,"")</f>
        <v/>
      </c>
      <c r="E1151" t="str">
        <f>IF(RawData!F1151&lt;&gt;"",CONCATENATE(RawData!F1151,", ",LEFT(RawData!G1151,1)),"")</f>
        <v/>
      </c>
      <c r="G1151" s="30" t="str">
        <f t="shared" si="17"/>
        <v/>
      </c>
      <c r="H1151" t="str">
        <f>IF(A1151&lt;&gt;"",VLOOKUP(G1151,ScoreRanges!$C$4:$E$8,3),"")</f>
        <v/>
      </c>
      <c r="J1151" s="30" t="str">
        <f>IF(AND(ConversionTable!$F$2&lt;&gt;"",A1151&lt;&gt;""),VLOOKUP(G1151,ConversionTable!B$2:D$402,3),"")</f>
        <v/>
      </c>
      <c r="K1151" t="str">
        <f>IF(AND(ConversionTable!$F$2&lt;&gt;"",A1151&lt;&gt;""),VLOOKUP(J1151,ConversionTable!I$4:K$7,3),"")</f>
        <v/>
      </c>
      <c r="M1151" t="str">
        <f>IF(A1151&lt;&gt;"",(RawData!AC1151*ScoringModel!$B$11+RawData!AD1151*ScoringModel!$B$21+RawData!AE1151*ScoringModel!$B$31)*0.01,"")</f>
        <v/>
      </c>
      <c r="N1151" t="str">
        <f>IF(A1151&lt;&gt;"",(RawData!H1151*ScoringModel!$B$4+RawData!I1151*ScoringModel!$B$5+RawData!J1151*ScoringModel!$B$6+RawData!K1151*ScoringModel!$B$7+RawData!L1151*ScoringModel!$B$8+RawData!M1151*ScoringModel!$B$9+RawData!N1151*ScoringModel!$B$10)*0.01,"")</f>
        <v/>
      </c>
      <c r="O1151" t="str">
        <f>IF(A1151&lt;&gt;"",(RawData!O1151*ScoringModel!$B$14+RawData!P1151*ScoringModel!$B$15+RawData!Q1151*ScoringModel!$B$16+RawData!R1151*ScoringModel!$B$17+RawData!S1151*ScoringModel!$B$18+RawData!T1151*ScoringModel!$B$19+RawData!U1151*ScoringModel!$B$20)*0.01,"")</f>
        <v/>
      </c>
      <c r="P1151" t="str">
        <f>IF(A1151&lt;&gt;"",(RawData!V1151*ScoringModel!$B$24+RawData!W1151*ScoringModel!$B$25+RawData!X1151*ScoringModel!$B$26+RawData!Y1151*ScoringModel!$B$27+RawData!Z1151*ScoringModel!$B$28+RawData!AA1151*ScoringModel!$B$29+RawData!AB1151*ScoringModel!$B$30)*0.01,"")</f>
        <v/>
      </c>
      <c r="Q1151" s="19"/>
      <c r="R1151" s="19"/>
      <c r="S1151" s="19"/>
      <c r="T1151" s="19"/>
      <c r="U1151" s="19"/>
      <c r="V1151" s="19"/>
    </row>
    <row r="1152" spans="1:22" x14ac:dyDescent="0.25">
      <c r="A1152" t="str">
        <f>IF(RawData!A1152&lt;&gt;"",RawData!A1152,"")</f>
        <v/>
      </c>
      <c r="B1152" t="str">
        <f>IF(RawData!B1152&lt;&gt;"",CONCATENATE(RawData!B1152,", ",RawData!C1152),"")</f>
        <v/>
      </c>
      <c r="C1152" t="str">
        <f>IF(RawData!D1152&lt;&gt;"",RawData!D1152,"")</f>
        <v/>
      </c>
      <c r="D1152" s="28" t="str">
        <f>IF(RawData!E1152&lt;&gt;"",RawData!E1152,"")</f>
        <v/>
      </c>
      <c r="E1152" t="str">
        <f>IF(RawData!F1152&lt;&gt;"",CONCATENATE(RawData!F1152,", ",LEFT(RawData!G1152,1)),"")</f>
        <v/>
      </c>
      <c r="G1152" s="30" t="str">
        <f t="shared" si="17"/>
        <v/>
      </c>
      <c r="H1152" t="str">
        <f>IF(A1152&lt;&gt;"",VLOOKUP(G1152,ScoreRanges!$C$4:$E$8,3),"")</f>
        <v/>
      </c>
      <c r="J1152" s="30" t="str">
        <f>IF(AND(ConversionTable!$F$2&lt;&gt;"",A1152&lt;&gt;""),VLOOKUP(G1152,ConversionTable!B$2:D$402,3),"")</f>
        <v/>
      </c>
      <c r="K1152" t="str">
        <f>IF(AND(ConversionTable!$F$2&lt;&gt;"",A1152&lt;&gt;""),VLOOKUP(J1152,ConversionTable!I$4:K$7,3),"")</f>
        <v/>
      </c>
      <c r="M1152" t="str">
        <f>IF(A1152&lt;&gt;"",(RawData!AC1152*ScoringModel!$B$11+RawData!AD1152*ScoringModel!$B$21+RawData!AE1152*ScoringModel!$B$31)*0.01,"")</f>
        <v/>
      </c>
      <c r="N1152" t="str">
        <f>IF(A1152&lt;&gt;"",(RawData!H1152*ScoringModel!$B$4+RawData!I1152*ScoringModel!$B$5+RawData!J1152*ScoringModel!$B$6+RawData!K1152*ScoringModel!$B$7+RawData!L1152*ScoringModel!$B$8+RawData!M1152*ScoringModel!$B$9+RawData!N1152*ScoringModel!$B$10)*0.01,"")</f>
        <v/>
      </c>
      <c r="O1152" t="str">
        <f>IF(A1152&lt;&gt;"",(RawData!O1152*ScoringModel!$B$14+RawData!P1152*ScoringModel!$B$15+RawData!Q1152*ScoringModel!$B$16+RawData!R1152*ScoringModel!$B$17+RawData!S1152*ScoringModel!$B$18+RawData!T1152*ScoringModel!$B$19+RawData!U1152*ScoringModel!$B$20)*0.01,"")</f>
        <v/>
      </c>
      <c r="P1152" t="str">
        <f>IF(A1152&lt;&gt;"",(RawData!V1152*ScoringModel!$B$24+RawData!W1152*ScoringModel!$B$25+RawData!X1152*ScoringModel!$B$26+RawData!Y1152*ScoringModel!$B$27+RawData!Z1152*ScoringModel!$B$28+RawData!AA1152*ScoringModel!$B$29+RawData!AB1152*ScoringModel!$B$30)*0.01,"")</f>
        <v/>
      </c>
      <c r="Q1152" s="19"/>
      <c r="R1152" s="19"/>
      <c r="S1152" s="19"/>
      <c r="T1152" s="19"/>
      <c r="U1152" s="19"/>
      <c r="V1152" s="19"/>
    </row>
    <row r="1153" spans="1:22" x14ac:dyDescent="0.25">
      <c r="A1153" t="str">
        <f>IF(RawData!A1153&lt;&gt;"",RawData!A1153,"")</f>
        <v/>
      </c>
      <c r="B1153" t="str">
        <f>IF(RawData!B1153&lt;&gt;"",CONCATENATE(RawData!B1153,", ",RawData!C1153),"")</f>
        <v/>
      </c>
      <c r="C1153" t="str">
        <f>IF(RawData!D1153&lt;&gt;"",RawData!D1153,"")</f>
        <v/>
      </c>
      <c r="D1153" s="28" t="str">
        <f>IF(RawData!E1153&lt;&gt;"",RawData!E1153,"")</f>
        <v/>
      </c>
      <c r="E1153" t="str">
        <f>IF(RawData!F1153&lt;&gt;"",CONCATENATE(RawData!F1153,", ",LEFT(RawData!G1153,1)),"")</f>
        <v/>
      </c>
      <c r="G1153" s="30" t="str">
        <f t="shared" si="17"/>
        <v/>
      </c>
      <c r="H1153" t="str">
        <f>IF(A1153&lt;&gt;"",VLOOKUP(G1153,ScoreRanges!$C$4:$E$8,3),"")</f>
        <v/>
      </c>
      <c r="J1153" s="30" t="str">
        <f>IF(AND(ConversionTable!$F$2&lt;&gt;"",A1153&lt;&gt;""),VLOOKUP(G1153,ConversionTable!B$2:D$402,3),"")</f>
        <v/>
      </c>
      <c r="K1153" t="str">
        <f>IF(AND(ConversionTable!$F$2&lt;&gt;"",A1153&lt;&gt;""),VLOOKUP(J1153,ConversionTable!I$4:K$7,3),"")</f>
        <v/>
      </c>
      <c r="M1153" t="str">
        <f>IF(A1153&lt;&gt;"",(RawData!AC1153*ScoringModel!$B$11+RawData!AD1153*ScoringModel!$B$21+RawData!AE1153*ScoringModel!$B$31)*0.01,"")</f>
        <v/>
      </c>
      <c r="N1153" t="str">
        <f>IF(A1153&lt;&gt;"",(RawData!H1153*ScoringModel!$B$4+RawData!I1153*ScoringModel!$B$5+RawData!J1153*ScoringModel!$B$6+RawData!K1153*ScoringModel!$B$7+RawData!L1153*ScoringModel!$B$8+RawData!M1153*ScoringModel!$B$9+RawData!N1153*ScoringModel!$B$10)*0.01,"")</f>
        <v/>
      </c>
      <c r="O1153" t="str">
        <f>IF(A1153&lt;&gt;"",(RawData!O1153*ScoringModel!$B$14+RawData!P1153*ScoringModel!$B$15+RawData!Q1153*ScoringModel!$B$16+RawData!R1153*ScoringModel!$B$17+RawData!S1153*ScoringModel!$B$18+RawData!T1153*ScoringModel!$B$19+RawData!U1153*ScoringModel!$B$20)*0.01,"")</f>
        <v/>
      </c>
      <c r="P1153" t="str">
        <f>IF(A1153&lt;&gt;"",(RawData!V1153*ScoringModel!$B$24+RawData!W1153*ScoringModel!$B$25+RawData!X1153*ScoringModel!$B$26+RawData!Y1153*ScoringModel!$B$27+RawData!Z1153*ScoringModel!$B$28+RawData!AA1153*ScoringModel!$B$29+RawData!AB1153*ScoringModel!$B$30)*0.01,"")</f>
        <v/>
      </c>
      <c r="Q1153" s="19"/>
      <c r="R1153" s="19"/>
      <c r="S1153" s="19"/>
      <c r="T1153" s="19"/>
      <c r="U1153" s="19"/>
      <c r="V1153" s="19"/>
    </row>
    <row r="1154" spans="1:22" x14ac:dyDescent="0.25">
      <c r="A1154" t="str">
        <f>IF(RawData!A1154&lt;&gt;"",RawData!A1154,"")</f>
        <v/>
      </c>
      <c r="B1154" t="str">
        <f>IF(RawData!B1154&lt;&gt;"",CONCATENATE(RawData!B1154,", ",RawData!C1154),"")</f>
        <v/>
      </c>
      <c r="C1154" t="str">
        <f>IF(RawData!D1154&lt;&gt;"",RawData!D1154,"")</f>
        <v/>
      </c>
      <c r="D1154" s="28" t="str">
        <f>IF(RawData!E1154&lt;&gt;"",RawData!E1154,"")</f>
        <v/>
      </c>
      <c r="E1154" t="str">
        <f>IF(RawData!F1154&lt;&gt;"",CONCATENATE(RawData!F1154,", ",LEFT(RawData!G1154,1)),"")</f>
        <v/>
      </c>
      <c r="G1154" s="30" t="str">
        <f t="shared" si="17"/>
        <v/>
      </c>
      <c r="H1154" t="str">
        <f>IF(A1154&lt;&gt;"",VLOOKUP(G1154,ScoreRanges!$C$4:$E$8,3),"")</f>
        <v/>
      </c>
      <c r="J1154" s="30" t="str">
        <f>IF(AND(ConversionTable!$F$2&lt;&gt;"",A1154&lt;&gt;""),VLOOKUP(G1154,ConversionTable!B$2:D$402,3),"")</f>
        <v/>
      </c>
      <c r="K1154" t="str">
        <f>IF(AND(ConversionTable!$F$2&lt;&gt;"",A1154&lt;&gt;""),VLOOKUP(J1154,ConversionTable!I$4:K$7,3),"")</f>
        <v/>
      </c>
      <c r="M1154" t="str">
        <f>IF(A1154&lt;&gt;"",(RawData!AC1154*ScoringModel!$B$11+RawData!AD1154*ScoringModel!$B$21+RawData!AE1154*ScoringModel!$B$31)*0.01,"")</f>
        <v/>
      </c>
      <c r="N1154" t="str">
        <f>IF(A1154&lt;&gt;"",(RawData!H1154*ScoringModel!$B$4+RawData!I1154*ScoringModel!$B$5+RawData!J1154*ScoringModel!$B$6+RawData!K1154*ScoringModel!$B$7+RawData!L1154*ScoringModel!$B$8+RawData!M1154*ScoringModel!$B$9+RawData!N1154*ScoringModel!$B$10)*0.01,"")</f>
        <v/>
      </c>
      <c r="O1154" t="str">
        <f>IF(A1154&lt;&gt;"",(RawData!O1154*ScoringModel!$B$14+RawData!P1154*ScoringModel!$B$15+RawData!Q1154*ScoringModel!$B$16+RawData!R1154*ScoringModel!$B$17+RawData!S1154*ScoringModel!$B$18+RawData!T1154*ScoringModel!$B$19+RawData!U1154*ScoringModel!$B$20)*0.01,"")</f>
        <v/>
      </c>
      <c r="P1154" t="str">
        <f>IF(A1154&lt;&gt;"",(RawData!V1154*ScoringModel!$B$24+RawData!W1154*ScoringModel!$B$25+RawData!X1154*ScoringModel!$B$26+RawData!Y1154*ScoringModel!$B$27+RawData!Z1154*ScoringModel!$B$28+RawData!AA1154*ScoringModel!$B$29+RawData!AB1154*ScoringModel!$B$30)*0.01,"")</f>
        <v/>
      </c>
      <c r="Q1154" s="19"/>
      <c r="R1154" s="19"/>
      <c r="S1154" s="19"/>
      <c r="T1154" s="19"/>
      <c r="U1154" s="19"/>
      <c r="V1154" s="19"/>
    </row>
    <row r="1155" spans="1:22" x14ac:dyDescent="0.25">
      <c r="A1155" t="str">
        <f>IF(RawData!A1155&lt;&gt;"",RawData!A1155,"")</f>
        <v/>
      </c>
      <c r="B1155" t="str">
        <f>IF(RawData!B1155&lt;&gt;"",CONCATENATE(RawData!B1155,", ",RawData!C1155),"")</f>
        <v/>
      </c>
      <c r="C1155" t="str">
        <f>IF(RawData!D1155&lt;&gt;"",RawData!D1155,"")</f>
        <v/>
      </c>
      <c r="D1155" s="28" t="str">
        <f>IF(RawData!E1155&lt;&gt;"",RawData!E1155,"")</f>
        <v/>
      </c>
      <c r="E1155" t="str">
        <f>IF(RawData!F1155&lt;&gt;"",CONCATENATE(RawData!F1155,", ",LEFT(RawData!G1155,1)),"")</f>
        <v/>
      </c>
      <c r="G1155" s="30" t="str">
        <f t="shared" ref="G1155:G1218" si="18">IF(A1155&lt;&gt;"",SUM(M1155:P1155),"")</f>
        <v/>
      </c>
      <c r="H1155" t="str">
        <f>IF(A1155&lt;&gt;"",VLOOKUP(G1155,ScoreRanges!$C$4:$E$8,3),"")</f>
        <v/>
      </c>
      <c r="J1155" s="30" t="str">
        <f>IF(AND(ConversionTable!$F$2&lt;&gt;"",A1155&lt;&gt;""),VLOOKUP(G1155,ConversionTable!B$2:D$402,3),"")</f>
        <v/>
      </c>
      <c r="K1155" t="str">
        <f>IF(AND(ConversionTable!$F$2&lt;&gt;"",A1155&lt;&gt;""),VLOOKUP(J1155,ConversionTable!I$4:K$7,3),"")</f>
        <v/>
      </c>
      <c r="M1155" t="str">
        <f>IF(A1155&lt;&gt;"",(RawData!AC1155*ScoringModel!$B$11+RawData!AD1155*ScoringModel!$B$21+RawData!AE1155*ScoringModel!$B$31)*0.01,"")</f>
        <v/>
      </c>
      <c r="N1155" t="str">
        <f>IF(A1155&lt;&gt;"",(RawData!H1155*ScoringModel!$B$4+RawData!I1155*ScoringModel!$B$5+RawData!J1155*ScoringModel!$B$6+RawData!K1155*ScoringModel!$B$7+RawData!L1155*ScoringModel!$B$8+RawData!M1155*ScoringModel!$B$9+RawData!N1155*ScoringModel!$B$10)*0.01,"")</f>
        <v/>
      </c>
      <c r="O1155" t="str">
        <f>IF(A1155&lt;&gt;"",(RawData!O1155*ScoringModel!$B$14+RawData!P1155*ScoringModel!$B$15+RawData!Q1155*ScoringModel!$B$16+RawData!R1155*ScoringModel!$B$17+RawData!S1155*ScoringModel!$B$18+RawData!T1155*ScoringModel!$B$19+RawData!U1155*ScoringModel!$B$20)*0.01,"")</f>
        <v/>
      </c>
      <c r="P1155" t="str">
        <f>IF(A1155&lt;&gt;"",(RawData!V1155*ScoringModel!$B$24+RawData!W1155*ScoringModel!$B$25+RawData!X1155*ScoringModel!$B$26+RawData!Y1155*ScoringModel!$B$27+RawData!Z1155*ScoringModel!$B$28+RawData!AA1155*ScoringModel!$B$29+RawData!AB1155*ScoringModel!$B$30)*0.01,"")</f>
        <v/>
      </c>
      <c r="Q1155" s="19"/>
      <c r="R1155" s="19"/>
      <c r="S1155" s="19"/>
      <c r="T1155" s="19"/>
      <c r="U1155" s="19"/>
      <c r="V1155" s="19"/>
    </row>
    <row r="1156" spans="1:22" x14ac:dyDescent="0.25">
      <c r="A1156" t="str">
        <f>IF(RawData!A1156&lt;&gt;"",RawData!A1156,"")</f>
        <v/>
      </c>
      <c r="B1156" t="str">
        <f>IF(RawData!B1156&lt;&gt;"",CONCATENATE(RawData!B1156,", ",RawData!C1156),"")</f>
        <v/>
      </c>
      <c r="C1156" t="str">
        <f>IF(RawData!D1156&lt;&gt;"",RawData!D1156,"")</f>
        <v/>
      </c>
      <c r="D1156" s="28" t="str">
        <f>IF(RawData!E1156&lt;&gt;"",RawData!E1156,"")</f>
        <v/>
      </c>
      <c r="E1156" t="str">
        <f>IF(RawData!F1156&lt;&gt;"",CONCATENATE(RawData!F1156,", ",LEFT(RawData!G1156,1)),"")</f>
        <v/>
      </c>
      <c r="G1156" s="30" t="str">
        <f t="shared" si="18"/>
        <v/>
      </c>
      <c r="H1156" t="str">
        <f>IF(A1156&lt;&gt;"",VLOOKUP(G1156,ScoreRanges!$C$4:$E$8,3),"")</f>
        <v/>
      </c>
      <c r="J1156" s="30" t="str">
        <f>IF(AND(ConversionTable!$F$2&lt;&gt;"",A1156&lt;&gt;""),VLOOKUP(G1156,ConversionTable!B$2:D$402,3),"")</f>
        <v/>
      </c>
      <c r="K1156" t="str">
        <f>IF(AND(ConversionTable!$F$2&lt;&gt;"",A1156&lt;&gt;""),VLOOKUP(J1156,ConversionTable!I$4:K$7,3),"")</f>
        <v/>
      </c>
      <c r="M1156" t="str">
        <f>IF(A1156&lt;&gt;"",(RawData!AC1156*ScoringModel!$B$11+RawData!AD1156*ScoringModel!$B$21+RawData!AE1156*ScoringModel!$B$31)*0.01,"")</f>
        <v/>
      </c>
      <c r="N1156" t="str">
        <f>IF(A1156&lt;&gt;"",(RawData!H1156*ScoringModel!$B$4+RawData!I1156*ScoringModel!$B$5+RawData!J1156*ScoringModel!$B$6+RawData!K1156*ScoringModel!$B$7+RawData!L1156*ScoringModel!$B$8+RawData!M1156*ScoringModel!$B$9+RawData!N1156*ScoringModel!$B$10)*0.01,"")</f>
        <v/>
      </c>
      <c r="O1156" t="str">
        <f>IF(A1156&lt;&gt;"",(RawData!O1156*ScoringModel!$B$14+RawData!P1156*ScoringModel!$B$15+RawData!Q1156*ScoringModel!$B$16+RawData!R1156*ScoringModel!$B$17+RawData!S1156*ScoringModel!$B$18+RawData!T1156*ScoringModel!$B$19+RawData!U1156*ScoringModel!$B$20)*0.01,"")</f>
        <v/>
      </c>
      <c r="P1156" t="str">
        <f>IF(A1156&lt;&gt;"",(RawData!V1156*ScoringModel!$B$24+RawData!W1156*ScoringModel!$B$25+RawData!X1156*ScoringModel!$B$26+RawData!Y1156*ScoringModel!$B$27+RawData!Z1156*ScoringModel!$B$28+RawData!AA1156*ScoringModel!$B$29+RawData!AB1156*ScoringModel!$B$30)*0.01,"")</f>
        <v/>
      </c>
      <c r="Q1156" s="19"/>
      <c r="R1156" s="19"/>
      <c r="S1156" s="19"/>
      <c r="T1156" s="19"/>
      <c r="U1156" s="19"/>
      <c r="V1156" s="19"/>
    </row>
    <row r="1157" spans="1:22" x14ac:dyDescent="0.25">
      <c r="A1157" t="str">
        <f>IF(RawData!A1157&lt;&gt;"",RawData!A1157,"")</f>
        <v/>
      </c>
      <c r="B1157" t="str">
        <f>IF(RawData!B1157&lt;&gt;"",CONCATENATE(RawData!B1157,", ",RawData!C1157),"")</f>
        <v/>
      </c>
      <c r="C1157" t="str">
        <f>IF(RawData!D1157&lt;&gt;"",RawData!D1157,"")</f>
        <v/>
      </c>
      <c r="D1157" s="28" t="str">
        <f>IF(RawData!E1157&lt;&gt;"",RawData!E1157,"")</f>
        <v/>
      </c>
      <c r="E1157" t="str">
        <f>IF(RawData!F1157&lt;&gt;"",CONCATENATE(RawData!F1157,", ",LEFT(RawData!G1157,1)),"")</f>
        <v/>
      </c>
      <c r="G1157" s="30" t="str">
        <f t="shared" si="18"/>
        <v/>
      </c>
      <c r="H1157" t="str">
        <f>IF(A1157&lt;&gt;"",VLOOKUP(G1157,ScoreRanges!$C$4:$E$8,3),"")</f>
        <v/>
      </c>
      <c r="J1157" s="30" t="str">
        <f>IF(AND(ConversionTable!$F$2&lt;&gt;"",A1157&lt;&gt;""),VLOOKUP(G1157,ConversionTable!B$2:D$402,3),"")</f>
        <v/>
      </c>
      <c r="K1157" t="str">
        <f>IF(AND(ConversionTable!$F$2&lt;&gt;"",A1157&lt;&gt;""),VLOOKUP(J1157,ConversionTable!I$4:K$7,3),"")</f>
        <v/>
      </c>
      <c r="M1157" t="str">
        <f>IF(A1157&lt;&gt;"",(RawData!AC1157*ScoringModel!$B$11+RawData!AD1157*ScoringModel!$B$21+RawData!AE1157*ScoringModel!$B$31)*0.01,"")</f>
        <v/>
      </c>
      <c r="N1157" t="str">
        <f>IF(A1157&lt;&gt;"",(RawData!H1157*ScoringModel!$B$4+RawData!I1157*ScoringModel!$B$5+RawData!J1157*ScoringModel!$B$6+RawData!K1157*ScoringModel!$B$7+RawData!L1157*ScoringModel!$B$8+RawData!M1157*ScoringModel!$B$9+RawData!N1157*ScoringModel!$B$10)*0.01,"")</f>
        <v/>
      </c>
      <c r="O1157" t="str">
        <f>IF(A1157&lt;&gt;"",(RawData!O1157*ScoringModel!$B$14+RawData!P1157*ScoringModel!$B$15+RawData!Q1157*ScoringModel!$B$16+RawData!R1157*ScoringModel!$B$17+RawData!S1157*ScoringModel!$B$18+RawData!T1157*ScoringModel!$B$19+RawData!U1157*ScoringModel!$B$20)*0.01,"")</f>
        <v/>
      </c>
      <c r="P1157" t="str">
        <f>IF(A1157&lt;&gt;"",(RawData!V1157*ScoringModel!$B$24+RawData!W1157*ScoringModel!$B$25+RawData!X1157*ScoringModel!$B$26+RawData!Y1157*ScoringModel!$B$27+RawData!Z1157*ScoringModel!$B$28+RawData!AA1157*ScoringModel!$B$29+RawData!AB1157*ScoringModel!$B$30)*0.01,"")</f>
        <v/>
      </c>
      <c r="Q1157" s="19"/>
      <c r="R1157" s="19"/>
      <c r="S1157" s="19"/>
      <c r="T1157" s="19"/>
      <c r="U1157" s="19"/>
      <c r="V1157" s="19"/>
    </row>
    <row r="1158" spans="1:22" x14ac:dyDescent="0.25">
      <c r="A1158" t="str">
        <f>IF(RawData!A1158&lt;&gt;"",RawData!A1158,"")</f>
        <v/>
      </c>
      <c r="B1158" t="str">
        <f>IF(RawData!B1158&lt;&gt;"",CONCATENATE(RawData!B1158,", ",RawData!C1158),"")</f>
        <v/>
      </c>
      <c r="C1158" t="str">
        <f>IF(RawData!D1158&lt;&gt;"",RawData!D1158,"")</f>
        <v/>
      </c>
      <c r="D1158" s="28" t="str">
        <f>IF(RawData!E1158&lt;&gt;"",RawData!E1158,"")</f>
        <v/>
      </c>
      <c r="E1158" t="str">
        <f>IF(RawData!F1158&lt;&gt;"",CONCATENATE(RawData!F1158,", ",LEFT(RawData!G1158,1)),"")</f>
        <v/>
      </c>
      <c r="G1158" s="30" t="str">
        <f t="shared" si="18"/>
        <v/>
      </c>
      <c r="H1158" t="str">
        <f>IF(A1158&lt;&gt;"",VLOOKUP(G1158,ScoreRanges!$C$4:$E$8,3),"")</f>
        <v/>
      </c>
      <c r="J1158" s="30" t="str">
        <f>IF(AND(ConversionTable!$F$2&lt;&gt;"",A1158&lt;&gt;""),VLOOKUP(G1158,ConversionTable!B$2:D$402,3),"")</f>
        <v/>
      </c>
      <c r="K1158" t="str">
        <f>IF(AND(ConversionTable!$F$2&lt;&gt;"",A1158&lt;&gt;""),VLOOKUP(J1158,ConversionTable!I$4:K$7,3),"")</f>
        <v/>
      </c>
      <c r="M1158" t="str">
        <f>IF(A1158&lt;&gt;"",(RawData!AC1158*ScoringModel!$B$11+RawData!AD1158*ScoringModel!$B$21+RawData!AE1158*ScoringModel!$B$31)*0.01,"")</f>
        <v/>
      </c>
      <c r="N1158" t="str">
        <f>IF(A1158&lt;&gt;"",(RawData!H1158*ScoringModel!$B$4+RawData!I1158*ScoringModel!$B$5+RawData!J1158*ScoringModel!$B$6+RawData!K1158*ScoringModel!$B$7+RawData!L1158*ScoringModel!$B$8+RawData!M1158*ScoringModel!$B$9+RawData!N1158*ScoringModel!$B$10)*0.01,"")</f>
        <v/>
      </c>
      <c r="O1158" t="str">
        <f>IF(A1158&lt;&gt;"",(RawData!O1158*ScoringModel!$B$14+RawData!P1158*ScoringModel!$B$15+RawData!Q1158*ScoringModel!$B$16+RawData!R1158*ScoringModel!$B$17+RawData!S1158*ScoringModel!$B$18+RawData!T1158*ScoringModel!$B$19+RawData!U1158*ScoringModel!$B$20)*0.01,"")</f>
        <v/>
      </c>
      <c r="P1158" t="str">
        <f>IF(A1158&lt;&gt;"",(RawData!V1158*ScoringModel!$B$24+RawData!W1158*ScoringModel!$B$25+RawData!X1158*ScoringModel!$B$26+RawData!Y1158*ScoringModel!$B$27+RawData!Z1158*ScoringModel!$B$28+RawData!AA1158*ScoringModel!$B$29+RawData!AB1158*ScoringModel!$B$30)*0.01,"")</f>
        <v/>
      </c>
      <c r="Q1158" s="19"/>
      <c r="R1158" s="19"/>
      <c r="S1158" s="19"/>
      <c r="T1158" s="19"/>
      <c r="U1158" s="19"/>
      <c r="V1158" s="19"/>
    </row>
    <row r="1159" spans="1:22" x14ac:dyDescent="0.25">
      <c r="A1159" t="str">
        <f>IF(RawData!A1159&lt;&gt;"",RawData!A1159,"")</f>
        <v/>
      </c>
      <c r="B1159" t="str">
        <f>IF(RawData!B1159&lt;&gt;"",CONCATENATE(RawData!B1159,", ",RawData!C1159),"")</f>
        <v/>
      </c>
      <c r="C1159" t="str">
        <f>IF(RawData!D1159&lt;&gt;"",RawData!D1159,"")</f>
        <v/>
      </c>
      <c r="D1159" s="28" t="str">
        <f>IF(RawData!E1159&lt;&gt;"",RawData!E1159,"")</f>
        <v/>
      </c>
      <c r="E1159" t="str">
        <f>IF(RawData!F1159&lt;&gt;"",CONCATENATE(RawData!F1159,", ",LEFT(RawData!G1159,1)),"")</f>
        <v/>
      </c>
      <c r="G1159" s="30" t="str">
        <f t="shared" si="18"/>
        <v/>
      </c>
      <c r="H1159" t="str">
        <f>IF(A1159&lt;&gt;"",VLOOKUP(G1159,ScoreRanges!$C$4:$E$8,3),"")</f>
        <v/>
      </c>
      <c r="J1159" s="30" t="str">
        <f>IF(AND(ConversionTable!$F$2&lt;&gt;"",A1159&lt;&gt;""),VLOOKUP(G1159,ConversionTable!B$2:D$402,3),"")</f>
        <v/>
      </c>
      <c r="K1159" t="str">
        <f>IF(AND(ConversionTable!$F$2&lt;&gt;"",A1159&lt;&gt;""),VLOOKUP(J1159,ConversionTable!I$4:K$7,3),"")</f>
        <v/>
      </c>
      <c r="M1159" t="str">
        <f>IF(A1159&lt;&gt;"",(RawData!AC1159*ScoringModel!$B$11+RawData!AD1159*ScoringModel!$B$21+RawData!AE1159*ScoringModel!$B$31)*0.01,"")</f>
        <v/>
      </c>
      <c r="N1159" t="str">
        <f>IF(A1159&lt;&gt;"",(RawData!H1159*ScoringModel!$B$4+RawData!I1159*ScoringModel!$B$5+RawData!J1159*ScoringModel!$B$6+RawData!K1159*ScoringModel!$B$7+RawData!L1159*ScoringModel!$B$8+RawData!M1159*ScoringModel!$B$9+RawData!N1159*ScoringModel!$B$10)*0.01,"")</f>
        <v/>
      </c>
      <c r="O1159" t="str">
        <f>IF(A1159&lt;&gt;"",(RawData!O1159*ScoringModel!$B$14+RawData!P1159*ScoringModel!$B$15+RawData!Q1159*ScoringModel!$B$16+RawData!R1159*ScoringModel!$B$17+RawData!S1159*ScoringModel!$B$18+RawData!T1159*ScoringModel!$B$19+RawData!U1159*ScoringModel!$B$20)*0.01,"")</f>
        <v/>
      </c>
      <c r="P1159" t="str">
        <f>IF(A1159&lt;&gt;"",(RawData!V1159*ScoringModel!$B$24+RawData!W1159*ScoringModel!$B$25+RawData!X1159*ScoringModel!$B$26+RawData!Y1159*ScoringModel!$B$27+RawData!Z1159*ScoringModel!$B$28+RawData!AA1159*ScoringModel!$B$29+RawData!AB1159*ScoringModel!$B$30)*0.01,"")</f>
        <v/>
      </c>
      <c r="Q1159" s="19"/>
      <c r="R1159" s="19"/>
      <c r="S1159" s="19"/>
      <c r="T1159" s="19"/>
      <c r="U1159" s="19"/>
      <c r="V1159" s="19"/>
    </row>
    <row r="1160" spans="1:22" x14ac:dyDescent="0.25">
      <c r="A1160" t="str">
        <f>IF(RawData!A1160&lt;&gt;"",RawData!A1160,"")</f>
        <v/>
      </c>
      <c r="B1160" t="str">
        <f>IF(RawData!B1160&lt;&gt;"",CONCATENATE(RawData!B1160,", ",RawData!C1160),"")</f>
        <v/>
      </c>
      <c r="C1160" t="str">
        <f>IF(RawData!D1160&lt;&gt;"",RawData!D1160,"")</f>
        <v/>
      </c>
      <c r="D1160" s="28" t="str">
        <f>IF(RawData!E1160&lt;&gt;"",RawData!E1160,"")</f>
        <v/>
      </c>
      <c r="E1160" t="str">
        <f>IF(RawData!F1160&lt;&gt;"",CONCATENATE(RawData!F1160,", ",LEFT(RawData!G1160,1)),"")</f>
        <v/>
      </c>
      <c r="G1160" s="30" t="str">
        <f t="shared" si="18"/>
        <v/>
      </c>
      <c r="H1160" t="str">
        <f>IF(A1160&lt;&gt;"",VLOOKUP(G1160,ScoreRanges!$C$4:$E$8,3),"")</f>
        <v/>
      </c>
      <c r="J1160" s="30" t="str">
        <f>IF(AND(ConversionTable!$F$2&lt;&gt;"",A1160&lt;&gt;""),VLOOKUP(G1160,ConversionTable!B$2:D$402,3),"")</f>
        <v/>
      </c>
      <c r="K1160" t="str">
        <f>IF(AND(ConversionTable!$F$2&lt;&gt;"",A1160&lt;&gt;""),VLOOKUP(J1160,ConversionTable!I$4:K$7,3),"")</f>
        <v/>
      </c>
      <c r="M1160" t="str">
        <f>IF(A1160&lt;&gt;"",(RawData!AC1160*ScoringModel!$B$11+RawData!AD1160*ScoringModel!$B$21+RawData!AE1160*ScoringModel!$B$31)*0.01,"")</f>
        <v/>
      </c>
      <c r="N1160" t="str">
        <f>IF(A1160&lt;&gt;"",(RawData!H1160*ScoringModel!$B$4+RawData!I1160*ScoringModel!$B$5+RawData!J1160*ScoringModel!$B$6+RawData!K1160*ScoringModel!$B$7+RawData!L1160*ScoringModel!$B$8+RawData!M1160*ScoringModel!$B$9+RawData!N1160*ScoringModel!$B$10)*0.01,"")</f>
        <v/>
      </c>
      <c r="O1160" t="str">
        <f>IF(A1160&lt;&gt;"",(RawData!O1160*ScoringModel!$B$14+RawData!P1160*ScoringModel!$B$15+RawData!Q1160*ScoringModel!$B$16+RawData!R1160*ScoringModel!$B$17+RawData!S1160*ScoringModel!$B$18+RawData!T1160*ScoringModel!$B$19+RawData!U1160*ScoringModel!$B$20)*0.01,"")</f>
        <v/>
      </c>
      <c r="P1160" t="str">
        <f>IF(A1160&lt;&gt;"",(RawData!V1160*ScoringModel!$B$24+RawData!W1160*ScoringModel!$B$25+RawData!X1160*ScoringModel!$B$26+RawData!Y1160*ScoringModel!$B$27+RawData!Z1160*ScoringModel!$B$28+RawData!AA1160*ScoringModel!$B$29+RawData!AB1160*ScoringModel!$B$30)*0.01,"")</f>
        <v/>
      </c>
      <c r="Q1160" s="19"/>
      <c r="R1160" s="19"/>
      <c r="S1160" s="19"/>
      <c r="T1160" s="19"/>
      <c r="U1160" s="19"/>
      <c r="V1160" s="19"/>
    </row>
    <row r="1161" spans="1:22" x14ac:dyDescent="0.25">
      <c r="A1161" t="str">
        <f>IF(RawData!A1161&lt;&gt;"",RawData!A1161,"")</f>
        <v/>
      </c>
      <c r="B1161" t="str">
        <f>IF(RawData!B1161&lt;&gt;"",CONCATENATE(RawData!B1161,", ",RawData!C1161),"")</f>
        <v/>
      </c>
      <c r="C1161" t="str">
        <f>IF(RawData!D1161&lt;&gt;"",RawData!D1161,"")</f>
        <v/>
      </c>
      <c r="D1161" s="28" t="str">
        <f>IF(RawData!E1161&lt;&gt;"",RawData!E1161,"")</f>
        <v/>
      </c>
      <c r="E1161" t="str">
        <f>IF(RawData!F1161&lt;&gt;"",CONCATENATE(RawData!F1161,", ",LEFT(RawData!G1161,1)),"")</f>
        <v/>
      </c>
      <c r="G1161" s="30" t="str">
        <f t="shared" si="18"/>
        <v/>
      </c>
      <c r="H1161" t="str">
        <f>IF(A1161&lt;&gt;"",VLOOKUP(G1161,ScoreRanges!$C$4:$E$8,3),"")</f>
        <v/>
      </c>
      <c r="J1161" s="30" t="str">
        <f>IF(AND(ConversionTable!$F$2&lt;&gt;"",A1161&lt;&gt;""),VLOOKUP(G1161,ConversionTable!B$2:D$402,3),"")</f>
        <v/>
      </c>
      <c r="K1161" t="str">
        <f>IF(AND(ConversionTable!$F$2&lt;&gt;"",A1161&lt;&gt;""),VLOOKUP(J1161,ConversionTable!I$4:K$7,3),"")</f>
        <v/>
      </c>
      <c r="M1161" t="str">
        <f>IF(A1161&lt;&gt;"",(RawData!AC1161*ScoringModel!$B$11+RawData!AD1161*ScoringModel!$B$21+RawData!AE1161*ScoringModel!$B$31)*0.01,"")</f>
        <v/>
      </c>
      <c r="N1161" t="str">
        <f>IF(A1161&lt;&gt;"",(RawData!H1161*ScoringModel!$B$4+RawData!I1161*ScoringModel!$B$5+RawData!J1161*ScoringModel!$B$6+RawData!K1161*ScoringModel!$B$7+RawData!L1161*ScoringModel!$B$8+RawData!M1161*ScoringModel!$B$9+RawData!N1161*ScoringModel!$B$10)*0.01,"")</f>
        <v/>
      </c>
      <c r="O1161" t="str">
        <f>IF(A1161&lt;&gt;"",(RawData!O1161*ScoringModel!$B$14+RawData!P1161*ScoringModel!$B$15+RawData!Q1161*ScoringModel!$B$16+RawData!R1161*ScoringModel!$B$17+RawData!S1161*ScoringModel!$B$18+RawData!T1161*ScoringModel!$B$19+RawData!U1161*ScoringModel!$B$20)*0.01,"")</f>
        <v/>
      </c>
      <c r="P1161" t="str">
        <f>IF(A1161&lt;&gt;"",(RawData!V1161*ScoringModel!$B$24+RawData!W1161*ScoringModel!$B$25+RawData!X1161*ScoringModel!$B$26+RawData!Y1161*ScoringModel!$B$27+RawData!Z1161*ScoringModel!$B$28+RawData!AA1161*ScoringModel!$B$29+RawData!AB1161*ScoringModel!$B$30)*0.01,"")</f>
        <v/>
      </c>
      <c r="Q1161" s="19"/>
      <c r="R1161" s="19"/>
      <c r="S1161" s="19"/>
      <c r="T1161" s="19"/>
      <c r="U1161" s="19"/>
      <c r="V1161" s="19"/>
    </row>
    <row r="1162" spans="1:22" x14ac:dyDescent="0.25">
      <c r="A1162" t="str">
        <f>IF(RawData!A1162&lt;&gt;"",RawData!A1162,"")</f>
        <v/>
      </c>
      <c r="B1162" t="str">
        <f>IF(RawData!B1162&lt;&gt;"",CONCATENATE(RawData!B1162,", ",RawData!C1162),"")</f>
        <v/>
      </c>
      <c r="C1162" t="str">
        <f>IF(RawData!D1162&lt;&gt;"",RawData!D1162,"")</f>
        <v/>
      </c>
      <c r="D1162" s="28" t="str">
        <f>IF(RawData!E1162&lt;&gt;"",RawData!E1162,"")</f>
        <v/>
      </c>
      <c r="E1162" t="str">
        <f>IF(RawData!F1162&lt;&gt;"",CONCATENATE(RawData!F1162,", ",LEFT(RawData!G1162,1)),"")</f>
        <v/>
      </c>
      <c r="G1162" s="30" t="str">
        <f t="shared" si="18"/>
        <v/>
      </c>
      <c r="H1162" t="str">
        <f>IF(A1162&lt;&gt;"",VLOOKUP(G1162,ScoreRanges!$C$4:$E$8,3),"")</f>
        <v/>
      </c>
      <c r="J1162" s="30" t="str">
        <f>IF(AND(ConversionTable!$F$2&lt;&gt;"",A1162&lt;&gt;""),VLOOKUP(G1162,ConversionTable!B$2:D$402,3),"")</f>
        <v/>
      </c>
      <c r="K1162" t="str">
        <f>IF(AND(ConversionTable!$F$2&lt;&gt;"",A1162&lt;&gt;""),VLOOKUP(J1162,ConversionTable!I$4:K$7,3),"")</f>
        <v/>
      </c>
      <c r="M1162" t="str">
        <f>IF(A1162&lt;&gt;"",(RawData!AC1162*ScoringModel!$B$11+RawData!AD1162*ScoringModel!$B$21+RawData!AE1162*ScoringModel!$B$31)*0.01,"")</f>
        <v/>
      </c>
      <c r="N1162" t="str">
        <f>IF(A1162&lt;&gt;"",(RawData!H1162*ScoringModel!$B$4+RawData!I1162*ScoringModel!$B$5+RawData!J1162*ScoringModel!$B$6+RawData!K1162*ScoringModel!$B$7+RawData!L1162*ScoringModel!$B$8+RawData!M1162*ScoringModel!$B$9+RawData!N1162*ScoringModel!$B$10)*0.01,"")</f>
        <v/>
      </c>
      <c r="O1162" t="str">
        <f>IF(A1162&lt;&gt;"",(RawData!O1162*ScoringModel!$B$14+RawData!P1162*ScoringModel!$B$15+RawData!Q1162*ScoringModel!$B$16+RawData!R1162*ScoringModel!$B$17+RawData!S1162*ScoringModel!$B$18+RawData!T1162*ScoringModel!$B$19+RawData!U1162*ScoringModel!$B$20)*0.01,"")</f>
        <v/>
      </c>
      <c r="P1162" t="str">
        <f>IF(A1162&lt;&gt;"",(RawData!V1162*ScoringModel!$B$24+RawData!W1162*ScoringModel!$B$25+RawData!X1162*ScoringModel!$B$26+RawData!Y1162*ScoringModel!$B$27+RawData!Z1162*ScoringModel!$B$28+RawData!AA1162*ScoringModel!$B$29+RawData!AB1162*ScoringModel!$B$30)*0.01,"")</f>
        <v/>
      </c>
      <c r="Q1162" s="19"/>
      <c r="R1162" s="19"/>
      <c r="S1162" s="19"/>
      <c r="T1162" s="19"/>
      <c r="U1162" s="19"/>
      <c r="V1162" s="19"/>
    </row>
    <row r="1163" spans="1:22" x14ac:dyDescent="0.25">
      <c r="A1163" t="str">
        <f>IF(RawData!A1163&lt;&gt;"",RawData!A1163,"")</f>
        <v/>
      </c>
      <c r="B1163" t="str">
        <f>IF(RawData!B1163&lt;&gt;"",CONCATENATE(RawData!B1163,", ",RawData!C1163),"")</f>
        <v/>
      </c>
      <c r="C1163" t="str">
        <f>IF(RawData!D1163&lt;&gt;"",RawData!D1163,"")</f>
        <v/>
      </c>
      <c r="D1163" s="28" t="str">
        <f>IF(RawData!E1163&lt;&gt;"",RawData!E1163,"")</f>
        <v/>
      </c>
      <c r="E1163" t="str">
        <f>IF(RawData!F1163&lt;&gt;"",CONCATENATE(RawData!F1163,", ",LEFT(RawData!G1163,1)),"")</f>
        <v/>
      </c>
      <c r="G1163" s="30" t="str">
        <f t="shared" si="18"/>
        <v/>
      </c>
      <c r="H1163" t="str">
        <f>IF(A1163&lt;&gt;"",VLOOKUP(G1163,ScoreRanges!$C$4:$E$8,3),"")</f>
        <v/>
      </c>
      <c r="J1163" s="30" t="str">
        <f>IF(AND(ConversionTable!$F$2&lt;&gt;"",A1163&lt;&gt;""),VLOOKUP(G1163,ConversionTable!B$2:D$402,3),"")</f>
        <v/>
      </c>
      <c r="K1163" t="str">
        <f>IF(AND(ConversionTable!$F$2&lt;&gt;"",A1163&lt;&gt;""),VLOOKUP(J1163,ConversionTable!I$4:K$7,3),"")</f>
        <v/>
      </c>
      <c r="M1163" t="str">
        <f>IF(A1163&lt;&gt;"",(RawData!AC1163*ScoringModel!$B$11+RawData!AD1163*ScoringModel!$B$21+RawData!AE1163*ScoringModel!$B$31)*0.01,"")</f>
        <v/>
      </c>
      <c r="N1163" t="str">
        <f>IF(A1163&lt;&gt;"",(RawData!H1163*ScoringModel!$B$4+RawData!I1163*ScoringModel!$B$5+RawData!J1163*ScoringModel!$B$6+RawData!K1163*ScoringModel!$B$7+RawData!L1163*ScoringModel!$B$8+RawData!M1163*ScoringModel!$B$9+RawData!N1163*ScoringModel!$B$10)*0.01,"")</f>
        <v/>
      </c>
      <c r="O1163" t="str">
        <f>IF(A1163&lt;&gt;"",(RawData!O1163*ScoringModel!$B$14+RawData!P1163*ScoringModel!$B$15+RawData!Q1163*ScoringModel!$B$16+RawData!R1163*ScoringModel!$B$17+RawData!S1163*ScoringModel!$B$18+RawData!T1163*ScoringModel!$B$19+RawData!U1163*ScoringModel!$B$20)*0.01,"")</f>
        <v/>
      </c>
      <c r="P1163" t="str">
        <f>IF(A1163&lt;&gt;"",(RawData!V1163*ScoringModel!$B$24+RawData!W1163*ScoringModel!$B$25+RawData!X1163*ScoringModel!$B$26+RawData!Y1163*ScoringModel!$B$27+RawData!Z1163*ScoringModel!$B$28+RawData!AA1163*ScoringModel!$B$29+RawData!AB1163*ScoringModel!$B$30)*0.01,"")</f>
        <v/>
      </c>
      <c r="Q1163" s="19"/>
      <c r="R1163" s="19"/>
      <c r="S1163" s="19"/>
      <c r="T1163" s="19"/>
      <c r="U1163" s="19"/>
      <c r="V1163" s="19"/>
    </row>
    <row r="1164" spans="1:22" x14ac:dyDescent="0.25">
      <c r="A1164" t="str">
        <f>IF(RawData!A1164&lt;&gt;"",RawData!A1164,"")</f>
        <v/>
      </c>
      <c r="B1164" t="str">
        <f>IF(RawData!B1164&lt;&gt;"",CONCATENATE(RawData!B1164,", ",RawData!C1164),"")</f>
        <v/>
      </c>
      <c r="C1164" t="str">
        <f>IF(RawData!D1164&lt;&gt;"",RawData!D1164,"")</f>
        <v/>
      </c>
      <c r="D1164" s="28" t="str">
        <f>IF(RawData!E1164&lt;&gt;"",RawData!E1164,"")</f>
        <v/>
      </c>
      <c r="E1164" t="str">
        <f>IF(RawData!F1164&lt;&gt;"",CONCATENATE(RawData!F1164,", ",LEFT(RawData!G1164,1)),"")</f>
        <v/>
      </c>
      <c r="G1164" s="30" t="str">
        <f t="shared" si="18"/>
        <v/>
      </c>
      <c r="H1164" t="str">
        <f>IF(A1164&lt;&gt;"",VLOOKUP(G1164,ScoreRanges!$C$4:$E$8,3),"")</f>
        <v/>
      </c>
      <c r="J1164" s="30" t="str">
        <f>IF(AND(ConversionTable!$F$2&lt;&gt;"",A1164&lt;&gt;""),VLOOKUP(G1164,ConversionTable!B$2:D$402,3),"")</f>
        <v/>
      </c>
      <c r="K1164" t="str">
        <f>IF(AND(ConversionTable!$F$2&lt;&gt;"",A1164&lt;&gt;""),VLOOKUP(J1164,ConversionTable!I$4:K$7,3),"")</f>
        <v/>
      </c>
      <c r="M1164" t="str">
        <f>IF(A1164&lt;&gt;"",(RawData!AC1164*ScoringModel!$B$11+RawData!AD1164*ScoringModel!$B$21+RawData!AE1164*ScoringModel!$B$31)*0.01,"")</f>
        <v/>
      </c>
      <c r="N1164" t="str">
        <f>IF(A1164&lt;&gt;"",(RawData!H1164*ScoringModel!$B$4+RawData!I1164*ScoringModel!$B$5+RawData!J1164*ScoringModel!$B$6+RawData!K1164*ScoringModel!$B$7+RawData!L1164*ScoringModel!$B$8+RawData!M1164*ScoringModel!$B$9+RawData!N1164*ScoringModel!$B$10)*0.01,"")</f>
        <v/>
      </c>
      <c r="O1164" t="str">
        <f>IF(A1164&lt;&gt;"",(RawData!O1164*ScoringModel!$B$14+RawData!P1164*ScoringModel!$B$15+RawData!Q1164*ScoringModel!$B$16+RawData!R1164*ScoringModel!$B$17+RawData!S1164*ScoringModel!$B$18+RawData!T1164*ScoringModel!$B$19+RawData!U1164*ScoringModel!$B$20)*0.01,"")</f>
        <v/>
      </c>
      <c r="P1164" t="str">
        <f>IF(A1164&lt;&gt;"",(RawData!V1164*ScoringModel!$B$24+RawData!W1164*ScoringModel!$B$25+RawData!X1164*ScoringModel!$B$26+RawData!Y1164*ScoringModel!$B$27+RawData!Z1164*ScoringModel!$B$28+RawData!AA1164*ScoringModel!$B$29+RawData!AB1164*ScoringModel!$B$30)*0.01,"")</f>
        <v/>
      </c>
      <c r="Q1164" s="19"/>
      <c r="R1164" s="19"/>
      <c r="S1164" s="19"/>
      <c r="T1164" s="19"/>
      <c r="U1164" s="19"/>
      <c r="V1164" s="19"/>
    </row>
    <row r="1165" spans="1:22" x14ac:dyDescent="0.25">
      <c r="A1165" t="str">
        <f>IF(RawData!A1165&lt;&gt;"",RawData!A1165,"")</f>
        <v/>
      </c>
      <c r="B1165" t="str">
        <f>IF(RawData!B1165&lt;&gt;"",CONCATENATE(RawData!B1165,", ",RawData!C1165),"")</f>
        <v/>
      </c>
      <c r="C1165" t="str">
        <f>IF(RawData!D1165&lt;&gt;"",RawData!D1165,"")</f>
        <v/>
      </c>
      <c r="D1165" s="28" t="str">
        <f>IF(RawData!E1165&lt;&gt;"",RawData!E1165,"")</f>
        <v/>
      </c>
      <c r="E1165" t="str">
        <f>IF(RawData!F1165&lt;&gt;"",CONCATENATE(RawData!F1165,", ",LEFT(RawData!G1165,1)),"")</f>
        <v/>
      </c>
      <c r="G1165" s="30" t="str">
        <f t="shared" si="18"/>
        <v/>
      </c>
      <c r="H1165" t="str">
        <f>IF(A1165&lt;&gt;"",VLOOKUP(G1165,ScoreRanges!$C$4:$E$8,3),"")</f>
        <v/>
      </c>
      <c r="J1165" s="30" t="str">
        <f>IF(AND(ConversionTable!$F$2&lt;&gt;"",A1165&lt;&gt;""),VLOOKUP(G1165,ConversionTable!B$2:D$402,3),"")</f>
        <v/>
      </c>
      <c r="K1165" t="str">
        <f>IF(AND(ConversionTable!$F$2&lt;&gt;"",A1165&lt;&gt;""),VLOOKUP(J1165,ConversionTable!I$4:K$7,3),"")</f>
        <v/>
      </c>
      <c r="M1165" t="str">
        <f>IF(A1165&lt;&gt;"",(RawData!AC1165*ScoringModel!$B$11+RawData!AD1165*ScoringModel!$B$21+RawData!AE1165*ScoringModel!$B$31)*0.01,"")</f>
        <v/>
      </c>
      <c r="N1165" t="str">
        <f>IF(A1165&lt;&gt;"",(RawData!H1165*ScoringModel!$B$4+RawData!I1165*ScoringModel!$B$5+RawData!J1165*ScoringModel!$B$6+RawData!K1165*ScoringModel!$B$7+RawData!L1165*ScoringModel!$B$8+RawData!M1165*ScoringModel!$B$9+RawData!N1165*ScoringModel!$B$10)*0.01,"")</f>
        <v/>
      </c>
      <c r="O1165" t="str">
        <f>IF(A1165&lt;&gt;"",(RawData!O1165*ScoringModel!$B$14+RawData!P1165*ScoringModel!$B$15+RawData!Q1165*ScoringModel!$B$16+RawData!R1165*ScoringModel!$B$17+RawData!S1165*ScoringModel!$B$18+RawData!T1165*ScoringModel!$B$19+RawData!U1165*ScoringModel!$B$20)*0.01,"")</f>
        <v/>
      </c>
      <c r="P1165" t="str">
        <f>IF(A1165&lt;&gt;"",(RawData!V1165*ScoringModel!$B$24+RawData!W1165*ScoringModel!$B$25+RawData!X1165*ScoringModel!$B$26+RawData!Y1165*ScoringModel!$B$27+RawData!Z1165*ScoringModel!$B$28+RawData!AA1165*ScoringModel!$B$29+RawData!AB1165*ScoringModel!$B$30)*0.01,"")</f>
        <v/>
      </c>
      <c r="Q1165" s="19"/>
      <c r="R1165" s="19"/>
      <c r="S1165" s="19"/>
      <c r="T1165" s="19"/>
      <c r="U1165" s="19"/>
      <c r="V1165" s="19"/>
    </row>
    <row r="1166" spans="1:22" x14ac:dyDescent="0.25">
      <c r="A1166" t="str">
        <f>IF(RawData!A1166&lt;&gt;"",RawData!A1166,"")</f>
        <v/>
      </c>
      <c r="B1166" t="str">
        <f>IF(RawData!B1166&lt;&gt;"",CONCATENATE(RawData!B1166,", ",RawData!C1166),"")</f>
        <v/>
      </c>
      <c r="C1166" t="str">
        <f>IF(RawData!D1166&lt;&gt;"",RawData!D1166,"")</f>
        <v/>
      </c>
      <c r="D1166" s="28" t="str">
        <f>IF(RawData!E1166&lt;&gt;"",RawData!E1166,"")</f>
        <v/>
      </c>
      <c r="E1166" t="str">
        <f>IF(RawData!F1166&lt;&gt;"",CONCATENATE(RawData!F1166,", ",LEFT(RawData!G1166,1)),"")</f>
        <v/>
      </c>
      <c r="G1166" s="30" t="str">
        <f t="shared" si="18"/>
        <v/>
      </c>
      <c r="H1166" t="str">
        <f>IF(A1166&lt;&gt;"",VLOOKUP(G1166,ScoreRanges!$C$4:$E$8,3),"")</f>
        <v/>
      </c>
      <c r="J1166" s="30" t="str">
        <f>IF(AND(ConversionTable!$F$2&lt;&gt;"",A1166&lt;&gt;""),VLOOKUP(G1166,ConversionTable!B$2:D$402,3),"")</f>
        <v/>
      </c>
      <c r="K1166" t="str">
        <f>IF(AND(ConversionTable!$F$2&lt;&gt;"",A1166&lt;&gt;""),VLOOKUP(J1166,ConversionTable!I$4:K$7,3),"")</f>
        <v/>
      </c>
      <c r="M1166" t="str">
        <f>IF(A1166&lt;&gt;"",(RawData!AC1166*ScoringModel!$B$11+RawData!AD1166*ScoringModel!$B$21+RawData!AE1166*ScoringModel!$B$31)*0.01,"")</f>
        <v/>
      </c>
      <c r="N1166" t="str">
        <f>IF(A1166&lt;&gt;"",(RawData!H1166*ScoringModel!$B$4+RawData!I1166*ScoringModel!$B$5+RawData!J1166*ScoringModel!$B$6+RawData!K1166*ScoringModel!$B$7+RawData!L1166*ScoringModel!$B$8+RawData!M1166*ScoringModel!$B$9+RawData!N1166*ScoringModel!$B$10)*0.01,"")</f>
        <v/>
      </c>
      <c r="O1166" t="str">
        <f>IF(A1166&lt;&gt;"",(RawData!O1166*ScoringModel!$B$14+RawData!P1166*ScoringModel!$B$15+RawData!Q1166*ScoringModel!$B$16+RawData!R1166*ScoringModel!$B$17+RawData!S1166*ScoringModel!$B$18+RawData!T1166*ScoringModel!$B$19+RawData!U1166*ScoringModel!$B$20)*0.01,"")</f>
        <v/>
      </c>
      <c r="P1166" t="str">
        <f>IF(A1166&lt;&gt;"",(RawData!V1166*ScoringModel!$B$24+RawData!W1166*ScoringModel!$B$25+RawData!X1166*ScoringModel!$B$26+RawData!Y1166*ScoringModel!$B$27+RawData!Z1166*ScoringModel!$B$28+RawData!AA1166*ScoringModel!$B$29+RawData!AB1166*ScoringModel!$B$30)*0.01,"")</f>
        <v/>
      </c>
      <c r="Q1166" s="19"/>
      <c r="R1166" s="19"/>
      <c r="S1166" s="19"/>
      <c r="T1166" s="19"/>
      <c r="U1166" s="19"/>
      <c r="V1166" s="19"/>
    </row>
    <row r="1167" spans="1:22" x14ac:dyDescent="0.25">
      <c r="A1167" t="str">
        <f>IF(RawData!A1167&lt;&gt;"",RawData!A1167,"")</f>
        <v/>
      </c>
      <c r="B1167" t="str">
        <f>IF(RawData!B1167&lt;&gt;"",CONCATENATE(RawData!B1167,", ",RawData!C1167),"")</f>
        <v/>
      </c>
      <c r="C1167" t="str">
        <f>IF(RawData!D1167&lt;&gt;"",RawData!D1167,"")</f>
        <v/>
      </c>
      <c r="D1167" s="28" t="str">
        <f>IF(RawData!E1167&lt;&gt;"",RawData!E1167,"")</f>
        <v/>
      </c>
      <c r="E1167" t="str">
        <f>IF(RawData!F1167&lt;&gt;"",CONCATENATE(RawData!F1167,", ",LEFT(RawData!G1167,1)),"")</f>
        <v/>
      </c>
      <c r="G1167" s="30" t="str">
        <f t="shared" si="18"/>
        <v/>
      </c>
      <c r="H1167" t="str">
        <f>IF(A1167&lt;&gt;"",VLOOKUP(G1167,ScoreRanges!$C$4:$E$8,3),"")</f>
        <v/>
      </c>
      <c r="J1167" s="30" t="str">
        <f>IF(AND(ConversionTable!$F$2&lt;&gt;"",A1167&lt;&gt;""),VLOOKUP(G1167,ConversionTable!B$2:D$402,3),"")</f>
        <v/>
      </c>
      <c r="K1167" t="str">
        <f>IF(AND(ConversionTable!$F$2&lt;&gt;"",A1167&lt;&gt;""),VLOOKUP(J1167,ConversionTable!I$4:K$7,3),"")</f>
        <v/>
      </c>
      <c r="M1167" t="str">
        <f>IF(A1167&lt;&gt;"",(RawData!AC1167*ScoringModel!$B$11+RawData!AD1167*ScoringModel!$B$21+RawData!AE1167*ScoringModel!$B$31)*0.01,"")</f>
        <v/>
      </c>
      <c r="N1167" t="str">
        <f>IF(A1167&lt;&gt;"",(RawData!H1167*ScoringModel!$B$4+RawData!I1167*ScoringModel!$B$5+RawData!J1167*ScoringModel!$B$6+RawData!K1167*ScoringModel!$B$7+RawData!L1167*ScoringModel!$B$8+RawData!M1167*ScoringModel!$B$9+RawData!N1167*ScoringModel!$B$10)*0.01,"")</f>
        <v/>
      </c>
      <c r="O1167" t="str">
        <f>IF(A1167&lt;&gt;"",(RawData!O1167*ScoringModel!$B$14+RawData!P1167*ScoringModel!$B$15+RawData!Q1167*ScoringModel!$B$16+RawData!R1167*ScoringModel!$B$17+RawData!S1167*ScoringModel!$B$18+RawData!T1167*ScoringModel!$B$19+RawData!U1167*ScoringModel!$B$20)*0.01,"")</f>
        <v/>
      </c>
      <c r="P1167" t="str">
        <f>IF(A1167&lt;&gt;"",(RawData!V1167*ScoringModel!$B$24+RawData!W1167*ScoringModel!$B$25+RawData!X1167*ScoringModel!$B$26+RawData!Y1167*ScoringModel!$B$27+RawData!Z1167*ScoringModel!$B$28+RawData!AA1167*ScoringModel!$B$29+RawData!AB1167*ScoringModel!$B$30)*0.01,"")</f>
        <v/>
      </c>
      <c r="Q1167" s="19"/>
      <c r="R1167" s="19"/>
      <c r="S1167" s="19"/>
      <c r="T1167" s="19"/>
      <c r="U1167" s="19"/>
      <c r="V1167" s="19"/>
    </row>
    <row r="1168" spans="1:22" x14ac:dyDescent="0.25">
      <c r="A1168" t="str">
        <f>IF(RawData!A1168&lt;&gt;"",RawData!A1168,"")</f>
        <v/>
      </c>
      <c r="B1168" t="str">
        <f>IF(RawData!B1168&lt;&gt;"",CONCATENATE(RawData!B1168,", ",RawData!C1168),"")</f>
        <v/>
      </c>
      <c r="C1168" t="str">
        <f>IF(RawData!D1168&lt;&gt;"",RawData!D1168,"")</f>
        <v/>
      </c>
      <c r="D1168" s="28" t="str">
        <f>IF(RawData!E1168&lt;&gt;"",RawData!E1168,"")</f>
        <v/>
      </c>
      <c r="E1168" t="str">
        <f>IF(RawData!F1168&lt;&gt;"",CONCATENATE(RawData!F1168,", ",LEFT(RawData!G1168,1)),"")</f>
        <v/>
      </c>
      <c r="G1168" s="30" t="str">
        <f t="shared" si="18"/>
        <v/>
      </c>
      <c r="H1168" t="str">
        <f>IF(A1168&lt;&gt;"",VLOOKUP(G1168,ScoreRanges!$C$4:$E$8,3),"")</f>
        <v/>
      </c>
      <c r="J1168" s="30" t="str">
        <f>IF(AND(ConversionTable!$F$2&lt;&gt;"",A1168&lt;&gt;""),VLOOKUP(G1168,ConversionTable!B$2:D$402,3),"")</f>
        <v/>
      </c>
      <c r="K1168" t="str">
        <f>IF(AND(ConversionTable!$F$2&lt;&gt;"",A1168&lt;&gt;""),VLOOKUP(J1168,ConversionTable!I$4:K$7,3),"")</f>
        <v/>
      </c>
      <c r="M1168" t="str">
        <f>IF(A1168&lt;&gt;"",(RawData!AC1168*ScoringModel!$B$11+RawData!AD1168*ScoringModel!$B$21+RawData!AE1168*ScoringModel!$B$31)*0.01,"")</f>
        <v/>
      </c>
      <c r="N1168" t="str">
        <f>IF(A1168&lt;&gt;"",(RawData!H1168*ScoringModel!$B$4+RawData!I1168*ScoringModel!$B$5+RawData!J1168*ScoringModel!$B$6+RawData!K1168*ScoringModel!$B$7+RawData!L1168*ScoringModel!$B$8+RawData!M1168*ScoringModel!$B$9+RawData!N1168*ScoringModel!$B$10)*0.01,"")</f>
        <v/>
      </c>
      <c r="O1168" t="str">
        <f>IF(A1168&lt;&gt;"",(RawData!O1168*ScoringModel!$B$14+RawData!P1168*ScoringModel!$B$15+RawData!Q1168*ScoringModel!$B$16+RawData!R1168*ScoringModel!$B$17+RawData!S1168*ScoringModel!$B$18+RawData!T1168*ScoringModel!$B$19+RawData!U1168*ScoringModel!$B$20)*0.01,"")</f>
        <v/>
      </c>
      <c r="P1168" t="str">
        <f>IF(A1168&lt;&gt;"",(RawData!V1168*ScoringModel!$B$24+RawData!W1168*ScoringModel!$B$25+RawData!X1168*ScoringModel!$B$26+RawData!Y1168*ScoringModel!$B$27+RawData!Z1168*ScoringModel!$B$28+RawData!AA1168*ScoringModel!$B$29+RawData!AB1168*ScoringModel!$B$30)*0.01,"")</f>
        <v/>
      </c>
      <c r="Q1168" s="19"/>
      <c r="R1168" s="19"/>
      <c r="S1168" s="19"/>
      <c r="T1168" s="19"/>
      <c r="U1168" s="19"/>
      <c r="V1168" s="19"/>
    </row>
    <row r="1169" spans="1:22" x14ac:dyDescent="0.25">
      <c r="A1169" t="str">
        <f>IF(RawData!A1169&lt;&gt;"",RawData!A1169,"")</f>
        <v/>
      </c>
      <c r="B1169" t="str">
        <f>IF(RawData!B1169&lt;&gt;"",CONCATENATE(RawData!B1169,", ",RawData!C1169),"")</f>
        <v/>
      </c>
      <c r="C1169" t="str">
        <f>IF(RawData!D1169&lt;&gt;"",RawData!D1169,"")</f>
        <v/>
      </c>
      <c r="D1169" s="28" t="str">
        <f>IF(RawData!E1169&lt;&gt;"",RawData!E1169,"")</f>
        <v/>
      </c>
      <c r="E1169" t="str">
        <f>IF(RawData!F1169&lt;&gt;"",CONCATENATE(RawData!F1169,", ",LEFT(RawData!G1169,1)),"")</f>
        <v/>
      </c>
      <c r="G1169" s="30" t="str">
        <f t="shared" si="18"/>
        <v/>
      </c>
      <c r="H1169" t="str">
        <f>IF(A1169&lt;&gt;"",VLOOKUP(G1169,ScoreRanges!$C$4:$E$8,3),"")</f>
        <v/>
      </c>
      <c r="J1169" s="30" t="str">
        <f>IF(AND(ConversionTable!$F$2&lt;&gt;"",A1169&lt;&gt;""),VLOOKUP(G1169,ConversionTable!B$2:D$402,3),"")</f>
        <v/>
      </c>
      <c r="K1169" t="str">
        <f>IF(AND(ConversionTable!$F$2&lt;&gt;"",A1169&lt;&gt;""),VLOOKUP(J1169,ConversionTable!I$4:K$7,3),"")</f>
        <v/>
      </c>
      <c r="M1169" t="str">
        <f>IF(A1169&lt;&gt;"",(RawData!AC1169*ScoringModel!$B$11+RawData!AD1169*ScoringModel!$B$21+RawData!AE1169*ScoringModel!$B$31)*0.01,"")</f>
        <v/>
      </c>
      <c r="N1169" t="str">
        <f>IF(A1169&lt;&gt;"",(RawData!H1169*ScoringModel!$B$4+RawData!I1169*ScoringModel!$B$5+RawData!J1169*ScoringModel!$B$6+RawData!K1169*ScoringModel!$B$7+RawData!L1169*ScoringModel!$B$8+RawData!M1169*ScoringModel!$B$9+RawData!N1169*ScoringModel!$B$10)*0.01,"")</f>
        <v/>
      </c>
      <c r="O1169" t="str">
        <f>IF(A1169&lt;&gt;"",(RawData!O1169*ScoringModel!$B$14+RawData!P1169*ScoringModel!$B$15+RawData!Q1169*ScoringModel!$B$16+RawData!R1169*ScoringModel!$B$17+RawData!S1169*ScoringModel!$B$18+RawData!T1169*ScoringModel!$B$19+RawData!U1169*ScoringModel!$B$20)*0.01,"")</f>
        <v/>
      </c>
      <c r="P1169" t="str">
        <f>IF(A1169&lt;&gt;"",(RawData!V1169*ScoringModel!$B$24+RawData!W1169*ScoringModel!$B$25+RawData!X1169*ScoringModel!$B$26+RawData!Y1169*ScoringModel!$B$27+RawData!Z1169*ScoringModel!$B$28+RawData!AA1169*ScoringModel!$B$29+RawData!AB1169*ScoringModel!$B$30)*0.01,"")</f>
        <v/>
      </c>
      <c r="Q1169" s="19"/>
      <c r="R1169" s="19"/>
      <c r="S1169" s="19"/>
      <c r="T1169" s="19"/>
      <c r="U1169" s="19"/>
      <c r="V1169" s="19"/>
    </row>
    <row r="1170" spans="1:22" x14ac:dyDescent="0.25">
      <c r="A1170" t="str">
        <f>IF(RawData!A1170&lt;&gt;"",RawData!A1170,"")</f>
        <v/>
      </c>
      <c r="B1170" t="str">
        <f>IF(RawData!B1170&lt;&gt;"",CONCATENATE(RawData!B1170,", ",RawData!C1170),"")</f>
        <v/>
      </c>
      <c r="C1170" t="str">
        <f>IF(RawData!D1170&lt;&gt;"",RawData!D1170,"")</f>
        <v/>
      </c>
      <c r="D1170" s="28" t="str">
        <f>IF(RawData!E1170&lt;&gt;"",RawData!E1170,"")</f>
        <v/>
      </c>
      <c r="E1170" t="str">
        <f>IF(RawData!F1170&lt;&gt;"",CONCATENATE(RawData!F1170,", ",LEFT(RawData!G1170,1)),"")</f>
        <v/>
      </c>
      <c r="G1170" s="30" t="str">
        <f t="shared" si="18"/>
        <v/>
      </c>
      <c r="H1170" t="str">
        <f>IF(A1170&lt;&gt;"",VLOOKUP(G1170,ScoreRanges!$C$4:$E$8,3),"")</f>
        <v/>
      </c>
      <c r="J1170" s="30" t="str">
        <f>IF(AND(ConversionTable!$F$2&lt;&gt;"",A1170&lt;&gt;""),VLOOKUP(G1170,ConversionTable!B$2:D$402,3),"")</f>
        <v/>
      </c>
      <c r="K1170" t="str">
        <f>IF(AND(ConversionTable!$F$2&lt;&gt;"",A1170&lt;&gt;""),VLOOKUP(J1170,ConversionTable!I$4:K$7,3),"")</f>
        <v/>
      </c>
      <c r="M1170" t="str">
        <f>IF(A1170&lt;&gt;"",(RawData!AC1170*ScoringModel!$B$11+RawData!AD1170*ScoringModel!$B$21+RawData!AE1170*ScoringModel!$B$31)*0.01,"")</f>
        <v/>
      </c>
      <c r="N1170" t="str">
        <f>IF(A1170&lt;&gt;"",(RawData!H1170*ScoringModel!$B$4+RawData!I1170*ScoringModel!$B$5+RawData!J1170*ScoringModel!$B$6+RawData!K1170*ScoringModel!$B$7+RawData!L1170*ScoringModel!$B$8+RawData!M1170*ScoringModel!$B$9+RawData!N1170*ScoringModel!$B$10)*0.01,"")</f>
        <v/>
      </c>
      <c r="O1170" t="str">
        <f>IF(A1170&lt;&gt;"",(RawData!O1170*ScoringModel!$B$14+RawData!P1170*ScoringModel!$B$15+RawData!Q1170*ScoringModel!$B$16+RawData!R1170*ScoringModel!$B$17+RawData!S1170*ScoringModel!$B$18+RawData!T1170*ScoringModel!$B$19+RawData!U1170*ScoringModel!$B$20)*0.01,"")</f>
        <v/>
      </c>
      <c r="P1170" t="str">
        <f>IF(A1170&lt;&gt;"",(RawData!V1170*ScoringModel!$B$24+RawData!W1170*ScoringModel!$B$25+RawData!X1170*ScoringModel!$B$26+RawData!Y1170*ScoringModel!$B$27+RawData!Z1170*ScoringModel!$B$28+RawData!AA1170*ScoringModel!$B$29+RawData!AB1170*ScoringModel!$B$30)*0.01,"")</f>
        <v/>
      </c>
      <c r="Q1170" s="19"/>
      <c r="R1170" s="19"/>
      <c r="S1170" s="19"/>
      <c r="T1170" s="19"/>
      <c r="U1170" s="19"/>
      <c r="V1170" s="19"/>
    </row>
    <row r="1171" spans="1:22" x14ac:dyDescent="0.25">
      <c r="A1171" t="str">
        <f>IF(RawData!A1171&lt;&gt;"",RawData!A1171,"")</f>
        <v/>
      </c>
      <c r="B1171" t="str">
        <f>IF(RawData!B1171&lt;&gt;"",CONCATENATE(RawData!B1171,", ",RawData!C1171),"")</f>
        <v/>
      </c>
      <c r="C1171" t="str">
        <f>IF(RawData!D1171&lt;&gt;"",RawData!D1171,"")</f>
        <v/>
      </c>
      <c r="D1171" s="28" t="str">
        <f>IF(RawData!E1171&lt;&gt;"",RawData!E1171,"")</f>
        <v/>
      </c>
      <c r="E1171" t="str">
        <f>IF(RawData!F1171&lt;&gt;"",CONCATENATE(RawData!F1171,", ",LEFT(RawData!G1171,1)),"")</f>
        <v/>
      </c>
      <c r="G1171" s="30" t="str">
        <f t="shared" si="18"/>
        <v/>
      </c>
      <c r="H1171" t="str">
        <f>IF(A1171&lt;&gt;"",VLOOKUP(G1171,ScoreRanges!$C$4:$E$8,3),"")</f>
        <v/>
      </c>
      <c r="J1171" s="30" t="str">
        <f>IF(AND(ConversionTable!$F$2&lt;&gt;"",A1171&lt;&gt;""),VLOOKUP(G1171,ConversionTable!B$2:D$402,3),"")</f>
        <v/>
      </c>
      <c r="K1171" t="str">
        <f>IF(AND(ConversionTable!$F$2&lt;&gt;"",A1171&lt;&gt;""),VLOOKUP(J1171,ConversionTable!I$4:K$7,3),"")</f>
        <v/>
      </c>
      <c r="M1171" t="str">
        <f>IF(A1171&lt;&gt;"",(RawData!AC1171*ScoringModel!$B$11+RawData!AD1171*ScoringModel!$B$21+RawData!AE1171*ScoringModel!$B$31)*0.01,"")</f>
        <v/>
      </c>
      <c r="N1171" t="str">
        <f>IF(A1171&lt;&gt;"",(RawData!H1171*ScoringModel!$B$4+RawData!I1171*ScoringModel!$B$5+RawData!J1171*ScoringModel!$B$6+RawData!K1171*ScoringModel!$B$7+RawData!L1171*ScoringModel!$B$8+RawData!M1171*ScoringModel!$B$9+RawData!N1171*ScoringModel!$B$10)*0.01,"")</f>
        <v/>
      </c>
      <c r="O1171" t="str">
        <f>IF(A1171&lt;&gt;"",(RawData!O1171*ScoringModel!$B$14+RawData!P1171*ScoringModel!$B$15+RawData!Q1171*ScoringModel!$B$16+RawData!R1171*ScoringModel!$B$17+RawData!S1171*ScoringModel!$B$18+RawData!T1171*ScoringModel!$B$19+RawData!U1171*ScoringModel!$B$20)*0.01,"")</f>
        <v/>
      </c>
      <c r="P1171" t="str">
        <f>IF(A1171&lt;&gt;"",(RawData!V1171*ScoringModel!$B$24+RawData!W1171*ScoringModel!$B$25+RawData!X1171*ScoringModel!$B$26+RawData!Y1171*ScoringModel!$B$27+RawData!Z1171*ScoringModel!$B$28+RawData!AA1171*ScoringModel!$B$29+RawData!AB1171*ScoringModel!$B$30)*0.01,"")</f>
        <v/>
      </c>
      <c r="Q1171" s="19"/>
      <c r="R1171" s="19"/>
      <c r="S1171" s="19"/>
      <c r="T1171" s="19"/>
      <c r="U1171" s="19"/>
      <c r="V1171" s="19"/>
    </row>
    <row r="1172" spans="1:22" x14ac:dyDescent="0.25">
      <c r="A1172" t="str">
        <f>IF(RawData!A1172&lt;&gt;"",RawData!A1172,"")</f>
        <v/>
      </c>
      <c r="B1172" t="str">
        <f>IF(RawData!B1172&lt;&gt;"",CONCATENATE(RawData!B1172,", ",RawData!C1172),"")</f>
        <v/>
      </c>
      <c r="C1172" t="str">
        <f>IF(RawData!D1172&lt;&gt;"",RawData!D1172,"")</f>
        <v/>
      </c>
      <c r="D1172" s="28" t="str">
        <f>IF(RawData!E1172&lt;&gt;"",RawData!E1172,"")</f>
        <v/>
      </c>
      <c r="E1172" t="str">
        <f>IF(RawData!F1172&lt;&gt;"",CONCATENATE(RawData!F1172,", ",LEFT(RawData!G1172,1)),"")</f>
        <v/>
      </c>
      <c r="G1172" s="30" t="str">
        <f t="shared" si="18"/>
        <v/>
      </c>
      <c r="H1172" t="str">
        <f>IF(A1172&lt;&gt;"",VLOOKUP(G1172,ScoreRanges!$C$4:$E$8,3),"")</f>
        <v/>
      </c>
      <c r="J1172" s="30" t="str">
        <f>IF(AND(ConversionTable!$F$2&lt;&gt;"",A1172&lt;&gt;""),VLOOKUP(G1172,ConversionTable!B$2:D$402,3),"")</f>
        <v/>
      </c>
      <c r="K1172" t="str">
        <f>IF(AND(ConversionTable!$F$2&lt;&gt;"",A1172&lt;&gt;""),VLOOKUP(J1172,ConversionTable!I$4:K$7,3),"")</f>
        <v/>
      </c>
      <c r="M1172" t="str">
        <f>IF(A1172&lt;&gt;"",(RawData!AC1172*ScoringModel!$B$11+RawData!AD1172*ScoringModel!$B$21+RawData!AE1172*ScoringModel!$B$31)*0.01,"")</f>
        <v/>
      </c>
      <c r="N1172" t="str">
        <f>IF(A1172&lt;&gt;"",(RawData!H1172*ScoringModel!$B$4+RawData!I1172*ScoringModel!$B$5+RawData!J1172*ScoringModel!$B$6+RawData!K1172*ScoringModel!$B$7+RawData!L1172*ScoringModel!$B$8+RawData!M1172*ScoringModel!$B$9+RawData!N1172*ScoringModel!$B$10)*0.01,"")</f>
        <v/>
      </c>
      <c r="O1172" t="str">
        <f>IF(A1172&lt;&gt;"",(RawData!O1172*ScoringModel!$B$14+RawData!P1172*ScoringModel!$B$15+RawData!Q1172*ScoringModel!$B$16+RawData!R1172*ScoringModel!$B$17+RawData!S1172*ScoringModel!$B$18+RawData!T1172*ScoringModel!$B$19+RawData!U1172*ScoringModel!$B$20)*0.01,"")</f>
        <v/>
      </c>
      <c r="P1172" t="str">
        <f>IF(A1172&lt;&gt;"",(RawData!V1172*ScoringModel!$B$24+RawData!W1172*ScoringModel!$B$25+RawData!X1172*ScoringModel!$B$26+RawData!Y1172*ScoringModel!$B$27+RawData!Z1172*ScoringModel!$B$28+RawData!AA1172*ScoringModel!$B$29+RawData!AB1172*ScoringModel!$B$30)*0.01,"")</f>
        <v/>
      </c>
      <c r="Q1172" s="19"/>
      <c r="R1172" s="19"/>
      <c r="S1172" s="19"/>
      <c r="T1172" s="19"/>
      <c r="U1172" s="19"/>
      <c r="V1172" s="19"/>
    </row>
    <row r="1173" spans="1:22" x14ac:dyDescent="0.25">
      <c r="A1173" t="str">
        <f>IF(RawData!A1173&lt;&gt;"",RawData!A1173,"")</f>
        <v/>
      </c>
      <c r="B1173" t="str">
        <f>IF(RawData!B1173&lt;&gt;"",CONCATENATE(RawData!B1173,", ",RawData!C1173),"")</f>
        <v/>
      </c>
      <c r="C1173" t="str">
        <f>IF(RawData!D1173&lt;&gt;"",RawData!D1173,"")</f>
        <v/>
      </c>
      <c r="D1173" s="28" t="str">
        <f>IF(RawData!E1173&lt;&gt;"",RawData!E1173,"")</f>
        <v/>
      </c>
      <c r="E1173" t="str">
        <f>IF(RawData!F1173&lt;&gt;"",CONCATENATE(RawData!F1173,", ",LEFT(RawData!G1173,1)),"")</f>
        <v/>
      </c>
      <c r="G1173" s="30" t="str">
        <f t="shared" si="18"/>
        <v/>
      </c>
      <c r="H1173" t="str">
        <f>IF(A1173&lt;&gt;"",VLOOKUP(G1173,ScoreRanges!$C$4:$E$8,3),"")</f>
        <v/>
      </c>
      <c r="J1173" s="30" t="str">
        <f>IF(AND(ConversionTable!$F$2&lt;&gt;"",A1173&lt;&gt;""),VLOOKUP(G1173,ConversionTable!B$2:D$402,3),"")</f>
        <v/>
      </c>
      <c r="K1173" t="str">
        <f>IF(AND(ConversionTable!$F$2&lt;&gt;"",A1173&lt;&gt;""),VLOOKUP(J1173,ConversionTable!I$4:K$7,3),"")</f>
        <v/>
      </c>
      <c r="M1173" t="str">
        <f>IF(A1173&lt;&gt;"",(RawData!AC1173*ScoringModel!$B$11+RawData!AD1173*ScoringModel!$B$21+RawData!AE1173*ScoringModel!$B$31)*0.01,"")</f>
        <v/>
      </c>
      <c r="N1173" t="str">
        <f>IF(A1173&lt;&gt;"",(RawData!H1173*ScoringModel!$B$4+RawData!I1173*ScoringModel!$B$5+RawData!J1173*ScoringModel!$B$6+RawData!K1173*ScoringModel!$B$7+RawData!L1173*ScoringModel!$B$8+RawData!M1173*ScoringModel!$B$9+RawData!N1173*ScoringModel!$B$10)*0.01,"")</f>
        <v/>
      </c>
      <c r="O1173" t="str">
        <f>IF(A1173&lt;&gt;"",(RawData!O1173*ScoringModel!$B$14+RawData!P1173*ScoringModel!$B$15+RawData!Q1173*ScoringModel!$B$16+RawData!R1173*ScoringModel!$B$17+RawData!S1173*ScoringModel!$B$18+RawData!T1173*ScoringModel!$B$19+RawData!U1173*ScoringModel!$B$20)*0.01,"")</f>
        <v/>
      </c>
      <c r="P1173" t="str">
        <f>IF(A1173&lt;&gt;"",(RawData!V1173*ScoringModel!$B$24+RawData!W1173*ScoringModel!$B$25+RawData!X1173*ScoringModel!$B$26+RawData!Y1173*ScoringModel!$B$27+RawData!Z1173*ScoringModel!$B$28+RawData!AA1173*ScoringModel!$B$29+RawData!AB1173*ScoringModel!$B$30)*0.01,"")</f>
        <v/>
      </c>
      <c r="Q1173" s="19"/>
      <c r="R1173" s="19"/>
      <c r="S1173" s="19"/>
      <c r="T1173" s="19"/>
      <c r="U1173" s="19"/>
      <c r="V1173" s="19"/>
    </row>
    <row r="1174" spans="1:22" x14ac:dyDescent="0.25">
      <c r="A1174" t="str">
        <f>IF(RawData!A1174&lt;&gt;"",RawData!A1174,"")</f>
        <v/>
      </c>
      <c r="B1174" t="str">
        <f>IF(RawData!B1174&lt;&gt;"",CONCATENATE(RawData!B1174,", ",RawData!C1174),"")</f>
        <v/>
      </c>
      <c r="C1174" t="str">
        <f>IF(RawData!D1174&lt;&gt;"",RawData!D1174,"")</f>
        <v/>
      </c>
      <c r="D1174" s="28" t="str">
        <f>IF(RawData!E1174&lt;&gt;"",RawData!E1174,"")</f>
        <v/>
      </c>
      <c r="E1174" t="str">
        <f>IF(RawData!F1174&lt;&gt;"",CONCATENATE(RawData!F1174,", ",LEFT(RawData!G1174,1)),"")</f>
        <v/>
      </c>
      <c r="G1174" s="30" t="str">
        <f t="shared" si="18"/>
        <v/>
      </c>
      <c r="H1174" t="str">
        <f>IF(A1174&lt;&gt;"",VLOOKUP(G1174,ScoreRanges!$C$4:$E$8,3),"")</f>
        <v/>
      </c>
      <c r="J1174" s="30" t="str">
        <f>IF(AND(ConversionTable!$F$2&lt;&gt;"",A1174&lt;&gt;""),VLOOKUP(G1174,ConversionTable!B$2:D$402,3),"")</f>
        <v/>
      </c>
      <c r="K1174" t="str">
        <f>IF(AND(ConversionTable!$F$2&lt;&gt;"",A1174&lt;&gt;""),VLOOKUP(J1174,ConversionTable!I$4:K$7,3),"")</f>
        <v/>
      </c>
      <c r="M1174" t="str">
        <f>IF(A1174&lt;&gt;"",(RawData!AC1174*ScoringModel!$B$11+RawData!AD1174*ScoringModel!$B$21+RawData!AE1174*ScoringModel!$B$31)*0.01,"")</f>
        <v/>
      </c>
      <c r="N1174" t="str">
        <f>IF(A1174&lt;&gt;"",(RawData!H1174*ScoringModel!$B$4+RawData!I1174*ScoringModel!$B$5+RawData!J1174*ScoringModel!$B$6+RawData!K1174*ScoringModel!$B$7+RawData!L1174*ScoringModel!$B$8+RawData!M1174*ScoringModel!$B$9+RawData!N1174*ScoringModel!$B$10)*0.01,"")</f>
        <v/>
      </c>
      <c r="O1174" t="str">
        <f>IF(A1174&lt;&gt;"",(RawData!O1174*ScoringModel!$B$14+RawData!P1174*ScoringModel!$B$15+RawData!Q1174*ScoringModel!$B$16+RawData!R1174*ScoringModel!$B$17+RawData!S1174*ScoringModel!$B$18+RawData!T1174*ScoringModel!$B$19+RawData!U1174*ScoringModel!$B$20)*0.01,"")</f>
        <v/>
      </c>
      <c r="P1174" t="str">
        <f>IF(A1174&lt;&gt;"",(RawData!V1174*ScoringModel!$B$24+RawData!W1174*ScoringModel!$B$25+RawData!X1174*ScoringModel!$B$26+RawData!Y1174*ScoringModel!$B$27+RawData!Z1174*ScoringModel!$B$28+RawData!AA1174*ScoringModel!$B$29+RawData!AB1174*ScoringModel!$B$30)*0.01,"")</f>
        <v/>
      </c>
      <c r="Q1174" s="19"/>
      <c r="R1174" s="19"/>
      <c r="S1174" s="19"/>
      <c r="T1174" s="19"/>
      <c r="U1174" s="19"/>
      <c r="V1174" s="19"/>
    </row>
    <row r="1175" spans="1:22" x14ac:dyDescent="0.25">
      <c r="A1175" t="str">
        <f>IF(RawData!A1175&lt;&gt;"",RawData!A1175,"")</f>
        <v/>
      </c>
      <c r="B1175" t="str">
        <f>IF(RawData!B1175&lt;&gt;"",CONCATENATE(RawData!B1175,", ",RawData!C1175),"")</f>
        <v/>
      </c>
      <c r="C1175" t="str">
        <f>IF(RawData!D1175&lt;&gt;"",RawData!D1175,"")</f>
        <v/>
      </c>
      <c r="D1175" s="28" t="str">
        <f>IF(RawData!E1175&lt;&gt;"",RawData!E1175,"")</f>
        <v/>
      </c>
      <c r="E1175" t="str">
        <f>IF(RawData!F1175&lt;&gt;"",CONCATENATE(RawData!F1175,", ",LEFT(RawData!G1175,1)),"")</f>
        <v/>
      </c>
      <c r="G1175" s="30" t="str">
        <f t="shared" si="18"/>
        <v/>
      </c>
      <c r="H1175" t="str">
        <f>IF(A1175&lt;&gt;"",VLOOKUP(G1175,ScoreRanges!$C$4:$E$8,3),"")</f>
        <v/>
      </c>
      <c r="J1175" s="30" t="str">
        <f>IF(AND(ConversionTable!$F$2&lt;&gt;"",A1175&lt;&gt;""),VLOOKUP(G1175,ConversionTable!B$2:D$402,3),"")</f>
        <v/>
      </c>
      <c r="K1175" t="str">
        <f>IF(AND(ConversionTable!$F$2&lt;&gt;"",A1175&lt;&gt;""),VLOOKUP(J1175,ConversionTable!I$4:K$7,3),"")</f>
        <v/>
      </c>
      <c r="M1175" t="str">
        <f>IF(A1175&lt;&gt;"",(RawData!AC1175*ScoringModel!$B$11+RawData!AD1175*ScoringModel!$B$21+RawData!AE1175*ScoringModel!$B$31)*0.01,"")</f>
        <v/>
      </c>
      <c r="N1175" t="str">
        <f>IF(A1175&lt;&gt;"",(RawData!H1175*ScoringModel!$B$4+RawData!I1175*ScoringModel!$B$5+RawData!J1175*ScoringModel!$B$6+RawData!K1175*ScoringModel!$B$7+RawData!L1175*ScoringModel!$B$8+RawData!M1175*ScoringModel!$B$9+RawData!N1175*ScoringModel!$B$10)*0.01,"")</f>
        <v/>
      </c>
      <c r="O1175" t="str">
        <f>IF(A1175&lt;&gt;"",(RawData!O1175*ScoringModel!$B$14+RawData!P1175*ScoringModel!$B$15+RawData!Q1175*ScoringModel!$B$16+RawData!R1175*ScoringModel!$B$17+RawData!S1175*ScoringModel!$B$18+RawData!T1175*ScoringModel!$B$19+RawData!U1175*ScoringModel!$B$20)*0.01,"")</f>
        <v/>
      </c>
      <c r="P1175" t="str">
        <f>IF(A1175&lt;&gt;"",(RawData!V1175*ScoringModel!$B$24+RawData!W1175*ScoringModel!$B$25+RawData!X1175*ScoringModel!$B$26+RawData!Y1175*ScoringModel!$B$27+RawData!Z1175*ScoringModel!$B$28+RawData!AA1175*ScoringModel!$B$29+RawData!AB1175*ScoringModel!$B$30)*0.01,"")</f>
        <v/>
      </c>
      <c r="Q1175" s="19"/>
      <c r="R1175" s="19"/>
      <c r="S1175" s="19"/>
      <c r="T1175" s="19"/>
      <c r="U1175" s="19"/>
      <c r="V1175" s="19"/>
    </row>
    <row r="1176" spans="1:22" x14ac:dyDescent="0.25">
      <c r="A1176" t="str">
        <f>IF(RawData!A1176&lt;&gt;"",RawData!A1176,"")</f>
        <v/>
      </c>
      <c r="B1176" t="str">
        <f>IF(RawData!B1176&lt;&gt;"",CONCATENATE(RawData!B1176,", ",RawData!C1176),"")</f>
        <v/>
      </c>
      <c r="C1176" t="str">
        <f>IF(RawData!D1176&lt;&gt;"",RawData!D1176,"")</f>
        <v/>
      </c>
      <c r="D1176" s="28" t="str">
        <f>IF(RawData!E1176&lt;&gt;"",RawData!E1176,"")</f>
        <v/>
      </c>
      <c r="E1176" t="str">
        <f>IF(RawData!F1176&lt;&gt;"",CONCATENATE(RawData!F1176,", ",LEFT(RawData!G1176,1)),"")</f>
        <v/>
      </c>
      <c r="G1176" s="30" t="str">
        <f t="shared" si="18"/>
        <v/>
      </c>
      <c r="H1176" t="str">
        <f>IF(A1176&lt;&gt;"",VLOOKUP(G1176,ScoreRanges!$C$4:$E$8,3),"")</f>
        <v/>
      </c>
      <c r="J1176" s="30" t="str">
        <f>IF(AND(ConversionTable!$F$2&lt;&gt;"",A1176&lt;&gt;""),VLOOKUP(G1176,ConversionTable!B$2:D$402,3),"")</f>
        <v/>
      </c>
      <c r="K1176" t="str">
        <f>IF(AND(ConversionTable!$F$2&lt;&gt;"",A1176&lt;&gt;""),VLOOKUP(J1176,ConversionTable!I$4:K$7,3),"")</f>
        <v/>
      </c>
      <c r="M1176" t="str">
        <f>IF(A1176&lt;&gt;"",(RawData!AC1176*ScoringModel!$B$11+RawData!AD1176*ScoringModel!$B$21+RawData!AE1176*ScoringModel!$B$31)*0.01,"")</f>
        <v/>
      </c>
      <c r="N1176" t="str">
        <f>IF(A1176&lt;&gt;"",(RawData!H1176*ScoringModel!$B$4+RawData!I1176*ScoringModel!$B$5+RawData!J1176*ScoringModel!$B$6+RawData!K1176*ScoringModel!$B$7+RawData!L1176*ScoringModel!$B$8+RawData!M1176*ScoringModel!$B$9+RawData!N1176*ScoringModel!$B$10)*0.01,"")</f>
        <v/>
      </c>
      <c r="O1176" t="str">
        <f>IF(A1176&lt;&gt;"",(RawData!O1176*ScoringModel!$B$14+RawData!P1176*ScoringModel!$B$15+RawData!Q1176*ScoringModel!$B$16+RawData!R1176*ScoringModel!$B$17+RawData!S1176*ScoringModel!$B$18+RawData!T1176*ScoringModel!$B$19+RawData!U1176*ScoringModel!$B$20)*0.01,"")</f>
        <v/>
      </c>
      <c r="P1176" t="str">
        <f>IF(A1176&lt;&gt;"",(RawData!V1176*ScoringModel!$B$24+RawData!W1176*ScoringModel!$B$25+RawData!X1176*ScoringModel!$B$26+RawData!Y1176*ScoringModel!$B$27+RawData!Z1176*ScoringModel!$B$28+RawData!AA1176*ScoringModel!$B$29+RawData!AB1176*ScoringModel!$B$30)*0.01,"")</f>
        <v/>
      </c>
      <c r="Q1176" s="19"/>
      <c r="R1176" s="19"/>
      <c r="S1176" s="19"/>
      <c r="T1176" s="19"/>
      <c r="U1176" s="19"/>
      <c r="V1176" s="19"/>
    </row>
    <row r="1177" spans="1:22" x14ac:dyDescent="0.25">
      <c r="A1177" t="str">
        <f>IF(RawData!A1177&lt;&gt;"",RawData!A1177,"")</f>
        <v/>
      </c>
      <c r="B1177" t="str">
        <f>IF(RawData!B1177&lt;&gt;"",CONCATENATE(RawData!B1177,", ",RawData!C1177),"")</f>
        <v/>
      </c>
      <c r="C1177" t="str">
        <f>IF(RawData!D1177&lt;&gt;"",RawData!D1177,"")</f>
        <v/>
      </c>
      <c r="D1177" s="28" t="str">
        <f>IF(RawData!E1177&lt;&gt;"",RawData!E1177,"")</f>
        <v/>
      </c>
      <c r="E1177" t="str">
        <f>IF(RawData!F1177&lt;&gt;"",CONCATENATE(RawData!F1177,", ",LEFT(RawData!G1177,1)),"")</f>
        <v/>
      </c>
      <c r="G1177" s="30" t="str">
        <f t="shared" si="18"/>
        <v/>
      </c>
      <c r="H1177" t="str">
        <f>IF(A1177&lt;&gt;"",VLOOKUP(G1177,ScoreRanges!$C$4:$E$8,3),"")</f>
        <v/>
      </c>
      <c r="J1177" s="30" t="str">
        <f>IF(AND(ConversionTable!$F$2&lt;&gt;"",A1177&lt;&gt;""),VLOOKUP(G1177,ConversionTable!B$2:D$402,3),"")</f>
        <v/>
      </c>
      <c r="K1177" t="str">
        <f>IF(AND(ConversionTable!$F$2&lt;&gt;"",A1177&lt;&gt;""),VLOOKUP(J1177,ConversionTable!I$4:K$7,3),"")</f>
        <v/>
      </c>
      <c r="M1177" t="str">
        <f>IF(A1177&lt;&gt;"",(RawData!AC1177*ScoringModel!$B$11+RawData!AD1177*ScoringModel!$B$21+RawData!AE1177*ScoringModel!$B$31)*0.01,"")</f>
        <v/>
      </c>
      <c r="N1177" t="str">
        <f>IF(A1177&lt;&gt;"",(RawData!H1177*ScoringModel!$B$4+RawData!I1177*ScoringModel!$B$5+RawData!J1177*ScoringModel!$B$6+RawData!K1177*ScoringModel!$B$7+RawData!L1177*ScoringModel!$B$8+RawData!M1177*ScoringModel!$B$9+RawData!N1177*ScoringModel!$B$10)*0.01,"")</f>
        <v/>
      </c>
      <c r="O1177" t="str">
        <f>IF(A1177&lt;&gt;"",(RawData!O1177*ScoringModel!$B$14+RawData!P1177*ScoringModel!$B$15+RawData!Q1177*ScoringModel!$B$16+RawData!R1177*ScoringModel!$B$17+RawData!S1177*ScoringModel!$B$18+RawData!T1177*ScoringModel!$B$19+RawData!U1177*ScoringModel!$B$20)*0.01,"")</f>
        <v/>
      </c>
      <c r="P1177" t="str">
        <f>IF(A1177&lt;&gt;"",(RawData!V1177*ScoringModel!$B$24+RawData!W1177*ScoringModel!$B$25+RawData!X1177*ScoringModel!$B$26+RawData!Y1177*ScoringModel!$B$27+RawData!Z1177*ScoringModel!$B$28+RawData!AA1177*ScoringModel!$B$29+RawData!AB1177*ScoringModel!$B$30)*0.01,"")</f>
        <v/>
      </c>
      <c r="Q1177" s="19"/>
      <c r="R1177" s="19"/>
      <c r="S1177" s="19"/>
      <c r="T1177" s="19"/>
      <c r="U1177" s="19"/>
      <c r="V1177" s="19"/>
    </row>
    <row r="1178" spans="1:22" x14ac:dyDescent="0.25">
      <c r="A1178" t="str">
        <f>IF(RawData!A1178&lt;&gt;"",RawData!A1178,"")</f>
        <v/>
      </c>
      <c r="B1178" t="str">
        <f>IF(RawData!B1178&lt;&gt;"",CONCATENATE(RawData!B1178,", ",RawData!C1178),"")</f>
        <v/>
      </c>
      <c r="C1178" t="str">
        <f>IF(RawData!D1178&lt;&gt;"",RawData!D1178,"")</f>
        <v/>
      </c>
      <c r="D1178" s="28" t="str">
        <f>IF(RawData!E1178&lt;&gt;"",RawData!E1178,"")</f>
        <v/>
      </c>
      <c r="E1178" t="str">
        <f>IF(RawData!F1178&lt;&gt;"",CONCATENATE(RawData!F1178,", ",LEFT(RawData!G1178,1)),"")</f>
        <v/>
      </c>
      <c r="G1178" s="30" t="str">
        <f t="shared" si="18"/>
        <v/>
      </c>
      <c r="H1178" t="str">
        <f>IF(A1178&lt;&gt;"",VLOOKUP(G1178,ScoreRanges!$C$4:$E$8,3),"")</f>
        <v/>
      </c>
      <c r="J1178" s="30" t="str">
        <f>IF(AND(ConversionTable!$F$2&lt;&gt;"",A1178&lt;&gt;""),VLOOKUP(G1178,ConversionTable!B$2:D$402,3),"")</f>
        <v/>
      </c>
      <c r="K1178" t="str">
        <f>IF(AND(ConversionTable!$F$2&lt;&gt;"",A1178&lt;&gt;""),VLOOKUP(J1178,ConversionTable!I$4:K$7,3),"")</f>
        <v/>
      </c>
      <c r="M1178" t="str">
        <f>IF(A1178&lt;&gt;"",(RawData!AC1178*ScoringModel!$B$11+RawData!AD1178*ScoringModel!$B$21+RawData!AE1178*ScoringModel!$B$31)*0.01,"")</f>
        <v/>
      </c>
      <c r="N1178" t="str">
        <f>IF(A1178&lt;&gt;"",(RawData!H1178*ScoringModel!$B$4+RawData!I1178*ScoringModel!$B$5+RawData!J1178*ScoringModel!$B$6+RawData!K1178*ScoringModel!$B$7+RawData!L1178*ScoringModel!$B$8+RawData!M1178*ScoringModel!$B$9+RawData!N1178*ScoringModel!$B$10)*0.01,"")</f>
        <v/>
      </c>
      <c r="O1178" t="str">
        <f>IF(A1178&lt;&gt;"",(RawData!O1178*ScoringModel!$B$14+RawData!P1178*ScoringModel!$B$15+RawData!Q1178*ScoringModel!$B$16+RawData!R1178*ScoringModel!$B$17+RawData!S1178*ScoringModel!$B$18+RawData!T1178*ScoringModel!$B$19+RawData!U1178*ScoringModel!$B$20)*0.01,"")</f>
        <v/>
      </c>
      <c r="P1178" t="str">
        <f>IF(A1178&lt;&gt;"",(RawData!V1178*ScoringModel!$B$24+RawData!W1178*ScoringModel!$B$25+RawData!X1178*ScoringModel!$B$26+RawData!Y1178*ScoringModel!$B$27+RawData!Z1178*ScoringModel!$B$28+RawData!AA1178*ScoringModel!$B$29+RawData!AB1178*ScoringModel!$B$30)*0.01,"")</f>
        <v/>
      </c>
      <c r="Q1178" s="19"/>
      <c r="R1178" s="19"/>
      <c r="S1178" s="19"/>
      <c r="T1178" s="19"/>
      <c r="U1178" s="19"/>
      <c r="V1178" s="19"/>
    </row>
    <row r="1179" spans="1:22" x14ac:dyDescent="0.25">
      <c r="A1179" t="str">
        <f>IF(RawData!A1179&lt;&gt;"",RawData!A1179,"")</f>
        <v/>
      </c>
      <c r="B1179" t="str">
        <f>IF(RawData!B1179&lt;&gt;"",CONCATENATE(RawData!B1179,", ",RawData!C1179),"")</f>
        <v/>
      </c>
      <c r="C1179" t="str">
        <f>IF(RawData!D1179&lt;&gt;"",RawData!D1179,"")</f>
        <v/>
      </c>
      <c r="D1179" s="28" t="str">
        <f>IF(RawData!E1179&lt;&gt;"",RawData!E1179,"")</f>
        <v/>
      </c>
      <c r="E1179" t="str">
        <f>IF(RawData!F1179&lt;&gt;"",CONCATENATE(RawData!F1179,", ",LEFT(RawData!G1179,1)),"")</f>
        <v/>
      </c>
      <c r="G1179" s="30" t="str">
        <f t="shared" si="18"/>
        <v/>
      </c>
      <c r="H1179" t="str">
        <f>IF(A1179&lt;&gt;"",VLOOKUP(G1179,ScoreRanges!$C$4:$E$8,3),"")</f>
        <v/>
      </c>
      <c r="J1179" s="30" t="str">
        <f>IF(AND(ConversionTable!$F$2&lt;&gt;"",A1179&lt;&gt;""),VLOOKUP(G1179,ConversionTable!B$2:D$402,3),"")</f>
        <v/>
      </c>
      <c r="K1179" t="str">
        <f>IF(AND(ConversionTable!$F$2&lt;&gt;"",A1179&lt;&gt;""),VLOOKUP(J1179,ConversionTable!I$4:K$7,3),"")</f>
        <v/>
      </c>
      <c r="M1179" t="str">
        <f>IF(A1179&lt;&gt;"",(RawData!AC1179*ScoringModel!$B$11+RawData!AD1179*ScoringModel!$B$21+RawData!AE1179*ScoringModel!$B$31)*0.01,"")</f>
        <v/>
      </c>
      <c r="N1179" t="str">
        <f>IF(A1179&lt;&gt;"",(RawData!H1179*ScoringModel!$B$4+RawData!I1179*ScoringModel!$B$5+RawData!J1179*ScoringModel!$B$6+RawData!K1179*ScoringModel!$B$7+RawData!L1179*ScoringModel!$B$8+RawData!M1179*ScoringModel!$B$9+RawData!N1179*ScoringModel!$B$10)*0.01,"")</f>
        <v/>
      </c>
      <c r="O1179" t="str">
        <f>IF(A1179&lt;&gt;"",(RawData!O1179*ScoringModel!$B$14+RawData!P1179*ScoringModel!$B$15+RawData!Q1179*ScoringModel!$B$16+RawData!R1179*ScoringModel!$B$17+RawData!S1179*ScoringModel!$B$18+RawData!T1179*ScoringModel!$B$19+RawData!U1179*ScoringModel!$B$20)*0.01,"")</f>
        <v/>
      </c>
      <c r="P1179" t="str">
        <f>IF(A1179&lt;&gt;"",(RawData!V1179*ScoringModel!$B$24+RawData!W1179*ScoringModel!$B$25+RawData!X1179*ScoringModel!$B$26+RawData!Y1179*ScoringModel!$B$27+RawData!Z1179*ScoringModel!$B$28+RawData!AA1179*ScoringModel!$B$29+RawData!AB1179*ScoringModel!$B$30)*0.01,"")</f>
        <v/>
      </c>
      <c r="Q1179" s="19"/>
      <c r="R1179" s="19"/>
      <c r="S1179" s="19"/>
      <c r="T1179" s="19"/>
      <c r="U1179" s="19"/>
      <c r="V1179" s="19"/>
    </row>
    <row r="1180" spans="1:22" x14ac:dyDescent="0.25">
      <c r="A1180" t="str">
        <f>IF(RawData!A1180&lt;&gt;"",RawData!A1180,"")</f>
        <v/>
      </c>
      <c r="B1180" t="str">
        <f>IF(RawData!B1180&lt;&gt;"",CONCATENATE(RawData!B1180,", ",RawData!C1180),"")</f>
        <v/>
      </c>
      <c r="C1180" t="str">
        <f>IF(RawData!D1180&lt;&gt;"",RawData!D1180,"")</f>
        <v/>
      </c>
      <c r="D1180" s="28" t="str">
        <f>IF(RawData!E1180&lt;&gt;"",RawData!E1180,"")</f>
        <v/>
      </c>
      <c r="E1180" t="str">
        <f>IF(RawData!F1180&lt;&gt;"",CONCATENATE(RawData!F1180,", ",LEFT(RawData!G1180,1)),"")</f>
        <v/>
      </c>
      <c r="G1180" s="30" t="str">
        <f t="shared" si="18"/>
        <v/>
      </c>
      <c r="H1180" t="str">
        <f>IF(A1180&lt;&gt;"",VLOOKUP(G1180,ScoreRanges!$C$4:$E$8,3),"")</f>
        <v/>
      </c>
      <c r="J1180" s="30" t="str">
        <f>IF(AND(ConversionTable!$F$2&lt;&gt;"",A1180&lt;&gt;""),VLOOKUP(G1180,ConversionTable!B$2:D$402,3),"")</f>
        <v/>
      </c>
      <c r="K1180" t="str">
        <f>IF(AND(ConversionTable!$F$2&lt;&gt;"",A1180&lt;&gt;""),VLOOKUP(J1180,ConversionTable!I$4:K$7,3),"")</f>
        <v/>
      </c>
      <c r="M1180" t="str">
        <f>IF(A1180&lt;&gt;"",(RawData!AC1180*ScoringModel!$B$11+RawData!AD1180*ScoringModel!$B$21+RawData!AE1180*ScoringModel!$B$31)*0.01,"")</f>
        <v/>
      </c>
      <c r="N1180" t="str">
        <f>IF(A1180&lt;&gt;"",(RawData!H1180*ScoringModel!$B$4+RawData!I1180*ScoringModel!$B$5+RawData!J1180*ScoringModel!$B$6+RawData!K1180*ScoringModel!$B$7+RawData!L1180*ScoringModel!$B$8+RawData!M1180*ScoringModel!$B$9+RawData!N1180*ScoringModel!$B$10)*0.01,"")</f>
        <v/>
      </c>
      <c r="O1180" t="str">
        <f>IF(A1180&lt;&gt;"",(RawData!O1180*ScoringModel!$B$14+RawData!P1180*ScoringModel!$B$15+RawData!Q1180*ScoringModel!$B$16+RawData!R1180*ScoringModel!$B$17+RawData!S1180*ScoringModel!$B$18+RawData!T1180*ScoringModel!$B$19+RawData!U1180*ScoringModel!$B$20)*0.01,"")</f>
        <v/>
      </c>
      <c r="P1180" t="str">
        <f>IF(A1180&lt;&gt;"",(RawData!V1180*ScoringModel!$B$24+RawData!W1180*ScoringModel!$B$25+RawData!X1180*ScoringModel!$B$26+RawData!Y1180*ScoringModel!$B$27+RawData!Z1180*ScoringModel!$B$28+RawData!AA1180*ScoringModel!$B$29+RawData!AB1180*ScoringModel!$B$30)*0.01,"")</f>
        <v/>
      </c>
      <c r="Q1180" s="19"/>
      <c r="R1180" s="19"/>
      <c r="S1180" s="19"/>
      <c r="T1180" s="19"/>
      <c r="U1180" s="19"/>
      <c r="V1180" s="19"/>
    </row>
    <row r="1181" spans="1:22" x14ac:dyDescent="0.25">
      <c r="A1181" t="str">
        <f>IF(RawData!A1181&lt;&gt;"",RawData!A1181,"")</f>
        <v/>
      </c>
      <c r="B1181" t="str">
        <f>IF(RawData!B1181&lt;&gt;"",CONCATENATE(RawData!B1181,", ",RawData!C1181),"")</f>
        <v/>
      </c>
      <c r="C1181" t="str">
        <f>IF(RawData!D1181&lt;&gt;"",RawData!D1181,"")</f>
        <v/>
      </c>
      <c r="D1181" s="28" t="str">
        <f>IF(RawData!E1181&lt;&gt;"",RawData!E1181,"")</f>
        <v/>
      </c>
      <c r="E1181" t="str">
        <f>IF(RawData!F1181&lt;&gt;"",CONCATENATE(RawData!F1181,", ",LEFT(RawData!G1181,1)),"")</f>
        <v/>
      </c>
      <c r="G1181" s="30" t="str">
        <f t="shared" si="18"/>
        <v/>
      </c>
      <c r="H1181" t="str">
        <f>IF(A1181&lt;&gt;"",VLOOKUP(G1181,ScoreRanges!$C$4:$E$8,3),"")</f>
        <v/>
      </c>
      <c r="J1181" s="30" t="str">
        <f>IF(AND(ConversionTable!$F$2&lt;&gt;"",A1181&lt;&gt;""),VLOOKUP(G1181,ConversionTable!B$2:D$402,3),"")</f>
        <v/>
      </c>
      <c r="K1181" t="str">
        <f>IF(AND(ConversionTable!$F$2&lt;&gt;"",A1181&lt;&gt;""),VLOOKUP(J1181,ConversionTable!I$4:K$7,3),"")</f>
        <v/>
      </c>
      <c r="M1181" t="str">
        <f>IF(A1181&lt;&gt;"",(RawData!AC1181*ScoringModel!$B$11+RawData!AD1181*ScoringModel!$B$21+RawData!AE1181*ScoringModel!$B$31)*0.01,"")</f>
        <v/>
      </c>
      <c r="N1181" t="str">
        <f>IF(A1181&lt;&gt;"",(RawData!H1181*ScoringModel!$B$4+RawData!I1181*ScoringModel!$B$5+RawData!J1181*ScoringModel!$B$6+RawData!K1181*ScoringModel!$B$7+RawData!L1181*ScoringModel!$B$8+RawData!M1181*ScoringModel!$B$9+RawData!N1181*ScoringModel!$B$10)*0.01,"")</f>
        <v/>
      </c>
      <c r="O1181" t="str">
        <f>IF(A1181&lt;&gt;"",(RawData!O1181*ScoringModel!$B$14+RawData!P1181*ScoringModel!$B$15+RawData!Q1181*ScoringModel!$B$16+RawData!R1181*ScoringModel!$B$17+RawData!S1181*ScoringModel!$B$18+RawData!T1181*ScoringModel!$B$19+RawData!U1181*ScoringModel!$B$20)*0.01,"")</f>
        <v/>
      </c>
      <c r="P1181" t="str">
        <f>IF(A1181&lt;&gt;"",(RawData!V1181*ScoringModel!$B$24+RawData!W1181*ScoringModel!$B$25+RawData!X1181*ScoringModel!$B$26+RawData!Y1181*ScoringModel!$B$27+RawData!Z1181*ScoringModel!$B$28+RawData!AA1181*ScoringModel!$B$29+RawData!AB1181*ScoringModel!$B$30)*0.01,"")</f>
        <v/>
      </c>
      <c r="Q1181" s="19"/>
      <c r="R1181" s="19"/>
      <c r="S1181" s="19"/>
      <c r="T1181" s="19"/>
      <c r="U1181" s="19"/>
      <c r="V1181" s="19"/>
    </row>
    <row r="1182" spans="1:22" x14ac:dyDescent="0.25">
      <c r="A1182" t="str">
        <f>IF(RawData!A1182&lt;&gt;"",RawData!A1182,"")</f>
        <v/>
      </c>
      <c r="B1182" t="str">
        <f>IF(RawData!B1182&lt;&gt;"",CONCATENATE(RawData!B1182,", ",RawData!C1182),"")</f>
        <v/>
      </c>
      <c r="C1182" t="str">
        <f>IF(RawData!D1182&lt;&gt;"",RawData!D1182,"")</f>
        <v/>
      </c>
      <c r="D1182" s="28" t="str">
        <f>IF(RawData!E1182&lt;&gt;"",RawData!E1182,"")</f>
        <v/>
      </c>
      <c r="E1182" t="str">
        <f>IF(RawData!F1182&lt;&gt;"",CONCATENATE(RawData!F1182,", ",LEFT(RawData!G1182,1)),"")</f>
        <v/>
      </c>
      <c r="G1182" s="30" t="str">
        <f t="shared" si="18"/>
        <v/>
      </c>
      <c r="H1182" t="str">
        <f>IF(A1182&lt;&gt;"",VLOOKUP(G1182,ScoreRanges!$C$4:$E$8,3),"")</f>
        <v/>
      </c>
      <c r="J1182" s="30" t="str">
        <f>IF(AND(ConversionTable!$F$2&lt;&gt;"",A1182&lt;&gt;""),VLOOKUP(G1182,ConversionTable!B$2:D$402,3),"")</f>
        <v/>
      </c>
      <c r="K1182" t="str">
        <f>IF(AND(ConversionTable!$F$2&lt;&gt;"",A1182&lt;&gt;""),VLOOKUP(J1182,ConversionTable!I$4:K$7,3),"")</f>
        <v/>
      </c>
      <c r="M1182" t="str">
        <f>IF(A1182&lt;&gt;"",(RawData!AC1182*ScoringModel!$B$11+RawData!AD1182*ScoringModel!$B$21+RawData!AE1182*ScoringModel!$B$31)*0.01,"")</f>
        <v/>
      </c>
      <c r="N1182" t="str">
        <f>IF(A1182&lt;&gt;"",(RawData!H1182*ScoringModel!$B$4+RawData!I1182*ScoringModel!$B$5+RawData!J1182*ScoringModel!$B$6+RawData!K1182*ScoringModel!$B$7+RawData!L1182*ScoringModel!$B$8+RawData!M1182*ScoringModel!$B$9+RawData!N1182*ScoringModel!$B$10)*0.01,"")</f>
        <v/>
      </c>
      <c r="O1182" t="str">
        <f>IF(A1182&lt;&gt;"",(RawData!O1182*ScoringModel!$B$14+RawData!P1182*ScoringModel!$B$15+RawData!Q1182*ScoringModel!$B$16+RawData!R1182*ScoringModel!$B$17+RawData!S1182*ScoringModel!$B$18+RawData!T1182*ScoringModel!$B$19+RawData!U1182*ScoringModel!$B$20)*0.01,"")</f>
        <v/>
      </c>
      <c r="P1182" t="str">
        <f>IF(A1182&lt;&gt;"",(RawData!V1182*ScoringModel!$B$24+RawData!W1182*ScoringModel!$B$25+RawData!X1182*ScoringModel!$B$26+RawData!Y1182*ScoringModel!$B$27+RawData!Z1182*ScoringModel!$B$28+RawData!AA1182*ScoringModel!$B$29+RawData!AB1182*ScoringModel!$B$30)*0.01,"")</f>
        <v/>
      </c>
      <c r="Q1182" s="19"/>
      <c r="R1182" s="19"/>
      <c r="S1182" s="19"/>
      <c r="T1182" s="19"/>
      <c r="U1182" s="19"/>
      <c r="V1182" s="19"/>
    </row>
    <row r="1183" spans="1:22" x14ac:dyDescent="0.25">
      <c r="A1183" t="str">
        <f>IF(RawData!A1183&lt;&gt;"",RawData!A1183,"")</f>
        <v/>
      </c>
      <c r="B1183" t="str">
        <f>IF(RawData!B1183&lt;&gt;"",CONCATENATE(RawData!B1183,", ",RawData!C1183),"")</f>
        <v/>
      </c>
      <c r="C1183" t="str">
        <f>IF(RawData!D1183&lt;&gt;"",RawData!D1183,"")</f>
        <v/>
      </c>
      <c r="D1183" s="28" t="str">
        <f>IF(RawData!E1183&lt;&gt;"",RawData!E1183,"")</f>
        <v/>
      </c>
      <c r="E1183" t="str">
        <f>IF(RawData!F1183&lt;&gt;"",CONCATENATE(RawData!F1183,", ",LEFT(RawData!G1183,1)),"")</f>
        <v/>
      </c>
      <c r="G1183" s="30" t="str">
        <f t="shared" si="18"/>
        <v/>
      </c>
      <c r="H1183" t="str">
        <f>IF(A1183&lt;&gt;"",VLOOKUP(G1183,ScoreRanges!$C$4:$E$8,3),"")</f>
        <v/>
      </c>
      <c r="J1183" s="30" t="str">
        <f>IF(AND(ConversionTable!$F$2&lt;&gt;"",A1183&lt;&gt;""),VLOOKUP(G1183,ConversionTable!B$2:D$402,3),"")</f>
        <v/>
      </c>
      <c r="K1183" t="str">
        <f>IF(AND(ConversionTable!$F$2&lt;&gt;"",A1183&lt;&gt;""),VLOOKUP(J1183,ConversionTable!I$4:K$7,3),"")</f>
        <v/>
      </c>
      <c r="M1183" t="str">
        <f>IF(A1183&lt;&gt;"",(RawData!AC1183*ScoringModel!$B$11+RawData!AD1183*ScoringModel!$B$21+RawData!AE1183*ScoringModel!$B$31)*0.01,"")</f>
        <v/>
      </c>
      <c r="N1183" t="str">
        <f>IF(A1183&lt;&gt;"",(RawData!H1183*ScoringModel!$B$4+RawData!I1183*ScoringModel!$B$5+RawData!J1183*ScoringModel!$B$6+RawData!K1183*ScoringModel!$B$7+RawData!L1183*ScoringModel!$B$8+RawData!M1183*ScoringModel!$B$9+RawData!N1183*ScoringModel!$B$10)*0.01,"")</f>
        <v/>
      </c>
      <c r="O1183" t="str">
        <f>IF(A1183&lt;&gt;"",(RawData!O1183*ScoringModel!$B$14+RawData!P1183*ScoringModel!$B$15+RawData!Q1183*ScoringModel!$B$16+RawData!R1183*ScoringModel!$B$17+RawData!S1183*ScoringModel!$B$18+RawData!T1183*ScoringModel!$B$19+RawData!U1183*ScoringModel!$B$20)*0.01,"")</f>
        <v/>
      </c>
      <c r="P1183" t="str">
        <f>IF(A1183&lt;&gt;"",(RawData!V1183*ScoringModel!$B$24+RawData!W1183*ScoringModel!$B$25+RawData!X1183*ScoringModel!$B$26+RawData!Y1183*ScoringModel!$B$27+RawData!Z1183*ScoringModel!$B$28+RawData!AA1183*ScoringModel!$B$29+RawData!AB1183*ScoringModel!$B$30)*0.01,"")</f>
        <v/>
      </c>
      <c r="Q1183" s="19"/>
      <c r="R1183" s="19"/>
      <c r="S1183" s="19"/>
      <c r="T1183" s="19"/>
      <c r="U1183" s="19"/>
      <c r="V1183" s="19"/>
    </row>
    <row r="1184" spans="1:22" x14ac:dyDescent="0.25">
      <c r="A1184" t="str">
        <f>IF(RawData!A1184&lt;&gt;"",RawData!A1184,"")</f>
        <v/>
      </c>
      <c r="B1184" t="str">
        <f>IF(RawData!B1184&lt;&gt;"",CONCATENATE(RawData!B1184,", ",RawData!C1184),"")</f>
        <v/>
      </c>
      <c r="C1184" t="str">
        <f>IF(RawData!D1184&lt;&gt;"",RawData!D1184,"")</f>
        <v/>
      </c>
      <c r="D1184" s="28" t="str">
        <f>IF(RawData!E1184&lt;&gt;"",RawData!E1184,"")</f>
        <v/>
      </c>
      <c r="E1184" t="str">
        <f>IF(RawData!F1184&lt;&gt;"",CONCATENATE(RawData!F1184,", ",LEFT(RawData!G1184,1)),"")</f>
        <v/>
      </c>
      <c r="G1184" s="30" t="str">
        <f t="shared" si="18"/>
        <v/>
      </c>
      <c r="H1184" t="str">
        <f>IF(A1184&lt;&gt;"",VLOOKUP(G1184,ScoreRanges!$C$4:$E$8,3),"")</f>
        <v/>
      </c>
      <c r="J1184" s="30" t="str">
        <f>IF(AND(ConversionTable!$F$2&lt;&gt;"",A1184&lt;&gt;""),VLOOKUP(G1184,ConversionTable!B$2:D$402,3),"")</f>
        <v/>
      </c>
      <c r="K1184" t="str">
        <f>IF(AND(ConversionTable!$F$2&lt;&gt;"",A1184&lt;&gt;""),VLOOKUP(J1184,ConversionTable!I$4:K$7,3),"")</f>
        <v/>
      </c>
      <c r="M1184" t="str">
        <f>IF(A1184&lt;&gt;"",(RawData!AC1184*ScoringModel!$B$11+RawData!AD1184*ScoringModel!$B$21+RawData!AE1184*ScoringModel!$B$31)*0.01,"")</f>
        <v/>
      </c>
      <c r="N1184" t="str">
        <f>IF(A1184&lt;&gt;"",(RawData!H1184*ScoringModel!$B$4+RawData!I1184*ScoringModel!$B$5+RawData!J1184*ScoringModel!$B$6+RawData!K1184*ScoringModel!$B$7+RawData!L1184*ScoringModel!$B$8+RawData!M1184*ScoringModel!$B$9+RawData!N1184*ScoringModel!$B$10)*0.01,"")</f>
        <v/>
      </c>
      <c r="O1184" t="str">
        <f>IF(A1184&lt;&gt;"",(RawData!O1184*ScoringModel!$B$14+RawData!P1184*ScoringModel!$B$15+RawData!Q1184*ScoringModel!$B$16+RawData!R1184*ScoringModel!$B$17+RawData!S1184*ScoringModel!$B$18+RawData!T1184*ScoringModel!$B$19+RawData!U1184*ScoringModel!$B$20)*0.01,"")</f>
        <v/>
      </c>
      <c r="P1184" t="str">
        <f>IF(A1184&lt;&gt;"",(RawData!V1184*ScoringModel!$B$24+RawData!W1184*ScoringModel!$B$25+RawData!X1184*ScoringModel!$B$26+RawData!Y1184*ScoringModel!$B$27+RawData!Z1184*ScoringModel!$B$28+RawData!AA1184*ScoringModel!$B$29+RawData!AB1184*ScoringModel!$B$30)*0.01,"")</f>
        <v/>
      </c>
      <c r="Q1184" s="19"/>
      <c r="R1184" s="19"/>
      <c r="S1184" s="19"/>
      <c r="T1184" s="19"/>
      <c r="U1184" s="19"/>
      <c r="V1184" s="19"/>
    </row>
    <row r="1185" spans="1:22" x14ac:dyDescent="0.25">
      <c r="A1185" t="str">
        <f>IF(RawData!A1185&lt;&gt;"",RawData!A1185,"")</f>
        <v/>
      </c>
      <c r="B1185" t="str">
        <f>IF(RawData!B1185&lt;&gt;"",CONCATENATE(RawData!B1185,", ",RawData!C1185),"")</f>
        <v/>
      </c>
      <c r="C1185" t="str">
        <f>IF(RawData!D1185&lt;&gt;"",RawData!D1185,"")</f>
        <v/>
      </c>
      <c r="D1185" s="28" t="str">
        <f>IF(RawData!E1185&lt;&gt;"",RawData!E1185,"")</f>
        <v/>
      </c>
      <c r="E1185" t="str">
        <f>IF(RawData!F1185&lt;&gt;"",CONCATENATE(RawData!F1185,", ",LEFT(RawData!G1185,1)),"")</f>
        <v/>
      </c>
      <c r="G1185" s="30" t="str">
        <f t="shared" si="18"/>
        <v/>
      </c>
      <c r="H1185" t="str">
        <f>IF(A1185&lt;&gt;"",VLOOKUP(G1185,ScoreRanges!$C$4:$E$8,3),"")</f>
        <v/>
      </c>
      <c r="J1185" s="30" t="str">
        <f>IF(AND(ConversionTable!$F$2&lt;&gt;"",A1185&lt;&gt;""),VLOOKUP(G1185,ConversionTable!B$2:D$402,3),"")</f>
        <v/>
      </c>
      <c r="K1185" t="str">
        <f>IF(AND(ConversionTable!$F$2&lt;&gt;"",A1185&lt;&gt;""),VLOOKUP(J1185,ConversionTable!I$4:K$7,3),"")</f>
        <v/>
      </c>
      <c r="M1185" t="str">
        <f>IF(A1185&lt;&gt;"",(RawData!AC1185*ScoringModel!$B$11+RawData!AD1185*ScoringModel!$B$21+RawData!AE1185*ScoringModel!$B$31)*0.01,"")</f>
        <v/>
      </c>
      <c r="N1185" t="str">
        <f>IF(A1185&lt;&gt;"",(RawData!H1185*ScoringModel!$B$4+RawData!I1185*ScoringModel!$B$5+RawData!J1185*ScoringModel!$B$6+RawData!K1185*ScoringModel!$B$7+RawData!L1185*ScoringModel!$B$8+RawData!M1185*ScoringModel!$B$9+RawData!N1185*ScoringModel!$B$10)*0.01,"")</f>
        <v/>
      </c>
      <c r="O1185" t="str">
        <f>IF(A1185&lt;&gt;"",(RawData!O1185*ScoringModel!$B$14+RawData!P1185*ScoringModel!$B$15+RawData!Q1185*ScoringModel!$B$16+RawData!R1185*ScoringModel!$B$17+RawData!S1185*ScoringModel!$B$18+RawData!T1185*ScoringModel!$B$19+RawData!U1185*ScoringModel!$B$20)*0.01,"")</f>
        <v/>
      </c>
      <c r="P1185" t="str">
        <f>IF(A1185&lt;&gt;"",(RawData!V1185*ScoringModel!$B$24+RawData!W1185*ScoringModel!$B$25+RawData!X1185*ScoringModel!$B$26+RawData!Y1185*ScoringModel!$B$27+RawData!Z1185*ScoringModel!$B$28+RawData!AA1185*ScoringModel!$B$29+RawData!AB1185*ScoringModel!$B$30)*0.01,"")</f>
        <v/>
      </c>
      <c r="Q1185" s="19"/>
      <c r="R1185" s="19"/>
      <c r="S1185" s="19"/>
      <c r="T1185" s="19"/>
      <c r="U1185" s="19"/>
      <c r="V1185" s="19"/>
    </row>
    <row r="1186" spans="1:22" x14ac:dyDescent="0.25">
      <c r="A1186" t="str">
        <f>IF(RawData!A1186&lt;&gt;"",RawData!A1186,"")</f>
        <v/>
      </c>
      <c r="B1186" t="str">
        <f>IF(RawData!B1186&lt;&gt;"",CONCATENATE(RawData!B1186,", ",RawData!C1186),"")</f>
        <v/>
      </c>
      <c r="C1186" t="str">
        <f>IF(RawData!D1186&lt;&gt;"",RawData!D1186,"")</f>
        <v/>
      </c>
      <c r="D1186" s="28" t="str">
        <f>IF(RawData!E1186&lt;&gt;"",RawData!E1186,"")</f>
        <v/>
      </c>
      <c r="E1186" t="str">
        <f>IF(RawData!F1186&lt;&gt;"",CONCATENATE(RawData!F1186,", ",LEFT(RawData!G1186,1)),"")</f>
        <v/>
      </c>
      <c r="G1186" s="30" t="str">
        <f t="shared" si="18"/>
        <v/>
      </c>
      <c r="H1186" t="str">
        <f>IF(A1186&lt;&gt;"",VLOOKUP(G1186,ScoreRanges!$C$4:$E$8,3),"")</f>
        <v/>
      </c>
      <c r="J1186" s="30" t="str">
        <f>IF(AND(ConversionTable!$F$2&lt;&gt;"",A1186&lt;&gt;""),VLOOKUP(G1186,ConversionTable!B$2:D$402,3),"")</f>
        <v/>
      </c>
      <c r="K1186" t="str">
        <f>IF(AND(ConversionTable!$F$2&lt;&gt;"",A1186&lt;&gt;""),VLOOKUP(J1186,ConversionTable!I$4:K$7,3),"")</f>
        <v/>
      </c>
      <c r="M1186" t="str">
        <f>IF(A1186&lt;&gt;"",(RawData!AC1186*ScoringModel!$B$11+RawData!AD1186*ScoringModel!$B$21+RawData!AE1186*ScoringModel!$B$31)*0.01,"")</f>
        <v/>
      </c>
      <c r="N1186" t="str">
        <f>IF(A1186&lt;&gt;"",(RawData!H1186*ScoringModel!$B$4+RawData!I1186*ScoringModel!$B$5+RawData!J1186*ScoringModel!$B$6+RawData!K1186*ScoringModel!$B$7+RawData!L1186*ScoringModel!$B$8+RawData!M1186*ScoringModel!$B$9+RawData!N1186*ScoringModel!$B$10)*0.01,"")</f>
        <v/>
      </c>
      <c r="O1186" t="str">
        <f>IF(A1186&lt;&gt;"",(RawData!O1186*ScoringModel!$B$14+RawData!P1186*ScoringModel!$B$15+RawData!Q1186*ScoringModel!$B$16+RawData!R1186*ScoringModel!$B$17+RawData!S1186*ScoringModel!$B$18+RawData!T1186*ScoringModel!$B$19+RawData!U1186*ScoringModel!$B$20)*0.01,"")</f>
        <v/>
      </c>
      <c r="P1186" t="str">
        <f>IF(A1186&lt;&gt;"",(RawData!V1186*ScoringModel!$B$24+RawData!W1186*ScoringModel!$B$25+RawData!X1186*ScoringModel!$B$26+RawData!Y1186*ScoringModel!$B$27+RawData!Z1186*ScoringModel!$B$28+RawData!AA1186*ScoringModel!$B$29+RawData!AB1186*ScoringModel!$B$30)*0.01,"")</f>
        <v/>
      </c>
      <c r="Q1186" s="19"/>
      <c r="R1186" s="19"/>
      <c r="S1186" s="19"/>
      <c r="T1186" s="19"/>
      <c r="U1186" s="19"/>
      <c r="V1186" s="19"/>
    </row>
    <row r="1187" spans="1:22" x14ac:dyDescent="0.25">
      <c r="A1187" t="str">
        <f>IF(RawData!A1187&lt;&gt;"",RawData!A1187,"")</f>
        <v/>
      </c>
      <c r="B1187" t="str">
        <f>IF(RawData!B1187&lt;&gt;"",CONCATENATE(RawData!B1187,", ",RawData!C1187),"")</f>
        <v/>
      </c>
      <c r="C1187" t="str">
        <f>IF(RawData!D1187&lt;&gt;"",RawData!D1187,"")</f>
        <v/>
      </c>
      <c r="D1187" s="28" t="str">
        <f>IF(RawData!E1187&lt;&gt;"",RawData!E1187,"")</f>
        <v/>
      </c>
      <c r="E1187" t="str">
        <f>IF(RawData!F1187&lt;&gt;"",CONCATENATE(RawData!F1187,", ",LEFT(RawData!G1187,1)),"")</f>
        <v/>
      </c>
      <c r="G1187" s="30" t="str">
        <f t="shared" si="18"/>
        <v/>
      </c>
      <c r="H1187" t="str">
        <f>IF(A1187&lt;&gt;"",VLOOKUP(G1187,ScoreRanges!$C$4:$E$8,3),"")</f>
        <v/>
      </c>
      <c r="J1187" s="30" t="str">
        <f>IF(AND(ConversionTable!$F$2&lt;&gt;"",A1187&lt;&gt;""),VLOOKUP(G1187,ConversionTable!B$2:D$402,3),"")</f>
        <v/>
      </c>
      <c r="K1187" t="str">
        <f>IF(AND(ConversionTable!$F$2&lt;&gt;"",A1187&lt;&gt;""),VLOOKUP(J1187,ConversionTable!I$4:K$7,3),"")</f>
        <v/>
      </c>
      <c r="M1187" t="str">
        <f>IF(A1187&lt;&gt;"",(RawData!AC1187*ScoringModel!$B$11+RawData!AD1187*ScoringModel!$B$21+RawData!AE1187*ScoringModel!$B$31)*0.01,"")</f>
        <v/>
      </c>
      <c r="N1187" t="str">
        <f>IF(A1187&lt;&gt;"",(RawData!H1187*ScoringModel!$B$4+RawData!I1187*ScoringModel!$B$5+RawData!J1187*ScoringModel!$B$6+RawData!K1187*ScoringModel!$B$7+RawData!L1187*ScoringModel!$B$8+RawData!M1187*ScoringModel!$B$9+RawData!N1187*ScoringModel!$B$10)*0.01,"")</f>
        <v/>
      </c>
      <c r="O1187" t="str">
        <f>IF(A1187&lt;&gt;"",(RawData!O1187*ScoringModel!$B$14+RawData!P1187*ScoringModel!$B$15+RawData!Q1187*ScoringModel!$B$16+RawData!R1187*ScoringModel!$B$17+RawData!S1187*ScoringModel!$B$18+RawData!T1187*ScoringModel!$B$19+RawData!U1187*ScoringModel!$B$20)*0.01,"")</f>
        <v/>
      </c>
      <c r="P1187" t="str">
        <f>IF(A1187&lt;&gt;"",(RawData!V1187*ScoringModel!$B$24+RawData!W1187*ScoringModel!$B$25+RawData!X1187*ScoringModel!$B$26+RawData!Y1187*ScoringModel!$B$27+RawData!Z1187*ScoringModel!$B$28+RawData!AA1187*ScoringModel!$B$29+RawData!AB1187*ScoringModel!$B$30)*0.01,"")</f>
        <v/>
      </c>
      <c r="Q1187" s="19"/>
      <c r="R1187" s="19"/>
      <c r="S1187" s="19"/>
      <c r="T1187" s="19"/>
      <c r="U1187" s="19"/>
      <c r="V1187" s="19"/>
    </row>
    <row r="1188" spans="1:22" x14ac:dyDescent="0.25">
      <c r="A1188" t="str">
        <f>IF(RawData!A1188&lt;&gt;"",RawData!A1188,"")</f>
        <v/>
      </c>
      <c r="B1188" t="str">
        <f>IF(RawData!B1188&lt;&gt;"",CONCATENATE(RawData!B1188,", ",RawData!C1188),"")</f>
        <v/>
      </c>
      <c r="C1188" t="str">
        <f>IF(RawData!D1188&lt;&gt;"",RawData!D1188,"")</f>
        <v/>
      </c>
      <c r="D1188" s="28" t="str">
        <f>IF(RawData!E1188&lt;&gt;"",RawData!E1188,"")</f>
        <v/>
      </c>
      <c r="E1188" t="str">
        <f>IF(RawData!F1188&lt;&gt;"",CONCATENATE(RawData!F1188,", ",LEFT(RawData!G1188,1)),"")</f>
        <v/>
      </c>
      <c r="G1188" s="30" t="str">
        <f t="shared" si="18"/>
        <v/>
      </c>
      <c r="H1188" t="str">
        <f>IF(A1188&lt;&gt;"",VLOOKUP(G1188,ScoreRanges!$C$4:$E$8,3),"")</f>
        <v/>
      </c>
      <c r="J1188" s="30" t="str">
        <f>IF(AND(ConversionTable!$F$2&lt;&gt;"",A1188&lt;&gt;""),VLOOKUP(G1188,ConversionTable!B$2:D$402,3),"")</f>
        <v/>
      </c>
      <c r="K1188" t="str">
        <f>IF(AND(ConversionTable!$F$2&lt;&gt;"",A1188&lt;&gt;""),VLOOKUP(J1188,ConversionTable!I$4:K$7,3),"")</f>
        <v/>
      </c>
      <c r="M1188" t="str">
        <f>IF(A1188&lt;&gt;"",(RawData!AC1188*ScoringModel!$B$11+RawData!AD1188*ScoringModel!$B$21+RawData!AE1188*ScoringModel!$B$31)*0.01,"")</f>
        <v/>
      </c>
      <c r="N1188" t="str">
        <f>IF(A1188&lt;&gt;"",(RawData!H1188*ScoringModel!$B$4+RawData!I1188*ScoringModel!$B$5+RawData!J1188*ScoringModel!$B$6+RawData!K1188*ScoringModel!$B$7+RawData!L1188*ScoringModel!$B$8+RawData!M1188*ScoringModel!$B$9+RawData!N1188*ScoringModel!$B$10)*0.01,"")</f>
        <v/>
      </c>
      <c r="O1188" t="str">
        <f>IF(A1188&lt;&gt;"",(RawData!O1188*ScoringModel!$B$14+RawData!P1188*ScoringModel!$B$15+RawData!Q1188*ScoringModel!$B$16+RawData!R1188*ScoringModel!$B$17+RawData!S1188*ScoringModel!$B$18+RawData!T1188*ScoringModel!$B$19+RawData!U1188*ScoringModel!$B$20)*0.01,"")</f>
        <v/>
      </c>
      <c r="P1188" t="str">
        <f>IF(A1188&lt;&gt;"",(RawData!V1188*ScoringModel!$B$24+RawData!W1188*ScoringModel!$B$25+RawData!X1188*ScoringModel!$B$26+RawData!Y1188*ScoringModel!$B$27+RawData!Z1188*ScoringModel!$B$28+RawData!AA1188*ScoringModel!$B$29+RawData!AB1188*ScoringModel!$B$30)*0.01,"")</f>
        <v/>
      </c>
      <c r="Q1188" s="19"/>
      <c r="R1188" s="19"/>
      <c r="S1188" s="19"/>
      <c r="T1188" s="19"/>
      <c r="U1188" s="19"/>
      <c r="V1188" s="19"/>
    </row>
    <row r="1189" spans="1:22" x14ac:dyDescent="0.25">
      <c r="A1189" t="str">
        <f>IF(RawData!A1189&lt;&gt;"",RawData!A1189,"")</f>
        <v/>
      </c>
      <c r="B1189" t="str">
        <f>IF(RawData!B1189&lt;&gt;"",CONCATENATE(RawData!B1189,", ",RawData!C1189),"")</f>
        <v/>
      </c>
      <c r="C1189" t="str">
        <f>IF(RawData!D1189&lt;&gt;"",RawData!D1189,"")</f>
        <v/>
      </c>
      <c r="D1189" s="28" t="str">
        <f>IF(RawData!E1189&lt;&gt;"",RawData!E1189,"")</f>
        <v/>
      </c>
      <c r="E1189" t="str">
        <f>IF(RawData!F1189&lt;&gt;"",CONCATENATE(RawData!F1189,", ",LEFT(RawData!G1189,1)),"")</f>
        <v/>
      </c>
      <c r="G1189" s="30" t="str">
        <f t="shared" si="18"/>
        <v/>
      </c>
      <c r="H1189" t="str">
        <f>IF(A1189&lt;&gt;"",VLOOKUP(G1189,ScoreRanges!$C$4:$E$8,3),"")</f>
        <v/>
      </c>
      <c r="J1189" s="30" t="str">
        <f>IF(AND(ConversionTable!$F$2&lt;&gt;"",A1189&lt;&gt;""),VLOOKUP(G1189,ConversionTable!B$2:D$402,3),"")</f>
        <v/>
      </c>
      <c r="K1189" t="str">
        <f>IF(AND(ConversionTable!$F$2&lt;&gt;"",A1189&lt;&gt;""),VLOOKUP(J1189,ConversionTable!I$4:K$7,3),"")</f>
        <v/>
      </c>
      <c r="M1189" t="str">
        <f>IF(A1189&lt;&gt;"",(RawData!AC1189*ScoringModel!$B$11+RawData!AD1189*ScoringModel!$B$21+RawData!AE1189*ScoringModel!$B$31)*0.01,"")</f>
        <v/>
      </c>
      <c r="N1189" t="str">
        <f>IF(A1189&lt;&gt;"",(RawData!H1189*ScoringModel!$B$4+RawData!I1189*ScoringModel!$B$5+RawData!J1189*ScoringModel!$B$6+RawData!K1189*ScoringModel!$B$7+RawData!L1189*ScoringModel!$B$8+RawData!M1189*ScoringModel!$B$9+RawData!N1189*ScoringModel!$B$10)*0.01,"")</f>
        <v/>
      </c>
      <c r="O1189" t="str">
        <f>IF(A1189&lt;&gt;"",(RawData!O1189*ScoringModel!$B$14+RawData!P1189*ScoringModel!$B$15+RawData!Q1189*ScoringModel!$B$16+RawData!R1189*ScoringModel!$B$17+RawData!S1189*ScoringModel!$B$18+RawData!T1189*ScoringModel!$B$19+RawData!U1189*ScoringModel!$B$20)*0.01,"")</f>
        <v/>
      </c>
      <c r="P1189" t="str">
        <f>IF(A1189&lt;&gt;"",(RawData!V1189*ScoringModel!$B$24+RawData!W1189*ScoringModel!$B$25+RawData!X1189*ScoringModel!$B$26+RawData!Y1189*ScoringModel!$B$27+RawData!Z1189*ScoringModel!$B$28+RawData!AA1189*ScoringModel!$B$29+RawData!AB1189*ScoringModel!$B$30)*0.01,"")</f>
        <v/>
      </c>
      <c r="Q1189" s="19"/>
      <c r="R1189" s="19"/>
      <c r="S1189" s="19"/>
      <c r="T1189" s="19"/>
      <c r="U1189" s="19"/>
      <c r="V1189" s="19"/>
    </row>
    <row r="1190" spans="1:22" x14ac:dyDescent="0.25">
      <c r="A1190" t="str">
        <f>IF(RawData!A1190&lt;&gt;"",RawData!A1190,"")</f>
        <v/>
      </c>
      <c r="B1190" t="str">
        <f>IF(RawData!B1190&lt;&gt;"",CONCATENATE(RawData!B1190,", ",RawData!C1190),"")</f>
        <v/>
      </c>
      <c r="C1190" t="str">
        <f>IF(RawData!D1190&lt;&gt;"",RawData!D1190,"")</f>
        <v/>
      </c>
      <c r="D1190" s="28" t="str">
        <f>IF(RawData!E1190&lt;&gt;"",RawData!E1190,"")</f>
        <v/>
      </c>
      <c r="E1190" t="str">
        <f>IF(RawData!F1190&lt;&gt;"",CONCATENATE(RawData!F1190,", ",LEFT(RawData!G1190,1)),"")</f>
        <v/>
      </c>
      <c r="G1190" s="30" t="str">
        <f t="shared" si="18"/>
        <v/>
      </c>
      <c r="H1190" t="str">
        <f>IF(A1190&lt;&gt;"",VLOOKUP(G1190,ScoreRanges!$C$4:$E$8,3),"")</f>
        <v/>
      </c>
      <c r="J1190" s="30" t="str">
        <f>IF(AND(ConversionTable!$F$2&lt;&gt;"",A1190&lt;&gt;""),VLOOKUP(G1190,ConversionTable!B$2:D$402,3),"")</f>
        <v/>
      </c>
      <c r="K1190" t="str">
        <f>IF(AND(ConversionTable!$F$2&lt;&gt;"",A1190&lt;&gt;""),VLOOKUP(J1190,ConversionTable!I$4:K$7,3),"")</f>
        <v/>
      </c>
      <c r="M1190" t="str">
        <f>IF(A1190&lt;&gt;"",(RawData!AC1190*ScoringModel!$B$11+RawData!AD1190*ScoringModel!$B$21+RawData!AE1190*ScoringModel!$B$31)*0.01,"")</f>
        <v/>
      </c>
      <c r="N1190" t="str">
        <f>IF(A1190&lt;&gt;"",(RawData!H1190*ScoringModel!$B$4+RawData!I1190*ScoringModel!$B$5+RawData!J1190*ScoringModel!$B$6+RawData!K1190*ScoringModel!$B$7+RawData!L1190*ScoringModel!$B$8+RawData!M1190*ScoringModel!$B$9+RawData!N1190*ScoringModel!$B$10)*0.01,"")</f>
        <v/>
      </c>
      <c r="O1190" t="str">
        <f>IF(A1190&lt;&gt;"",(RawData!O1190*ScoringModel!$B$14+RawData!P1190*ScoringModel!$B$15+RawData!Q1190*ScoringModel!$B$16+RawData!R1190*ScoringModel!$B$17+RawData!S1190*ScoringModel!$B$18+RawData!T1190*ScoringModel!$B$19+RawData!U1190*ScoringModel!$B$20)*0.01,"")</f>
        <v/>
      </c>
      <c r="P1190" t="str">
        <f>IF(A1190&lt;&gt;"",(RawData!V1190*ScoringModel!$B$24+RawData!W1190*ScoringModel!$B$25+RawData!X1190*ScoringModel!$B$26+RawData!Y1190*ScoringModel!$B$27+RawData!Z1190*ScoringModel!$B$28+RawData!AA1190*ScoringModel!$B$29+RawData!AB1190*ScoringModel!$B$30)*0.01,"")</f>
        <v/>
      </c>
      <c r="Q1190" s="19"/>
      <c r="R1190" s="19"/>
      <c r="S1190" s="19"/>
      <c r="T1190" s="19"/>
      <c r="U1190" s="19"/>
      <c r="V1190" s="19"/>
    </row>
    <row r="1191" spans="1:22" x14ac:dyDescent="0.25">
      <c r="A1191" t="str">
        <f>IF(RawData!A1191&lt;&gt;"",RawData!A1191,"")</f>
        <v/>
      </c>
      <c r="B1191" t="str">
        <f>IF(RawData!B1191&lt;&gt;"",CONCATENATE(RawData!B1191,", ",RawData!C1191),"")</f>
        <v/>
      </c>
      <c r="C1191" t="str">
        <f>IF(RawData!D1191&lt;&gt;"",RawData!D1191,"")</f>
        <v/>
      </c>
      <c r="D1191" s="28" t="str">
        <f>IF(RawData!E1191&lt;&gt;"",RawData!E1191,"")</f>
        <v/>
      </c>
      <c r="E1191" t="str">
        <f>IF(RawData!F1191&lt;&gt;"",CONCATENATE(RawData!F1191,", ",LEFT(RawData!G1191,1)),"")</f>
        <v/>
      </c>
      <c r="G1191" s="30" t="str">
        <f t="shared" si="18"/>
        <v/>
      </c>
      <c r="H1191" t="str">
        <f>IF(A1191&lt;&gt;"",VLOOKUP(G1191,ScoreRanges!$C$4:$E$8,3),"")</f>
        <v/>
      </c>
      <c r="J1191" s="30" t="str">
        <f>IF(AND(ConversionTable!$F$2&lt;&gt;"",A1191&lt;&gt;""),VLOOKUP(G1191,ConversionTable!B$2:D$402,3),"")</f>
        <v/>
      </c>
      <c r="K1191" t="str">
        <f>IF(AND(ConversionTable!$F$2&lt;&gt;"",A1191&lt;&gt;""),VLOOKUP(J1191,ConversionTable!I$4:K$7,3),"")</f>
        <v/>
      </c>
      <c r="M1191" t="str">
        <f>IF(A1191&lt;&gt;"",(RawData!AC1191*ScoringModel!$B$11+RawData!AD1191*ScoringModel!$B$21+RawData!AE1191*ScoringModel!$B$31)*0.01,"")</f>
        <v/>
      </c>
      <c r="N1191" t="str">
        <f>IF(A1191&lt;&gt;"",(RawData!H1191*ScoringModel!$B$4+RawData!I1191*ScoringModel!$B$5+RawData!J1191*ScoringModel!$B$6+RawData!K1191*ScoringModel!$B$7+RawData!L1191*ScoringModel!$B$8+RawData!M1191*ScoringModel!$B$9+RawData!N1191*ScoringModel!$B$10)*0.01,"")</f>
        <v/>
      </c>
      <c r="O1191" t="str">
        <f>IF(A1191&lt;&gt;"",(RawData!O1191*ScoringModel!$B$14+RawData!P1191*ScoringModel!$B$15+RawData!Q1191*ScoringModel!$B$16+RawData!R1191*ScoringModel!$B$17+RawData!S1191*ScoringModel!$B$18+RawData!T1191*ScoringModel!$B$19+RawData!U1191*ScoringModel!$B$20)*0.01,"")</f>
        <v/>
      </c>
      <c r="P1191" t="str">
        <f>IF(A1191&lt;&gt;"",(RawData!V1191*ScoringModel!$B$24+RawData!W1191*ScoringModel!$B$25+RawData!X1191*ScoringModel!$B$26+RawData!Y1191*ScoringModel!$B$27+RawData!Z1191*ScoringModel!$B$28+RawData!AA1191*ScoringModel!$B$29+RawData!AB1191*ScoringModel!$B$30)*0.01,"")</f>
        <v/>
      </c>
      <c r="Q1191" s="19"/>
      <c r="R1191" s="19"/>
      <c r="S1191" s="19"/>
      <c r="T1191" s="19"/>
      <c r="U1191" s="19"/>
      <c r="V1191" s="19"/>
    </row>
    <row r="1192" spans="1:22" x14ac:dyDescent="0.25">
      <c r="A1192" t="str">
        <f>IF(RawData!A1192&lt;&gt;"",RawData!A1192,"")</f>
        <v/>
      </c>
      <c r="B1192" t="str">
        <f>IF(RawData!B1192&lt;&gt;"",CONCATENATE(RawData!B1192,", ",RawData!C1192),"")</f>
        <v/>
      </c>
      <c r="C1192" t="str">
        <f>IF(RawData!D1192&lt;&gt;"",RawData!D1192,"")</f>
        <v/>
      </c>
      <c r="D1192" s="28" t="str">
        <f>IF(RawData!E1192&lt;&gt;"",RawData!E1192,"")</f>
        <v/>
      </c>
      <c r="E1192" t="str">
        <f>IF(RawData!F1192&lt;&gt;"",CONCATENATE(RawData!F1192,", ",LEFT(RawData!G1192,1)),"")</f>
        <v/>
      </c>
      <c r="G1192" s="30" t="str">
        <f t="shared" si="18"/>
        <v/>
      </c>
      <c r="H1192" t="str">
        <f>IF(A1192&lt;&gt;"",VLOOKUP(G1192,ScoreRanges!$C$4:$E$8,3),"")</f>
        <v/>
      </c>
      <c r="J1192" s="30" t="str">
        <f>IF(AND(ConversionTable!$F$2&lt;&gt;"",A1192&lt;&gt;""),VLOOKUP(G1192,ConversionTable!B$2:D$402,3),"")</f>
        <v/>
      </c>
      <c r="K1192" t="str">
        <f>IF(AND(ConversionTable!$F$2&lt;&gt;"",A1192&lt;&gt;""),VLOOKUP(J1192,ConversionTable!I$4:K$7,3),"")</f>
        <v/>
      </c>
      <c r="M1192" t="str">
        <f>IF(A1192&lt;&gt;"",(RawData!AC1192*ScoringModel!$B$11+RawData!AD1192*ScoringModel!$B$21+RawData!AE1192*ScoringModel!$B$31)*0.01,"")</f>
        <v/>
      </c>
      <c r="N1192" t="str">
        <f>IF(A1192&lt;&gt;"",(RawData!H1192*ScoringModel!$B$4+RawData!I1192*ScoringModel!$B$5+RawData!J1192*ScoringModel!$B$6+RawData!K1192*ScoringModel!$B$7+RawData!L1192*ScoringModel!$B$8+RawData!M1192*ScoringModel!$B$9+RawData!N1192*ScoringModel!$B$10)*0.01,"")</f>
        <v/>
      </c>
      <c r="O1192" t="str">
        <f>IF(A1192&lt;&gt;"",(RawData!O1192*ScoringModel!$B$14+RawData!P1192*ScoringModel!$B$15+RawData!Q1192*ScoringModel!$B$16+RawData!R1192*ScoringModel!$B$17+RawData!S1192*ScoringModel!$B$18+RawData!T1192*ScoringModel!$B$19+RawData!U1192*ScoringModel!$B$20)*0.01,"")</f>
        <v/>
      </c>
      <c r="P1192" t="str">
        <f>IF(A1192&lt;&gt;"",(RawData!V1192*ScoringModel!$B$24+RawData!W1192*ScoringModel!$B$25+RawData!X1192*ScoringModel!$B$26+RawData!Y1192*ScoringModel!$B$27+RawData!Z1192*ScoringModel!$B$28+RawData!AA1192*ScoringModel!$B$29+RawData!AB1192*ScoringModel!$B$30)*0.01,"")</f>
        <v/>
      </c>
      <c r="Q1192" s="19"/>
      <c r="R1192" s="19"/>
      <c r="S1192" s="19"/>
      <c r="T1192" s="19"/>
      <c r="U1192" s="19"/>
      <c r="V1192" s="19"/>
    </row>
    <row r="1193" spans="1:22" x14ac:dyDescent="0.25">
      <c r="A1193" t="str">
        <f>IF(RawData!A1193&lt;&gt;"",RawData!A1193,"")</f>
        <v/>
      </c>
      <c r="B1193" t="str">
        <f>IF(RawData!B1193&lt;&gt;"",CONCATENATE(RawData!B1193,", ",RawData!C1193),"")</f>
        <v/>
      </c>
      <c r="C1193" t="str">
        <f>IF(RawData!D1193&lt;&gt;"",RawData!D1193,"")</f>
        <v/>
      </c>
      <c r="D1193" s="28" t="str">
        <f>IF(RawData!E1193&lt;&gt;"",RawData!E1193,"")</f>
        <v/>
      </c>
      <c r="E1193" t="str">
        <f>IF(RawData!F1193&lt;&gt;"",CONCATENATE(RawData!F1193,", ",LEFT(RawData!G1193,1)),"")</f>
        <v/>
      </c>
      <c r="G1193" s="30" t="str">
        <f t="shared" si="18"/>
        <v/>
      </c>
      <c r="H1193" t="str">
        <f>IF(A1193&lt;&gt;"",VLOOKUP(G1193,ScoreRanges!$C$4:$E$8,3),"")</f>
        <v/>
      </c>
      <c r="J1193" s="30" t="str">
        <f>IF(AND(ConversionTable!$F$2&lt;&gt;"",A1193&lt;&gt;""),VLOOKUP(G1193,ConversionTable!B$2:D$402,3),"")</f>
        <v/>
      </c>
      <c r="K1193" t="str">
        <f>IF(AND(ConversionTable!$F$2&lt;&gt;"",A1193&lt;&gt;""),VLOOKUP(J1193,ConversionTable!I$4:K$7,3),"")</f>
        <v/>
      </c>
      <c r="M1193" t="str">
        <f>IF(A1193&lt;&gt;"",(RawData!AC1193*ScoringModel!$B$11+RawData!AD1193*ScoringModel!$B$21+RawData!AE1193*ScoringModel!$B$31)*0.01,"")</f>
        <v/>
      </c>
      <c r="N1193" t="str">
        <f>IF(A1193&lt;&gt;"",(RawData!H1193*ScoringModel!$B$4+RawData!I1193*ScoringModel!$B$5+RawData!J1193*ScoringModel!$B$6+RawData!K1193*ScoringModel!$B$7+RawData!L1193*ScoringModel!$B$8+RawData!M1193*ScoringModel!$B$9+RawData!N1193*ScoringModel!$B$10)*0.01,"")</f>
        <v/>
      </c>
      <c r="O1193" t="str">
        <f>IF(A1193&lt;&gt;"",(RawData!O1193*ScoringModel!$B$14+RawData!P1193*ScoringModel!$B$15+RawData!Q1193*ScoringModel!$B$16+RawData!R1193*ScoringModel!$B$17+RawData!S1193*ScoringModel!$B$18+RawData!T1193*ScoringModel!$B$19+RawData!U1193*ScoringModel!$B$20)*0.01,"")</f>
        <v/>
      </c>
      <c r="P1193" t="str">
        <f>IF(A1193&lt;&gt;"",(RawData!V1193*ScoringModel!$B$24+RawData!W1193*ScoringModel!$B$25+RawData!X1193*ScoringModel!$B$26+RawData!Y1193*ScoringModel!$B$27+RawData!Z1193*ScoringModel!$B$28+RawData!AA1193*ScoringModel!$B$29+RawData!AB1193*ScoringModel!$B$30)*0.01,"")</f>
        <v/>
      </c>
      <c r="Q1193" s="19"/>
      <c r="R1193" s="19"/>
      <c r="S1193" s="19"/>
      <c r="T1193" s="19"/>
      <c r="U1193" s="19"/>
      <c r="V1193" s="19"/>
    </row>
    <row r="1194" spans="1:22" x14ac:dyDescent="0.25">
      <c r="A1194" t="str">
        <f>IF(RawData!A1194&lt;&gt;"",RawData!A1194,"")</f>
        <v/>
      </c>
      <c r="B1194" t="str">
        <f>IF(RawData!B1194&lt;&gt;"",CONCATENATE(RawData!B1194,", ",RawData!C1194),"")</f>
        <v/>
      </c>
      <c r="C1194" t="str">
        <f>IF(RawData!D1194&lt;&gt;"",RawData!D1194,"")</f>
        <v/>
      </c>
      <c r="D1194" s="28" t="str">
        <f>IF(RawData!E1194&lt;&gt;"",RawData!E1194,"")</f>
        <v/>
      </c>
      <c r="E1194" t="str">
        <f>IF(RawData!F1194&lt;&gt;"",CONCATENATE(RawData!F1194,", ",LEFT(RawData!G1194,1)),"")</f>
        <v/>
      </c>
      <c r="G1194" s="30" t="str">
        <f t="shared" si="18"/>
        <v/>
      </c>
      <c r="H1194" t="str">
        <f>IF(A1194&lt;&gt;"",VLOOKUP(G1194,ScoreRanges!$C$4:$E$8,3),"")</f>
        <v/>
      </c>
      <c r="J1194" s="30" t="str">
        <f>IF(AND(ConversionTable!$F$2&lt;&gt;"",A1194&lt;&gt;""),VLOOKUP(G1194,ConversionTable!B$2:D$402,3),"")</f>
        <v/>
      </c>
      <c r="K1194" t="str">
        <f>IF(AND(ConversionTable!$F$2&lt;&gt;"",A1194&lt;&gt;""),VLOOKUP(J1194,ConversionTable!I$4:K$7,3),"")</f>
        <v/>
      </c>
      <c r="M1194" t="str">
        <f>IF(A1194&lt;&gt;"",(RawData!AC1194*ScoringModel!$B$11+RawData!AD1194*ScoringModel!$B$21+RawData!AE1194*ScoringModel!$B$31)*0.01,"")</f>
        <v/>
      </c>
      <c r="N1194" t="str">
        <f>IF(A1194&lt;&gt;"",(RawData!H1194*ScoringModel!$B$4+RawData!I1194*ScoringModel!$B$5+RawData!J1194*ScoringModel!$B$6+RawData!K1194*ScoringModel!$B$7+RawData!L1194*ScoringModel!$B$8+RawData!M1194*ScoringModel!$B$9+RawData!N1194*ScoringModel!$B$10)*0.01,"")</f>
        <v/>
      </c>
      <c r="O1194" t="str">
        <f>IF(A1194&lt;&gt;"",(RawData!O1194*ScoringModel!$B$14+RawData!P1194*ScoringModel!$B$15+RawData!Q1194*ScoringModel!$B$16+RawData!R1194*ScoringModel!$B$17+RawData!S1194*ScoringModel!$B$18+RawData!T1194*ScoringModel!$B$19+RawData!U1194*ScoringModel!$B$20)*0.01,"")</f>
        <v/>
      </c>
      <c r="P1194" t="str">
        <f>IF(A1194&lt;&gt;"",(RawData!V1194*ScoringModel!$B$24+RawData!W1194*ScoringModel!$B$25+RawData!X1194*ScoringModel!$B$26+RawData!Y1194*ScoringModel!$B$27+RawData!Z1194*ScoringModel!$B$28+RawData!AA1194*ScoringModel!$B$29+RawData!AB1194*ScoringModel!$B$30)*0.01,"")</f>
        <v/>
      </c>
      <c r="Q1194" s="19"/>
      <c r="R1194" s="19"/>
      <c r="S1194" s="19"/>
      <c r="T1194" s="19"/>
      <c r="U1194" s="19"/>
      <c r="V1194" s="19"/>
    </row>
    <row r="1195" spans="1:22" x14ac:dyDescent="0.25">
      <c r="A1195" t="str">
        <f>IF(RawData!A1195&lt;&gt;"",RawData!A1195,"")</f>
        <v/>
      </c>
      <c r="B1195" t="str">
        <f>IF(RawData!B1195&lt;&gt;"",CONCATENATE(RawData!B1195,", ",RawData!C1195),"")</f>
        <v/>
      </c>
      <c r="C1195" t="str">
        <f>IF(RawData!D1195&lt;&gt;"",RawData!D1195,"")</f>
        <v/>
      </c>
      <c r="D1195" s="28" t="str">
        <f>IF(RawData!E1195&lt;&gt;"",RawData!E1195,"")</f>
        <v/>
      </c>
      <c r="E1195" t="str">
        <f>IF(RawData!F1195&lt;&gt;"",CONCATENATE(RawData!F1195,", ",LEFT(RawData!G1195,1)),"")</f>
        <v/>
      </c>
      <c r="G1195" s="30" t="str">
        <f t="shared" si="18"/>
        <v/>
      </c>
      <c r="H1195" t="str">
        <f>IF(A1195&lt;&gt;"",VLOOKUP(G1195,ScoreRanges!$C$4:$E$8,3),"")</f>
        <v/>
      </c>
      <c r="J1195" s="30" t="str">
        <f>IF(AND(ConversionTable!$F$2&lt;&gt;"",A1195&lt;&gt;""),VLOOKUP(G1195,ConversionTable!B$2:D$402,3),"")</f>
        <v/>
      </c>
      <c r="K1195" t="str">
        <f>IF(AND(ConversionTable!$F$2&lt;&gt;"",A1195&lt;&gt;""),VLOOKUP(J1195,ConversionTable!I$4:K$7,3),"")</f>
        <v/>
      </c>
      <c r="M1195" t="str">
        <f>IF(A1195&lt;&gt;"",(RawData!AC1195*ScoringModel!$B$11+RawData!AD1195*ScoringModel!$B$21+RawData!AE1195*ScoringModel!$B$31)*0.01,"")</f>
        <v/>
      </c>
      <c r="N1195" t="str">
        <f>IF(A1195&lt;&gt;"",(RawData!H1195*ScoringModel!$B$4+RawData!I1195*ScoringModel!$B$5+RawData!J1195*ScoringModel!$B$6+RawData!K1195*ScoringModel!$B$7+RawData!L1195*ScoringModel!$B$8+RawData!M1195*ScoringModel!$B$9+RawData!N1195*ScoringModel!$B$10)*0.01,"")</f>
        <v/>
      </c>
      <c r="O1195" t="str">
        <f>IF(A1195&lt;&gt;"",(RawData!O1195*ScoringModel!$B$14+RawData!P1195*ScoringModel!$B$15+RawData!Q1195*ScoringModel!$B$16+RawData!R1195*ScoringModel!$B$17+RawData!S1195*ScoringModel!$B$18+RawData!T1195*ScoringModel!$B$19+RawData!U1195*ScoringModel!$B$20)*0.01,"")</f>
        <v/>
      </c>
      <c r="P1195" t="str">
        <f>IF(A1195&lt;&gt;"",(RawData!V1195*ScoringModel!$B$24+RawData!W1195*ScoringModel!$B$25+RawData!X1195*ScoringModel!$B$26+RawData!Y1195*ScoringModel!$B$27+RawData!Z1195*ScoringModel!$B$28+RawData!AA1195*ScoringModel!$B$29+RawData!AB1195*ScoringModel!$B$30)*0.01,"")</f>
        <v/>
      </c>
      <c r="Q1195" s="19"/>
      <c r="R1195" s="19"/>
      <c r="S1195" s="19"/>
      <c r="T1195" s="19"/>
      <c r="U1195" s="19"/>
      <c r="V1195" s="19"/>
    </row>
    <row r="1196" spans="1:22" x14ac:dyDescent="0.25">
      <c r="A1196" t="str">
        <f>IF(RawData!A1196&lt;&gt;"",RawData!A1196,"")</f>
        <v/>
      </c>
      <c r="B1196" t="str">
        <f>IF(RawData!B1196&lt;&gt;"",CONCATENATE(RawData!B1196,", ",RawData!C1196),"")</f>
        <v/>
      </c>
      <c r="C1196" t="str">
        <f>IF(RawData!D1196&lt;&gt;"",RawData!D1196,"")</f>
        <v/>
      </c>
      <c r="D1196" s="28" t="str">
        <f>IF(RawData!E1196&lt;&gt;"",RawData!E1196,"")</f>
        <v/>
      </c>
      <c r="E1196" t="str">
        <f>IF(RawData!F1196&lt;&gt;"",CONCATENATE(RawData!F1196,", ",LEFT(RawData!G1196,1)),"")</f>
        <v/>
      </c>
      <c r="G1196" s="30" t="str">
        <f t="shared" si="18"/>
        <v/>
      </c>
      <c r="H1196" t="str">
        <f>IF(A1196&lt;&gt;"",VLOOKUP(G1196,ScoreRanges!$C$4:$E$8,3),"")</f>
        <v/>
      </c>
      <c r="J1196" s="30" t="str">
        <f>IF(AND(ConversionTable!$F$2&lt;&gt;"",A1196&lt;&gt;""),VLOOKUP(G1196,ConversionTable!B$2:D$402,3),"")</f>
        <v/>
      </c>
      <c r="K1196" t="str">
        <f>IF(AND(ConversionTable!$F$2&lt;&gt;"",A1196&lt;&gt;""),VLOOKUP(J1196,ConversionTable!I$4:K$7,3),"")</f>
        <v/>
      </c>
      <c r="M1196" t="str">
        <f>IF(A1196&lt;&gt;"",(RawData!AC1196*ScoringModel!$B$11+RawData!AD1196*ScoringModel!$B$21+RawData!AE1196*ScoringModel!$B$31)*0.01,"")</f>
        <v/>
      </c>
      <c r="N1196" t="str">
        <f>IF(A1196&lt;&gt;"",(RawData!H1196*ScoringModel!$B$4+RawData!I1196*ScoringModel!$B$5+RawData!J1196*ScoringModel!$B$6+RawData!K1196*ScoringModel!$B$7+RawData!L1196*ScoringModel!$B$8+RawData!M1196*ScoringModel!$B$9+RawData!N1196*ScoringModel!$B$10)*0.01,"")</f>
        <v/>
      </c>
      <c r="O1196" t="str">
        <f>IF(A1196&lt;&gt;"",(RawData!O1196*ScoringModel!$B$14+RawData!P1196*ScoringModel!$B$15+RawData!Q1196*ScoringModel!$B$16+RawData!R1196*ScoringModel!$B$17+RawData!S1196*ScoringModel!$B$18+RawData!T1196*ScoringModel!$B$19+RawData!U1196*ScoringModel!$B$20)*0.01,"")</f>
        <v/>
      </c>
      <c r="P1196" t="str">
        <f>IF(A1196&lt;&gt;"",(RawData!V1196*ScoringModel!$B$24+RawData!W1196*ScoringModel!$B$25+RawData!X1196*ScoringModel!$B$26+RawData!Y1196*ScoringModel!$B$27+RawData!Z1196*ScoringModel!$B$28+RawData!AA1196*ScoringModel!$B$29+RawData!AB1196*ScoringModel!$B$30)*0.01,"")</f>
        <v/>
      </c>
      <c r="Q1196" s="19"/>
      <c r="R1196" s="19"/>
      <c r="S1196" s="19"/>
      <c r="T1196" s="19"/>
      <c r="U1196" s="19"/>
      <c r="V1196" s="19"/>
    </row>
    <row r="1197" spans="1:22" x14ac:dyDescent="0.25">
      <c r="A1197" t="str">
        <f>IF(RawData!A1197&lt;&gt;"",RawData!A1197,"")</f>
        <v/>
      </c>
      <c r="B1197" t="str">
        <f>IF(RawData!B1197&lt;&gt;"",CONCATENATE(RawData!B1197,", ",RawData!C1197),"")</f>
        <v/>
      </c>
      <c r="C1197" t="str">
        <f>IF(RawData!D1197&lt;&gt;"",RawData!D1197,"")</f>
        <v/>
      </c>
      <c r="D1197" s="28" t="str">
        <f>IF(RawData!E1197&lt;&gt;"",RawData!E1197,"")</f>
        <v/>
      </c>
      <c r="E1197" t="str">
        <f>IF(RawData!F1197&lt;&gt;"",CONCATENATE(RawData!F1197,", ",LEFT(RawData!G1197,1)),"")</f>
        <v/>
      </c>
      <c r="G1197" s="30" t="str">
        <f t="shared" si="18"/>
        <v/>
      </c>
      <c r="H1197" t="str">
        <f>IF(A1197&lt;&gt;"",VLOOKUP(G1197,ScoreRanges!$C$4:$E$8,3),"")</f>
        <v/>
      </c>
      <c r="J1197" s="30" t="str">
        <f>IF(AND(ConversionTable!$F$2&lt;&gt;"",A1197&lt;&gt;""),VLOOKUP(G1197,ConversionTable!B$2:D$402,3),"")</f>
        <v/>
      </c>
      <c r="K1197" t="str">
        <f>IF(AND(ConversionTable!$F$2&lt;&gt;"",A1197&lt;&gt;""),VLOOKUP(J1197,ConversionTable!I$4:K$7,3),"")</f>
        <v/>
      </c>
      <c r="M1197" t="str">
        <f>IF(A1197&lt;&gt;"",(RawData!AC1197*ScoringModel!$B$11+RawData!AD1197*ScoringModel!$B$21+RawData!AE1197*ScoringModel!$B$31)*0.01,"")</f>
        <v/>
      </c>
      <c r="N1197" t="str">
        <f>IF(A1197&lt;&gt;"",(RawData!H1197*ScoringModel!$B$4+RawData!I1197*ScoringModel!$B$5+RawData!J1197*ScoringModel!$B$6+RawData!K1197*ScoringModel!$B$7+RawData!L1197*ScoringModel!$B$8+RawData!M1197*ScoringModel!$B$9+RawData!N1197*ScoringModel!$B$10)*0.01,"")</f>
        <v/>
      </c>
      <c r="O1197" t="str">
        <f>IF(A1197&lt;&gt;"",(RawData!O1197*ScoringModel!$B$14+RawData!P1197*ScoringModel!$B$15+RawData!Q1197*ScoringModel!$B$16+RawData!R1197*ScoringModel!$B$17+RawData!S1197*ScoringModel!$B$18+RawData!T1197*ScoringModel!$B$19+RawData!U1197*ScoringModel!$B$20)*0.01,"")</f>
        <v/>
      </c>
      <c r="P1197" t="str">
        <f>IF(A1197&lt;&gt;"",(RawData!V1197*ScoringModel!$B$24+RawData!W1197*ScoringModel!$B$25+RawData!X1197*ScoringModel!$B$26+RawData!Y1197*ScoringModel!$B$27+RawData!Z1197*ScoringModel!$B$28+RawData!AA1197*ScoringModel!$B$29+RawData!AB1197*ScoringModel!$B$30)*0.01,"")</f>
        <v/>
      </c>
      <c r="Q1197" s="19"/>
      <c r="R1197" s="19"/>
      <c r="S1197" s="19"/>
      <c r="T1197" s="19"/>
      <c r="U1197" s="19"/>
      <c r="V1197" s="19"/>
    </row>
    <row r="1198" spans="1:22" x14ac:dyDescent="0.25">
      <c r="A1198" t="str">
        <f>IF(RawData!A1198&lt;&gt;"",RawData!A1198,"")</f>
        <v/>
      </c>
      <c r="B1198" t="str">
        <f>IF(RawData!B1198&lt;&gt;"",CONCATENATE(RawData!B1198,", ",RawData!C1198),"")</f>
        <v/>
      </c>
      <c r="C1198" t="str">
        <f>IF(RawData!D1198&lt;&gt;"",RawData!D1198,"")</f>
        <v/>
      </c>
      <c r="D1198" s="28" t="str">
        <f>IF(RawData!E1198&lt;&gt;"",RawData!E1198,"")</f>
        <v/>
      </c>
      <c r="E1198" t="str">
        <f>IF(RawData!F1198&lt;&gt;"",CONCATENATE(RawData!F1198,", ",LEFT(RawData!G1198,1)),"")</f>
        <v/>
      </c>
      <c r="G1198" s="30" t="str">
        <f t="shared" si="18"/>
        <v/>
      </c>
      <c r="H1198" t="str">
        <f>IF(A1198&lt;&gt;"",VLOOKUP(G1198,ScoreRanges!$C$4:$E$8,3),"")</f>
        <v/>
      </c>
      <c r="J1198" s="30" t="str">
        <f>IF(AND(ConversionTable!$F$2&lt;&gt;"",A1198&lt;&gt;""),VLOOKUP(G1198,ConversionTable!B$2:D$402,3),"")</f>
        <v/>
      </c>
      <c r="K1198" t="str">
        <f>IF(AND(ConversionTable!$F$2&lt;&gt;"",A1198&lt;&gt;""),VLOOKUP(J1198,ConversionTable!I$4:K$7,3),"")</f>
        <v/>
      </c>
      <c r="M1198" t="str">
        <f>IF(A1198&lt;&gt;"",(RawData!AC1198*ScoringModel!$B$11+RawData!AD1198*ScoringModel!$B$21+RawData!AE1198*ScoringModel!$B$31)*0.01,"")</f>
        <v/>
      </c>
      <c r="N1198" t="str">
        <f>IF(A1198&lt;&gt;"",(RawData!H1198*ScoringModel!$B$4+RawData!I1198*ScoringModel!$B$5+RawData!J1198*ScoringModel!$B$6+RawData!K1198*ScoringModel!$B$7+RawData!L1198*ScoringModel!$B$8+RawData!M1198*ScoringModel!$B$9+RawData!N1198*ScoringModel!$B$10)*0.01,"")</f>
        <v/>
      </c>
      <c r="O1198" t="str">
        <f>IF(A1198&lt;&gt;"",(RawData!O1198*ScoringModel!$B$14+RawData!P1198*ScoringModel!$B$15+RawData!Q1198*ScoringModel!$B$16+RawData!R1198*ScoringModel!$B$17+RawData!S1198*ScoringModel!$B$18+RawData!T1198*ScoringModel!$B$19+RawData!U1198*ScoringModel!$B$20)*0.01,"")</f>
        <v/>
      </c>
      <c r="P1198" t="str">
        <f>IF(A1198&lt;&gt;"",(RawData!V1198*ScoringModel!$B$24+RawData!W1198*ScoringModel!$B$25+RawData!X1198*ScoringModel!$B$26+RawData!Y1198*ScoringModel!$B$27+RawData!Z1198*ScoringModel!$B$28+RawData!AA1198*ScoringModel!$B$29+RawData!AB1198*ScoringModel!$B$30)*0.01,"")</f>
        <v/>
      </c>
      <c r="Q1198" s="19"/>
      <c r="R1198" s="19"/>
      <c r="S1198" s="19"/>
      <c r="T1198" s="19"/>
      <c r="U1198" s="19"/>
      <c r="V1198" s="19"/>
    </row>
    <row r="1199" spans="1:22" x14ac:dyDescent="0.25">
      <c r="A1199" t="str">
        <f>IF(RawData!A1199&lt;&gt;"",RawData!A1199,"")</f>
        <v/>
      </c>
      <c r="B1199" t="str">
        <f>IF(RawData!B1199&lt;&gt;"",CONCATENATE(RawData!B1199,", ",RawData!C1199),"")</f>
        <v/>
      </c>
      <c r="C1199" t="str">
        <f>IF(RawData!D1199&lt;&gt;"",RawData!D1199,"")</f>
        <v/>
      </c>
      <c r="D1199" s="28" t="str">
        <f>IF(RawData!E1199&lt;&gt;"",RawData!E1199,"")</f>
        <v/>
      </c>
      <c r="E1199" t="str">
        <f>IF(RawData!F1199&lt;&gt;"",CONCATENATE(RawData!F1199,", ",LEFT(RawData!G1199,1)),"")</f>
        <v/>
      </c>
      <c r="G1199" s="30" t="str">
        <f t="shared" si="18"/>
        <v/>
      </c>
      <c r="H1199" t="str">
        <f>IF(A1199&lt;&gt;"",VLOOKUP(G1199,ScoreRanges!$C$4:$E$8,3),"")</f>
        <v/>
      </c>
      <c r="J1199" s="30" t="str">
        <f>IF(AND(ConversionTable!$F$2&lt;&gt;"",A1199&lt;&gt;""),VLOOKUP(G1199,ConversionTable!B$2:D$402,3),"")</f>
        <v/>
      </c>
      <c r="K1199" t="str">
        <f>IF(AND(ConversionTable!$F$2&lt;&gt;"",A1199&lt;&gt;""),VLOOKUP(J1199,ConversionTable!I$4:K$7,3),"")</f>
        <v/>
      </c>
      <c r="M1199" t="str">
        <f>IF(A1199&lt;&gt;"",(RawData!AC1199*ScoringModel!$B$11+RawData!AD1199*ScoringModel!$B$21+RawData!AE1199*ScoringModel!$B$31)*0.01,"")</f>
        <v/>
      </c>
      <c r="N1199" t="str">
        <f>IF(A1199&lt;&gt;"",(RawData!H1199*ScoringModel!$B$4+RawData!I1199*ScoringModel!$B$5+RawData!J1199*ScoringModel!$B$6+RawData!K1199*ScoringModel!$B$7+RawData!L1199*ScoringModel!$B$8+RawData!M1199*ScoringModel!$B$9+RawData!N1199*ScoringModel!$B$10)*0.01,"")</f>
        <v/>
      </c>
      <c r="O1199" t="str">
        <f>IF(A1199&lt;&gt;"",(RawData!O1199*ScoringModel!$B$14+RawData!P1199*ScoringModel!$B$15+RawData!Q1199*ScoringModel!$B$16+RawData!R1199*ScoringModel!$B$17+RawData!S1199*ScoringModel!$B$18+RawData!T1199*ScoringModel!$B$19+RawData!U1199*ScoringModel!$B$20)*0.01,"")</f>
        <v/>
      </c>
      <c r="P1199" t="str">
        <f>IF(A1199&lt;&gt;"",(RawData!V1199*ScoringModel!$B$24+RawData!W1199*ScoringModel!$B$25+RawData!X1199*ScoringModel!$B$26+RawData!Y1199*ScoringModel!$B$27+RawData!Z1199*ScoringModel!$B$28+RawData!AA1199*ScoringModel!$B$29+RawData!AB1199*ScoringModel!$B$30)*0.01,"")</f>
        <v/>
      </c>
      <c r="Q1199" s="19"/>
      <c r="R1199" s="19"/>
      <c r="S1199" s="19"/>
      <c r="T1199" s="19"/>
      <c r="U1199" s="19"/>
      <c r="V1199" s="19"/>
    </row>
    <row r="1200" spans="1:22" x14ac:dyDescent="0.25">
      <c r="A1200" t="str">
        <f>IF(RawData!A1200&lt;&gt;"",RawData!A1200,"")</f>
        <v/>
      </c>
      <c r="B1200" t="str">
        <f>IF(RawData!B1200&lt;&gt;"",CONCATENATE(RawData!B1200,", ",RawData!C1200),"")</f>
        <v/>
      </c>
      <c r="C1200" t="str">
        <f>IF(RawData!D1200&lt;&gt;"",RawData!D1200,"")</f>
        <v/>
      </c>
      <c r="D1200" s="28" t="str">
        <f>IF(RawData!E1200&lt;&gt;"",RawData!E1200,"")</f>
        <v/>
      </c>
      <c r="E1200" t="str">
        <f>IF(RawData!F1200&lt;&gt;"",CONCATENATE(RawData!F1200,", ",LEFT(RawData!G1200,1)),"")</f>
        <v/>
      </c>
      <c r="G1200" s="30" t="str">
        <f t="shared" si="18"/>
        <v/>
      </c>
      <c r="H1200" t="str">
        <f>IF(A1200&lt;&gt;"",VLOOKUP(G1200,ScoreRanges!$C$4:$E$8,3),"")</f>
        <v/>
      </c>
      <c r="J1200" s="30" t="str">
        <f>IF(AND(ConversionTable!$F$2&lt;&gt;"",A1200&lt;&gt;""),VLOOKUP(G1200,ConversionTable!B$2:D$402,3),"")</f>
        <v/>
      </c>
      <c r="K1200" t="str">
        <f>IF(AND(ConversionTable!$F$2&lt;&gt;"",A1200&lt;&gt;""),VLOOKUP(J1200,ConversionTable!I$4:K$7,3),"")</f>
        <v/>
      </c>
      <c r="M1200" t="str">
        <f>IF(A1200&lt;&gt;"",(RawData!AC1200*ScoringModel!$B$11+RawData!AD1200*ScoringModel!$B$21+RawData!AE1200*ScoringModel!$B$31)*0.01,"")</f>
        <v/>
      </c>
      <c r="N1200" t="str">
        <f>IF(A1200&lt;&gt;"",(RawData!H1200*ScoringModel!$B$4+RawData!I1200*ScoringModel!$B$5+RawData!J1200*ScoringModel!$B$6+RawData!K1200*ScoringModel!$B$7+RawData!L1200*ScoringModel!$B$8+RawData!M1200*ScoringModel!$B$9+RawData!N1200*ScoringModel!$B$10)*0.01,"")</f>
        <v/>
      </c>
      <c r="O1200" t="str">
        <f>IF(A1200&lt;&gt;"",(RawData!O1200*ScoringModel!$B$14+RawData!P1200*ScoringModel!$B$15+RawData!Q1200*ScoringModel!$B$16+RawData!R1200*ScoringModel!$B$17+RawData!S1200*ScoringModel!$B$18+RawData!T1200*ScoringModel!$B$19+RawData!U1200*ScoringModel!$B$20)*0.01,"")</f>
        <v/>
      </c>
      <c r="P1200" t="str">
        <f>IF(A1200&lt;&gt;"",(RawData!V1200*ScoringModel!$B$24+RawData!W1200*ScoringModel!$B$25+RawData!X1200*ScoringModel!$B$26+RawData!Y1200*ScoringModel!$B$27+RawData!Z1200*ScoringModel!$B$28+RawData!AA1200*ScoringModel!$B$29+RawData!AB1200*ScoringModel!$B$30)*0.01,"")</f>
        <v/>
      </c>
      <c r="Q1200" s="19"/>
      <c r="R1200" s="19"/>
      <c r="S1200" s="19"/>
      <c r="T1200" s="19"/>
      <c r="U1200" s="19"/>
      <c r="V1200" s="19"/>
    </row>
    <row r="1201" spans="1:22" x14ac:dyDescent="0.25">
      <c r="A1201" t="str">
        <f>IF(RawData!A1201&lt;&gt;"",RawData!A1201,"")</f>
        <v/>
      </c>
      <c r="B1201" t="str">
        <f>IF(RawData!B1201&lt;&gt;"",CONCATENATE(RawData!B1201,", ",RawData!C1201),"")</f>
        <v/>
      </c>
      <c r="C1201" t="str">
        <f>IF(RawData!D1201&lt;&gt;"",RawData!D1201,"")</f>
        <v/>
      </c>
      <c r="D1201" s="28" t="str">
        <f>IF(RawData!E1201&lt;&gt;"",RawData!E1201,"")</f>
        <v/>
      </c>
      <c r="E1201" t="str">
        <f>IF(RawData!F1201&lt;&gt;"",CONCATENATE(RawData!F1201,", ",LEFT(RawData!G1201,1)),"")</f>
        <v/>
      </c>
      <c r="G1201" s="30" t="str">
        <f t="shared" si="18"/>
        <v/>
      </c>
      <c r="H1201" t="str">
        <f>IF(A1201&lt;&gt;"",VLOOKUP(G1201,ScoreRanges!$C$4:$E$8,3),"")</f>
        <v/>
      </c>
      <c r="J1201" s="30" t="str">
        <f>IF(AND(ConversionTable!$F$2&lt;&gt;"",A1201&lt;&gt;""),VLOOKUP(G1201,ConversionTable!B$2:D$402,3),"")</f>
        <v/>
      </c>
      <c r="K1201" t="str">
        <f>IF(AND(ConversionTable!$F$2&lt;&gt;"",A1201&lt;&gt;""),VLOOKUP(J1201,ConversionTable!I$4:K$7,3),"")</f>
        <v/>
      </c>
      <c r="M1201" t="str">
        <f>IF(A1201&lt;&gt;"",(RawData!AC1201*ScoringModel!$B$11+RawData!AD1201*ScoringModel!$B$21+RawData!AE1201*ScoringModel!$B$31)*0.01,"")</f>
        <v/>
      </c>
      <c r="N1201" t="str">
        <f>IF(A1201&lt;&gt;"",(RawData!H1201*ScoringModel!$B$4+RawData!I1201*ScoringModel!$B$5+RawData!J1201*ScoringModel!$B$6+RawData!K1201*ScoringModel!$B$7+RawData!L1201*ScoringModel!$B$8+RawData!M1201*ScoringModel!$B$9+RawData!N1201*ScoringModel!$B$10)*0.01,"")</f>
        <v/>
      </c>
      <c r="O1201" t="str">
        <f>IF(A1201&lt;&gt;"",(RawData!O1201*ScoringModel!$B$14+RawData!P1201*ScoringModel!$B$15+RawData!Q1201*ScoringModel!$B$16+RawData!R1201*ScoringModel!$B$17+RawData!S1201*ScoringModel!$B$18+RawData!T1201*ScoringModel!$B$19+RawData!U1201*ScoringModel!$B$20)*0.01,"")</f>
        <v/>
      </c>
      <c r="P1201" t="str">
        <f>IF(A1201&lt;&gt;"",(RawData!V1201*ScoringModel!$B$24+RawData!W1201*ScoringModel!$B$25+RawData!X1201*ScoringModel!$B$26+RawData!Y1201*ScoringModel!$B$27+RawData!Z1201*ScoringModel!$B$28+RawData!AA1201*ScoringModel!$B$29+RawData!AB1201*ScoringModel!$B$30)*0.01,"")</f>
        <v/>
      </c>
      <c r="Q1201" s="19"/>
      <c r="R1201" s="19"/>
      <c r="S1201" s="19"/>
      <c r="T1201" s="19"/>
      <c r="U1201" s="19"/>
      <c r="V1201" s="19"/>
    </row>
    <row r="1202" spans="1:22" x14ac:dyDescent="0.25">
      <c r="A1202" t="str">
        <f>IF(RawData!A1202&lt;&gt;"",RawData!A1202,"")</f>
        <v/>
      </c>
      <c r="B1202" t="str">
        <f>IF(RawData!B1202&lt;&gt;"",CONCATENATE(RawData!B1202,", ",RawData!C1202),"")</f>
        <v/>
      </c>
      <c r="C1202" t="str">
        <f>IF(RawData!D1202&lt;&gt;"",RawData!D1202,"")</f>
        <v/>
      </c>
      <c r="D1202" s="28" t="str">
        <f>IF(RawData!E1202&lt;&gt;"",RawData!E1202,"")</f>
        <v/>
      </c>
      <c r="E1202" t="str">
        <f>IF(RawData!F1202&lt;&gt;"",CONCATENATE(RawData!F1202,", ",LEFT(RawData!G1202,1)),"")</f>
        <v/>
      </c>
      <c r="G1202" s="30" t="str">
        <f t="shared" si="18"/>
        <v/>
      </c>
      <c r="H1202" t="str">
        <f>IF(A1202&lt;&gt;"",VLOOKUP(G1202,ScoreRanges!$C$4:$E$8,3),"")</f>
        <v/>
      </c>
      <c r="J1202" s="30" t="str">
        <f>IF(AND(ConversionTable!$F$2&lt;&gt;"",A1202&lt;&gt;""),VLOOKUP(G1202,ConversionTable!B$2:D$402,3),"")</f>
        <v/>
      </c>
      <c r="K1202" t="str">
        <f>IF(AND(ConversionTable!$F$2&lt;&gt;"",A1202&lt;&gt;""),VLOOKUP(J1202,ConversionTable!I$4:K$7,3),"")</f>
        <v/>
      </c>
      <c r="M1202" t="str">
        <f>IF(A1202&lt;&gt;"",(RawData!AC1202*ScoringModel!$B$11+RawData!AD1202*ScoringModel!$B$21+RawData!AE1202*ScoringModel!$B$31)*0.01,"")</f>
        <v/>
      </c>
      <c r="N1202" t="str">
        <f>IF(A1202&lt;&gt;"",(RawData!H1202*ScoringModel!$B$4+RawData!I1202*ScoringModel!$B$5+RawData!J1202*ScoringModel!$B$6+RawData!K1202*ScoringModel!$B$7+RawData!L1202*ScoringModel!$B$8+RawData!M1202*ScoringModel!$B$9+RawData!N1202*ScoringModel!$B$10)*0.01,"")</f>
        <v/>
      </c>
      <c r="O1202" t="str">
        <f>IF(A1202&lt;&gt;"",(RawData!O1202*ScoringModel!$B$14+RawData!P1202*ScoringModel!$B$15+RawData!Q1202*ScoringModel!$B$16+RawData!R1202*ScoringModel!$B$17+RawData!S1202*ScoringModel!$B$18+RawData!T1202*ScoringModel!$B$19+RawData!U1202*ScoringModel!$B$20)*0.01,"")</f>
        <v/>
      </c>
      <c r="P1202" t="str">
        <f>IF(A1202&lt;&gt;"",(RawData!V1202*ScoringModel!$B$24+RawData!W1202*ScoringModel!$B$25+RawData!X1202*ScoringModel!$B$26+RawData!Y1202*ScoringModel!$B$27+RawData!Z1202*ScoringModel!$B$28+RawData!AA1202*ScoringModel!$B$29+RawData!AB1202*ScoringModel!$B$30)*0.01,"")</f>
        <v/>
      </c>
      <c r="Q1202" s="19"/>
      <c r="R1202" s="19"/>
      <c r="S1202" s="19"/>
      <c r="T1202" s="19"/>
      <c r="U1202" s="19"/>
      <c r="V1202" s="19"/>
    </row>
    <row r="1203" spans="1:22" x14ac:dyDescent="0.25">
      <c r="A1203" t="str">
        <f>IF(RawData!A1203&lt;&gt;"",RawData!A1203,"")</f>
        <v/>
      </c>
      <c r="B1203" t="str">
        <f>IF(RawData!B1203&lt;&gt;"",CONCATENATE(RawData!B1203,", ",RawData!C1203),"")</f>
        <v/>
      </c>
      <c r="C1203" t="str">
        <f>IF(RawData!D1203&lt;&gt;"",RawData!D1203,"")</f>
        <v/>
      </c>
      <c r="D1203" s="28" t="str">
        <f>IF(RawData!E1203&lt;&gt;"",RawData!E1203,"")</f>
        <v/>
      </c>
      <c r="E1203" t="str">
        <f>IF(RawData!F1203&lt;&gt;"",CONCATENATE(RawData!F1203,", ",LEFT(RawData!G1203,1)),"")</f>
        <v/>
      </c>
      <c r="G1203" s="30" t="str">
        <f t="shared" si="18"/>
        <v/>
      </c>
      <c r="H1203" t="str">
        <f>IF(A1203&lt;&gt;"",VLOOKUP(G1203,ScoreRanges!$C$4:$E$8,3),"")</f>
        <v/>
      </c>
      <c r="J1203" s="30" t="str">
        <f>IF(AND(ConversionTable!$F$2&lt;&gt;"",A1203&lt;&gt;""),VLOOKUP(G1203,ConversionTable!B$2:D$402,3),"")</f>
        <v/>
      </c>
      <c r="K1203" t="str">
        <f>IF(AND(ConversionTable!$F$2&lt;&gt;"",A1203&lt;&gt;""),VLOOKUP(J1203,ConversionTable!I$4:K$7,3),"")</f>
        <v/>
      </c>
      <c r="M1203" t="str">
        <f>IF(A1203&lt;&gt;"",(RawData!AC1203*ScoringModel!$B$11+RawData!AD1203*ScoringModel!$B$21+RawData!AE1203*ScoringModel!$B$31)*0.01,"")</f>
        <v/>
      </c>
      <c r="N1203" t="str">
        <f>IF(A1203&lt;&gt;"",(RawData!H1203*ScoringModel!$B$4+RawData!I1203*ScoringModel!$B$5+RawData!J1203*ScoringModel!$B$6+RawData!K1203*ScoringModel!$B$7+RawData!L1203*ScoringModel!$B$8+RawData!M1203*ScoringModel!$B$9+RawData!N1203*ScoringModel!$B$10)*0.01,"")</f>
        <v/>
      </c>
      <c r="O1203" t="str">
        <f>IF(A1203&lt;&gt;"",(RawData!O1203*ScoringModel!$B$14+RawData!P1203*ScoringModel!$B$15+RawData!Q1203*ScoringModel!$B$16+RawData!R1203*ScoringModel!$B$17+RawData!S1203*ScoringModel!$B$18+RawData!T1203*ScoringModel!$B$19+RawData!U1203*ScoringModel!$B$20)*0.01,"")</f>
        <v/>
      </c>
      <c r="P1203" t="str">
        <f>IF(A1203&lt;&gt;"",(RawData!V1203*ScoringModel!$B$24+RawData!W1203*ScoringModel!$B$25+RawData!X1203*ScoringModel!$B$26+RawData!Y1203*ScoringModel!$B$27+RawData!Z1203*ScoringModel!$B$28+RawData!AA1203*ScoringModel!$B$29+RawData!AB1203*ScoringModel!$B$30)*0.01,"")</f>
        <v/>
      </c>
      <c r="Q1203" s="19"/>
      <c r="R1203" s="19"/>
      <c r="S1203" s="19"/>
      <c r="T1203" s="19"/>
      <c r="U1203" s="19"/>
      <c r="V1203" s="19"/>
    </row>
    <row r="1204" spans="1:22" x14ac:dyDescent="0.25">
      <c r="A1204" t="str">
        <f>IF(RawData!A1204&lt;&gt;"",RawData!A1204,"")</f>
        <v/>
      </c>
      <c r="B1204" t="str">
        <f>IF(RawData!B1204&lt;&gt;"",CONCATENATE(RawData!B1204,", ",RawData!C1204),"")</f>
        <v/>
      </c>
      <c r="C1204" t="str">
        <f>IF(RawData!D1204&lt;&gt;"",RawData!D1204,"")</f>
        <v/>
      </c>
      <c r="D1204" s="28" t="str">
        <f>IF(RawData!E1204&lt;&gt;"",RawData!E1204,"")</f>
        <v/>
      </c>
      <c r="E1204" t="str">
        <f>IF(RawData!F1204&lt;&gt;"",CONCATENATE(RawData!F1204,", ",LEFT(RawData!G1204,1)),"")</f>
        <v/>
      </c>
      <c r="G1204" s="30" t="str">
        <f t="shared" si="18"/>
        <v/>
      </c>
      <c r="H1204" t="str">
        <f>IF(A1204&lt;&gt;"",VLOOKUP(G1204,ScoreRanges!$C$4:$E$8,3),"")</f>
        <v/>
      </c>
      <c r="J1204" s="30" t="str">
        <f>IF(AND(ConversionTable!$F$2&lt;&gt;"",A1204&lt;&gt;""),VLOOKUP(G1204,ConversionTable!B$2:D$402,3),"")</f>
        <v/>
      </c>
      <c r="K1204" t="str">
        <f>IF(AND(ConversionTable!$F$2&lt;&gt;"",A1204&lt;&gt;""),VLOOKUP(J1204,ConversionTable!I$4:K$7,3),"")</f>
        <v/>
      </c>
      <c r="M1204" t="str">
        <f>IF(A1204&lt;&gt;"",(RawData!AC1204*ScoringModel!$B$11+RawData!AD1204*ScoringModel!$B$21+RawData!AE1204*ScoringModel!$B$31)*0.01,"")</f>
        <v/>
      </c>
      <c r="N1204" t="str">
        <f>IF(A1204&lt;&gt;"",(RawData!H1204*ScoringModel!$B$4+RawData!I1204*ScoringModel!$B$5+RawData!J1204*ScoringModel!$B$6+RawData!K1204*ScoringModel!$B$7+RawData!L1204*ScoringModel!$B$8+RawData!M1204*ScoringModel!$B$9+RawData!N1204*ScoringModel!$B$10)*0.01,"")</f>
        <v/>
      </c>
      <c r="O1204" t="str">
        <f>IF(A1204&lt;&gt;"",(RawData!O1204*ScoringModel!$B$14+RawData!P1204*ScoringModel!$B$15+RawData!Q1204*ScoringModel!$B$16+RawData!R1204*ScoringModel!$B$17+RawData!S1204*ScoringModel!$B$18+RawData!T1204*ScoringModel!$B$19+RawData!U1204*ScoringModel!$B$20)*0.01,"")</f>
        <v/>
      </c>
      <c r="P1204" t="str">
        <f>IF(A1204&lt;&gt;"",(RawData!V1204*ScoringModel!$B$24+RawData!W1204*ScoringModel!$B$25+RawData!X1204*ScoringModel!$B$26+RawData!Y1204*ScoringModel!$B$27+RawData!Z1204*ScoringModel!$B$28+RawData!AA1204*ScoringModel!$B$29+RawData!AB1204*ScoringModel!$B$30)*0.01,"")</f>
        <v/>
      </c>
      <c r="Q1204" s="19"/>
      <c r="R1204" s="19"/>
      <c r="S1204" s="19"/>
      <c r="T1204" s="19"/>
      <c r="U1204" s="19"/>
      <c r="V1204" s="19"/>
    </row>
    <row r="1205" spans="1:22" x14ac:dyDescent="0.25">
      <c r="A1205" t="str">
        <f>IF(RawData!A1205&lt;&gt;"",RawData!A1205,"")</f>
        <v/>
      </c>
      <c r="B1205" t="str">
        <f>IF(RawData!B1205&lt;&gt;"",CONCATENATE(RawData!B1205,", ",RawData!C1205),"")</f>
        <v/>
      </c>
      <c r="C1205" t="str">
        <f>IF(RawData!D1205&lt;&gt;"",RawData!D1205,"")</f>
        <v/>
      </c>
      <c r="D1205" s="28" t="str">
        <f>IF(RawData!E1205&lt;&gt;"",RawData!E1205,"")</f>
        <v/>
      </c>
      <c r="E1205" t="str">
        <f>IF(RawData!F1205&lt;&gt;"",CONCATENATE(RawData!F1205,", ",LEFT(RawData!G1205,1)),"")</f>
        <v/>
      </c>
      <c r="G1205" s="30" t="str">
        <f t="shared" si="18"/>
        <v/>
      </c>
      <c r="H1205" t="str">
        <f>IF(A1205&lt;&gt;"",VLOOKUP(G1205,ScoreRanges!$C$4:$E$8,3),"")</f>
        <v/>
      </c>
      <c r="J1205" s="30" t="str">
        <f>IF(AND(ConversionTable!$F$2&lt;&gt;"",A1205&lt;&gt;""),VLOOKUP(G1205,ConversionTable!B$2:D$402,3),"")</f>
        <v/>
      </c>
      <c r="K1205" t="str">
        <f>IF(AND(ConversionTable!$F$2&lt;&gt;"",A1205&lt;&gt;""),VLOOKUP(J1205,ConversionTable!I$4:K$7,3),"")</f>
        <v/>
      </c>
      <c r="M1205" t="str">
        <f>IF(A1205&lt;&gt;"",(RawData!AC1205*ScoringModel!$B$11+RawData!AD1205*ScoringModel!$B$21+RawData!AE1205*ScoringModel!$B$31)*0.01,"")</f>
        <v/>
      </c>
      <c r="N1205" t="str">
        <f>IF(A1205&lt;&gt;"",(RawData!H1205*ScoringModel!$B$4+RawData!I1205*ScoringModel!$B$5+RawData!J1205*ScoringModel!$B$6+RawData!K1205*ScoringModel!$B$7+RawData!L1205*ScoringModel!$B$8+RawData!M1205*ScoringModel!$B$9+RawData!N1205*ScoringModel!$B$10)*0.01,"")</f>
        <v/>
      </c>
      <c r="O1205" t="str">
        <f>IF(A1205&lt;&gt;"",(RawData!O1205*ScoringModel!$B$14+RawData!P1205*ScoringModel!$B$15+RawData!Q1205*ScoringModel!$B$16+RawData!R1205*ScoringModel!$B$17+RawData!S1205*ScoringModel!$B$18+RawData!T1205*ScoringModel!$B$19+RawData!U1205*ScoringModel!$B$20)*0.01,"")</f>
        <v/>
      </c>
      <c r="P1205" t="str">
        <f>IF(A1205&lt;&gt;"",(RawData!V1205*ScoringModel!$B$24+RawData!W1205*ScoringModel!$B$25+RawData!X1205*ScoringModel!$B$26+RawData!Y1205*ScoringModel!$B$27+RawData!Z1205*ScoringModel!$B$28+RawData!AA1205*ScoringModel!$B$29+RawData!AB1205*ScoringModel!$B$30)*0.01,"")</f>
        <v/>
      </c>
      <c r="Q1205" s="19"/>
      <c r="R1205" s="19"/>
      <c r="S1205" s="19"/>
      <c r="T1205" s="19"/>
      <c r="U1205" s="19"/>
      <c r="V1205" s="19"/>
    </row>
    <row r="1206" spans="1:22" x14ac:dyDescent="0.25">
      <c r="A1206" t="str">
        <f>IF(RawData!A1206&lt;&gt;"",RawData!A1206,"")</f>
        <v/>
      </c>
      <c r="B1206" t="str">
        <f>IF(RawData!B1206&lt;&gt;"",CONCATENATE(RawData!B1206,", ",RawData!C1206),"")</f>
        <v/>
      </c>
      <c r="C1206" t="str">
        <f>IF(RawData!D1206&lt;&gt;"",RawData!D1206,"")</f>
        <v/>
      </c>
      <c r="D1206" s="28" t="str">
        <f>IF(RawData!E1206&lt;&gt;"",RawData!E1206,"")</f>
        <v/>
      </c>
      <c r="E1206" t="str">
        <f>IF(RawData!F1206&lt;&gt;"",CONCATENATE(RawData!F1206,", ",LEFT(RawData!G1206,1)),"")</f>
        <v/>
      </c>
      <c r="G1206" s="30" t="str">
        <f t="shared" si="18"/>
        <v/>
      </c>
      <c r="H1206" t="str">
        <f>IF(A1206&lt;&gt;"",VLOOKUP(G1206,ScoreRanges!$C$4:$E$8,3),"")</f>
        <v/>
      </c>
      <c r="J1206" s="30" t="str">
        <f>IF(AND(ConversionTable!$F$2&lt;&gt;"",A1206&lt;&gt;""),VLOOKUP(G1206,ConversionTable!B$2:D$402,3),"")</f>
        <v/>
      </c>
      <c r="K1206" t="str">
        <f>IF(AND(ConversionTable!$F$2&lt;&gt;"",A1206&lt;&gt;""),VLOOKUP(J1206,ConversionTable!I$4:K$7,3),"")</f>
        <v/>
      </c>
      <c r="M1206" t="str">
        <f>IF(A1206&lt;&gt;"",(RawData!AC1206*ScoringModel!$B$11+RawData!AD1206*ScoringModel!$B$21+RawData!AE1206*ScoringModel!$B$31)*0.01,"")</f>
        <v/>
      </c>
      <c r="N1206" t="str">
        <f>IF(A1206&lt;&gt;"",(RawData!H1206*ScoringModel!$B$4+RawData!I1206*ScoringModel!$B$5+RawData!J1206*ScoringModel!$B$6+RawData!K1206*ScoringModel!$B$7+RawData!L1206*ScoringModel!$B$8+RawData!M1206*ScoringModel!$B$9+RawData!N1206*ScoringModel!$B$10)*0.01,"")</f>
        <v/>
      </c>
      <c r="O1206" t="str">
        <f>IF(A1206&lt;&gt;"",(RawData!O1206*ScoringModel!$B$14+RawData!P1206*ScoringModel!$B$15+RawData!Q1206*ScoringModel!$B$16+RawData!R1206*ScoringModel!$B$17+RawData!S1206*ScoringModel!$B$18+RawData!T1206*ScoringModel!$B$19+RawData!U1206*ScoringModel!$B$20)*0.01,"")</f>
        <v/>
      </c>
      <c r="P1206" t="str">
        <f>IF(A1206&lt;&gt;"",(RawData!V1206*ScoringModel!$B$24+RawData!W1206*ScoringModel!$B$25+RawData!X1206*ScoringModel!$B$26+RawData!Y1206*ScoringModel!$B$27+RawData!Z1206*ScoringModel!$B$28+RawData!AA1206*ScoringModel!$B$29+RawData!AB1206*ScoringModel!$B$30)*0.01,"")</f>
        <v/>
      </c>
      <c r="Q1206" s="19"/>
      <c r="R1206" s="19"/>
      <c r="S1206" s="19"/>
      <c r="T1206" s="19"/>
      <c r="U1206" s="19"/>
      <c r="V1206" s="19"/>
    </row>
    <row r="1207" spans="1:22" x14ac:dyDescent="0.25">
      <c r="A1207" t="str">
        <f>IF(RawData!A1207&lt;&gt;"",RawData!A1207,"")</f>
        <v/>
      </c>
      <c r="B1207" t="str">
        <f>IF(RawData!B1207&lt;&gt;"",CONCATENATE(RawData!B1207,", ",RawData!C1207),"")</f>
        <v/>
      </c>
      <c r="C1207" t="str">
        <f>IF(RawData!D1207&lt;&gt;"",RawData!D1207,"")</f>
        <v/>
      </c>
      <c r="D1207" s="28" t="str">
        <f>IF(RawData!E1207&lt;&gt;"",RawData!E1207,"")</f>
        <v/>
      </c>
      <c r="E1207" t="str">
        <f>IF(RawData!F1207&lt;&gt;"",CONCATENATE(RawData!F1207,", ",LEFT(RawData!G1207,1)),"")</f>
        <v/>
      </c>
      <c r="G1207" s="30" t="str">
        <f t="shared" si="18"/>
        <v/>
      </c>
      <c r="H1207" t="str">
        <f>IF(A1207&lt;&gt;"",VLOOKUP(G1207,ScoreRanges!$C$4:$E$8,3),"")</f>
        <v/>
      </c>
      <c r="J1207" s="30" t="str">
        <f>IF(AND(ConversionTable!$F$2&lt;&gt;"",A1207&lt;&gt;""),VLOOKUP(G1207,ConversionTable!B$2:D$402,3),"")</f>
        <v/>
      </c>
      <c r="K1207" t="str">
        <f>IF(AND(ConversionTable!$F$2&lt;&gt;"",A1207&lt;&gt;""),VLOOKUP(J1207,ConversionTable!I$4:K$7,3),"")</f>
        <v/>
      </c>
      <c r="M1207" t="str">
        <f>IF(A1207&lt;&gt;"",(RawData!AC1207*ScoringModel!$B$11+RawData!AD1207*ScoringModel!$B$21+RawData!AE1207*ScoringModel!$B$31)*0.01,"")</f>
        <v/>
      </c>
      <c r="N1207" t="str">
        <f>IF(A1207&lt;&gt;"",(RawData!H1207*ScoringModel!$B$4+RawData!I1207*ScoringModel!$B$5+RawData!J1207*ScoringModel!$B$6+RawData!K1207*ScoringModel!$B$7+RawData!L1207*ScoringModel!$B$8+RawData!M1207*ScoringModel!$B$9+RawData!N1207*ScoringModel!$B$10)*0.01,"")</f>
        <v/>
      </c>
      <c r="O1207" t="str">
        <f>IF(A1207&lt;&gt;"",(RawData!O1207*ScoringModel!$B$14+RawData!P1207*ScoringModel!$B$15+RawData!Q1207*ScoringModel!$B$16+RawData!R1207*ScoringModel!$B$17+RawData!S1207*ScoringModel!$B$18+RawData!T1207*ScoringModel!$B$19+RawData!U1207*ScoringModel!$B$20)*0.01,"")</f>
        <v/>
      </c>
      <c r="P1207" t="str">
        <f>IF(A1207&lt;&gt;"",(RawData!V1207*ScoringModel!$B$24+RawData!W1207*ScoringModel!$B$25+RawData!X1207*ScoringModel!$B$26+RawData!Y1207*ScoringModel!$B$27+RawData!Z1207*ScoringModel!$B$28+RawData!AA1207*ScoringModel!$B$29+RawData!AB1207*ScoringModel!$B$30)*0.01,"")</f>
        <v/>
      </c>
      <c r="Q1207" s="19"/>
      <c r="R1207" s="19"/>
      <c r="S1207" s="19"/>
      <c r="T1207" s="19"/>
      <c r="U1207" s="19"/>
      <c r="V1207" s="19"/>
    </row>
    <row r="1208" spans="1:22" x14ac:dyDescent="0.25">
      <c r="A1208" t="str">
        <f>IF(RawData!A1208&lt;&gt;"",RawData!A1208,"")</f>
        <v/>
      </c>
      <c r="B1208" t="str">
        <f>IF(RawData!B1208&lt;&gt;"",CONCATENATE(RawData!B1208,", ",RawData!C1208),"")</f>
        <v/>
      </c>
      <c r="C1208" t="str">
        <f>IF(RawData!D1208&lt;&gt;"",RawData!D1208,"")</f>
        <v/>
      </c>
      <c r="D1208" s="28" t="str">
        <f>IF(RawData!E1208&lt;&gt;"",RawData!E1208,"")</f>
        <v/>
      </c>
      <c r="E1208" t="str">
        <f>IF(RawData!F1208&lt;&gt;"",CONCATENATE(RawData!F1208,", ",LEFT(RawData!G1208,1)),"")</f>
        <v/>
      </c>
      <c r="G1208" s="30" t="str">
        <f t="shared" si="18"/>
        <v/>
      </c>
      <c r="H1208" t="str">
        <f>IF(A1208&lt;&gt;"",VLOOKUP(G1208,ScoreRanges!$C$4:$E$8,3),"")</f>
        <v/>
      </c>
      <c r="J1208" s="30" t="str">
        <f>IF(AND(ConversionTable!$F$2&lt;&gt;"",A1208&lt;&gt;""),VLOOKUP(G1208,ConversionTable!B$2:D$402,3),"")</f>
        <v/>
      </c>
      <c r="K1208" t="str">
        <f>IF(AND(ConversionTable!$F$2&lt;&gt;"",A1208&lt;&gt;""),VLOOKUP(J1208,ConversionTable!I$4:K$7,3),"")</f>
        <v/>
      </c>
      <c r="M1208" t="str">
        <f>IF(A1208&lt;&gt;"",(RawData!AC1208*ScoringModel!$B$11+RawData!AD1208*ScoringModel!$B$21+RawData!AE1208*ScoringModel!$B$31)*0.01,"")</f>
        <v/>
      </c>
      <c r="N1208" t="str">
        <f>IF(A1208&lt;&gt;"",(RawData!H1208*ScoringModel!$B$4+RawData!I1208*ScoringModel!$B$5+RawData!J1208*ScoringModel!$B$6+RawData!K1208*ScoringModel!$B$7+RawData!L1208*ScoringModel!$B$8+RawData!M1208*ScoringModel!$B$9+RawData!N1208*ScoringModel!$B$10)*0.01,"")</f>
        <v/>
      </c>
      <c r="O1208" t="str">
        <f>IF(A1208&lt;&gt;"",(RawData!O1208*ScoringModel!$B$14+RawData!P1208*ScoringModel!$B$15+RawData!Q1208*ScoringModel!$B$16+RawData!R1208*ScoringModel!$B$17+RawData!S1208*ScoringModel!$B$18+RawData!T1208*ScoringModel!$B$19+RawData!U1208*ScoringModel!$B$20)*0.01,"")</f>
        <v/>
      </c>
      <c r="P1208" t="str">
        <f>IF(A1208&lt;&gt;"",(RawData!V1208*ScoringModel!$B$24+RawData!W1208*ScoringModel!$B$25+RawData!X1208*ScoringModel!$B$26+RawData!Y1208*ScoringModel!$B$27+RawData!Z1208*ScoringModel!$B$28+RawData!AA1208*ScoringModel!$B$29+RawData!AB1208*ScoringModel!$B$30)*0.01,"")</f>
        <v/>
      </c>
      <c r="Q1208" s="19"/>
      <c r="R1208" s="19"/>
      <c r="S1208" s="19"/>
      <c r="T1208" s="19"/>
      <c r="U1208" s="19"/>
      <c r="V1208" s="19"/>
    </row>
    <row r="1209" spans="1:22" x14ac:dyDescent="0.25">
      <c r="A1209" t="str">
        <f>IF(RawData!A1209&lt;&gt;"",RawData!A1209,"")</f>
        <v/>
      </c>
      <c r="B1209" t="str">
        <f>IF(RawData!B1209&lt;&gt;"",CONCATENATE(RawData!B1209,", ",RawData!C1209),"")</f>
        <v/>
      </c>
      <c r="C1209" t="str">
        <f>IF(RawData!D1209&lt;&gt;"",RawData!D1209,"")</f>
        <v/>
      </c>
      <c r="D1209" s="28" t="str">
        <f>IF(RawData!E1209&lt;&gt;"",RawData!E1209,"")</f>
        <v/>
      </c>
      <c r="E1209" t="str">
        <f>IF(RawData!F1209&lt;&gt;"",CONCATENATE(RawData!F1209,", ",LEFT(RawData!G1209,1)),"")</f>
        <v/>
      </c>
      <c r="G1209" s="30" t="str">
        <f t="shared" si="18"/>
        <v/>
      </c>
      <c r="H1209" t="str">
        <f>IF(A1209&lt;&gt;"",VLOOKUP(G1209,ScoreRanges!$C$4:$E$8,3),"")</f>
        <v/>
      </c>
      <c r="J1209" s="30" t="str">
        <f>IF(AND(ConversionTable!$F$2&lt;&gt;"",A1209&lt;&gt;""),VLOOKUP(G1209,ConversionTable!B$2:D$402,3),"")</f>
        <v/>
      </c>
      <c r="K1209" t="str">
        <f>IF(AND(ConversionTable!$F$2&lt;&gt;"",A1209&lt;&gt;""),VLOOKUP(J1209,ConversionTable!I$4:K$7,3),"")</f>
        <v/>
      </c>
      <c r="M1209" t="str">
        <f>IF(A1209&lt;&gt;"",(RawData!AC1209*ScoringModel!$B$11+RawData!AD1209*ScoringModel!$B$21+RawData!AE1209*ScoringModel!$B$31)*0.01,"")</f>
        <v/>
      </c>
      <c r="N1209" t="str">
        <f>IF(A1209&lt;&gt;"",(RawData!H1209*ScoringModel!$B$4+RawData!I1209*ScoringModel!$B$5+RawData!J1209*ScoringModel!$B$6+RawData!K1209*ScoringModel!$B$7+RawData!L1209*ScoringModel!$B$8+RawData!M1209*ScoringModel!$B$9+RawData!N1209*ScoringModel!$B$10)*0.01,"")</f>
        <v/>
      </c>
      <c r="O1209" t="str">
        <f>IF(A1209&lt;&gt;"",(RawData!O1209*ScoringModel!$B$14+RawData!P1209*ScoringModel!$B$15+RawData!Q1209*ScoringModel!$B$16+RawData!R1209*ScoringModel!$B$17+RawData!S1209*ScoringModel!$B$18+RawData!T1209*ScoringModel!$B$19+RawData!U1209*ScoringModel!$B$20)*0.01,"")</f>
        <v/>
      </c>
      <c r="P1209" t="str">
        <f>IF(A1209&lt;&gt;"",(RawData!V1209*ScoringModel!$B$24+RawData!W1209*ScoringModel!$B$25+RawData!X1209*ScoringModel!$B$26+RawData!Y1209*ScoringModel!$B$27+RawData!Z1209*ScoringModel!$B$28+RawData!AA1209*ScoringModel!$B$29+RawData!AB1209*ScoringModel!$B$30)*0.01,"")</f>
        <v/>
      </c>
      <c r="Q1209" s="19"/>
      <c r="R1209" s="19"/>
      <c r="S1209" s="19"/>
      <c r="T1209" s="19"/>
      <c r="U1209" s="19"/>
      <c r="V1209" s="19"/>
    </row>
    <row r="1210" spans="1:22" x14ac:dyDescent="0.25">
      <c r="A1210" t="str">
        <f>IF(RawData!A1210&lt;&gt;"",RawData!A1210,"")</f>
        <v/>
      </c>
      <c r="B1210" t="str">
        <f>IF(RawData!B1210&lt;&gt;"",CONCATENATE(RawData!B1210,", ",RawData!C1210),"")</f>
        <v/>
      </c>
      <c r="C1210" t="str">
        <f>IF(RawData!D1210&lt;&gt;"",RawData!D1210,"")</f>
        <v/>
      </c>
      <c r="D1210" s="28" t="str">
        <f>IF(RawData!E1210&lt;&gt;"",RawData!E1210,"")</f>
        <v/>
      </c>
      <c r="E1210" t="str">
        <f>IF(RawData!F1210&lt;&gt;"",CONCATENATE(RawData!F1210,", ",LEFT(RawData!G1210,1)),"")</f>
        <v/>
      </c>
      <c r="G1210" s="30" t="str">
        <f t="shared" si="18"/>
        <v/>
      </c>
      <c r="H1210" t="str">
        <f>IF(A1210&lt;&gt;"",VLOOKUP(G1210,ScoreRanges!$C$4:$E$8,3),"")</f>
        <v/>
      </c>
      <c r="J1210" s="30" t="str">
        <f>IF(AND(ConversionTable!$F$2&lt;&gt;"",A1210&lt;&gt;""),VLOOKUP(G1210,ConversionTable!B$2:D$402,3),"")</f>
        <v/>
      </c>
      <c r="K1210" t="str">
        <f>IF(AND(ConversionTable!$F$2&lt;&gt;"",A1210&lt;&gt;""),VLOOKUP(J1210,ConversionTable!I$4:K$7,3),"")</f>
        <v/>
      </c>
      <c r="M1210" t="str">
        <f>IF(A1210&lt;&gt;"",(RawData!AC1210*ScoringModel!$B$11+RawData!AD1210*ScoringModel!$B$21+RawData!AE1210*ScoringModel!$B$31)*0.01,"")</f>
        <v/>
      </c>
      <c r="N1210" t="str">
        <f>IF(A1210&lt;&gt;"",(RawData!H1210*ScoringModel!$B$4+RawData!I1210*ScoringModel!$B$5+RawData!J1210*ScoringModel!$B$6+RawData!K1210*ScoringModel!$B$7+RawData!L1210*ScoringModel!$B$8+RawData!M1210*ScoringModel!$B$9+RawData!N1210*ScoringModel!$B$10)*0.01,"")</f>
        <v/>
      </c>
      <c r="O1210" t="str">
        <f>IF(A1210&lt;&gt;"",(RawData!O1210*ScoringModel!$B$14+RawData!P1210*ScoringModel!$B$15+RawData!Q1210*ScoringModel!$B$16+RawData!R1210*ScoringModel!$B$17+RawData!S1210*ScoringModel!$B$18+RawData!T1210*ScoringModel!$B$19+RawData!U1210*ScoringModel!$B$20)*0.01,"")</f>
        <v/>
      </c>
      <c r="P1210" t="str">
        <f>IF(A1210&lt;&gt;"",(RawData!V1210*ScoringModel!$B$24+RawData!W1210*ScoringModel!$B$25+RawData!X1210*ScoringModel!$B$26+RawData!Y1210*ScoringModel!$B$27+RawData!Z1210*ScoringModel!$B$28+RawData!AA1210*ScoringModel!$B$29+RawData!AB1210*ScoringModel!$B$30)*0.01,"")</f>
        <v/>
      </c>
      <c r="Q1210" s="19"/>
      <c r="R1210" s="19"/>
      <c r="S1210" s="19"/>
      <c r="T1210" s="19"/>
      <c r="U1210" s="19"/>
      <c r="V1210" s="19"/>
    </row>
    <row r="1211" spans="1:22" x14ac:dyDescent="0.25">
      <c r="A1211" t="str">
        <f>IF(RawData!A1211&lt;&gt;"",RawData!A1211,"")</f>
        <v/>
      </c>
      <c r="B1211" t="str">
        <f>IF(RawData!B1211&lt;&gt;"",CONCATENATE(RawData!B1211,", ",RawData!C1211),"")</f>
        <v/>
      </c>
      <c r="C1211" t="str">
        <f>IF(RawData!D1211&lt;&gt;"",RawData!D1211,"")</f>
        <v/>
      </c>
      <c r="D1211" s="28" t="str">
        <f>IF(RawData!E1211&lt;&gt;"",RawData!E1211,"")</f>
        <v/>
      </c>
      <c r="E1211" t="str">
        <f>IF(RawData!F1211&lt;&gt;"",CONCATENATE(RawData!F1211,", ",LEFT(RawData!G1211,1)),"")</f>
        <v/>
      </c>
      <c r="G1211" s="30" t="str">
        <f t="shared" si="18"/>
        <v/>
      </c>
      <c r="H1211" t="str">
        <f>IF(A1211&lt;&gt;"",VLOOKUP(G1211,ScoreRanges!$C$4:$E$8,3),"")</f>
        <v/>
      </c>
      <c r="J1211" s="30" t="str">
        <f>IF(AND(ConversionTable!$F$2&lt;&gt;"",A1211&lt;&gt;""),VLOOKUP(G1211,ConversionTable!B$2:D$402,3),"")</f>
        <v/>
      </c>
      <c r="K1211" t="str">
        <f>IF(AND(ConversionTable!$F$2&lt;&gt;"",A1211&lt;&gt;""),VLOOKUP(J1211,ConversionTable!I$4:K$7,3),"")</f>
        <v/>
      </c>
      <c r="M1211" t="str">
        <f>IF(A1211&lt;&gt;"",(RawData!AC1211*ScoringModel!$B$11+RawData!AD1211*ScoringModel!$B$21+RawData!AE1211*ScoringModel!$B$31)*0.01,"")</f>
        <v/>
      </c>
      <c r="N1211" t="str">
        <f>IF(A1211&lt;&gt;"",(RawData!H1211*ScoringModel!$B$4+RawData!I1211*ScoringModel!$B$5+RawData!J1211*ScoringModel!$B$6+RawData!K1211*ScoringModel!$B$7+RawData!L1211*ScoringModel!$B$8+RawData!M1211*ScoringModel!$B$9+RawData!N1211*ScoringModel!$B$10)*0.01,"")</f>
        <v/>
      </c>
      <c r="O1211" t="str">
        <f>IF(A1211&lt;&gt;"",(RawData!O1211*ScoringModel!$B$14+RawData!P1211*ScoringModel!$B$15+RawData!Q1211*ScoringModel!$B$16+RawData!R1211*ScoringModel!$B$17+RawData!S1211*ScoringModel!$B$18+RawData!T1211*ScoringModel!$B$19+RawData!U1211*ScoringModel!$B$20)*0.01,"")</f>
        <v/>
      </c>
      <c r="P1211" t="str">
        <f>IF(A1211&lt;&gt;"",(RawData!V1211*ScoringModel!$B$24+RawData!W1211*ScoringModel!$B$25+RawData!X1211*ScoringModel!$B$26+RawData!Y1211*ScoringModel!$B$27+RawData!Z1211*ScoringModel!$B$28+RawData!AA1211*ScoringModel!$B$29+RawData!AB1211*ScoringModel!$B$30)*0.01,"")</f>
        <v/>
      </c>
      <c r="Q1211" s="19"/>
      <c r="R1211" s="19"/>
      <c r="S1211" s="19"/>
      <c r="T1211" s="19"/>
      <c r="U1211" s="19"/>
      <c r="V1211" s="19"/>
    </row>
    <row r="1212" spans="1:22" x14ac:dyDescent="0.25">
      <c r="A1212" t="str">
        <f>IF(RawData!A1212&lt;&gt;"",RawData!A1212,"")</f>
        <v/>
      </c>
      <c r="B1212" t="str">
        <f>IF(RawData!B1212&lt;&gt;"",CONCATENATE(RawData!B1212,", ",RawData!C1212),"")</f>
        <v/>
      </c>
      <c r="C1212" t="str">
        <f>IF(RawData!D1212&lt;&gt;"",RawData!D1212,"")</f>
        <v/>
      </c>
      <c r="D1212" s="28" t="str">
        <f>IF(RawData!E1212&lt;&gt;"",RawData!E1212,"")</f>
        <v/>
      </c>
      <c r="E1212" t="str">
        <f>IF(RawData!F1212&lt;&gt;"",CONCATENATE(RawData!F1212,", ",LEFT(RawData!G1212,1)),"")</f>
        <v/>
      </c>
      <c r="G1212" s="30" t="str">
        <f t="shared" si="18"/>
        <v/>
      </c>
      <c r="H1212" t="str">
        <f>IF(A1212&lt;&gt;"",VLOOKUP(G1212,ScoreRanges!$C$4:$E$8,3),"")</f>
        <v/>
      </c>
      <c r="J1212" s="30" t="str">
        <f>IF(AND(ConversionTable!$F$2&lt;&gt;"",A1212&lt;&gt;""),VLOOKUP(G1212,ConversionTable!B$2:D$402,3),"")</f>
        <v/>
      </c>
      <c r="K1212" t="str">
        <f>IF(AND(ConversionTable!$F$2&lt;&gt;"",A1212&lt;&gt;""),VLOOKUP(J1212,ConversionTable!I$4:K$7,3),"")</f>
        <v/>
      </c>
      <c r="M1212" t="str">
        <f>IF(A1212&lt;&gt;"",(RawData!AC1212*ScoringModel!$B$11+RawData!AD1212*ScoringModel!$B$21+RawData!AE1212*ScoringModel!$B$31)*0.01,"")</f>
        <v/>
      </c>
      <c r="N1212" t="str">
        <f>IF(A1212&lt;&gt;"",(RawData!H1212*ScoringModel!$B$4+RawData!I1212*ScoringModel!$B$5+RawData!J1212*ScoringModel!$B$6+RawData!K1212*ScoringModel!$B$7+RawData!L1212*ScoringModel!$B$8+RawData!M1212*ScoringModel!$B$9+RawData!N1212*ScoringModel!$B$10)*0.01,"")</f>
        <v/>
      </c>
      <c r="O1212" t="str">
        <f>IF(A1212&lt;&gt;"",(RawData!O1212*ScoringModel!$B$14+RawData!P1212*ScoringModel!$B$15+RawData!Q1212*ScoringModel!$B$16+RawData!R1212*ScoringModel!$B$17+RawData!S1212*ScoringModel!$B$18+RawData!T1212*ScoringModel!$B$19+RawData!U1212*ScoringModel!$B$20)*0.01,"")</f>
        <v/>
      </c>
      <c r="P1212" t="str">
        <f>IF(A1212&lt;&gt;"",(RawData!V1212*ScoringModel!$B$24+RawData!W1212*ScoringModel!$B$25+RawData!X1212*ScoringModel!$B$26+RawData!Y1212*ScoringModel!$B$27+RawData!Z1212*ScoringModel!$B$28+RawData!AA1212*ScoringModel!$B$29+RawData!AB1212*ScoringModel!$B$30)*0.01,"")</f>
        <v/>
      </c>
      <c r="Q1212" s="19"/>
      <c r="R1212" s="19"/>
      <c r="S1212" s="19"/>
      <c r="T1212" s="19"/>
      <c r="U1212" s="19"/>
      <c r="V1212" s="19"/>
    </row>
    <row r="1213" spans="1:22" x14ac:dyDescent="0.25">
      <c r="A1213" t="str">
        <f>IF(RawData!A1213&lt;&gt;"",RawData!A1213,"")</f>
        <v/>
      </c>
      <c r="B1213" t="str">
        <f>IF(RawData!B1213&lt;&gt;"",CONCATENATE(RawData!B1213,", ",RawData!C1213),"")</f>
        <v/>
      </c>
      <c r="C1213" t="str">
        <f>IF(RawData!D1213&lt;&gt;"",RawData!D1213,"")</f>
        <v/>
      </c>
      <c r="D1213" s="28" t="str">
        <f>IF(RawData!E1213&lt;&gt;"",RawData!E1213,"")</f>
        <v/>
      </c>
      <c r="E1213" t="str">
        <f>IF(RawData!F1213&lt;&gt;"",CONCATENATE(RawData!F1213,", ",LEFT(RawData!G1213,1)),"")</f>
        <v/>
      </c>
      <c r="G1213" s="30" t="str">
        <f t="shared" si="18"/>
        <v/>
      </c>
      <c r="H1213" t="str">
        <f>IF(A1213&lt;&gt;"",VLOOKUP(G1213,ScoreRanges!$C$4:$E$8,3),"")</f>
        <v/>
      </c>
      <c r="J1213" s="30" t="str">
        <f>IF(AND(ConversionTable!$F$2&lt;&gt;"",A1213&lt;&gt;""),VLOOKUP(G1213,ConversionTable!B$2:D$402,3),"")</f>
        <v/>
      </c>
      <c r="K1213" t="str">
        <f>IF(AND(ConversionTable!$F$2&lt;&gt;"",A1213&lt;&gt;""),VLOOKUP(J1213,ConversionTable!I$4:K$7,3),"")</f>
        <v/>
      </c>
      <c r="M1213" t="str">
        <f>IF(A1213&lt;&gt;"",(RawData!AC1213*ScoringModel!$B$11+RawData!AD1213*ScoringModel!$B$21+RawData!AE1213*ScoringModel!$B$31)*0.01,"")</f>
        <v/>
      </c>
      <c r="N1213" t="str">
        <f>IF(A1213&lt;&gt;"",(RawData!H1213*ScoringModel!$B$4+RawData!I1213*ScoringModel!$B$5+RawData!J1213*ScoringModel!$B$6+RawData!K1213*ScoringModel!$B$7+RawData!L1213*ScoringModel!$B$8+RawData!M1213*ScoringModel!$B$9+RawData!N1213*ScoringModel!$B$10)*0.01,"")</f>
        <v/>
      </c>
      <c r="O1213" t="str">
        <f>IF(A1213&lt;&gt;"",(RawData!O1213*ScoringModel!$B$14+RawData!P1213*ScoringModel!$B$15+RawData!Q1213*ScoringModel!$B$16+RawData!R1213*ScoringModel!$B$17+RawData!S1213*ScoringModel!$B$18+RawData!T1213*ScoringModel!$B$19+RawData!U1213*ScoringModel!$B$20)*0.01,"")</f>
        <v/>
      </c>
      <c r="P1213" t="str">
        <f>IF(A1213&lt;&gt;"",(RawData!V1213*ScoringModel!$B$24+RawData!W1213*ScoringModel!$B$25+RawData!X1213*ScoringModel!$B$26+RawData!Y1213*ScoringModel!$B$27+RawData!Z1213*ScoringModel!$B$28+RawData!AA1213*ScoringModel!$B$29+RawData!AB1213*ScoringModel!$B$30)*0.01,"")</f>
        <v/>
      </c>
      <c r="Q1213" s="19"/>
      <c r="R1213" s="19"/>
      <c r="S1213" s="19"/>
      <c r="T1213" s="19"/>
      <c r="U1213" s="19"/>
      <c r="V1213" s="19"/>
    </row>
    <row r="1214" spans="1:22" x14ac:dyDescent="0.25">
      <c r="A1214" t="str">
        <f>IF(RawData!A1214&lt;&gt;"",RawData!A1214,"")</f>
        <v/>
      </c>
      <c r="B1214" t="str">
        <f>IF(RawData!B1214&lt;&gt;"",CONCATENATE(RawData!B1214,", ",RawData!C1214),"")</f>
        <v/>
      </c>
      <c r="C1214" t="str">
        <f>IF(RawData!D1214&lt;&gt;"",RawData!D1214,"")</f>
        <v/>
      </c>
      <c r="D1214" s="28" t="str">
        <f>IF(RawData!E1214&lt;&gt;"",RawData!E1214,"")</f>
        <v/>
      </c>
      <c r="E1214" t="str">
        <f>IF(RawData!F1214&lt;&gt;"",CONCATENATE(RawData!F1214,", ",LEFT(RawData!G1214,1)),"")</f>
        <v/>
      </c>
      <c r="G1214" s="30" t="str">
        <f t="shared" si="18"/>
        <v/>
      </c>
      <c r="H1214" t="str">
        <f>IF(A1214&lt;&gt;"",VLOOKUP(G1214,ScoreRanges!$C$4:$E$8,3),"")</f>
        <v/>
      </c>
      <c r="J1214" s="30" t="str">
        <f>IF(AND(ConversionTable!$F$2&lt;&gt;"",A1214&lt;&gt;""),VLOOKUP(G1214,ConversionTable!B$2:D$402,3),"")</f>
        <v/>
      </c>
      <c r="K1214" t="str">
        <f>IF(AND(ConversionTable!$F$2&lt;&gt;"",A1214&lt;&gt;""),VLOOKUP(J1214,ConversionTable!I$4:K$7,3),"")</f>
        <v/>
      </c>
      <c r="M1214" t="str">
        <f>IF(A1214&lt;&gt;"",(RawData!AC1214*ScoringModel!$B$11+RawData!AD1214*ScoringModel!$B$21+RawData!AE1214*ScoringModel!$B$31)*0.01,"")</f>
        <v/>
      </c>
      <c r="N1214" t="str">
        <f>IF(A1214&lt;&gt;"",(RawData!H1214*ScoringModel!$B$4+RawData!I1214*ScoringModel!$B$5+RawData!J1214*ScoringModel!$B$6+RawData!K1214*ScoringModel!$B$7+RawData!L1214*ScoringModel!$B$8+RawData!M1214*ScoringModel!$B$9+RawData!N1214*ScoringModel!$B$10)*0.01,"")</f>
        <v/>
      </c>
      <c r="O1214" t="str">
        <f>IF(A1214&lt;&gt;"",(RawData!O1214*ScoringModel!$B$14+RawData!P1214*ScoringModel!$B$15+RawData!Q1214*ScoringModel!$B$16+RawData!R1214*ScoringModel!$B$17+RawData!S1214*ScoringModel!$B$18+RawData!T1214*ScoringModel!$B$19+RawData!U1214*ScoringModel!$B$20)*0.01,"")</f>
        <v/>
      </c>
      <c r="P1214" t="str">
        <f>IF(A1214&lt;&gt;"",(RawData!V1214*ScoringModel!$B$24+RawData!W1214*ScoringModel!$B$25+RawData!X1214*ScoringModel!$B$26+RawData!Y1214*ScoringModel!$B$27+RawData!Z1214*ScoringModel!$B$28+RawData!AA1214*ScoringModel!$B$29+RawData!AB1214*ScoringModel!$B$30)*0.01,"")</f>
        <v/>
      </c>
      <c r="Q1214" s="19"/>
      <c r="R1214" s="19"/>
      <c r="S1214" s="19"/>
      <c r="T1214" s="19"/>
      <c r="U1214" s="19"/>
      <c r="V1214" s="19"/>
    </row>
    <row r="1215" spans="1:22" x14ac:dyDescent="0.25">
      <c r="A1215" t="str">
        <f>IF(RawData!A1215&lt;&gt;"",RawData!A1215,"")</f>
        <v/>
      </c>
      <c r="B1215" t="str">
        <f>IF(RawData!B1215&lt;&gt;"",CONCATENATE(RawData!B1215,", ",RawData!C1215),"")</f>
        <v/>
      </c>
      <c r="C1215" t="str">
        <f>IF(RawData!D1215&lt;&gt;"",RawData!D1215,"")</f>
        <v/>
      </c>
      <c r="D1215" s="28" t="str">
        <f>IF(RawData!E1215&lt;&gt;"",RawData!E1215,"")</f>
        <v/>
      </c>
      <c r="E1215" t="str">
        <f>IF(RawData!F1215&lt;&gt;"",CONCATENATE(RawData!F1215,", ",LEFT(RawData!G1215,1)),"")</f>
        <v/>
      </c>
      <c r="G1215" s="30" t="str">
        <f t="shared" si="18"/>
        <v/>
      </c>
      <c r="H1215" t="str">
        <f>IF(A1215&lt;&gt;"",VLOOKUP(G1215,ScoreRanges!$C$4:$E$8,3),"")</f>
        <v/>
      </c>
      <c r="J1215" s="30" t="str">
        <f>IF(AND(ConversionTable!$F$2&lt;&gt;"",A1215&lt;&gt;""),VLOOKUP(G1215,ConversionTable!B$2:D$402,3),"")</f>
        <v/>
      </c>
      <c r="K1215" t="str">
        <f>IF(AND(ConversionTable!$F$2&lt;&gt;"",A1215&lt;&gt;""),VLOOKUP(J1215,ConversionTable!I$4:K$7,3),"")</f>
        <v/>
      </c>
      <c r="M1215" t="str">
        <f>IF(A1215&lt;&gt;"",(RawData!AC1215*ScoringModel!$B$11+RawData!AD1215*ScoringModel!$B$21+RawData!AE1215*ScoringModel!$B$31)*0.01,"")</f>
        <v/>
      </c>
      <c r="N1215" t="str">
        <f>IF(A1215&lt;&gt;"",(RawData!H1215*ScoringModel!$B$4+RawData!I1215*ScoringModel!$B$5+RawData!J1215*ScoringModel!$B$6+RawData!K1215*ScoringModel!$B$7+RawData!L1215*ScoringModel!$B$8+RawData!M1215*ScoringModel!$B$9+RawData!N1215*ScoringModel!$B$10)*0.01,"")</f>
        <v/>
      </c>
      <c r="O1215" t="str">
        <f>IF(A1215&lt;&gt;"",(RawData!O1215*ScoringModel!$B$14+RawData!P1215*ScoringModel!$B$15+RawData!Q1215*ScoringModel!$B$16+RawData!R1215*ScoringModel!$B$17+RawData!S1215*ScoringModel!$B$18+RawData!T1215*ScoringModel!$B$19+RawData!U1215*ScoringModel!$B$20)*0.01,"")</f>
        <v/>
      </c>
      <c r="P1215" t="str">
        <f>IF(A1215&lt;&gt;"",(RawData!V1215*ScoringModel!$B$24+RawData!W1215*ScoringModel!$B$25+RawData!X1215*ScoringModel!$B$26+RawData!Y1215*ScoringModel!$B$27+RawData!Z1215*ScoringModel!$B$28+RawData!AA1215*ScoringModel!$B$29+RawData!AB1215*ScoringModel!$B$30)*0.01,"")</f>
        <v/>
      </c>
      <c r="Q1215" s="19"/>
      <c r="R1215" s="19"/>
      <c r="S1215" s="19"/>
      <c r="T1215" s="19"/>
      <c r="U1215" s="19"/>
      <c r="V1215" s="19"/>
    </row>
    <row r="1216" spans="1:22" x14ac:dyDescent="0.25">
      <c r="A1216" t="str">
        <f>IF(RawData!A1216&lt;&gt;"",RawData!A1216,"")</f>
        <v/>
      </c>
      <c r="B1216" t="str">
        <f>IF(RawData!B1216&lt;&gt;"",CONCATENATE(RawData!B1216,", ",RawData!C1216),"")</f>
        <v/>
      </c>
      <c r="C1216" t="str">
        <f>IF(RawData!D1216&lt;&gt;"",RawData!D1216,"")</f>
        <v/>
      </c>
      <c r="D1216" s="28" t="str">
        <f>IF(RawData!E1216&lt;&gt;"",RawData!E1216,"")</f>
        <v/>
      </c>
      <c r="E1216" t="str">
        <f>IF(RawData!F1216&lt;&gt;"",CONCATENATE(RawData!F1216,", ",LEFT(RawData!G1216,1)),"")</f>
        <v/>
      </c>
      <c r="G1216" s="30" t="str">
        <f t="shared" si="18"/>
        <v/>
      </c>
      <c r="H1216" t="str">
        <f>IF(A1216&lt;&gt;"",VLOOKUP(G1216,ScoreRanges!$C$4:$E$8,3),"")</f>
        <v/>
      </c>
      <c r="J1216" s="30" t="str">
        <f>IF(AND(ConversionTable!$F$2&lt;&gt;"",A1216&lt;&gt;""),VLOOKUP(G1216,ConversionTable!B$2:D$402,3),"")</f>
        <v/>
      </c>
      <c r="K1216" t="str">
        <f>IF(AND(ConversionTable!$F$2&lt;&gt;"",A1216&lt;&gt;""),VLOOKUP(J1216,ConversionTable!I$4:K$7,3),"")</f>
        <v/>
      </c>
      <c r="M1216" t="str">
        <f>IF(A1216&lt;&gt;"",(RawData!AC1216*ScoringModel!$B$11+RawData!AD1216*ScoringModel!$B$21+RawData!AE1216*ScoringModel!$B$31)*0.01,"")</f>
        <v/>
      </c>
      <c r="N1216" t="str">
        <f>IF(A1216&lt;&gt;"",(RawData!H1216*ScoringModel!$B$4+RawData!I1216*ScoringModel!$B$5+RawData!J1216*ScoringModel!$B$6+RawData!K1216*ScoringModel!$B$7+RawData!L1216*ScoringModel!$B$8+RawData!M1216*ScoringModel!$B$9+RawData!N1216*ScoringModel!$B$10)*0.01,"")</f>
        <v/>
      </c>
      <c r="O1216" t="str">
        <f>IF(A1216&lt;&gt;"",(RawData!O1216*ScoringModel!$B$14+RawData!P1216*ScoringModel!$B$15+RawData!Q1216*ScoringModel!$B$16+RawData!R1216*ScoringModel!$B$17+RawData!S1216*ScoringModel!$B$18+RawData!T1216*ScoringModel!$B$19+RawData!U1216*ScoringModel!$B$20)*0.01,"")</f>
        <v/>
      </c>
      <c r="P1216" t="str">
        <f>IF(A1216&lt;&gt;"",(RawData!V1216*ScoringModel!$B$24+RawData!W1216*ScoringModel!$B$25+RawData!X1216*ScoringModel!$B$26+RawData!Y1216*ScoringModel!$B$27+RawData!Z1216*ScoringModel!$B$28+RawData!AA1216*ScoringModel!$B$29+RawData!AB1216*ScoringModel!$B$30)*0.01,"")</f>
        <v/>
      </c>
      <c r="Q1216" s="19"/>
      <c r="R1216" s="19"/>
      <c r="S1216" s="19"/>
      <c r="T1216" s="19"/>
      <c r="U1216" s="19"/>
      <c r="V1216" s="19"/>
    </row>
    <row r="1217" spans="1:22" x14ac:dyDescent="0.25">
      <c r="A1217" t="str">
        <f>IF(RawData!A1217&lt;&gt;"",RawData!A1217,"")</f>
        <v/>
      </c>
      <c r="B1217" t="str">
        <f>IF(RawData!B1217&lt;&gt;"",CONCATENATE(RawData!B1217,", ",RawData!C1217),"")</f>
        <v/>
      </c>
      <c r="C1217" t="str">
        <f>IF(RawData!D1217&lt;&gt;"",RawData!D1217,"")</f>
        <v/>
      </c>
      <c r="D1217" s="28" t="str">
        <f>IF(RawData!E1217&lt;&gt;"",RawData!E1217,"")</f>
        <v/>
      </c>
      <c r="E1217" t="str">
        <f>IF(RawData!F1217&lt;&gt;"",CONCATENATE(RawData!F1217,", ",LEFT(RawData!G1217,1)),"")</f>
        <v/>
      </c>
      <c r="G1217" s="30" t="str">
        <f t="shared" si="18"/>
        <v/>
      </c>
      <c r="H1217" t="str">
        <f>IF(A1217&lt;&gt;"",VLOOKUP(G1217,ScoreRanges!$C$4:$E$8,3),"")</f>
        <v/>
      </c>
      <c r="J1217" s="30" t="str">
        <f>IF(AND(ConversionTable!$F$2&lt;&gt;"",A1217&lt;&gt;""),VLOOKUP(G1217,ConversionTable!B$2:D$402,3),"")</f>
        <v/>
      </c>
      <c r="K1217" t="str">
        <f>IF(AND(ConversionTable!$F$2&lt;&gt;"",A1217&lt;&gt;""),VLOOKUP(J1217,ConversionTable!I$4:K$7,3),"")</f>
        <v/>
      </c>
      <c r="M1217" t="str">
        <f>IF(A1217&lt;&gt;"",(RawData!AC1217*ScoringModel!$B$11+RawData!AD1217*ScoringModel!$B$21+RawData!AE1217*ScoringModel!$B$31)*0.01,"")</f>
        <v/>
      </c>
      <c r="N1217" t="str">
        <f>IF(A1217&lt;&gt;"",(RawData!H1217*ScoringModel!$B$4+RawData!I1217*ScoringModel!$B$5+RawData!J1217*ScoringModel!$B$6+RawData!K1217*ScoringModel!$B$7+RawData!L1217*ScoringModel!$B$8+RawData!M1217*ScoringModel!$B$9+RawData!N1217*ScoringModel!$B$10)*0.01,"")</f>
        <v/>
      </c>
      <c r="O1217" t="str">
        <f>IF(A1217&lt;&gt;"",(RawData!O1217*ScoringModel!$B$14+RawData!P1217*ScoringModel!$B$15+RawData!Q1217*ScoringModel!$B$16+RawData!R1217*ScoringModel!$B$17+RawData!S1217*ScoringModel!$B$18+RawData!T1217*ScoringModel!$B$19+RawData!U1217*ScoringModel!$B$20)*0.01,"")</f>
        <v/>
      </c>
      <c r="P1217" t="str">
        <f>IF(A1217&lt;&gt;"",(RawData!V1217*ScoringModel!$B$24+RawData!W1217*ScoringModel!$B$25+RawData!X1217*ScoringModel!$B$26+RawData!Y1217*ScoringModel!$B$27+RawData!Z1217*ScoringModel!$B$28+RawData!AA1217*ScoringModel!$B$29+RawData!AB1217*ScoringModel!$B$30)*0.01,"")</f>
        <v/>
      </c>
      <c r="Q1217" s="19"/>
      <c r="R1217" s="19"/>
      <c r="S1217" s="19"/>
      <c r="T1217" s="19"/>
      <c r="U1217" s="19"/>
      <c r="V1217" s="19"/>
    </row>
    <row r="1218" spans="1:22" x14ac:dyDescent="0.25">
      <c r="A1218" t="str">
        <f>IF(RawData!A1218&lt;&gt;"",RawData!A1218,"")</f>
        <v/>
      </c>
      <c r="B1218" t="str">
        <f>IF(RawData!B1218&lt;&gt;"",CONCATENATE(RawData!B1218,", ",RawData!C1218),"")</f>
        <v/>
      </c>
      <c r="C1218" t="str">
        <f>IF(RawData!D1218&lt;&gt;"",RawData!D1218,"")</f>
        <v/>
      </c>
      <c r="D1218" s="28" t="str">
        <f>IF(RawData!E1218&lt;&gt;"",RawData!E1218,"")</f>
        <v/>
      </c>
      <c r="E1218" t="str">
        <f>IF(RawData!F1218&lt;&gt;"",CONCATENATE(RawData!F1218,", ",LEFT(RawData!G1218,1)),"")</f>
        <v/>
      </c>
      <c r="G1218" s="30" t="str">
        <f t="shared" si="18"/>
        <v/>
      </c>
      <c r="H1218" t="str">
        <f>IF(A1218&lt;&gt;"",VLOOKUP(G1218,ScoreRanges!$C$4:$E$8,3),"")</f>
        <v/>
      </c>
      <c r="J1218" s="30" t="str">
        <f>IF(AND(ConversionTable!$F$2&lt;&gt;"",A1218&lt;&gt;""),VLOOKUP(G1218,ConversionTable!B$2:D$402,3),"")</f>
        <v/>
      </c>
      <c r="K1218" t="str">
        <f>IF(AND(ConversionTable!$F$2&lt;&gt;"",A1218&lt;&gt;""),VLOOKUP(J1218,ConversionTable!I$4:K$7,3),"")</f>
        <v/>
      </c>
      <c r="M1218" t="str">
        <f>IF(A1218&lt;&gt;"",(RawData!AC1218*ScoringModel!$B$11+RawData!AD1218*ScoringModel!$B$21+RawData!AE1218*ScoringModel!$B$31)*0.01,"")</f>
        <v/>
      </c>
      <c r="N1218" t="str">
        <f>IF(A1218&lt;&gt;"",(RawData!H1218*ScoringModel!$B$4+RawData!I1218*ScoringModel!$B$5+RawData!J1218*ScoringModel!$B$6+RawData!K1218*ScoringModel!$B$7+RawData!L1218*ScoringModel!$B$8+RawData!M1218*ScoringModel!$B$9+RawData!N1218*ScoringModel!$B$10)*0.01,"")</f>
        <v/>
      </c>
      <c r="O1218" t="str">
        <f>IF(A1218&lt;&gt;"",(RawData!O1218*ScoringModel!$B$14+RawData!P1218*ScoringModel!$B$15+RawData!Q1218*ScoringModel!$B$16+RawData!R1218*ScoringModel!$B$17+RawData!S1218*ScoringModel!$B$18+RawData!T1218*ScoringModel!$B$19+RawData!U1218*ScoringModel!$B$20)*0.01,"")</f>
        <v/>
      </c>
      <c r="P1218" t="str">
        <f>IF(A1218&lt;&gt;"",(RawData!V1218*ScoringModel!$B$24+RawData!W1218*ScoringModel!$B$25+RawData!X1218*ScoringModel!$B$26+RawData!Y1218*ScoringModel!$B$27+RawData!Z1218*ScoringModel!$B$28+RawData!AA1218*ScoringModel!$B$29+RawData!AB1218*ScoringModel!$B$30)*0.01,"")</f>
        <v/>
      </c>
      <c r="Q1218" s="19"/>
      <c r="R1218" s="19"/>
      <c r="S1218" s="19"/>
      <c r="T1218" s="19"/>
      <c r="U1218" s="19"/>
      <c r="V1218" s="19"/>
    </row>
    <row r="1219" spans="1:22" x14ac:dyDescent="0.25">
      <c r="A1219" t="str">
        <f>IF(RawData!A1219&lt;&gt;"",RawData!A1219,"")</f>
        <v/>
      </c>
      <c r="B1219" t="str">
        <f>IF(RawData!B1219&lt;&gt;"",CONCATENATE(RawData!B1219,", ",RawData!C1219),"")</f>
        <v/>
      </c>
      <c r="C1219" t="str">
        <f>IF(RawData!D1219&lt;&gt;"",RawData!D1219,"")</f>
        <v/>
      </c>
      <c r="D1219" s="28" t="str">
        <f>IF(RawData!E1219&lt;&gt;"",RawData!E1219,"")</f>
        <v/>
      </c>
      <c r="E1219" t="str">
        <f>IF(RawData!F1219&lt;&gt;"",CONCATENATE(RawData!F1219,", ",LEFT(RawData!G1219,1)),"")</f>
        <v/>
      </c>
      <c r="G1219" s="30" t="str">
        <f t="shared" ref="G1219:G1282" si="19">IF(A1219&lt;&gt;"",SUM(M1219:P1219),"")</f>
        <v/>
      </c>
      <c r="H1219" t="str">
        <f>IF(A1219&lt;&gt;"",VLOOKUP(G1219,ScoreRanges!$C$4:$E$8,3),"")</f>
        <v/>
      </c>
      <c r="J1219" s="30" t="str">
        <f>IF(AND(ConversionTable!$F$2&lt;&gt;"",A1219&lt;&gt;""),VLOOKUP(G1219,ConversionTable!B$2:D$402,3),"")</f>
        <v/>
      </c>
      <c r="K1219" t="str">
        <f>IF(AND(ConversionTable!$F$2&lt;&gt;"",A1219&lt;&gt;""),VLOOKUP(J1219,ConversionTable!I$4:K$7,3),"")</f>
        <v/>
      </c>
      <c r="M1219" t="str">
        <f>IF(A1219&lt;&gt;"",(RawData!AC1219*ScoringModel!$B$11+RawData!AD1219*ScoringModel!$B$21+RawData!AE1219*ScoringModel!$B$31)*0.01,"")</f>
        <v/>
      </c>
      <c r="N1219" t="str">
        <f>IF(A1219&lt;&gt;"",(RawData!H1219*ScoringModel!$B$4+RawData!I1219*ScoringModel!$B$5+RawData!J1219*ScoringModel!$B$6+RawData!K1219*ScoringModel!$B$7+RawData!L1219*ScoringModel!$B$8+RawData!M1219*ScoringModel!$B$9+RawData!N1219*ScoringModel!$B$10)*0.01,"")</f>
        <v/>
      </c>
      <c r="O1219" t="str">
        <f>IF(A1219&lt;&gt;"",(RawData!O1219*ScoringModel!$B$14+RawData!P1219*ScoringModel!$B$15+RawData!Q1219*ScoringModel!$B$16+RawData!R1219*ScoringModel!$B$17+RawData!S1219*ScoringModel!$B$18+RawData!T1219*ScoringModel!$B$19+RawData!U1219*ScoringModel!$B$20)*0.01,"")</f>
        <v/>
      </c>
      <c r="P1219" t="str">
        <f>IF(A1219&lt;&gt;"",(RawData!V1219*ScoringModel!$B$24+RawData!W1219*ScoringModel!$B$25+RawData!X1219*ScoringModel!$B$26+RawData!Y1219*ScoringModel!$B$27+RawData!Z1219*ScoringModel!$B$28+RawData!AA1219*ScoringModel!$B$29+RawData!AB1219*ScoringModel!$B$30)*0.01,"")</f>
        <v/>
      </c>
      <c r="Q1219" s="19"/>
      <c r="R1219" s="19"/>
      <c r="S1219" s="19"/>
      <c r="T1219" s="19"/>
      <c r="U1219" s="19"/>
      <c r="V1219" s="19"/>
    </row>
    <row r="1220" spans="1:22" x14ac:dyDescent="0.25">
      <c r="A1220" t="str">
        <f>IF(RawData!A1220&lt;&gt;"",RawData!A1220,"")</f>
        <v/>
      </c>
      <c r="B1220" t="str">
        <f>IF(RawData!B1220&lt;&gt;"",CONCATENATE(RawData!B1220,", ",RawData!C1220),"")</f>
        <v/>
      </c>
      <c r="C1220" t="str">
        <f>IF(RawData!D1220&lt;&gt;"",RawData!D1220,"")</f>
        <v/>
      </c>
      <c r="D1220" s="28" t="str">
        <f>IF(RawData!E1220&lt;&gt;"",RawData!E1220,"")</f>
        <v/>
      </c>
      <c r="E1220" t="str">
        <f>IF(RawData!F1220&lt;&gt;"",CONCATENATE(RawData!F1220,", ",LEFT(RawData!G1220,1)),"")</f>
        <v/>
      </c>
      <c r="G1220" s="30" t="str">
        <f t="shared" si="19"/>
        <v/>
      </c>
      <c r="H1220" t="str">
        <f>IF(A1220&lt;&gt;"",VLOOKUP(G1220,ScoreRanges!$C$4:$E$8,3),"")</f>
        <v/>
      </c>
      <c r="J1220" s="30" t="str">
        <f>IF(AND(ConversionTable!$F$2&lt;&gt;"",A1220&lt;&gt;""),VLOOKUP(G1220,ConversionTable!B$2:D$402,3),"")</f>
        <v/>
      </c>
      <c r="K1220" t="str">
        <f>IF(AND(ConversionTable!$F$2&lt;&gt;"",A1220&lt;&gt;""),VLOOKUP(J1220,ConversionTable!I$4:K$7,3),"")</f>
        <v/>
      </c>
      <c r="M1220" t="str">
        <f>IF(A1220&lt;&gt;"",(RawData!AC1220*ScoringModel!$B$11+RawData!AD1220*ScoringModel!$B$21+RawData!AE1220*ScoringModel!$B$31)*0.01,"")</f>
        <v/>
      </c>
      <c r="N1220" t="str">
        <f>IF(A1220&lt;&gt;"",(RawData!H1220*ScoringModel!$B$4+RawData!I1220*ScoringModel!$B$5+RawData!J1220*ScoringModel!$B$6+RawData!K1220*ScoringModel!$B$7+RawData!L1220*ScoringModel!$B$8+RawData!M1220*ScoringModel!$B$9+RawData!N1220*ScoringModel!$B$10)*0.01,"")</f>
        <v/>
      </c>
      <c r="O1220" t="str">
        <f>IF(A1220&lt;&gt;"",(RawData!O1220*ScoringModel!$B$14+RawData!P1220*ScoringModel!$B$15+RawData!Q1220*ScoringModel!$B$16+RawData!R1220*ScoringModel!$B$17+RawData!S1220*ScoringModel!$B$18+RawData!T1220*ScoringModel!$B$19+RawData!U1220*ScoringModel!$B$20)*0.01,"")</f>
        <v/>
      </c>
      <c r="P1220" t="str">
        <f>IF(A1220&lt;&gt;"",(RawData!V1220*ScoringModel!$B$24+RawData!W1220*ScoringModel!$B$25+RawData!X1220*ScoringModel!$B$26+RawData!Y1220*ScoringModel!$B$27+RawData!Z1220*ScoringModel!$B$28+RawData!AA1220*ScoringModel!$B$29+RawData!AB1220*ScoringModel!$B$30)*0.01,"")</f>
        <v/>
      </c>
      <c r="Q1220" s="19"/>
      <c r="R1220" s="19"/>
      <c r="S1220" s="19"/>
      <c r="T1220" s="19"/>
      <c r="U1220" s="19"/>
      <c r="V1220" s="19"/>
    </row>
    <row r="1221" spans="1:22" x14ac:dyDescent="0.25">
      <c r="A1221" t="str">
        <f>IF(RawData!A1221&lt;&gt;"",RawData!A1221,"")</f>
        <v/>
      </c>
      <c r="B1221" t="str">
        <f>IF(RawData!B1221&lt;&gt;"",CONCATENATE(RawData!B1221,", ",RawData!C1221),"")</f>
        <v/>
      </c>
      <c r="C1221" t="str">
        <f>IF(RawData!D1221&lt;&gt;"",RawData!D1221,"")</f>
        <v/>
      </c>
      <c r="D1221" s="28" t="str">
        <f>IF(RawData!E1221&lt;&gt;"",RawData!E1221,"")</f>
        <v/>
      </c>
      <c r="E1221" t="str">
        <f>IF(RawData!F1221&lt;&gt;"",CONCATENATE(RawData!F1221,", ",LEFT(RawData!G1221,1)),"")</f>
        <v/>
      </c>
      <c r="G1221" s="30" t="str">
        <f t="shared" si="19"/>
        <v/>
      </c>
      <c r="H1221" t="str">
        <f>IF(A1221&lt;&gt;"",VLOOKUP(G1221,ScoreRanges!$C$4:$E$8,3),"")</f>
        <v/>
      </c>
      <c r="J1221" s="30" t="str">
        <f>IF(AND(ConversionTable!$F$2&lt;&gt;"",A1221&lt;&gt;""),VLOOKUP(G1221,ConversionTable!B$2:D$402,3),"")</f>
        <v/>
      </c>
      <c r="K1221" t="str">
        <f>IF(AND(ConversionTable!$F$2&lt;&gt;"",A1221&lt;&gt;""),VLOOKUP(J1221,ConversionTable!I$4:K$7,3),"")</f>
        <v/>
      </c>
      <c r="M1221" t="str">
        <f>IF(A1221&lt;&gt;"",(RawData!AC1221*ScoringModel!$B$11+RawData!AD1221*ScoringModel!$B$21+RawData!AE1221*ScoringModel!$B$31)*0.01,"")</f>
        <v/>
      </c>
      <c r="N1221" t="str">
        <f>IF(A1221&lt;&gt;"",(RawData!H1221*ScoringModel!$B$4+RawData!I1221*ScoringModel!$B$5+RawData!J1221*ScoringModel!$B$6+RawData!K1221*ScoringModel!$B$7+RawData!L1221*ScoringModel!$B$8+RawData!M1221*ScoringModel!$B$9+RawData!N1221*ScoringModel!$B$10)*0.01,"")</f>
        <v/>
      </c>
      <c r="O1221" t="str">
        <f>IF(A1221&lt;&gt;"",(RawData!O1221*ScoringModel!$B$14+RawData!P1221*ScoringModel!$B$15+RawData!Q1221*ScoringModel!$B$16+RawData!R1221*ScoringModel!$B$17+RawData!S1221*ScoringModel!$B$18+RawData!T1221*ScoringModel!$B$19+RawData!U1221*ScoringModel!$B$20)*0.01,"")</f>
        <v/>
      </c>
      <c r="P1221" t="str">
        <f>IF(A1221&lt;&gt;"",(RawData!V1221*ScoringModel!$B$24+RawData!W1221*ScoringModel!$B$25+RawData!X1221*ScoringModel!$B$26+RawData!Y1221*ScoringModel!$B$27+RawData!Z1221*ScoringModel!$B$28+RawData!AA1221*ScoringModel!$B$29+RawData!AB1221*ScoringModel!$B$30)*0.01,"")</f>
        <v/>
      </c>
      <c r="Q1221" s="19"/>
      <c r="R1221" s="19"/>
      <c r="S1221" s="19"/>
      <c r="T1221" s="19"/>
      <c r="U1221" s="19"/>
      <c r="V1221" s="19"/>
    </row>
    <row r="1222" spans="1:22" x14ac:dyDescent="0.25">
      <c r="A1222" t="str">
        <f>IF(RawData!A1222&lt;&gt;"",RawData!A1222,"")</f>
        <v/>
      </c>
      <c r="B1222" t="str">
        <f>IF(RawData!B1222&lt;&gt;"",CONCATENATE(RawData!B1222,", ",RawData!C1222),"")</f>
        <v/>
      </c>
      <c r="C1222" t="str">
        <f>IF(RawData!D1222&lt;&gt;"",RawData!D1222,"")</f>
        <v/>
      </c>
      <c r="D1222" s="28" t="str">
        <f>IF(RawData!E1222&lt;&gt;"",RawData!E1222,"")</f>
        <v/>
      </c>
      <c r="E1222" t="str">
        <f>IF(RawData!F1222&lt;&gt;"",CONCATENATE(RawData!F1222,", ",LEFT(RawData!G1222,1)),"")</f>
        <v/>
      </c>
      <c r="G1222" s="30" t="str">
        <f t="shared" si="19"/>
        <v/>
      </c>
      <c r="H1222" t="str">
        <f>IF(A1222&lt;&gt;"",VLOOKUP(G1222,ScoreRanges!$C$4:$E$8,3),"")</f>
        <v/>
      </c>
      <c r="J1222" s="30" t="str">
        <f>IF(AND(ConversionTable!$F$2&lt;&gt;"",A1222&lt;&gt;""),VLOOKUP(G1222,ConversionTable!B$2:D$402,3),"")</f>
        <v/>
      </c>
      <c r="K1222" t="str">
        <f>IF(AND(ConversionTable!$F$2&lt;&gt;"",A1222&lt;&gt;""),VLOOKUP(J1222,ConversionTable!I$4:K$7,3),"")</f>
        <v/>
      </c>
      <c r="M1222" t="str">
        <f>IF(A1222&lt;&gt;"",(RawData!AC1222*ScoringModel!$B$11+RawData!AD1222*ScoringModel!$B$21+RawData!AE1222*ScoringModel!$B$31)*0.01,"")</f>
        <v/>
      </c>
      <c r="N1222" t="str">
        <f>IF(A1222&lt;&gt;"",(RawData!H1222*ScoringModel!$B$4+RawData!I1222*ScoringModel!$B$5+RawData!J1222*ScoringModel!$B$6+RawData!K1222*ScoringModel!$B$7+RawData!L1222*ScoringModel!$B$8+RawData!M1222*ScoringModel!$B$9+RawData!N1222*ScoringModel!$B$10)*0.01,"")</f>
        <v/>
      </c>
      <c r="O1222" t="str">
        <f>IF(A1222&lt;&gt;"",(RawData!O1222*ScoringModel!$B$14+RawData!P1222*ScoringModel!$B$15+RawData!Q1222*ScoringModel!$B$16+RawData!R1222*ScoringModel!$B$17+RawData!S1222*ScoringModel!$B$18+RawData!T1222*ScoringModel!$B$19+RawData!U1222*ScoringModel!$B$20)*0.01,"")</f>
        <v/>
      </c>
      <c r="P1222" t="str">
        <f>IF(A1222&lt;&gt;"",(RawData!V1222*ScoringModel!$B$24+RawData!W1222*ScoringModel!$B$25+RawData!X1222*ScoringModel!$B$26+RawData!Y1222*ScoringModel!$B$27+RawData!Z1222*ScoringModel!$B$28+RawData!AA1222*ScoringModel!$B$29+RawData!AB1222*ScoringModel!$B$30)*0.01,"")</f>
        <v/>
      </c>
      <c r="Q1222" s="19"/>
      <c r="R1222" s="19"/>
      <c r="S1222" s="19"/>
      <c r="T1222" s="19"/>
      <c r="U1222" s="19"/>
      <c r="V1222" s="19"/>
    </row>
    <row r="1223" spans="1:22" x14ac:dyDescent="0.25">
      <c r="A1223" t="str">
        <f>IF(RawData!A1223&lt;&gt;"",RawData!A1223,"")</f>
        <v/>
      </c>
      <c r="B1223" t="str">
        <f>IF(RawData!B1223&lt;&gt;"",CONCATENATE(RawData!B1223,", ",RawData!C1223),"")</f>
        <v/>
      </c>
      <c r="C1223" t="str">
        <f>IF(RawData!D1223&lt;&gt;"",RawData!D1223,"")</f>
        <v/>
      </c>
      <c r="D1223" s="28" t="str">
        <f>IF(RawData!E1223&lt;&gt;"",RawData!E1223,"")</f>
        <v/>
      </c>
      <c r="E1223" t="str">
        <f>IF(RawData!F1223&lt;&gt;"",CONCATENATE(RawData!F1223,", ",LEFT(RawData!G1223,1)),"")</f>
        <v/>
      </c>
      <c r="G1223" s="30" t="str">
        <f t="shared" si="19"/>
        <v/>
      </c>
      <c r="H1223" t="str">
        <f>IF(A1223&lt;&gt;"",VLOOKUP(G1223,ScoreRanges!$C$4:$E$8,3),"")</f>
        <v/>
      </c>
      <c r="J1223" s="30" t="str">
        <f>IF(AND(ConversionTable!$F$2&lt;&gt;"",A1223&lt;&gt;""),VLOOKUP(G1223,ConversionTable!B$2:D$402,3),"")</f>
        <v/>
      </c>
      <c r="K1223" t="str">
        <f>IF(AND(ConversionTable!$F$2&lt;&gt;"",A1223&lt;&gt;""),VLOOKUP(J1223,ConversionTable!I$4:K$7,3),"")</f>
        <v/>
      </c>
      <c r="M1223" t="str">
        <f>IF(A1223&lt;&gt;"",(RawData!AC1223*ScoringModel!$B$11+RawData!AD1223*ScoringModel!$B$21+RawData!AE1223*ScoringModel!$B$31)*0.01,"")</f>
        <v/>
      </c>
      <c r="N1223" t="str">
        <f>IF(A1223&lt;&gt;"",(RawData!H1223*ScoringModel!$B$4+RawData!I1223*ScoringModel!$B$5+RawData!J1223*ScoringModel!$B$6+RawData!K1223*ScoringModel!$B$7+RawData!L1223*ScoringModel!$B$8+RawData!M1223*ScoringModel!$B$9+RawData!N1223*ScoringModel!$B$10)*0.01,"")</f>
        <v/>
      </c>
      <c r="O1223" t="str">
        <f>IF(A1223&lt;&gt;"",(RawData!O1223*ScoringModel!$B$14+RawData!P1223*ScoringModel!$B$15+RawData!Q1223*ScoringModel!$B$16+RawData!R1223*ScoringModel!$B$17+RawData!S1223*ScoringModel!$B$18+RawData!T1223*ScoringModel!$B$19+RawData!U1223*ScoringModel!$B$20)*0.01,"")</f>
        <v/>
      </c>
      <c r="P1223" t="str">
        <f>IF(A1223&lt;&gt;"",(RawData!V1223*ScoringModel!$B$24+RawData!W1223*ScoringModel!$B$25+RawData!X1223*ScoringModel!$B$26+RawData!Y1223*ScoringModel!$B$27+RawData!Z1223*ScoringModel!$B$28+RawData!AA1223*ScoringModel!$B$29+RawData!AB1223*ScoringModel!$B$30)*0.01,"")</f>
        <v/>
      </c>
      <c r="Q1223" s="19"/>
      <c r="R1223" s="19"/>
      <c r="S1223" s="19"/>
      <c r="T1223" s="19"/>
      <c r="U1223" s="19"/>
      <c r="V1223" s="19"/>
    </row>
    <row r="1224" spans="1:22" x14ac:dyDescent="0.25">
      <c r="A1224" t="str">
        <f>IF(RawData!A1224&lt;&gt;"",RawData!A1224,"")</f>
        <v/>
      </c>
      <c r="B1224" t="str">
        <f>IF(RawData!B1224&lt;&gt;"",CONCATENATE(RawData!B1224,", ",RawData!C1224),"")</f>
        <v/>
      </c>
      <c r="C1224" t="str">
        <f>IF(RawData!D1224&lt;&gt;"",RawData!D1224,"")</f>
        <v/>
      </c>
      <c r="D1224" s="28" t="str">
        <f>IF(RawData!E1224&lt;&gt;"",RawData!E1224,"")</f>
        <v/>
      </c>
      <c r="E1224" t="str">
        <f>IF(RawData!F1224&lt;&gt;"",CONCATENATE(RawData!F1224,", ",LEFT(RawData!G1224,1)),"")</f>
        <v/>
      </c>
      <c r="G1224" s="30" t="str">
        <f t="shared" si="19"/>
        <v/>
      </c>
      <c r="H1224" t="str">
        <f>IF(A1224&lt;&gt;"",VLOOKUP(G1224,ScoreRanges!$C$4:$E$8,3),"")</f>
        <v/>
      </c>
      <c r="J1224" s="30" t="str">
        <f>IF(AND(ConversionTable!$F$2&lt;&gt;"",A1224&lt;&gt;""),VLOOKUP(G1224,ConversionTable!B$2:D$402,3),"")</f>
        <v/>
      </c>
      <c r="K1224" t="str">
        <f>IF(AND(ConversionTable!$F$2&lt;&gt;"",A1224&lt;&gt;""),VLOOKUP(J1224,ConversionTable!I$4:K$7,3),"")</f>
        <v/>
      </c>
      <c r="M1224" t="str">
        <f>IF(A1224&lt;&gt;"",(RawData!AC1224*ScoringModel!$B$11+RawData!AD1224*ScoringModel!$B$21+RawData!AE1224*ScoringModel!$B$31)*0.01,"")</f>
        <v/>
      </c>
      <c r="N1224" t="str">
        <f>IF(A1224&lt;&gt;"",(RawData!H1224*ScoringModel!$B$4+RawData!I1224*ScoringModel!$B$5+RawData!J1224*ScoringModel!$B$6+RawData!K1224*ScoringModel!$B$7+RawData!L1224*ScoringModel!$B$8+RawData!M1224*ScoringModel!$B$9+RawData!N1224*ScoringModel!$B$10)*0.01,"")</f>
        <v/>
      </c>
      <c r="O1224" t="str">
        <f>IF(A1224&lt;&gt;"",(RawData!O1224*ScoringModel!$B$14+RawData!P1224*ScoringModel!$B$15+RawData!Q1224*ScoringModel!$B$16+RawData!R1224*ScoringModel!$B$17+RawData!S1224*ScoringModel!$B$18+RawData!T1224*ScoringModel!$B$19+RawData!U1224*ScoringModel!$B$20)*0.01,"")</f>
        <v/>
      </c>
      <c r="P1224" t="str">
        <f>IF(A1224&lt;&gt;"",(RawData!V1224*ScoringModel!$B$24+RawData!W1224*ScoringModel!$B$25+RawData!X1224*ScoringModel!$B$26+RawData!Y1224*ScoringModel!$B$27+RawData!Z1224*ScoringModel!$B$28+RawData!AA1224*ScoringModel!$B$29+RawData!AB1224*ScoringModel!$B$30)*0.01,"")</f>
        <v/>
      </c>
      <c r="Q1224" s="19"/>
      <c r="R1224" s="19"/>
      <c r="S1224" s="19"/>
      <c r="T1224" s="19"/>
      <c r="U1224" s="19"/>
      <c r="V1224" s="19"/>
    </row>
    <row r="1225" spans="1:22" x14ac:dyDescent="0.25">
      <c r="A1225" t="str">
        <f>IF(RawData!A1225&lt;&gt;"",RawData!A1225,"")</f>
        <v/>
      </c>
      <c r="B1225" t="str">
        <f>IF(RawData!B1225&lt;&gt;"",CONCATENATE(RawData!B1225,", ",RawData!C1225),"")</f>
        <v/>
      </c>
      <c r="C1225" t="str">
        <f>IF(RawData!D1225&lt;&gt;"",RawData!D1225,"")</f>
        <v/>
      </c>
      <c r="D1225" s="28" t="str">
        <f>IF(RawData!E1225&lt;&gt;"",RawData!E1225,"")</f>
        <v/>
      </c>
      <c r="E1225" t="str">
        <f>IF(RawData!F1225&lt;&gt;"",CONCATENATE(RawData!F1225,", ",LEFT(RawData!G1225,1)),"")</f>
        <v/>
      </c>
      <c r="G1225" s="30" t="str">
        <f t="shared" si="19"/>
        <v/>
      </c>
      <c r="H1225" t="str">
        <f>IF(A1225&lt;&gt;"",VLOOKUP(G1225,ScoreRanges!$C$4:$E$8,3),"")</f>
        <v/>
      </c>
      <c r="J1225" s="30" t="str">
        <f>IF(AND(ConversionTable!$F$2&lt;&gt;"",A1225&lt;&gt;""),VLOOKUP(G1225,ConversionTable!B$2:D$402,3),"")</f>
        <v/>
      </c>
      <c r="K1225" t="str">
        <f>IF(AND(ConversionTable!$F$2&lt;&gt;"",A1225&lt;&gt;""),VLOOKUP(J1225,ConversionTable!I$4:K$7,3),"")</f>
        <v/>
      </c>
      <c r="M1225" t="str">
        <f>IF(A1225&lt;&gt;"",(RawData!AC1225*ScoringModel!$B$11+RawData!AD1225*ScoringModel!$B$21+RawData!AE1225*ScoringModel!$B$31)*0.01,"")</f>
        <v/>
      </c>
      <c r="N1225" t="str">
        <f>IF(A1225&lt;&gt;"",(RawData!H1225*ScoringModel!$B$4+RawData!I1225*ScoringModel!$B$5+RawData!J1225*ScoringModel!$B$6+RawData!K1225*ScoringModel!$B$7+RawData!L1225*ScoringModel!$B$8+RawData!M1225*ScoringModel!$B$9+RawData!N1225*ScoringModel!$B$10)*0.01,"")</f>
        <v/>
      </c>
      <c r="O1225" t="str">
        <f>IF(A1225&lt;&gt;"",(RawData!O1225*ScoringModel!$B$14+RawData!P1225*ScoringModel!$B$15+RawData!Q1225*ScoringModel!$B$16+RawData!R1225*ScoringModel!$B$17+RawData!S1225*ScoringModel!$B$18+RawData!T1225*ScoringModel!$B$19+RawData!U1225*ScoringModel!$B$20)*0.01,"")</f>
        <v/>
      </c>
      <c r="P1225" t="str">
        <f>IF(A1225&lt;&gt;"",(RawData!V1225*ScoringModel!$B$24+RawData!W1225*ScoringModel!$B$25+RawData!X1225*ScoringModel!$B$26+RawData!Y1225*ScoringModel!$B$27+RawData!Z1225*ScoringModel!$B$28+RawData!AA1225*ScoringModel!$B$29+RawData!AB1225*ScoringModel!$B$30)*0.01,"")</f>
        <v/>
      </c>
      <c r="Q1225" s="19"/>
      <c r="R1225" s="19"/>
      <c r="S1225" s="19"/>
      <c r="T1225" s="19"/>
      <c r="U1225" s="19"/>
      <c r="V1225" s="19"/>
    </row>
    <row r="1226" spans="1:22" x14ac:dyDescent="0.25">
      <c r="A1226" t="str">
        <f>IF(RawData!A1226&lt;&gt;"",RawData!A1226,"")</f>
        <v/>
      </c>
      <c r="B1226" t="str">
        <f>IF(RawData!B1226&lt;&gt;"",CONCATENATE(RawData!B1226,", ",RawData!C1226),"")</f>
        <v/>
      </c>
      <c r="C1226" t="str">
        <f>IF(RawData!D1226&lt;&gt;"",RawData!D1226,"")</f>
        <v/>
      </c>
      <c r="D1226" s="28" t="str">
        <f>IF(RawData!E1226&lt;&gt;"",RawData!E1226,"")</f>
        <v/>
      </c>
      <c r="E1226" t="str">
        <f>IF(RawData!F1226&lt;&gt;"",CONCATENATE(RawData!F1226,", ",LEFT(RawData!G1226,1)),"")</f>
        <v/>
      </c>
      <c r="G1226" s="30" t="str">
        <f t="shared" si="19"/>
        <v/>
      </c>
      <c r="H1226" t="str">
        <f>IF(A1226&lt;&gt;"",VLOOKUP(G1226,ScoreRanges!$C$4:$E$8,3),"")</f>
        <v/>
      </c>
      <c r="J1226" s="30" t="str">
        <f>IF(AND(ConversionTable!$F$2&lt;&gt;"",A1226&lt;&gt;""),VLOOKUP(G1226,ConversionTable!B$2:D$402,3),"")</f>
        <v/>
      </c>
      <c r="K1226" t="str">
        <f>IF(AND(ConversionTable!$F$2&lt;&gt;"",A1226&lt;&gt;""),VLOOKUP(J1226,ConversionTable!I$4:K$7,3),"")</f>
        <v/>
      </c>
      <c r="M1226" t="str">
        <f>IF(A1226&lt;&gt;"",(RawData!AC1226*ScoringModel!$B$11+RawData!AD1226*ScoringModel!$B$21+RawData!AE1226*ScoringModel!$B$31)*0.01,"")</f>
        <v/>
      </c>
      <c r="N1226" t="str">
        <f>IF(A1226&lt;&gt;"",(RawData!H1226*ScoringModel!$B$4+RawData!I1226*ScoringModel!$B$5+RawData!J1226*ScoringModel!$B$6+RawData!K1226*ScoringModel!$B$7+RawData!L1226*ScoringModel!$B$8+RawData!M1226*ScoringModel!$B$9+RawData!N1226*ScoringModel!$B$10)*0.01,"")</f>
        <v/>
      </c>
      <c r="O1226" t="str">
        <f>IF(A1226&lt;&gt;"",(RawData!O1226*ScoringModel!$B$14+RawData!P1226*ScoringModel!$B$15+RawData!Q1226*ScoringModel!$B$16+RawData!R1226*ScoringModel!$B$17+RawData!S1226*ScoringModel!$B$18+RawData!T1226*ScoringModel!$B$19+RawData!U1226*ScoringModel!$B$20)*0.01,"")</f>
        <v/>
      </c>
      <c r="P1226" t="str">
        <f>IF(A1226&lt;&gt;"",(RawData!V1226*ScoringModel!$B$24+RawData!W1226*ScoringModel!$B$25+RawData!X1226*ScoringModel!$B$26+RawData!Y1226*ScoringModel!$B$27+RawData!Z1226*ScoringModel!$B$28+RawData!AA1226*ScoringModel!$B$29+RawData!AB1226*ScoringModel!$B$30)*0.01,"")</f>
        <v/>
      </c>
      <c r="Q1226" s="19"/>
      <c r="R1226" s="19"/>
      <c r="S1226" s="19"/>
      <c r="T1226" s="19"/>
      <c r="U1226" s="19"/>
      <c r="V1226" s="19"/>
    </row>
    <row r="1227" spans="1:22" x14ac:dyDescent="0.25">
      <c r="A1227" t="str">
        <f>IF(RawData!A1227&lt;&gt;"",RawData!A1227,"")</f>
        <v/>
      </c>
      <c r="B1227" t="str">
        <f>IF(RawData!B1227&lt;&gt;"",CONCATENATE(RawData!B1227,", ",RawData!C1227),"")</f>
        <v/>
      </c>
      <c r="C1227" t="str">
        <f>IF(RawData!D1227&lt;&gt;"",RawData!D1227,"")</f>
        <v/>
      </c>
      <c r="D1227" s="28" t="str">
        <f>IF(RawData!E1227&lt;&gt;"",RawData!E1227,"")</f>
        <v/>
      </c>
      <c r="E1227" t="str">
        <f>IF(RawData!F1227&lt;&gt;"",CONCATENATE(RawData!F1227,", ",LEFT(RawData!G1227,1)),"")</f>
        <v/>
      </c>
      <c r="G1227" s="30" t="str">
        <f t="shared" si="19"/>
        <v/>
      </c>
      <c r="H1227" t="str">
        <f>IF(A1227&lt;&gt;"",VLOOKUP(G1227,ScoreRanges!$C$4:$E$8,3),"")</f>
        <v/>
      </c>
      <c r="J1227" s="30" t="str">
        <f>IF(AND(ConversionTable!$F$2&lt;&gt;"",A1227&lt;&gt;""),VLOOKUP(G1227,ConversionTable!B$2:D$402,3),"")</f>
        <v/>
      </c>
      <c r="K1227" t="str">
        <f>IF(AND(ConversionTable!$F$2&lt;&gt;"",A1227&lt;&gt;""),VLOOKUP(J1227,ConversionTable!I$4:K$7,3),"")</f>
        <v/>
      </c>
      <c r="M1227" t="str">
        <f>IF(A1227&lt;&gt;"",(RawData!AC1227*ScoringModel!$B$11+RawData!AD1227*ScoringModel!$B$21+RawData!AE1227*ScoringModel!$B$31)*0.01,"")</f>
        <v/>
      </c>
      <c r="N1227" t="str">
        <f>IF(A1227&lt;&gt;"",(RawData!H1227*ScoringModel!$B$4+RawData!I1227*ScoringModel!$B$5+RawData!J1227*ScoringModel!$B$6+RawData!K1227*ScoringModel!$B$7+RawData!L1227*ScoringModel!$B$8+RawData!M1227*ScoringModel!$B$9+RawData!N1227*ScoringModel!$B$10)*0.01,"")</f>
        <v/>
      </c>
      <c r="O1227" t="str">
        <f>IF(A1227&lt;&gt;"",(RawData!O1227*ScoringModel!$B$14+RawData!P1227*ScoringModel!$B$15+RawData!Q1227*ScoringModel!$B$16+RawData!R1227*ScoringModel!$B$17+RawData!S1227*ScoringModel!$B$18+RawData!T1227*ScoringModel!$B$19+RawData!U1227*ScoringModel!$B$20)*0.01,"")</f>
        <v/>
      </c>
      <c r="P1227" t="str">
        <f>IF(A1227&lt;&gt;"",(RawData!V1227*ScoringModel!$B$24+RawData!W1227*ScoringModel!$B$25+RawData!X1227*ScoringModel!$B$26+RawData!Y1227*ScoringModel!$B$27+RawData!Z1227*ScoringModel!$B$28+RawData!AA1227*ScoringModel!$B$29+RawData!AB1227*ScoringModel!$B$30)*0.01,"")</f>
        <v/>
      </c>
      <c r="Q1227" s="19"/>
      <c r="R1227" s="19"/>
      <c r="S1227" s="19"/>
      <c r="T1227" s="19"/>
      <c r="U1227" s="19"/>
      <c r="V1227" s="19"/>
    </row>
    <row r="1228" spans="1:22" x14ac:dyDescent="0.25">
      <c r="A1228" t="str">
        <f>IF(RawData!A1228&lt;&gt;"",RawData!A1228,"")</f>
        <v/>
      </c>
      <c r="B1228" t="str">
        <f>IF(RawData!B1228&lt;&gt;"",CONCATENATE(RawData!B1228,", ",RawData!C1228),"")</f>
        <v/>
      </c>
      <c r="C1228" t="str">
        <f>IF(RawData!D1228&lt;&gt;"",RawData!D1228,"")</f>
        <v/>
      </c>
      <c r="D1228" s="28" t="str">
        <f>IF(RawData!E1228&lt;&gt;"",RawData!E1228,"")</f>
        <v/>
      </c>
      <c r="E1228" t="str">
        <f>IF(RawData!F1228&lt;&gt;"",CONCATENATE(RawData!F1228,", ",LEFT(RawData!G1228,1)),"")</f>
        <v/>
      </c>
      <c r="G1228" s="30" t="str">
        <f t="shared" si="19"/>
        <v/>
      </c>
      <c r="H1228" t="str">
        <f>IF(A1228&lt;&gt;"",VLOOKUP(G1228,ScoreRanges!$C$4:$E$8,3),"")</f>
        <v/>
      </c>
      <c r="J1228" s="30" t="str">
        <f>IF(AND(ConversionTable!$F$2&lt;&gt;"",A1228&lt;&gt;""),VLOOKUP(G1228,ConversionTable!B$2:D$402,3),"")</f>
        <v/>
      </c>
      <c r="K1228" t="str">
        <f>IF(AND(ConversionTable!$F$2&lt;&gt;"",A1228&lt;&gt;""),VLOOKUP(J1228,ConversionTable!I$4:K$7,3),"")</f>
        <v/>
      </c>
      <c r="M1228" t="str">
        <f>IF(A1228&lt;&gt;"",(RawData!AC1228*ScoringModel!$B$11+RawData!AD1228*ScoringModel!$B$21+RawData!AE1228*ScoringModel!$B$31)*0.01,"")</f>
        <v/>
      </c>
      <c r="N1228" t="str">
        <f>IF(A1228&lt;&gt;"",(RawData!H1228*ScoringModel!$B$4+RawData!I1228*ScoringModel!$B$5+RawData!J1228*ScoringModel!$B$6+RawData!K1228*ScoringModel!$B$7+RawData!L1228*ScoringModel!$B$8+RawData!M1228*ScoringModel!$B$9+RawData!N1228*ScoringModel!$B$10)*0.01,"")</f>
        <v/>
      </c>
      <c r="O1228" t="str">
        <f>IF(A1228&lt;&gt;"",(RawData!O1228*ScoringModel!$B$14+RawData!P1228*ScoringModel!$B$15+RawData!Q1228*ScoringModel!$B$16+RawData!R1228*ScoringModel!$B$17+RawData!S1228*ScoringModel!$B$18+RawData!T1228*ScoringModel!$B$19+RawData!U1228*ScoringModel!$B$20)*0.01,"")</f>
        <v/>
      </c>
      <c r="P1228" t="str">
        <f>IF(A1228&lt;&gt;"",(RawData!V1228*ScoringModel!$B$24+RawData!W1228*ScoringModel!$B$25+RawData!X1228*ScoringModel!$B$26+RawData!Y1228*ScoringModel!$B$27+RawData!Z1228*ScoringModel!$B$28+RawData!AA1228*ScoringModel!$B$29+RawData!AB1228*ScoringModel!$B$30)*0.01,"")</f>
        <v/>
      </c>
      <c r="Q1228" s="19"/>
      <c r="R1228" s="19"/>
      <c r="S1228" s="19"/>
      <c r="T1228" s="19"/>
      <c r="U1228" s="19"/>
      <c r="V1228" s="19"/>
    </row>
    <row r="1229" spans="1:22" x14ac:dyDescent="0.25">
      <c r="A1229" t="str">
        <f>IF(RawData!A1229&lt;&gt;"",RawData!A1229,"")</f>
        <v/>
      </c>
      <c r="B1229" t="str">
        <f>IF(RawData!B1229&lt;&gt;"",CONCATENATE(RawData!B1229,", ",RawData!C1229),"")</f>
        <v/>
      </c>
      <c r="C1229" t="str">
        <f>IF(RawData!D1229&lt;&gt;"",RawData!D1229,"")</f>
        <v/>
      </c>
      <c r="D1229" s="28" t="str">
        <f>IF(RawData!E1229&lt;&gt;"",RawData!E1229,"")</f>
        <v/>
      </c>
      <c r="E1229" t="str">
        <f>IF(RawData!F1229&lt;&gt;"",CONCATENATE(RawData!F1229,", ",LEFT(RawData!G1229,1)),"")</f>
        <v/>
      </c>
      <c r="G1229" s="30" t="str">
        <f t="shared" si="19"/>
        <v/>
      </c>
      <c r="H1229" t="str">
        <f>IF(A1229&lt;&gt;"",VLOOKUP(G1229,ScoreRanges!$C$4:$E$8,3),"")</f>
        <v/>
      </c>
      <c r="J1229" s="30" t="str">
        <f>IF(AND(ConversionTable!$F$2&lt;&gt;"",A1229&lt;&gt;""),VLOOKUP(G1229,ConversionTable!B$2:D$402,3),"")</f>
        <v/>
      </c>
      <c r="K1229" t="str">
        <f>IF(AND(ConversionTable!$F$2&lt;&gt;"",A1229&lt;&gt;""),VLOOKUP(J1229,ConversionTable!I$4:K$7,3),"")</f>
        <v/>
      </c>
      <c r="M1229" t="str">
        <f>IF(A1229&lt;&gt;"",(RawData!AC1229*ScoringModel!$B$11+RawData!AD1229*ScoringModel!$B$21+RawData!AE1229*ScoringModel!$B$31)*0.01,"")</f>
        <v/>
      </c>
      <c r="N1229" t="str">
        <f>IF(A1229&lt;&gt;"",(RawData!H1229*ScoringModel!$B$4+RawData!I1229*ScoringModel!$B$5+RawData!J1229*ScoringModel!$B$6+RawData!K1229*ScoringModel!$B$7+RawData!L1229*ScoringModel!$B$8+RawData!M1229*ScoringModel!$B$9+RawData!N1229*ScoringModel!$B$10)*0.01,"")</f>
        <v/>
      </c>
      <c r="O1229" t="str">
        <f>IF(A1229&lt;&gt;"",(RawData!O1229*ScoringModel!$B$14+RawData!P1229*ScoringModel!$B$15+RawData!Q1229*ScoringModel!$B$16+RawData!R1229*ScoringModel!$B$17+RawData!S1229*ScoringModel!$B$18+RawData!T1229*ScoringModel!$B$19+RawData!U1229*ScoringModel!$B$20)*0.01,"")</f>
        <v/>
      </c>
      <c r="P1229" t="str">
        <f>IF(A1229&lt;&gt;"",(RawData!V1229*ScoringModel!$B$24+RawData!W1229*ScoringModel!$B$25+RawData!X1229*ScoringModel!$B$26+RawData!Y1229*ScoringModel!$B$27+RawData!Z1229*ScoringModel!$B$28+RawData!AA1229*ScoringModel!$B$29+RawData!AB1229*ScoringModel!$B$30)*0.01,"")</f>
        <v/>
      </c>
      <c r="Q1229" s="19"/>
      <c r="R1229" s="19"/>
      <c r="S1229" s="19"/>
      <c r="T1229" s="19"/>
      <c r="U1229" s="19"/>
      <c r="V1229" s="19"/>
    </row>
    <row r="1230" spans="1:22" x14ac:dyDescent="0.25">
      <c r="A1230" t="str">
        <f>IF(RawData!A1230&lt;&gt;"",RawData!A1230,"")</f>
        <v/>
      </c>
      <c r="B1230" t="str">
        <f>IF(RawData!B1230&lt;&gt;"",CONCATENATE(RawData!B1230,", ",RawData!C1230),"")</f>
        <v/>
      </c>
      <c r="C1230" t="str">
        <f>IF(RawData!D1230&lt;&gt;"",RawData!D1230,"")</f>
        <v/>
      </c>
      <c r="D1230" s="28" t="str">
        <f>IF(RawData!E1230&lt;&gt;"",RawData!E1230,"")</f>
        <v/>
      </c>
      <c r="E1230" t="str">
        <f>IF(RawData!F1230&lt;&gt;"",CONCATENATE(RawData!F1230,", ",LEFT(RawData!G1230,1)),"")</f>
        <v/>
      </c>
      <c r="G1230" s="30" t="str">
        <f t="shared" si="19"/>
        <v/>
      </c>
      <c r="H1230" t="str">
        <f>IF(A1230&lt;&gt;"",VLOOKUP(G1230,ScoreRanges!$C$4:$E$8,3),"")</f>
        <v/>
      </c>
      <c r="J1230" s="30" t="str">
        <f>IF(AND(ConversionTable!$F$2&lt;&gt;"",A1230&lt;&gt;""),VLOOKUP(G1230,ConversionTable!B$2:D$402,3),"")</f>
        <v/>
      </c>
      <c r="K1230" t="str">
        <f>IF(AND(ConversionTable!$F$2&lt;&gt;"",A1230&lt;&gt;""),VLOOKUP(J1230,ConversionTable!I$4:K$7,3),"")</f>
        <v/>
      </c>
      <c r="M1230" t="str">
        <f>IF(A1230&lt;&gt;"",(RawData!AC1230*ScoringModel!$B$11+RawData!AD1230*ScoringModel!$B$21+RawData!AE1230*ScoringModel!$B$31)*0.01,"")</f>
        <v/>
      </c>
      <c r="N1230" t="str">
        <f>IF(A1230&lt;&gt;"",(RawData!H1230*ScoringModel!$B$4+RawData!I1230*ScoringModel!$B$5+RawData!J1230*ScoringModel!$B$6+RawData!K1230*ScoringModel!$B$7+RawData!L1230*ScoringModel!$B$8+RawData!M1230*ScoringModel!$B$9+RawData!N1230*ScoringModel!$B$10)*0.01,"")</f>
        <v/>
      </c>
      <c r="O1230" t="str">
        <f>IF(A1230&lt;&gt;"",(RawData!O1230*ScoringModel!$B$14+RawData!P1230*ScoringModel!$B$15+RawData!Q1230*ScoringModel!$B$16+RawData!R1230*ScoringModel!$B$17+RawData!S1230*ScoringModel!$B$18+RawData!T1230*ScoringModel!$B$19+RawData!U1230*ScoringModel!$B$20)*0.01,"")</f>
        <v/>
      </c>
      <c r="P1230" t="str">
        <f>IF(A1230&lt;&gt;"",(RawData!V1230*ScoringModel!$B$24+RawData!W1230*ScoringModel!$B$25+RawData!X1230*ScoringModel!$B$26+RawData!Y1230*ScoringModel!$B$27+RawData!Z1230*ScoringModel!$B$28+RawData!AA1230*ScoringModel!$B$29+RawData!AB1230*ScoringModel!$B$30)*0.01,"")</f>
        <v/>
      </c>
      <c r="Q1230" s="19"/>
      <c r="R1230" s="19"/>
      <c r="S1230" s="19"/>
      <c r="T1230" s="19"/>
      <c r="U1230" s="19"/>
      <c r="V1230" s="19"/>
    </row>
    <row r="1231" spans="1:22" x14ac:dyDescent="0.25">
      <c r="A1231" t="str">
        <f>IF(RawData!A1231&lt;&gt;"",RawData!A1231,"")</f>
        <v/>
      </c>
      <c r="B1231" t="str">
        <f>IF(RawData!B1231&lt;&gt;"",CONCATENATE(RawData!B1231,", ",RawData!C1231),"")</f>
        <v/>
      </c>
      <c r="C1231" t="str">
        <f>IF(RawData!D1231&lt;&gt;"",RawData!D1231,"")</f>
        <v/>
      </c>
      <c r="D1231" s="28" t="str">
        <f>IF(RawData!E1231&lt;&gt;"",RawData!E1231,"")</f>
        <v/>
      </c>
      <c r="E1231" t="str">
        <f>IF(RawData!F1231&lt;&gt;"",CONCATENATE(RawData!F1231,", ",LEFT(RawData!G1231,1)),"")</f>
        <v/>
      </c>
      <c r="G1231" s="30" t="str">
        <f t="shared" si="19"/>
        <v/>
      </c>
      <c r="H1231" t="str">
        <f>IF(A1231&lt;&gt;"",VLOOKUP(G1231,ScoreRanges!$C$4:$E$8,3),"")</f>
        <v/>
      </c>
      <c r="J1231" s="30" t="str">
        <f>IF(AND(ConversionTable!$F$2&lt;&gt;"",A1231&lt;&gt;""),VLOOKUP(G1231,ConversionTable!B$2:D$402,3),"")</f>
        <v/>
      </c>
      <c r="K1231" t="str">
        <f>IF(AND(ConversionTable!$F$2&lt;&gt;"",A1231&lt;&gt;""),VLOOKUP(J1231,ConversionTable!I$4:K$7,3),"")</f>
        <v/>
      </c>
      <c r="M1231" t="str">
        <f>IF(A1231&lt;&gt;"",(RawData!AC1231*ScoringModel!$B$11+RawData!AD1231*ScoringModel!$B$21+RawData!AE1231*ScoringModel!$B$31)*0.01,"")</f>
        <v/>
      </c>
      <c r="N1231" t="str">
        <f>IF(A1231&lt;&gt;"",(RawData!H1231*ScoringModel!$B$4+RawData!I1231*ScoringModel!$B$5+RawData!J1231*ScoringModel!$B$6+RawData!K1231*ScoringModel!$B$7+RawData!L1231*ScoringModel!$B$8+RawData!M1231*ScoringModel!$B$9+RawData!N1231*ScoringModel!$B$10)*0.01,"")</f>
        <v/>
      </c>
      <c r="O1231" t="str">
        <f>IF(A1231&lt;&gt;"",(RawData!O1231*ScoringModel!$B$14+RawData!P1231*ScoringModel!$B$15+RawData!Q1231*ScoringModel!$B$16+RawData!R1231*ScoringModel!$B$17+RawData!S1231*ScoringModel!$B$18+RawData!T1231*ScoringModel!$B$19+RawData!U1231*ScoringModel!$B$20)*0.01,"")</f>
        <v/>
      </c>
      <c r="P1231" t="str">
        <f>IF(A1231&lt;&gt;"",(RawData!V1231*ScoringModel!$B$24+RawData!W1231*ScoringModel!$B$25+RawData!X1231*ScoringModel!$B$26+RawData!Y1231*ScoringModel!$B$27+RawData!Z1231*ScoringModel!$B$28+RawData!AA1231*ScoringModel!$B$29+RawData!AB1231*ScoringModel!$B$30)*0.01,"")</f>
        <v/>
      </c>
      <c r="Q1231" s="19"/>
      <c r="R1231" s="19"/>
      <c r="S1231" s="19"/>
      <c r="T1231" s="19"/>
      <c r="U1231" s="19"/>
      <c r="V1231" s="19"/>
    </row>
    <row r="1232" spans="1:22" x14ac:dyDescent="0.25">
      <c r="A1232" t="str">
        <f>IF(RawData!A1232&lt;&gt;"",RawData!A1232,"")</f>
        <v/>
      </c>
      <c r="B1232" t="str">
        <f>IF(RawData!B1232&lt;&gt;"",CONCATENATE(RawData!B1232,", ",RawData!C1232),"")</f>
        <v/>
      </c>
      <c r="C1232" t="str">
        <f>IF(RawData!D1232&lt;&gt;"",RawData!D1232,"")</f>
        <v/>
      </c>
      <c r="D1232" s="28" t="str">
        <f>IF(RawData!E1232&lt;&gt;"",RawData!E1232,"")</f>
        <v/>
      </c>
      <c r="E1232" t="str">
        <f>IF(RawData!F1232&lt;&gt;"",CONCATENATE(RawData!F1232,", ",LEFT(RawData!G1232,1)),"")</f>
        <v/>
      </c>
      <c r="G1232" s="30" t="str">
        <f t="shared" si="19"/>
        <v/>
      </c>
      <c r="H1232" t="str">
        <f>IF(A1232&lt;&gt;"",VLOOKUP(G1232,ScoreRanges!$C$4:$E$8,3),"")</f>
        <v/>
      </c>
      <c r="J1232" s="30" t="str">
        <f>IF(AND(ConversionTable!$F$2&lt;&gt;"",A1232&lt;&gt;""),VLOOKUP(G1232,ConversionTable!B$2:D$402,3),"")</f>
        <v/>
      </c>
      <c r="K1232" t="str">
        <f>IF(AND(ConversionTable!$F$2&lt;&gt;"",A1232&lt;&gt;""),VLOOKUP(J1232,ConversionTable!I$4:K$7,3),"")</f>
        <v/>
      </c>
      <c r="M1232" t="str">
        <f>IF(A1232&lt;&gt;"",(RawData!AC1232*ScoringModel!$B$11+RawData!AD1232*ScoringModel!$B$21+RawData!AE1232*ScoringModel!$B$31)*0.01,"")</f>
        <v/>
      </c>
      <c r="N1232" t="str">
        <f>IF(A1232&lt;&gt;"",(RawData!H1232*ScoringModel!$B$4+RawData!I1232*ScoringModel!$B$5+RawData!J1232*ScoringModel!$B$6+RawData!K1232*ScoringModel!$B$7+RawData!L1232*ScoringModel!$B$8+RawData!M1232*ScoringModel!$B$9+RawData!N1232*ScoringModel!$B$10)*0.01,"")</f>
        <v/>
      </c>
      <c r="O1232" t="str">
        <f>IF(A1232&lt;&gt;"",(RawData!O1232*ScoringModel!$B$14+RawData!P1232*ScoringModel!$B$15+RawData!Q1232*ScoringModel!$B$16+RawData!R1232*ScoringModel!$B$17+RawData!S1232*ScoringModel!$B$18+RawData!T1232*ScoringModel!$B$19+RawData!U1232*ScoringModel!$B$20)*0.01,"")</f>
        <v/>
      </c>
      <c r="P1232" t="str">
        <f>IF(A1232&lt;&gt;"",(RawData!V1232*ScoringModel!$B$24+RawData!W1232*ScoringModel!$B$25+RawData!X1232*ScoringModel!$B$26+RawData!Y1232*ScoringModel!$B$27+RawData!Z1232*ScoringModel!$B$28+RawData!AA1232*ScoringModel!$B$29+RawData!AB1232*ScoringModel!$B$30)*0.01,"")</f>
        <v/>
      </c>
      <c r="Q1232" s="19"/>
      <c r="R1232" s="19"/>
      <c r="S1232" s="19"/>
      <c r="T1232" s="19"/>
      <c r="U1232" s="19"/>
      <c r="V1232" s="19"/>
    </row>
    <row r="1233" spans="1:22" x14ac:dyDescent="0.25">
      <c r="A1233" t="str">
        <f>IF(RawData!A1233&lt;&gt;"",RawData!A1233,"")</f>
        <v/>
      </c>
      <c r="B1233" t="str">
        <f>IF(RawData!B1233&lt;&gt;"",CONCATENATE(RawData!B1233,", ",RawData!C1233),"")</f>
        <v/>
      </c>
      <c r="C1233" t="str">
        <f>IF(RawData!D1233&lt;&gt;"",RawData!D1233,"")</f>
        <v/>
      </c>
      <c r="D1233" s="28" t="str">
        <f>IF(RawData!E1233&lt;&gt;"",RawData!E1233,"")</f>
        <v/>
      </c>
      <c r="E1233" t="str">
        <f>IF(RawData!F1233&lt;&gt;"",CONCATENATE(RawData!F1233,", ",LEFT(RawData!G1233,1)),"")</f>
        <v/>
      </c>
      <c r="G1233" s="30" t="str">
        <f t="shared" si="19"/>
        <v/>
      </c>
      <c r="H1233" t="str">
        <f>IF(A1233&lt;&gt;"",VLOOKUP(G1233,ScoreRanges!$C$4:$E$8,3),"")</f>
        <v/>
      </c>
      <c r="J1233" s="30" t="str">
        <f>IF(AND(ConversionTable!$F$2&lt;&gt;"",A1233&lt;&gt;""),VLOOKUP(G1233,ConversionTable!B$2:D$402,3),"")</f>
        <v/>
      </c>
      <c r="K1233" t="str">
        <f>IF(AND(ConversionTable!$F$2&lt;&gt;"",A1233&lt;&gt;""),VLOOKUP(J1233,ConversionTable!I$4:K$7,3),"")</f>
        <v/>
      </c>
      <c r="M1233" t="str">
        <f>IF(A1233&lt;&gt;"",(RawData!AC1233*ScoringModel!$B$11+RawData!AD1233*ScoringModel!$B$21+RawData!AE1233*ScoringModel!$B$31)*0.01,"")</f>
        <v/>
      </c>
      <c r="N1233" t="str">
        <f>IF(A1233&lt;&gt;"",(RawData!H1233*ScoringModel!$B$4+RawData!I1233*ScoringModel!$B$5+RawData!J1233*ScoringModel!$B$6+RawData!K1233*ScoringModel!$B$7+RawData!L1233*ScoringModel!$B$8+RawData!M1233*ScoringModel!$B$9+RawData!N1233*ScoringModel!$B$10)*0.01,"")</f>
        <v/>
      </c>
      <c r="O1233" t="str">
        <f>IF(A1233&lt;&gt;"",(RawData!O1233*ScoringModel!$B$14+RawData!P1233*ScoringModel!$B$15+RawData!Q1233*ScoringModel!$B$16+RawData!R1233*ScoringModel!$B$17+RawData!S1233*ScoringModel!$B$18+RawData!T1233*ScoringModel!$B$19+RawData!U1233*ScoringModel!$B$20)*0.01,"")</f>
        <v/>
      </c>
      <c r="P1233" t="str">
        <f>IF(A1233&lt;&gt;"",(RawData!V1233*ScoringModel!$B$24+RawData!W1233*ScoringModel!$B$25+RawData!X1233*ScoringModel!$B$26+RawData!Y1233*ScoringModel!$B$27+RawData!Z1233*ScoringModel!$B$28+RawData!AA1233*ScoringModel!$B$29+RawData!AB1233*ScoringModel!$B$30)*0.01,"")</f>
        <v/>
      </c>
      <c r="Q1233" s="19"/>
      <c r="R1233" s="19"/>
      <c r="S1233" s="19"/>
      <c r="T1233" s="19"/>
      <c r="U1233" s="19"/>
      <c r="V1233" s="19"/>
    </row>
    <row r="1234" spans="1:22" x14ac:dyDescent="0.25">
      <c r="A1234" t="str">
        <f>IF(RawData!A1234&lt;&gt;"",RawData!A1234,"")</f>
        <v/>
      </c>
      <c r="B1234" t="str">
        <f>IF(RawData!B1234&lt;&gt;"",CONCATENATE(RawData!B1234,", ",RawData!C1234),"")</f>
        <v/>
      </c>
      <c r="C1234" t="str">
        <f>IF(RawData!D1234&lt;&gt;"",RawData!D1234,"")</f>
        <v/>
      </c>
      <c r="D1234" s="28" t="str">
        <f>IF(RawData!E1234&lt;&gt;"",RawData!E1234,"")</f>
        <v/>
      </c>
      <c r="E1234" t="str">
        <f>IF(RawData!F1234&lt;&gt;"",CONCATENATE(RawData!F1234,", ",LEFT(RawData!G1234,1)),"")</f>
        <v/>
      </c>
      <c r="G1234" s="30" t="str">
        <f t="shared" si="19"/>
        <v/>
      </c>
      <c r="H1234" t="str">
        <f>IF(A1234&lt;&gt;"",VLOOKUP(G1234,ScoreRanges!$C$4:$E$8,3),"")</f>
        <v/>
      </c>
      <c r="J1234" s="30" t="str">
        <f>IF(AND(ConversionTable!$F$2&lt;&gt;"",A1234&lt;&gt;""),VLOOKUP(G1234,ConversionTable!B$2:D$402,3),"")</f>
        <v/>
      </c>
      <c r="K1234" t="str">
        <f>IF(AND(ConversionTable!$F$2&lt;&gt;"",A1234&lt;&gt;""),VLOOKUP(J1234,ConversionTable!I$4:K$7,3),"")</f>
        <v/>
      </c>
      <c r="M1234" t="str">
        <f>IF(A1234&lt;&gt;"",(RawData!AC1234*ScoringModel!$B$11+RawData!AD1234*ScoringModel!$B$21+RawData!AE1234*ScoringModel!$B$31)*0.01,"")</f>
        <v/>
      </c>
      <c r="N1234" t="str">
        <f>IF(A1234&lt;&gt;"",(RawData!H1234*ScoringModel!$B$4+RawData!I1234*ScoringModel!$B$5+RawData!J1234*ScoringModel!$B$6+RawData!K1234*ScoringModel!$B$7+RawData!L1234*ScoringModel!$B$8+RawData!M1234*ScoringModel!$B$9+RawData!N1234*ScoringModel!$B$10)*0.01,"")</f>
        <v/>
      </c>
      <c r="O1234" t="str">
        <f>IF(A1234&lt;&gt;"",(RawData!O1234*ScoringModel!$B$14+RawData!P1234*ScoringModel!$B$15+RawData!Q1234*ScoringModel!$B$16+RawData!R1234*ScoringModel!$B$17+RawData!S1234*ScoringModel!$B$18+RawData!T1234*ScoringModel!$B$19+RawData!U1234*ScoringModel!$B$20)*0.01,"")</f>
        <v/>
      </c>
      <c r="P1234" t="str">
        <f>IF(A1234&lt;&gt;"",(RawData!V1234*ScoringModel!$B$24+RawData!W1234*ScoringModel!$B$25+RawData!X1234*ScoringModel!$B$26+RawData!Y1234*ScoringModel!$B$27+RawData!Z1234*ScoringModel!$B$28+RawData!AA1234*ScoringModel!$B$29+RawData!AB1234*ScoringModel!$B$30)*0.01,"")</f>
        <v/>
      </c>
      <c r="Q1234" s="19"/>
      <c r="R1234" s="19"/>
      <c r="S1234" s="19"/>
      <c r="T1234" s="19"/>
      <c r="U1234" s="19"/>
      <c r="V1234" s="19"/>
    </row>
    <row r="1235" spans="1:22" x14ac:dyDescent="0.25">
      <c r="A1235" t="str">
        <f>IF(RawData!A1235&lt;&gt;"",RawData!A1235,"")</f>
        <v/>
      </c>
      <c r="B1235" t="str">
        <f>IF(RawData!B1235&lt;&gt;"",CONCATENATE(RawData!B1235,", ",RawData!C1235),"")</f>
        <v/>
      </c>
      <c r="C1235" t="str">
        <f>IF(RawData!D1235&lt;&gt;"",RawData!D1235,"")</f>
        <v/>
      </c>
      <c r="D1235" s="28" t="str">
        <f>IF(RawData!E1235&lt;&gt;"",RawData!E1235,"")</f>
        <v/>
      </c>
      <c r="E1235" t="str">
        <f>IF(RawData!F1235&lt;&gt;"",CONCATENATE(RawData!F1235,", ",LEFT(RawData!G1235,1)),"")</f>
        <v/>
      </c>
      <c r="G1235" s="30" t="str">
        <f t="shared" si="19"/>
        <v/>
      </c>
      <c r="H1235" t="str">
        <f>IF(A1235&lt;&gt;"",VLOOKUP(G1235,ScoreRanges!$C$4:$E$8,3),"")</f>
        <v/>
      </c>
      <c r="J1235" s="30" t="str">
        <f>IF(AND(ConversionTable!$F$2&lt;&gt;"",A1235&lt;&gt;""),VLOOKUP(G1235,ConversionTable!B$2:D$402,3),"")</f>
        <v/>
      </c>
      <c r="K1235" t="str">
        <f>IF(AND(ConversionTable!$F$2&lt;&gt;"",A1235&lt;&gt;""),VLOOKUP(J1235,ConversionTable!I$4:K$7,3),"")</f>
        <v/>
      </c>
      <c r="M1235" t="str">
        <f>IF(A1235&lt;&gt;"",(RawData!AC1235*ScoringModel!$B$11+RawData!AD1235*ScoringModel!$B$21+RawData!AE1235*ScoringModel!$B$31)*0.01,"")</f>
        <v/>
      </c>
      <c r="N1235" t="str">
        <f>IF(A1235&lt;&gt;"",(RawData!H1235*ScoringModel!$B$4+RawData!I1235*ScoringModel!$B$5+RawData!J1235*ScoringModel!$B$6+RawData!K1235*ScoringModel!$B$7+RawData!L1235*ScoringModel!$B$8+RawData!M1235*ScoringModel!$B$9+RawData!N1235*ScoringModel!$B$10)*0.01,"")</f>
        <v/>
      </c>
      <c r="O1235" t="str">
        <f>IF(A1235&lt;&gt;"",(RawData!O1235*ScoringModel!$B$14+RawData!P1235*ScoringModel!$B$15+RawData!Q1235*ScoringModel!$B$16+RawData!R1235*ScoringModel!$B$17+RawData!S1235*ScoringModel!$B$18+RawData!T1235*ScoringModel!$B$19+RawData!U1235*ScoringModel!$B$20)*0.01,"")</f>
        <v/>
      </c>
      <c r="P1235" t="str">
        <f>IF(A1235&lt;&gt;"",(RawData!V1235*ScoringModel!$B$24+RawData!W1235*ScoringModel!$B$25+RawData!X1235*ScoringModel!$B$26+RawData!Y1235*ScoringModel!$B$27+RawData!Z1235*ScoringModel!$B$28+RawData!AA1235*ScoringModel!$B$29+RawData!AB1235*ScoringModel!$B$30)*0.01,"")</f>
        <v/>
      </c>
      <c r="Q1235" s="19"/>
      <c r="R1235" s="19"/>
      <c r="S1235" s="19"/>
      <c r="T1235" s="19"/>
      <c r="U1235" s="19"/>
      <c r="V1235" s="19"/>
    </row>
    <row r="1236" spans="1:22" x14ac:dyDescent="0.25">
      <c r="A1236" t="str">
        <f>IF(RawData!A1236&lt;&gt;"",RawData!A1236,"")</f>
        <v/>
      </c>
      <c r="B1236" t="str">
        <f>IF(RawData!B1236&lt;&gt;"",CONCATENATE(RawData!B1236,", ",RawData!C1236),"")</f>
        <v/>
      </c>
      <c r="C1236" t="str">
        <f>IF(RawData!D1236&lt;&gt;"",RawData!D1236,"")</f>
        <v/>
      </c>
      <c r="D1236" s="28" t="str">
        <f>IF(RawData!E1236&lt;&gt;"",RawData!E1236,"")</f>
        <v/>
      </c>
      <c r="E1236" t="str">
        <f>IF(RawData!F1236&lt;&gt;"",CONCATENATE(RawData!F1236,", ",LEFT(RawData!G1236,1)),"")</f>
        <v/>
      </c>
      <c r="G1236" s="30" t="str">
        <f t="shared" si="19"/>
        <v/>
      </c>
      <c r="H1236" t="str">
        <f>IF(A1236&lt;&gt;"",VLOOKUP(G1236,ScoreRanges!$C$4:$E$8,3),"")</f>
        <v/>
      </c>
      <c r="J1236" s="30" t="str">
        <f>IF(AND(ConversionTable!$F$2&lt;&gt;"",A1236&lt;&gt;""),VLOOKUP(G1236,ConversionTable!B$2:D$402,3),"")</f>
        <v/>
      </c>
      <c r="K1236" t="str">
        <f>IF(AND(ConversionTable!$F$2&lt;&gt;"",A1236&lt;&gt;""),VLOOKUP(J1236,ConversionTable!I$4:K$7,3),"")</f>
        <v/>
      </c>
      <c r="M1236" t="str">
        <f>IF(A1236&lt;&gt;"",(RawData!AC1236*ScoringModel!$B$11+RawData!AD1236*ScoringModel!$B$21+RawData!AE1236*ScoringModel!$B$31)*0.01,"")</f>
        <v/>
      </c>
      <c r="N1236" t="str">
        <f>IF(A1236&lt;&gt;"",(RawData!H1236*ScoringModel!$B$4+RawData!I1236*ScoringModel!$B$5+RawData!J1236*ScoringModel!$B$6+RawData!K1236*ScoringModel!$B$7+RawData!L1236*ScoringModel!$B$8+RawData!M1236*ScoringModel!$B$9+RawData!N1236*ScoringModel!$B$10)*0.01,"")</f>
        <v/>
      </c>
      <c r="O1236" t="str">
        <f>IF(A1236&lt;&gt;"",(RawData!O1236*ScoringModel!$B$14+RawData!P1236*ScoringModel!$B$15+RawData!Q1236*ScoringModel!$B$16+RawData!R1236*ScoringModel!$B$17+RawData!S1236*ScoringModel!$B$18+RawData!T1236*ScoringModel!$B$19+RawData!U1236*ScoringModel!$B$20)*0.01,"")</f>
        <v/>
      </c>
      <c r="P1236" t="str">
        <f>IF(A1236&lt;&gt;"",(RawData!V1236*ScoringModel!$B$24+RawData!W1236*ScoringModel!$B$25+RawData!X1236*ScoringModel!$B$26+RawData!Y1236*ScoringModel!$B$27+RawData!Z1236*ScoringModel!$B$28+RawData!AA1236*ScoringModel!$B$29+RawData!AB1236*ScoringModel!$B$30)*0.01,"")</f>
        <v/>
      </c>
      <c r="Q1236" s="19"/>
      <c r="R1236" s="19"/>
      <c r="S1236" s="19"/>
      <c r="T1236" s="19"/>
      <c r="U1236" s="19"/>
      <c r="V1236" s="19"/>
    </row>
    <row r="1237" spans="1:22" x14ac:dyDescent="0.25">
      <c r="A1237" t="str">
        <f>IF(RawData!A1237&lt;&gt;"",RawData!A1237,"")</f>
        <v/>
      </c>
      <c r="B1237" t="str">
        <f>IF(RawData!B1237&lt;&gt;"",CONCATENATE(RawData!B1237,", ",RawData!C1237),"")</f>
        <v/>
      </c>
      <c r="C1237" t="str">
        <f>IF(RawData!D1237&lt;&gt;"",RawData!D1237,"")</f>
        <v/>
      </c>
      <c r="D1237" s="28" t="str">
        <f>IF(RawData!E1237&lt;&gt;"",RawData!E1237,"")</f>
        <v/>
      </c>
      <c r="E1237" t="str">
        <f>IF(RawData!F1237&lt;&gt;"",CONCATENATE(RawData!F1237,", ",LEFT(RawData!G1237,1)),"")</f>
        <v/>
      </c>
      <c r="G1237" s="30" t="str">
        <f t="shared" si="19"/>
        <v/>
      </c>
      <c r="H1237" t="str">
        <f>IF(A1237&lt;&gt;"",VLOOKUP(G1237,ScoreRanges!$C$4:$E$8,3),"")</f>
        <v/>
      </c>
      <c r="J1237" s="30" t="str">
        <f>IF(AND(ConversionTable!$F$2&lt;&gt;"",A1237&lt;&gt;""),VLOOKUP(G1237,ConversionTable!B$2:D$402,3),"")</f>
        <v/>
      </c>
      <c r="K1237" t="str">
        <f>IF(AND(ConversionTable!$F$2&lt;&gt;"",A1237&lt;&gt;""),VLOOKUP(J1237,ConversionTable!I$4:K$7,3),"")</f>
        <v/>
      </c>
      <c r="M1237" t="str">
        <f>IF(A1237&lt;&gt;"",(RawData!AC1237*ScoringModel!$B$11+RawData!AD1237*ScoringModel!$B$21+RawData!AE1237*ScoringModel!$B$31)*0.01,"")</f>
        <v/>
      </c>
      <c r="N1237" t="str">
        <f>IF(A1237&lt;&gt;"",(RawData!H1237*ScoringModel!$B$4+RawData!I1237*ScoringModel!$B$5+RawData!J1237*ScoringModel!$B$6+RawData!K1237*ScoringModel!$B$7+RawData!L1237*ScoringModel!$B$8+RawData!M1237*ScoringModel!$B$9+RawData!N1237*ScoringModel!$B$10)*0.01,"")</f>
        <v/>
      </c>
      <c r="O1237" t="str">
        <f>IF(A1237&lt;&gt;"",(RawData!O1237*ScoringModel!$B$14+RawData!P1237*ScoringModel!$B$15+RawData!Q1237*ScoringModel!$B$16+RawData!R1237*ScoringModel!$B$17+RawData!S1237*ScoringModel!$B$18+RawData!T1237*ScoringModel!$B$19+RawData!U1237*ScoringModel!$B$20)*0.01,"")</f>
        <v/>
      </c>
      <c r="P1237" t="str">
        <f>IF(A1237&lt;&gt;"",(RawData!V1237*ScoringModel!$B$24+RawData!W1237*ScoringModel!$B$25+RawData!X1237*ScoringModel!$B$26+RawData!Y1237*ScoringModel!$B$27+RawData!Z1237*ScoringModel!$B$28+RawData!AA1237*ScoringModel!$B$29+RawData!AB1237*ScoringModel!$B$30)*0.01,"")</f>
        <v/>
      </c>
      <c r="Q1237" s="19"/>
      <c r="R1237" s="19"/>
      <c r="S1237" s="19"/>
      <c r="T1237" s="19"/>
      <c r="U1237" s="19"/>
      <c r="V1237" s="19"/>
    </row>
    <row r="1238" spans="1:22" x14ac:dyDescent="0.25">
      <c r="A1238" t="str">
        <f>IF(RawData!A1238&lt;&gt;"",RawData!A1238,"")</f>
        <v/>
      </c>
      <c r="B1238" t="str">
        <f>IF(RawData!B1238&lt;&gt;"",CONCATENATE(RawData!B1238,", ",RawData!C1238),"")</f>
        <v/>
      </c>
      <c r="C1238" t="str">
        <f>IF(RawData!D1238&lt;&gt;"",RawData!D1238,"")</f>
        <v/>
      </c>
      <c r="D1238" s="28" t="str">
        <f>IF(RawData!E1238&lt;&gt;"",RawData!E1238,"")</f>
        <v/>
      </c>
      <c r="E1238" t="str">
        <f>IF(RawData!F1238&lt;&gt;"",CONCATENATE(RawData!F1238,", ",LEFT(RawData!G1238,1)),"")</f>
        <v/>
      </c>
      <c r="G1238" s="30" t="str">
        <f t="shared" si="19"/>
        <v/>
      </c>
      <c r="H1238" t="str">
        <f>IF(A1238&lt;&gt;"",VLOOKUP(G1238,ScoreRanges!$C$4:$E$8,3),"")</f>
        <v/>
      </c>
      <c r="J1238" s="30" t="str">
        <f>IF(AND(ConversionTable!$F$2&lt;&gt;"",A1238&lt;&gt;""),VLOOKUP(G1238,ConversionTable!B$2:D$402,3),"")</f>
        <v/>
      </c>
      <c r="K1238" t="str">
        <f>IF(AND(ConversionTable!$F$2&lt;&gt;"",A1238&lt;&gt;""),VLOOKUP(J1238,ConversionTable!I$4:K$7,3),"")</f>
        <v/>
      </c>
      <c r="M1238" t="str">
        <f>IF(A1238&lt;&gt;"",(RawData!AC1238*ScoringModel!$B$11+RawData!AD1238*ScoringModel!$B$21+RawData!AE1238*ScoringModel!$B$31)*0.01,"")</f>
        <v/>
      </c>
      <c r="N1238" t="str">
        <f>IF(A1238&lt;&gt;"",(RawData!H1238*ScoringModel!$B$4+RawData!I1238*ScoringModel!$B$5+RawData!J1238*ScoringModel!$B$6+RawData!K1238*ScoringModel!$B$7+RawData!L1238*ScoringModel!$B$8+RawData!M1238*ScoringModel!$B$9+RawData!N1238*ScoringModel!$B$10)*0.01,"")</f>
        <v/>
      </c>
      <c r="O1238" t="str">
        <f>IF(A1238&lt;&gt;"",(RawData!O1238*ScoringModel!$B$14+RawData!P1238*ScoringModel!$B$15+RawData!Q1238*ScoringModel!$B$16+RawData!R1238*ScoringModel!$B$17+RawData!S1238*ScoringModel!$B$18+RawData!T1238*ScoringModel!$B$19+RawData!U1238*ScoringModel!$B$20)*0.01,"")</f>
        <v/>
      </c>
      <c r="P1238" t="str">
        <f>IF(A1238&lt;&gt;"",(RawData!V1238*ScoringModel!$B$24+RawData!W1238*ScoringModel!$B$25+RawData!X1238*ScoringModel!$B$26+RawData!Y1238*ScoringModel!$B$27+RawData!Z1238*ScoringModel!$B$28+RawData!AA1238*ScoringModel!$B$29+RawData!AB1238*ScoringModel!$B$30)*0.01,"")</f>
        <v/>
      </c>
      <c r="Q1238" s="19"/>
      <c r="R1238" s="19"/>
      <c r="S1238" s="19"/>
      <c r="T1238" s="19"/>
      <c r="U1238" s="19"/>
      <c r="V1238" s="19"/>
    </row>
    <row r="1239" spans="1:22" x14ac:dyDescent="0.25">
      <c r="A1239" t="str">
        <f>IF(RawData!A1239&lt;&gt;"",RawData!A1239,"")</f>
        <v/>
      </c>
      <c r="B1239" t="str">
        <f>IF(RawData!B1239&lt;&gt;"",CONCATENATE(RawData!B1239,", ",RawData!C1239),"")</f>
        <v/>
      </c>
      <c r="C1239" t="str">
        <f>IF(RawData!D1239&lt;&gt;"",RawData!D1239,"")</f>
        <v/>
      </c>
      <c r="D1239" s="28" t="str">
        <f>IF(RawData!E1239&lt;&gt;"",RawData!E1239,"")</f>
        <v/>
      </c>
      <c r="E1239" t="str">
        <f>IF(RawData!F1239&lt;&gt;"",CONCATENATE(RawData!F1239,", ",LEFT(RawData!G1239,1)),"")</f>
        <v/>
      </c>
      <c r="G1239" s="30" t="str">
        <f t="shared" si="19"/>
        <v/>
      </c>
      <c r="H1239" t="str">
        <f>IF(A1239&lt;&gt;"",VLOOKUP(G1239,ScoreRanges!$C$4:$E$8,3),"")</f>
        <v/>
      </c>
      <c r="J1239" s="30" t="str">
        <f>IF(AND(ConversionTable!$F$2&lt;&gt;"",A1239&lt;&gt;""),VLOOKUP(G1239,ConversionTable!B$2:D$402,3),"")</f>
        <v/>
      </c>
      <c r="K1239" t="str">
        <f>IF(AND(ConversionTable!$F$2&lt;&gt;"",A1239&lt;&gt;""),VLOOKUP(J1239,ConversionTable!I$4:K$7,3),"")</f>
        <v/>
      </c>
      <c r="M1239" t="str">
        <f>IF(A1239&lt;&gt;"",(RawData!AC1239*ScoringModel!$B$11+RawData!AD1239*ScoringModel!$B$21+RawData!AE1239*ScoringModel!$B$31)*0.01,"")</f>
        <v/>
      </c>
      <c r="N1239" t="str">
        <f>IF(A1239&lt;&gt;"",(RawData!H1239*ScoringModel!$B$4+RawData!I1239*ScoringModel!$B$5+RawData!J1239*ScoringModel!$B$6+RawData!K1239*ScoringModel!$B$7+RawData!L1239*ScoringModel!$B$8+RawData!M1239*ScoringModel!$B$9+RawData!N1239*ScoringModel!$B$10)*0.01,"")</f>
        <v/>
      </c>
      <c r="O1239" t="str">
        <f>IF(A1239&lt;&gt;"",(RawData!O1239*ScoringModel!$B$14+RawData!P1239*ScoringModel!$B$15+RawData!Q1239*ScoringModel!$B$16+RawData!R1239*ScoringModel!$B$17+RawData!S1239*ScoringModel!$B$18+RawData!T1239*ScoringModel!$B$19+RawData!U1239*ScoringModel!$B$20)*0.01,"")</f>
        <v/>
      </c>
      <c r="P1239" t="str">
        <f>IF(A1239&lt;&gt;"",(RawData!V1239*ScoringModel!$B$24+RawData!W1239*ScoringModel!$B$25+RawData!X1239*ScoringModel!$B$26+RawData!Y1239*ScoringModel!$B$27+RawData!Z1239*ScoringModel!$B$28+RawData!AA1239*ScoringModel!$B$29+RawData!AB1239*ScoringModel!$B$30)*0.01,"")</f>
        <v/>
      </c>
      <c r="Q1239" s="19"/>
      <c r="R1239" s="19"/>
      <c r="S1239" s="19"/>
      <c r="T1239" s="19"/>
      <c r="U1239" s="19"/>
      <c r="V1239" s="19"/>
    </row>
    <row r="1240" spans="1:22" x14ac:dyDescent="0.25">
      <c r="A1240" t="str">
        <f>IF(RawData!A1240&lt;&gt;"",RawData!A1240,"")</f>
        <v/>
      </c>
      <c r="B1240" t="str">
        <f>IF(RawData!B1240&lt;&gt;"",CONCATENATE(RawData!B1240,", ",RawData!C1240),"")</f>
        <v/>
      </c>
      <c r="C1240" t="str">
        <f>IF(RawData!D1240&lt;&gt;"",RawData!D1240,"")</f>
        <v/>
      </c>
      <c r="D1240" s="28" t="str">
        <f>IF(RawData!E1240&lt;&gt;"",RawData!E1240,"")</f>
        <v/>
      </c>
      <c r="E1240" t="str">
        <f>IF(RawData!F1240&lt;&gt;"",CONCATENATE(RawData!F1240,", ",LEFT(RawData!G1240,1)),"")</f>
        <v/>
      </c>
      <c r="G1240" s="30" t="str">
        <f t="shared" si="19"/>
        <v/>
      </c>
      <c r="H1240" t="str">
        <f>IF(A1240&lt;&gt;"",VLOOKUP(G1240,ScoreRanges!$C$4:$E$8,3),"")</f>
        <v/>
      </c>
      <c r="J1240" s="30" t="str">
        <f>IF(AND(ConversionTable!$F$2&lt;&gt;"",A1240&lt;&gt;""),VLOOKUP(G1240,ConversionTable!B$2:D$402,3),"")</f>
        <v/>
      </c>
      <c r="K1240" t="str">
        <f>IF(AND(ConversionTable!$F$2&lt;&gt;"",A1240&lt;&gt;""),VLOOKUP(J1240,ConversionTable!I$4:K$7,3),"")</f>
        <v/>
      </c>
      <c r="M1240" t="str">
        <f>IF(A1240&lt;&gt;"",(RawData!AC1240*ScoringModel!$B$11+RawData!AD1240*ScoringModel!$B$21+RawData!AE1240*ScoringModel!$B$31)*0.01,"")</f>
        <v/>
      </c>
      <c r="N1240" t="str">
        <f>IF(A1240&lt;&gt;"",(RawData!H1240*ScoringModel!$B$4+RawData!I1240*ScoringModel!$B$5+RawData!J1240*ScoringModel!$B$6+RawData!K1240*ScoringModel!$B$7+RawData!L1240*ScoringModel!$B$8+RawData!M1240*ScoringModel!$B$9+RawData!N1240*ScoringModel!$B$10)*0.01,"")</f>
        <v/>
      </c>
      <c r="O1240" t="str">
        <f>IF(A1240&lt;&gt;"",(RawData!O1240*ScoringModel!$B$14+RawData!P1240*ScoringModel!$B$15+RawData!Q1240*ScoringModel!$B$16+RawData!R1240*ScoringModel!$B$17+RawData!S1240*ScoringModel!$B$18+RawData!T1240*ScoringModel!$B$19+RawData!U1240*ScoringModel!$B$20)*0.01,"")</f>
        <v/>
      </c>
      <c r="P1240" t="str">
        <f>IF(A1240&lt;&gt;"",(RawData!V1240*ScoringModel!$B$24+RawData!W1240*ScoringModel!$B$25+RawData!X1240*ScoringModel!$B$26+RawData!Y1240*ScoringModel!$B$27+RawData!Z1240*ScoringModel!$B$28+RawData!AA1240*ScoringModel!$B$29+RawData!AB1240*ScoringModel!$B$30)*0.01,"")</f>
        <v/>
      </c>
      <c r="Q1240" s="19"/>
      <c r="R1240" s="19"/>
      <c r="S1240" s="19"/>
      <c r="T1240" s="19"/>
      <c r="U1240" s="19"/>
      <c r="V1240" s="19"/>
    </row>
    <row r="1241" spans="1:22" x14ac:dyDescent="0.25">
      <c r="A1241" t="str">
        <f>IF(RawData!A1241&lt;&gt;"",RawData!A1241,"")</f>
        <v/>
      </c>
      <c r="B1241" t="str">
        <f>IF(RawData!B1241&lt;&gt;"",CONCATENATE(RawData!B1241,", ",RawData!C1241),"")</f>
        <v/>
      </c>
      <c r="C1241" t="str">
        <f>IF(RawData!D1241&lt;&gt;"",RawData!D1241,"")</f>
        <v/>
      </c>
      <c r="D1241" s="28" t="str">
        <f>IF(RawData!E1241&lt;&gt;"",RawData!E1241,"")</f>
        <v/>
      </c>
      <c r="E1241" t="str">
        <f>IF(RawData!F1241&lt;&gt;"",CONCATENATE(RawData!F1241,", ",LEFT(RawData!G1241,1)),"")</f>
        <v/>
      </c>
      <c r="G1241" s="30" t="str">
        <f t="shared" si="19"/>
        <v/>
      </c>
      <c r="H1241" t="str">
        <f>IF(A1241&lt;&gt;"",VLOOKUP(G1241,ScoreRanges!$C$4:$E$8,3),"")</f>
        <v/>
      </c>
      <c r="J1241" s="30" t="str">
        <f>IF(AND(ConversionTable!$F$2&lt;&gt;"",A1241&lt;&gt;""),VLOOKUP(G1241,ConversionTable!B$2:D$402,3),"")</f>
        <v/>
      </c>
      <c r="K1241" t="str">
        <f>IF(AND(ConversionTable!$F$2&lt;&gt;"",A1241&lt;&gt;""),VLOOKUP(J1241,ConversionTable!I$4:K$7,3),"")</f>
        <v/>
      </c>
      <c r="M1241" t="str">
        <f>IF(A1241&lt;&gt;"",(RawData!AC1241*ScoringModel!$B$11+RawData!AD1241*ScoringModel!$B$21+RawData!AE1241*ScoringModel!$B$31)*0.01,"")</f>
        <v/>
      </c>
      <c r="N1241" t="str">
        <f>IF(A1241&lt;&gt;"",(RawData!H1241*ScoringModel!$B$4+RawData!I1241*ScoringModel!$B$5+RawData!J1241*ScoringModel!$B$6+RawData!K1241*ScoringModel!$B$7+RawData!L1241*ScoringModel!$B$8+RawData!M1241*ScoringModel!$B$9+RawData!N1241*ScoringModel!$B$10)*0.01,"")</f>
        <v/>
      </c>
      <c r="O1241" t="str">
        <f>IF(A1241&lt;&gt;"",(RawData!O1241*ScoringModel!$B$14+RawData!P1241*ScoringModel!$B$15+RawData!Q1241*ScoringModel!$B$16+RawData!R1241*ScoringModel!$B$17+RawData!S1241*ScoringModel!$B$18+RawData!T1241*ScoringModel!$B$19+RawData!U1241*ScoringModel!$B$20)*0.01,"")</f>
        <v/>
      </c>
      <c r="P1241" t="str">
        <f>IF(A1241&lt;&gt;"",(RawData!V1241*ScoringModel!$B$24+RawData!W1241*ScoringModel!$B$25+RawData!X1241*ScoringModel!$B$26+RawData!Y1241*ScoringModel!$B$27+RawData!Z1241*ScoringModel!$B$28+RawData!AA1241*ScoringModel!$B$29+RawData!AB1241*ScoringModel!$B$30)*0.01,"")</f>
        <v/>
      </c>
      <c r="Q1241" s="19"/>
      <c r="R1241" s="19"/>
      <c r="S1241" s="19"/>
      <c r="T1241" s="19"/>
      <c r="U1241" s="19"/>
      <c r="V1241" s="19"/>
    </row>
    <row r="1242" spans="1:22" x14ac:dyDescent="0.25">
      <c r="A1242" t="str">
        <f>IF(RawData!A1242&lt;&gt;"",RawData!A1242,"")</f>
        <v/>
      </c>
      <c r="B1242" t="str">
        <f>IF(RawData!B1242&lt;&gt;"",CONCATENATE(RawData!B1242,", ",RawData!C1242),"")</f>
        <v/>
      </c>
      <c r="C1242" t="str">
        <f>IF(RawData!D1242&lt;&gt;"",RawData!D1242,"")</f>
        <v/>
      </c>
      <c r="D1242" s="28" t="str">
        <f>IF(RawData!E1242&lt;&gt;"",RawData!E1242,"")</f>
        <v/>
      </c>
      <c r="E1242" t="str">
        <f>IF(RawData!F1242&lt;&gt;"",CONCATENATE(RawData!F1242,", ",LEFT(RawData!G1242,1)),"")</f>
        <v/>
      </c>
      <c r="G1242" s="30" t="str">
        <f t="shared" si="19"/>
        <v/>
      </c>
      <c r="H1242" t="str">
        <f>IF(A1242&lt;&gt;"",VLOOKUP(G1242,ScoreRanges!$C$4:$E$8,3),"")</f>
        <v/>
      </c>
      <c r="J1242" s="30" t="str">
        <f>IF(AND(ConversionTable!$F$2&lt;&gt;"",A1242&lt;&gt;""),VLOOKUP(G1242,ConversionTable!B$2:D$402,3),"")</f>
        <v/>
      </c>
      <c r="K1242" t="str">
        <f>IF(AND(ConversionTable!$F$2&lt;&gt;"",A1242&lt;&gt;""),VLOOKUP(J1242,ConversionTable!I$4:K$7,3),"")</f>
        <v/>
      </c>
      <c r="M1242" t="str">
        <f>IF(A1242&lt;&gt;"",(RawData!AC1242*ScoringModel!$B$11+RawData!AD1242*ScoringModel!$B$21+RawData!AE1242*ScoringModel!$B$31)*0.01,"")</f>
        <v/>
      </c>
      <c r="N1242" t="str">
        <f>IF(A1242&lt;&gt;"",(RawData!H1242*ScoringModel!$B$4+RawData!I1242*ScoringModel!$B$5+RawData!J1242*ScoringModel!$B$6+RawData!K1242*ScoringModel!$B$7+RawData!L1242*ScoringModel!$B$8+RawData!M1242*ScoringModel!$B$9+RawData!N1242*ScoringModel!$B$10)*0.01,"")</f>
        <v/>
      </c>
      <c r="O1242" t="str">
        <f>IF(A1242&lt;&gt;"",(RawData!O1242*ScoringModel!$B$14+RawData!P1242*ScoringModel!$B$15+RawData!Q1242*ScoringModel!$B$16+RawData!R1242*ScoringModel!$B$17+RawData!S1242*ScoringModel!$B$18+RawData!T1242*ScoringModel!$B$19+RawData!U1242*ScoringModel!$B$20)*0.01,"")</f>
        <v/>
      </c>
      <c r="P1242" t="str">
        <f>IF(A1242&lt;&gt;"",(RawData!V1242*ScoringModel!$B$24+RawData!W1242*ScoringModel!$B$25+RawData!X1242*ScoringModel!$B$26+RawData!Y1242*ScoringModel!$B$27+RawData!Z1242*ScoringModel!$B$28+RawData!AA1242*ScoringModel!$B$29+RawData!AB1242*ScoringModel!$B$30)*0.01,"")</f>
        <v/>
      </c>
      <c r="Q1242" s="19"/>
      <c r="R1242" s="19"/>
      <c r="S1242" s="19"/>
      <c r="T1242" s="19"/>
      <c r="U1242" s="19"/>
      <c r="V1242" s="19"/>
    </row>
    <row r="1243" spans="1:22" x14ac:dyDescent="0.25">
      <c r="A1243" t="str">
        <f>IF(RawData!A1243&lt;&gt;"",RawData!A1243,"")</f>
        <v/>
      </c>
      <c r="B1243" t="str">
        <f>IF(RawData!B1243&lt;&gt;"",CONCATENATE(RawData!B1243,", ",RawData!C1243),"")</f>
        <v/>
      </c>
      <c r="C1243" t="str">
        <f>IF(RawData!D1243&lt;&gt;"",RawData!D1243,"")</f>
        <v/>
      </c>
      <c r="D1243" s="28" t="str">
        <f>IF(RawData!E1243&lt;&gt;"",RawData!E1243,"")</f>
        <v/>
      </c>
      <c r="E1243" t="str">
        <f>IF(RawData!F1243&lt;&gt;"",CONCATENATE(RawData!F1243,", ",LEFT(RawData!G1243,1)),"")</f>
        <v/>
      </c>
      <c r="G1243" s="30" t="str">
        <f t="shared" si="19"/>
        <v/>
      </c>
      <c r="H1243" t="str">
        <f>IF(A1243&lt;&gt;"",VLOOKUP(G1243,ScoreRanges!$C$4:$E$8,3),"")</f>
        <v/>
      </c>
      <c r="J1243" s="30" t="str">
        <f>IF(AND(ConversionTable!$F$2&lt;&gt;"",A1243&lt;&gt;""),VLOOKUP(G1243,ConversionTable!B$2:D$402,3),"")</f>
        <v/>
      </c>
      <c r="K1243" t="str">
        <f>IF(AND(ConversionTable!$F$2&lt;&gt;"",A1243&lt;&gt;""),VLOOKUP(J1243,ConversionTable!I$4:K$7,3),"")</f>
        <v/>
      </c>
      <c r="M1243" t="str">
        <f>IF(A1243&lt;&gt;"",(RawData!AC1243*ScoringModel!$B$11+RawData!AD1243*ScoringModel!$B$21+RawData!AE1243*ScoringModel!$B$31)*0.01,"")</f>
        <v/>
      </c>
      <c r="N1243" t="str">
        <f>IF(A1243&lt;&gt;"",(RawData!H1243*ScoringModel!$B$4+RawData!I1243*ScoringModel!$B$5+RawData!J1243*ScoringModel!$B$6+RawData!K1243*ScoringModel!$B$7+RawData!L1243*ScoringModel!$B$8+RawData!M1243*ScoringModel!$B$9+RawData!N1243*ScoringModel!$B$10)*0.01,"")</f>
        <v/>
      </c>
      <c r="O1243" t="str">
        <f>IF(A1243&lt;&gt;"",(RawData!O1243*ScoringModel!$B$14+RawData!P1243*ScoringModel!$B$15+RawData!Q1243*ScoringModel!$B$16+RawData!R1243*ScoringModel!$B$17+RawData!S1243*ScoringModel!$B$18+RawData!T1243*ScoringModel!$B$19+RawData!U1243*ScoringModel!$B$20)*0.01,"")</f>
        <v/>
      </c>
      <c r="P1243" t="str">
        <f>IF(A1243&lt;&gt;"",(RawData!V1243*ScoringModel!$B$24+RawData!W1243*ScoringModel!$B$25+RawData!X1243*ScoringModel!$B$26+RawData!Y1243*ScoringModel!$B$27+RawData!Z1243*ScoringModel!$B$28+RawData!AA1243*ScoringModel!$B$29+RawData!AB1243*ScoringModel!$B$30)*0.01,"")</f>
        <v/>
      </c>
      <c r="Q1243" s="19"/>
      <c r="R1243" s="19"/>
      <c r="S1243" s="19"/>
      <c r="T1243" s="19"/>
      <c r="U1243" s="19"/>
      <c r="V1243" s="19"/>
    </row>
    <row r="1244" spans="1:22" x14ac:dyDescent="0.25">
      <c r="A1244" t="str">
        <f>IF(RawData!A1244&lt;&gt;"",RawData!A1244,"")</f>
        <v/>
      </c>
      <c r="B1244" t="str">
        <f>IF(RawData!B1244&lt;&gt;"",CONCATENATE(RawData!B1244,", ",RawData!C1244),"")</f>
        <v/>
      </c>
      <c r="C1244" t="str">
        <f>IF(RawData!D1244&lt;&gt;"",RawData!D1244,"")</f>
        <v/>
      </c>
      <c r="D1244" s="28" t="str">
        <f>IF(RawData!E1244&lt;&gt;"",RawData!E1244,"")</f>
        <v/>
      </c>
      <c r="E1244" t="str">
        <f>IF(RawData!F1244&lt;&gt;"",CONCATENATE(RawData!F1244,", ",LEFT(RawData!G1244,1)),"")</f>
        <v/>
      </c>
      <c r="G1244" s="30" t="str">
        <f t="shared" si="19"/>
        <v/>
      </c>
      <c r="H1244" t="str">
        <f>IF(A1244&lt;&gt;"",VLOOKUP(G1244,ScoreRanges!$C$4:$E$8,3),"")</f>
        <v/>
      </c>
      <c r="J1244" s="30" t="str">
        <f>IF(AND(ConversionTable!$F$2&lt;&gt;"",A1244&lt;&gt;""),VLOOKUP(G1244,ConversionTable!B$2:D$402,3),"")</f>
        <v/>
      </c>
      <c r="K1244" t="str">
        <f>IF(AND(ConversionTable!$F$2&lt;&gt;"",A1244&lt;&gt;""),VLOOKUP(J1244,ConversionTable!I$4:K$7,3),"")</f>
        <v/>
      </c>
      <c r="M1244" t="str">
        <f>IF(A1244&lt;&gt;"",(RawData!AC1244*ScoringModel!$B$11+RawData!AD1244*ScoringModel!$B$21+RawData!AE1244*ScoringModel!$B$31)*0.01,"")</f>
        <v/>
      </c>
      <c r="N1244" t="str">
        <f>IF(A1244&lt;&gt;"",(RawData!H1244*ScoringModel!$B$4+RawData!I1244*ScoringModel!$B$5+RawData!J1244*ScoringModel!$B$6+RawData!K1244*ScoringModel!$B$7+RawData!L1244*ScoringModel!$B$8+RawData!M1244*ScoringModel!$B$9+RawData!N1244*ScoringModel!$B$10)*0.01,"")</f>
        <v/>
      </c>
      <c r="O1244" t="str">
        <f>IF(A1244&lt;&gt;"",(RawData!O1244*ScoringModel!$B$14+RawData!P1244*ScoringModel!$B$15+RawData!Q1244*ScoringModel!$B$16+RawData!R1244*ScoringModel!$B$17+RawData!S1244*ScoringModel!$B$18+RawData!T1244*ScoringModel!$B$19+RawData!U1244*ScoringModel!$B$20)*0.01,"")</f>
        <v/>
      </c>
      <c r="P1244" t="str">
        <f>IF(A1244&lt;&gt;"",(RawData!V1244*ScoringModel!$B$24+RawData!W1244*ScoringModel!$B$25+RawData!X1244*ScoringModel!$B$26+RawData!Y1244*ScoringModel!$B$27+RawData!Z1244*ScoringModel!$B$28+RawData!AA1244*ScoringModel!$B$29+RawData!AB1244*ScoringModel!$B$30)*0.01,"")</f>
        <v/>
      </c>
      <c r="Q1244" s="19"/>
      <c r="R1244" s="19"/>
      <c r="S1244" s="19"/>
      <c r="T1244" s="19"/>
      <c r="U1244" s="19"/>
      <c r="V1244" s="19"/>
    </row>
    <row r="1245" spans="1:22" x14ac:dyDescent="0.25">
      <c r="A1245" t="str">
        <f>IF(RawData!A1245&lt;&gt;"",RawData!A1245,"")</f>
        <v/>
      </c>
      <c r="B1245" t="str">
        <f>IF(RawData!B1245&lt;&gt;"",CONCATENATE(RawData!B1245,", ",RawData!C1245),"")</f>
        <v/>
      </c>
      <c r="C1245" t="str">
        <f>IF(RawData!D1245&lt;&gt;"",RawData!D1245,"")</f>
        <v/>
      </c>
      <c r="D1245" s="28" t="str">
        <f>IF(RawData!E1245&lt;&gt;"",RawData!E1245,"")</f>
        <v/>
      </c>
      <c r="E1245" t="str">
        <f>IF(RawData!F1245&lt;&gt;"",CONCATENATE(RawData!F1245,", ",LEFT(RawData!G1245,1)),"")</f>
        <v/>
      </c>
      <c r="G1245" s="30" t="str">
        <f t="shared" si="19"/>
        <v/>
      </c>
      <c r="H1245" t="str">
        <f>IF(A1245&lt;&gt;"",VLOOKUP(G1245,ScoreRanges!$C$4:$E$8,3),"")</f>
        <v/>
      </c>
      <c r="J1245" s="30" t="str">
        <f>IF(AND(ConversionTable!$F$2&lt;&gt;"",A1245&lt;&gt;""),VLOOKUP(G1245,ConversionTable!B$2:D$402,3),"")</f>
        <v/>
      </c>
      <c r="K1245" t="str">
        <f>IF(AND(ConversionTable!$F$2&lt;&gt;"",A1245&lt;&gt;""),VLOOKUP(J1245,ConversionTable!I$4:K$7,3),"")</f>
        <v/>
      </c>
      <c r="M1245" t="str">
        <f>IF(A1245&lt;&gt;"",(RawData!AC1245*ScoringModel!$B$11+RawData!AD1245*ScoringModel!$B$21+RawData!AE1245*ScoringModel!$B$31)*0.01,"")</f>
        <v/>
      </c>
      <c r="N1245" t="str">
        <f>IF(A1245&lt;&gt;"",(RawData!H1245*ScoringModel!$B$4+RawData!I1245*ScoringModel!$B$5+RawData!J1245*ScoringModel!$B$6+RawData!K1245*ScoringModel!$B$7+RawData!L1245*ScoringModel!$B$8+RawData!M1245*ScoringModel!$B$9+RawData!N1245*ScoringModel!$B$10)*0.01,"")</f>
        <v/>
      </c>
      <c r="O1245" t="str">
        <f>IF(A1245&lt;&gt;"",(RawData!O1245*ScoringModel!$B$14+RawData!P1245*ScoringModel!$B$15+RawData!Q1245*ScoringModel!$B$16+RawData!R1245*ScoringModel!$B$17+RawData!S1245*ScoringModel!$B$18+RawData!T1245*ScoringModel!$B$19+RawData!U1245*ScoringModel!$B$20)*0.01,"")</f>
        <v/>
      </c>
      <c r="P1245" t="str">
        <f>IF(A1245&lt;&gt;"",(RawData!V1245*ScoringModel!$B$24+RawData!W1245*ScoringModel!$B$25+RawData!X1245*ScoringModel!$B$26+RawData!Y1245*ScoringModel!$B$27+RawData!Z1245*ScoringModel!$B$28+RawData!AA1245*ScoringModel!$B$29+RawData!AB1245*ScoringModel!$B$30)*0.01,"")</f>
        <v/>
      </c>
      <c r="Q1245" s="19"/>
      <c r="R1245" s="19"/>
      <c r="S1245" s="19"/>
      <c r="T1245" s="19"/>
      <c r="U1245" s="19"/>
      <c r="V1245" s="19"/>
    </row>
    <row r="1246" spans="1:22" x14ac:dyDescent="0.25">
      <c r="A1246" t="str">
        <f>IF(RawData!A1246&lt;&gt;"",RawData!A1246,"")</f>
        <v/>
      </c>
      <c r="B1246" t="str">
        <f>IF(RawData!B1246&lt;&gt;"",CONCATENATE(RawData!B1246,", ",RawData!C1246),"")</f>
        <v/>
      </c>
      <c r="C1246" t="str">
        <f>IF(RawData!D1246&lt;&gt;"",RawData!D1246,"")</f>
        <v/>
      </c>
      <c r="D1246" s="28" t="str">
        <f>IF(RawData!E1246&lt;&gt;"",RawData!E1246,"")</f>
        <v/>
      </c>
      <c r="E1246" t="str">
        <f>IF(RawData!F1246&lt;&gt;"",CONCATENATE(RawData!F1246,", ",LEFT(RawData!G1246,1)),"")</f>
        <v/>
      </c>
      <c r="G1246" s="30" t="str">
        <f t="shared" si="19"/>
        <v/>
      </c>
      <c r="H1246" t="str">
        <f>IF(A1246&lt;&gt;"",VLOOKUP(G1246,ScoreRanges!$C$4:$E$8,3),"")</f>
        <v/>
      </c>
      <c r="J1246" s="30" t="str">
        <f>IF(AND(ConversionTable!$F$2&lt;&gt;"",A1246&lt;&gt;""),VLOOKUP(G1246,ConversionTable!B$2:D$402,3),"")</f>
        <v/>
      </c>
      <c r="K1246" t="str">
        <f>IF(AND(ConversionTable!$F$2&lt;&gt;"",A1246&lt;&gt;""),VLOOKUP(J1246,ConversionTable!I$4:K$7,3),"")</f>
        <v/>
      </c>
      <c r="M1246" t="str">
        <f>IF(A1246&lt;&gt;"",(RawData!AC1246*ScoringModel!$B$11+RawData!AD1246*ScoringModel!$B$21+RawData!AE1246*ScoringModel!$B$31)*0.01,"")</f>
        <v/>
      </c>
      <c r="N1246" t="str">
        <f>IF(A1246&lt;&gt;"",(RawData!H1246*ScoringModel!$B$4+RawData!I1246*ScoringModel!$B$5+RawData!J1246*ScoringModel!$B$6+RawData!K1246*ScoringModel!$B$7+RawData!L1246*ScoringModel!$B$8+RawData!M1246*ScoringModel!$B$9+RawData!N1246*ScoringModel!$B$10)*0.01,"")</f>
        <v/>
      </c>
      <c r="O1246" t="str">
        <f>IF(A1246&lt;&gt;"",(RawData!O1246*ScoringModel!$B$14+RawData!P1246*ScoringModel!$B$15+RawData!Q1246*ScoringModel!$B$16+RawData!R1246*ScoringModel!$B$17+RawData!S1246*ScoringModel!$B$18+RawData!T1246*ScoringModel!$B$19+RawData!U1246*ScoringModel!$B$20)*0.01,"")</f>
        <v/>
      </c>
      <c r="P1246" t="str">
        <f>IF(A1246&lt;&gt;"",(RawData!V1246*ScoringModel!$B$24+RawData!W1246*ScoringModel!$B$25+RawData!X1246*ScoringModel!$B$26+RawData!Y1246*ScoringModel!$B$27+RawData!Z1246*ScoringModel!$B$28+RawData!AA1246*ScoringModel!$B$29+RawData!AB1246*ScoringModel!$B$30)*0.01,"")</f>
        <v/>
      </c>
      <c r="Q1246" s="19"/>
      <c r="R1246" s="19"/>
      <c r="S1246" s="19"/>
      <c r="T1246" s="19"/>
      <c r="U1246" s="19"/>
      <c r="V1246" s="19"/>
    </row>
    <row r="1247" spans="1:22" x14ac:dyDescent="0.25">
      <c r="A1247" t="str">
        <f>IF(RawData!A1247&lt;&gt;"",RawData!A1247,"")</f>
        <v/>
      </c>
      <c r="B1247" t="str">
        <f>IF(RawData!B1247&lt;&gt;"",CONCATENATE(RawData!B1247,", ",RawData!C1247),"")</f>
        <v/>
      </c>
      <c r="C1247" t="str">
        <f>IF(RawData!D1247&lt;&gt;"",RawData!D1247,"")</f>
        <v/>
      </c>
      <c r="D1247" s="28" t="str">
        <f>IF(RawData!E1247&lt;&gt;"",RawData!E1247,"")</f>
        <v/>
      </c>
      <c r="E1247" t="str">
        <f>IF(RawData!F1247&lt;&gt;"",CONCATENATE(RawData!F1247,", ",LEFT(RawData!G1247,1)),"")</f>
        <v/>
      </c>
      <c r="G1247" s="30" t="str">
        <f t="shared" si="19"/>
        <v/>
      </c>
      <c r="H1247" t="str">
        <f>IF(A1247&lt;&gt;"",VLOOKUP(G1247,ScoreRanges!$C$4:$E$8,3),"")</f>
        <v/>
      </c>
      <c r="J1247" s="30" t="str">
        <f>IF(AND(ConversionTable!$F$2&lt;&gt;"",A1247&lt;&gt;""),VLOOKUP(G1247,ConversionTable!B$2:D$402,3),"")</f>
        <v/>
      </c>
      <c r="K1247" t="str">
        <f>IF(AND(ConversionTable!$F$2&lt;&gt;"",A1247&lt;&gt;""),VLOOKUP(J1247,ConversionTable!I$4:K$7,3),"")</f>
        <v/>
      </c>
      <c r="M1247" t="str">
        <f>IF(A1247&lt;&gt;"",(RawData!AC1247*ScoringModel!$B$11+RawData!AD1247*ScoringModel!$B$21+RawData!AE1247*ScoringModel!$B$31)*0.01,"")</f>
        <v/>
      </c>
      <c r="N1247" t="str">
        <f>IF(A1247&lt;&gt;"",(RawData!H1247*ScoringModel!$B$4+RawData!I1247*ScoringModel!$B$5+RawData!J1247*ScoringModel!$B$6+RawData!K1247*ScoringModel!$B$7+RawData!L1247*ScoringModel!$B$8+RawData!M1247*ScoringModel!$B$9+RawData!N1247*ScoringModel!$B$10)*0.01,"")</f>
        <v/>
      </c>
      <c r="O1247" t="str">
        <f>IF(A1247&lt;&gt;"",(RawData!O1247*ScoringModel!$B$14+RawData!P1247*ScoringModel!$B$15+RawData!Q1247*ScoringModel!$B$16+RawData!R1247*ScoringModel!$B$17+RawData!S1247*ScoringModel!$B$18+RawData!T1247*ScoringModel!$B$19+RawData!U1247*ScoringModel!$B$20)*0.01,"")</f>
        <v/>
      </c>
      <c r="P1247" t="str">
        <f>IF(A1247&lt;&gt;"",(RawData!V1247*ScoringModel!$B$24+RawData!W1247*ScoringModel!$B$25+RawData!X1247*ScoringModel!$B$26+RawData!Y1247*ScoringModel!$B$27+RawData!Z1247*ScoringModel!$B$28+RawData!AA1247*ScoringModel!$B$29+RawData!AB1247*ScoringModel!$B$30)*0.01,"")</f>
        <v/>
      </c>
      <c r="Q1247" s="19"/>
      <c r="R1247" s="19"/>
      <c r="S1247" s="19"/>
      <c r="T1247" s="19"/>
      <c r="U1247" s="19"/>
      <c r="V1247" s="19"/>
    </row>
    <row r="1248" spans="1:22" x14ac:dyDescent="0.25">
      <c r="A1248" t="str">
        <f>IF(RawData!A1248&lt;&gt;"",RawData!A1248,"")</f>
        <v/>
      </c>
      <c r="B1248" t="str">
        <f>IF(RawData!B1248&lt;&gt;"",CONCATENATE(RawData!B1248,", ",RawData!C1248),"")</f>
        <v/>
      </c>
      <c r="C1248" t="str">
        <f>IF(RawData!D1248&lt;&gt;"",RawData!D1248,"")</f>
        <v/>
      </c>
      <c r="D1248" s="28" t="str">
        <f>IF(RawData!E1248&lt;&gt;"",RawData!E1248,"")</f>
        <v/>
      </c>
      <c r="E1248" t="str">
        <f>IF(RawData!F1248&lt;&gt;"",CONCATENATE(RawData!F1248,", ",LEFT(RawData!G1248,1)),"")</f>
        <v/>
      </c>
      <c r="G1248" s="30" t="str">
        <f t="shared" si="19"/>
        <v/>
      </c>
      <c r="H1248" t="str">
        <f>IF(A1248&lt;&gt;"",VLOOKUP(G1248,ScoreRanges!$C$4:$E$8,3),"")</f>
        <v/>
      </c>
      <c r="J1248" s="30" t="str">
        <f>IF(AND(ConversionTable!$F$2&lt;&gt;"",A1248&lt;&gt;""),VLOOKUP(G1248,ConversionTable!B$2:D$402,3),"")</f>
        <v/>
      </c>
      <c r="K1248" t="str">
        <f>IF(AND(ConversionTable!$F$2&lt;&gt;"",A1248&lt;&gt;""),VLOOKUP(J1248,ConversionTable!I$4:K$7,3),"")</f>
        <v/>
      </c>
      <c r="M1248" t="str">
        <f>IF(A1248&lt;&gt;"",(RawData!AC1248*ScoringModel!$B$11+RawData!AD1248*ScoringModel!$B$21+RawData!AE1248*ScoringModel!$B$31)*0.01,"")</f>
        <v/>
      </c>
      <c r="N1248" t="str">
        <f>IF(A1248&lt;&gt;"",(RawData!H1248*ScoringModel!$B$4+RawData!I1248*ScoringModel!$B$5+RawData!J1248*ScoringModel!$B$6+RawData!K1248*ScoringModel!$B$7+RawData!L1248*ScoringModel!$B$8+RawData!M1248*ScoringModel!$B$9+RawData!N1248*ScoringModel!$B$10)*0.01,"")</f>
        <v/>
      </c>
      <c r="O1248" t="str">
        <f>IF(A1248&lt;&gt;"",(RawData!O1248*ScoringModel!$B$14+RawData!P1248*ScoringModel!$B$15+RawData!Q1248*ScoringModel!$B$16+RawData!R1248*ScoringModel!$B$17+RawData!S1248*ScoringModel!$B$18+RawData!T1248*ScoringModel!$B$19+RawData!U1248*ScoringModel!$B$20)*0.01,"")</f>
        <v/>
      </c>
      <c r="P1248" t="str">
        <f>IF(A1248&lt;&gt;"",(RawData!V1248*ScoringModel!$B$24+RawData!W1248*ScoringModel!$B$25+RawData!X1248*ScoringModel!$B$26+RawData!Y1248*ScoringModel!$B$27+RawData!Z1248*ScoringModel!$B$28+RawData!AA1248*ScoringModel!$B$29+RawData!AB1248*ScoringModel!$B$30)*0.01,"")</f>
        <v/>
      </c>
      <c r="Q1248" s="19"/>
      <c r="R1248" s="19"/>
      <c r="S1248" s="19"/>
      <c r="T1248" s="19"/>
      <c r="U1248" s="19"/>
      <c r="V1248" s="19"/>
    </row>
    <row r="1249" spans="1:22" x14ac:dyDescent="0.25">
      <c r="A1249" t="str">
        <f>IF(RawData!A1249&lt;&gt;"",RawData!A1249,"")</f>
        <v/>
      </c>
      <c r="B1249" t="str">
        <f>IF(RawData!B1249&lt;&gt;"",CONCATENATE(RawData!B1249,", ",RawData!C1249),"")</f>
        <v/>
      </c>
      <c r="C1249" t="str">
        <f>IF(RawData!D1249&lt;&gt;"",RawData!D1249,"")</f>
        <v/>
      </c>
      <c r="D1249" s="28" t="str">
        <f>IF(RawData!E1249&lt;&gt;"",RawData!E1249,"")</f>
        <v/>
      </c>
      <c r="E1249" t="str">
        <f>IF(RawData!F1249&lt;&gt;"",CONCATENATE(RawData!F1249,", ",LEFT(RawData!G1249,1)),"")</f>
        <v/>
      </c>
      <c r="G1249" s="30" t="str">
        <f t="shared" si="19"/>
        <v/>
      </c>
      <c r="H1249" t="str">
        <f>IF(A1249&lt;&gt;"",VLOOKUP(G1249,ScoreRanges!$C$4:$E$8,3),"")</f>
        <v/>
      </c>
      <c r="J1249" s="30" t="str">
        <f>IF(AND(ConversionTable!$F$2&lt;&gt;"",A1249&lt;&gt;""),VLOOKUP(G1249,ConversionTable!B$2:D$402,3),"")</f>
        <v/>
      </c>
      <c r="K1249" t="str">
        <f>IF(AND(ConversionTable!$F$2&lt;&gt;"",A1249&lt;&gt;""),VLOOKUP(J1249,ConversionTable!I$4:K$7,3),"")</f>
        <v/>
      </c>
      <c r="M1249" t="str">
        <f>IF(A1249&lt;&gt;"",(RawData!AC1249*ScoringModel!$B$11+RawData!AD1249*ScoringModel!$B$21+RawData!AE1249*ScoringModel!$B$31)*0.01,"")</f>
        <v/>
      </c>
      <c r="N1249" t="str">
        <f>IF(A1249&lt;&gt;"",(RawData!H1249*ScoringModel!$B$4+RawData!I1249*ScoringModel!$B$5+RawData!J1249*ScoringModel!$B$6+RawData!K1249*ScoringModel!$B$7+RawData!L1249*ScoringModel!$B$8+RawData!M1249*ScoringModel!$B$9+RawData!N1249*ScoringModel!$B$10)*0.01,"")</f>
        <v/>
      </c>
      <c r="O1249" t="str">
        <f>IF(A1249&lt;&gt;"",(RawData!O1249*ScoringModel!$B$14+RawData!P1249*ScoringModel!$B$15+RawData!Q1249*ScoringModel!$B$16+RawData!R1249*ScoringModel!$B$17+RawData!S1249*ScoringModel!$B$18+RawData!T1249*ScoringModel!$B$19+RawData!U1249*ScoringModel!$B$20)*0.01,"")</f>
        <v/>
      </c>
      <c r="P1249" t="str">
        <f>IF(A1249&lt;&gt;"",(RawData!V1249*ScoringModel!$B$24+RawData!W1249*ScoringModel!$B$25+RawData!X1249*ScoringModel!$B$26+RawData!Y1249*ScoringModel!$B$27+RawData!Z1249*ScoringModel!$B$28+RawData!AA1249*ScoringModel!$B$29+RawData!AB1249*ScoringModel!$B$30)*0.01,"")</f>
        <v/>
      </c>
      <c r="Q1249" s="19"/>
      <c r="R1249" s="19"/>
      <c r="S1249" s="19"/>
      <c r="T1249" s="19"/>
      <c r="U1249" s="19"/>
      <c r="V1249" s="19"/>
    </row>
    <row r="1250" spans="1:22" x14ac:dyDescent="0.25">
      <c r="A1250" t="str">
        <f>IF(RawData!A1250&lt;&gt;"",RawData!A1250,"")</f>
        <v/>
      </c>
      <c r="B1250" t="str">
        <f>IF(RawData!B1250&lt;&gt;"",CONCATENATE(RawData!B1250,", ",RawData!C1250),"")</f>
        <v/>
      </c>
      <c r="C1250" t="str">
        <f>IF(RawData!D1250&lt;&gt;"",RawData!D1250,"")</f>
        <v/>
      </c>
      <c r="D1250" s="28" t="str">
        <f>IF(RawData!E1250&lt;&gt;"",RawData!E1250,"")</f>
        <v/>
      </c>
      <c r="E1250" t="str">
        <f>IF(RawData!F1250&lt;&gt;"",CONCATENATE(RawData!F1250,", ",LEFT(RawData!G1250,1)),"")</f>
        <v/>
      </c>
      <c r="G1250" s="30" t="str">
        <f t="shared" si="19"/>
        <v/>
      </c>
      <c r="H1250" t="str">
        <f>IF(A1250&lt;&gt;"",VLOOKUP(G1250,ScoreRanges!$C$4:$E$8,3),"")</f>
        <v/>
      </c>
      <c r="J1250" s="30" t="str">
        <f>IF(AND(ConversionTable!$F$2&lt;&gt;"",A1250&lt;&gt;""),VLOOKUP(G1250,ConversionTable!B$2:D$402,3),"")</f>
        <v/>
      </c>
      <c r="K1250" t="str">
        <f>IF(AND(ConversionTable!$F$2&lt;&gt;"",A1250&lt;&gt;""),VLOOKUP(J1250,ConversionTable!I$4:K$7,3),"")</f>
        <v/>
      </c>
      <c r="M1250" t="str">
        <f>IF(A1250&lt;&gt;"",(RawData!AC1250*ScoringModel!$B$11+RawData!AD1250*ScoringModel!$B$21+RawData!AE1250*ScoringModel!$B$31)*0.01,"")</f>
        <v/>
      </c>
      <c r="N1250" t="str">
        <f>IF(A1250&lt;&gt;"",(RawData!H1250*ScoringModel!$B$4+RawData!I1250*ScoringModel!$B$5+RawData!J1250*ScoringModel!$B$6+RawData!K1250*ScoringModel!$B$7+RawData!L1250*ScoringModel!$B$8+RawData!M1250*ScoringModel!$B$9+RawData!N1250*ScoringModel!$B$10)*0.01,"")</f>
        <v/>
      </c>
      <c r="O1250" t="str">
        <f>IF(A1250&lt;&gt;"",(RawData!O1250*ScoringModel!$B$14+RawData!P1250*ScoringModel!$B$15+RawData!Q1250*ScoringModel!$B$16+RawData!R1250*ScoringModel!$B$17+RawData!S1250*ScoringModel!$B$18+RawData!T1250*ScoringModel!$B$19+RawData!U1250*ScoringModel!$B$20)*0.01,"")</f>
        <v/>
      </c>
      <c r="P1250" t="str">
        <f>IF(A1250&lt;&gt;"",(RawData!V1250*ScoringModel!$B$24+RawData!W1250*ScoringModel!$B$25+RawData!X1250*ScoringModel!$B$26+RawData!Y1250*ScoringModel!$B$27+RawData!Z1250*ScoringModel!$B$28+RawData!AA1250*ScoringModel!$B$29+RawData!AB1250*ScoringModel!$B$30)*0.01,"")</f>
        <v/>
      </c>
      <c r="Q1250" s="19"/>
      <c r="R1250" s="19"/>
      <c r="S1250" s="19"/>
      <c r="T1250" s="19"/>
      <c r="U1250" s="19"/>
      <c r="V1250" s="19"/>
    </row>
    <row r="1251" spans="1:22" x14ac:dyDescent="0.25">
      <c r="A1251" t="str">
        <f>IF(RawData!A1251&lt;&gt;"",RawData!A1251,"")</f>
        <v/>
      </c>
      <c r="B1251" t="str">
        <f>IF(RawData!B1251&lt;&gt;"",CONCATENATE(RawData!B1251,", ",RawData!C1251),"")</f>
        <v/>
      </c>
      <c r="C1251" t="str">
        <f>IF(RawData!D1251&lt;&gt;"",RawData!D1251,"")</f>
        <v/>
      </c>
      <c r="D1251" s="28" t="str">
        <f>IF(RawData!E1251&lt;&gt;"",RawData!E1251,"")</f>
        <v/>
      </c>
      <c r="E1251" t="str">
        <f>IF(RawData!F1251&lt;&gt;"",CONCATENATE(RawData!F1251,", ",LEFT(RawData!G1251,1)),"")</f>
        <v/>
      </c>
      <c r="G1251" s="30" t="str">
        <f t="shared" si="19"/>
        <v/>
      </c>
      <c r="H1251" t="str">
        <f>IF(A1251&lt;&gt;"",VLOOKUP(G1251,ScoreRanges!$C$4:$E$8,3),"")</f>
        <v/>
      </c>
      <c r="J1251" s="30" t="str">
        <f>IF(AND(ConversionTable!$F$2&lt;&gt;"",A1251&lt;&gt;""),VLOOKUP(G1251,ConversionTable!B$2:D$402,3),"")</f>
        <v/>
      </c>
      <c r="K1251" t="str">
        <f>IF(AND(ConversionTable!$F$2&lt;&gt;"",A1251&lt;&gt;""),VLOOKUP(J1251,ConversionTable!I$4:K$7,3),"")</f>
        <v/>
      </c>
      <c r="M1251" t="str">
        <f>IF(A1251&lt;&gt;"",(RawData!AC1251*ScoringModel!$B$11+RawData!AD1251*ScoringModel!$B$21+RawData!AE1251*ScoringModel!$B$31)*0.01,"")</f>
        <v/>
      </c>
      <c r="N1251" t="str">
        <f>IF(A1251&lt;&gt;"",(RawData!H1251*ScoringModel!$B$4+RawData!I1251*ScoringModel!$B$5+RawData!J1251*ScoringModel!$B$6+RawData!K1251*ScoringModel!$B$7+RawData!L1251*ScoringModel!$B$8+RawData!M1251*ScoringModel!$B$9+RawData!N1251*ScoringModel!$B$10)*0.01,"")</f>
        <v/>
      </c>
      <c r="O1251" t="str">
        <f>IF(A1251&lt;&gt;"",(RawData!O1251*ScoringModel!$B$14+RawData!P1251*ScoringModel!$B$15+RawData!Q1251*ScoringModel!$B$16+RawData!R1251*ScoringModel!$B$17+RawData!S1251*ScoringModel!$B$18+RawData!T1251*ScoringModel!$B$19+RawData!U1251*ScoringModel!$B$20)*0.01,"")</f>
        <v/>
      </c>
      <c r="P1251" t="str">
        <f>IF(A1251&lt;&gt;"",(RawData!V1251*ScoringModel!$B$24+RawData!W1251*ScoringModel!$B$25+RawData!X1251*ScoringModel!$B$26+RawData!Y1251*ScoringModel!$B$27+RawData!Z1251*ScoringModel!$B$28+RawData!AA1251*ScoringModel!$B$29+RawData!AB1251*ScoringModel!$B$30)*0.01,"")</f>
        <v/>
      </c>
      <c r="Q1251" s="19"/>
      <c r="R1251" s="19"/>
      <c r="S1251" s="19"/>
      <c r="T1251" s="19"/>
      <c r="U1251" s="19"/>
      <c r="V1251" s="19"/>
    </row>
    <row r="1252" spans="1:22" x14ac:dyDescent="0.25">
      <c r="A1252" t="str">
        <f>IF(RawData!A1252&lt;&gt;"",RawData!A1252,"")</f>
        <v/>
      </c>
      <c r="B1252" t="str">
        <f>IF(RawData!B1252&lt;&gt;"",CONCATENATE(RawData!B1252,", ",RawData!C1252),"")</f>
        <v/>
      </c>
      <c r="C1252" t="str">
        <f>IF(RawData!D1252&lt;&gt;"",RawData!D1252,"")</f>
        <v/>
      </c>
      <c r="D1252" s="28" t="str">
        <f>IF(RawData!E1252&lt;&gt;"",RawData!E1252,"")</f>
        <v/>
      </c>
      <c r="E1252" t="str">
        <f>IF(RawData!F1252&lt;&gt;"",CONCATENATE(RawData!F1252,", ",LEFT(RawData!G1252,1)),"")</f>
        <v/>
      </c>
      <c r="G1252" s="30" t="str">
        <f t="shared" si="19"/>
        <v/>
      </c>
      <c r="H1252" t="str">
        <f>IF(A1252&lt;&gt;"",VLOOKUP(G1252,ScoreRanges!$C$4:$E$8,3),"")</f>
        <v/>
      </c>
      <c r="J1252" s="30" t="str">
        <f>IF(AND(ConversionTable!$F$2&lt;&gt;"",A1252&lt;&gt;""),VLOOKUP(G1252,ConversionTable!B$2:D$402,3),"")</f>
        <v/>
      </c>
      <c r="K1252" t="str">
        <f>IF(AND(ConversionTable!$F$2&lt;&gt;"",A1252&lt;&gt;""),VLOOKUP(J1252,ConversionTable!I$4:K$7,3),"")</f>
        <v/>
      </c>
      <c r="M1252" t="str">
        <f>IF(A1252&lt;&gt;"",(RawData!AC1252*ScoringModel!$B$11+RawData!AD1252*ScoringModel!$B$21+RawData!AE1252*ScoringModel!$B$31)*0.01,"")</f>
        <v/>
      </c>
      <c r="N1252" t="str">
        <f>IF(A1252&lt;&gt;"",(RawData!H1252*ScoringModel!$B$4+RawData!I1252*ScoringModel!$B$5+RawData!J1252*ScoringModel!$B$6+RawData!K1252*ScoringModel!$B$7+RawData!L1252*ScoringModel!$B$8+RawData!M1252*ScoringModel!$B$9+RawData!N1252*ScoringModel!$B$10)*0.01,"")</f>
        <v/>
      </c>
      <c r="O1252" t="str">
        <f>IF(A1252&lt;&gt;"",(RawData!O1252*ScoringModel!$B$14+RawData!P1252*ScoringModel!$B$15+RawData!Q1252*ScoringModel!$B$16+RawData!R1252*ScoringModel!$B$17+RawData!S1252*ScoringModel!$B$18+RawData!T1252*ScoringModel!$B$19+RawData!U1252*ScoringModel!$B$20)*0.01,"")</f>
        <v/>
      </c>
      <c r="P1252" t="str">
        <f>IF(A1252&lt;&gt;"",(RawData!V1252*ScoringModel!$B$24+RawData!W1252*ScoringModel!$B$25+RawData!X1252*ScoringModel!$B$26+RawData!Y1252*ScoringModel!$B$27+RawData!Z1252*ScoringModel!$B$28+RawData!AA1252*ScoringModel!$B$29+RawData!AB1252*ScoringModel!$B$30)*0.01,"")</f>
        <v/>
      </c>
      <c r="Q1252" s="19"/>
      <c r="R1252" s="19"/>
      <c r="S1252" s="19"/>
      <c r="T1252" s="19"/>
      <c r="U1252" s="19"/>
      <c r="V1252" s="19"/>
    </row>
    <row r="1253" spans="1:22" x14ac:dyDescent="0.25">
      <c r="A1253" t="str">
        <f>IF(RawData!A1253&lt;&gt;"",RawData!A1253,"")</f>
        <v/>
      </c>
      <c r="B1253" t="str">
        <f>IF(RawData!B1253&lt;&gt;"",CONCATENATE(RawData!B1253,", ",RawData!C1253),"")</f>
        <v/>
      </c>
      <c r="C1253" t="str">
        <f>IF(RawData!D1253&lt;&gt;"",RawData!D1253,"")</f>
        <v/>
      </c>
      <c r="D1253" s="28" t="str">
        <f>IF(RawData!E1253&lt;&gt;"",RawData!E1253,"")</f>
        <v/>
      </c>
      <c r="E1253" t="str">
        <f>IF(RawData!F1253&lt;&gt;"",CONCATENATE(RawData!F1253,", ",LEFT(RawData!G1253,1)),"")</f>
        <v/>
      </c>
      <c r="G1253" s="30" t="str">
        <f t="shared" si="19"/>
        <v/>
      </c>
      <c r="H1253" t="str">
        <f>IF(A1253&lt;&gt;"",VLOOKUP(G1253,ScoreRanges!$C$4:$E$8,3),"")</f>
        <v/>
      </c>
      <c r="J1253" s="30" t="str">
        <f>IF(AND(ConversionTable!$F$2&lt;&gt;"",A1253&lt;&gt;""),VLOOKUP(G1253,ConversionTable!B$2:D$402,3),"")</f>
        <v/>
      </c>
      <c r="K1253" t="str">
        <f>IF(AND(ConversionTable!$F$2&lt;&gt;"",A1253&lt;&gt;""),VLOOKUP(J1253,ConversionTable!I$4:K$7,3),"")</f>
        <v/>
      </c>
      <c r="M1253" t="str">
        <f>IF(A1253&lt;&gt;"",(RawData!AC1253*ScoringModel!$B$11+RawData!AD1253*ScoringModel!$B$21+RawData!AE1253*ScoringModel!$B$31)*0.01,"")</f>
        <v/>
      </c>
      <c r="N1253" t="str">
        <f>IF(A1253&lt;&gt;"",(RawData!H1253*ScoringModel!$B$4+RawData!I1253*ScoringModel!$B$5+RawData!J1253*ScoringModel!$B$6+RawData!K1253*ScoringModel!$B$7+RawData!L1253*ScoringModel!$B$8+RawData!M1253*ScoringModel!$B$9+RawData!N1253*ScoringModel!$B$10)*0.01,"")</f>
        <v/>
      </c>
      <c r="O1253" t="str">
        <f>IF(A1253&lt;&gt;"",(RawData!O1253*ScoringModel!$B$14+RawData!P1253*ScoringModel!$B$15+RawData!Q1253*ScoringModel!$B$16+RawData!R1253*ScoringModel!$B$17+RawData!S1253*ScoringModel!$B$18+RawData!T1253*ScoringModel!$B$19+RawData!U1253*ScoringModel!$B$20)*0.01,"")</f>
        <v/>
      </c>
      <c r="P1253" t="str">
        <f>IF(A1253&lt;&gt;"",(RawData!V1253*ScoringModel!$B$24+RawData!W1253*ScoringModel!$B$25+RawData!X1253*ScoringModel!$B$26+RawData!Y1253*ScoringModel!$B$27+RawData!Z1253*ScoringModel!$B$28+RawData!AA1253*ScoringModel!$B$29+RawData!AB1253*ScoringModel!$B$30)*0.01,"")</f>
        <v/>
      </c>
      <c r="Q1253" s="19"/>
      <c r="R1253" s="19"/>
      <c r="S1253" s="19"/>
      <c r="T1253" s="19"/>
      <c r="U1253" s="19"/>
      <c r="V1253" s="19"/>
    </row>
    <row r="1254" spans="1:22" x14ac:dyDescent="0.25">
      <c r="A1254" t="str">
        <f>IF(RawData!A1254&lt;&gt;"",RawData!A1254,"")</f>
        <v/>
      </c>
      <c r="B1254" t="str">
        <f>IF(RawData!B1254&lt;&gt;"",CONCATENATE(RawData!B1254,", ",RawData!C1254),"")</f>
        <v/>
      </c>
      <c r="C1254" t="str">
        <f>IF(RawData!D1254&lt;&gt;"",RawData!D1254,"")</f>
        <v/>
      </c>
      <c r="D1254" s="28" t="str">
        <f>IF(RawData!E1254&lt;&gt;"",RawData!E1254,"")</f>
        <v/>
      </c>
      <c r="E1254" t="str">
        <f>IF(RawData!F1254&lt;&gt;"",CONCATENATE(RawData!F1254,", ",LEFT(RawData!G1254,1)),"")</f>
        <v/>
      </c>
      <c r="G1254" s="30" t="str">
        <f t="shared" si="19"/>
        <v/>
      </c>
      <c r="H1254" t="str">
        <f>IF(A1254&lt;&gt;"",VLOOKUP(G1254,ScoreRanges!$C$4:$E$8,3),"")</f>
        <v/>
      </c>
      <c r="J1254" s="30" t="str">
        <f>IF(AND(ConversionTable!$F$2&lt;&gt;"",A1254&lt;&gt;""),VLOOKUP(G1254,ConversionTable!B$2:D$402,3),"")</f>
        <v/>
      </c>
      <c r="K1254" t="str">
        <f>IF(AND(ConversionTable!$F$2&lt;&gt;"",A1254&lt;&gt;""),VLOOKUP(J1254,ConversionTable!I$4:K$7,3),"")</f>
        <v/>
      </c>
      <c r="M1254" t="str">
        <f>IF(A1254&lt;&gt;"",(RawData!AC1254*ScoringModel!$B$11+RawData!AD1254*ScoringModel!$B$21+RawData!AE1254*ScoringModel!$B$31)*0.01,"")</f>
        <v/>
      </c>
      <c r="N1254" t="str">
        <f>IF(A1254&lt;&gt;"",(RawData!H1254*ScoringModel!$B$4+RawData!I1254*ScoringModel!$B$5+RawData!J1254*ScoringModel!$B$6+RawData!K1254*ScoringModel!$B$7+RawData!L1254*ScoringModel!$B$8+RawData!M1254*ScoringModel!$B$9+RawData!N1254*ScoringModel!$B$10)*0.01,"")</f>
        <v/>
      </c>
      <c r="O1254" t="str">
        <f>IF(A1254&lt;&gt;"",(RawData!O1254*ScoringModel!$B$14+RawData!P1254*ScoringModel!$B$15+RawData!Q1254*ScoringModel!$B$16+RawData!R1254*ScoringModel!$B$17+RawData!S1254*ScoringModel!$B$18+RawData!T1254*ScoringModel!$B$19+RawData!U1254*ScoringModel!$B$20)*0.01,"")</f>
        <v/>
      </c>
      <c r="P1254" t="str">
        <f>IF(A1254&lt;&gt;"",(RawData!V1254*ScoringModel!$B$24+RawData!W1254*ScoringModel!$B$25+RawData!X1254*ScoringModel!$B$26+RawData!Y1254*ScoringModel!$B$27+RawData!Z1254*ScoringModel!$B$28+RawData!AA1254*ScoringModel!$B$29+RawData!AB1254*ScoringModel!$B$30)*0.01,"")</f>
        <v/>
      </c>
      <c r="Q1254" s="19"/>
      <c r="R1254" s="19"/>
      <c r="S1254" s="19"/>
      <c r="T1254" s="19"/>
      <c r="U1254" s="19"/>
      <c r="V1254" s="19"/>
    </row>
    <row r="1255" spans="1:22" x14ac:dyDescent="0.25">
      <c r="A1255" t="str">
        <f>IF(RawData!A1255&lt;&gt;"",RawData!A1255,"")</f>
        <v/>
      </c>
      <c r="B1255" t="str">
        <f>IF(RawData!B1255&lt;&gt;"",CONCATENATE(RawData!B1255,", ",RawData!C1255),"")</f>
        <v/>
      </c>
      <c r="C1255" t="str">
        <f>IF(RawData!D1255&lt;&gt;"",RawData!D1255,"")</f>
        <v/>
      </c>
      <c r="D1255" s="28" t="str">
        <f>IF(RawData!E1255&lt;&gt;"",RawData!E1255,"")</f>
        <v/>
      </c>
      <c r="E1255" t="str">
        <f>IF(RawData!F1255&lt;&gt;"",CONCATENATE(RawData!F1255,", ",LEFT(RawData!G1255,1)),"")</f>
        <v/>
      </c>
      <c r="G1255" s="30" t="str">
        <f t="shared" si="19"/>
        <v/>
      </c>
      <c r="H1255" t="str">
        <f>IF(A1255&lt;&gt;"",VLOOKUP(G1255,ScoreRanges!$C$4:$E$8,3),"")</f>
        <v/>
      </c>
      <c r="J1255" s="30" t="str">
        <f>IF(AND(ConversionTable!$F$2&lt;&gt;"",A1255&lt;&gt;""),VLOOKUP(G1255,ConversionTable!B$2:D$402,3),"")</f>
        <v/>
      </c>
      <c r="K1255" t="str">
        <f>IF(AND(ConversionTable!$F$2&lt;&gt;"",A1255&lt;&gt;""),VLOOKUP(J1255,ConversionTable!I$4:K$7,3),"")</f>
        <v/>
      </c>
      <c r="M1255" t="str">
        <f>IF(A1255&lt;&gt;"",(RawData!AC1255*ScoringModel!$B$11+RawData!AD1255*ScoringModel!$B$21+RawData!AE1255*ScoringModel!$B$31)*0.01,"")</f>
        <v/>
      </c>
      <c r="N1255" t="str">
        <f>IF(A1255&lt;&gt;"",(RawData!H1255*ScoringModel!$B$4+RawData!I1255*ScoringModel!$B$5+RawData!J1255*ScoringModel!$B$6+RawData!K1255*ScoringModel!$B$7+RawData!L1255*ScoringModel!$B$8+RawData!M1255*ScoringModel!$B$9+RawData!N1255*ScoringModel!$B$10)*0.01,"")</f>
        <v/>
      </c>
      <c r="O1255" t="str">
        <f>IF(A1255&lt;&gt;"",(RawData!O1255*ScoringModel!$B$14+RawData!P1255*ScoringModel!$B$15+RawData!Q1255*ScoringModel!$B$16+RawData!R1255*ScoringModel!$B$17+RawData!S1255*ScoringModel!$B$18+RawData!T1255*ScoringModel!$B$19+RawData!U1255*ScoringModel!$B$20)*0.01,"")</f>
        <v/>
      </c>
      <c r="P1255" t="str">
        <f>IF(A1255&lt;&gt;"",(RawData!V1255*ScoringModel!$B$24+RawData!W1255*ScoringModel!$B$25+RawData!X1255*ScoringModel!$B$26+RawData!Y1255*ScoringModel!$B$27+RawData!Z1255*ScoringModel!$B$28+RawData!AA1255*ScoringModel!$B$29+RawData!AB1255*ScoringModel!$B$30)*0.01,"")</f>
        <v/>
      </c>
      <c r="Q1255" s="19"/>
      <c r="R1255" s="19"/>
      <c r="S1255" s="19"/>
      <c r="T1255" s="19"/>
      <c r="U1255" s="19"/>
      <c r="V1255" s="19"/>
    </row>
    <row r="1256" spans="1:22" x14ac:dyDescent="0.25">
      <c r="A1256" t="str">
        <f>IF(RawData!A1256&lt;&gt;"",RawData!A1256,"")</f>
        <v/>
      </c>
      <c r="B1256" t="str">
        <f>IF(RawData!B1256&lt;&gt;"",CONCATENATE(RawData!B1256,", ",RawData!C1256),"")</f>
        <v/>
      </c>
      <c r="C1256" t="str">
        <f>IF(RawData!D1256&lt;&gt;"",RawData!D1256,"")</f>
        <v/>
      </c>
      <c r="D1256" s="28" t="str">
        <f>IF(RawData!E1256&lt;&gt;"",RawData!E1256,"")</f>
        <v/>
      </c>
      <c r="E1256" t="str">
        <f>IF(RawData!F1256&lt;&gt;"",CONCATENATE(RawData!F1256,", ",LEFT(RawData!G1256,1)),"")</f>
        <v/>
      </c>
      <c r="G1256" s="30" t="str">
        <f t="shared" si="19"/>
        <v/>
      </c>
      <c r="H1256" t="str">
        <f>IF(A1256&lt;&gt;"",VLOOKUP(G1256,ScoreRanges!$C$4:$E$8,3),"")</f>
        <v/>
      </c>
      <c r="J1256" s="30" t="str">
        <f>IF(AND(ConversionTable!$F$2&lt;&gt;"",A1256&lt;&gt;""),VLOOKUP(G1256,ConversionTable!B$2:D$402,3),"")</f>
        <v/>
      </c>
      <c r="K1256" t="str">
        <f>IF(AND(ConversionTable!$F$2&lt;&gt;"",A1256&lt;&gt;""),VLOOKUP(J1256,ConversionTable!I$4:K$7,3),"")</f>
        <v/>
      </c>
      <c r="M1256" t="str">
        <f>IF(A1256&lt;&gt;"",(RawData!AC1256*ScoringModel!$B$11+RawData!AD1256*ScoringModel!$B$21+RawData!AE1256*ScoringModel!$B$31)*0.01,"")</f>
        <v/>
      </c>
      <c r="N1256" t="str">
        <f>IF(A1256&lt;&gt;"",(RawData!H1256*ScoringModel!$B$4+RawData!I1256*ScoringModel!$B$5+RawData!J1256*ScoringModel!$B$6+RawData!K1256*ScoringModel!$B$7+RawData!L1256*ScoringModel!$B$8+RawData!M1256*ScoringModel!$B$9+RawData!N1256*ScoringModel!$B$10)*0.01,"")</f>
        <v/>
      </c>
      <c r="O1256" t="str">
        <f>IF(A1256&lt;&gt;"",(RawData!O1256*ScoringModel!$B$14+RawData!P1256*ScoringModel!$B$15+RawData!Q1256*ScoringModel!$B$16+RawData!R1256*ScoringModel!$B$17+RawData!S1256*ScoringModel!$B$18+RawData!T1256*ScoringModel!$B$19+RawData!U1256*ScoringModel!$B$20)*0.01,"")</f>
        <v/>
      </c>
      <c r="P1256" t="str">
        <f>IF(A1256&lt;&gt;"",(RawData!V1256*ScoringModel!$B$24+RawData!W1256*ScoringModel!$B$25+RawData!X1256*ScoringModel!$B$26+RawData!Y1256*ScoringModel!$B$27+RawData!Z1256*ScoringModel!$B$28+RawData!AA1256*ScoringModel!$B$29+RawData!AB1256*ScoringModel!$B$30)*0.01,"")</f>
        <v/>
      </c>
      <c r="Q1256" s="19"/>
      <c r="R1256" s="19"/>
      <c r="S1256" s="19"/>
      <c r="T1256" s="19"/>
      <c r="U1256" s="19"/>
      <c r="V1256" s="19"/>
    </row>
    <row r="1257" spans="1:22" x14ac:dyDescent="0.25">
      <c r="A1257" t="str">
        <f>IF(RawData!A1257&lt;&gt;"",RawData!A1257,"")</f>
        <v/>
      </c>
      <c r="B1257" t="str">
        <f>IF(RawData!B1257&lt;&gt;"",CONCATENATE(RawData!B1257,", ",RawData!C1257),"")</f>
        <v/>
      </c>
      <c r="C1257" t="str">
        <f>IF(RawData!D1257&lt;&gt;"",RawData!D1257,"")</f>
        <v/>
      </c>
      <c r="D1257" s="28" t="str">
        <f>IF(RawData!E1257&lt;&gt;"",RawData!E1257,"")</f>
        <v/>
      </c>
      <c r="E1257" t="str">
        <f>IF(RawData!F1257&lt;&gt;"",CONCATENATE(RawData!F1257,", ",LEFT(RawData!G1257,1)),"")</f>
        <v/>
      </c>
      <c r="G1257" s="30" t="str">
        <f t="shared" si="19"/>
        <v/>
      </c>
      <c r="H1257" t="str">
        <f>IF(A1257&lt;&gt;"",VLOOKUP(G1257,ScoreRanges!$C$4:$E$8,3),"")</f>
        <v/>
      </c>
      <c r="J1257" s="30" t="str">
        <f>IF(AND(ConversionTable!$F$2&lt;&gt;"",A1257&lt;&gt;""),VLOOKUP(G1257,ConversionTable!B$2:D$402,3),"")</f>
        <v/>
      </c>
      <c r="K1257" t="str">
        <f>IF(AND(ConversionTable!$F$2&lt;&gt;"",A1257&lt;&gt;""),VLOOKUP(J1257,ConversionTable!I$4:K$7,3),"")</f>
        <v/>
      </c>
      <c r="M1257" t="str">
        <f>IF(A1257&lt;&gt;"",(RawData!AC1257*ScoringModel!$B$11+RawData!AD1257*ScoringModel!$B$21+RawData!AE1257*ScoringModel!$B$31)*0.01,"")</f>
        <v/>
      </c>
      <c r="N1257" t="str">
        <f>IF(A1257&lt;&gt;"",(RawData!H1257*ScoringModel!$B$4+RawData!I1257*ScoringModel!$B$5+RawData!J1257*ScoringModel!$B$6+RawData!K1257*ScoringModel!$B$7+RawData!L1257*ScoringModel!$B$8+RawData!M1257*ScoringModel!$B$9+RawData!N1257*ScoringModel!$B$10)*0.01,"")</f>
        <v/>
      </c>
      <c r="O1257" t="str">
        <f>IF(A1257&lt;&gt;"",(RawData!O1257*ScoringModel!$B$14+RawData!P1257*ScoringModel!$B$15+RawData!Q1257*ScoringModel!$B$16+RawData!R1257*ScoringModel!$B$17+RawData!S1257*ScoringModel!$B$18+RawData!T1257*ScoringModel!$B$19+RawData!U1257*ScoringModel!$B$20)*0.01,"")</f>
        <v/>
      </c>
      <c r="P1257" t="str">
        <f>IF(A1257&lt;&gt;"",(RawData!V1257*ScoringModel!$B$24+RawData!W1257*ScoringModel!$B$25+RawData!X1257*ScoringModel!$B$26+RawData!Y1257*ScoringModel!$B$27+RawData!Z1257*ScoringModel!$B$28+RawData!AA1257*ScoringModel!$B$29+RawData!AB1257*ScoringModel!$B$30)*0.01,"")</f>
        <v/>
      </c>
      <c r="Q1257" s="19"/>
      <c r="R1257" s="19"/>
      <c r="S1257" s="19"/>
      <c r="T1257" s="19"/>
      <c r="U1257" s="19"/>
      <c r="V1257" s="19"/>
    </row>
    <row r="1258" spans="1:22" x14ac:dyDescent="0.25">
      <c r="A1258" t="str">
        <f>IF(RawData!A1258&lt;&gt;"",RawData!A1258,"")</f>
        <v/>
      </c>
      <c r="B1258" t="str">
        <f>IF(RawData!B1258&lt;&gt;"",CONCATENATE(RawData!B1258,", ",RawData!C1258),"")</f>
        <v/>
      </c>
      <c r="C1258" t="str">
        <f>IF(RawData!D1258&lt;&gt;"",RawData!D1258,"")</f>
        <v/>
      </c>
      <c r="D1258" s="28" t="str">
        <f>IF(RawData!E1258&lt;&gt;"",RawData!E1258,"")</f>
        <v/>
      </c>
      <c r="E1258" t="str">
        <f>IF(RawData!F1258&lt;&gt;"",CONCATENATE(RawData!F1258,", ",LEFT(RawData!G1258,1)),"")</f>
        <v/>
      </c>
      <c r="G1258" s="30" t="str">
        <f t="shared" si="19"/>
        <v/>
      </c>
      <c r="H1258" t="str">
        <f>IF(A1258&lt;&gt;"",VLOOKUP(G1258,ScoreRanges!$C$4:$E$8,3),"")</f>
        <v/>
      </c>
      <c r="J1258" s="30" t="str">
        <f>IF(AND(ConversionTable!$F$2&lt;&gt;"",A1258&lt;&gt;""),VLOOKUP(G1258,ConversionTable!B$2:D$402,3),"")</f>
        <v/>
      </c>
      <c r="K1258" t="str">
        <f>IF(AND(ConversionTable!$F$2&lt;&gt;"",A1258&lt;&gt;""),VLOOKUP(J1258,ConversionTable!I$4:K$7,3),"")</f>
        <v/>
      </c>
      <c r="M1258" t="str">
        <f>IF(A1258&lt;&gt;"",(RawData!AC1258*ScoringModel!$B$11+RawData!AD1258*ScoringModel!$B$21+RawData!AE1258*ScoringModel!$B$31)*0.01,"")</f>
        <v/>
      </c>
      <c r="N1258" t="str">
        <f>IF(A1258&lt;&gt;"",(RawData!H1258*ScoringModel!$B$4+RawData!I1258*ScoringModel!$B$5+RawData!J1258*ScoringModel!$B$6+RawData!K1258*ScoringModel!$B$7+RawData!L1258*ScoringModel!$B$8+RawData!M1258*ScoringModel!$B$9+RawData!N1258*ScoringModel!$B$10)*0.01,"")</f>
        <v/>
      </c>
      <c r="O1258" t="str">
        <f>IF(A1258&lt;&gt;"",(RawData!O1258*ScoringModel!$B$14+RawData!P1258*ScoringModel!$B$15+RawData!Q1258*ScoringModel!$B$16+RawData!R1258*ScoringModel!$B$17+RawData!S1258*ScoringModel!$B$18+RawData!T1258*ScoringModel!$B$19+RawData!U1258*ScoringModel!$B$20)*0.01,"")</f>
        <v/>
      </c>
      <c r="P1258" t="str">
        <f>IF(A1258&lt;&gt;"",(RawData!V1258*ScoringModel!$B$24+RawData!W1258*ScoringModel!$B$25+RawData!X1258*ScoringModel!$B$26+RawData!Y1258*ScoringModel!$B$27+RawData!Z1258*ScoringModel!$B$28+RawData!AA1258*ScoringModel!$B$29+RawData!AB1258*ScoringModel!$B$30)*0.01,"")</f>
        <v/>
      </c>
      <c r="Q1258" s="19"/>
      <c r="R1258" s="19"/>
      <c r="S1258" s="19"/>
      <c r="T1258" s="19"/>
      <c r="U1258" s="19"/>
      <c r="V1258" s="19"/>
    </row>
    <row r="1259" spans="1:22" x14ac:dyDescent="0.25">
      <c r="A1259" t="str">
        <f>IF(RawData!A1259&lt;&gt;"",RawData!A1259,"")</f>
        <v/>
      </c>
      <c r="B1259" t="str">
        <f>IF(RawData!B1259&lt;&gt;"",CONCATENATE(RawData!B1259,", ",RawData!C1259),"")</f>
        <v/>
      </c>
      <c r="C1259" t="str">
        <f>IF(RawData!D1259&lt;&gt;"",RawData!D1259,"")</f>
        <v/>
      </c>
      <c r="D1259" s="28" t="str">
        <f>IF(RawData!E1259&lt;&gt;"",RawData!E1259,"")</f>
        <v/>
      </c>
      <c r="E1259" t="str">
        <f>IF(RawData!F1259&lt;&gt;"",CONCATENATE(RawData!F1259,", ",LEFT(RawData!G1259,1)),"")</f>
        <v/>
      </c>
      <c r="G1259" s="30" t="str">
        <f t="shared" si="19"/>
        <v/>
      </c>
      <c r="H1259" t="str">
        <f>IF(A1259&lt;&gt;"",VLOOKUP(G1259,ScoreRanges!$C$4:$E$8,3),"")</f>
        <v/>
      </c>
      <c r="J1259" s="30" t="str">
        <f>IF(AND(ConversionTable!$F$2&lt;&gt;"",A1259&lt;&gt;""),VLOOKUP(G1259,ConversionTable!B$2:D$402,3),"")</f>
        <v/>
      </c>
      <c r="K1259" t="str">
        <f>IF(AND(ConversionTable!$F$2&lt;&gt;"",A1259&lt;&gt;""),VLOOKUP(J1259,ConversionTable!I$4:K$7,3),"")</f>
        <v/>
      </c>
      <c r="M1259" t="str">
        <f>IF(A1259&lt;&gt;"",(RawData!AC1259*ScoringModel!$B$11+RawData!AD1259*ScoringModel!$B$21+RawData!AE1259*ScoringModel!$B$31)*0.01,"")</f>
        <v/>
      </c>
      <c r="N1259" t="str">
        <f>IF(A1259&lt;&gt;"",(RawData!H1259*ScoringModel!$B$4+RawData!I1259*ScoringModel!$B$5+RawData!J1259*ScoringModel!$B$6+RawData!K1259*ScoringModel!$B$7+RawData!L1259*ScoringModel!$B$8+RawData!M1259*ScoringModel!$B$9+RawData!N1259*ScoringModel!$B$10)*0.01,"")</f>
        <v/>
      </c>
      <c r="O1259" t="str">
        <f>IF(A1259&lt;&gt;"",(RawData!O1259*ScoringModel!$B$14+RawData!P1259*ScoringModel!$B$15+RawData!Q1259*ScoringModel!$B$16+RawData!R1259*ScoringModel!$B$17+RawData!S1259*ScoringModel!$B$18+RawData!T1259*ScoringModel!$B$19+RawData!U1259*ScoringModel!$B$20)*0.01,"")</f>
        <v/>
      </c>
      <c r="P1259" t="str">
        <f>IF(A1259&lt;&gt;"",(RawData!V1259*ScoringModel!$B$24+RawData!W1259*ScoringModel!$B$25+RawData!X1259*ScoringModel!$B$26+RawData!Y1259*ScoringModel!$B$27+RawData!Z1259*ScoringModel!$B$28+RawData!AA1259*ScoringModel!$B$29+RawData!AB1259*ScoringModel!$B$30)*0.01,"")</f>
        <v/>
      </c>
      <c r="Q1259" s="19"/>
      <c r="R1259" s="19"/>
      <c r="S1259" s="19"/>
      <c r="T1259" s="19"/>
      <c r="U1259" s="19"/>
      <c r="V1259" s="19"/>
    </row>
    <row r="1260" spans="1:22" x14ac:dyDescent="0.25">
      <c r="A1260" t="str">
        <f>IF(RawData!A1260&lt;&gt;"",RawData!A1260,"")</f>
        <v/>
      </c>
      <c r="B1260" t="str">
        <f>IF(RawData!B1260&lt;&gt;"",CONCATENATE(RawData!B1260,", ",RawData!C1260),"")</f>
        <v/>
      </c>
      <c r="C1260" t="str">
        <f>IF(RawData!D1260&lt;&gt;"",RawData!D1260,"")</f>
        <v/>
      </c>
      <c r="D1260" s="28" t="str">
        <f>IF(RawData!E1260&lt;&gt;"",RawData!E1260,"")</f>
        <v/>
      </c>
      <c r="E1260" t="str">
        <f>IF(RawData!F1260&lt;&gt;"",CONCATENATE(RawData!F1260,", ",LEFT(RawData!G1260,1)),"")</f>
        <v/>
      </c>
      <c r="G1260" s="30" t="str">
        <f t="shared" si="19"/>
        <v/>
      </c>
      <c r="H1260" t="str">
        <f>IF(A1260&lt;&gt;"",VLOOKUP(G1260,ScoreRanges!$C$4:$E$8,3),"")</f>
        <v/>
      </c>
      <c r="J1260" s="30" t="str">
        <f>IF(AND(ConversionTable!$F$2&lt;&gt;"",A1260&lt;&gt;""),VLOOKUP(G1260,ConversionTable!B$2:D$402,3),"")</f>
        <v/>
      </c>
      <c r="K1260" t="str">
        <f>IF(AND(ConversionTable!$F$2&lt;&gt;"",A1260&lt;&gt;""),VLOOKUP(J1260,ConversionTable!I$4:K$7,3),"")</f>
        <v/>
      </c>
      <c r="M1260" t="str">
        <f>IF(A1260&lt;&gt;"",(RawData!AC1260*ScoringModel!$B$11+RawData!AD1260*ScoringModel!$B$21+RawData!AE1260*ScoringModel!$B$31)*0.01,"")</f>
        <v/>
      </c>
      <c r="N1260" t="str">
        <f>IF(A1260&lt;&gt;"",(RawData!H1260*ScoringModel!$B$4+RawData!I1260*ScoringModel!$B$5+RawData!J1260*ScoringModel!$B$6+RawData!K1260*ScoringModel!$B$7+RawData!L1260*ScoringModel!$B$8+RawData!M1260*ScoringModel!$B$9+RawData!N1260*ScoringModel!$B$10)*0.01,"")</f>
        <v/>
      </c>
      <c r="O1260" t="str">
        <f>IF(A1260&lt;&gt;"",(RawData!O1260*ScoringModel!$B$14+RawData!P1260*ScoringModel!$B$15+RawData!Q1260*ScoringModel!$B$16+RawData!R1260*ScoringModel!$B$17+RawData!S1260*ScoringModel!$B$18+RawData!T1260*ScoringModel!$B$19+RawData!U1260*ScoringModel!$B$20)*0.01,"")</f>
        <v/>
      </c>
      <c r="P1260" t="str">
        <f>IF(A1260&lt;&gt;"",(RawData!V1260*ScoringModel!$B$24+RawData!W1260*ScoringModel!$B$25+RawData!X1260*ScoringModel!$B$26+RawData!Y1260*ScoringModel!$B$27+RawData!Z1260*ScoringModel!$B$28+RawData!AA1260*ScoringModel!$B$29+RawData!AB1260*ScoringModel!$B$30)*0.01,"")</f>
        <v/>
      </c>
      <c r="Q1260" s="19"/>
      <c r="R1260" s="19"/>
      <c r="S1260" s="19"/>
      <c r="T1260" s="19"/>
      <c r="U1260" s="19"/>
      <c r="V1260" s="19"/>
    </row>
    <row r="1261" spans="1:22" x14ac:dyDescent="0.25">
      <c r="A1261" t="str">
        <f>IF(RawData!A1261&lt;&gt;"",RawData!A1261,"")</f>
        <v/>
      </c>
      <c r="B1261" t="str">
        <f>IF(RawData!B1261&lt;&gt;"",CONCATENATE(RawData!B1261,", ",RawData!C1261),"")</f>
        <v/>
      </c>
      <c r="C1261" t="str">
        <f>IF(RawData!D1261&lt;&gt;"",RawData!D1261,"")</f>
        <v/>
      </c>
      <c r="D1261" s="28" t="str">
        <f>IF(RawData!E1261&lt;&gt;"",RawData!E1261,"")</f>
        <v/>
      </c>
      <c r="E1261" t="str">
        <f>IF(RawData!F1261&lt;&gt;"",CONCATENATE(RawData!F1261,", ",LEFT(RawData!G1261,1)),"")</f>
        <v/>
      </c>
      <c r="G1261" s="30" t="str">
        <f t="shared" si="19"/>
        <v/>
      </c>
      <c r="H1261" t="str">
        <f>IF(A1261&lt;&gt;"",VLOOKUP(G1261,ScoreRanges!$C$4:$E$8,3),"")</f>
        <v/>
      </c>
      <c r="J1261" s="30" t="str">
        <f>IF(AND(ConversionTable!$F$2&lt;&gt;"",A1261&lt;&gt;""),VLOOKUP(G1261,ConversionTable!B$2:D$402,3),"")</f>
        <v/>
      </c>
      <c r="K1261" t="str">
        <f>IF(AND(ConversionTable!$F$2&lt;&gt;"",A1261&lt;&gt;""),VLOOKUP(J1261,ConversionTable!I$4:K$7,3),"")</f>
        <v/>
      </c>
      <c r="M1261" t="str">
        <f>IF(A1261&lt;&gt;"",(RawData!AC1261*ScoringModel!$B$11+RawData!AD1261*ScoringModel!$B$21+RawData!AE1261*ScoringModel!$B$31)*0.01,"")</f>
        <v/>
      </c>
      <c r="N1261" t="str">
        <f>IF(A1261&lt;&gt;"",(RawData!H1261*ScoringModel!$B$4+RawData!I1261*ScoringModel!$B$5+RawData!J1261*ScoringModel!$B$6+RawData!K1261*ScoringModel!$B$7+RawData!L1261*ScoringModel!$B$8+RawData!M1261*ScoringModel!$B$9+RawData!N1261*ScoringModel!$B$10)*0.01,"")</f>
        <v/>
      </c>
      <c r="O1261" t="str">
        <f>IF(A1261&lt;&gt;"",(RawData!O1261*ScoringModel!$B$14+RawData!P1261*ScoringModel!$B$15+RawData!Q1261*ScoringModel!$B$16+RawData!R1261*ScoringModel!$B$17+RawData!S1261*ScoringModel!$B$18+RawData!T1261*ScoringModel!$B$19+RawData!U1261*ScoringModel!$B$20)*0.01,"")</f>
        <v/>
      </c>
      <c r="P1261" t="str">
        <f>IF(A1261&lt;&gt;"",(RawData!V1261*ScoringModel!$B$24+RawData!W1261*ScoringModel!$B$25+RawData!X1261*ScoringModel!$B$26+RawData!Y1261*ScoringModel!$B$27+RawData!Z1261*ScoringModel!$B$28+RawData!AA1261*ScoringModel!$B$29+RawData!AB1261*ScoringModel!$B$30)*0.01,"")</f>
        <v/>
      </c>
      <c r="Q1261" s="19"/>
      <c r="R1261" s="19"/>
      <c r="S1261" s="19"/>
      <c r="T1261" s="19"/>
      <c r="U1261" s="19"/>
      <c r="V1261" s="19"/>
    </row>
    <row r="1262" spans="1:22" x14ac:dyDescent="0.25">
      <c r="A1262" t="str">
        <f>IF(RawData!A1262&lt;&gt;"",RawData!A1262,"")</f>
        <v/>
      </c>
      <c r="B1262" t="str">
        <f>IF(RawData!B1262&lt;&gt;"",CONCATENATE(RawData!B1262,", ",RawData!C1262),"")</f>
        <v/>
      </c>
      <c r="C1262" t="str">
        <f>IF(RawData!D1262&lt;&gt;"",RawData!D1262,"")</f>
        <v/>
      </c>
      <c r="D1262" s="28" t="str">
        <f>IF(RawData!E1262&lt;&gt;"",RawData!E1262,"")</f>
        <v/>
      </c>
      <c r="E1262" t="str">
        <f>IF(RawData!F1262&lt;&gt;"",CONCATENATE(RawData!F1262,", ",LEFT(RawData!G1262,1)),"")</f>
        <v/>
      </c>
      <c r="G1262" s="30" t="str">
        <f t="shared" si="19"/>
        <v/>
      </c>
      <c r="H1262" t="str">
        <f>IF(A1262&lt;&gt;"",VLOOKUP(G1262,ScoreRanges!$C$4:$E$8,3),"")</f>
        <v/>
      </c>
      <c r="J1262" s="30" t="str">
        <f>IF(AND(ConversionTable!$F$2&lt;&gt;"",A1262&lt;&gt;""),VLOOKUP(G1262,ConversionTable!B$2:D$402,3),"")</f>
        <v/>
      </c>
      <c r="K1262" t="str">
        <f>IF(AND(ConversionTable!$F$2&lt;&gt;"",A1262&lt;&gt;""),VLOOKUP(J1262,ConversionTable!I$4:K$7,3),"")</f>
        <v/>
      </c>
      <c r="M1262" t="str">
        <f>IF(A1262&lt;&gt;"",(RawData!AC1262*ScoringModel!$B$11+RawData!AD1262*ScoringModel!$B$21+RawData!AE1262*ScoringModel!$B$31)*0.01,"")</f>
        <v/>
      </c>
      <c r="N1262" t="str">
        <f>IF(A1262&lt;&gt;"",(RawData!H1262*ScoringModel!$B$4+RawData!I1262*ScoringModel!$B$5+RawData!J1262*ScoringModel!$B$6+RawData!K1262*ScoringModel!$B$7+RawData!L1262*ScoringModel!$B$8+RawData!M1262*ScoringModel!$B$9+RawData!N1262*ScoringModel!$B$10)*0.01,"")</f>
        <v/>
      </c>
      <c r="O1262" t="str">
        <f>IF(A1262&lt;&gt;"",(RawData!O1262*ScoringModel!$B$14+RawData!P1262*ScoringModel!$B$15+RawData!Q1262*ScoringModel!$B$16+RawData!R1262*ScoringModel!$B$17+RawData!S1262*ScoringModel!$B$18+RawData!T1262*ScoringModel!$B$19+RawData!U1262*ScoringModel!$B$20)*0.01,"")</f>
        <v/>
      </c>
      <c r="P1262" t="str">
        <f>IF(A1262&lt;&gt;"",(RawData!V1262*ScoringModel!$B$24+RawData!W1262*ScoringModel!$B$25+RawData!X1262*ScoringModel!$B$26+RawData!Y1262*ScoringModel!$B$27+RawData!Z1262*ScoringModel!$B$28+RawData!AA1262*ScoringModel!$B$29+RawData!AB1262*ScoringModel!$B$30)*0.01,"")</f>
        <v/>
      </c>
      <c r="Q1262" s="19"/>
      <c r="R1262" s="19"/>
      <c r="S1262" s="19"/>
      <c r="T1262" s="19"/>
      <c r="U1262" s="19"/>
      <c r="V1262" s="19"/>
    </row>
    <row r="1263" spans="1:22" x14ac:dyDescent="0.25">
      <c r="A1263" t="str">
        <f>IF(RawData!A1263&lt;&gt;"",RawData!A1263,"")</f>
        <v/>
      </c>
      <c r="B1263" t="str">
        <f>IF(RawData!B1263&lt;&gt;"",CONCATENATE(RawData!B1263,", ",RawData!C1263),"")</f>
        <v/>
      </c>
      <c r="C1263" t="str">
        <f>IF(RawData!D1263&lt;&gt;"",RawData!D1263,"")</f>
        <v/>
      </c>
      <c r="D1263" s="28" t="str">
        <f>IF(RawData!E1263&lt;&gt;"",RawData!E1263,"")</f>
        <v/>
      </c>
      <c r="E1263" t="str">
        <f>IF(RawData!F1263&lt;&gt;"",CONCATENATE(RawData!F1263,", ",LEFT(RawData!G1263,1)),"")</f>
        <v/>
      </c>
      <c r="G1263" s="30" t="str">
        <f t="shared" si="19"/>
        <v/>
      </c>
      <c r="H1263" t="str">
        <f>IF(A1263&lt;&gt;"",VLOOKUP(G1263,ScoreRanges!$C$4:$E$8,3),"")</f>
        <v/>
      </c>
      <c r="J1263" s="30" t="str">
        <f>IF(AND(ConversionTable!$F$2&lt;&gt;"",A1263&lt;&gt;""),VLOOKUP(G1263,ConversionTable!B$2:D$402,3),"")</f>
        <v/>
      </c>
      <c r="K1263" t="str">
        <f>IF(AND(ConversionTable!$F$2&lt;&gt;"",A1263&lt;&gt;""),VLOOKUP(J1263,ConversionTable!I$4:K$7,3),"")</f>
        <v/>
      </c>
      <c r="M1263" t="str">
        <f>IF(A1263&lt;&gt;"",(RawData!AC1263*ScoringModel!$B$11+RawData!AD1263*ScoringModel!$B$21+RawData!AE1263*ScoringModel!$B$31)*0.01,"")</f>
        <v/>
      </c>
      <c r="N1263" t="str">
        <f>IF(A1263&lt;&gt;"",(RawData!H1263*ScoringModel!$B$4+RawData!I1263*ScoringModel!$B$5+RawData!J1263*ScoringModel!$B$6+RawData!K1263*ScoringModel!$B$7+RawData!L1263*ScoringModel!$B$8+RawData!M1263*ScoringModel!$B$9+RawData!N1263*ScoringModel!$B$10)*0.01,"")</f>
        <v/>
      </c>
      <c r="O1263" t="str">
        <f>IF(A1263&lt;&gt;"",(RawData!O1263*ScoringModel!$B$14+RawData!P1263*ScoringModel!$B$15+RawData!Q1263*ScoringModel!$B$16+RawData!R1263*ScoringModel!$B$17+RawData!S1263*ScoringModel!$B$18+RawData!T1263*ScoringModel!$B$19+RawData!U1263*ScoringModel!$B$20)*0.01,"")</f>
        <v/>
      </c>
      <c r="P1263" t="str">
        <f>IF(A1263&lt;&gt;"",(RawData!V1263*ScoringModel!$B$24+RawData!W1263*ScoringModel!$B$25+RawData!X1263*ScoringModel!$B$26+RawData!Y1263*ScoringModel!$B$27+RawData!Z1263*ScoringModel!$B$28+RawData!AA1263*ScoringModel!$B$29+RawData!AB1263*ScoringModel!$B$30)*0.01,"")</f>
        <v/>
      </c>
      <c r="Q1263" s="19"/>
      <c r="R1263" s="19"/>
      <c r="S1263" s="19"/>
      <c r="T1263" s="19"/>
      <c r="U1263" s="19"/>
      <c r="V1263" s="19"/>
    </row>
    <row r="1264" spans="1:22" x14ac:dyDescent="0.25">
      <c r="A1264" t="str">
        <f>IF(RawData!A1264&lt;&gt;"",RawData!A1264,"")</f>
        <v/>
      </c>
      <c r="B1264" t="str">
        <f>IF(RawData!B1264&lt;&gt;"",CONCATENATE(RawData!B1264,", ",RawData!C1264),"")</f>
        <v/>
      </c>
      <c r="C1264" t="str">
        <f>IF(RawData!D1264&lt;&gt;"",RawData!D1264,"")</f>
        <v/>
      </c>
      <c r="D1264" s="28" t="str">
        <f>IF(RawData!E1264&lt;&gt;"",RawData!E1264,"")</f>
        <v/>
      </c>
      <c r="E1264" t="str">
        <f>IF(RawData!F1264&lt;&gt;"",CONCATENATE(RawData!F1264,", ",LEFT(RawData!G1264,1)),"")</f>
        <v/>
      </c>
      <c r="G1264" s="30" t="str">
        <f t="shared" si="19"/>
        <v/>
      </c>
      <c r="H1264" t="str">
        <f>IF(A1264&lt;&gt;"",VLOOKUP(G1264,ScoreRanges!$C$4:$E$8,3),"")</f>
        <v/>
      </c>
      <c r="J1264" s="30" t="str">
        <f>IF(AND(ConversionTable!$F$2&lt;&gt;"",A1264&lt;&gt;""),VLOOKUP(G1264,ConversionTable!B$2:D$402,3),"")</f>
        <v/>
      </c>
      <c r="K1264" t="str">
        <f>IF(AND(ConversionTable!$F$2&lt;&gt;"",A1264&lt;&gt;""),VLOOKUP(J1264,ConversionTable!I$4:K$7,3),"")</f>
        <v/>
      </c>
      <c r="M1264" t="str">
        <f>IF(A1264&lt;&gt;"",(RawData!AC1264*ScoringModel!$B$11+RawData!AD1264*ScoringModel!$B$21+RawData!AE1264*ScoringModel!$B$31)*0.01,"")</f>
        <v/>
      </c>
      <c r="N1264" t="str">
        <f>IF(A1264&lt;&gt;"",(RawData!H1264*ScoringModel!$B$4+RawData!I1264*ScoringModel!$B$5+RawData!J1264*ScoringModel!$B$6+RawData!K1264*ScoringModel!$B$7+RawData!L1264*ScoringModel!$B$8+RawData!M1264*ScoringModel!$B$9+RawData!N1264*ScoringModel!$B$10)*0.01,"")</f>
        <v/>
      </c>
      <c r="O1264" t="str">
        <f>IF(A1264&lt;&gt;"",(RawData!O1264*ScoringModel!$B$14+RawData!P1264*ScoringModel!$B$15+RawData!Q1264*ScoringModel!$B$16+RawData!R1264*ScoringModel!$B$17+RawData!S1264*ScoringModel!$B$18+RawData!T1264*ScoringModel!$B$19+RawData!U1264*ScoringModel!$B$20)*0.01,"")</f>
        <v/>
      </c>
      <c r="P1264" t="str">
        <f>IF(A1264&lt;&gt;"",(RawData!V1264*ScoringModel!$B$24+RawData!W1264*ScoringModel!$B$25+RawData!X1264*ScoringModel!$B$26+RawData!Y1264*ScoringModel!$B$27+RawData!Z1264*ScoringModel!$B$28+RawData!AA1264*ScoringModel!$B$29+RawData!AB1264*ScoringModel!$B$30)*0.01,"")</f>
        <v/>
      </c>
      <c r="Q1264" s="19"/>
      <c r="R1264" s="19"/>
      <c r="S1264" s="19"/>
      <c r="T1264" s="19"/>
      <c r="U1264" s="19"/>
      <c r="V1264" s="19"/>
    </row>
    <row r="1265" spans="1:22" x14ac:dyDescent="0.25">
      <c r="A1265" t="str">
        <f>IF(RawData!A1265&lt;&gt;"",RawData!A1265,"")</f>
        <v/>
      </c>
      <c r="B1265" t="str">
        <f>IF(RawData!B1265&lt;&gt;"",CONCATENATE(RawData!B1265,", ",RawData!C1265),"")</f>
        <v/>
      </c>
      <c r="C1265" t="str">
        <f>IF(RawData!D1265&lt;&gt;"",RawData!D1265,"")</f>
        <v/>
      </c>
      <c r="D1265" s="28" t="str">
        <f>IF(RawData!E1265&lt;&gt;"",RawData!E1265,"")</f>
        <v/>
      </c>
      <c r="E1265" t="str">
        <f>IF(RawData!F1265&lt;&gt;"",CONCATENATE(RawData!F1265,", ",LEFT(RawData!G1265,1)),"")</f>
        <v/>
      </c>
      <c r="G1265" s="30" t="str">
        <f t="shared" si="19"/>
        <v/>
      </c>
      <c r="H1265" t="str">
        <f>IF(A1265&lt;&gt;"",VLOOKUP(G1265,ScoreRanges!$C$4:$E$8,3),"")</f>
        <v/>
      </c>
      <c r="J1265" s="30" t="str">
        <f>IF(AND(ConversionTable!$F$2&lt;&gt;"",A1265&lt;&gt;""),VLOOKUP(G1265,ConversionTable!B$2:D$402,3),"")</f>
        <v/>
      </c>
      <c r="K1265" t="str">
        <f>IF(AND(ConversionTable!$F$2&lt;&gt;"",A1265&lt;&gt;""),VLOOKUP(J1265,ConversionTable!I$4:K$7,3),"")</f>
        <v/>
      </c>
      <c r="M1265" t="str">
        <f>IF(A1265&lt;&gt;"",(RawData!AC1265*ScoringModel!$B$11+RawData!AD1265*ScoringModel!$B$21+RawData!AE1265*ScoringModel!$B$31)*0.01,"")</f>
        <v/>
      </c>
      <c r="N1265" t="str">
        <f>IF(A1265&lt;&gt;"",(RawData!H1265*ScoringModel!$B$4+RawData!I1265*ScoringModel!$B$5+RawData!J1265*ScoringModel!$B$6+RawData!K1265*ScoringModel!$B$7+RawData!L1265*ScoringModel!$B$8+RawData!M1265*ScoringModel!$B$9+RawData!N1265*ScoringModel!$B$10)*0.01,"")</f>
        <v/>
      </c>
      <c r="O1265" t="str">
        <f>IF(A1265&lt;&gt;"",(RawData!O1265*ScoringModel!$B$14+RawData!P1265*ScoringModel!$B$15+RawData!Q1265*ScoringModel!$B$16+RawData!R1265*ScoringModel!$B$17+RawData!S1265*ScoringModel!$B$18+RawData!T1265*ScoringModel!$B$19+RawData!U1265*ScoringModel!$B$20)*0.01,"")</f>
        <v/>
      </c>
      <c r="P1265" t="str">
        <f>IF(A1265&lt;&gt;"",(RawData!V1265*ScoringModel!$B$24+RawData!W1265*ScoringModel!$B$25+RawData!X1265*ScoringModel!$B$26+RawData!Y1265*ScoringModel!$B$27+RawData!Z1265*ScoringModel!$B$28+RawData!AA1265*ScoringModel!$B$29+RawData!AB1265*ScoringModel!$B$30)*0.01,"")</f>
        <v/>
      </c>
      <c r="Q1265" s="19"/>
      <c r="R1265" s="19"/>
      <c r="S1265" s="19"/>
      <c r="T1265" s="19"/>
      <c r="U1265" s="19"/>
      <c r="V1265" s="19"/>
    </row>
    <row r="1266" spans="1:22" x14ac:dyDescent="0.25">
      <c r="A1266" t="str">
        <f>IF(RawData!A1266&lt;&gt;"",RawData!A1266,"")</f>
        <v/>
      </c>
      <c r="B1266" t="str">
        <f>IF(RawData!B1266&lt;&gt;"",CONCATENATE(RawData!B1266,", ",RawData!C1266),"")</f>
        <v/>
      </c>
      <c r="C1266" t="str">
        <f>IF(RawData!D1266&lt;&gt;"",RawData!D1266,"")</f>
        <v/>
      </c>
      <c r="D1266" s="28" t="str">
        <f>IF(RawData!E1266&lt;&gt;"",RawData!E1266,"")</f>
        <v/>
      </c>
      <c r="E1266" t="str">
        <f>IF(RawData!F1266&lt;&gt;"",CONCATENATE(RawData!F1266,", ",LEFT(RawData!G1266,1)),"")</f>
        <v/>
      </c>
      <c r="G1266" s="30" t="str">
        <f t="shared" si="19"/>
        <v/>
      </c>
      <c r="H1266" t="str">
        <f>IF(A1266&lt;&gt;"",VLOOKUP(G1266,ScoreRanges!$C$4:$E$8,3),"")</f>
        <v/>
      </c>
      <c r="J1266" s="30" t="str">
        <f>IF(AND(ConversionTable!$F$2&lt;&gt;"",A1266&lt;&gt;""),VLOOKUP(G1266,ConversionTable!B$2:D$402,3),"")</f>
        <v/>
      </c>
      <c r="K1266" t="str">
        <f>IF(AND(ConversionTable!$F$2&lt;&gt;"",A1266&lt;&gt;""),VLOOKUP(J1266,ConversionTable!I$4:K$7,3),"")</f>
        <v/>
      </c>
      <c r="M1266" t="str">
        <f>IF(A1266&lt;&gt;"",(RawData!AC1266*ScoringModel!$B$11+RawData!AD1266*ScoringModel!$B$21+RawData!AE1266*ScoringModel!$B$31)*0.01,"")</f>
        <v/>
      </c>
      <c r="N1266" t="str">
        <f>IF(A1266&lt;&gt;"",(RawData!H1266*ScoringModel!$B$4+RawData!I1266*ScoringModel!$B$5+RawData!J1266*ScoringModel!$B$6+RawData!K1266*ScoringModel!$B$7+RawData!L1266*ScoringModel!$B$8+RawData!M1266*ScoringModel!$B$9+RawData!N1266*ScoringModel!$B$10)*0.01,"")</f>
        <v/>
      </c>
      <c r="O1266" t="str">
        <f>IF(A1266&lt;&gt;"",(RawData!O1266*ScoringModel!$B$14+RawData!P1266*ScoringModel!$B$15+RawData!Q1266*ScoringModel!$B$16+RawData!R1266*ScoringModel!$B$17+RawData!S1266*ScoringModel!$B$18+RawData!T1266*ScoringModel!$B$19+RawData!U1266*ScoringModel!$B$20)*0.01,"")</f>
        <v/>
      </c>
      <c r="P1266" t="str">
        <f>IF(A1266&lt;&gt;"",(RawData!V1266*ScoringModel!$B$24+RawData!W1266*ScoringModel!$B$25+RawData!X1266*ScoringModel!$B$26+RawData!Y1266*ScoringModel!$B$27+RawData!Z1266*ScoringModel!$B$28+RawData!AA1266*ScoringModel!$B$29+RawData!AB1266*ScoringModel!$B$30)*0.01,"")</f>
        <v/>
      </c>
      <c r="Q1266" s="19"/>
      <c r="R1266" s="19"/>
      <c r="S1266" s="19"/>
      <c r="T1266" s="19"/>
      <c r="U1266" s="19"/>
      <c r="V1266" s="19"/>
    </row>
    <row r="1267" spans="1:22" x14ac:dyDescent="0.25">
      <c r="A1267" t="str">
        <f>IF(RawData!A1267&lt;&gt;"",RawData!A1267,"")</f>
        <v/>
      </c>
      <c r="B1267" t="str">
        <f>IF(RawData!B1267&lt;&gt;"",CONCATENATE(RawData!B1267,", ",RawData!C1267),"")</f>
        <v/>
      </c>
      <c r="C1267" t="str">
        <f>IF(RawData!D1267&lt;&gt;"",RawData!D1267,"")</f>
        <v/>
      </c>
      <c r="D1267" s="28" t="str">
        <f>IF(RawData!E1267&lt;&gt;"",RawData!E1267,"")</f>
        <v/>
      </c>
      <c r="E1267" t="str">
        <f>IF(RawData!F1267&lt;&gt;"",CONCATENATE(RawData!F1267,", ",LEFT(RawData!G1267,1)),"")</f>
        <v/>
      </c>
      <c r="G1267" s="30" t="str">
        <f t="shared" si="19"/>
        <v/>
      </c>
      <c r="H1267" t="str">
        <f>IF(A1267&lt;&gt;"",VLOOKUP(G1267,ScoreRanges!$C$4:$E$8,3),"")</f>
        <v/>
      </c>
      <c r="J1267" s="30" t="str">
        <f>IF(AND(ConversionTable!$F$2&lt;&gt;"",A1267&lt;&gt;""),VLOOKUP(G1267,ConversionTable!B$2:D$402,3),"")</f>
        <v/>
      </c>
      <c r="K1267" t="str">
        <f>IF(AND(ConversionTable!$F$2&lt;&gt;"",A1267&lt;&gt;""),VLOOKUP(J1267,ConversionTable!I$4:K$7,3),"")</f>
        <v/>
      </c>
      <c r="M1267" t="str">
        <f>IF(A1267&lt;&gt;"",(RawData!AC1267*ScoringModel!$B$11+RawData!AD1267*ScoringModel!$B$21+RawData!AE1267*ScoringModel!$B$31)*0.01,"")</f>
        <v/>
      </c>
      <c r="N1267" t="str">
        <f>IF(A1267&lt;&gt;"",(RawData!H1267*ScoringModel!$B$4+RawData!I1267*ScoringModel!$B$5+RawData!J1267*ScoringModel!$B$6+RawData!K1267*ScoringModel!$B$7+RawData!L1267*ScoringModel!$B$8+RawData!M1267*ScoringModel!$B$9+RawData!N1267*ScoringModel!$B$10)*0.01,"")</f>
        <v/>
      </c>
      <c r="O1267" t="str">
        <f>IF(A1267&lt;&gt;"",(RawData!O1267*ScoringModel!$B$14+RawData!P1267*ScoringModel!$B$15+RawData!Q1267*ScoringModel!$B$16+RawData!R1267*ScoringModel!$B$17+RawData!S1267*ScoringModel!$B$18+RawData!T1267*ScoringModel!$B$19+RawData!U1267*ScoringModel!$B$20)*0.01,"")</f>
        <v/>
      </c>
      <c r="P1267" t="str">
        <f>IF(A1267&lt;&gt;"",(RawData!V1267*ScoringModel!$B$24+RawData!W1267*ScoringModel!$B$25+RawData!X1267*ScoringModel!$B$26+RawData!Y1267*ScoringModel!$B$27+RawData!Z1267*ScoringModel!$B$28+RawData!AA1267*ScoringModel!$B$29+RawData!AB1267*ScoringModel!$B$30)*0.01,"")</f>
        <v/>
      </c>
      <c r="Q1267" s="19"/>
      <c r="R1267" s="19"/>
      <c r="S1267" s="19"/>
      <c r="T1267" s="19"/>
      <c r="U1267" s="19"/>
      <c r="V1267" s="19"/>
    </row>
    <row r="1268" spans="1:22" x14ac:dyDescent="0.25">
      <c r="A1268" t="str">
        <f>IF(RawData!A1268&lt;&gt;"",RawData!A1268,"")</f>
        <v/>
      </c>
      <c r="B1268" t="str">
        <f>IF(RawData!B1268&lt;&gt;"",CONCATENATE(RawData!B1268,", ",RawData!C1268),"")</f>
        <v/>
      </c>
      <c r="C1268" t="str">
        <f>IF(RawData!D1268&lt;&gt;"",RawData!D1268,"")</f>
        <v/>
      </c>
      <c r="D1268" s="28" t="str">
        <f>IF(RawData!E1268&lt;&gt;"",RawData!E1268,"")</f>
        <v/>
      </c>
      <c r="E1268" t="str">
        <f>IF(RawData!F1268&lt;&gt;"",CONCATENATE(RawData!F1268,", ",LEFT(RawData!G1268,1)),"")</f>
        <v/>
      </c>
      <c r="G1268" s="30" t="str">
        <f t="shared" si="19"/>
        <v/>
      </c>
      <c r="H1268" t="str">
        <f>IF(A1268&lt;&gt;"",VLOOKUP(G1268,ScoreRanges!$C$4:$E$8,3),"")</f>
        <v/>
      </c>
      <c r="J1268" s="30" t="str">
        <f>IF(AND(ConversionTable!$F$2&lt;&gt;"",A1268&lt;&gt;""),VLOOKUP(G1268,ConversionTable!B$2:D$402,3),"")</f>
        <v/>
      </c>
      <c r="K1268" t="str">
        <f>IF(AND(ConversionTable!$F$2&lt;&gt;"",A1268&lt;&gt;""),VLOOKUP(J1268,ConversionTable!I$4:K$7,3),"")</f>
        <v/>
      </c>
      <c r="M1268" t="str">
        <f>IF(A1268&lt;&gt;"",(RawData!AC1268*ScoringModel!$B$11+RawData!AD1268*ScoringModel!$B$21+RawData!AE1268*ScoringModel!$B$31)*0.01,"")</f>
        <v/>
      </c>
      <c r="N1268" t="str">
        <f>IF(A1268&lt;&gt;"",(RawData!H1268*ScoringModel!$B$4+RawData!I1268*ScoringModel!$B$5+RawData!J1268*ScoringModel!$B$6+RawData!K1268*ScoringModel!$B$7+RawData!L1268*ScoringModel!$B$8+RawData!M1268*ScoringModel!$B$9+RawData!N1268*ScoringModel!$B$10)*0.01,"")</f>
        <v/>
      </c>
      <c r="O1268" t="str">
        <f>IF(A1268&lt;&gt;"",(RawData!O1268*ScoringModel!$B$14+RawData!P1268*ScoringModel!$B$15+RawData!Q1268*ScoringModel!$B$16+RawData!R1268*ScoringModel!$B$17+RawData!S1268*ScoringModel!$B$18+RawData!T1268*ScoringModel!$B$19+RawData!U1268*ScoringModel!$B$20)*0.01,"")</f>
        <v/>
      </c>
      <c r="P1268" t="str">
        <f>IF(A1268&lt;&gt;"",(RawData!V1268*ScoringModel!$B$24+RawData!W1268*ScoringModel!$B$25+RawData!X1268*ScoringModel!$B$26+RawData!Y1268*ScoringModel!$B$27+RawData!Z1268*ScoringModel!$B$28+RawData!AA1268*ScoringModel!$B$29+RawData!AB1268*ScoringModel!$B$30)*0.01,"")</f>
        <v/>
      </c>
      <c r="Q1268" s="19"/>
      <c r="R1268" s="19"/>
      <c r="S1268" s="19"/>
      <c r="T1268" s="19"/>
      <c r="U1268" s="19"/>
      <c r="V1268" s="19"/>
    </row>
    <row r="1269" spans="1:22" x14ac:dyDescent="0.25">
      <c r="A1269" t="str">
        <f>IF(RawData!A1269&lt;&gt;"",RawData!A1269,"")</f>
        <v/>
      </c>
      <c r="B1269" t="str">
        <f>IF(RawData!B1269&lt;&gt;"",CONCATENATE(RawData!B1269,", ",RawData!C1269),"")</f>
        <v/>
      </c>
      <c r="C1269" t="str">
        <f>IF(RawData!D1269&lt;&gt;"",RawData!D1269,"")</f>
        <v/>
      </c>
      <c r="D1269" s="28" t="str">
        <f>IF(RawData!E1269&lt;&gt;"",RawData!E1269,"")</f>
        <v/>
      </c>
      <c r="E1269" t="str">
        <f>IF(RawData!F1269&lt;&gt;"",CONCATENATE(RawData!F1269,", ",LEFT(RawData!G1269,1)),"")</f>
        <v/>
      </c>
      <c r="G1269" s="30" t="str">
        <f t="shared" si="19"/>
        <v/>
      </c>
      <c r="H1269" t="str">
        <f>IF(A1269&lt;&gt;"",VLOOKUP(G1269,ScoreRanges!$C$4:$E$8,3),"")</f>
        <v/>
      </c>
      <c r="J1269" s="30" t="str">
        <f>IF(AND(ConversionTable!$F$2&lt;&gt;"",A1269&lt;&gt;""),VLOOKUP(G1269,ConversionTable!B$2:D$402,3),"")</f>
        <v/>
      </c>
      <c r="K1269" t="str">
        <f>IF(AND(ConversionTable!$F$2&lt;&gt;"",A1269&lt;&gt;""),VLOOKUP(J1269,ConversionTable!I$4:K$7,3),"")</f>
        <v/>
      </c>
      <c r="M1269" t="str">
        <f>IF(A1269&lt;&gt;"",(RawData!AC1269*ScoringModel!$B$11+RawData!AD1269*ScoringModel!$B$21+RawData!AE1269*ScoringModel!$B$31)*0.01,"")</f>
        <v/>
      </c>
      <c r="N1269" t="str">
        <f>IF(A1269&lt;&gt;"",(RawData!H1269*ScoringModel!$B$4+RawData!I1269*ScoringModel!$B$5+RawData!J1269*ScoringModel!$B$6+RawData!K1269*ScoringModel!$B$7+RawData!L1269*ScoringModel!$B$8+RawData!M1269*ScoringModel!$B$9+RawData!N1269*ScoringModel!$B$10)*0.01,"")</f>
        <v/>
      </c>
      <c r="O1269" t="str">
        <f>IF(A1269&lt;&gt;"",(RawData!O1269*ScoringModel!$B$14+RawData!P1269*ScoringModel!$B$15+RawData!Q1269*ScoringModel!$B$16+RawData!R1269*ScoringModel!$B$17+RawData!S1269*ScoringModel!$B$18+RawData!T1269*ScoringModel!$B$19+RawData!U1269*ScoringModel!$B$20)*0.01,"")</f>
        <v/>
      </c>
      <c r="P1269" t="str">
        <f>IF(A1269&lt;&gt;"",(RawData!V1269*ScoringModel!$B$24+RawData!W1269*ScoringModel!$B$25+RawData!X1269*ScoringModel!$B$26+RawData!Y1269*ScoringModel!$B$27+RawData!Z1269*ScoringModel!$B$28+RawData!AA1269*ScoringModel!$B$29+RawData!AB1269*ScoringModel!$B$30)*0.01,"")</f>
        <v/>
      </c>
      <c r="Q1269" s="19"/>
      <c r="R1269" s="19"/>
      <c r="S1269" s="19"/>
      <c r="T1269" s="19"/>
      <c r="U1269" s="19"/>
      <c r="V1269" s="19"/>
    </row>
    <row r="1270" spans="1:22" x14ac:dyDescent="0.25">
      <c r="A1270" t="str">
        <f>IF(RawData!A1270&lt;&gt;"",RawData!A1270,"")</f>
        <v/>
      </c>
      <c r="B1270" t="str">
        <f>IF(RawData!B1270&lt;&gt;"",CONCATENATE(RawData!B1270,", ",RawData!C1270),"")</f>
        <v/>
      </c>
      <c r="C1270" t="str">
        <f>IF(RawData!D1270&lt;&gt;"",RawData!D1270,"")</f>
        <v/>
      </c>
      <c r="D1270" s="28" t="str">
        <f>IF(RawData!E1270&lt;&gt;"",RawData!E1270,"")</f>
        <v/>
      </c>
      <c r="E1270" t="str">
        <f>IF(RawData!F1270&lt;&gt;"",CONCATENATE(RawData!F1270,", ",LEFT(RawData!G1270,1)),"")</f>
        <v/>
      </c>
      <c r="G1270" s="30" t="str">
        <f t="shared" si="19"/>
        <v/>
      </c>
      <c r="H1270" t="str">
        <f>IF(A1270&lt;&gt;"",VLOOKUP(G1270,ScoreRanges!$C$4:$E$8,3),"")</f>
        <v/>
      </c>
      <c r="J1270" s="30" t="str">
        <f>IF(AND(ConversionTable!$F$2&lt;&gt;"",A1270&lt;&gt;""),VLOOKUP(G1270,ConversionTable!B$2:D$402,3),"")</f>
        <v/>
      </c>
      <c r="K1270" t="str">
        <f>IF(AND(ConversionTable!$F$2&lt;&gt;"",A1270&lt;&gt;""),VLOOKUP(J1270,ConversionTable!I$4:K$7,3),"")</f>
        <v/>
      </c>
      <c r="M1270" t="str">
        <f>IF(A1270&lt;&gt;"",(RawData!AC1270*ScoringModel!$B$11+RawData!AD1270*ScoringModel!$B$21+RawData!AE1270*ScoringModel!$B$31)*0.01,"")</f>
        <v/>
      </c>
      <c r="N1270" t="str">
        <f>IF(A1270&lt;&gt;"",(RawData!H1270*ScoringModel!$B$4+RawData!I1270*ScoringModel!$B$5+RawData!J1270*ScoringModel!$B$6+RawData!K1270*ScoringModel!$B$7+RawData!L1270*ScoringModel!$B$8+RawData!M1270*ScoringModel!$B$9+RawData!N1270*ScoringModel!$B$10)*0.01,"")</f>
        <v/>
      </c>
      <c r="O1270" t="str">
        <f>IF(A1270&lt;&gt;"",(RawData!O1270*ScoringModel!$B$14+RawData!P1270*ScoringModel!$B$15+RawData!Q1270*ScoringModel!$B$16+RawData!R1270*ScoringModel!$B$17+RawData!S1270*ScoringModel!$B$18+RawData!T1270*ScoringModel!$B$19+RawData!U1270*ScoringModel!$B$20)*0.01,"")</f>
        <v/>
      </c>
      <c r="P1270" t="str">
        <f>IF(A1270&lt;&gt;"",(RawData!V1270*ScoringModel!$B$24+RawData!W1270*ScoringModel!$B$25+RawData!X1270*ScoringModel!$B$26+RawData!Y1270*ScoringModel!$B$27+RawData!Z1270*ScoringModel!$B$28+RawData!AA1270*ScoringModel!$B$29+RawData!AB1270*ScoringModel!$B$30)*0.01,"")</f>
        <v/>
      </c>
      <c r="Q1270" s="19"/>
      <c r="R1270" s="19"/>
      <c r="S1270" s="19"/>
      <c r="T1270" s="19"/>
      <c r="U1270" s="19"/>
      <c r="V1270" s="19"/>
    </row>
    <row r="1271" spans="1:22" x14ac:dyDescent="0.25">
      <c r="A1271" t="str">
        <f>IF(RawData!A1271&lt;&gt;"",RawData!A1271,"")</f>
        <v/>
      </c>
      <c r="B1271" t="str">
        <f>IF(RawData!B1271&lt;&gt;"",CONCATENATE(RawData!B1271,", ",RawData!C1271),"")</f>
        <v/>
      </c>
      <c r="C1271" t="str">
        <f>IF(RawData!D1271&lt;&gt;"",RawData!D1271,"")</f>
        <v/>
      </c>
      <c r="D1271" s="28" t="str">
        <f>IF(RawData!E1271&lt;&gt;"",RawData!E1271,"")</f>
        <v/>
      </c>
      <c r="E1271" t="str">
        <f>IF(RawData!F1271&lt;&gt;"",CONCATENATE(RawData!F1271,", ",LEFT(RawData!G1271,1)),"")</f>
        <v/>
      </c>
      <c r="G1271" s="30" t="str">
        <f t="shared" si="19"/>
        <v/>
      </c>
      <c r="H1271" t="str">
        <f>IF(A1271&lt;&gt;"",VLOOKUP(G1271,ScoreRanges!$C$4:$E$8,3),"")</f>
        <v/>
      </c>
      <c r="J1271" s="30" t="str">
        <f>IF(AND(ConversionTable!$F$2&lt;&gt;"",A1271&lt;&gt;""),VLOOKUP(G1271,ConversionTable!B$2:D$402,3),"")</f>
        <v/>
      </c>
      <c r="K1271" t="str">
        <f>IF(AND(ConversionTable!$F$2&lt;&gt;"",A1271&lt;&gt;""),VLOOKUP(J1271,ConversionTable!I$4:K$7,3),"")</f>
        <v/>
      </c>
      <c r="M1271" t="str">
        <f>IF(A1271&lt;&gt;"",(RawData!AC1271*ScoringModel!$B$11+RawData!AD1271*ScoringModel!$B$21+RawData!AE1271*ScoringModel!$B$31)*0.01,"")</f>
        <v/>
      </c>
      <c r="N1271" t="str">
        <f>IF(A1271&lt;&gt;"",(RawData!H1271*ScoringModel!$B$4+RawData!I1271*ScoringModel!$B$5+RawData!J1271*ScoringModel!$B$6+RawData!K1271*ScoringModel!$B$7+RawData!L1271*ScoringModel!$B$8+RawData!M1271*ScoringModel!$B$9+RawData!N1271*ScoringModel!$B$10)*0.01,"")</f>
        <v/>
      </c>
      <c r="O1271" t="str">
        <f>IF(A1271&lt;&gt;"",(RawData!O1271*ScoringModel!$B$14+RawData!P1271*ScoringModel!$B$15+RawData!Q1271*ScoringModel!$B$16+RawData!R1271*ScoringModel!$B$17+RawData!S1271*ScoringModel!$B$18+RawData!T1271*ScoringModel!$B$19+RawData!U1271*ScoringModel!$B$20)*0.01,"")</f>
        <v/>
      </c>
      <c r="P1271" t="str">
        <f>IF(A1271&lt;&gt;"",(RawData!V1271*ScoringModel!$B$24+RawData!W1271*ScoringModel!$B$25+RawData!X1271*ScoringModel!$B$26+RawData!Y1271*ScoringModel!$B$27+RawData!Z1271*ScoringModel!$B$28+RawData!AA1271*ScoringModel!$B$29+RawData!AB1271*ScoringModel!$B$30)*0.01,"")</f>
        <v/>
      </c>
      <c r="Q1271" s="19"/>
      <c r="R1271" s="19"/>
      <c r="S1271" s="19"/>
      <c r="T1271" s="19"/>
      <c r="U1271" s="19"/>
      <c r="V1271" s="19"/>
    </row>
    <row r="1272" spans="1:22" x14ac:dyDescent="0.25">
      <c r="A1272" t="str">
        <f>IF(RawData!A1272&lt;&gt;"",RawData!A1272,"")</f>
        <v/>
      </c>
      <c r="B1272" t="str">
        <f>IF(RawData!B1272&lt;&gt;"",CONCATENATE(RawData!B1272,", ",RawData!C1272),"")</f>
        <v/>
      </c>
      <c r="C1272" t="str">
        <f>IF(RawData!D1272&lt;&gt;"",RawData!D1272,"")</f>
        <v/>
      </c>
      <c r="D1272" s="28" t="str">
        <f>IF(RawData!E1272&lt;&gt;"",RawData!E1272,"")</f>
        <v/>
      </c>
      <c r="E1272" t="str">
        <f>IF(RawData!F1272&lt;&gt;"",CONCATENATE(RawData!F1272,", ",LEFT(RawData!G1272,1)),"")</f>
        <v/>
      </c>
      <c r="G1272" s="30" t="str">
        <f t="shared" si="19"/>
        <v/>
      </c>
      <c r="H1272" t="str">
        <f>IF(A1272&lt;&gt;"",VLOOKUP(G1272,ScoreRanges!$C$4:$E$8,3),"")</f>
        <v/>
      </c>
      <c r="J1272" s="30" t="str">
        <f>IF(AND(ConversionTable!$F$2&lt;&gt;"",A1272&lt;&gt;""),VLOOKUP(G1272,ConversionTable!B$2:D$402,3),"")</f>
        <v/>
      </c>
      <c r="K1272" t="str">
        <f>IF(AND(ConversionTable!$F$2&lt;&gt;"",A1272&lt;&gt;""),VLOOKUP(J1272,ConversionTable!I$4:K$7,3),"")</f>
        <v/>
      </c>
      <c r="M1272" t="str">
        <f>IF(A1272&lt;&gt;"",(RawData!AC1272*ScoringModel!$B$11+RawData!AD1272*ScoringModel!$B$21+RawData!AE1272*ScoringModel!$B$31)*0.01,"")</f>
        <v/>
      </c>
      <c r="N1272" t="str">
        <f>IF(A1272&lt;&gt;"",(RawData!H1272*ScoringModel!$B$4+RawData!I1272*ScoringModel!$B$5+RawData!J1272*ScoringModel!$B$6+RawData!K1272*ScoringModel!$B$7+RawData!L1272*ScoringModel!$B$8+RawData!M1272*ScoringModel!$B$9+RawData!N1272*ScoringModel!$B$10)*0.01,"")</f>
        <v/>
      </c>
      <c r="O1272" t="str">
        <f>IF(A1272&lt;&gt;"",(RawData!O1272*ScoringModel!$B$14+RawData!P1272*ScoringModel!$B$15+RawData!Q1272*ScoringModel!$B$16+RawData!R1272*ScoringModel!$B$17+RawData!S1272*ScoringModel!$B$18+RawData!T1272*ScoringModel!$B$19+RawData!U1272*ScoringModel!$B$20)*0.01,"")</f>
        <v/>
      </c>
      <c r="P1272" t="str">
        <f>IF(A1272&lt;&gt;"",(RawData!V1272*ScoringModel!$B$24+RawData!W1272*ScoringModel!$B$25+RawData!X1272*ScoringModel!$B$26+RawData!Y1272*ScoringModel!$B$27+RawData!Z1272*ScoringModel!$B$28+RawData!AA1272*ScoringModel!$B$29+RawData!AB1272*ScoringModel!$B$30)*0.01,"")</f>
        <v/>
      </c>
      <c r="Q1272" s="19"/>
      <c r="R1272" s="19"/>
      <c r="S1272" s="19"/>
      <c r="T1272" s="19"/>
      <c r="U1272" s="19"/>
      <c r="V1272" s="19"/>
    </row>
    <row r="1273" spans="1:22" x14ac:dyDescent="0.25">
      <c r="A1273" t="str">
        <f>IF(RawData!A1273&lt;&gt;"",RawData!A1273,"")</f>
        <v/>
      </c>
      <c r="B1273" t="str">
        <f>IF(RawData!B1273&lt;&gt;"",CONCATENATE(RawData!B1273,", ",RawData!C1273),"")</f>
        <v/>
      </c>
      <c r="C1273" t="str">
        <f>IF(RawData!D1273&lt;&gt;"",RawData!D1273,"")</f>
        <v/>
      </c>
      <c r="D1273" s="28" t="str">
        <f>IF(RawData!E1273&lt;&gt;"",RawData!E1273,"")</f>
        <v/>
      </c>
      <c r="E1273" t="str">
        <f>IF(RawData!F1273&lt;&gt;"",CONCATENATE(RawData!F1273,", ",LEFT(RawData!G1273,1)),"")</f>
        <v/>
      </c>
      <c r="G1273" s="30" t="str">
        <f t="shared" si="19"/>
        <v/>
      </c>
      <c r="H1273" t="str">
        <f>IF(A1273&lt;&gt;"",VLOOKUP(G1273,ScoreRanges!$C$4:$E$8,3),"")</f>
        <v/>
      </c>
      <c r="J1273" s="30" t="str">
        <f>IF(AND(ConversionTable!$F$2&lt;&gt;"",A1273&lt;&gt;""),VLOOKUP(G1273,ConversionTable!B$2:D$402,3),"")</f>
        <v/>
      </c>
      <c r="K1273" t="str">
        <f>IF(AND(ConversionTable!$F$2&lt;&gt;"",A1273&lt;&gt;""),VLOOKUP(J1273,ConversionTable!I$4:K$7,3),"")</f>
        <v/>
      </c>
      <c r="M1273" t="str">
        <f>IF(A1273&lt;&gt;"",(RawData!AC1273*ScoringModel!$B$11+RawData!AD1273*ScoringModel!$B$21+RawData!AE1273*ScoringModel!$B$31)*0.01,"")</f>
        <v/>
      </c>
      <c r="N1273" t="str">
        <f>IF(A1273&lt;&gt;"",(RawData!H1273*ScoringModel!$B$4+RawData!I1273*ScoringModel!$B$5+RawData!J1273*ScoringModel!$B$6+RawData!K1273*ScoringModel!$B$7+RawData!L1273*ScoringModel!$B$8+RawData!M1273*ScoringModel!$B$9+RawData!N1273*ScoringModel!$B$10)*0.01,"")</f>
        <v/>
      </c>
      <c r="O1273" t="str">
        <f>IF(A1273&lt;&gt;"",(RawData!O1273*ScoringModel!$B$14+RawData!P1273*ScoringModel!$B$15+RawData!Q1273*ScoringModel!$B$16+RawData!R1273*ScoringModel!$B$17+RawData!S1273*ScoringModel!$B$18+RawData!T1273*ScoringModel!$B$19+RawData!U1273*ScoringModel!$B$20)*0.01,"")</f>
        <v/>
      </c>
      <c r="P1273" t="str">
        <f>IF(A1273&lt;&gt;"",(RawData!V1273*ScoringModel!$B$24+RawData!W1273*ScoringModel!$B$25+RawData!X1273*ScoringModel!$B$26+RawData!Y1273*ScoringModel!$B$27+RawData!Z1273*ScoringModel!$B$28+RawData!AA1273*ScoringModel!$B$29+RawData!AB1273*ScoringModel!$B$30)*0.01,"")</f>
        <v/>
      </c>
      <c r="Q1273" s="19"/>
      <c r="R1273" s="19"/>
      <c r="S1273" s="19"/>
      <c r="T1273" s="19"/>
      <c r="U1273" s="19"/>
      <c r="V1273" s="19"/>
    </row>
    <row r="1274" spans="1:22" x14ac:dyDescent="0.25">
      <c r="A1274" t="str">
        <f>IF(RawData!A1274&lt;&gt;"",RawData!A1274,"")</f>
        <v/>
      </c>
      <c r="B1274" t="str">
        <f>IF(RawData!B1274&lt;&gt;"",CONCATENATE(RawData!B1274,", ",RawData!C1274),"")</f>
        <v/>
      </c>
      <c r="C1274" t="str">
        <f>IF(RawData!D1274&lt;&gt;"",RawData!D1274,"")</f>
        <v/>
      </c>
      <c r="D1274" s="28" t="str">
        <f>IF(RawData!E1274&lt;&gt;"",RawData!E1274,"")</f>
        <v/>
      </c>
      <c r="E1274" t="str">
        <f>IF(RawData!F1274&lt;&gt;"",CONCATENATE(RawData!F1274,", ",LEFT(RawData!G1274,1)),"")</f>
        <v/>
      </c>
      <c r="G1274" s="30" t="str">
        <f t="shared" si="19"/>
        <v/>
      </c>
      <c r="H1274" t="str">
        <f>IF(A1274&lt;&gt;"",VLOOKUP(G1274,ScoreRanges!$C$4:$E$8,3),"")</f>
        <v/>
      </c>
      <c r="J1274" s="30" t="str">
        <f>IF(AND(ConversionTable!$F$2&lt;&gt;"",A1274&lt;&gt;""),VLOOKUP(G1274,ConversionTable!B$2:D$402,3),"")</f>
        <v/>
      </c>
      <c r="K1274" t="str">
        <f>IF(AND(ConversionTable!$F$2&lt;&gt;"",A1274&lt;&gt;""),VLOOKUP(J1274,ConversionTable!I$4:K$7,3),"")</f>
        <v/>
      </c>
      <c r="M1274" t="str">
        <f>IF(A1274&lt;&gt;"",(RawData!AC1274*ScoringModel!$B$11+RawData!AD1274*ScoringModel!$B$21+RawData!AE1274*ScoringModel!$B$31)*0.01,"")</f>
        <v/>
      </c>
      <c r="N1274" t="str">
        <f>IF(A1274&lt;&gt;"",(RawData!H1274*ScoringModel!$B$4+RawData!I1274*ScoringModel!$B$5+RawData!J1274*ScoringModel!$B$6+RawData!K1274*ScoringModel!$B$7+RawData!L1274*ScoringModel!$B$8+RawData!M1274*ScoringModel!$B$9+RawData!N1274*ScoringModel!$B$10)*0.01,"")</f>
        <v/>
      </c>
      <c r="O1274" t="str">
        <f>IF(A1274&lt;&gt;"",(RawData!O1274*ScoringModel!$B$14+RawData!P1274*ScoringModel!$B$15+RawData!Q1274*ScoringModel!$B$16+RawData!R1274*ScoringModel!$B$17+RawData!S1274*ScoringModel!$B$18+RawData!T1274*ScoringModel!$B$19+RawData!U1274*ScoringModel!$B$20)*0.01,"")</f>
        <v/>
      </c>
      <c r="P1274" t="str">
        <f>IF(A1274&lt;&gt;"",(RawData!V1274*ScoringModel!$B$24+RawData!W1274*ScoringModel!$B$25+RawData!X1274*ScoringModel!$B$26+RawData!Y1274*ScoringModel!$B$27+RawData!Z1274*ScoringModel!$B$28+RawData!AA1274*ScoringModel!$B$29+RawData!AB1274*ScoringModel!$B$30)*0.01,"")</f>
        <v/>
      </c>
      <c r="Q1274" s="19"/>
      <c r="R1274" s="19"/>
      <c r="S1274" s="19"/>
      <c r="T1274" s="19"/>
      <c r="U1274" s="19"/>
      <c r="V1274" s="19"/>
    </row>
    <row r="1275" spans="1:22" x14ac:dyDescent="0.25">
      <c r="A1275" t="str">
        <f>IF(RawData!A1275&lt;&gt;"",RawData!A1275,"")</f>
        <v/>
      </c>
      <c r="B1275" t="str">
        <f>IF(RawData!B1275&lt;&gt;"",CONCATENATE(RawData!B1275,", ",RawData!C1275),"")</f>
        <v/>
      </c>
      <c r="C1275" t="str">
        <f>IF(RawData!D1275&lt;&gt;"",RawData!D1275,"")</f>
        <v/>
      </c>
      <c r="D1275" s="28" t="str">
        <f>IF(RawData!E1275&lt;&gt;"",RawData!E1275,"")</f>
        <v/>
      </c>
      <c r="E1275" t="str">
        <f>IF(RawData!F1275&lt;&gt;"",CONCATENATE(RawData!F1275,", ",LEFT(RawData!G1275,1)),"")</f>
        <v/>
      </c>
      <c r="G1275" s="30" t="str">
        <f t="shared" si="19"/>
        <v/>
      </c>
      <c r="H1275" t="str">
        <f>IF(A1275&lt;&gt;"",VLOOKUP(G1275,ScoreRanges!$C$4:$E$8,3),"")</f>
        <v/>
      </c>
      <c r="J1275" s="30" t="str">
        <f>IF(AND(ConversionTable!$F$2&lt;&gt;"",A1275&lt;&gt;""),VLOOKUP(G1275,ConversionTable!B$2:D$402,3),"")</f>
        <v/>
      </c>
      <c r="K1275" t="str">
        <f>IF(AND(ConversionTable!$F$2&lt;&gt;"",A1275&lt;&gt;""),VLOOKUP(J1275,ConversionTable!I$4:K$7,3),"")</f>
        <v/>
      </c>
      <c r="M1275" t="str">
        <f>IF(A1275&lt;&gt;"",(RawData!AC1275*ScoringModel!$B$11+RawData!AD1275*ScoringModel!$B$21+RawData!AE1275*ScoringModel!$B$31)*0.01,"")</f>
        <v/>
      </c>
      <c r="N1275" t="str">
        <f>IF(A1275&lt;&gt;"",(RawData!H1275*ScoringModel!$B$4+RawData!I1275*ScoringModel!$B$5+RawData!J1275*ScoringModel!$B$6+RawData!K1275*ScoringModel!$B$7+RawData!L1275*ScoringModel!$B$8+RawData!M1275*ScoringModel!$B$9+RawData!N1275*ScoringModel!$B$10)*0.01,"")</f>
        <v/>
      </c>
      <c r="O1275" t="str">
        <f>IF(A1275&lt;&gt;"",(RawData!O1275*ScoringModel!$B$14+RawData!P1275*ScoringModel!$B$15+RawData!Q1275*ScoringModel!$B$16+RawData!R1275*ScoringModel!$B$17+RawData!S1275*ScoringModel!$B$18+RawData!T1275*ScoringModel!$B$19+RawData!U1275*ScoringModel!$B$20)*0.01,"")</f>
        <v/>
      </c>
      <c r="P1275" t="str">
        <f>IF(A1275&lt;&gt;"",(RawData!V1275*ScoringModel!$B$24+RawData!W1275*ScoringModel!$B$25+RawData!X1275*ScoringModel!$B$26+RawData!Y1275*ScoringModel!$B$27+RawData!Z1275*ScoringModel!$B$28+RawData!AA1275*ScoringModel!$B$29+RawData!AB1275*ScoringModel!$B$30)*0.01,"")</f>
        <v/>
      </c>
      <c r="Q1275" s="19"/>
      <c r="R1275" s="19"/>
      <c r="S1275" s="19"/>
      <c r="T1275" s="19"/>
      <c r="U1275" s="19"/>
      <c r="V1275" s="19"/>
    </row>
    <row r="1276" spans="1:22" x14ac:dyDescent="0.25">
      <c r="A1276" t="str">
        <f>IF(RawData!A1276&lt;&gt;"",RawData!A1276,"")</f>
        <v/>
      </c>
      <c r="B1276" t="str">
        <f>IF(RawData!B1276&lt;&gt;"",CONCATENATE(RawData!B1276,", ",RawData!C1276),"")</f>
        <v/>
      </c>
      <c r="C1276" t="str">
        <f>IF(RawData!D1276&lt;&gt;"",RawData!D1276,"")</f>
        <v/>
      </c>
      <c r="D1276" s="28" t="str">
        <f>IF(RawData!E1276&lt;&gt;"",RawData!E1276,"")</f>
        <v/>
      </c>
      <c r="E1276" t="str">
        <f>IF(RawData!F1276&lt;&gt;"",CONCATENATE(RawData!F1276,", ",LEFT(RawData!G1276,1)),"")</f>
        <v/>
      </c>
      <c r="G1276" s="30" t="str">
        <f t="shared" si="19"/>
        <v/>
      </c>
      <c r="H1276" t="str">
        <f>IF(A1276&lt;&gt;"",VLOOKUP(G1276,ScoreRanges!$C$4:$E$8,3),"")</f>
        <v/>
      </c>
      <c r="J1276" s="30" t="str">
        <f>IF(AND(ConversionTable!$F$2&lt;&gt;"",A1276&lt;&gt;""),VLOOKUP(G1276,ConversionTable!B$2:D$402,3),"")</f>
        <v/>
      </c>
      <c r="K1276" t="str">
        <f>IF(AND(ConversionTable!$F$2&lt;&gt;"",A1276&lt;&gt;""),VLOOKUP(J1276,ConversionTable!I$4:K$7,3),"")</f>
        <v/>
      </c>
      <c r="M1276" t="str">
        <f>IF(A1276&lt;&gt;"",(RawData!AC1276*ScoringModel!$B$11+RawData!AD1276*ScoringModel!$B$21+RawData!AE1276*ScoringModel!$B$31)*0.01,"")</f>
        <v/>
      </c>
      <c r="N1276" t="str">
        <f>IF(A1276&lt;&gt;"",(RawData!H1276*ScoringModel!$B$4+RawData!I1276*ScoringModel!$B$5+RawData!J1276*ScoringModel!$B$6+RawData!K1276*ScoringModel!$B$7+RawData!L1276*ScoringModel!$B$8+RawData!M1276*ScoringModel!$B$9+RawData!N1276*ScoringModel!$B$10)*0.01,"")</f>
        <v/>
      </c>
      <c r="O1276" t="str">
        <f>IF(A1276&lt;&gt;"",(RawData!O1276*ScoringModel!$B$14+RawData!P1276*ScoringModel!$B$15+RawData!Q1276*ScoringModel!$B$16+RawData!R1276*ScoringModel!$B$17+RawData!S1276*ScoringModel!$B$18+RawData!T1276*ScoringModel!$B$19+RawData!U1276*ScoringModel!$B$20)*0.01,"")</f>
        <v/>
      </c>
      <c r="P1276" t="str">
        <f>IF(A1276&lt;&gt;"",(RawData!V1276*ScoringModel!$B$24+RawData!W1276*ScoringModel!$B$25+RawData!X1276*ScoringModel!$B$26+RawData!Y1276*ScoringModel!$B$27+RawData!Z1276*ScoringModel!$B$28+RawData!AA1276*ScoringModel!$B$29+RawData!AB1276*ScoringModel!$B$30)*0.01,"")</f>
        <v/>
      </c>
      <c r="Q1276" s="19"/>
      <c r="R1276" s="19"/>
      <c r="S1276" s="19"/>
      <c r="T1276" s="19"/>
      <c r="U1276" s="19"/>
      <c r="V1276" s="19"/>
    </row>
    <row r="1277" spans="1:22" x14ac:dyDescent="0.25">
      <c r="A1277" t="str">
        <f>IF(RawData!A1277&lt;&gt;"",RawData!A1277,"")</f>
        <v/>
      </c>
      <c r="B1277" t="str">
        <f>IF(RawData!B1277&lt;&gt;"",CONCATENATE(RawData!B1277,", ",RawData!C1277),"")</f>
        <v/>
      </c>
      <c r="C1277" t="str">
        <f>IF(RawData!D1277&lt;&gt;"",RawData!D1277,"")</f>
        <v/>
      </c>
      <c r="D1277" s="28" t="str">
        <f>IF(RawData!E1277&lt;&gt;"",RawData!E1277,"")</f>
        <v/>
      </c>
      <c r="E1277" t="str">
        <f>IF(RawData!F1277&lt;&gt;"",CONCATENATE(RawData!F1277,", ",LEFT(RawData!G1277,1)),"")</f>
        <v/>
      </c>
      <c r="G1277" s="30" t="str">
        <f t="shared" si="19"/>
        <v/>
      </c>
      <c r="H1277" t="str">
        <f>IF(A1277&lt;&gt;"",VLOOKUP(G1277,ScoreRanges!$C$4:$E$8,3),"")</f>
        <v/>
      </c>
      <c r="J1277" s="30" t="str">
        <f>IF(AND(ConversionTable!$F$2&lt;&gt;"",A1277&lt;&gt;""),VLOOKUP(G1277,ConversionTable!B$2:D$402,3),"")</f>
        <v/>
      </c>
      <c r="K1277" t="str">
        <f>IF(AND(ConversionTable!$F$2&lt;&gt;"",A1277&lt;&gt;""),VLOOKUP(J1277,ConversionTable!I$4:K$7,3),"")</f>
        <v/>
      </c>
      <c r="M1277" t="str">
        <f>IF(A1277&lt;&gt;"",(RawData!AC1277*ScoringModel!$B$11+RawData!AD1277*ScoringModel!$B$21+RawData!AE1277*ScoringModel!$B$31)*0.01,"")</f>
        <v/>
      </c>
      <c r="N1277" t="str">
        <f>IF(A1277&lt;&gt;"",(RawData!H1277*ScoringModel!$B$4+RawData!I1277*ScoringModel!$B$5+RawData!J1277*ScoringModel!$B$6+RawData!K1277*ScoringModel!$B$7+RawData!L1277*ScoringModel!$B$8+RawData!M1277*ScoringModel!$B$9+RawData!N1277*ScoringModel!$B$10)*0.01,"")</f>
        <v/>
      </c>
      <c r="O1277" t="str">
        <f>IF(A1277&lt;&gt;"",(RawData!O1277*ScoringModel!$B$14+RawData!P1277*ScoringModel!$B$15+RawData!Q1277*ScoringModel!$B$16+RawData!R1277*ScoringModel!$B$17+RawData!S1277*ScoringModel!$B$18+RawData!T1277*ScoringModel!$B$19+RawData!U1277*ScoringModel!$B$20)*0.01,"")</f>
        <v/>
      </c>
      <c r="P1277" t="str">
        <f>IF(A1277&lt;&gt;"",(RawData!V1277*ScoringModel!$B$24+RawData!W1277*ScoringModel!$B$25+RawData!X1277*ScoringModel!$B$26+RawData!Y1277*ScoringModel!$B$27+RawData!Z1277*ScoringModel!$B$28+RawData!AA1277*ScoringModel!$B$29+RawData!AB1277*ScoringModel!$B$30)*0.01,"")</f>
        <v/>
      </c>
      <c r="Q1277" s="19"/>
      <c r="R1277" s="19"/>
      <c r="S1277" s="19"/>
      <c r="T1277" s="19"/>
      <c r="U1277" s="19"/>
      <c r="V1277" s="19"/>
    </row>
    <row r="1278" spans="1:22" x14ac:dyDescent="0.25">
      <c r="A1278" t="str">
        <f>IF(RawData!A1278&lt;&gt;"",RawData!A1278,"")</f>
        <v/>
      </c>
      <c r="B1278" t="str">
        <f>IF(RawData!B1278&lt;&gt;"",CONCATENATE(RawData!B1278,", ",RawData!C1278),"")</f>
        <v/>
      </c>
      <c r="C1278" t="str">
        <f>IF(RawData!D1278&lt;&gt;"",RawData!D1278,"")</f>
        <v/>
      </c>
      <c r="D1278" s="28" t="str">
        <f>IF(RawData!E1278&lt;&gt;"",RawData!E1278,"")</f>
        <v/>
      </c>
      <c r="E1278" t="str">
        <f>IF(RawData!F1278&lt;&gt;"",CONCATENATE(RawData!F1278,", ",LEFT(RawData!G1278,1)),"")</f>
        <v/>
      </c>
      <c r="G1278" s="30" t="str">
        <f t="shared" si="19"/>
        <v/>
      </c>
      <c r="H1278" t="str">
        <f>IF(A1278&lt;&gt;"",VLOOKUP(G1278,ScoreRanges!$C$4:$E$8,3),"")</f>
        <v/>
      </c>
      <c r="J1278" s="30" t="str">
        <f>IF(AND(ConversionTable!$F$2&lt;&gt;"",A1278&lt;&gt;""),VLOOKUP(G1278,ConversionTable!B$2:D$402,3),"")</f>
        <v/>
      </c>
      <c r="K1278" t="str">
        <f>IF(AND(ConversionTable!$F$2&lt;&gt;"",A1278&lt;&gt;""),VLOOKUP(J1278,ConversionTable!I$4:K$7,3),"")</f>
        <v/>
      </c>
      <c r="M1278" t="str">
        <f>IF(A1278&lt;&gt;"",(RawData!AC1278*ScoringModel!$B$11+RawData!AD1278*ScoringModel!$B$21+RawData!AE1278*ScoringModel!$B$31)*0.01,"")</f>
        <v/>
      </c>
      <c r="N1278" t="str">
        <f>IF(A1278&lt;&gt;"",(RawData!H1278*ScoringModel!$B$4+RawData!I1278*ScoringModel!$B$5+RawData!J1278*ScoringModel!$B$6+RawData!K1278*ScoringModel!$B$7+RawData!L1278*ScoringModel!$B$8+RawData!M1278*ScoringModel!$B$9+RawData!N1278*ScoringModel!$B$10)*0.01,"")</f>
        <v/>
      </c>
      <c r="O1278" t="str">
        <f>IF(A1278&lt;&gt;"",(RawData!O1278*ScoringModel!$B$14+RawData!P1278*ScoringModel!$B$15+RawData!Q1278*ScoringModel!$B$16+RawData!R1278*ScoringModel!$B$17+RawData!S1278*ScoringModel!$B$18+RawData!T1278*ScoringModel!$B$19+RawData!U1278*ScoringModel!$B$20)*0.01,"")</f>
        <v/>
      </c>
      <c r="P1278" t="str">
        <f>IF(A1278&lt;&gt;"",(RawData!V1278*ScoringModel!$B$24+RawData!W1278*ScoringModel!$B$25+RawData!X1278*ScoringModel!$B$26+RawData!Y1278*ScoringModel!$B$27+RawData!Z1278*ScoringModel!$B$28+RawData!AA1278*ScoringModel!$B$29+RawData!AB1278*ScoringModel!$B$30)*0.01,"")</f>
        <v/>
      </c>
      <c r="Q1278" s="19"/>
      <c r="R1278" s="19"/>
      <c r="S1278" s="19"/>
      <c r="T1278" s="19"/>
      <c r="U1278" s="19"/>
      <c r="V1278" s="19"/>
    </row>
    <row r="1279" spans="1:22" x14ac:dyDescent="0.25">
      <c r="A1279" t="str">
        <f>IF(RawData!A1279&lt;&gt;"",RawData!A1279,"")</f>
        <v/>
      </c>
      <c r="B1279" t="str">
        <f>IF(RawData!B1279&lt;&gt;"",CONCATENATE(RawData!B1279,", ",RawData!C1279),"")</f>
        <v/>
      </c>
      <c r="C1279" t="str">
        <f>IF(RawData!D1279&lt;&gt;"",RawData!D1279,"")</f>
        <v/>
      </c>
      <c r="D1279" s="28" t="str">
        <f>IF(RawData!E1279&lt;&gt;"",RawData!E1279,"")</f>
        <v/>
      </c>
      <c r="E1279" t="str">
        <f>IF(RawData!F1279&lt;&gt;"",CONCATENATE(RawData!F1279,", ",LEFT(RawData!G1279,1)),"")</f>
        <v/>
      </c>
      <c r="G1279" s="30" t="str">
        <f t="shared" si="19"/>
        <v/>
      </c>
      <c r="H1279" t="str">
        <f>IF(A1279&lt;&gt;"",VLOOKUP(G1279,ScoreRanges!$C$4:$E$8,3),"")</f>
        <v/>
      </c>
      <c r="J1279" s="30" t="str">
        <f>IF(AND(ConversionTable!$F$2&lt;&gt;"",A1279&lt;&gt;""),VLOOKUP(G1279,ConversionTable!B$2:D$402,3),"")</f>
        <v/>
      </c>
      <c r="K1279" t="str">
        <f>IF(AND(ConversionTable!$F$2&lt;&gt;"",A1279&lt;&gt;""),VLOOKUP(J1279,ConversionTable!I$4:K$7,3),"")</f>
        <v/>
      </c>
      <c r="M1279" t="str">
        <f>IF(A1279&lt;&gt;"",(RawData!AC1279*ScoringModel!$B$11+RawData!AD1279*ScoringModel!$B$21+RawData!AE1279*ScoringModel!$B$31)*0.01,"")</f>
        <v/>
      </c>
      <c r="N1279" t="str">
        <f>IF(A1279&lt;&gt;"",(RawData!H1279*ScoringModel!$B$4+RawData!I1279*ScoringModel!$B$5+RawData!J1279*ScoringModel!$B$6+RawData!K1279*ScoringModel!$B$7+RawData!L1279*ScoringModel!$B$8+RawData!M1279*ScoringModel!$B$9+RawData!N1279*ScoringModel!$B$10)*0.01,"")</f>
        <v/>
      </c>
      <c r="O1279" t="str">
        <f>IF(A1279&lt;&gt;"",(RawData!O1279*ScoringModel!$B$14+RawData!P1279*ScoringModel!$B$15+RawData!Q1279*ScoringModel!$B$16+RawData!R1279*ScoringModel!$B$17+RawData!S1279*ScoringModel!$B$18+RawData!T1279*ScoringModel!$B$19+RawData!U1279*ScoringModel!$B$20)*0.01,"")</f>
        <v/>
      </c>
      <c r="P1279" t="str">
        <f>IF(A1279&lt;&gt;"",(RawData!V1279*ScoringModel!$B$24+RawData!W1279*ScoringModel!$B$25+RawData!X1279*ScoringModel!$B$26+RawData!Y1279*ScoringModel!$B$27+RawData!Z1279*ScoringModel!$B$28+RawData!AA1279*ScoringModel!$B$29+RawData!AB1279*ScoringModel!$B$30)*0.01,"")</f>
        <v/>
      </c>
      <c r="Q1279" s="19"/>
      <c r="R1279" s="19"/>
      <c r="S1279" s="19"/>
      <c r="T1279" s="19"/>
      <c r="U1279" s="19"/>
      <c r="V1279" s="19"/>
    </row>
    <row r="1280" spans="1:22" x14ac:dyDescent="0.25">
      <c r="A1280" t="str">
        <f>IF(RawData!A1280&lt;&gt;"",RawData!A1280,"")</f>
        <v/>
      </c>
      <c r="B1280" t="str">
        <f>IF(RawData!B1280&lt;&gt;"",CONCATENATE(RawData!B1280,", ",RawData!C1280),"")</f>
        <v/>
      </c>
      <c r="C1280" t="str">
        <f>IF(RawData!D1280&lt;&gt;"",RawData!D1280,"")</f>
        <v/>
      </c>
      <c r="D1280" s="28" t="str">
        <f>IF(RawData!E1280&lt;&gt;"",RawData!E1280,"")</f>
        <v/>
      </c>
      <c r="E1280" t="str">
        <f>IF(RawData!F1280&lt;&gt;"",CONCATENATE(RawData!F1280,", ",LEFT(RawData!G1280,1)),"")</f>
        <v/>
      </c>
      <c r="G1280" s="30" t="str">
        <f t="shared" si="19"/>
        <v/>
      </c>
      <c r="H1280" t="str">
        <f>IF(A1280&lt;&gt;"",VLOOKUP(G1280,ScoreRanges!$C$4:$E$8,3),"")</f>
        <v/>
      </c>
      <c r="J1280" s="30" t="str">
        <f>IF(AND(ConversionTable!$F$2&lt;&gt;"",A1280&lt;&gt;""),VLOOKUP(G1280,ConversionTable!B$2:D$402,3),"")</f>
        <v/>
      </c>
      <c r="K1280" t="str">
        <f>IF(AND(ConversionTable!$F$2&lt;&gt;"",A1280&lt;&gt;""),VLOOKUP(J1280,ConversionTable!I$4:K$7,3),"")</f>
        <v/>
      </c>
      <c r="M1280" t="str">
        <f>IF(A1280&lt;&gt;"",(RawData!AC1280*ScoringModel!$B$11+RawData!AD1280*ScoringModel!$B$21+RawData!AE1280*ScoringModel!$B$31)*0.01,"")</f>
        <v/>
      </c>
      <c r="N1280" t="str">
        <f>IF(A1280&lt;&gt;"",(RawData!H1280*ScoringModel!$B$4+RawData!I1280*ScoringModel!$B$5+RawData!J1280*ScoringModel!$B$6+RawData!K1280*ScoringModel!$B$7+RawData!L1280*ScoringModel!$B$8+RawData!M1280*ScoringModel!$B$9+RawData!N1280*ScoringModel!$B$10)*0.01,"")</f>
        <v/>
      </c>
      <c r="O1280" t="str">
        <f>IF(A1280&lt;&gt;"",(RawData!O1280*ScoringModel!$B$14+RawData!P1280*ScoringModel!$B$15+RawData!Q1280*ScoringModel!$B$16+RawData!R1280*ScoringModel!$B$17+RawData!S1280*ScoringModel!$B$18+RawData!T1280*ScoringModel!$B$19+RawData!U1280*ScoringModel!$B$20)*0.01,"")</f>
        <v/>
      </c>
      <c r="P1280" t="str">
        <f>IF(A1280&lt;&gt;"",(RawData!V1280*ScoringModel!$B$24+RawData!W1280*ScoringModel!$B$25+RawData!X1280*ScoringModel!$B$26+RawData!Y1280*ScoringModel!$B$27+RawData!Z1280*ScoringModel!$B$28+RawData!AA1280*ScoringModel!$B$29+RawData!AB1280*ScoringModel!$B$30)*0.01,"")</f>
        <v/>
      </c>
      <c r="Q1280" s="19"/>
      <c r="R1280" s="19"/>
      <c r="S1280" s="19"/>
      <c r="T1280" s="19"/>
      <c r="U1280" s="19"/>
      <c r="V1280" s="19"/>
    </row>
    <row r="1281" spans="1:22" x14ac:dyDescent="0.25">
      <c r="A1281" t="str">
        <f>IF(RawData!A1281&lt;&gt;"",RawData!A1281,"")</f>
        <v/>
      </c>
      <c r="B1281" t="str">
        <f>IF(RawData!B1281&lt;&gt;"",CONCATENATE(RawData!B1281,", ",RawData!C1281),"")</f>
        <v/>
      </c>
      <c r="C1281" t="str">
        <f>IF(RawData!D1281&lt;&gt;"",RawData!D1281,"")</f>
        <v/>
      </c>
      <c r="D1281" s="28" t="str">
        <f>IF(RawData!E1281&lt;&gt;"",RawData!E1281,"")</f>
        <v/>
      </c>
      <c r="E1281" t="str">
        <f>IF(RawData!F1281&lt;&gt;"",CONCATENATE(RawData!F1281,", ",LEFT(RawData!G1281,1)),"")</f>
        <v/>
      </c>
      <c r="G1281" s="30" t="str">
        <f t="shared" si="19"/>
        <v/>
      </c>
      <c r="H1281" t="str">
        <f>IF(A1281&lt;&gt;"",VLOOKUP(G1281,ScoreRanges!$C$4:$E$8,3),"")</f>
        <v/>
      </c>
      <c r="J1281" s="30" t="str">
        <f>IF(AND(ConversionTable!$F$2&lt;&gt;"",A1281&lt;&gt;""),VLOOKUP(G1281,ConversionTable!B$2:D$402,3),"")</f>
        <v/>
      </c>
      <c r="K1281" t="str">
        <f>IF(AND(ConversionTable!$F$2&lt;&gt;"",A1281&lt;&gt;""),VLOOKUP(J1281,ConversionTable!I$4:K$7,3),"")</f>
        <v/>
      </c>
      <c r="M1281" t="str">
        <f>IF(A1281&lt;&gt;"",(RawData!AC1281*ScoringModel!$B$11+RawData!AD1281*ScoringModel!$B$21+RawData!AE1281*ScoringModel!$B$31)*0.01,"")</f>
        <v/>
      </c>
      <c r="N1281" t="str">
        <f>IF(A1281&lt;&gt;"",(RawData!H1281*ScoringModel!$B$4+RawData!I1281*ScoringModel!$B$5+RawData!J1281*ScoringModel!$B$6+RawData!K1281*ScoringModel!$B$7+RawData!L1281*ScoringModel!$B$8+RawData!M1281*ScoringModel!$B$9+RawData!N1281*ScoringModel!$B$10)*0.01,"")</f>
        <v/>
      </c>
      <c r="O1281" t="str">
        <f>IF(A1281&lt;&gt;"",(RawData!O1281*ScoringModel!$B$14+RawData!P1281*ScoringModel!$B$15+RawData!Q1281*ScoringModel!$B$16+RawData!R1281*ScoringModel!$B$17+RawData!S1281*ScoringModel!$B$18+RawData!T1281*ScoringModel!$B$19+RawData!U1281*ScoringModel!$B$20)*0.01,"")</f>
        <v/>
      </c>
      <c r="P1281" t="str">
        <f>IF(A1281&lt;&gt;"",(RawData!V1281*ScoringModel!$B$24+RawData!W1281*ScoringModel!$B$25+RawData!X1281*ScoringModel!$B$26+RawData!Y1281*ScoringModel!$B$27+RawData!Z1281*ScoringModel!$B$28+RawData!AA1281*ScoringModel!$B$29+RawData!AB1281*ScoringModel!$B$30)*0.01,"")</f>
        <v/>
      </c>
      <c r="Q1281" s="19"/>
      <c r="R1281" s="19"/>
      <c r="S1281" s="19"/>
      <c r="T1281" s="19"/>
      <c r="U1281" s="19"/>
      <c r="V1281" s="19"/>
    </row>
    <row r="1282" spans="1:22" x14ac:dyDescent="0.25">
      <c r="A1282" t="str">
        <f>IF(RawData!A1282&lt;&gt;"",RawData!A1282,"")</f>
        <v/>
      </c>
      <c r="B1282" t="str">
        <f>IF(RawData!B1282&lt;&gt;"",CONCATENATE(RawData!B1282,", ",RawData!C1282),"")</f>
        <v/>
      </c>
      <c r="C1282" t="str">
        <f>IF(RawData!D1282&lt;&gt;"",RawData!D1282,"")</f>
        <v/>
      </c>
      <c r="D1282" s="28" t="str">
        <f>IF(RawData!E1282&lt;&gt;"",RawData!E1282,"")</f>
        <v/>
      </c>
      <c r="E1282" t="str">
        <f>IF(RawData!F1282&lt;&gt;"",CONCATENATE(RawData!F1282,", ",LEFT(RawData!G1282,1)),"")</f>
        <v/>
      </c>
      <c r="G1282" s="30" t="str">
        <f t="shared" si="19"/>
        <v/>
      </c>
      <c r="H1282" t="str">
        <f>IF(A1282&lt;&gt;"",VLOOKUP(G1282,ScoreRanges!$C$4:$E$8,3),"")</f>
        <v/>
      </c>
      <c r="J1282" s="30" t="str">
        <f>IF(AND(ConversionTable!$F$2&lt;&gt;"",A1282&lt;&gt;""),VLOOKUP(G1282,ConversionTable!B$2:D$402,3),"")</f>
        <v/>
      </c>
      <c r="K1282" t="str">
        <f>IF(AND(ConversionTable!$F$2&lt;&gt;"",A1282&lt;&gt;""),VLOOKUP(J1282,ConversionTable!I$4:K$7,3),"")</f>
        <v/>
      </c>
      <c r="M1282" t="str">
        <f>IF(A1282&lt;&gt;"",(RawData!AC1282*ScoringModel!$B$11+RawData!AD1282*ScoringModel!$B$21+RawData!AE1282*ScoringModel!$B$31)*0.01,"")</f>
        <v/>
      </c>
      <c r="N1282" t="str">
        <f>IF(A1282&lt;&gt;"",(RawData!H1282*ScoringModel!$B$4+RawData!I1282*ScoringModel!$B$5+RawData!J1282*ScoringModel!$B$6+RawData!K1282*ScoringModel!$B$7+RawData!L1282*ScoringModel!$B$8+RawData!M1282*ScoringModel!$B$9+RawData!N1282*ScoringModel!$B$10)*0.01,"")</f>
        <v/>
      </c>
      <c r="O1282" t="str">
        <f>IF(A1282&lt;&gt;"",(RawData!O1282*ScoringModel!$B$14+RawData!P1282*ScoringModel!$B$15+RawData!Q1282*ScoringModel!$B$16+RawData!R1282*ScoringModel!$B$17+RawData!S1282*ScoringModel!$B$18+RawData!T1282*ScoringModel!$B$19+RawData!U1282*ScoringModel!$B$20)*0.01,"")</f>
        <v/>
      </c>
      <c r="P1282" t="str">
        <f>IF(A1282&lt;&gt;"",(RawData!V1282*ScoringModel!$B$24+RawData!W1282*ScoringModel!$B$25+RawData!X1282*ScoringModel!$B$26+RawData!Y1282*ScoringModel!$B$27+RawData!Z1282*ScoringModel!$B$28+RawData!AA1282*ScoringModel!$B$29+RawData!AB1282*ScoringModel!$B$30)*0.01,"")</f>
        <v/>
      </c>
      <c r="Q1282" s="19"/>
      <c r="R1282" s="19"/>
      <c r="S1282" s="19"/>
      <c r="T1282" s="19"/>
      <c r="U1282" s="19"/>
      <c r="V1282" s="19"/>
    </row>
    <row r="1283" spans="1:22" x14ac:dyDescent="0.25">
      <c r="A1283" t="str">
        <f>IF(RawData!A1283&lt;&gt;"",RawData!A1283,"")</f>
        <v/>
      </c>
      <c r="B1283" t="str">
        <f>IF(RawData!B1283&lt;&gt;"",CONCATENATE(RawData!B1283,", ",RawData!C1283),"")</f>
        <v/>
      </c>
      <c r="C1283" t="str">
        <f>IF(RawData!D1283&lt;&gt;"",RawData!D1283,"")</f>
        <v/>
      </c>
      <c r="D1283" s="28" t="str">
        <f>IF(RawData!E1283&lt;&gt;"",RawData!E1283,"")</f>
        <v/>
      </c>
      <c r="E1283" t="str">
        <f>IF(RawData!F1283&lt;&gt;"",CONCATENATE(RawData!F1283,", ",LEFT(RawData!G1283,1)),"")</f>
        <v/>
      </c>
      <c r="G1283" s="30" t="str">
        <f t="shared" ref="G1283:G1346" si="20">IF(A1283&lt;&gt;"",SUM(M1283:P1283),"")</f>
        <v/>
      </c>
      <c r="H1283" t="str">
        <f>IF(A1283&lt;&gt;"",VLOOKUP(G1283,ScoreRanges!$C$4:$E$8,3),"")</f>
        <v/>
      </c>
      <c r="J1283" s="30" t="str">
        <f>IF(AND(ConversionTable!$F$2&lt;&gt;"",A1283&lt;&gt;""),VLOOKUP(G1283,ConversionTable!B$2:D$402,3),"")</f>
        <v/>
      </c>
      <c r="K1283" t="str">
        <f>IF(AND(ConversionTable!$F$2&lt;&gt;"",A1283&lt;&gt;""),VLOOKUP(J1283,ConversionTable!I$4:K$7,3),"")</f>
        <v/>
      </c>
      <c r="M1283" t="str">
        <f>IF(A1283&lt;&gt;"",(RawData!AC1283*ScoringModel!$B$11+RawData!AD1283*ScoringModel!$B$21+RawData!AE1283*ScoringModel!$B$31)*0.01,"")</f>
        <v/>
      </c>
      <c r="N1283" t="str">
        <f>IF(A1283&lt;&gt;"",(RawData!H1283*ScoringModel!$B$4+RawData!I1283*ScoringModel!$B$5+RawData!J1283*ScoringModel!$B$6+RawData!K1283*ScoringModel!$B$7+RawData!L1283*ScoringModel!$B$8+RawData!M1283*ScoringModel!$B$9+RawData!N1283*ScoringModel!$B$10)*0.01,"")</f>
        <v/>
      </c>
      <c r="O1283" t="str">
        <f>IF(A1283&lt;&gt;"",(RawData!O1283*ScoringModel!$B$14+RawData!P1283*ScoringModel!$B$15+RawData!Q1283*ScoringModel!$B$16+RawData!R1283*ScoringModel!$B$17+RawData!S1283*ScoringModel!$B$18+RawData!T1283*ScoringModel!$B$19+RawData!U1283*ScoringModel!$B$20)*0.01,"")</f>
        <v/>
      </c>
      <c r="P1283" t="str">
        <f>IF(A1283&lt;&gt;"",(RawData!V1283*ScoringModel!$B$24+RawData!W1283*ScoringModel!$B$25+RawData!X1283*ScoringModel!$B$26+RawData!Y1283*ScoringModel!$B$27+RawData!Z1283*ScoringModel!$B$28+RawData!AA1283*ScoringModel!$B$29+RawData!AB1283*ScoringModel!$B$30)*0.01,"")</f>
        <v/>
      </c>
      <c r="Q1283" s="19"/>
      <c r="R1283" s="19"/>
      <c r="S1283" s="19"/>
      <c r="T1283" s="19"/>
      <c r="U1283" s="19"/>
      <c r="V1283" s="19"/>
    </row>
    <row r="1284" spans="1:22" x14ac:dyDescent="0.25">
      <c r="A1284" t="str">
        <f>IF(RawData!A1284&lt;&gt;"",RawData!A1284,"")</f>
        <v/>
      </c>
      <c r="B1284" t="str">
        <f>IF(RawData!B1284&lt;&gt;"",CONCATENATE(RawData!B1284,", ",RawData!C1284),"")</f>
        <v/>
      </c>
      <c r="C1284" t="str">
        <f>IF(RawData!D1284&lt;&gt;"",RawData!D1284,"")</f>
        <v/>
      </c>
      <c r="D1284" s="28" t="str">
        <f>IF(RawData!E1284&lt;&gt;"",RawData!E1284,"")</f>
        <v/>
      </c>
      <c r="E1284" t="str">
        <f>IF(RawData!F1284&lt;&gt;"",CONCATENATE(RawData!F1284,", ",LEFT(RawData!G1284,1)),"")</f>
        <v/>
      </c>
      <c r="G1284" s="30" t="str">
        <f t="shared" si="20"/>
        <v/>
      </c>
      <c r="H1284" t="str">
        <f>IF(A1284&lt;&gt;"",VLOOKUP(G1284,ScoreRanges!$C$4:$E$8,3),"")</f>
        <v/>
      </c>
      <c r="J1284" s="30" t="str">
        <f>IF(AND(ConversionTable!$F$2&lt;&gt;"",A1284&lt;&gt;""),VLOOKUP(G1284,ConversionTable!B$2:D$402,3),"")</f>
        <v/>
      </c>
      <c r="K1284" t="str">
        <f>IF(AND(ConversionTable!$F$2&lt;&gt;"",A1284&lt;&gt;""),VLOOKUP(J1284,ConversionTable!I$4:K$7,3),"")</f>
        <v/>
      </c>
      <c r="M1284" t="str">
        <f>IF(A1284&lt;&gt;"",(RawData!AC1284*ScoringModel!$B$11+RawData!AD1284*ScoringModel!$B$21+RawData!AE1284*ScoringModel!$B$31)*0.01,"")</f>
        <v/>
      </c>
      <c r="N1284" t="str">
        <f>IF(A1284&lt;&gt;"",(RawData!H1284*ScoringModel!$B$4+RawData!I1284*ScoringModel!$B$5+RawData!J1284*ScoringModel!$B$6+RawData!K1284*ScoringModel!$B$7+RawData!L1284*ScoringModel!$B$8+RawData!M1284*ScoringModel!$B$9+RawData!N1284*ScoringModel!$B$10)*0.01,"")</f>
        <v/>
      </c>
      <c r="O1284" t="str">
        <f>IF(A1284&lt;&gt;"",(RawData!O1284*ScoringModel!$B$14+RawData!P1284*ScoringModel!$B$15+RawData!Q1284*ScoringModel!$B$16+RawData!R1284*ScoringModel!$B$17+RawData!S1284*ScoringModel!$B$18+RawData!T1284*ScoringModel!$B$19+RawData!U1284*ScoringModel!$B$20)*0.01,"")</f>
        <v/>
      </c>
      <c r="P1284" t="str">
        <f>IF(A1284&lt;&gt;"",(RawData!V1284*ScoringModel!$B$24+RawData!W1284*ScoringModel!$B$25+RawData!X1284*ScoringModel!$B$26+RawData!Y1284*ScoringModel!$B$27+RawData!Z1284*ScoringModel!$B$28+RawData!AA1284*ScoringModel!$B$29+RawData!AB1284*ScoringModel!$B$30)*0.01,"")</f>
        <v/>
      </c>
      <c r="Q1284" s="19"/>
      <c r="R1284" s="19"/>
      <c r="S1284" s="19"/>
      <c r="T1284" s="19"/>
      <c r="U1284" s="19"/>
      <c r="V1284" s="19"/>
    </row>
    <row r="1285" spans="1:22" x14ac:dyDescent="0.25">
      <c r="A1285" t="str">
        <f>IF(RawData!A1285&lt;&gt;"",RawData!A1285,"")</f>
        <v/>
      </c>
      <c r="B1285" t="str">
        <f>IF(RawData!B1285&lt;&gt;"",CONCATENATE(RawData!B1285,", ",RawData!C1285),"")</f>
        <v/>
      </c>
      <c r="C1285" t="str">
        <f>IF(RawData!D1285&lt;&gt;"",RawData!D1285,"")</f>
        <v/>
      </c>
      <c r="D1285" s="28" t="str">
        <f>IF(RawData!E1285&lt;&gt;"",RawData!E1285,"")</f>
        <v/>
      </c>
      <c r="E1285" t="str">
        <f>IF(RawData!F1285&lt;&gt;"",CONCATENATE(RawData!F1285,", ",LEFT(RawData!G1285,1)),"")</f>
        <v/>
      </c>
      <c r="G1285" s="30" t="str">
        <f t="shared" si="20"/>
        <v/>
      </c>
      <c r="H1285" t="str">
        <f>IF(A1285&lt;&gt;"",VLOOKUP(G1285,ScoreRanges!$C$4:$E$8,3),"")</f>
        <v/>
      </c>
      <c r="J1285" s="30" t="str">
        <f>IF(AND(ConversionTable!$F$2&lt;&gt;"",A1285&lt;&gt;""),VLOOKUP(G1285,ConversionTable!B$2:D$402,3),"")</f>
        <v/>
      </c>
      <c r="K1285" t="str">
        <f>IF(AND(ConversionTable!$F$2&lt;&gt;"",A1285&lt;&gt;""),VLOOKUP(J1285,ConversionTable!I$4:K$7,3),"")</f>
        <v/>
      </c>
      <c r="M1285" t="str">
        <f>IF(A1285&lt;&gt;"",(RawData!AC1285*ScoringModel!$B$11+RawData!AD1285*ScoringModel!$B$21+RawData!AE1285*ScoringModel!$B$31)*0.01,"")</f>
        <v/>
      </c>
      <c r="N1285" t="str">
        <f>IF(A1285&lt;&gt;"",(RawData!H1285*ScoringModel!$B$4+RawData!I1285*ScoringModel!$B$5+RawData!J1285*ScoringModel!$B$6+RawData!K1285*ScoringModel!$B$7+RawData!L1285*ScoringModel!$B$8+RawData!M1285*ScoringModel!$B$9+RawData!N1285*ScoringModel!$B$10)*0.01,"")</f>
        <v/>
      </c>
      <c r="O1285" t="str">
        <f>IF(A1285&lt;&gt;"",(RawData!O1285*ScoringModel!$B$14+RawData!P1285*ScoringModel!$B$15+RawData!Q1285*ScoringModel!$B$16+RawData!R1285*ScoringModel!$B$17+RawData!S1285*ScoringModel!$B$18+RawData!T1285*ScoringModel!$B$19+RawData!U1285*ScoringModel!$B$20)*0.01,"")</f>
        <v/>
      </c>
      <c r="P1285" t="str">
        <f>IF(A1285&lt;&gt;"",(RawData!V1285*ScoringModel!$B$24+RawData!W1285*ScoringModel!$B$25+RawData!X1285*ScoringModel!$B$26+RawData!Y1285*ScoringModel!$B$27+RawData!Z1285*ScoringModel!$B$28+RawData!AA1285*ScoringModel!$B$29+RawData!AB1285*ScoringModel!$B$30)*0.01,"")</f>
        <v/>
      </c>
      <c r="Q1285" s="19"/>
      <c r="R1285" s="19"/>
      <c r="S1285" s="19"/>
      <c r="T1285" s="19"/>
      <c r="U1285" s="19"/>
      <c r="V1285" s="19"/>
    </row>
    <row r="1286" spans="1:22" x14ac:dyDescent="0.25">
      <c r="A1286" t="str">
        <f>IF(RawData!A1286&lt;&gt;"",RawData!A1286,"")</f>
        <v/>
      </c>
      <c r="B1286" t="str">
        <f>IF(RawData!B1286&lt;&gt;"",CONCATENATE(RawData!B1286,", ",RawData!C1286),"")</f>
        <v/>
      </c>
      <c r="C1286" t="str">
        <f>IF(RawData!D1286&lt;&gt;"",RawData!D1286,"")</f>
        <v/>
      </c>
      <c r="D1286" s="28" t="str">
        <f>IF(RawData!E1286&lt;&gt;"",RawData!E1286,"")</f>
        <v/>
      </c>
      <c r="E1286" t="str">
        <f>IF(RawData!F1286&lt;&gt;"",CONCATENATE(RawData!F1286,", ",LEFT(RawData!G1286,1)),"")</f>
        <v/>
      </c>
      <c r="G1286" s="30" t="str">
        <f t="shared" si="20"/>
        <v/>
      </c>
      <c r="H1286" t="str">
        <f>IF(A1286&lt;&gt;"",VLOOKUP(G1286,ScoreRanges!$C$4:$E$8,3),"")</f>
        <v/>
      </c>
      <c r="J1286" s="30" t="str">
        <f>IF(AND(ConversionTable!$F$2&lt;&gt;"",A1286&lt;&gt;""),VLOOKUP(G1286,ConversionTable!B$2:D$402,3),"")</f>
        <v/>
      </c>
      <c r="K1286" t="str">
        <f>IF(AND(ConversionTable!$F$2&lt;&gt;"",A1286&lt;&gt;""),VLOOKUP(J1286,ConversionTable!I$4:K$7,3),"")</f>
        <v/>
      </c>
      <c r="M1286" t="str">
        <f>IF(A1286&lt;&gt;"",(RawData!AC1286*ScoringModel!$B$11+RawData!AD1286*ScoringModel!$B$21+RawData!AE1286*ScoringModel!$B$31)*0.01,"")</f>
        <v/>
      </c>
      <c r="N1286" t="str">
        <f>IF(A1286&lt;&gt;"",(RawData!H1286*ScoringModel!$B$4+RawData!I1286*ScoringModel!$B$5+RawData!J1286*ScoringModel!$B$6+RawData!K1286*ScoringModel!$B$7+RawData!L1286*ScoringModel!$B$8+RawData!M1286*ScoringModel!$B$9+RawData!N1286*ScoringModel!$B$10)*0.01,"")</f>
        <v/>
      </c>
      <c r="O1286" t="str">
        <f>IF(A1286&lt;&gt;"",(RawData!O1286*ScoringModel!$B$14+RawData!P1286*ScoringModel!$B$15+RawData!Q1286*ScoringModel!$B$16+RawData!R1286*ScoringModel!$B$17+RawData!S1286*ScoringModel!$B$18+RawData!T1286*ScoringModel!$B$19+RawData!U1286*ScoringModel!$B$20)*0.01,"")</f>
        <v/>
      </c>
      <c r="P1286" t="str">
        <f>IF(A1286&lt;&gt;"",(RawData!V1286*ScoringModel!$B$24+RawData!W1286*ScoringModel!$B$25+RawData!X1286*ScoringModel!$B$26+RawData!Y1286*ScoringModel!$B$27+RawData!Z1286*ScoringModel!$B$28+RawData!AA1286*ScoringModel!$B$29+RawData!AB1286*ScoringModel!$B$30)*0.01,"")</f>
        <v/>
      </c>
      <c r="Q1286" s="19"/>
      <c r="R1286" s="19"/>
      <c r="S1286" s="19"/>
      <c r="T1286" s="19"/>
      <c r="U1286" s="19"/>
      <c r="V1286" s="19"/>
    </row>
    <row r="1287" spans="1:22" x14ac:dyDescent="0.25">
      <c r="A1287" t="str">
        <f>IF(RawData!A1287&lt;&gt;"",RawData!A1287,"")</f>
        <v/>
      </c>
      <c r="B1287" t="str">
        <f>IF(RawData!B1287&lt;&gt;"",CONCATENATE(RawData!B1287,", ",RawData!C1287),"")</f>
        <v/>
      </c>
      <c r="C1287" t="str">
        <f>IF(RawData!D1287&lt;&gt;"",RawData!D1287,"")</f>
        <v/>
      </c>
      <c r="D1287" s="28" t="str">
        <f>IF(RawData!E1287&lt;&gt;"",RawData!E1287,"")</f>
        <v/>
      </c>
      <c r="E1287" t="str">
        <f>IF(RawData!F1287&lt;&gt;"",CONCATENATE(RawData!F1287,", ",LEFT(RawData!G1287,1)),"")</f>
        <v/>
      </c>
      <c r="G1287" s="30" t="str">
        <f t="shared" si="20"/>
        <v/>
      </c>
      <c r="H1287" t="str">
        <f>IF(A1287&lt;&gt;"",VLOOKUP(G1287,ScoreRanges!$C$4:$E$8,3),"")</f>
        <v/>
      </c>
      <c r="J1287" s="30" t="str">
        <f>IF(AND(ConversionTable!$F$2&lt;&gt;"",A1287&lt;&gt;""),VLOOKUP(G1287,ConversionTable!B$2:D$402,3),"")</f>
        <v/>
      </c>
      <c r="K1287" t="str">
        <f>IF(AND(ConversionTable!$F$2&lt;&gt;"",A1287&lt;&gt;""),VLOOKUP(J1287,ConversionTable!I$4:K$7,3),"")</f>
        <v/>
      </c>
      <c r="M1287" t="str">
        <f>IF(A1287&lt;&gt;"",(RawData!AC1287*ScoringModel!$B$11+RawData!AD1287*ScoringModel!$B$21+RawData!AE1287*ScoringModel!$B$31)*0.01,"")</f>
        <v/>
      </c>
      <c r="N1287" t="str">
        <f>IF(A1287&lt;&gt;"",(RawData!H1287*ScoringModel!$B$4+RawData!I1287*ScoringModel!$B$5+RawData!J1287*ScoringModel!$B$6+RawData!K1287*ScoringModel!$B$7+RawData!L1287*ScoringModel!$B$8+RawData!M1287*ScoringModel!$B$9+RawData!N1287*ScoringModel!$B$10)*0.01,"")</f>
        <v/>
      </c>
      <c r="O1287" t="str">
        <f>IF(A1287&lt;&gt;"",(RawData!O1287*ScoringModel!$B$14+RawData!P1287*ScoringModel!$B$15+RawData!Q1287*ScoringModel!$B$16+RawData!R1287*ScoringModel!$B$17+RawData!S1287*ScoringModel!$B$18+RawData!T1287*ScoringModel!$B$19+RawData!U1287*ScoringModel!$B$20)*0.01,"")</f>
        <v/>
      </c>
      <c r="P1287" t="str">
        <f>IF(A1287&lt;&gt;"",(RawData!V1287*ScoringModel!$B$24+RawData!W1287*ScoringModel!$B$25+RawData!X1287*ScoringModel!$B$26+RawData!Y1287*ScoringModel!$B$27+RawData!Z1287*ScoringModel!$B$28+RawData!AA1287*ScoringModel!$B$29+RawData!AB1287*ScoringModel!$B$30)*0.01,"")</f>
        <v/>
      </c>
      <c r="Q1287" s="19"/>
      <c r="R1287" s="19"/>
      <c r="S1287" s="19"/>
      <c r="T1287" s="19"/>
      <c r="U1287" s="19"/>
      <c r="V1287" s="19"/>
    </row>
    <row r="1288" spans="1:22" x14ac:dyDescent="0.25">
      <c r="A1288" t="str">
        <f>IF(RawData!A1288&lt;&gt;"",RawData!A1288,"")</f>
        <v/>
      </c>
      <c r="B1288" t="str">
        <f>IF(RawData!B1288&lt;&gt;"",CONCATENATE(RawData!B1288,", ",RawData!C1288),"")</f>
        <v/>
      </c>
      <c r="C1288" t="str">
        <f>IF(RawData!D1288&lt;&gt;"",RawData!D1288,"")</f>
        <v/>
      </c>
      <c r="D1288" s="28" t="str">
        <f>IF(RawData!E1288&lt;&gt;"",RawData!E1288,"")</f>
        <v/>
      </c>
      <c r="E1288" t="str">
        <f>IF(RawData!F1288&lt;&gt;"",CONCATENATE(RawData!F1288,", ",LEFT(RawData!G1288,1)),"")</f>
        <v/>
      </c>
      <c r="G1288" s="30" t="str">
        <f t="shared" si="20"/>
        <v/>
      </c>
      <c r="H1288" t="str">
        <f>IF(A1288&lt;&gt;"",VLOOKUP(G1288,ScoreRanges!$C$4:$E$8,3),"")</f>
        <v/>
      </c>
      <c r="J1288" s="30" t="str">
        <f>IF(AND(ConversionTable!$F$2&lt;&gt;"",A1288&lt;&gt;""),VLOOKUP(G1288,ConversionTable!B$2:D$402,3),"")</f>
        <v/>
      </c>
      <c r="K1288" t="str">
        <f>IF(AND(ConversionTable!$F$2&lt;&gt;"",A1288&lt;&gt;""),VLOOKUP(J1288,ConversionTable!I$4:K$7,3),"")</f>
        <v/>
      </c>
      <c r="M1288" t="str">
        <f>IF(A1288&lt;&gt;"",(RawData!AC1288*ScoringModel!$B$11+RawData!AD1288*ScoringModel!$B$21+RawData!AE1288*ScoringModel!$B$31)*0.01,"")</f>
        <v/>
      </c>
      <c r="N1288" t="str">
        <f>IF(A1288&lt;&gt;"",(RawData!H1288*ScoringModel!$B$4+RawData!I1288*ScoringModel!$B$5+RawData!J1288*ScoringModel!$B$6+RawData!K1288*ScoringModel!$B$7+RawData!L1288*ScoringModel!$B$8+RawData!M1288*ScoringModel!$B$9+RawData!N1288*ScoringModel!$B$10)*0.01,"")</f>
        <v/>
      </c>
      <c r="O1288" t="str">
        <f>IF(A1288&lt;&gt;"",(RawData!O1288*ScoringModel!$B$14+RawData!P1288*ScoringModel!$B$15+RawData!Q1288*ScoringModel!$B$16+RawData!R1288*ScoringModel!$B$17+RawData!S1288*ScoringModel!$B$18+RawData!T1288*ScoringModel!$B$19+RawData!U1288*ScoringModel!$B$20)*0.01,"")</f>
        <v/>
      </c>
      <c r="P1288" t="str">
        <f>IF(A1288&lt;&gt;"",(RawData!V1288*ScoringModel!$B$24+RawData!W1288*ScoringModel!$B$25+RawData!X1288*ScoringModel!$B$26+RawData!Y1288*ScoringModel!$B$27+RawData!Z1288*ScoringModel!$B$28+RawData!AA1288*ScoringModel!$B$29+RawData!AB1288*ScoringModel!$B$30)*0.01,"")</f>
        <v/>
      </c>
      <c r="Q1288" s="19"/>
      <c r="R1288" s="19"/>
      <c r="S1288" s="19"/>
      <c r="T1288" s="19"/>
      <c r="U1288" s="19"/>
      <c r="V1288" s="19"/>
    </row>
    <row r="1289" spans="1:22" x14ac:dyDescent="0.25">
      <c r="A1289" t="str">
        <f>IF(RawData!A1289&lt;&gt;"",RawData!A1289,"")</f>
        <v/>
      </c>
      <c r="B1289" t="str">
        <f>IF(RawData!B1289&lt;&gt;"",CONCATENATE(RawData!B1289,", ",RawData!C1289),"")</f>
        <v/>
      </c>
      <c r="C1289" t="str">
        <f>IF(RawData!D1289&lt;&gt;"",RawData!D1289,"")</f>
        <v/>
      </c>
      <c r="D1289" s="28" t="str">
        <f>IF(RawData!E1289&lt;&gt;"",RawData!E1289,"")</f>
        <v/>
      </c>
      <c r="E1289" t="str">
        <f>IF(RawData!F1289&lt;&gt;"",CONCATENATE(RawData!F1289,", ",LEFT(RawData!G1289,1)),"")</f>
        <v/>
      </c>
      <c r="G1289" s="30" t="str">
        <f t="shared" si="20"/>
        <v/>
      </c>
      <c r="H1289" t="str">
        <f>IF(A1289&lt;&gt;"",VLOOKUP(G1289,ScoreRanges!$C$4:$E$8,3),"")</f>
        <v/>
      </c>
      <c r="J1289" s="30" t="str">
        <f>IF(AND(ConversionTable!$F$2&lt;&gt;"",A1289&lt;&gt;""),VLOOKUP(G1289,ConversionTable!B$2:D$402,3),"")</f>
        <v/>
      </c>
      <c r="K1289" t="str">
        <f>IF(AND(ConversionTable!$F$2&lt;&gt;"",A1289&lt;&gt;""),VLOOKUP(J1289,ConversionTable!I$4:K$7,3),"")</f>
        <v/>
      </c>
      <c r="M1289" t="str">
        <f>IF(A1289&lt;&gt;"",(RawData!AC1289*ScoringModel!$B$11+RawData!AD1289*ScoringModel!$B$21+RawData!AE1289*ScoringModel!$B$31)*0.01,"")</f>
        <v/>
      </c>
      <c r="N1289" t="str">
        <f>IF(A1289&lt;&gt;"",(RawData!H1289*ScoringModel!$B$4+RawData!I1289*ScoringModel!$B$5+RawData!J1289*ScoringModel!$B$6+RawData!K1289*ScoringModel!$B$7+RawData!L1289*ScoringModel!$B$8+RawData!M1289*ScoringModel!$B$9+RawData!N1289*ScoringModel!$B$10)*0.01,"")</f>
        <v/>
      </c>
      <c r="O1289" t="str">
        <f>IF(A1289&lt;&gt;"",(RawData!O1289*ScoringModel!$B$14+RawData!P1289*ScoringModel!$B$15+RawData!Q1289*ScoringModel!$B$16+RawData!R1289*ScoringModel!$B$17+RawData!S1289*ScoringModel!$B$18+RawData!T1289*ScoringModel!$B$19+RawData!U1289*ScoringModel!$B$20)*0.01,"")</f>
        <v/>
      </c>
      <c r="P1289" t="str">
        <f>IF(A1289&lt;&gt;"",(RawData!V1289*ScoringModel!$B$24+RawData!W1289*ScoringModel!$B$25+RawData!X1289*ScoringModel!$B$26+RawData!Y1289*ScoringModel!$B$27+RawData!Z1289*ScoringModel!$B$28+RawData!AA1289*ScoringModel!$B$29+RawData!AB1289*ScoringModel!$B$30)*0.01,"")</f>
        <v/>
      </c>
      <c r="Q1289" s="19"/>
      <c r="R1289" s="19"/>
      <c r="S1289" s="19"/>
      <c r="T1289" s="19"/>
      <c r="U1289" s="19"/>
      <c r="V1289" s="19"/>
    </row>
    <row r="1290" spans="1:22" x14ac:dyDescent="0.25">
      <c r="A1290" t="str">
        <f>IF(RawData!A1290&lt;&gt;"",RawData!A1290,"")</f>
        <v/>
      </c>
      <c r="B1290" t="str">
        <f>IF(RawData!B1290&lt;&gt;"",CONCATENATE(RawData!B1290,", ",RawData!C1290),"")</f>
        <v/>
      </c>
      <c r="C1290" t="str">
        <f>IF(RawData!D1290&lt;&gt;"",RawData!D1290,"")</f>
        <v/>
      </c>
      <c r="D1290" s="28" t="str">
        <f>IF(RawData!E1290&lt;&gt;"",RawData!E1290,"")</f>
        <v/>
      </c>
      <c r="E1290" t="str">
        <f>IF(RawData!F1290&lt;&gt;"",CONCATENATE(RawData!F1290,", ",LEFT(RawData!G1290,1)),"")</f>
        <v/>
      </c>
      <c r="G1290" s="30" t="str">
        <f t="shared" si="20"/>
        <v/>
      </c>
      <c r="H1290" t="str">
        <f>IF(A1290&lt;&gt;"",VLOOKUP(G1290,ScoreRanges!$C$4:$E$8,3),"")</f>
        <v/>
      </c>
      <c r="J1290" s="30" t="str">
        <f>IF(AND(ConversionTable!$F$2&lt;&gt;"",A1290&lt;&gt;""),VLOOKUP(G1290,ConversionTable!B$2:D$402,3),"")</f>
        <v/>
      </c>
      <c r="K1290" t="str">
        <f>IF(AND(ConversionTable!$F$2&lt;&gt;"",A1290&lt;&gt;""),VLOOKUP(J1290,ConversionTable!I$4:K$7,3),"")</f>
        <v/>
      </c>
      <c r="M1290" t="str">
        <f>IF(A1290&lt;&gt;"",(RawData!AC1290*ScoringModel!$B$11+RawData!AD1290*ScoringModel!$B$21+RawData!AE1290*ScoringModel!$B$31)*0.01,"")</f>
        <v/>
      </c>
      <c r="N1290" t="str">
        <f>IF(A1290&lt;&gt;"",(RawData!H1290*ScoringModel!$B$4+RawData!I1290*ScoringModel!$B$5+RawData!J1290*ScoringModel!$B$6+RawData!K1290*ScoringModel!$B$7+RawData!L1290*ScoringModel!$B$8+RawData!M1290*ScoringModel!$B$9+RawData!N1290*ScoringModel!$B$10)*0.01,"")</f>
        <v/>
      </c>
      <c r="O1290" t="str">
        <f>IF(A1290&lt;&gt;"",(RawData!O1290*ScoringModel!$B$14+RawData!P1290*ScoringModel!$B$15+RawData!Q1290*ScoringModel!$B$16+RawData!R1290*ScoringModel!$B$17+RawData!S1290*ScoringModel!$B$18+RawData!T1290*ScoringModel!$B$19+RawData!U1290*ScoringModel!$B$20)*0.01,"")</f>
        <v/>
      </c>
      <c r="P1290" t="str">
        <f>IF(A1290&lt;&gt;"",(RawData!V1290*ScoringModel!$B$24+RawData!W1290*ScoringModel!$B$25+RawData!X1290*ScoringModel!$B$26+RawData!Y1290*ScoringModel!$B$27+RawData!Z1290*ScoringModel!$B$28+RawData!AA1290*ScoringModel!$B$29+RawData!AB1290*ScoringModel!$B$30)*0.01,"")</f>
        <v/>
      </c>
      <c r="Q1290" s="19"/>
      <c r="R1290" s="19"/>
      <c r="S1290" s="19"/>
      <c r="T1290" s="19"/>
      <c r="U1290" s="19"/>
      <c r="V1290" s="19"/>
    </row>
    <row r="1291" spans="1:22" x14ac:dyDescent="0.25">
      <c r="A1291" t="str">
        <f>IF(RawData!A1291&lt;&gt;"",RawData!A1291,"")</f>
        <v/>
      </c>
      <c r="B1291" t="str">
        <f>IF(RawData!B1291&lt;&gt;"",CONCATENATE(RawData!B1291,", ",RawData!C1291),"")</f>
        <v/>
      </c>
      <c r="C1291" t="str">
        <f>IF(RawData!D1291&lt;&gt;"",RawData!D1291,"")</f>
        <v/>
      </c>
      <c r="D1291" s="28" t="str">
        <f>IF(RawData!E1291&lt;&gt;"",RawData!E1291,"")</f>
        <v/>
      </c>
      <c r="E1291" t="str">
        <f>IF(RawData!F1291&lt;&gt;"",CONCATENATE(RawData!F1291,", ",LEFT(RawData!G1291,1)),"")</f>
        <v/>
      </c>
      <c r="G1291" s="30" t="str">
        <f t="shared" si="20"/>
        <v/>
      </c>
      <c r="H1291" t="str">
        <f>IF(A1291&lt;&gt;"",VLOOKUP(G1291,ScoreRanges!$C$4:$E$8,3),"")</f>
        <v/>
      </c>
      <c r="J1291" s="30" t="str">
        <f>IF(AND(ConversionTable!$F$2&lt;&gt;"",A1291&lt;&gt;""),VLOOKUP(G1291,ConversionTable!B$2:D$402,3),"")</f>
        <v/>
      </c>
      <c r="K1291" t="str">
        <f>IF(AND(ConversionTable!$F$2&lt;&gt;"",A1291&lt;&gt;""),VLOOKUP(J1291,ConversionTable!I$4:K$7,3),"")</f>
        <v/>
      </c>
      <c r="M1291" t="str">
        <f>IF(A1291&lt;&gt;"",(RawData!AC1291*ScoringModel!$B$11+RawData!AD1291*ScoringModel!$B$21+RawData!AE1291*ScoringModel!$B$31)*0.01,"")</f>
        <v/>
      </c>
      <c r="N1291" t="str">
        <f>IF(A1291&lt;&gt;"",(RawData!H1291*ScoringModel!$B$4+RawData!I1291*ScoringModel!$B$5+RawData!J1291*ScoringModel!$B$6+RawData!K1291*ScoringModel!$B$7+RawData!L1291*ScoringModel!$B$8+RawData!M1291*ScoringModel!$B$9+RawData!N1291*ScoringModel!$B$10)*0.01,"")</f>
        <v/>
      </c>
      <c r="O1291" t="str">
        <f>IF(A1291&lt;&gt;"",(RawData!O1291*ScoringModel!$B$14+RawData!P1291*ScoringModel!$B$15+RawData!Q1291*ScoringModel!$B$16+RawData!R1291*ScoringModel!$B$17+RawData!S1291*ScoringModel!$B$18+RawData!T1291*ScoringModel!$B$19+RawData!U1291*ScoringModel!$B$20)*0.01,"")</f>
        <v/>
      </c>
      <c r="P1291" t="str">
        <f>IF(A1291&lt;&gt;"",(RawData!V1291*ScoringModel!$B$24+RawData!W1291*ScoringModel!$B$25+RawData!X1291*ScoringModel!$B$26+RawData!Y1291*ScoringModel!$B$27+RawData!Z1291*ScoringModel!$B$28+RawData!AA1291*ScoringModel!$B$29+RawData!AB1291*ScoringModel!$B$30)*0.01,"")</f>
        <v/>
      </c>
      <c r="Q1291" s="19"/>
      <c r="R1291" s="19"/>
      <c r="S1291" s="19"/>
      <c r="T1291" s="19"/>
      <c r="U1291" s="19"/>
      <c r="V1291" s="19"/>
    </row>
    <row r="1292" spans="1:22" x14ac:dyDescent="0.25">
      <c r="A1292" t="str">
        <f>IF(RawData!A1292&lt;&gt;"",RawData!A1292,"")</f>
        <v/>
      </c>
      <c r="B1292" t="str">
        <f>IF(RawData!B1292&lt;&gt;"",CONCATENATE(RawData!B1292,", ",RawData!C1292),"")</f>
        <v/>
      </c>
      <c r="C1292" t="str">
        <f>IF(RawData!D1292&lt;&gt;"",RawData!D1292,"")</f>
        <v/>
      </c>
      <c r="D1292" s="28" t="str">
        <f>IF(RawData!E1292&lt;&gt;"",RawData!E1292,"")</f>
        <v/>
      </c>
      <c r="E1292" t="str">
        <f>IF(RawData!F1292&lt;&gt;"",CONCATENATE(RawData!F1292,", ",LEFT(RawData!G1292,1)),"")</f>
        <v/>
      </c>
      <c r="G1292" s="30" t="str">
        <f t="shared" si="20"/>
        <v/>
      </c>
      <c r="H1292" t="str">
        <f>IF(A1292&lt;&gt;"",VLOOKUP(G1292,ScoreRanges!$C$4:$E$8,3),"")</f>
        <v/>
      </c>
      <c r="J1292" s="30" t="str">
        <f>IF(AND(ConversionTable!$F$2&lt;&gt;"",A1292&lt;&gt;""),VLOOKUP(G1292,ConversionTable!B$2:D$402,3),"")</f>
        <v/>
      </c>
      <c r="K1292" t="str">
        <f>IF(AND(ConversionTable!$F$2&lt;&gt;"",A1292&lt;&gt;""),VLOOKUP(J1292,ConversionTable!I$4:K$7,3),"")</f>
        <v/>
      </c>
      <c r="M1292" t="str">
        <f>IF(A1292&lt;&gt;"",(RawData!AC1292*ScoringModel!$B$11+RawData!AD1292*ScoringModel!$B$21+RawData!AE1292*ScoringModel!$B$31)*0.01,"")</f>
        <v/>
      </c>
      <c r="N1292" t="str">
        <f>IF(A1292&lt;&gt;"",(RawData!H1292*ScoringModel!$B$4+RawData!I1292*ScoringModel!$B$5+RawData!J1292*ScoringModel!$B$6+RawData!K1292*ScoringModel!$B$7+RawData!L1292*ScoringModel!$B$8+RawData!M1292*ScoringModel!$B$9+RawData!N1292*ScoringModel!$B$10)*0.01,"")</f>
        <v/>
      </c>
      <c r="O1292" t="str">
        <f>IF(A1292&lt;&gt;"",(RawData!O1292*ScoringModel!$B$14+RawData!P1292*ScoringModel!$B$15+RawData!Q1292*ScoringModel!$B$16+RawData!R1292*ScoringModel!$B$17+RawData!S1292*ScoringModel!$B$18+RawData!T1292*ScoringModel!$B$19+RawData!U1292*ScoringModel!$B$20)*0.01,"")</f>
        <v/>
      </c>
      <c r="P1292" t="str">
        <f>IF(A1292&lt;&gt;"",(RawData!V1292*ScoringModel!$B$24+RawData!W1292*ScoringModel!$B$25+RawData!X1292*ScoringModel!$B$26+RawData!Y1292*ScoringModel!$B$27+RawData!Z1292*ScoringModel!$B$28+RawData!AA1292*ScoringModel!$B$29+RawData!AB1292*ScoringModel!$B$30)*0.01,"")</f>
        <v/>
      </c>
      <c r="Q1292" s="19"/>
      <c r="R1292" s="19"/>
      <c r="S1292" s="19"/>
      <c r="T1292" s="19"/>
      <c r="U1292" s="19"/>
      <c r="V1292" s="19"/>
    </row>
    <row r="1293" spans="1:22" x14ac:dyDescent="0.25">
      <c r="A1293" t="str">
        <f>IF(RawData!A1293&lt;&gt;"",RawData!A1293,"")</f>
        <v/>
      </c>
      <c r="B1293" t="str">
        <f>IF(RawData!B1293&lt;&gt;"",CONCATENATE(RawData!B1293,", ",RawData!C1293),"")</f>
        <v/>
      </c>
      <c r="C1293" t="str">
        <f>IF(RawData!D1293&lt;&gt;"",RawData!D1293,"")</f>
        <v/>
      </c>
      <c r="D1293" s="28" t="str">
        <f>IF(RawData!E1293&lt;&gt;"",RawData!E1293,"")</f>
        <v/>
      </c>
      <c r="E1293" t="str">
        <f>IF(RawData!F1293&lt;&gt;"",CONCATENATE(RawData!F1293,", ",LEFT(RawData!G1293,1)),"")</f>
        <v/>
      </c>
      <c r="G1293" s="30" t="str">
        <f t="shared" si="20"/>
        <v/>
      </c>
      <c r="H1293" t="str">
        <f>IF(A1293&lt;&gt;"",VLOOKUP(G1293,ScoreRanges!$C$4:$E$8,3),"")</f>
        <v/>
      </c>
      <c r="J1293" s="30" t="str">
        <f>IF(AND(ConversionTable!$F$2&lt;&gt;"",A1293&lt;&gt;""),VLOOKUP(G1293,ConversionTable!B$2:D$402,3),"")</f>
        <v/>
      </c>
      <c r="K1293" t="str">
        <f>IF(AND(ConversionTable!$F$2&lt;&gt;"",A1293&lt;&gt;""),VLOOKUP(J1293,ConversionTable!I$4:K$7,3),"")</f>
        <v/>
      </c>
      <c r="M1293" t="str">
        <f>IF(A1293&lt;&gt;"",(RawData!AC1293*ScoringModel!$B$11+RawData!AD1293*ScoringModel!$B$21+RawData!AE1293*ScoringModel!$B$31)*0.01,"")</f>
        <v/>
      </c>
      <c r="N1293" t="str">
        <f>IF(A1293&lt;&gt;"",(RawData!H1293*ScoringModel!$B$4+RawData!I1293*ScoringModel!$B$5+RawData!J1293*ScoringModel!$B$6+RawData!K1293*ScoringModel!$B$7+RawData!L1293*ScoringModel!$B$8+RawData!M1293*ScoringModel!$B$9+RawData!N1293*ScoringModel!$B$10)*0.01,"")</f>
        <v/>
      </c>
      <c r="O1293" t="str">
        <f>IF(A1293&lt;&gt;"",(RawData!O1293*ScoringModel!$B$14+RawData!P1293*ScoringModel!$B$15+RawData!Q1293*ScoringModel!$B$16+RawData!R1293*ScoringModel!$B$17+RawData!S1293*ScoringModel!$B$18+RawData!T1293*ScoringModel!$B$19+RawData!U1293*ScoringModel!$B$20)*0.01,"")</f>
        <v/>
      </c>
      <c r="P1293" t="str">
        <f>IF(A1293&lt;&gt;"",(RawData!V1293*ScoringModel!$B$24+RawData!W1293*ScoringModel!$B$25+RawData!X1293*ScoringModel!$B$26+RawData!Y1293*ScoringModel!$B$27+RawData!Z1293*ScoringModel!$B$28+RawData!AA1293*ScoringModel!$B$29+RawData!AB1293*ScoringModel!$B$30)*0.01,"")</f>
        <v/>
      </c>
      <c r="Q1293" s="19"/>
      <c r="R1293" s="19"/>
      <c r="S1293" s="19"/>
      <c r="T1293" s="19"/>
      <c r="U1293" s="19"/>
      <c r="V1293" s="19"/>
    </row>
    <row r="1294" spans="1:22" x14ac:dyDescent="0.25">
      <c r="A1294" t="str">
        <f>IF(RawData!A1294&lt;&gt;"",RawData!A1294,"")</f>
        <v/>
      </c>
      <c r="B1294" t="str">
        <f>IF(RawData!B1294&lt;&gt;"",CONCATENATE(RawData!B1294,", ",RawData!C1294),"")</f>
        <v/>
      </c>
      <c r="C1294" t="str">
        <f>IF(RawData!D1294&lt;&gt;"",RawData!D1294,"")</f>
        <v/>
      </c>
      <c r="D1294" s="28" t="str">
        <f>IF(RawData!E1294&lt;&gt;"",RawData!E1294,"")</f>
        <v/>
      </c>
      <c r="E1294" t="str">
        <f>IF(RawData!F1294&lt;&gt;"",CONCATENATE(RawData!F1294,", ",LEFT(RawData!G1294,1)),"")</f>
        <v/>
      </c>
      <c r="G1294" s="30" t="str">
        <f t="shared" si="20"/>
        <v/>
      </c>
      <c r="H1294" t="str">
        <f>IF(A1294&lt;&gt;"",VLOOKUP(G1294,ScoreRanges!$C$4:$E$8,3),"")</f>
        <v/>
      </c>
      <c r="J1294" s="30" t="str">
        <f>IF(AND(ConversionTable!$F$2&lt;&gt;"",A1294&lt;&gt;""),VLOOKUP(G1294,ConversionTable!B$2:D$402,3),"")</f>
        <v/>
      </c>
      <c r="K1294" t="str">
        <f>IF(AND(ConversionTable!$F$2&lt;&gt;"",A1294&lt;&gt;""),VLOOKUP(J1294,ConversionTable!I$4:K$7,3),"")</f>
        <v/>
      </c>
      <c r="M1294" t="str">
        <f>IF(A1294&lt;&gt;"",(RawData!AC1294*ScoringModel!$B$11+RawData!AD1294*ScoringModel!$B$21+RawData!AE1294*ScoringModel!$B$31)*0.01,"")</f>
        <v/>
      </c>
      <c r="N1294" t="str">
        <f>IF(A1294&lt;&gt;"",(RawData!H1294*ScoringModel!$B$4+RawData!I1294*ScoringModel!$B$5+RawData!J1294*ScoringModel!$B$6+RawData!K1294*ScoringModel!$B$7+RawData!L1294*ScoringModel!$B$8+RawData!M1294*ScoringModel!$B$9+RawData!N1294*ScoringModel!$B$10)*0.01,"")</f>
        <v/>
      </c>
      <c r="O1294" t="str">
        <f>IF(A1294&lt;&gt;"",(RawData!O1294*ScoringModel!$B$14+RawData!P1294*ScoringModel!$B$15+RawData!Q1294*ScoringModel!$B$16+RawData!R1294*ScoringModel!$B$17+RawData!S1294*ScoringModel!$B$18+RawData!T1294*ScoringModel!$B$19+RawData!U1294*ScoringModel!$B$20)*0.01,"")</f>
        <v/>
      </c>
      <c r="P1294" t="str">
        <f>IF(A1294&lt;&gt;"",(RawData!V1294*ScoringModel!$B$24+RawData!W1294*ScoringModel!$B$25+RawData!X1294*ScoringModel!$B$26+RawData!Y1294*ScoringModel!$B$27+RawData!Z1294*ScoringModel!$B$28+RawData!AA1294*ScoringModel!$B$29+RawData!AB1294*ScoringModel!$B$30)*0.01,"")</f>
        <v/>
      </c>
      <c r="Q1294" s="19"/>
      <c r="R1294" s="19"/>
      <c r="S1294" s="19"/>
      <c r="T1294" s="19"/>
      <c r="U1294" s="19"/>
      <c r="V1294" s="19"/>
    </row>
    <row r="1295" spans="1:22" x14ac:dyDescent="0.25">
      <c r="A1295" t="str">
        <f>IF(RawData!A1295&lt;&gt;"",RawData!A1295,"")</f>
        <v/>
      </c>
      <c r="B1295" t="str">
        <f>IF(RawData!B1295&lt;&gt;"",CONCATENATE(RawData!B1295,", ",RawData!C1295),"")</f>
        <v/>
      </c>
      <c r="C1295" t="str">
        <f>IF(RawData!D1295&lt;&gt;"",RawData!D1295,"")</f>
        <v/>
      </c>
      <c r="D1295" s="28" t="str">
        <f>IF(RawData!E1295&lt;&gt;"",RawData!E1295,"")</f>
        <v/>
      </c>
      <c r="E1295" t="str">
        <f>IF(RawData!F1295&lt;&gt;"",CONCATENATE(RawData!F1295,", ",LEFT(RawData!G1295,1)),"")</f>
        <v/>
      </c>
      <c r="G1295" s="30" t="str">
        <f t="shared" si="20"/>
        <v/>
      </c>
      <c r="H1295" t="str">
        <f>IF(A1295&lt;&gt;"",VLOOKUP(G1295,ScoreRanges!$C$4:$E$8,3),"")</f>
        <v/>
      </c>
      <c r="J1295" s="30" t="str">
        <f>IF(AND(ConversionTable!$F$2&lt;&gt;"",A1295&lt;&gt;""),VLOOKUP(G1295,ConversionTable!B$2:D$402,3),"")</f>
        <v/>
      </c>
      <c r="K1295" t="str">
        <f>IF(AND(ConversionTable!$F$2&lt;&gt;"",A1295&lt;&gt;""),VLOOKUP(J1295,ConversionTable!I$4:K$7,3),"")</f>
        <v/>
      </c>
      <c r="M1295" t="str">
        <f>IF(A1295&lt;&gt;"",(RawData!AC1295*ScoringModel!$B$11+RawData!AD1295*ScoringModel!$B$21+RawData!AE1295*ScoringModel!$B$31)*0.01,"")</f>
        <v/>
      </c>
      <c r="N1295" t="str">
        <f>IF(A1295&lt;&gt;"",(RawData!H1295*ScoringModel!$B$4+RawData!I1295*ScoringModel!$B$5+RawData!J1295*ScoringModel!$B$6+RawData!K1295*ScoringModel!$B$7+RawData!L1295*ScoringModel!$B$8+RawData!M1295*ScoringModel!$B$9+RawData!N1295*ScoringModel!$B$10)*0.01,"")</f>
        <v/>
      </c>
      <c r="O1295" t="str">
        <f>IF(A1295&lt;&gt;"",(RawData!O1295*ScoringModel!$B$14+RawData!P1295*ScoringModel!$B$15+RawData!Q1295*ScoringModel!$B$16+RawData!R1295*ScoringModel!$B$17+RawData!S1295*ScoringModel!$B$18+RawData!T1295*ScoringModel!$B$19+RawData!U1295*ScoringModel!$B$20)*0.01,"")</f>
        <v/>
      </c>
      <c r="P1295" t="str">
        <f>IF(A1295&lt;&gt;"",(RawData!V1295*ScoringModel!$B$24+RawData!W1295*ScoringModel!$B$25+RawData!X1295*ScoringModel!$B$26+RawData!Y1295*ScoringModel!$B$27+RawData!Z1295*ScoringModel!$B$28+RawData!AA1295*ScoringModel!$B$29+RawData!AB1295*ScoringModel!$B$30)*0.01,"")</f>
        <v/>
      </c>
      <c r="Q1295" s="19"/>
      <c r="R1295" s="19"/>
      <c r="S1295" s="19"/>
      <c r="T1295" s="19"/>
      <c r="U1295" s="19"/>
      <c r="V1295" s="19"/>
    </row>
    <row r="1296" spans="1:22" x14ac:dyDescent="0.25">
      <c r="A1296" t="str">
        <f>IF(RawData!A1296&lt;&gt;"",RawData!A1296,"")</f>
        <v/>
      </c>
      <c r="B1296" t="str">
        <f>IF(RawData!B1296&lt;&gt;"",CONCATENATE(RawData!B1296,", ",RawData!C1296),"")</f>
        <v/>
      </c>
      <c r="C1296" t="str">
        <f>IF(RawData!D1296&lt;&gt;"",RawData!D1296,"")</f>
        <v/>
      </c>
      <c r="D1296" s="28" t="str">
        <f>IF(RawData!E1296&lt;&gt;"",RawData!E1296,"")</f>
        <v/>
      </c>
      <c r="E1296" t="str">
        <f>IF(RawData!F1296&lt;&gt;"",CONCATENATE(RawData!F1296,", ",LEFT(RawData!G1296,1)),"")</f>
        <v/>
      </c>
      <c r="G1296" s="30" t="str">
        <f t="shared" si="20"/>
        <v/>
      </c>
      <c r="H1296" t="str">
        <f>IF(A1296&lt;&gt;"",VLOOKUP(G1296,ScoreRanges!$C$4:$E$8,3),"")</f>
        <v/>
      </c>
      <c r="J1296" s="30" t="str">
        <f>IF(AND(ConversionTable!$F$2&lt;&gt;"",A1296&lt;&gt;""),VLOOKUP(G1296,ConversionTable!B$2:D$402,3),"")</f>
        <v/>
      </c>
      <c r="K1296" t="str">
        <f>IF(AND(ConversionTable!$F$2&lt;&gt;"",A1296&lt;&gt;""),VLOOKUP(J1296,ConversionTable!I$4:K$7,3),"")</f>
        <v/>
      </c>
      <c r="M1296" t="str">
        <f>IF(A1296&lt;&gt;"",(RawData!AC1296*ScoringModel!$B$11+RawData!AD1296*ScoringModel!$B$21+RawData!AE1296*ScoringModel!$B$31)*0.01,"")</f>
        <v/>
      </c>
      <c r="N1296" t="str">
        <f>IF(A1296&lt;&gt;"",(RawData!H1296*ScoringModel!$B$4+RawData!I1296*ScoringModel!$B$5+RawData!J1296*ScoringModel!$B$6+RawData!K1296*ScoringModel!$B$7+RawData!L1296*ScoringModel!$B$8+RawData!M1296*ScoringModel!$B$9+RawData!N1296*ScoringModel!$B$10)*0.01,"")</f>
        <v/>
      </c>
      <c r="O1296" t="str">
        <f>IF(A1296&lt;&gt;"",(RawData!O1296*ScoringModel!$B$14+RawData!P1296*ScoringModel!$B$15+RawData!Q1296*ScoringModel!$B$16+RawData!R1296*ScoringModel!$B$17+RawData!S1296*ScoringModel!$B$18+RawData!T1296*ScoringModel!$B$19+RawData!U1296*ScoringModel!$B$20)*0.01,"")</f>
        <v/>
      </c>
      <c r="P1296" t="str">
        <f>IF(A1296&lt;&gt;"",(RawData!V1296*ScoringModel!$B$24+RawData!W1296*ScoringModel!$B$25+RawData!X1296*ScoringModel!$B$26+RawData!Y1296*ScoringModel!$B$27+RawData!Z1296*ScoringModel!$B$28+RawData!AA1296*ScoringModel!$B$29+RawData!AB1296*ScoringModel!$B$30)*0.01,"")</f>
        <v/>
      </c>
      <c r="Q1296" s="19"/>
      <c r="R1296" s="19"/>
      <c r="S1296" s="19"/>
      <c r="T1296" s="19"/>
      <c r="U1296" s="19"/>
      <c r="V1296" s="19"/>
    </row>
    <row r="1297" spans="1:22" x14ac:dyDescent="0.25">
      <c r="A1297" t="str">
        <f>IF(RawData!A1297&lt;&gt;"",RawData!A1297,"")</f>
        <v/>
      </c>
      <c r="B1297" t="str">
        <f>IF(RawData!B1297&lt;&gt;"",CONCATENATE(RawData!B1297,", ",RawData!C1297),"")</f>
        <v/>
      </c>
      <c r="C1297" t="str">
        <f>IF(RawData!D1297&lt;&gt;"",RawData!D1297,"")</f>
        <v/>
      </c>
      <c r="D1297" s="28" t="str">
        <f>IF(RawData!E1297&lt;&gt;"",RawData!E1297,"")</f>
        <v/>
      </c>
      <c r="E1297" t="str">
        <f>IF(RawData!F1297&lt;&gt;"",CONCATENATE(RawData!F1297,", ",LEFT(RawData!G1297,1)),"")</f>
        <v/>
      </c>
      <c r="G1297" s="30" t="str">
        <f t="shared" si="20"/>
        <v/>
      </c>
      <c r="H1297" t="str">
        <f>IF(A1297&lt;&gt;"",VLOOKUP(G1297,ScoreRanges!$C$4:$E$8,3),"")</f>
        <v/>
      </c>
      <c r="J1297" s="30" t="str">
        <f>IF(AND(ConversionTable!$F$2&lt;&gt;"",A1297&lt;&gt;""),VLOOKUP(G1297,ConversionTable!B$2:D$402,3),"")</f>
        <v/>
      </c>
      <c r="K1297" t="str">
        <f>IF(AND(ConversionTable!$F$2&lt;&gt;"",A1297&lt;&gt;""),VLOOKUP(J1297,ConversionTable!I$4:K$7,3),"")</f>
        <v/>
      </c>
      <c r="M1297" t="str">
        <f>IF(A1297&lt;&gt;"",(RawData!AC1297*ScoringModel!$B$11+RawData!AD1297*ScoringModel!$B$21+RawData!AE1297*ScoringModel!$B$31)*0.01,"")</f>
        <v/>
      </c>
      <c r="N1297" t="str">
        <f>IF(A1297&lt;&gt;"",(RawData!H1297*ScoringModel!$B$4+RawData!I1297*ScoringModel!$B$5+RawData!J1297*ScoringModel!$B$6+RawData!K1297*ScoringModel!$B$7+RawData!L1297*ScoringModel!$B$8+RawData!M1297*ScoringModel!$B$9+RawData!N1297*ScoringModel!$B$10)*0.01,"")</f>
        <v/>
      </c>
      <c r="O1297" t="str">
        <f>IF(A1297&lt;&gt;"",(RawData!O1297*ScoringModel!$B$14+RawData!P1297*ScoringModel!$B$15+RawData!Q1297*ScoringModel!$B$16+RawData!R1297*ScoringModel!$B$17+RawData!S1297*ScoringModel!$B$18+RawData!T1297*ScoringModel!$B$19+RawData!U1297*ScoringModel!$B$20)*0.01,"")</f>
        <v/>
      </c>
      <c r="P1297" t="str">
        <f>IF(A1297&lt;&gt;"",(RawData!V1297*ScoringModel!$B$24+RawData!W1297*ScoringModel!$B$25+RawData!X1297*ScoringModel!$B$26+RawData!Y1297*ScoringModel!$B$27+RawData!Z1297*ScoringModel!$B$28+RawData!AA1297*ScoringModel!$B$29+RawData!AB1297*ScoringModel!$B$30)*0.01,"")</f>
        <v/>
      </c>
      <c r="Q1297" s="19"/>
      <c r="R1297" s="19"/>
      <c r="S1297" s="19"/>
      <c r="T1297" s="19"/>
      <c r="U1297" s="19"/>
      <c r="V1297" s="19"/>
    </row>
    <row r="1298" spans="1:22" x14ac:dyDescent="0.25">
      <c r="A1298" t="str">
        <f>IF(RawData!A1298&lt;&gt;"",RawData!A1298,"")</f>
        <v/>
      </c>
      <c r="B1298" t="str">
        <f>IF(RawData!B1298&lt;&gt;"",CONCATENATE(RawData!B1298,", ",RawData!C1298),"")</f>
        <v/>
      </c>
      <c r="C1298" t="str">
        <f>IF(RawData!D1298&lt;&gt;"",RawData!D1298,"")</f>
        <v/>
      </c>
      <c r="D1298" s="28" t="str">
        <f>IF(RawData!E1298&lt;&gt;"",RawData!E1298,"")</f>
        <v/>
      </c>
      <c r="E1298" t="str">
        <f>IF(RawData!F1298&lt;&gt;"",CONCATENATE(RawData!F1298,", ",LEFT(RawData!G1298,1)),"")</f>
        <v/>
      </c>
      <c r="G1298" s="30" t="str">
        <f t="shared" si="20"/>
        <v/>
      </c>
      <c r="H1298" t="str">
        <f>IF(A1298&lt;&gt;"",VLOOKUP(G1298,ScoreRanges!$C$4:$E$8,3),"")</f>
        <v/>
      </c>
      <c r="J1298" s="30" t="str">
        <f>IF(AND(ConversionTable!$F$2&lt;&gt;"",A1298&lt;&gt;""),VLOOKUP(G1298,ConversionTable!B$2:D$402,3),"")</f>
        <v/>
      </c>
      <c r="K1298" t="str">
        <f>IF(AND(ConversionTable!$F$2&lt;&gt;"",A1298&lt;&gt;""),VLOOKUP(J1298,ConversionTable!I$4:K$7,3),"")</f>
        <v/>
      </c>
      <c r="M1298" t="str">
        <f>IF(A1298&lt;&gt;"",(RawData!AC1298*ScoringModel!$B$11+RawData!AD1298*ScoringModel!$B$21+RawData!AE1298*ScoringModel!$B$31)*0.01,"")</f>
        <v/>
      </c>
      <c r="N1298" t="str">
        <f>IF(A1298&lt;&gt;"",(RawData!H1298*ScoringModel!$B$4+RawData!I1298*ScoringModel!$B$5+RawData!J1298*ScoringModel!$B$6+RawData!K1298*ScoringModel!$B$7+RawData!L1298*ScoringModel!$B$8+RawData!M1298*ScoringModel!$B$9+RawData!N1298*ScoringModel!$B$10)*0.01,"")</f>
        <v/>
      </c>
      <c r="O1298" t="str">
        <f>IF(A1298&lt;&gt;"",(RawData!O1298*ScoringModel!$B$14+RawData!P1298*ScoringModel!$B$15+RawData!Q1298*ScoringModel!$B$16+RawData!R1298*ScoringModel!$B$17+RawData!S1298*ScoringModel!$B$18+RawData!T1298*ScoringModel!$B$19+RawData!U1298*ScoringModel!$B$20)*0.01,"")</f>
        <v/>
      </c>
      <c r="P1298" t="str">
        <f>IF(A1298&lt;&gt;"",(RawData!V1298*ScoringModel!$B$24+RawData!W1298*ScoringModel!$B$25+RawData!X1298*ScoringModel!$B$26+RawData!Y1298*ScoringModel!$B$27+RawData!Z1298*ScoringModel!$B$28+RawData!AA1298*ScoringModel!$B$29+RawData!AB1298*ScoringModel!$B$30)*0.01,"")</f>
        <v/>
      </c>
      <c r="Q1298" s="19"/>
      <c r="R1298" s="19"/>
      <c r="S1298" s="19"/>
      <c r="T1298" s="19"/>
      <c r="U1298" s="19"/>
      <c r="V1298" s="19"/>
    </row>
    <row r="1299" spans="1:22" x14ac:dyDescent="0.25">
      <c r="A1299" t="str">
        <f>IF(RawData!A1299&lt;&gt;"",RawData!A1299,"")</f>
        <v/>
      </c>
      <c r="B1299" t="str">
        <f>IF(RawData!B1299&lt;&gt;"",CONCATENATE(RawData!B1299,", ",RawData!C1299),"")</f>
        <v/>
      </c>
      <c r="C1299" t="str">
        <f>IF(RawData!D1299&lt;&gt;"",RawData!D1299,"")</f>
        <v/>
      </c>
      <c r="D1299" s="28" t="str">
        <f>IF(RawData!E1299&lt;&gt;"",RawData!E1299,"")</f>
        <v/>
      </c>
      <c r="E1299" t="str">
        <f>IF(RawData!F1299&lt;&gt;"",CONCATENATE(RawData!F1299,", ",LEFT(RawData!G1299,1)),"")</f>
        <v/>
      </c>
      <c r="G1299" s="30" t="str">
        <f t="shared" si="20"/>
        <v/>
      </c>
      <c r="H1299" t="str">
        <f>IF(A1299&lt;&gt;"",VLOOKUP(G1299,ScoreRanges!$C$4:$E$8,3),"")</f>
        <v/>
      </c>
      <c r="J1299" s="30" t="str">
        <f>IF(AND(ConversionTable!$F$2&lt;&gt;"",A1299&lt;&gt;""),VLOOKUP(G1299,ConversionTable!B$2:D$402,3),"")</f>
        <v/>
      </c>
      <c r="K1299" t="str">
        <f>IF(AND(ConversionTable!$F$2&lt;&gt;"",A1299&lt;&gt;""),VLOOKUP(J1299,ConversionTable!I$4:K$7,3),"")</f>
        <v/>
      </c>
      <c r="M1299" t="str">
        <f>IF(A1299&lt;&gt;"",(RawData!AC1299*ScoringModel!$B$11+RawData!AD1299*ScoringModel!$B$21+RawData!AE1299*ScoringModel!$B$31)*0.01,"")</f>
        <v/>
      </c>
      <c r="N1299" t="str">
        <f>IF(A1299&lt;&gt;"",(RawData!H1299*ScoringModel!$B$4+RawData!I1299*ScoringModel!$B$5+RawData!J1299*ScoringModel!$B$6+RawData!K1299*ScoringModel!$B$7+RawData!L1299*ScoringModel!$B$8+RawData!M1299*ScoringModel!$B$9+RawData!N1299*ScoringModel!$B$10)*0.01,"")</f>
        <v/>
      </c>
      <c r="O1299" t="str">
        <f>IF(A1299&lt;&gt;"",(RawData!O1299*ScoringModel!$B$14+RawData!P1299*ScoringModel!$B$15+RawData!Q1299*ScoringModel!$B$16+RawData!R1299*ScoringModel!$B$17+RawData!S1299*ScoringModel!$B$18+RawData!T1299*ScoringModel!$B$19+RawData!U1299*ScoringModel!$B$20)*0.01,"")</f>
        <v/>
      </c>
      <c r="P1299" t="str">
        <f>IF(A1299&lt;&gt;"",(RawData!V1299*ScoringModel!$B$24+RawData!W1299*ScoringModel!$B$25+RawData!X1299*ScoringModel!$B$26+RawData!Y1299*ScoringModel!$B$27+RawData!Z1299*ScoringModel!$B$28+RawData!AA1299*ScoringModel!$B$29+RawData!AB1299*ScoringModel!$B$30)*0.01,"")</f>
        <v/>
      </c>
      <c r="Q1299" s="19"/>
      <c r="R1299" s="19"/>
      <c r="S1299" s="19"/>
      <c r="T1299" s="19"/>
      <c r="U1299" s="19"/>
      <c r="V1299" s="19"/>
    </row>
    <row r="1300" spans="1:22" x14ac:dyDescent="0.25">
      <c r="A1300" t="str">
        <f>IF(RawData!A1300&lt;&gt;"",RawData!A1300,"")</f>
        <v/>
      </c>
      <c r="B1300" t="str">
        <f>IF(RawData!B1300&lt;&gt;"",CONCATENATE(RawData!B1300,", ",RawData!C1300),"")</f>
        <v/>
      </c>
      <c r="C1300" t="str">
        <f>IF(RawData!D1300&lt;&gt;"",RawData!D1300,"")</f>
        <v/>
      </c>
      <c r="D1300" s="28" t="str">
        <f>IF(RawData!E1300&lt;&gt;"",RawData!E1300,"")</f>
        <v/>
      </c>
      <c r="E1300" t="str">
        <f>IF(RawData!F1300&lt;&gt;"",CONCATENATE(RawData!F1300,", ",LEFT(RawData!G1300,1)),"")</f>
        <v/>
      </c>
      <c r="G1300" s="30" t="str">
        <f t="shared" si="20"/>
        <v/>
      </c>
      <c r="H1300" t="str">
        <f>IF(A1300&lt;&gt;"",VLOOKUP(G1300,ScoreRanges!$C$4:$E$8,3),"")</f>
        <v/>
      </c>
      <c r="J1300" s="30" t="str">
        <f>IF(AND(ConversionTable!$F$2&lt;&gt;"",A1300&lt;&gt;""),VLOOKUP(G1300,ConversionTable!B$2:D$402,3),"")</f>
        <v/>
      </c>
      <c r="K1300" t="str">
        <f>IF(AND(ConversionTable!$F$2&lt;&gt;"",A1300&lt;&gt;""),VLOOKUP(J1300,ConversionTable!I$4:K$7,3),"")</f>
        <v/>
      </c>
      <c r="M1300" t="str">
        <f>IF(A1300&lt;&gt;"",(RawData!AC1300*ScoringModel!$B$11+RawData!AD1300*ScoringModel!$B$21+RawData!AE1300*ScoringModel!$B$31)*0.01,"")</f>
        <v/>
      </c>
      <c r="N1300" t="str">
        <f>IF(A1300&lt;&gt;"",(RawData!H1300*ScoringModel!$B$4+RawData!I1300*ScoringModel!$B$5+RawData!J1300*ScoringModel!$B$6+RawData!K1300*ScoringModel!$B$7+RawData!L1300*ScoringModel!$B$8+RawData!M1300*ScoringModel!$B$9+RawData!N1300*ScoringModel!$B$10)*0.01,"")</f>
        <v/>
      </c>
      <c r="O1300" t="str">
        <f>IF(A1300&lt;&gt;"",(RawData!O1300*ScoringModel!$B$14+RawData!P1300*ScoringModel!$B$15+RawData!Q1300*ScoringModel!$B$16+RawData!R1300*ScoringModel!$B$17+RawData!S1300*ScoringModel!$B$18+RawData!T1300*ScoringModel!$B$19+RawData!U1300*ScoringModel!$B$20)*0.01,"")</f>
        <v/>
      </c>
      <c r="P1300" t="str">
        <f>IF(A1300&lt;&gt;"",(RawData!V1300*ScoringModel!$B$24+RawData!W1300*ScoringModel!$B$25+RawData!X1300*ScoringModel!$B$26+RawData!Y1300*ScoringModel!$B$27+RawData!Z1300*ScoringModel!$B$28+RawData!AA1300*ScoringModel!$B$29+RawData!AB1300*ScoringModel!$B$30)*0.01,"")</f>
        <v/>
      </c>
      <c r="Q1300" s="19"/>
      <c r="R1300" s="19"/>
      <c r="S1300" s="19"/>
      <c r="T1300" s="19"/>
      <c r="U1300" s="19"/>
      <c r="V1300" s="19"/>
    </row>
    <row r="1301" spans="1:22" x14ac:dyDescent="0.25">
      <c r="A1301" t="str">
        <f>IF(RawData!A1301&lt;&gt;"",RawData!A1301,"")</f>
        <v/>
      </c>
      <c r="B1301" t="str">
        <f>IF(RawData!B1301&lt;&gt;"",CONCATENATE(RawData!B1301,", ",RawData!C1301),"")</f>
        <v/>
      </c>
      <c r="C1301" t="str">
        <f>IF(RawData!D1301&lt;&gt;"",RawData!D1301,"")</f>
        <v/>
      </c>
      <c r="D1301" s="28" t="str">
        <f>IF(RawData!E1301&lt;&gt;"",RawData!E1301,"")</f>
        <v/>
      </c>
      <c r="E1301" t="str">
        <f>IF(RawData!F1301&lt;&gt;"",CONCATENATE(RawData!F1301,", ",LEFT(RawData!G1301,1)),"")</f>
        <v/>
      </c>
      <c r="G1301" s="30" t="str">
        <f t="shared" si="20"/>
        <v/>
      </c>
      <c r="H1301" t="str">
        <f>IF(A1301&lt;&gt;"",VLOOKUP(G1301,ScoreRanges!$C$4:$E$8,3),"")</f>
        <v/>
      </c>
      <c r="J1301" s="30" t="str">
        <f>IF(AND(ConversionTable!$F$2&lt;&gt;"",A1301&lt;&gt;""),VLOOKUP(G1301,ConversionTable!B$2:D$402,3),"")</f>
        <v/>
      </c>
      <c r="K1301" t="str">
        <f>IF(AND(ConversionTable!$F$2&lt;&gt;"",A1301&lt;&gt;""),VLOOKUP(J1301,ConversionTable!I$4:K$7,3),"")</f>
        <v/>
      </c>
      <c r="M1301" t="str">
        <f>IF(A1301&lt;&gt;"",(RawData!AC1301*ScoringModel!$B$11+RawData!AD1301*ScoringModel!$B$21+RawData!AE1301*ScoringModel!$B$31)*0.01,"")</f>
        <v/>
      </c>
      <c r="N1301" t="str">
        <f>IF(A1301&lt;&gt;"",(RawData!H1301*ScoringModel!$B$4+RawData!I1301*ScoringModel!$B$5+RawData!J1301*ScoringModel!$B$6+RawData!K1301*ScoringModel!$B$7+RawData!L1301*ScoringModel!$B$8+RawData!M1301*ScoringModel!$B$9+RawData!N1301*ScoringModel!$B$10)*0.01,"")</f>
        <v/>
      </c>
      <c r="O1301" t="str">
        <f>IF(A1301&lt;&gt;"",(RawData!O1301*ScoringModel!$B$14+RawData!P1301*ScoringModel!$B$15+RawData!Q1301*ScoringModel!$B$16+RawData!R1301*ScoringModel!$B$17+RawData!S1301*ScoringModel!$B$18+RawData!T1301*ScoringModel!$B$19+RawData!U1301*ScoringModel!$B$20)*0.01,"")</f>
        <v/>
      </c>
      <c r="P1301" t="str">
        <f>IF(A1301&lt;&gt;"",(RawData!V1301*ScoringModel!$B$24+RawData!W1301*ScoringModel!$B$25+RawData!X1301*ScoringModel!$B$26+RawData!Y1301*ScoringModel!$B$27+RawData!Z1301*ScoringModel!$B$28+RawData!AA1301*ScoringModel!$B$29+RawData!AB1301*ScoringModel!$B$30)*0.01,"")</f>
        <v/>
      </c>
      <c r="Q1301" s="19"/>
      <c r="R1301" s="19"/>
      <c r="S1301" s="19"/>
      <c r="T1301" s="19"/>
      <c r="U1301" s="19"/>
      <c r="V1301" s="19"/>
    </row>
    <row r="1302" spans="1:22" x14ac:dyDescent="0.25">
      <c r="A1302" t="str">
        <f>IF(RawData!A1302&lt;&gt;"",RawData!A1302,"")</f>
        <v/>
      </c>
      <c r="B1302" t="str">
        <f>IF(RawData!B1302&lt;&gt;"",CONCATENATE(RawData!B1302,", ",RawData!C1302),"")</f>
        <v/>
      </c>
      <c r="C1302" t="str">
        <f>IF(RawData!D1302&lt;&gt;"",RawData!D1302,"")</f>
        <v/>
      </c>
      <c r="D1302" s="28" t="str">
        <f>IF(RawData!E1302&lt;&gt;"",RawData!E1302,"")</f>
        <v/>
      </c>
      <c r="E1302" t="str">
        <f>IF(RawData!F1302&lt;&gt;"",CONCATENATE(RawData!F1302,", ",LEFT(RawData!G1302,1)),"")</f>
        <v/>
      </c>
      <c r="G1302" s="30" t="str">
        <f t="shared" si="20"/>
        <v/>
      </c>
      <c r="H1302" t="str">
        <f>IF(A1302&lt;&gt;"",VLOOKUP(G1302,ScoreRanges!$C$4:$E$8,3),"")</f>
        <v/>
      </c>
      <c r="J1302" s="30" t="str">
        <f>IF(AND(ConversionTable!$F$2&lt;&gt;"",A1302&lt;&gt;""),VLOOKUP(G1302,ConversionTable!B$2:D$402,3),"")</f>
        <v/>
      </c>
      <c r="K1302" t="str">
        <f>IF(AND(ConversionTable!$F$2&lt;&gt;"",A1302&lt;&gt;""),VLOOKUP(J1302,ConversionTable!I$4:K$7,3),"")</f>
        <v/>
      </c>
      <c r="M1302" t="str">
        <f>IF(A1302&lt;&gt;"",(RawData!AC1302*ScoringModel!$B$11+RawData!AD1302*ScoringModel!$B$21+RawData!AE1302*ScoringModel!$B$31)*0.01,"")</f>
        <v/>
      </c>
      <c r="N1302" t="str">
        <f>IF(A1302&lt;&gt;"",(RawData!H1302*ScoringModel!$B$4+RawData!I1302*ScoringModel!$B$5+RawData!J1302*ScoringModel!$B$6+RawData!K1302*ScoringModel!$B$7+RawData!L1302*ScoringModel!$B$8+RawData!M1302*ScoringModel!$B$9+RawData!N1302*ScoringModel!$B$10)*0.01,"")</f>
        <v/>
      </c>
      <c r="O1302" t="str">
        <f>IF(A1302&lt;&gt;"",(RawData!O1302*ScoringModel!$B$14+RawData!P1302*ScoringModel!$B$15+RawData!Q1302*ScoringModel!$B$16+RawData!R1302*ScoringModel!$B$17+RawData!S1302*ScoringModel!$B$18+RawData!T1302*ScoringModel!$B$19+RawData!U1302*ScoringModel!$B$20)*0.01,"")</f>
        <v/>
      </c>
      <c r="P1302" t="str">
        <f>IF(A1302&lt;&gt;"",(RawData!V1302*ScoringModel!$B$24+RawData!W1302*ScoringModel!$B$25+RawData!X1302*ScoringModel!$B$26+RawData!Y1302*ScoringModel!$B$27+RawData!Z1302*ScoringModel!$B$28+RawData!AA1302*ScoringModel!$B$29+RawData!AB1302*ScoringModel!$B$30)*0.01,"")</f>
        <v/>
      </c>
      <c r="Q1302" s="19"/>
      <c r="R1302" s="19"/>
      <c r="S1302" s="19"/>
      <c r="T1302" s="19"/>
      <c r="U1302" s="19"/>
      <c r="V1302" s="19"/>
    </row>
    <row r="1303" spans="1:22" x14ac:dyDescent="0.25">
      <c r="A1303" t="str">
        <f>IF(RawData!A1303&lt;&gt;"",RawData!A1303,"")</f>
        <v/>
      </c>
      <c r="B1303" t="str">
        <f>IF(RawData!B1303&lt;&gt;"",CONCATENATE(RawData!B1303,", ",RawData!C1303),"")</f>
        <v/>
      </c>
      <c r="C1303" t="str">
        <f>IF(RawData!D1303&lt;&gt;"",RawData!D1303,"")</f>
        <v/>
      </c>
      <c r="D1303" s="28" t="str">
        <f>IF(RawData!E1303&lt;&gt;"",RawData!E1303,"")</f>
        <v/>
      </c>
      <c r="E1303" t="str">
        <f>IF(RawData!F1303&lt;&gt;"",CONCATENATE(RawData!F1303,", ",LEFT(RawData!G1303,1)),"")</f>
        <v/>
      </c>
      <c r="G1303" s="30" t="str">
        <f t="shared" si="20"/>
        <v/>
      </c>
      <c r="H1303" t="str">
        <f>IF(A1303&lt;&gt;"",VLOOKUP(G1303,ScoreRanges!$C$4:$E$8,3),"")</f>
        <v/>
      </c>
      <c r="J1303" s="30" t="str">
        <f>IF(AND(ConversionTable!$F$2&lt;&gt;"",A1303&lt;&gt;""),VLOOKUP(G1303,ConversionTable!B$2:D$402,3),"")</f>
        <v/>
      </c>
      <c r="K1303" t="str">
        <f>IF(AND(ConversionTable!$F$2&lt;&gt;"",A1303&lt;&gt;""),VLOOKUP(J1303,ConversionTable!I$4:K$7,3),"")</f>
        <v/>
      </c>
      <c r="M1303" t="str">
        <f>IF(A1303&lt;&gt;"",(RawData!AC1303*ScoringModel!$B$11+RawData!AD1303*ScoringModel!$B$21+RawData!AE1303*ScoringModel!$B$31)*0.01,"")</f>
        <v/>
      </c>
      <c r="N1303" t="str">
        <f>IF(A1303&lt;&gt;"",(RawData!H1303*ScoringModel!$B$4+RawData!I1303*ScoringModel!$B$5+RawData!J1303*ScoringModel!$B$6+RawData!K1303*ScoringModel!$B$7+RawData!L1303*ScoringModel!$B$8+RawData!M1303*ScoringModel!$B$9+RawData!N1303*ScoringModel!$B$10)*0.01,"")</f>
        <v/>
      </c>
      <c r="O1303" t="str">
        <f>IF(A1303&lt;&gt;"",(RawData!O1303*ScoringModel!$B$14+RawData!P1303*ScoringModel!$B$15+RawData!Q1303*ScoringModel!$B$16+RawData!R1303*ScoringModel!$B$17+RawData!S1303*ScoringModel!$B$18+RawData!T1303*ScoringModel!$B$19+RawData!U1303*ScoringModel!$B$20)*0.01,"")</f>
        <v/>
      </c>
      <c r="P1303" t="str">
        <f>IF(A1303&lt;&gt;"",(RawData!V1303*ScoringModel!$B$24+RawData!W1303*ScoringModel!$B$25+RawData!X1303*ScoringModel!$B$26+RawData!Y1303*ScoringModel!$B$27+RawData!Z1303*ScoringModel!$B$28+RawData!AA1303*ScoringModel!$B$29+RawData!AB1303*ScoringModel!$B$30)*0.01,"")</f>
        <v/>
      </c>
      <c r="Q1303" s="19"/>
      <c r="R1303" s="19"/>
      <c r="S1303" s="19"/>
      <c r="T1303" s="19"/>
      <c r="U1303" s="19"/>
      <c r="V1303" s="19"/>
    </row>
    <row r="1304" spans="1:22" x14ac:dyDescent="0.25">
      <c r="A1304" t="str">
        <f>IF(RawData!A1304&lt;&gt;"",RawData!A1304,"")</f>
        <v/>
      </c>
      <c r="B1304" t="str">
        <f>IF(RawData!B1304&lt;&gt;"",CONCATENATE(RawData!B1304,", ",RawData!C1304),"")</f>
        <v/>
      </c>
      <c r="C1304" t="str">
        <f>IF(RawData!D1304&lt;&gt;"",RawData!D1304,"")</f>
        <v/>
      </c>
      <c r="D1304" s="28" t="str">
        <f>IF(RawData!E1304&lt;&gt;"",RawData!E1304,"")</f>
        <v/>
      </c>
      <c r="E1304" t="str">
        <f>IF(RawData!F1304&lt;&gt;"",CONCATENATE(RawData!F1304,", ",LEFT(RawData!G1304,1)),"")</f>
        <v/>
      </c>
      <c r="G1304" s="30" t="str">
        <f t="shared" si="20"/>
        <v/>
      </c>
      <c r="H1304" t="str">
        <f>IF(A1304&lt;&gt;"",VLOOKUP(G1304,ScoreRanges!$C$4:$E$8,3),"")</f>
        <v/>
      </c>
      <c r="J1304" s="30" t="str">
        <f>IF(AND(ConversionTable!$F$2&lt;&gt;"",A1304&lt;&gt;""),VLOOKUP(G1304,ConversionTable!B$2:D$402,3),"")</f>
        <v/>
      </c>
      <c r="K1304" t="str">
        <f>IF(AND(ConversionTable!$F$2&lt;&gt;"",A1304&lt;&gt;""),VLOOKUP(J1304,ConversionTable!I$4:K$7,3),"")</f>
        <v/>
      </c>
      <c r="M1304" t="str">
        <f>IF(A1304&lt;&gt;"",(RawData!AC1304*ScoringModel!$B$11+RawData!AD1304*ScoringModel!$B$21+RawData!AE1304*ScoringModel!$B$31)*0.01,"")</f>
        <v/>
      </c>
      <c r="N1304" t="str">
        <f>IF(A1304&lt;&gt;"",(RawData!H1304*ScoringModel!$B$4+RawData!I1304*ScoringModel!$B$5+RawData!J1304*ScoringModel!$B$6+RawData!K1304*ScoringModel!$B$7+RawData!L1304*ScoringModel!$B$8+RawData!M1304*ScoringModel!$B$9+RawData!N1304*ScoringModel!$B$10)*0.01,"")</f>
        <v/>
      </c>
      <c r="O1304" t="str">
        <f>IF(A1304&lt;&gt;"",(RawData!O1304*ScoringModel!$B$14+RawData!P1304*ScoringModel!$B$15+RawData!Q1304*ScoringModel!$B$16+RawData!R1304*ScoringModel!$B$17+RawData!S1304*ScoringModel!$B$18+RawData!T1304*ScoringModel!$B$19+RawData!U1304*ScoringModel!$B$20)*0.01,"")</f>
        <v/>
      </c>
      <c r="P1304" t="str">
        <f>IF(A1304&lt;&gt;"",(RawData!V1304*ScoringModel!$B$24+RawData!W1304*ScoringModel!$B$25+RawData!X1304*ScoringModel!$B$26+RawData!Y1304*ScoringModel!$B$27+RawData!Z1304*ScoringModel!$B$28+RawData!AA1304*ScoringModel!$B$29+RawData!AB1304*ScoringModel!$B$30)*0.01,"")</f>
        <v/>
      </c>
      <c r="Q1304" s="19"/>
      <c r="R1304" s="19"/>
      <c r="S1304" s="19"/>
      <c r="T1304" s="19"/>
      <c r="U1304" s="19"/>
      <c r="V1304" s="19"/>
    </row>
    <row r="1305" spans="1:22" x14ac:dyDescent="0.25">
      <c r="A1305" t="str">
        <f>IF(RawData!A1305&lt;&gt;"",RawData!A1305,"")</f>
        <v/>
      </c>
      <c r="B1305" t="str">
        <f>IF(RawData!B1305&lt;&gt;"",CONCATENATE(RawData!B1305,", ",RawData!C1305),"")</f>
        <v/>
      </c>
      <c r="C1305" t="str">
        <f>IF(RawData!D1305&lt;&gt;"",RawData!D1305,"")</f>
        <v/>
      </c>
      <c r="D1305" s="28" t="str">
        <f>IF(RawData!E1305&lt;&gt;"",RawData!E1305,"")</f>
        <v/>
      </c>
      <c r="E1305" t="str">
        <f>IF(RawData!F1305&lt;&gt;"",CONCATENATE(RawData!F1305,", ",LEFT(RawData!G1305,1)),"")</f>
        <v/>
      </c>
      <c r="G1305" s="30" t="str">
        <f t="shared" si="20"/>
        <v/>
      </c>
      <c r="H1305" t="str">
        <f>IF(A1305&lt;&gt;"",VLOOKUP(G1305,ScoreRanges!$C$4:$E$8,3),"")</f>
        <v/>
      </c>
      <c r="J1305" s="30" t="str">
        <f>IF(AND(ConversionTable!$F$2&lt;&gt;"",A1305&lt;&gt;""),VLOOKUP(G1305,ConversionTable!B$2:D$402,3),"")</f>
        <v/>
      </c>
      <c r="K1305" t="str">
        <f>IF(AND(ConversionTable!$F$2&lt;&gt;"",A1305&lt;&gt;""),VLOOKUP(J1305,ConversionTable!I$4:K$7,3),"")</f>
        <v/>
      </c>
      <c r="M1305" t="str">
        <f>IF(A1305&lt;&gt;"",(RawData!AC1305*ScoringModel!$B$11+RawData!AD1305*ScoringModel!$B$21+RawData!AE1305*ScoringModel!$B$31)*0.01,"")</f>
        <v/>
      </c>
      <c r="N1305" t="str">
        <f>IF(A1305&lt;&gt;"",(RawData!H1305*ScoringModel!$B$4+RawData!I1305*ScoringModel!$B$5+RawData!J1305*ScoringModel!$B$6+RawData!K1305*ScoringModel!$B$7+RawData!L1305*ScoringModel!$B$8+RawData!M1305*ScoringModel!$B$9+RawData!N1305*ScoringModel!$B$10)*0.01,"")</f>
        <v/>
      </c>
      <c r="O1305" t="str">
        <f>IF(A1305&lt;&gt;"",(RawData!O1305*ScoringModel!$B$14+RawData!P1305*ScoringModel!$B$15+RawData!Q1305*ScoringModel!$B$16+RawData!R1305*ScoringModel!$B$17+RawData!S1305*ScoringModel!$B$18+RawData!T1305*ScoringModel!$B$19+RawData!U1305*ScoringModel!$B$20)*0.01,"")</f>
        <v/>
      </c>
      <c r="P1305" t="str">
        <f>IF(A1305&lt;&gt;"",(RawData!V1305*ScoringModel!$B$24+RawData!W1305*ScoringModel!$B$25+RawData!X1305*ScoringModel!$B$26+RawData!Y1305*ScoringModel!$B$27+RawData!Z1305*ScoringModel!$B$28+RawData!AA1305*ScoringModel!$B$29+RawData!AB1305*ScoringModel!$B$30)*0.01,"")</f>
        <v/>
      </c>
      <c r="Q1305" s="19"/>
      <c r="R1305" s="19"/>
      <c r="S1305" s="19"/>
      <c r="T1305" s="19"/>
      <c r="U1305" s="19"/>
      <c r="V1305" s="19"/>
    </row>
    <row r="1306" spans="1:22" x14ac:dyDescent="0.25">
      <c r="A1306" t="str">
        <f>IF(RawData!A1306&lt;&gt;"",RawData!A1306,"")</f>
        <v/>
      </c>
      <c r="B1306" t="str">
        <f>IF(RawData!B1306&lt;&gt;"",CONCATENATE(RawData!B1306,", ",RawData!C1306),"")</f>
        <v/>
      </c>
      <c r="C1306" t="str">
        <f>IF(RawData!D1306&lt;&gt;"",RawData!D1306,"")</f>
        <v/>
      </c>
      <c r="D1306" s="28" t="str">
        <f>IF(RawData!E1306&lt;&gt;"",RawData!E1306,"")</f>
        <v/>
      </c>
      <c r="E1306" t="str">
        <f>IF(RawData!F1306&lt;&gt;"",CONCATENATE(RawData!F1306,", ",LEFT(RawData!G1306,1)),"")</f>
        <v/>
      </c>
      <c r="G1306" s="30" t="str">
        <f t="shared" si="20"/>
        <v/>
      </c>
      <c r="H1306" t="str">
        <f>IF(A1306&lt;&gt;"",VLOOKUP(G1306,ScoreRanges!$C$4:$E$8,3),"")</f>
        <v/>
      </c>
      <c r="J1306" s="30" t="str">
        <f>IF(AND(ConversionTable!$F$2&lt;&gt;"",A1306&lt;&gt;""),VLOOKUP(G1306,ConversionTable!B$2:D$402,3),"")</f>
        <v/>
      </c>
      <c r="K1306" t="str">
        <f>IF(AND(ConversionTable!$F$2&lt;&gt;"",A1306&lt;&gt;""),VLOOKUP(J1306,ConversionTable!I$4:K$7,3),"")</f>
        <v/>
      </c>
      <c r="M1306" t="str">
        <f>IF(A1306&lt;&gt;"",(RawData!AC1306*ScoringModel!$B$11+RawData!AD1306*ScoringModel!$B$21+RawData!AE1306*ScoringModel!$B$31)*0.01,"")</f>
        <v/>
      </c>
      <c r="N1306" t="str">
        <f>IF(A1306&lt;&gt;"",(RawData!H1306*ScoringModel!$B$4+RawData!I1306*ScoringModel!$B$5+RawData!J1306*ScoringModel!$B$6+RawData!K1306*ScoringModel!$B$7+RawData!L1306*ScoringModel!$B$8+RawData!M1306*ScoringModel!$B$9+RawData!N1306*ScoringModel!$B$10)*0.01,"")</f>
        <v/>
      </c>
      <c r="O1306" t="str">
        <f>IF(A1306&lt;&gt;"",(RawData!O1306*ScoringModel!$B$14+RawData!P1306*ScoringModel!$B$15+RawData!Q1306*ScoringModel!$B$16+RawData!R1306*ScoringModel!$B$17+RawData!S1306*ScoringModel!$B$18+RawData!T1306*ScoringModel!$B$19+RawData!U1306*ScoringModel!$B$20)*0.01,"")</f>
        <v/>
      </c>
      <c r="P1306" t="str">
        <f>IF(A1306&lt;&gt;"",(RawData!V1306*ScoringModel!$B$24+RawData!W1306*ScoringModel!$B$25+RawData!X1306*ScoringModel!$B$26+RawData!Y1306*ScoringModel!$B$27+RawData!Z1306*ScoringModel!$B$28+RawData!AA1306*ScoringModel!$B$29+RawData!AB1306*ScoringModel!$B$30)*0.01,"")</f>
        <v/>
      </c>
      <c r="Q1306" s="19"/>
      <c r="R1306" s="19"/>
      <c r="S1306" s="19"/>
      <c r="T1306" s="19"/>
      <c r="U1306" s="19"/>
      <c r="V1306" s="19"/>
    </row>
    <row r="1307" spans="1:22" x14ac:dyDescent="0.25">
      <c r="A1307" t="str">
        <f>IF(RawData!A1307&lt;&gt;"",RawData!A1307,"")</f>
        <v/>
      </c>
      <c r="B1307" t="str">
        <f>IF(RawData!B1307&lt;&gt;"",CONCATENATE(RawData!B1307,", ",RawData!C1307),"")</f>
        <v/>
      </c>
      <c r="C1307" t="str">
        <f>IF(RawData!D1307&lt;&gt;"",RawData!D1307,"")</f>
        <v/>
      </c>
      <c r="D1307" s="28" t="str">
        <f>IF(RawData!E1307&lt;&gt;"",RawData!E1307,"")</f>
        <v/>
      </c>
      <c r="E1307" t="str">
        <f>IF(RawData!F1307&lt;&gt;"",CONCATENATE(RawData!F1307,", ",LEFT(RawData!G1307,1)),"")</f>
        <v/>
      </c>
      <c r="G1307" s="30" t="str">
        <f t="shared" si="20"/>
        <v/>
      </c>
      <c r="H1307" t="str">
        <f>IF(A1307&lt;&gt;"",VLOOKUP(G1307,ScoreRanges!$C$4:$E$8,3),"")</f>
        <v/>
      </c>
      <c r="J1307" s="30" t="str">
        <f>IF(AND(ConversionTable!$F$2&lt;&gt;"",A1307&lt;&gt;""),VLOOKUP(G1307,ConversionTable!B$2:D$402,3),"")</f>
        <v/>
      </c>
      <c r="K1307" t="str">
        <f>IF(AND(ConversionTable!$F$2&lt;&gt;"",A1307&lt;&gt;""),VLOOKUP(J1307,ConversionTable!I$4:K$7,3),"")</f>
        <v/>
      </c>
      <c r="M1307" t="str">
        <f>IF(A1307&lt;&gt;"",(RawData!AC1307*ScoringModel!$B$11+RawData!AD1307*ScoringModel!$B$21+RawData!AE1307*ScoringModel!$B$31)*0.01,"")</f>
        <v/>
      </c>
      <c r="N1307" t="str">
        <f>IF(A1307&lt;&gt;"",(RawData!H1307*ScoringModel!$B$4+RawData!I1307*ScoringModel!$B$5+RawData!J1307*ScoringModel!$B$6+RawData!K1307*ScoringModel!$B$7+RawData!L1307*ScoringModel!$B$8+RawData!M1307*ScoringModel!$B$9+RawData!N1307*ScoringModel!$B$10)*0.01,"")</f>
        <v/>
      </c>
      <c r="O1307" t="str">
        <f>IF(A1307&lt;&gt;"",(RawData!O1307*ScoringModel!$B$14+RawData!P1307*ScoringModel!$B$15+RawData!Q1307*ScoringModel!$B$16+RawData!R1307*ScoringModel!$B$17+RawData!S1307*ScoringModel!$B$18+RawData!T1307*ScoringModel!$B$19+RawData!U1307*ScoringModel!$B$20)*0.01,"")</f>
        <v/>
      </c>
      <c r="P1307" t="str">
        <f>IF(A1307&lt;&gt;"",(RawData!V1307*ScoringModel!$B$24+RawData!W1307*ScoringModel!$B$25+RawData!X1307*ScoringModel!$B$26+RawData!Y1307*ScoringModel!$B$27+RawData!Z1307*ScoringModel!$B$28+RawData!AA1307*ScoringModel!$B$29+RawData!AB1307*ScoringModel!$B$30)*0.01,"")</f>
        <v/>
      </c>
      <c r="Q1307" s="19"/>
      <c r="R1307" s="19"/>
      <c r="S1307" s="19"/>
      <c r="T1307" s="19"/>
      <c r="U1307" s="19"/>
      <c r="V1307" s="19"/>
    </row>
    <row r="1308" spans="1:22" x14ac:dyDescent="0.25">
      <c r="A1308" t="str">
        <f>IF(RawData!A1308&lt;&gt;"",RawData!A1308,"")</f>
        <v/>
      </c>
      <c r="B1308" t="str">
        <f>IF(RawData!B1308&lt;&gt;"",CONCATENATE(RawData!B1308,", ",RawData!C1308),"")</f>
        <v/>
      </c>
      <c r="C1308" t="str">
        <f>IF(RawData!D1308&lt;&gt;"",RawData!D1308,"")</f>
        <v/>
      </c>
      <c r="D1308" s="28" t="str">
        <f>IF(RawData!E1308&lt;&gt;"",RawData!E1308,"")</f>
        <v/>
      </c>
      <c r="E1308" t="str">
        <f>IF(RawData!F1308&lt;&gt;"",CONCATENATE(RawData!F1308,", ",LEFT(RawData!G1308,1)),"")</f>
        <v/>
      </c>
      <c r="G1308" s="30" t="str">
        <f t="shared" si="20"/>
        <v/>
      </c>
      <c r="H1308" t="str">
        <f>IF(A1308&lt;&gt;"",VLOOKUP(G1308,ScoreRanges!$C$4:$E$8,3),"")</f>
        <v/>
      </c>
      <c r="J1308" s="30" t="str">
        <f>IF(AND(ConversionTable!$F$2&lt;&gt;"",A1308&lt;&gt;""),VLOOKUP(G1308,ConversionTable!B$2:D$402,3),"")</f>
        <v/>
      </c>
      <c r="K1308" t="str">
        <f>IF(AND(ConversionTable!$F$2&lt;&gt;"",A1308&lt;&gt;""),VLOOKUP(J1308,ConversionTable!I$4:K$7,3),"")</f>
        <v/>
      </c>
      <c r="M1308" t="str">
        <f>IF(A1308&lt;&gt;"",(RawData!AC1308*ScoringModel!$B$11+RawData!AD1308*ScoringModel!$B$21+RawData!AE1308*ScoringModel!$B$31)*0.01,"")</f>
        <v/>
      </c>
      <c r="N1308" t="str">
        <f>IF(A1308&lt;&gt;"",(RawData!H1308*ScoringModel!$B$4+RawData!I1308*ScoringModel!$B$5+RawData!J1308*ScoringModel!$B$6+RawData!K1308*ScoringModel!$B$7+RawData!L1308*ScoringModel!$B$8+RawData!M1308*ScoringModel!$B$9+RawData!N1308*ScoringModel!$B$10)*0.01,"")</f>
        <v/>
      </c>
      <c r="O1308" t="str">
        <f>IF(A1308&lt;&gt;"",(RawData!O1308*ScoringModel!$B$14+RawData!P1308*ScoringModel!$B$15+RawData!Q1308*ScoringModel!$B$16+RawData!R1308*ScoringModel!$B$17+RawData!S1308*ScoringModel!$B$18+RawData!T1308*ScoringModel!$B$19+RawData!U1308*ScoringModel!$B$20)*0.01,"")</f>
        <v/>
      </c>
      <c r="P1308" t="str">
        <f>IF(A1308&lt;&gt;"",(RawData!V1308*ScoringModel!$B$24+RawData!W1308*ScoringModel!$B$25+RawData!X1308*ScoringModel!$B$26+RawData!Y1308*ScoringModel!$B$27+RawData!Z1308*ScoringModel!$B$28+RawData!AA1308*ScoringModel!$B$29+RawData!AB1308*ScoringModel!$B$30)*0.01,"")</f>
        <v/>
      </c>
      <c r="Q1308" s="19"/>
      <c r="R1308" s="19"/>
      <c r="S1308" s="19"/>
      <c r="T1308" s="19"/>
      <c r="U1308" s="19"/>
      <c r="V1308" s="19"/>
    </row>
    <row r="1309" spans="1:22" x14ac:dyDescent="0.25">
      <c r="A1309" t="str">
        <f>IF(RawData!A1309&lt;&gt;"",RawData!A1309,"")</f>
        <v/>
      </c>
      <c r="B1309" t="str">
        <f>IF(RawData!B1309&lt;&gt;"",CONCATENATE(RawData!B1309,", ",RawData!C1309),"")</f>
        <v/>
      </c>
      <c r="C1309" t="str">
        <f>IF(RawData!D1309&lt;&gt;"",RawData!D1309,"")</f>
        <v/>
      </c>
      <c r="D1309" s="28" t="str">
        <f>IF(RawData!E1309&lt;&gt;"",RawData!E1309,"")</f>
        <v/>
      </c>
      <c r="E1309" t="str">
        <f>IF(RawData!F1309&lt;&gt;"",CONCATENATE(RawData!F1309,", ",LEFT(RawData!G1309,1)),"")</f>
        <v/>
      </c>
      <c r="G1309" s="30" t="str">
        <f t="shared" si="20"/>
        <v/>
      </c>
      <c r="H1309" t="str">
        <f>IF(A1309&lt;&gt;"",VLOOKUP(G1309,ScoreRanges!$C$4:$E$8,3),"")</f>
        <v/>
      </c>
      <c r="J1309" s="30" t="str">
        <f>IF(AND(ConversionTable!$F$2&lt;&gt;"",A1309&lt;&gt;""),VLOOKUP(G1309,ConversionTable!B$2:D$402,3),"")</f>
        <v/>
      </c>
      <c r="K1309" t="str">
        <f>IF(AND(ConversionTable!$F$2&lt;&gt;"",A1309&lt;&gt;""),VLOOKUP(J1309,ConversionTable!I$4:K$7,3),"")</f>
        <v/>
      </c>
      <c r="M1309" t="str">
        <f>IF(A1309&lt;&gt;"",(RawData!AC1309*ScoringModel!$B$11+RawData!AD1309*ScoringModel!$B$21+RawData!AE1309*ScoringModel!$B$31)*0.01,"")</f>
        <v/>
      </c>
      <c r="N1309" t="str">
        <f>IF(A1309&lt;&gt;"",(RawData!H1309*ScoringModel!$B$4+RawData!I1309*ScoringModel!$B$5+RawData!J1309*ScoringModel!$B$6+RawData!K1309*ScoringModel!$B$7+RawData!L1309*ScoringModel!$B$8+RawData!M1309*ScoringModel!$B$9+RawData!N1309*ScoringModel!$B$10)*0.01,"")</f>
        <v/>
      </c>
      <c r="O1309" t="str">
        <f>IF(A1309&lt;&gt;"",(RawData!O1309*ScoringModel!$B$14+RawData!P1309*ScoringModel!$B$15+RawData!Q1309*ScoringModel!$B$16+RawData!R1309*ScoringModel!$B$17+RawData!S1309*ScoringModel!$B$18+RawData!T1309*ScoringModel!$B$19+RawData!U1309*ScoringModel!$B$20)*0.01,"")</f>
        <v/>
      </c>
      <c r="P1309" t="str">
        <f>IF(A1309&lt;&gt;"",(RawData!V1309*ScoringModel!$B$24+RawData!W1309*ScoringModel!$B$25+RawData!X1309*ScoringModel!$B$26+RawData!Y1309*ScoringModel!$B$27+RawData!Z1309*ScoringModel!$B$28+RawData!AA1309*ScoringModel!$B$29+RawData!AB1309*ScoringModel!$B$30)*0.01,"")</f>
        <v/>
      </c>
      <c r="Q1309" s="19"/>
      <c r="R1309" s="19"/>
      <c r="S1309" s="19"/>
      <c r="T1309" s="19"/>
      <c r="U1309" s="19"/>
      <c r="V1309" s="19"/>
    </row>
    <row r="1310" spans="1:22" x14ac:dyDescent="0.25">
      <c r="A1310" t="str">
        <f>IF(RawData!A1310&lt;&gt;"",RawData!A1310,"")</f>
        <v/>
      </c>
      <c r="B1310" t="str">
        <f>IF(RawData!B1310&lt;&gt;"",CONCATENATE(RawData!B1310,", ",RawData!C1310),"")</f>
        <v/>
      </c>
      <c r="C1310" t="str">
        <f>IF(RawData!D1310&lt;&gt;"",RawData!D1310,"")</f>
        <v/>
      </c>
      <c r="D1310" s="28" t="str">
        <f>IF(RawData!E1310&lt;&gt;"",RawData!E1310,"")</f>
        <v/>
      </c>
      <c r="E1310" t="str">
        <f>IF(RawData!F1310&lt;&gt;"",CONCATENATE(RawData!F1310,", ",LEFT(RawData!G1310,1)),"")</f>
        <v/>
      </c>
      <c r="G1310" s="30" t="str">
        <f t="shared" si="20"/>
        <v/>
      </c>
      <c r="H1310" t="str">
        <f>IF(A1310&lt;&gt;"",VLOOKUP(G1310,ScoreRanges!$C$4:$E$8,3),"")</f>
        <v/>
      </c>
      <c r="J1310" s="30" t="str">
        <f>IF(AND(ConversionTable!$F$2&lt;&gt;"",A1310&lt;&gt;""),VLOOKUP(G1310,ConversionTable!B$2:D$402,3),"")</f>
        <v/>
      </c>
      <c r="K1310" t="str">
        <f>IF(AND(ConversionTable!$F$2&lt;&gt;"",A1310&lt;&gt;""),VLOOKUP(J1310,ConversionTable!I$4:K$7,3),"")</f>
        <v/>
      </c>
      <c r="M1310" t="str">
        <f>IF(A1310&lt;&gt;"",(RawData!AC1310*ScoringModel!$B$11+RawData!AD1310*ScoringModel!$B$21+RawData!AE1310*ScoringModel!$B$31)*0.01,"")</f>
        <v/>
      </c>
      <c r="N1310" t="str">
        <f>IF(A1310&lt;&gt;"",(RawData!H1310*ScoringModel!$B$4+RawData!I1310*ScoringModel!$B$5+RawData!J1310*ScoringModel!$B$6+RawData!K1310*ScoringModel!$B$7+RawData!L1310*ScoringModel!$B$8+RawData!M1310*ScoringModel!$B$9+RawData!N1310*ScoringModel!$B$10)*0.01,"")</f>
        <v/>
      </c>
      <c r="O1310" t="str">
        <f>IF(A1310&lt;&gt;"",(RawData!O1310*ScoringModel!$B$14+RawData!P1310*ScoringModel!$B$15+RawData!Q1310*ScoringModel!$B$16+RawData!R1310*ScoringModel!$B$17+RawData!S1310*ScoringModel!$B$18+RawData!T1310*ScoringModel!$B$19+RawData!U1310*ScoringModel!$B$20)*0.01,"")</f>
        <v/>
      </c>
      <c r="P1310" t="str">
        <f>IF(A1310&lt;&gt;"",(RawData!V1310*ScoringModel!$B$24+RawData!W1310*ScoringModel!$B$25+RawData!X1310*ScoringModel!$B$26+RawData!Y1310*ScoringModel!$B$27+RawData!Z1310*ScoringModel!$B$28+RawData!AA1310*ScoringModel!$B$29+RawData!AB1310*ScoringModel!$B$30)*0.01,"")</f>
        <v/>
      </c>
      <c r="Q1310" s="19"/>
      <c r="R1310" s="19"/>
      <c r="S1310" s="19"/>
      <c r="T1310" s="19"/>
      <c r="U1310" s="19"/>
      <c r="V1310" s="19"/>
    </row>
    <row r="1311" spans="1:22" x14ac:dyDescent="0.25">
      <c r="A1311" t="str">
        <f>IF(RawData!A1311&lt;&gt;"",RawData!A1311,"")</f>
        <v/>
      </c>
      <c r="B1311" t="str">
        <f>IF(RawData!B1311&lt;&gt;"",CONCATENATE(RawData!B1311,", ",RawData!C1311),"")</f>
        <v/>
      </c>
      <c r="C1311" t="str">
        <f>IF(RawData!D1311&lt;&gt;"",RawData!D1311,"")</f>
        <v/>
      </c>
      <c r="D1311" s="28" t="str">
        <f>IF(RawData!E1311&lt;&gt;"",RawData!E1311,"")</f>
        <v/>
      </c>
      <c r="E1311" t="str">
        <f>IF(RawData!F1311&lt;&gt;"",CONCATENATE(RawData!F1311,", ",LEFT(RawData!G1311,1)),"")</f>
        <v/>
      </c>
      <c r="G1311" s="30" t="str">
        <f t="shared" si="20"/>
        <v/>
      </c>
      <c r="H1311" t="str">
        <f>IF(A1311&lt;&gt;"",VLOOKUP(G1311,ScoreRanges!$C$4:$E$8,3),"")</f>
        <v/>
      </c>
      <c r="J1311" s="30" t="str">
        <f>IF(AND(ConversionTable!$F$2&lt;&gt;"",A1311&lt;&gt;""),VLOOKUP(G1311,ConversionTable!B$2:D$402,3),"")</f>
        <v/>
      </c>
      <c r="K1311" t="str">
        <f>IF(AND(ConversionTable!$F$2&lt;&gt;"",A1311&lt;&gt;""),VLOOKUP(J1311,ConversionTable!I$4:K$7,3),"")</f>
        <v/>
      </c>
      <c r="M1311" t="str">
        <f>IF(A1311&lt;&gt;"",(RawData!AC1311*ScoringModel!$B$11+RawData!AD1311*ScoringModel!$B$21+RawData!AE1311*ScoringModel!$B$31)*0.01,"")</f>
        <v/>
      </c>
      <c r="N1311" t="str">
        <f>IF(A1311&lt;&gt;"",(RawData!H1311*ScoringModel!$B$4+RawData!I1311*ScoringModel!$B$5+RawData!J1311*ScoringModel!$B$6+RawData!K1311*ScoringModel!$B$7+RawData!L1311*ScoringModel!$B$8+RawData!M1311*ScoringModel!$B$9+RawData!N1311*ScoringModel!$B$10)*0.01,"")</f>
        <v/>
      </c>
      <c r="O1311" t="str">
        <f>IF(A1311&lt;&gt;"",(RawData!O1311*ScoringModel!$B$14+RawData!P1311*ScoringModel!$B$15+RawData!Q1311*ScoringModel!$B$16+RawData!R1311*ScoringModel!$B$17+RawData!S1311*ScoringModel!$B$18+RawData!T1311*ScoringModel!$B$19+RawData!U1311*ScoringModel!$B$20)*0.01,"")</f>
        <v/>
      </c>
      <c r="P1311" t="str">
        <f>IF(A1311&lt;&gt;"",(RawData!V1311*ScoringModel!$B$24+RawData!W1311*ScoringModel!$B$25+RawData!X1311*ScoringModel!$B$26+RawData!Y1311*ScoringModel!$B$27+RawData!Z1311*ScoringModel!$B$28+RawData!AA1311*ScoringModel!$B$29+RawData!AB1311*ScoringModel!$B$30)*0.01,"")</f>
        <v/>
      </c>
      <c r="Q1311" s="19"/>
      <c r="R1311" s="19"/>
      <c r="S1311" s="19"/>
      <c r="T1311" s="19"/>
      <c r="U1311" s="19"/>
      <c r="V1311" s="19"/>
    </row>
    <row r="1312" spans="1:22" x14ac:dyDescent="0.25">
      <c r="A1312" t="str">
        <f>IF(RawData!A1312&lt;&gt;"",RawData!A1312,"")</f>
        <v/>
      </c>
      <c r="B1312" t="str">
        <f>IF(RawData!B1312&lt;&gt;"",CONCATENATE(RawData!B1312,", ",RawData!C1312),"")</f>
        <v/>
      </c>
      <c r="C1312" t="str">
        <f>IF(RawData!D1312&lt;&gt;"",RawData!D1312,"")</f>
        <v/>
      </c>
      <c r="D1312" s="28" t="str">
        <f>IF(RawData!E1312&lt;&gt;"",RawData!E1312,"")</f>
        <v/>
      </c>
      <c r="E1312" t="str">
        <f>IF(RawData!F1312&lt;&gt;"",CONCATENATE(RawData!F1312,", ",LEFT(RawData!G1312,1)),"")</f>
        <v/>
      </c>
      <c r="G1312" s="30" t="str">
        <f t="shared" si="20"/>
        <v/>
      </c>
      <c r="H1312" t="str">
        <f>IF(A1312&lt;&gt;"",VLOOKUP(G1312,ScoreRanges!$C$4:$E$8,3),"")</f>
        <v/>
      </c>
      <c r="J1312" s="30" t="str">
        <f>IF(AND(ConversionTable!$F$2&lt;&gt;"",A1312&lt;&gt;""),VLOOKUP(G1312,ConversionTable!B$2:D$402,3),"")</f>
        <v/>
      </c>
      <c r="K1312" t="str">
        <f>IF(AND(ConversionTable!$F$2&lt;&gt;"",A1312&lt;&gt;""),VLOOKUP(J1312,ConversionTable!I$4:K$7,3),"")</f>
        <v/>
      </c>
      <c r="M1312" t="str">
        <f>IF(A1312&lt;&gt;"",(RawData!AC1312*ScoringModel!$B$11+RawData!AD1312*ScoringModel!$B$21+RawData!AE1312*ScoringModel!$B$31)*0.01,"")</f>
        <v/>
      </c>
      <c r="N1312" t="str">
        <f>IF(A1312&lt;&gt;"",(RawData!H1312*ScoringModel!$B$4+RawData!I1312*ScoringModel!$B$5+RawData!J1312*ScoringModel!$B$6+RawData!K1312*ScoringModel!$B$7+RawData!L1312*ScoringModel!$B$8+RawData!M1312*ScoringModel!$B$9+RawData!N1312*ScoringModel!$B$10)*0.01,"")</f>
        <v/>
      </c>
      <c r="O1312" t="str">
        <f>IF(A1312&lt;&gt;"",(RawData!O1312*ScoringModel!$B$14+RawData!P1312*ScoringModel!$B$15+RawData!Q1312*ScoringModel!$B$16+RawData!R1312*ScoringModel!$B$17+RawData!S1312*ScoringModel!$B$18+RawData!T1312*ScoringModel!$B$19+RawData!U1312*ScoringModel!$B$20)*0.01,"")</f>
        <v/>
      </c>
      <c r="P1312" t="str">
        <f>IF(A1312&lt;&gt;"",(RawData!V1312*ScoringModel!$B$24+RawData!W1312*ScoringModel!$B$25+RawData!X1312*ScoringModel!$B$26+RawData!Y1312*ScoringModel!$B$27+RawData!Z1312*ScoringModel!$B$28+RawData!AA1312*ScoringModel!$B$29+RawData!AB1312*ScoringModel!$B$30)*0.01,"")</f>
        <v/>
      </c>
      <c r="Q1312" s="19"/>
      <c r="R1312" s="19"/>
      <c r="S1312" s="19"/>
      <c r="T1312" s="19"/>
      <c r="U1312" s="19"/>
      <c r="V1312" s="19"/>
    </row>
    <row r="1313" spans="1:22" x14ac:dyDescent="0.25">
      <c r="A1313" t="str">
        <f>IF(RawData!A1313&lt;&gt;"",RawData!A1313,"")</f>
        <v/>
      </c>
      <c r="B1313" t="str">
        <f>IF(RawData!B1313&lt;&gt;"",CONCATENATE(RawData!B1313,", ",RawData!C1313),"")</f>
        <v/>
      </c>
      <c r="C1313" t="str">
        <f>IF(RawData!D1313&lt;&gt;"",RawData!D1313,"")</f>
        <v/>
      </c>
      <c r="D1313" s="28" t="str">
        <f>IF(RawData!E1313&lt;&gt;"",RawData!E1313,"")</f>
        <v/>
      </c>
      <c r="E1313" t="str">
        <f>IF(RawData!F1313&lt;&gt;"",CONCATENATE(RawData!F1313,", ",LEFT(RawData!G1313,1)),"")</f>
        <v/>
      </c>
      <c r="G1313" s="30" t="str">
        <f t="shared" si="20"/>
        <v/>
      </c>
      <c r="H1313" t="str">
        <f>IF(A1313&lt;&gt;"",VLOOKUP(G1313,ScoreRanges!$C$4:$E$8,3),"")</f>
        <v/>
      </c>
      <c r="J1313" s="30" t="str">
        <f>IF(AND(ConversionTable!$F$2&lt;&gt;"",A1313&lt;&gt;""),VLOOKUP(G1313,ConversionTable!B$2:D$402,3),"")</f>
        <v/>
      </c>
      <c r="K1313" t="str">
        <f>IF(AND(ConversionTable!$F$2&lt;&gt;"",A1313&lt;&gt;""),VLOOKUP(J1313,ConversionTable!I$4:K$7,3),"")</f>
        <v/>
      </c>
      <c r="M1313" t="str">
        <f>IF(A1313&lt;&gt;"",(RawData!AC1313*ScoringModel!$B$11+RawData!AD1313*ScoringModel!$B$21+RawData!AE1313*ScoringModel!$B$31)*0.01,"")</f>
        <v/>
      </c>
      <c r="N1313" t="str">
        <f>IF(A1313&lt;&gt;"",(RawData!H1313*ScoringModel!$B$4+RawData!I1313*ScoringModel!$B$5+RawData!J1313*ScoringModel!$B$6+RawData!K1313*ScoringModel!$B$7+RawData!L1313*ScoringModel!$B$8+RawData!M1313*ScoringModel!$B$9+RawData!N1313*ScoringModel!$B$10)*0.01,"")</f>
        <v/>
      </c>
      <c r="O1313" t="str">
        <f>IF(A1313&lt;&gt;"",(RawData!O1313*ScoringModel!$B$14+RawData!P1313*ScoringModel!$B$15+RawData!Q1313*ScoringModel!$B$16+RawData!R1313*ScoringModel!$B$17+RawData!S1313*ScoringModel!$B$18+RawData!T1313*ScoringModel!$B$19+RawData!U1313*ScoringModel!$B$20)*0.01,"")</f>
        <v/>
      </c>
      <c r="P1313" t="str">
        <f>IF(A1313&lt;&gt;"",(RawData!V1313*ScoringModel!$B$24+RawData!W1313*ScoringModel!$B$25+RawData!X1313*ScoringModel!$B$26+RawData!Y1313*ScoringModel!$B$27+RawData!Z1313*ScoringModel!$B$28+RawData!AA1313*ScoringModel!$B$29+RawData!AB1313*ScoringModel!$B$30)*0.01,"")</f>
        <v/>
      </c>
      <c r="Q1313" s="19"/>
      <c r="R1313" s="19"/>
      <c r="S1313" s="19"/>
      <c r="T1313" s="19"/>
      <c r="U1313" s="19"/>
      <c r="V1313" s="19"/>
    </row>
    <row r="1314" spans="1:22" x14ac:dyDescent="0.25">
      <c r="A1314" t="str">
        <f>IF(RawData!A1314&lt;&gt;"",RawData!A1314,"")</f>
        <v/>
      </c>
      <c r="B1314" t="str">
        <f>IF(RawData!B1314&lt;&gt;"",CONCATENATE(RawData!B1314,", ",RawData!C1314),"")</f>
        <v/>
      </c>
      <c r="C1314" t="str">
        <f>IF(RawData!D1314&lt;&gt;"",RawData!D1314,"")</f>
        <v/>
      </c>
      <c r="D1314" s="28" t="str">
        <f>IF(RawData!E1314&lt;&gt;"",RawData!E1314,"")</f>
        <v/>
      </c>
      <c r="E1314" t="str">
        <f>IF(RawData!F1314&lt;&gt;"",CONCATENATE(RawData!F1314,", ",LEFT(RawData!G1314,1)),"")</f>
        <v/>
      </c>
      <c r="G1314" s="30" t="str">
        <f t="shared" si="20"/>
        <v/>
      </c>
      <c r="H1314" t="str">
        <f>IF(A1314&lt;&gt;"",VLOOKUP(G1314,ScoreRanges!$C$4:$E$8,3),"")</f>
        <v/>
      </c>
      <c r="J1314" s="30" t="str">
        <f>IF(AND(ConversionTable!$F$2&lt;&gt;"",A1314&lt;&gt;""),VLOOKUP(G1314,ConversionTable!B$2:D$402,3),"")</f>
        <v/>
      </c>
      <c r="K1314" t="str">
        <f>IF(AND(ConversionTable!$F$2&lt;&gt;"",A1314&lt;&gt;""),VLOOKUP(J1314,ConversionTable!I$4:K$7,3),"")</f>
        <v/>
      </c>
      <c r="M1314" t="str">
        <f>IF(A1314&lt;&gt;"",(RawData!AC1314*ScoringModel!$B$11+RawData!AD1314*ScoringModel!$B$21+RawData!AE1314*ScoringModel!$B$31)*0.01,"")</f>
        <v/>
      </c>
      <c r="N1314" t="str">
        <f>IF(A1314&lt;&gt;"",(RawData!H1314*ScoringModel!$B$4+RawData!I1314*ScoringModel!$B$5+RawData!J1314*ScoringModel!$B$6+RawData!K1314*ScoringModel!$B$7+RawData!L1314*ScoringModel!$B$8+RawData!M1314*ScoringModel!$B$9+RawData!N1314*ScoringModel!$B$10)*0.01,"")</f>
        <v/>
      </c>
      <c r="O1314" t="str">
        <f>IF(A1314&lt;&gt;"",(RawData!O1314*ScoringModel!$B$14+RawData!P1314*ScoringModel!$B$15+RawData!Q1314*ScoringModel!$B$16+RawData!R1314*ScoringModel!$B$17+RawData!S1314*ScoringModel!$B$18+RawData!T1314*ScoringModel!$B$19+RawData!U1314*ScoringModel!$B$20)*0.01,"")</f>
        <v/>
      </c>
      <c r="P1314" t="str">
        <f>IF(A1314&lt;&gt;"",(RawData!V1314*ScoringModel!$B$24+RawData!W1314*ScoringModel!$B$25+RawData!X1314*ScoringModel!$B$26+RawData!Y1314*ScoringModel!$B$27+RawData!Z1314*ScoringModel!$B$28+RawData!AA1314*ScoringModel!$B$29+RawData!AB1314*ScoringModel!$B$30)*0.01,"")</f>
        <v/>
      </c>
      <c r="Q1314" s="19"/>
      <c r="R1314" s="19"/>
      <c r="S1314" s="19"/>
      <c r="T1314" s="19"/>
      <c r="U1314" s="19"/>
      <c r="V1314" s="19"/>
    </row>
    <row r="1315" spans="1:22" x14ac:dyDescent="0.25">
      <c r="A1315" t="str">
        <f>IF(RawData!A1315&lt;&gt;"",RawData!A1315,"")</f>
        <v/>
      </c>
      <c r="B1315" t="str">
        <f>IF(RawData!B1315&lt;&gt;"",CONCATENATE(RawData!B1315,", ",RawData!C1315),"")</f>
        <v/>
      </c>
      <c r="C1315" t="str">
        <f>IF(RawData!D1315&lt;&gt;"",RawData!D1315,"")</f>
        <v/>
      </c>
      <c r="D1315" s="28" t="str">
        <f>IF(RawData!E1315&lt;&gt;"",RawData!E1315,"")</f>
        <v/>
      </c>
      <c r="E1315" t="str">
        <f>IF(RawData!F1315&lt;&gt;"",CONCATENATE(RawData!F1315,", ",LEFT(RawData!G1315,1)),"")</f>
        <v/>
      </c>
      <c r="G1315" s="30" t="str">
        <f t="shared" si="20"/>
        <v/>
      </c>
      <c r="H1315" t="str">
        <f>IF(A1315&lt;&gt;"",VLOOKUP(G1315,ScoreRanges!$C$4:$E$8,3),"")</f>
        <v/>
      </c>
      <c r="J1315" s="30" t="str">
        <f>IF(AND(ConversionTable!$F$2&lt;&gt;"",A1315&lt;&gt;""),VLOOKUP(G1315,ConversionTable!B$2:D$402,3),"")</f>
        <v/>
      </c>
      <c r="K1315" t="str">
        <f>IF(AND(ConversionTable!$F$2&lt;&gt;"",A1315&lt;&gt;""),VLOOKUP(J1315,ConversionTable!I$4:K$7,3),"")</f>
        <v/>
      </c>
      <c r="M1315" t="str">
        <f>IF(A1315&lt;&gt;"",(RawData!AC1315*ScoringModel!$B$11+RawData!AD1315*ScoringModel!$B$21+RawData!AE1315*ScoringModel!$B$31)*0.01,"")</f>
        <v/>
      </c>
      <c r="N1315" t="str">
        <f>IF(A1315&lt;&gt;"",(RawData!H1315*ScoringModel!$B$4+RawData!I1315*ScoringModel!$B$5+RawData!J1315*ScoringModel!$B$6+RawData!K1315*ScoringModel!$B$7+RawData!L1315*ScoringModel!$B$8+RawData!M1315*ScoringModel!$B$9+RawData!N1315*ScoringModel!$B$10)*0.01,"")</f>
        <v/>
      </c>
      <c r="O1315" t="str">
        <f>IF(A1315&lt;&gt;"",(RawData!O1315*ScoringModel!$B$14+RawData!P1315*ScoringModel!$B$15+RawData!Q1315*ScoringModel!$B$16+RawData!R1315*ScoringModel!$B$17+RawData!S1315*ScoringModel!$B$18+RawData!T1315*ScoringModel!$B$19+RawData!U1315*ScoringModel!$B$20)*0.01,"")</f>
        <v/>
      </c>
      <c r="P1315" t="str">
        <f>IF(A1315&lt;&gt;"",(RawData!V1315*ScoringModel!$B$24+RawData!W1315*ScoringModel!$B$25+RawData!X1315*ScoringModel!$B$26+RawData!Y1315*ScoringModel!$B$27+RawData!Z1315*ScoringModel!$B$28+RawData!AA1315*ScoringModel!$B$29+RawData!AB1315*ScoringModel!$B$30)*0.01,"")</f>
        <v/>
      </c>
      <c r="Q1315" s="19"/>
      <c r="R1315" s="19"/>
      <c r="S1315" s="19"/>
      <c r="T1315" s="19"/>
      <c r="U1315" s="19"/>
      <c r="V1315" s="19"/>
    </row>
    <row r="1316" spans="1:22" x14ac:dyDescent="0.25">
      <c r="A1316" t="str">
        <f>IF(RawData!A1316&lt;&gt;"",RawData!A1316,"")</f>
        <v/>
      </c>
      <c r="B1316" t="str">
        <f>IF(RawData!B1316&lt;&gt;"",CONCATENATE(RawData!B1316,", ",RawData!C1316),"")</f>
        <v/>
      </c>
      <c r="C1316" t="str">
        <f>IF(RawData!D1316&lt;&gt;"",RawData!D1316,"")</f>
        <v/>
      </c>
      <c r="D1316" s="28" t="str">
        <f>IF(RawData!E1316&lt;&gt;"",RawData!E1316,"")</f>
        <v/>
      </c>
      <c r="E1316" t="str">
        <f>IF(RawData!F1316&lt;&gt;"",CONCATENATE(RawData!F1316,", ",LEFT(RawData!G1316,1)),"")</f>
        <v/>
      </c>
      <c r="G1316" s="30" t="str">
        <f t="shared" si="20"/>
        <v/>
      </c>
      <c r="H1316" t="str">
        <f>IF(A1316&lt;&gt;"",VLOOKUP(G1316,ScoreRanges!$C$4:$E$8,3),"")</f>
        <v/>
      </c>
      <c r="J1316" s="30" t="str">
        <f>IF(AND(ConversionTable!$F$2&lt;&gt;"",A1316&lt;&gt;""),VLOOKUP(G1316,ConversionTable!B$2:D$402,3),"")</f>
        <v/>
      </c>
      <c r="K1316" t="str">
        <f>IF(AND(ConversionTable!$F$2&lt;&gt;"",A1316&lt;&gt;""),VLOOKUP(J1316,ConversionTable!I$4:K$7,3),"")</f>
        <v/>
      </c>
      <c r="M1316" t="str">
        <f>IF(A1316&lt;&gt;"",(RawData!AC1316*ScoringModel!$B$11+RawData!AD1316*ScoringModel!$B$21+RawData!AE1316*ScoringModel!$B$31)*0.01,"")</f>
        <v/>
      </c>
      <c r="N1316" t="str">
        <f>IF(A1316&lt;&gt;"",(RawData!H1316*ScoringModel!$B$4+RawData!I1316*ScoringModel!$B$5+RawData!J1316*ScoringModel!$B$6+RawData!K1316*ScoringModel!$B$7+RawData!L1316*ScoringModel!$B$8+RawData!M1316*ScoringModel!$B$9+RawData!N1316*ScoringModel!$B$10)*0.01,"")</f>
        <v/>
      </c>
      <c r="O1316" t="str">
        <f>IF(A1316&lt;&gt;"",(RawData!O1316*ScoringModel!$B$14+RawData!P1316*ScoringModel!$B$15+RawData!Q1316*ScoringModel!$B$16+RawData!R1316*ScoringModel!$B$17+RawData!S1316*ScoringModel!$B$18+RawData!T1316*ScoringModel!$B$19+RawData!U1316*ScoringModel!$B$20)*0.01,"")</f>
        <v/>
      </c>
      <c r="P1316" t="str">
        <f>IF(A1316&lt;&gt;"",(RawData!V1316*ScoringModel!$B$24+RawData!W1316*ScoringModel!$B$25+RawData!X1316*ScoringModel!$B$26+RawData!Y1316*ScoringModel!$B$27+RawData!Z1316*ScoringModel!$B$28+RawData!AA1316*ScoringModel!$B$29+RawData!AB1316*ScoringModel!$B$30)*0.01,"")</f>
        <v/>
      </c>
      <c r="Q1316" s="19"/>
      <c r="R1316" s="19"/>
      <c r="S1316" s="19"/>
      <c r="T1316" s="19"/>
      <c r="U1316" s="19"/>
      <c r="V1316" s="19"/>
    </row>
    <row r="1317" spans="1:22" x14ac:dyDescent="0.25">
      <c r="A1317" t="str">
        <f>IF(RawData!A1317&lt;&gt;"",RawData!A1317,"")</f>
        <v/>
      </c>
      <c r="B1317" t="str">
        <f>IF(RawData!B1317&lt;&gt;"",CONCATENATE(RawData!B1317,", ",RawData!C1317),"")</f>
        <v/>
      </c>
      <c r="C1317" t="str">
        <f>IF(RawData!D1317&lt;&gt;"",RawData!D1317,"")</f>
        <v/>
      </c>
      <c r="D1317" s="28" t="str">
        <f>IF(RawData!E1317&lt;&gt;"",RawData!E1317,"")</f>
        <v/>
      </c>
      <c r="E1317" t="str">
        <f>IF(RawData!F1317&lt;&gt;"",CONCATENATE(RawData!F1317,", ",LEFT(RawData!G1317,1)),"")</f>
        <v/>
      </c>
      <c r="G1317" s="30" t="str">
        <f t="shared" si="20"/>
        <v/>
      </c>
      <c r="H1317" t="str">
        <f>IF(A1317&lt;&gt;"",VLOOKUP(G1317,ScoreRanges!$C$4:$E$8,3),"")</f>
        <v/>
      </c>
      <c r="J1317" s="30" t="str">
        <f>IF(AND(ConversionTable!$F$2&lt;&gt;"",A1317&lt;&gt;""),VLOOKUP(G1317,ConversionTable!B$2:D$402,3),"")</f>
        <v/>
      </c>
      <c r="K1317" t="str">
        <f>IF(AND(ConversionTable!$F$2&lt;&gt;"",A1317&lt;&gt;""),VLOOKUP(J1317,ConversionTable!I$4:K$7,3),"")</f>
        <v/>
      </c>
      <c r="M1317" t="str">
        <f>IF(A1317&lt;&gt;"",(RawData!AC1317*ScoringModel!$B$11+RawData!AD1317*ScoringModel!$B$21+RawData!AE1317*ScoringModel!$B$31)*0.01,"")</f>
        <v/>
      </c>
      <c r="N1317" t="str">
        <f>IF(A1317&lt;&gt;"",(RawData!H1317*ScoringModel!$B$4+RawData!I1317*ScoringModel!$B$5+RawData!J1317*ScoringModel!$B$6+RawData!K1317*ScoringModel!$B$7+RawData!L1317*ScoringModel!$B$8+RawData!M1317*ScoringModel!$B$9+RawData!N1317*ScoringModel!$B$10)*0.01,"")</f>
        <v/>
      </c>
      <c r="O1317" t="str">
        <f>IF(A1317&lt;&gt;"",(RawData!O1317*ScoringModel!$B$14+RawData!P1317*ScoringModel!$B$15+RawData!Q1317*ScoringModel!$B$16+RawData!R1317*ScoringModel!$B$17+RawData!S1317*ScoringModel!$B$18+RawData!T1317*ScoringModel!$B$19+RawData!U1317*ScoringModel!$B$20)*0.01,"")</f>
        <v/>
      </c>
      <c r="P1317" t="str">
        <f>IF(A1317&lt;&gt;"",(RawData!V1317*ScoringModel!$B$24+RawData!W1317*ScoringModel!$B$25+RawData!X1317*ScoringModel!$B$26+RawData!Y1317*ScoringModel!$B$27+RawData!Z1317*ScoringModel!$B$28+RawData!AA1317*ScoringModel!$B$29+RawData!AB1317*ScoringModel!$B$30)*0.01,"")</f>
        <v/>
      </c>
      <c r="Q1317" s="19"/>
      <c r="R1317" s="19"/>
      <c r="S1317" s="19"/>
      <c r="T1317" s="19"/>
      <c r="U1317" s="19"/>
      <c r="V1317" s="19"/>
    </row>
    <row r="1318" spans="1:22" x14ac:dyDescent="0.25">
      <c r="A1318" t="str">
        <f>IF(RawData!A1318&lt;&gt;"",RawData!A1318,"")</f>
        <v/>
      </c>
      <c r="B1318" t="str">
        <f>IF(RawData!B1318&lt;&gt;"",CONCATENATE(RawData!B1318,", ",RawData!C1318),"")</f>
        <v/>
      </c>
      <c r="C1318" t="str">
        <f>IF(RawData!D1318&lt;&gt;"",RawData!D1318,"")</f>
        <v/>
      </c>
      <c r="D1318" s="28" t="str">
        <f>IF(RawData!E1318&lt;&gt;"",RawData!E1318,"")</f>
        <v/>
      </c>
      <c r="E1318" t="str">
        <f>IF(RawData!F1318&lt;&gt;"",CONCATENATE(RawData!F1318,", ",LEFT(RawData!G1318,1)),"")</f>
        <v/>
      </c>
      <c r="G1318" s="30" t="str">
        <f t="shared" si="20"/>
        <v/>
      </c>
      <c r="H1318" t="str">
        <f>IF(A1318&lt;&gt;"",VLOOKUP(G1318,ScoreRanges!$C$4:$E$8,3),"")</f>
        <v/>
      </c>
      <c r="J1318" s="30" t="str">
        <f>IF(AND(ConversionTable!$F$2&lt;&gt;"",A1318&lt;&gt;""),VLOOKUP(G1318,ConversionTable!B$2:D$402,3),"")</f>
        <v/>
      </c>
      <c r="K1318" t="str">
        <f>IF(AND(ConversionTable!$F$2&lt;&gt;"",A1318&lt;&gt;""),VLOOKUP(J1318,ConversionTable!I$4:K$7,3),"")</f>
        <v/>
      </c>
      <c r="M1318" t="str">
        <f>IF(A1318&lt;&gt;"",(RawData!AC1318*ScoringModel!$B$11+RawData!AD1318*ScoringModel!$B$21+RawData!AE1318*ScoringModel!$B$31)*0.01,"")</f>
        <v/>
      </c>
      <c r="N1318" t="str">
        <f>IF(A1318&lt;&gt;"",(RawData!H1318*ScoringModel!$B$4+RawData!I1318*ScoringModel!$B$5+RawData!J1318*ScoringModel!$B$6+RawData!K1318*ScoringModel!$B$7+RawData!L1318*ScoringModel!$B$8+RawData!M1318*ScoringModel!$B$9+RawData!N1318*ScoringModel!$B$10)*0.01,"")</f>
        <v/>
      </c>
      <c r="O1318" t="str">
        <f>IF(A1318&lt;&gt;"",(RawData!O1318*ScoringModel!$B$14+RawData!P1318*ScoringModel!$B$15+RawData!Q1318*ScoringModel!$B$16+RawData!R1318*ScoringModel!$B$17+RawData!S1318*ScoringModel!$B$18+RawData!T1318*ScoringModel!$B$19+RawData!U1318*ScoringModel!$B$20)*0.01,"")</f>
        <v/>
      </c>
      <c r="P1318" t="str">
        <f>IF(A1318&lt;&gt;"",(RawData!V1318*ScoringModel!$B$24+RawData!W1318*ScoringModel!$B$25+RawData!X1318*ScoringModel!$B$26+RawData!Y1318*ScoringModel!$B$27+RawData!Z1318*ScoringModel!$B$28+RawData!AA1318*ScoringModel!$B$29+RawData!AB1318*ScoringModel!$B$30)*0.01,"")</f>
        <v/>
      </c>
      <c r="Q1318" s="19"/>
      <c r="R1318" s="19"/>
      <c r="S1318" s="19"/>
      <c r="T1318" s="19"/>
      <c r="U1318" s="19"/>
      <c r="V1318" s="19"/>
    </row>
    <row r="1319" spans="1:22" x14ac:dyDescent="0.25">
      <c r="A1319" t="str">
        <f>IF(RawData!A1319&lt;&gt;"",RawData!A1319,"")</f>
        <v/>
      </c>
      <c r="B1319" t="str">
        <f>IF(RawData!B1319&lt;&gt;"",CONCATENATE(RawData!B1319,", ",RawData!C1319),"")</f>
        <v/>
      </c>
      <c r="C1319" t="str">
        <f>IF(RawData!D1319&lt;&gt;"",RawData!D1319,"")</f>
        <v/>
      </c>
      <c r="D1319" s="28" t="str">
        <f>IF(RawData!E1319&lt;&gt;"",RawData!E1319,"")</f>
        <v/>
      </c>
      <c r="E1319" t="str">
        <f>IF(RawData!F1319&lt;&gt;"",CONCATENATE(RawData!F1319,", ",LEFT(RawData!G1319,1)),"")</f>
        <v/>
      </c>
      <c r="G1319" s="30" t="str">
        <f t="shared" si="20"/>
        <v/>
      </c>
      <c r="H1319" t="str">
        <f>IF(A1319&lt;&gt;"",VLOOKUP(G1319,ScoreRanges!$C$4:$E$8,3),"")</f>
        <v/>
      </c>
      <c r="J1319" s="30" t="str">
        <f>IF(AND(ConversionTable!$F$2&lt;&gt;"",A1319&lt;&gt;""),VLOOKUP(G1319,ConversionTable!B$2:D$402,3),"")</f>
        <v/>
      </c>
      <c r="K1319" t="str">
        <f>IF(AND(ConversionTable!$F$2&lt;&gt;"",A1319&lt;&gt;""),VLOOKUP(J1319,ConversionTable!I$4:K$7,3),"")</f>
        <v/>
      </c>
      <c r="M1319" t="str">
        <f>IF(A1319&lt;&gt;"",(RawData!AC1319*ScoringModel!$B$11+RawData!AD1319*ScoringModel!$B$21+RawData!AE1319*ScoringModel!$B$31)*0.01,"")</f>
        <v/>
      </c>
      <c r="N1319" t="str">
        <f>IF(A1319&lt;&gt;"",(RawData!H1319*ScoringModel!$B$4+RawData!I1319*ScoringModel!$B$5+RawData!J1319*ScoringModel!$B$6+RawData!K1319*ScoringModel!$B$7+RawData!L1319*ScoringModel!$B$8+RawData!M1319*ScoringModel!$B$9+RawData!N1319*ScoringModel!$B$10)*0.01,"")</f>
        <v/>
      </c>
      <c r="O1319" t="str">
        <f>IF(A1319&lt;&gt;"",(RawData!O1319*ScoringModel!$B$14+RawData!P1319*ScoringModel!$B$15+RawData!Q1319*ScoringModel!$B$16+RawData!R1319*ScoringModel!$B$17+RawData!S1319*ScoringModel!$B$18+RawData!T1319*ScoringModel!$B$19+RawData!U1319*ScoringModel!$B$20)*0.01,"")</f>
        <v/>
      </c>
      <c r="P1319" t="str">
        <f>IF(A1319&lt;&gt;"",(RawData!V1319*ScoringModel!$B$24+RawData!W1319*ScoringModel!$B$25+RawData!X1319*ScoringModel!$B$26+RawData!Y1319*ScoringModel!$B$27+RawData!Z1319*ScoringModel!$B$28+RawData!AA1319*ScoringModel!$B$29+RawData!AB1319*ScoringModel!$B$30)*0.01,"")</f>
        <v/>
      </c>
      <c r="Q1319" s="19"/>
      <c r="R1319" s="19"/>
      <c r="S1319" s="19"/>
      <c r="T1319" s="19"/>
      <c r="U1319" s="19"/>
      <c r="V1319" s="19"/>
    </row>
    <row r="1320" spans="1:22" x14ac:dyDescent="0.25">
      <c r="A1320" t="str">
        <f>IF(RawData!A1320&lt;&gt;"",RawData!A1320,"")</f>
        <v/>
      </c>
      <c r="B1320" t="str">
        <f>IF(RawData!B1320&lt;&gt;"",CONCATENATE(RawData!B1320,", ",RawData!C1320),"")</f>
        <v/>
      </c>
      <c r="C1320" t="str">
        <f>IF(RawData!D1320&lt;&gt;"",RawData!D1320,"")</f>
        <v/>
      </c>
      <c r="D1320" s="28" t="str">
        <f>IF(RawData!E1320&lt;&gt;"",RawData!E1320,"")</f>
        <v/>
      </c>
      <c r="E1320" t="str">
        <f>IF(RawData!F1320&lt;&gt;"",CONCATENATE(RawData!F1320,", ",LEFT(RawData!G1320,1)),"")</f>
        <v/>
      </c>
      <c r="G1320" s="30" t="str">
        <f t="shared" si="20"/>
        <v/>
      </c>
      <c r="H1320" t="str">
        <f>IF(A1320&lt;&gt;"",VLOOKUP(G1320,ScoreRanges!$C$4:$E$8,3),"")</f>
        <v/>
      </c>
      <c r="J1320" s="30" t="str">
        <f>IF(AND(ConversionTable!$F$2&lt;&gt;"",A1320&lt;&gt;""),VLOOKUP(G1320,ConversionTable!B$2:D$402,3),"")</f>
        <v/>
      </c>
      <c r="K1320" t="str">
        <f>IF(AND(ConversionTable!$F$2&lt;&gt;"",A1320&lt;&gt;""),VLOOKUP(J1320,ConversionTable!I$4:K$7,3),"")</f>
        <v/>
      </c>
      <c r="M1320" t="str">
        <f>IF(A1320&lt;&gt;"",(RawData!AC1320*ScoringModel!$B$11+RawData!AD1320*ScoringModel!$B$21+RawData!AE1320*ScoringModel!$B$31)*0.01,"")</f>
        <v/>
      </c>
      <c r="N1320" t="str">
        <f>IF(A1320&lt;&gt;"",(RawData!H1320*ScoringModel!$B$4+RawData!I1320*ScoringModel!$B$5+RawData!J1320*ScoringModel!$B$6+RawData!K1320*ScoringModel!$B$7+RawData!L1320*ScoringModel!$B$8+RawData!M1320*ScoringModel!$B$9+RawData!N1320*ScoringModel!$B$10)*0.01,"")</f>
        <v/>
      </c>
      <c r="O1320" t="str">
        <f>IF(A1320&lt;&gt;"",(RawData!O1320*ScoringModel!$B$14+RawData!P1320*ScoringModel!$B$15+RawData!Q1320*ScoringModel!$B$16+RawData!R1320*ScoringModel!$B$17+RawData!S1320*ScoringModel!$B$18+RawData!T1320*ScoringModel!$B$19+RawData!U1320*ScoringModel!$B$20)*0.01,"")</f>
        <v/>
      </c>
      <c r="P1320" t="str">
        <f>IF(A1320&lt;&gt;"",(RawData!V1320*ScoringModel!$B$24+RawData!W1320*ScoringModel!$B$25+RawData!X1320*ScoringModel!$B$26+RawData!Y1320*ScoringModel!$B$27+RawData!Z1320*ScoringModel!$B$28+RawData!AA1320*ScoringModel!$B$29+RawData!AB1320*ScoringModel!$B$30)*0.01,"")</f>
        <v/>
      </c>
      <c r="Q1320" s="19"/>
      <c r="R1320" s="19"/>
      <c r="S1320" s="19"/>
      <c r="T1320" s="19"/>
      <c r="U1320" s="19"/>
      <c r="V1320" s="19"/>
    </row>
    <row r="1321" spans="1:22" x14ac:dyDescent="0.25">
      <c r="A1321" t="str">
        <f>IF(RawData!A1321&lt;&gt;"",RawData!A1321,"")</f>
        <v/>
      </c>
      <c r="B1321" t="str">
        <f>IF(RawData!B1321&lt;&gt;"",CONCATENATE(RawData!B1321,", ",RawData!C1321),"")</f>
        <v/>
      </c>
      <c r="C1321" t="str">
        <f>IF(RawData!D1321&lt;&gt;"",RawData!D1321,"")</f>
        <v/>
      </c>
      <c r="D1321" s="28" t="str">
        <f>IF(RawData!E1321&lt;&gt;"",RawData!E1321,"")</f>
        <v/>
      </c>
      <c r="E1321" t="str">
        <f>IF(RawData!F1321&lt;&gt;"",CONCATENATE(RawData!F1321,", ",LEFT(RawData!G1321,1)),"")</f>
        <v/>
      </c>
      <c r="G1321" s="30" t="str">
        <f t="shared" si="20"/>
        <v/>
      </c>
      <c r="H1321" t="str">
        <f>IF(A1321&lt;&gt;"",VLOOKUP(G1321,ScoreRanges!$C$4:$E$8,3),"")</f>
        <v/>
      </c>
      <c r="J1321" s="30" t="str">
        <f>IF(AND(ConversionTable!$F$2&lt;&gt;"",A1321&lt;&gt;""),VLOOKUP(G1321,ConversionTable!B$2:D$402,3),"")</f>
        <v/>
      </c>
      <c r="K1321" t="str">
        <f>IF(AND(ConversionTable!$F$2&lt;&gt;"",A1321&lt;&gt;""),VLOOKUP(J1321,ConversionTable!I$4:K$7,3),"")</f>
        <v/>
      </c>
      <c r="M1321" t="str">
        <f>IF(A1321&lt;&gt;"",(RawData!AC1321*ScoringModel!$B$11+RawData!AD1321*ScoringModel!$B$21+RawData!AE1321*ScoringModel!$B$31)*0.01,"")</f>
        <v/>
      </c>
      <c r="N1321" t="str">
        <f>IF(A1321&lt;&gt;"",(RawData!H1321*ScoringModel!$B$4+RawData!I1321*ScoringModel!$B$5+RawData!J1321*ScoringModel!$B$6+RawData!K1321*ScoringModel!$B$7+RawData!L1321*ScoringModel!$B$8+RawData!M1321*ScoringModel!$B$9+RawData!N1321*ScoringModel!$B$10)*0.01,"")</f>
        <v/>
      </c>
      <c r="O1321" t="str">
        <f>IF(A1321&lt;&gt;"",(RawData!O1321*ScoringModel!$B$14+RawData!P1321*ScoringModel!$B$15+RawData!Q1321*ScoringModel!$B$16+RawData!R1321*ScoringModel!$B$17+RawData!S1321*ScoringModel!$B$18+RawData!T1321*ScoringModel!$B$19+RawData!U1321*ScoringModel!$B$20)*0.01,"")</f>
        <v/>
      </c>
      <c r="P1321" t="str">
        <f>IF(A1321&lt;&gt;"",(RawData!V1321*ScoringModel!$B$24+RawData!W1321*ScoringModel!$B$25+RawData!X1321*ScoringModel!$B$26+RawData!Y1321*ScoringModel!$B$27+RawData!Z1321*ScoringModel!$B$28+RawData!AA1321*ScoringModel!$B$29+RawData!AB1321*ScoringModel!$B$30)*0.01,"")</f>
        <v/>
      </c>
      <c r="Q1321" s="19"/>
      <c r="R1321" s="19"/>
      <c r="S1321" s="19"/>
      <c r="T1321" s="19"/>
      <c r="U1321" s="19"/>
      <c r="V1321" s="19"/>
    </row>
    <row r="1322" spans="1:22" x14ac:dyDescent="0.25">
      <c r="A1322" t="str">
        <f>IF(RawData!A1322&lt;&gt;"",RawData!A1322,"")</f>
        <v/>
      </c>
      <c r="B1322" t="str">
        <f>IF(RawData!B1322&lt;&gt;"",CONCATENATE(RawData!B1322,", ",RawData!C1322),"")</f>
        <v/>
      </c>
      <c r="C1322" t="str">
        <f>IF(RawData!D1322&lt;&gt;"",RawData!D1322,"")</f>
        <v/>
      </c>
      <c r="D1322" s="28" t="str">
        <f>IF(RawData!E1322&lt;&gt;"",RawData!E1322,"")</f>
        <v/>
      </c>
      <c r="E1322" t="str">
        <f>IF(RawData!F1322&lt;&gt;"",CONCATENATE(RawData!F1322,", ",LEFT(RawData!G1322,1)),"")</f>
        <v/>
      </c>
      <c r="G1322" s="30" t="str">
        <f t="shared" si="20"/>
        <v/>
      </c>
      <c r="H1322" t="str">
        <f>IF(A1322&lt;&gt;"",VLOOKUP(G1322,ScoreRanges!$C$4:$E$8,3),"")</f>
        <v/>
      </c>
      <c r="J1322" s="30" t="str">
        <f>IF(AND(ConversionTable!$F$2&lt;&gt;"",A1322&lt;&gt;""),VLOOKUP(G1322,ConversionTable!B$2:D$402,3),"")</f>
        <v/>
      </c>
      <c r="K1322" t="str">
        <f>IF(AND(ConversionTable!$F$2&lt;&gt;"",A1322&lt;&gt;""),VLOOKUP(J1322,ConversionTable!I$4:K$7,3),"")</f>
        <v/>
      </c>
      <c r="M1322" t="str">
        <f>IF(A1322&lt;&gt;"",(RawData!AC1322*ScoringModel!$B$11+RawData!AD1322*ScoringModel!$B$21+RawData!AE1322*ScoringModel!$B$31)*0.01,"")</f>
        <v/>
      </c>
      <c r="N1322" t="str">
        <f>IF(A1322&lt;&gt;"",(RawData!H1322*ScoringModel!$B$4+RawData!I1322*ScoringModel!$B$5+RawData!J1322*ScoringModel!$B$6+RawData!K1322*ScoringModel!$B$7+RawData!L1322*ScoringModel!$B$8+RawData!M1322*ScoringModel!$B$9+RawData!N1322*ScoringModel!$B$10)*0.01,"")</f>
        <v/>
      </c>
      <c r="O1322" t="str">
        <f>IF(A1322&lt;&gt;"",(RawData!O1322*ScoringModel!$B$14+RawData!P1322*ScoringModel!$B$15+RawData!Q1322*ScoringModel!$B$16+RawData!R1322*ScoringModel!$B$17+RawData!S1322*ScoringModel!$B$18+RawData!T1322*ScoringModel!$B$19+RawData!U1322*ScoringModel!$B$20)*0.01,"")</f>
        <v/>
      </c>
      <c r="P1322" t="str">
        <f>IF(A1322&lt;&gt;"",(RawData!V1322*ScoringModel!$B$24+RawData!W1322*ScoringModel!$B$25+RawData!X1322*ScoringModel!$B$26+RawData!Y1322*ScoringModel!$B$27+RawData!Z1322*ScoringModel!$B$28+RawData!AA1322*ScoringModel!$B$29+RawData!AB1322*ScoringModel!$B$30)*0.01,"")</f>
        <v/>
      </c>
      <c r="Q1322" s="19"/>
      <c r="R1322" s="19"/>
      <c r="S1322" s="19"/>
      <c r="T1322" s="19"/>
      <c r="U1322" s="19"/>
      <c r="V1322" s="19"/>
    </row>
    <row r="1323" spans="1:22" x14ac:dyDescent="0.25">
      <c r="A1323" t="str">
        <f>IF(RawData!A1323&lt;&gt;"",RawData!A1323,"")</f>
        <v/>
      </c>
      <c r="B1323" t="str">
        <f>IF(RawData!B1323&lt;&gt;"",CONCATENATE(RawData!B1323,", ",RawData!C1323),"")</f>
        <v/>
      </c>
      <c r="C1323" t="str">
        <f>IF(RawData!D1323&lt;&gt;"",RawData!D1323,"")</f>
        <v/>
      </c>
      <c r="D1323" s="28" t="str">
        <f>IF(RawData!E1323&lt;&gt;"",RawData!E1323,"")</f>
        <v/>
      </c>
      <c r="E1323" t="str">
        <f>IF(RawData!F1323&lt;&gt;"",CONCATENATE(RawData!F1323,", ",LEFT(RawData!G1323,1)),"")</f>
        <v/>
      </c>
      <c r="G1323" s="30" t="str">
        <f t="shared" si="20"/>
        <v/>
      </c>
      <c r="H1323" t="str">
        <f>IF(A1323&lt;&gt;"",VLOOKUP(G1323,ScoreRanges!$C$4:$E$8,3),"")</f>
        <v/>
      </c>
      <c r="J1323" s="30" t="str">
        <f>IF(AND(ConversionTable!$F$2&lt;&gt;"",A1323&lt;&gt;""),VLOOKUP(G1323,ConversionTable!B$2:D$402,3),"")</f>
        <v/>
      </c>
      <c r="K1323" t="str">
        <f>IF(AND(ConversionTable!$F$2&lt;&gt;"",A1323&lt;&gt;""),VLOOKUP(J1323,ConversionTable!I$4:K$7,3),"")</f>
        <v/>
      </c>
      <c r="M1323" t="str">
        <f>IF(A1323&lt;&gt;"",(RawData!AC1323*ScoringModel!$B$11+RawData!AD1323*ScoringModel!$B$21+RawData!AE1323*ScoringModel!$B$31)*0.01,"")</f>
        <v/>
      </c>
      <c r="N1323" t="str">
        <f>IF(A1323&lt;&gt;"",(RawData!H1323*ScoringModel!$B$4+RawData!I1323*ScoringModel!$B$5+RawData!J1323*ScoringModel!$B$6+RawData!K1323*ScoringModel!$B$7+RawData!L1323*ScoringModel!$B$8+RawData!M1323*ScoringModel!$B$9+RawData!N1323*ScoringModel!$B$10)*0.01,"")</f>
        <v/>
      </c>
      <c r="O1323" t="str">
        <f>IF(A1323&lt;&gt;"",(RawData!O1323*ScoringModel!$B$14+RawData!P1323*ScoringModel!$B$15+RawData!Q1323*ScoringModel!$B$16+RawData!R1323*ScoringModel!$B$17+RawData!S1323*ScoringModel!$B$18+RawData!T1323*ScoringModel!$B$19+RawData!U1323*ScoringModel!$B$20)*0.01,"")</f>
        <v/>
      </c>
      <c r="P1323" t="str">
        <f>IF(A1323&lt;&gt;"",(RawData!V1323*ScoringModel!$B$24+RawData!W1323*ScoringModel!$B$25+RawData!X1323*ScoringModel!$B$26+RawData!Y1323*ScoringModel!$B$27+RawData!Z1323*ScoringModel!$B$28+RawData!AA1323*ScoringModel!$B$29+RawData!AB1323*ScoringModel!$B$30)*0.01,"")</f>
        <v/>
      </c>
      <c r="Q1323" s="19"/>
      <c r="R1323" s="19"/>
      <c r="S1323" s="19"/>
      <c r="T1323" s="19"/>
      <c r="U1323" s="19"/>
      <c r="V1323" s="19"/>
    </row>
    <row r="1324" spans="1:22" x14ac:dyDescent="0.25">
      <c r="A1324" t="str">
        <f>IF(RawData!A1324&lt;&gt;"",RawData!A1324,"")</f>
        <v/>
      </c>
      <c r="B1324" t="str">
        <f>IF(RawData!B1324&lt;&gt;"",CONCATENATE(RawData!B1324,", ",RawData!C1324),"")</f>
        <v/>
      </c>
      <c r="C1324" t="str">
        <f>IF(RawData!D1324&lt;&gt;"",RawData!D1324,"")</f>
        <v/>
      </c>
      <c r="D1324" s="28" t="str">
        <f>IF(RawData!E1324&lt;&gt;"",RawData!E1324,"")</f>
        <v/>
      </c>
      <c r="E1324" t="str">
        <f>IF(RawData!F1324&lt;&gt;"",CONCATENATE(RawData!F1324,", ",LEFT(RawData!G1324,1)),"")</f>
        <v/>
      </c>
      <c r="G1324" s="30" t="str">
        <f t="shared" si="20"/>
        <v/>
      </c>
      <c r="H1324" t="str">
        <f>IF(A1324&lt;&gt;"",VLOOKUP(G1324,ScoreRanges!$C$4:$E$8,3),"")</f>
        <v/>
      </c>
      <c r="J1324" s="30" t="str">
        <f>IF(AND(ConversionTable!$F$2&lt;&gt;"",A1324&lt;&gt;""),VLOOKUP(G1324,ConversionTable!B$2:D$402,3),"")</f>
        <v/>
      </c>
      <c r="K1324" t="str">
        <f>IF(AND(ConversionTable!$F$2&lt;&gt;"",A1324&lt;&gt;""),VLOOKUP(J1324,ConversionTable!I$4:K$7,3),"")</f>
        <v/>
      </c>
      <c r="M1324" t="str">
        <f>IF(A1324&lt;&gt;"",(RawData!AC1324*ScoringModel!$B$11+RawData!AD1324*ScoringModel!$B$21+RawData!AE1324*ScoringModel!$B$31)*0.01,"")</f>
        <v/>
      </c>
      <c r="N1324" t="str">
        <f>IF(A1324&lt;&gt;"",(RawData!H1324*ScoringModel!$B$4+RawData!I1324*ScoringModel!$B$5+RawData!J1324*ScoringModel!$B$6+RawData!K1324*ScoringModel!$B$7+RawData!L1324*ScoringModel!$B$8+RawData!M1324*ScoringModel!$B$9+RawData!N1324*ScoringModel!$B$10)*0.01,"")</f>
        <v/>
      </c>
      <c r="O1324" t="str">
        <f>IF(A1324&lt;&gt;"",(RawData!O1324*ScoringModel!$B$14+RawData!P1324*ScoringModel!$B$15+RawData!Q1324*ScoringModel!$B$16+RawData!R1324*ScoringModel!$B$17+RawData!S1324*ScoringModel!$B$18+RawData!T1324*ScoringModel!$B$19+RawData!U1324*ScoringModel!$B$20)*0.01,"")</f>
        <v/>
      </c>
      <c r="P1324" t="str">
        <f>IF(A1324&lt;&gt;"",(RawData!V1324*ScoringModel!$B$24+RawData!W1324*ScoringModel!$B$25+RawData!X1324*ScoringModel!$B$26+RawData!Y1324*ScoringModel!$B$27+RawData!Z1324*ScoringModel!$B$28+RawData!AA1324*ScoringModel!$B$29+RawData!AB1324*ScoringModel!$B$30)*0.01,"")</f>
        <v/>
      </c>
      <c r="Q1324" s="19"/>
      <c r="R1324" s="19"/>
      <c r="S1324" s="19"/>
      <c r="T1324" s="19"/>
      <c r="U1324" s="19"/>
      <c r="V1324" s="19"/>
    </row>
    <row r="1325" spans="1:22" x14ac:dyDescent="0.25">
      <c r="A1325" t="str">
        <f>IF(RawData!A1325&lt;&gt;"",RawData!A1325,"")</f>
        <v/>
      </c>
      <c r="B1325" t="str">
        <f>IF(RawData!B1325&lt;&gt;"",CONCATENATE(RawData!B1325,", ",RawData!C1325),"")</f>
        <v/>
      </c>
      <c r="C1325" t="str">
        <f>IF(RawData!D1325&lt;&gt;"",RawData!D1325,"")</f>
        <v/>
      </c>
      <c r="D1325" s="28" t="str">
        <f>IF(RawData!E1325&lt;&gt;"",RawData!E1325,"")</f>
        <v/>
      </c>
      <c r="E1325" t="str">
        <f>IF(RawData!F1325&lt;&gt;"",CONCATENATE(RawData!F1325,", ",LEFT(RawData!G1325,1)),"")</f>
        <v/>
      </c>
      <c r="G1325" s="30" t="str">
        <f t="shared" si="20"/>
        <v/>
      </c>
      <c r="H1325" t="str">
        <f>IF(A1325&lt;&gt;"",VLOOKUP(G1325,ScoreRanges!$C$4:$E$8,3),"")</f>
        <v/>
      </c>
      <c r="J1325" s="30" t="str">
        <f>IF(AND(ConversionTable!$F$2&lt;&gt;"",A1325&lt;&gt;""),VLOOKUP(G1325,ConversionTable!B$2:D$402,3),"")</f>
        <v/>
      </c>
      <c r="K1325" t="str">
        <f>IF(AND(ConversionTable!$F$2&lt;&gt;"",A1325&lt;&gt;""),VLOOKUP(J1325,ConversionTable!I$4:K$7,3),"")</f>
        <v/>
      </c>
      <c r="M1325" t="str">
        <f>IF(A1325&lt;&gt;"",(RawData!AC1325*ScoringModel!$B$11+RawData!AD1325*ScoringModel!$B$21+RawData!AE1325*ScoringModel!$B$31)*0.01,"")</f>
        <v/>
      </c>
      <c r="N1325" t="str">
        <f>IF(A1325&lt;&gt;"",(RawData!H1325*ScoringModel!$B$4+RawData!I1325*ScoringModel!$B$5+RawData!J1325*ScoringModel!$B$6+RawData!K1325*ScoringModel!$B$7+RawData!L1325*ScoringModel!$B$8+RawData!M1325*ScoringModel!$B$9+RawData!N1325*ScoringModel!$B$10)*0.01,"")</f>
        <v/>
      </c>
      <c r="O1325" t="str">
        <f>IF(A1325&lt;&gt;"",(RawData!O1325*ScoringModel!$B$14+RawData!P1325*ScoringModel!$B$15+RawData!Q1325*ScoringModel!$B$16+RawData!R1325*ScoringModel!$B$17+RawData!S1325*ScoringModel!$B$18+RawData!T1325*ScoringModel!$B$19+RawData!U1325*ScoringModel!$B$20)*0.01,"")</f>
        <v/>
      </c>
      <c r="P1325" t="str">
        <f>IF(A1325&lt;&gt;"",(RawData!V1325*ScoringModel!$B$24+RawData!W1325*ScoringModel!$B$25+RawData!X1325*ScoringModel!$B$26+RawData!Y1325*ScoringModel!$B$27+RawData!Z1325*ScoringModel!$B$28+RawData!AA1325*ScoringModel!$B$29+RawData!AB1325*ScoringModel!$B$30)*0.01,"")</f>
        <v/>
      </c>
      <c r="Q1325" s="19"/>
      <c r="R1325" s="19"/>
      <c r="S1325" s="19"/>
      <c r="T1325" s="19"/>
      <c r="U1325" s="19"/>
      <c r="V1325" s="19"/>
    </row>
    <row r="1326" spans="1:22" x14ac:dyDescent="0.25">
      <c r="A1326" t="str">
        <f>IF(RawData!A1326&lt;&gt;"",RawData!A1326,"")</f>
        <v/>
      </c>
      <c r="B1326" t="str">
        <f>IF(RawData!B1326&lt;&gt;"",CONCATENATE(RawData!B1326,", ",RawData!C1326),"")</f>
        <v/>
      </c>
      <c r="C1326" t="str">
        <f>IF(RawData!D1326&lt;&gt;"",RawData!D1326,"")</f>
        <v/>
      </c>
      <c r="D1326" s="28" t="str">
        <f>IF(RawData!E1326&lt;&gt;"",RawData!E1326,"")</f>
        <v/>
      </c>
      <c r="E1326" t="str">
        <f>IF(RawData!F1326&lt;&gt;"",CONCATENATE(RawData!F1326,", ",LEFT(RawData!G1326,1)),"")</f>
        <v/>
      </c>
      <c r="G1326" s="30" t="str">
        <f t="shared" si="20"/>
        <v/>
      </c>
      <c r="H1326" t="str">
        <f>IF(A1326&lt;&gt;"",VLOOKUP(G1326,ScoreRanges!$C$4:$E$8,3),"")</f>
        <v/>
      </c>
      <c r="J1326" s="30" t="str">
        <f>IF(AND(ConversionTable!$F$2&lt;&gt;"",A1326&lt;&gt;""),VLOOKUP(G1326,ConversionTable!B$2:D$402,3),"")</f>
        <v/>
      </c>
      <c r="K1326" t="str">
        <f>IF(AND(ConversionTable!$F$2&lt;&gt;"",A1326&lt;&gt;""),VLOOKUP(J1326,ConversionTable!I$4:K$7,3),"")</f>
        <v/>
      </c>
      <c r="M1326" t="str">
        <f>IF(A1326&lt;&gt;"",(RawData!AC1326*ScoringModel!$B$11+RawData!AD1326*ScoringModel!$B$21+RawData!AE1326*ScoringModel!$B$31)*0.01,"")</f>
        <v/>
      </c>
      <c r="N1326" t="str">
        <f>IF(A1326&lt;&gt;"",(RawData!H1326*ScoringModel!$B$4+RawData!I1326*ScoringModel!$B$5+RawData!J1326*ScoringModel!$B$6+RawData!K1326*ScoringModel!$B$7+RawData!L1326*ScoringModel!$B$8+RawData!M1326*ScoringModel!$B$9+RawData!N1326*ScoringModel!$B$10)*0.01,"")</f>
        <v/>
      </c>
      <c r="O1326" t="str">
        <f>IF(A1326&lt;&gt;"",(RawData!O1326*ScoringModel!$B$14+RawData!P1326*ScoringModel!$B$15+RawData!Q1326*ScoringModel!$B$16+RawData!R1326*ScoringModel!$B$17+RawData!S1326*ScoringModel!$B$18+RawData!T1326*ScoringModel!$B$19+RawData!U1326*ScoringModel!$B$20)*0.01,"")</f>
        <v/>
      </c>
      <c r="P1326" t="str">
        <f>IF(A1326&lt;&gt;"",(RawData!V1326*ScoringModel!$B$24+RawData!W1326*ScoringModel!$B$25+RawData!X1326*ScoringModel!$B$26+RawData!Y1326*ScoringModel!$B$27+RawData!Z1326*ScoringModel!$B$28+RawData!AA1326*ScoringModel!$B$29+RawData!AB1326*ScoringModel!$B$30)*0.01,"")</f>
        <v/>
      </c>
      <c r="Q1326" s="19"/>
      <c r="R1326" s="19"/>
      <c r="S1326" s="19"/>
      <c r="T1326" s="19"/>
      <c r="U1326" s="19"/>
      <c r="V1326" s="19"/>
    </row>
    <row r="1327" spans="1:22" x14ac:dyDescent="0.25">
      <c r="A1327" t="str">
        <f>IF(RawData!A1327&lt;&gt;"",RawData!A1327,"")</f>
        <v/>
      </c>
      <c r="B1327" t="str">
        <f>IF(RawData!B1327&lt;&gt;"",CONCATENATE(RawData!B1327,", ",RawData!C1327),"")</f>
        <v/>
      </c>
      <c r="C1327" t="str">
        <f>IF(RawData!D1327&lt;&gt;"",RawData!D1327,"")</f>
        <v/>
      </c>
      <c r="D1327" s="28" t="str">
        <f>IF(RawData!E1327&lt;&gt;"",RawData!E1327,"")</f>
        <v/>
      </c>
      <c r="E1327" t="str">
        <f>IF(RawData!F1327&lt;&gt;"",CONCATENATE(RawData!F1327,", ",LEFT(RawData!G1327,1)),"")</f>
        <v/>
      </c>
      <c r="G1327" s="30" t="str">
        <f t="shared" si="20"/>
        <v/>
      </c>
      <c r="H1327" t="str">
        <f>IF(A1327&lt;&gt;"",VLOOKUP(G1327,ScoreRanges!$C$4:$E$8,3),"")</f>
        <v/>
      </c>
      <c r="J1327" s="30" t="str">
        <f>IF(AND(ConversionTable!$F$2&lt;&gt;"",A1327&lt;&gt;""),VLOOKUP(G1327,ConversionTable!B$2:D$402,3),"")</f>
        <v/>
      </c>
      <c r="K1327" t="str">
        <f>IF(AND(ConversionTable!$F$2&lt;&gt;"",A1327&lt;&gt;""),VLOOKUP(J1327,ConversionTable!I$4:K$7,3),"")</f>
        <v/>
      </c>
      <c r="M1327" t="str">
        <f>IF(A1327&lt;&gt;"",(RawData!AC1327*ScoringModel!$B$11+RawData!AD1327*ScoringModel!$B$21+RawData!AE1327*ScoringModel!$B$31)*0.01,"")</f>
        <v/>
      </c>
      <c r="N1327" t="str">
        <f>IF(A1327&lt;&gt;"",(RawData!H1327*ScoringModel!$B$4+RawData!I1327*ScoringModel!$B$5+RawData!J1327*ScoringModel!$B$6+RawData!K1327*ScoringModel!$B$7+RawData!L1327*ScoringModel!$B$8+RawData!M1327*ScoringModel!$B$9+RawData!N1327*ScoringModel!$B$10)*0.01,"")</f>
        <v/>
      </c>
      <c r="O1327" t="str">
        <f>IF(A1327&lt;&gt;"",(RawData!O1327*ScoringModel!$B$14+RawData!P1327*ScoringModel!$B$15+RawData!Q1327*ScoringModel!$B$16+RawData!R1327*ScoringModel!$B$17+RawData!S1327*ScoringModel!$B$18+RawData!T1327*ScoringModel!$B$19+RawData!U1327*ScoringModel!$B$20)*0.01,"")</f>
        <v/>
      </c>
      <c r="P1327" t="str">
        <f>IF(A1327&lt;&gt;"",(RawData!V1327*ScoringModel!$B$24+RawData!W1327*ScoringModel!$B$25+RawData!X1327*ScoringModel!$B$26+RawData!Y1327*ScoringModel!$B$27+RawData!Z1327*ScoringModel!$B$28+RawData!AA1327*ScoringModel!$B$29+RawData!AB1327*ScoringModel!$B$30)*0.01,"")</f>
        <v/>
      </c>
      <c r="Q1327" s="19"/>
      <c r="R1327" s="19"/>
      <c r="S1327" s="19"/>
      <c r="T1327" s="19"/>
      <c r="U1327" s="19"/>
      <c r="V1327" s="19"/>
    </row>
    <row r="1328" spans="1:22" x14ac:dyDescent="0.25">
      <c r="A1328" t="str">
        <f>IF(RawData!A1328&lt;&gt;"",RawData!A1328,"")</f>
        <v/>
      </c>
      <c r="B1328" t="str">
        <f>IF(RawData!B1328&lt;&gt;"",CONCATENATE(RawData!B1328,", ",RawData!C1328),"")</f>
        <v/>
      </c>
      <c r="C1328" t="str">
        <f>IF(RawData!D1328&lt;&gt;"",RawData!D1328,"")</f>
        <v/>
      </c>
      <c r="D1328" s="28" t="str">
        <f>IF(RawData!E1328&lt;&gt;"",RawData!E1328,"")</f>
        <v/>
      </c>
      <c r="E1328" t="str">
        <f>IF(RawData!F1328&lt;&gt;"",CONCATENATE(RawData!F1328,", ",LEFT(RawData!G1328,1)),"")</f>
        <v/>
      </c>
      <c r="G1328" s="30" t="str">
        <f t="shared" si="20"/>
        <v/>
      </c>
      <c r="H1328" t="str">
        <f>IF(A1328&lt;&gt;"",VLOOKUP(G1328,ScoreRanges!$C$4:$E$8,3),"")</f>
        <v/>
      </c>
      <c r="J1328" s="30" t="str">
        <f>IF(AND(ConversionTable!$F$2&lt;&gt;"",A1328&lt;&gt;""),VLOOKUP(G1328,ConversionTable!B$2:D$402,3),"")</f>
        <v/>
      </c>
      <c r="K1328" t="str">
        <f>IF(AND(ConversionTable!$F$2&lt;&gt;"",A1328&lt;&gt;""),VLOOKUP(J1328,ConversionTable!I$4:K$7,3),"")</f>
        <v/>
      </c>
      <c r="M1328" t="str">
        <f>IF(A1328&lt;&gt;"",(RawData!AC1328*ScoringModel!$B$11+RawData!AD1328*ScoringModel!$B$21+RawData!AE1328*ScoringModel!$B$31)*0.01,"")</f>
        <v/>
      </c>
      <c r="N1328" t="str">
        <f>IF(A1328&lt;&gt;"",(RawData!H1328*ScoringModel!$B$4+RawData!I1328*ScoringModel!$B$5+RawData!J1328*ScoringModel!$B$6+RawData!K1328*ScoringModel!$B$7+RawData!L1328*ScoringModel!$B$8+RawData!M1328*ScoringModel!$B$9+RawData!N1328*ScoringModel!$B$10)*0.01,"")</f>
        <v/>
      </c>
      <c r="O1328" t="str">
        <f>IF(A1328&lt;&gt;"",(RawData!O1328*ScoringModel!$B$14+RawData!P1328*ScoringModel!$B$15+RawData!Q1328*ScoringModel!$B$16+RawData!R1328*ScoringModel!$B$17+RawData!S1328*ScoringModel!$B$18+RawData!T1328*ScoringModel!$B$19+RawData!U1328*ScoringModel!$B$20)*0.01,"")</f>
        <v/>
      </c>
      <c r="P1328" t="str">
        <f>IF(A1328&lt;&gt;"",(RawData!V1328*ScoringModel!$B$24+RawData!W1328*ScoringModel!$B$25+RawData!X1328*ScoringModel!$B$26+RawData!Y1328*ScoringModel!$B$27+RawData!Z1328*ScoringModel!$B$28+RawData!AA1328*ScoringModel!$B$29+RawData!AB1328*ScoringModel!$B$30)*0.01,"")</f>
        <v/>
      </c>
      <c r="Q1328" s="19"/>
      <c r="R1328" s="19"/>
      <c r="S1328" s="19"/>
      <c r="T1328" s="19"/>
      <c r="U1328" s="19"/>
      <c r="V1328" s="19"/>
    </row>
    <row r="1329" spans="1:22" x14ac:dyDescent="0.25">
      <c r="A1329" t="str">
        <f>IF(RawData!A1329&lt;&gt;"",RawData!A1329,"")</f>
        <v/>
      </c>
      <c r="B1329" t="str">
        <f>IF(RawData!B1329&lt;&gt;"",CONCATENATE(RawData!B1329,", ",RawData!C1329),"")</f>
        <v/>
      </c>
      <c r="C1329" t="str">
        <f>IF(RawData!D1329&lt;&gt;"",RawData!D1329,"")</f>
        <v/>
      </c>
      <c r="D1329" s="28" t="str">
        <f>IF(RawData!E1329&lt;&gt;"",RawData!E1329,"")</f>
        <v/>
      </c>
      <c r="E1329" t="str">
        <f>IF(RawData!F1329&lt;&gt;"",CONCATENATE(RawData!F1329,", ",LEFT(RawData!G1329,1)),"")</f>
        <v/>
      </c>
      <c r="G1329" s="30" t="str">
        <f t="shared" si="20"/>
        <v/>
      </c>
      <c r="H1329" t="str">
        <f>IF(A1329&lt;&gt;"",VLOOKUP(G1329,ScoreRanges!$C$4:$E$8,3),"")</f>
        <v/>
      </c>
      <c r="J1329" s="30" t="str">
        <f>IF(AND(ConversionTable!$F$2&lt;&gt;"",A1329&lt;&gt;""),VLOOKUP(G1329,ConversionTable!B$2:D$402,3),"")</f>
        <v/>
      </c>
      <c r="K1329" t="str">
        <f>IF(AND(ConversionTable!$F$2&lt;&gt;"",A1329&lt;&gt;""),VLOOKUP(J1329,ConversionTable!I$4:K$7,3),"")</f>
        <v/>
      </c>
      <c r="M1329" t="str">
        <f>IF(A1329&lt;&gt;"",(RawData!AC1329*ScoringModel!$B$11+RawData!AD1329*ScoringModel!$B$21+RawData!AE1329*ScoringModel!$B$31)*0.01,"")</f>
        <v/>
      </c>
      <c r="N1329" t="str">
        <f>IF(A1329&lt;&gt;"",(RawData!H1329*ScoringModel!$B$4+RawData!I1329*ScoringModel!$B$5+RawData!J1329*ScoringModel!$B$6+RawData!K1329*ScoringModel!$B$7+RawData!L1329*ScoringModel!$B$8+RawData!M1329*ScoringModel!$B$9+RawData!N1329*ScoringModel!$B$10)*0.01,"")</f>
        <v/>
      </c>
      <c r="O1329" t="str">
        <f>IF(A1329&lt;&gt;"",(RawData!O1329*ScoringModel!$B$14+RawData!P1329*ScoringModel!$B$15+RawData!Q1329*ScoringModel!$B$16+RawData!R1329*ScoringModel!$B$17+RawData!S1329*ScoringModel!$B$18+RawData!T1329*ScoringModel!$B$19+RawData!U1329*ScoringModel!$B$20)*0.01,"")</f>
        <v/>
      </c>
      <c r="P1329" t="str">
        <f>IF(A1329&lt;&gt;"",(RawData!V1329*ScoringModel!$B$24+RawData!W1329*ScoringModel!$B$25+RawData!X1329*ScoringModel!$B$26+RawData!Y1329*ScoringModel!$B$27+RawData!Z1329*ScoringModel!$B$28+RawData!AA1329*ScoringModel!$B$29+RawData!AB1329*ScoringModel!$B$30)*0.01,"")</f>
        <v/>
      </c>
      <c r="Q1329" s="19"/>
      <c r="R1329" s="19"/>
      <c r="S1329" s="19"/>
      <c r="T1329" s="19"/>
      <c r="U1329" s="19"/>
      <c r="V1329" s="19"/>
    </row>
    <row r="1330" spans="1:22" x14ac:dyDescent="0.25">
      <c r="A1330" t="str">
        <f>IF(RawData!A1330&lt;&gt;"",RawData!A1330,"")</f>
        <v/>
      </c>
      <c r="B1330" t="str">
        <f>IF(RawData!B1330&lt;&gt;"",CONCATENATE(RawData!B1330,", ",RawData!C1330),"")</f>
        <v/>
      </c>
      <c r="C1330" t="str">
        <f>IF(RawData!D1330&lt;&gt;"",RawData!D1330,"")</f>
        <v/>
      </c>
      <c r="D1330" s="28" t="str">
        <f>IF(RawData!E1330&lt;&gt;"",RawData!E1330,"")</f>
        <v/>
      </c>
      <c r="E1330" t="str">
        <f>IF(RawData!F1330&lt;&gt;"",CONCATENATE(RawData!F1330,", ",LEFT(RawData!G1330,1)),"")</f>
        <v/>
      </c>
      <c r="G1330" s="30" t="str">
        <f t="shared" si="20"/>
        <v/>
      </c>
      <c r="H1330" t="str">
        <f>IF(A1330&lt;&gt;"",VLOOKUP(G1330,ScoreRanges!$C$4:$E$8,3),"")</f>
        <v/>
      </c>
      <c r="J1330" s="30" t="str">
        <f>IF(AND(ConversionTable!$F$2&lt;&gt;"",A1330&lt;&gt;""),VLOOKUP(G1330,ConversionTable!B$2:D$402,3),"")</f>
        <v/>
      </c>
      <c r="K1330" t="str">
        <f>IF(AND(ConversionTable!$F$2&lt;&gt;"",A1330&lt;&gt;""),VLOOKUP(J1330,ConversionTable!I$4:K$7,3),"")</f>
        <v/>
      </c>
      <c r="M1330" t="str">
        <f>IF(A1330&lt;&gt;"",(RawData!AC1330*ScoringModel!$B$11+RawData!AD1330*ScoringModel!$B$21+RawData!AE1330*ScoringModel!$B$31)*0.01,"")</f>
        <v/>
      </c>
      <c r="N1330" t="str">
        <f>IF(A1330&lt;&gt;"",(RawData!H1330*ScoringModel!$B$4+RawData!I1330*ScoringModel!$B$5+RawData!J1330*ScoringModel!$B$6+RawData!K1330*ScoringModel!$B$7+RawData!L1330*ScoringModel!$B$8+RawData!M1330*ScoringModel!$B$9+RawData!N1330*ScoringModel!$B$10)*0.01,"")</f>
        <v/>
      </c>
      <c r="O1330" t="str">
        <f>IF(A1330&lt;&gt;"",(RawData!O1330*ScoringModel!$B$14+RawData!P1330*ScoringModel!$B$15+RawData!Q1330*ScoringModel!$B$16+RawData!R1330*ScoringModel!$B$17+RawData!S1330*ScoringModel!$B$18+RawData!T1330*ScoringModel!$B$19+RawData!U1330*ScoringModel!$B$20)*0.01,"")</f>
        <v/>
      </c>
      <c r="P1330" t="str">
        <f>IF(A1330&lt;&gt;"",(RawData!V1330*ScoringModel!$B$24+RawData!W1330*ScoringModel!$B$25+RawData!X1330*ScoringModel!$B$26+RawData!Y1330*ScoringModel!$B$27+RawData!Z1330*ScoringModel!$B$28+RawData!AA1330*ScoringModel!$B$29+RawData!AB1330*ScoringModel!$B$30)*0.01,"")</f>
        <v/>
      </c>
      <c r="Q1330" s="19"/>
      <c r="R1330" s="19"/>
      <c r="S1330" s="19"/>
      <c r="T1330" s="19"/>
      <c r="U1330" s="19"/>
      <c r="V1330" s="19"/>
    </row>
    <row r="1331" spans="1:22" x14ac:dyDescent="0.25">
      <c r="A1331" t="str">
        <f>IF(RawData!A1331&lt;&gt;"",RawData!A1331,"")</f>
        <v/>
      </c>
      <c r="B1331" t="str">
        <f>IF(RawData!B1331&lt;&gt;"",CONCATENATE(RawData!B1331,", ",RawData!C1331),"")</f>
        <v/>
      </c>
      <c r="C1331" t="str">
        <f>IF(RawData!D1331&lt;&gt;"",RawData!D1331,"")</f>
        <v/>
      </c>
      <c r="D1331" s="28" t="str">
        <f>IF(RawData!E1331&lt;&gt;"",RawData!E1331,"")</f>
        <v/>
      </c>
      <c r="E1331" t="str">
        <f>IF(RawData!F1331&lt;&gt;"",CONCATENATE(RawData!F1331,", ",LEFT(RawData!G1331,1)),"")</f>
        <v/>
      </c>
      <c r="G1331" s="30" t="str">
        <f t="shared" si="20"/>
        <v/>
      </c>
      <c r="H1331" t="str">
        <f>IF(A1331&lt;&gt;"",VLOOKUP(G1331,ScoreRanges!$C$4:$E$8,3),"")</f>
        <v/>
      </c>
      <c r="J1331" s="30" t="str">
        <f>IF(AND(ConversionTable!$F$2&lt;&gt;"",A1331&lt;&gt;""),VLOOKUP(G1331,ConversionTable!B$2:D$402,3),"")</f>
        <v/>
      </c>
      <c r="K1331" t="str">
        <f>IF(AND(ConversionTable!$F$2&lt;&gt;"",A1331&lt;&gt;""),VLOOKUP(J1331,ConversionTable!I$4:K$7,3),"")</f>
        <v/>
      </c>
      <c r="M1331" t="str">
        <f>IF(A1331&lt;&gt;"",(RawData!AC1331*ScoringModel!$B$11+RawData!AD1331*ScoringModel!$B$21+RawData!AE1331*ScoringModel!$B$31)*0.01,"")</f>
        <v/>
      </c>
      <c r="N1331" t="str">
        <f>IF(A1331&lt;&gt;"",(RawData!H1331*ScoringModel!$B$4+RawData!I1331*ScoringModel!$B$5+RawData!J1331*ScoringModel!$B$6+RawData!K1331*ScoringModel!$B$7+RawData!L1331*ScoringModel!$B$8+RawData!M1331*ScoringModel!$B$9+RawData!N1331*ScoringModel!$B$10)*0.01,"")</f>
        <v/>
      </c>
      <c r="O1331" t="str">
        <f>IF(A1331&lt;&gt;"",(RawData!O1331*ScoringModel!$B$14+RawData!P1331*ScoringModel!$B$15+RawData!Q1331*ScoringModel!$B$16+RawData!R1331*ScoringModel!$B$17+RawData!S1331*ScoringModel!$B$18+RawData!T1331*ScoringModel!$B$19+RawData!U1331*ScoringModel!$B$20)*0.01,"")</f>
        <v/>
      </c>
      <c r="P1331" t="str">
        <f>IF(A1331&lt;&gt;"",(RawData!V1331*ScoringModel!$B$24+RawData!W1331*ScoringModel!$B$25+RawData!X1331*ScoringModel!$B$26+RawData!Y1331*ScoringModel!$B$27+RawData!Z1331*ScoringModel!$B$28+RawData!AA1331*ScoringModel!$B$29+RawData!AB1331*ScoringModel!$B$30)*0.01,"")</f>
        <v/>
      </c>
      <c r="Q1331" s="19"/>
      <c r="R1331" s="19"/>
      <c r="S1331" s="19"/>
      <c r="T1331" s="19"/>
      <c r="U1331" s="19"/>
      <c r="V1331" s="19"/>
    </row>
    <row r="1332" spans="1:22" x14ac:dyDescent="0.25">
      <c r="A1332" t="str">
        <f>IF(RawData!A1332&lt;&gt;"",RawData!A1332,"")</f>
        <v/>
      </c>
      <c r="B1332" t="str">
        <f>IF(RawData!B1332&lt;&gt;"",CONCATENATE(RawData!B1332,", ",RawData!C1332),"")</f>
        <v/>
      </c>
      <c r="C1332" t="str">
        <f>IF(RawData!D1332&lt;&gt;"",RawData!D1332,"")</f>
        <v/>
      </c>
      <c r="D1332" s="28" t="str">
        <f>IF(RawData!E1332&lt;&gt;"",RawData!E1332,"")</f>
        <v/>
      </c>
      <c r="E1332" t="str">
        <f>IF(RawData!F1332&lt;&gt;"",CONCATENATE(RawData!F1332,", ",LEFT(RawData!G1332,1)),"")</f>
        <v/>
      </c>
      <c r="G1332" s="30" t="str">
        <f t="shared" si="20"/>
        <v/>
      </c>
      <c r="H1332" t="str">
        <f>IF(A1332&lt;&gt;"",VLOOKUP(G1332,ScoreRanges!$C$4:$E$8,3),"")</f>
        <v/>
      </c>
      <c r="J1332" s="30" t="str">
        <f>IF(AND(ConversionTable!$F$2&lt;&gt;"",A1332&lt;&gt;""),VLOOKUP(G1332,ConversionTable!B$2:D$402,3),"")</f>
        <v/>
      </c>
      <c r="K1332" t="str">
        <f>IF(AND(ConversionTable!$F$2&lt;&gt;"",A1332&lt;&gt;""),VLOOKUP(J1332,ConversionTable!I$4:K$7,3),"")</f>
        <v/>
      </c>
      <c r="M1332" t="str">
        <f>IF(A1332&lt;&gt;"",(RawData!AC1332*ScoringModel!$B$11+RawData!AD1332*ScoringModel!$B$21+RawData!AE1332*ScoringModel!$B$31)*0.01,"")</f>
        <v/>
      </c>
      <c r="N1332" t="str">
        <f>IF(A1332&lt;&gt;"",(RawData!H1332*ScoringModel!$B$4+RawData!I1332*ScoringModel!$B$5+RawData!J1332*ScoringModel!$B$6+RawData!K1332*ScoringModel!$B$7+RawData!L1332*ScoringModel!$B$8+RawData!M1332*ScoringModel!$B$9+RawData!N1332*ScoringModel!$B$10)*0.01,"")</f>
        <v/>
      </c>
      <c r="O1332" t="str">
        <f>IF(A1332&lt;&gt;"",(RawData!O1332*ScoringModel!$B$14+RawData!P1332*ScoringModel!$B$15+RawData!Q1332*ScoringModel!$B$16+RawData!R1332*ScoringModel!$B$17+RawData!S1332*ScoringModel!$B$18+RawData!T1332*ScoringModel!$B$19+RawData!U1332*ScoringModel!$B$20)*0.01,"")</f>
        <v/>
      </c>
      <c r="P1332" t="str">
        <f>IF(A1332&lt;&gt;"",(RawData!V1332*ScoringModel!$B$24+RawData!W1332*ScoringModel!$B$25+RawData!X1332*ScoringModel!$B$26+RawData!Y1332*ScoringModel!$B$27+RawData!Z1332*ScoringModel!$B$28+RawData!AA1332*ScoringModel!$B$29+RawData!AB1332*ScoringModel!$B$30)*0.01,"")</f>
        <v/>
      </c>
      <c r="Q1332" s="19"/>
      <c r="R1332" s="19"/>
      <c r="S1332" s="19"/>
      <c r="T1332" s="19"/>
      <c r="U1332" s="19"/>
      <c r="V1332" s="19"/>
    </row>
    <row r="1333" spans="1:22" x14ac:dyDescent="0.25">
      <c r="A1333" t="str">
        <f>IF(RawData!A1333&lt;&gt;"",RawData!A1333,"")</f>
        <v/>
      </c>
      <c r="B1333" t="str">
        <f>IF(RawData!B1333&lt;&gt;"",CONCATENATE(RawData!B1333,", ",RawData!C1333),"")</f>
        <v/>
      </c>
      <c r="C1333" t="str">
        <f>IF(RawData!D1333&lt;&gt;"",RawData!D1333,"")</f>
        <v/>
      </c>
      <c r="D1333" s="28" t="str">
        <f>IF(RawData!E1333&lt;&gt;"",RawData!E1333,"")</f>
        <v/>
      </c>
      <c r="E1333" t="str">
        <f>IF(RawData!F1333&lt;&gt;"",CONCATENATE(RawData!F1333,", ",LEFT(RawData!G1333,1)),"")</f>
        <v/>
      </c>
      <c r="G1333" s="30" t="str">
        <f t="shared" si="20"/>
        <v/>
      </c>
      <c r="H1333" t="str">
        <f>IF(A1333&lt;&gt;"",VLOOKUP(G1333,ScoreRanges!$C$4:$E$8,3),"")</f>
        <v/>
      </c>
      <c r="J1333" s="30" t="str">
        <f>IF(AND(ConversionTable!$F$2&lt;&gt;"",A1333&lt;&gt;""),VLOOKUP(G1333,ConversionTable!B$2:D$402,3),"")</f>
        <v/>
      </c>
      <c r="K1333" t="str">
        <f>IF(AND(ConversionTable!$F$2&lt;&gt;"",A1333&lt;&gt;""),VLOOKUP(J1333,ConversionTable!I$4:K$7,3),"")</f>
        <v/>
      </c>
      <c r="M1333" t="str">
        <f>IF(A1333&lt;&gt;"",(RawData!AC1333*ScoringModel!$B$11+RawData!AD1333*ScoringModel!$B$21+RawData!AE1333*ScoringModel!$B$31)*0.01,"")</f>
        <v/>
      </c>
      <c r="N1333" t="str">
        <f>IF(A1333&lt;&gt;"",(RawData!H1333*ScoringModel!$B$4+RawData!I1333*ScoringModel!$B$5+RawData!J1333*ScoringModel!$B$6+RawData!K1333*ScoringModel!$B$7+RawData!L1333*ScoringModel!$B$8+RawData!M1333*ScoringModel!$B$9+RawData!N1333*ScoringModel!$B$10)*0.01,"")</f>
        <v/>
      </c>
      <c r="O1333" t="str">
        <f>IF(A1333&lt;&gt;"",(RawData!O1333*ScoringModel!$B$14+RawData!P1333*ScoringModel!$B$15+RawData!Q1333*ScoringModel!$B$16+RawData!R1333*ScoringModel!$B$17+RawData!S1333*ScoringModel!$B$18+RawData!T1333*ScoringModel!$B$19+RawData!U1333*ScoringModel!$B$20)*0.01,"")</f>
        <v/>
      </c>
      <c r="P1333" t="str">
        <f>IF(A1333&lt;&gt;"",(RawData!V1333*ScoringModel!$B$24+RawData!W1333*ScoringModel!$B$25+RawData!X1333*ScoringModel!$B$26+RawData!Y1333*ScoringModel!$B$27+RawData!Z1333*ScoringModel!$B$28+RawData!AA1333*ScoringModel!$B$29+RawData!AB1333*ScoringModel!$B$30)*0.01,"")</f>
        <v/>
      </c>
      <c r="Q1333" s="19"/>
      <c r="R1333" s="19"/>
      <c r="S1333" s="19"/>
      <c r="T1333" s="19"/>
      <c r="U1333" s="19"/>
      <c r="V1333" s="19"/>
    </row>
    <row r="1334" spans="1:22" x14ac:dyDescent="0.25">
      <c r="A1334" t="str">
        <f>IF(RawData!A1334&lt;&gt;"",RawData!A1334,"")</f>
        <v/>
      </c>
      <c r="B1334" t="str">
        <f>IF(RawData!B1334&lt;&gt;"",CONCATENATE(RawData!B1334,", ",RawData!C1334),"")</f>
        <v/>
      </c>
      <c r="C1334" t="str">
        <f>IF(RawData!D1334&lt;&gt;"",RawData!D1334,"")</f>
        <v/>
      </c>
      <c r="D1334" s="28" t="str">
        <f>IF(RawData!E1334&lt;&gt;"",RawData!E1334,"")</f>
        <v/>
      </c>
      <c r="E1334" t="str">
        <f>IF(RawData!F1334&lt;&gt;"",CONCATENATE(RawData!F1334,", ",LEFT(RawData!G1334,1)),"")</f>
        <v/>
      </c>
      <c r="G1334" s="30" t="str">
        <f t="shared" si="20"/>
        <v/>
      </c>
      <c r="H1334" t="str">
        <f>IF(A1334&lt;&gt;"",VLOOKUP(G1334,ScoreRanges!$C$4:$E$8,3),"")</f>
        <v/>
      </c>
      <c r="J1334" s="30" t="str">
        <f>IF(AND(ConversionTable!$F$2&lt;&gt;"",A1334&lt;&gt;""),VLOOKUP(G1334,ConversionTable!B$2:D$402,3),"")</f>
        <v/>
      </c>
      <c r="K1334" t="str">
        <f>IF(AND(ConversionTable!$F$2&lt;&gt;"",A1334&lt;&gt;""),VLOOKUP(J1334,ConversionTable!I$4:K$7,3),"")</f>
        <v/>
      </c>
      <c r="M1334" t="str">
        <f>IF(A1334&lt;&gt;"",(RawData!AC1334*ScoringModel!$B$11+RawData!AD1334*ScoringModel!$B$21+RawData!AE1334*ScoringModel!$B$31)*0.01,"")</f>
        <v/>
      </c>
      <c r="N1334" t="str">
        <f>IF(A1334&lt;&gt;"",(RawData!H1334*ScoringModel!$B$4+RawData!I1334*ScoringModel!$B$5+RawData!J1334*ScoringModel!$B$6+RawData!K1334*ScoringModel!$B$7+RawData!L1334*ScoringModel!$B$8+RawData!M1334*ScoringModel!$B$9+RawData!N1334*ScoringModel!$B$10)*0.01,"")</f>
        <v/>
      </c>
      <c r="O1334" t="str">
        <f>IF(A1334&lt;&gt;"",(RawData!O1334*ScoringModel!$B$14+RawData!P1334*ScoringModel!$B$15+RawData!Q1334*ScoringModel!$B$16+RawData!R1334*ScoringModel!$B$17+RawData!S1334*ScoringModel!$B$18+RawData!T1334*ScoringModel!$B$19+RawData!U1334*ScoringModel!$B$20)*0.01,"")</f>
        <v/>
      </c>
      <c r="P1334" t="str">
        <f>IF(A1334&lt;&gt;"",(RawData!V1334*ScoringModel!$B$24+RawData!W1334*ScoringModel!$B$25+RawData!X1334*ScoringModel!$B$26+RawData!Y1334*ScoringModel!$B$27+RawData!Z1334*ScoringModel!$B$28+RawData!AA1334*ScoringModel!$B$29+RawData!AB1334*ScoringModel!$B$30)*0.01,"")</f>
        <v/>
      </c>
      <c r="Q1334" s="19"/>
      <c r="R1334" s="19"/>
      <c r="S1334" s="19"/>
      <c r="T1334" s="19"/>
      <c r="U1334" s="19"/>
      <c r="V1334" s="19"/>
    </row>
    <row r="1335" spans="1:22" x14ac:dyDescent="0.25">
      <c r="A1335" t="str">
        <f>IF(RawData!A1335&lt;&gt;"",RawData!A1335,"")</f>
        <v/>
      </c>
      <c r="B1335" t="str">
        <f>IF(RawData!B1335&lt;&gt;"",CONCATENATE(RawData!B1335,", ",RawData!C1335),"")</f>
        <v/>
      </c>
      <c r="C1335" t="str">
        <f>IF(RawData!D1335&lt;&gt;"",RawData!D1335,"")</f>
        <v/>
      </c>
      <c r="D1335" s="28" t="str">
        <f>IF(RawData!E1335&lt;&gt;"",RawData!E1335,"")</f>
        <v/>
      </c>
      <c r="E1335" t="str">
        <f>IF(RawData!F1335&lt;&gt;"",CONCATENATE(RawData!F1335,", ",LEFT(RawData!G1335,1)),"")</f>
        <v/>
      </c>
      <c r="G1335" s="30" t="str">
        <f t="shared" si="20"/>
        <v/>
      </c>
      <c r="H1335" t="str">
        <f>IF(A1335&lt;&gt;"",VLOOKUP(G1335,ScoreRanges!$C$4:$E$8,3),"")</f>
        <v/>
      </c>
      <c r="J1335" s="30" t="str">
        <f>IF(AND(ConversionTable!$F$2&lt;&gt;"",A1335&lt;&gt;""),VLOOKUP(G1335,ConversionTable!B$2:D$402,3),"")</f>
        <v/>
      </c>
      <c r="K1335" t="str">
        <f>IF(AND(ConversionTable!$F$2&lt;&gt;"",A1335&lt;&gt;""),VLOOKUP(J1335,ConversionTable!I$4:K$7,3),"")</f>
        <v/>
      </c>
      <c r="M1335" t="str">
        <f>IF(A1335&lt;&gt;"",(RawData!AC1335*ScoringModel!$B$11+RawData!AD1335*ScoringModel!$B$21+RawData!AE1335*ScoringModel!$B$31)*0.01,"")</f>
        <v/>
      </c>
      <c r="N1335" t="str">
        <f>IF(A1335&lt;&gt;"",(RawData!H1335*ScoringModel!$B$4+RawData!I1335*ScoringModel!$B$5+RawData!J1335*ScoringModel!$B$6+RawData!K1335*ScoringModel!$B$7+RawData!L1335*ScoringModel!$B$8+RawData!M1335*ScoringModel!$B$9+RawData!N1335*ScoringModel!$B$10)*0.01,"")</f>
        <v/>
      </c>
      <c r="O1335" t="str">
        <f>IF(A1335&lt;&gt;"",(RawData!O1335*ScoringModel!$B$14+RawData!P1335*ScoringModel!$B$15+RawData!Q1335*ScoringModel!$B$16+RawData!R1335*ScoringModel!$B$17+RawData!S1335*ScoringModel!$B$18+RawData!T1335*ScoringModel!$B$19+RawData!U1335*ScoringModel!$B$20)*0.01,"")</f>
        <v/>
      </c>
      <c r="P1335" t="str">
        <f>IF(A1335&lt;&gt;"",(RawData!V1335*ScoringModel!$B$24+RawData!W1335*ScoringModel!$B$25+RawData!X1335*ScoringModel!$B$26+RawData!Y1335*ScoringModel!$B$27+RawData!Z1335*ScoringModel!$B$28+RawData!AA1335*ScoringModel!$B$29+RawData!AB1335*ScoringModel!$B$30)*0.01,"")</f>
        <v/>
      </c>
      <c r="Q1335" s="19"/>
      <c r="R1335" s="19"/>
      <c r="S1335" s="19"/>
      <c r="T1335" s="19"/>
      <c r="U1335" s="19"/>
      <c r="V1335" s="19"/>
    </row>
    <row r="1336" spans="1:22" x14ac:dyDescent="0.25">
      <c r="A1336" t="str">
        <f>IF(RawData!A1336&lt;&gt;"",RawData!A1336,"")</f>
        <v/>
      </c>
      <c r="B1336" t="str">
        <f>IF(RawData!B1336&lt;&gt;"",CONCATENATE(RawData!B1336,", ",RawData!C1336),"")</f>
        <v/>
      </c>
      <c r="C1336" t="str">
        <f>IF(RawData!D1336&lt;&gt;"",RawData!D1336,"")</f>
        <v/>
      </c>
      <c r="D1336" s="28" t="str">
        <f>IF(RawData!E1336&lt;&gt;"",RawData!E1336,"")</f>
        <v/>
      </c>
      <c r="E1336" t="str">
        <f>IF(RawData!F1336&lt;&gt;"",CONCATENATE(RawData!F1336,", ",LEFT(RawData!G1336,1)),"")</f>
        <v/>
      </c>
      <c r="G1336" s="30" t="str">
        <f t="shared" si="20"/>
        <v/>
      </c>
      <c r="H1336" t="str">
        <f>IF(A1336&lt;&gt;"",VLOOKUP(G1336,ScoreRanges!$C$4:$E$8,3),"")</f>
        <v/>
      </c>
      <c r="J1336" s="30" t="str">
        <f>IF(AND(ConversionTable!$F$2&lt;&gt;"",A1336&lt;&gt;""),VLOOKUP(G1336,ConversionTable!B$2:D$402,3),"")</f>
        <v/>
      </c>
      <c r="K1336" t="str">
        <f>IF(AND(ConversionTable!$F$2&lt;&gt;"",A1336&lt;&gt;""),VLOOKUP(J1336,ConversionTable!I$4:K$7,3),"")</f>
        <v/>
      </c>
      <c r="M1336" t="str">
        <f>IF(A1336&lt;&gt;"",(RawData!AC1336*ScoringModel!$B$11+RawData!AD1336*ScoringModel!$B$21+RawData!AE1336*ScoringModel!$B$31)*0.01,"")</f>
        <v/>
      </c>
      <c r="N1336" t="str">
        <f>IF(A1336&lt;&gt;"",(RawData!H1336*ScoringModel!$B$4+RawData!I1336*ScoringModel!$B$5+RawData!J1336*ScoringModel!$B$6+RawData!K1336*ScoringModel!$B$7+RawData!L1336*ScoringModel!$B$8+RawData!M1336*ScoringModel!$B$9+RawData!N1336*ScoringModel!$B$10)*0.01,"")</f>
        <v/>
      </c>
      <c r="O1336" t="str">
        <f>IF(A1336&lt;&gt;"",(RawData!O1336*ScoringModel!$B$14+RawData!P1336*ScoringModel!$B$15+RawData!Q1336*ScoringModel!$B$16+RawData!R1336*ScoringModel!$B$17+RawData!S1336*ScoringModel!$B$18+RawData!T1336*ScoringModel!$B$19+RawData!U1336*ScoringModel!$B$20)*0.01,"")</f>
        <v/>
      </c>
      <c r="P1336" t="str">
        <f>IF(A1336&lt;&gt;"",(RawData!V1336*ScoringModel!$B$24+RawData!W1336*ScoringModel!$B$25+RawData!X1336*ScoringModel!$B$26+RawData!Y1336*ScoringModel!$B$27+RawData!Z1336*ScoringModel!$B$28+RawData!AA1336*ScoringModel!$B$29+RawData!AB1336*ScoringModel!$B$30)*0.01,"")</f>
        <v/>
      </c>
      <c r="Q1336" s="19"/>
      <c r="R1336" s="19"/>
      <c r="S1336" s="19"/>
      <c r="T1336" s="19"/>
      <c r="U1336" s="19"/>
      <c r="V1336" s="19"/>
    </row>
    <row r="1337" spans="1:22" x14ac:dyDescent="0.25">
      <c r="A1337" t="str">
        <f>IF(RawData!A1337&lt;&gt;"",RawData!A1337,"")</f>
        <v/>
      </c>
      <c r="B1337" t="str">
        <f>IF(RawData!B1337&lt;&gt;"",CONCATENATE(RawData!B1337,", ",RawData!C1337),"")</f>
        <v/>
      </c>
      <c r="C1337" t="str">
        <f>IF(RawData!D1337&lt;&gt;"",RawData!D1337,"")</f>
        <v/>
      </c>
      <c r="D1337" s="28" t="str">
        <f>IF(RawData!E1337&lt;&gt;"",RawData!E1337,"")</f>
        <v/>
      </c>
      <c r="E1337" t="str">
        <f>IF(RawData!F1337&lt;&gt;"",CONCATENATE(RawData!F1337,", ",LEFT(RawData!G1337,1)),"")</f>
        <v/>
      </c>
      <c r="G1337" s="30" t="str">
        <f t="shared" si="20"/>
        <v/>
      </c>
      <c r="H1337" t="str">
        <f>IF(A1337&lt;&gt;"",VLOOKUP(G1337,ScoreRanges!$C$4:$E$8,3),"")</f>
        <v/>
      </c>
      <c r="J1337" s="30" t="str">
        <f>IF(AND(ConversionTable!$F$2&lt;&gt;"",A1337&lt;&gt;""),VLOOKUP(G1337,ConversionTable!B$2:D$402,3),"")</f>
        <v/>
      </c>
      <c r="K1337" t="str">
        <f>IF(AND(ConversionTable!$F$2&lt;&gt;"",A1337&lt;&gt;""),VLOOKUP(J1337,ConversionTable!I$4:K$7,3),"")</f>
        <v/>
      </c>
      <c r="M1337" t="str">
        <f>IF(A1337&lt;&gt;"",(RawData!AC1337*ScoringModel!$B$11+RawData!AD1337*ScoringModel!$B$21+RawData!AE1337*ScoringModel!$B$31)*0.01,"")</f>
        <v/>
      </c>
      <c r="N1337" t="str">
        <f>IF(A1337&lt;&gt;"",(RawData!H1337*ScoringModel!$B$4+RawData!I1337*ScoringModel!$B$5+RawData!J1337*ScoringModel!$B$6+RawData!K1337*ScoringModel!$B$7+RawData!L1337*ScoringModel!$B$8+RawData!M1337*ScoringModel!$B$9+RawData!N1337*ScoringModel!$B$10)*0.01,"")</f>
        <v/>
      </c>
      <c r="O1337" t="str">
        <f>IF(A1337&lt;&gt;"",(RawData!O1337*ScoringModel!$B$14+RawData!P1337*ScoringModel!$B$15+RawData!Q1337*ScoringModel!$B$16+RawData!R1337*ScoringModel!$B$17+RawData!S1337*ScoringModel!$B$18+RawData!T1337*ScoringModel!$B$19+RawData!U1337*ScoringModel!$B$20)*0.01,"")</f>
        <v/>
      </c>
      <c r="P1337" t="str">
        <f>IF(A1337&lt;&gt;"",(RawData!V1337*ScoringModel!$B$24+RawData!W1337*ScoringModel!$B$25+RawData!X1337*ScoringModel!$B$26+RawData!Y1337*ScoringModel!$B$27+RawData!Z1337*ScoringModel!$B$28+RawData!AA1337*ScoringModel!$B$29+RawData!AB1337*ScoringModel!$B$30)*0.01,"")</f>
        <v/>
      </c>
      <c r="Q1337" s="19"/>
      <c r="R1337" s="19"/>
      <c r="S1337" s="19"/>
      <c r="T1337" s="19"/>
      <c r="U1337" s="19"/>
      <c r="V1337" s="19"/>
    </row>
    <row r="1338" spans="1:22" x14ac:dyDescent="0.25">
      <c r="A1338" t="str">
        <f>IF(RawData!A1338&lt;&gt;"",RawData!A1338,"")</f>
        <v/>
      </c>
      <c r="B1338" t="str">
        <f>IF(RawData!B1338&lt;&gt;"",CONCATENATE(RawData!B1338,", ",RawData!C1338),"")</f>
        <v/>
      </c>
      <c r="C1338" t="str">
        <f>IF(RawData!D1338&lt;&gt;"",RawData!D1338,"")</f>
        <v/>
      </c>
      <c r="D1338" s="28" t="str">
        <f>IF(RawData!E1338&lt;&gt;"",RawData!E1338,"")</f>
        <v/>
      </c>
      <c r="E1338" t="str">
        <f>IF(RawData!F1338&lt;&gt;"",CONCATENATE(RawData!F1338,", ",LEFT(RawData!G1338,1)),"")</f>
        <v/>
      </c>
      <c r="G1338" s="30" t="str">
        <f t="shared" si="20"/>
        <v/>
      </c>
      <c r="H1338" t="str">
        <f>IF(A1338&lt;&gt;"",VLOOKUP(G1338,ScoreRanges!$C$4:$E$8,3),"")</f>
        <v/>
      </c>
      <c r="J1338" s="30" t="str">
        <f>IF(AND(ConversionTable!$F$2&lt;&gt;"",A1338&lt;&gt;""),VLOOKUP(G1338,ConversionTable!B$2:D$402,3),"")</f>
        <v/>
      </c>
      <c r="K1338" t="str">
        <f>IF(AND(ConversionTable!$F$2&lt;&gt;"",A1338&lt;&gt;""),VLOOKUP(J1338,ConversionTable!I$4:K$7,3),"")</f>
        <v/>
      </c>
      <c r="M1338" t="str">
        <f>IF(A1338&lt;&gt;"",(RawData!AC1338*ScoringModel!$B$11+RawData!AD1338*ScoringModel!$B$21+RawData!AE1338*ScoringModel!$B$31)*0.01,"")</f>
        <v/>
      </c>
      <c r="N1338" t="str">
        <f>IF(A1338&lt;&gt;"",(RawData!H1338*ScoringModel!$B$4+RawData!I1338*ScoringModel!$B$5+RawData!J1338*ScoringModel!$B$6+RawData!K1338*ScoringModel!$B$7+RawData!L1338*ScoringModel!$B$8+RawData!M1338*ScoringModel!$B$9+RawData!N1338*ScoringModel!$B$10)*0.01,"")</f>
        <v/>
      </c>
      <c r="O1338" t="str">
        <f>IF(A1338&lt;&gt;"",(RawData!O1338*ScoringModel!$B$14+RawData!P1338*ScoringModel!$B$15+RawData!Q1338*ScoringModel!$B$16+RawData!R1338*ScoringModel!$B$17+RawData!S1338*ScoringModel!$B$18+RawData!T1338*ScoringModel!$B$19+RawData!U1338*ScoringModel!$B$20)*0.01,"")</f>
        <v/>
      </c>
      <c r="P1338" t="str">
        <f>IF(A1338&lt;&gt;"",(RawData!V1338*ScoringModel!$B$24+RawData!W1338*ScoringModel!$B$25+RawData!X1338*ScoringModel!$B$26+RawData!Y1338*ScoringModel!$B$27+RawData!Z1338*ScoringModel!$B$28+RawData!AA1338*ScoringModel!$B$29+RawData!AB1338*ScoringModel!$B$30)*0.01,"")</f>
        <v/>
      </c>
      <c r="Q1338" s="19"/>
      <c r="R1338" s="19"/>
      <c r="S1338" s="19"/>
      <c r="T1338" s="19"/>
      <c r="U1338" s="19"/>
      <c r="V1338" s="19"/>
    </row>
    <row r="1339" spans="1:22" x14ac:dyDescent="0.25">
      <c r="A1339" t="str">
        <f>IF(RawData!A1339&lt;&gt;"",RawData!A1339,"")</f>
        <v/>
      </c>
      <c r="B1339" t="str">
        <f>IF(RawData!B1339&lt;&gt;"",CONCATENATE(RawData!B1339,", ",RawData!C1339),"")</f>
        <v/>
      </c>
      <c r="C1339" t="str">
        <f>IF(RawData!D1339&lt;&gt;"",RawData!D1339,"")</f>
        <v/>
      </c>
      <c r="D1339" s="28" t="str">
        <f>IF(RawData!E1339&lt;&gt;"",RawData!E1339,"")</f>
        <v/>
      </c>
      <c r="E1339" t="str">
        <f>IF(RawData!F1339&lt;&gt;"",CONCATENATE(RawData!F1339,", ",LEFT(RawData!G1339,1)),"")</f>
        <v/>
      </c>
      <c r="G1339" s="30" t="str">
        <f t="shared" si="20"/>
        <v/>
      </c>
      <c r="H1339" t="str">
        <f>IF(A1339&lt;&gt;"",VLOOKUP(G1339,ScoreRanges!$C$4:$E$8,3),"")</f>
        <v/>
      </c>
      <c r="J1339" s="30" t="str">
        <f>IF(AND(ConversionTable!$F$2&lt;&gt;"",A1339&lt;&gt;""),VLOOKUP(G1339,ConversionTable!B$2:D$402,3),"")</f>
        <v/>
      </c>
      <c r="K1339" t="str">
        <f>IF(AND(ConversionTable!$F$2&lt;&gt;"",A1339&lt;&gt;""),VLOOKUP(J1339,ConversionTable!I$4:K$7,3),"")</f>
        <v/>
      </c>
      <c r="M1339" t="str">
        <f>IF(A1339&lt;&gt;"",(RawData!AC1339*ScoringModel!$B$11+RawData!AD1339*ScoringModel!$B$21+RawData!AE1339*ScoringModel!$B$31)*0.01,"")</f>
        <v/>
      </c>
      <c r="N1339" t="str">
        <f>IF(A1339&lt;&gt;"",(RawData!H1339*ScoringModel!$B$4+RawData!I1339*ScoringModel!$B$5+RawData!J1339*ScoringModel!$B$6+RawData!K1339*ScoringModel!$B$7+RawData!L1339*ScoringModel!$B$8+RawData!M1339*ScoringModel!$B$9+RawData!N1339*ScoringModel!$B$10)*0.01,"")</f>
        <v/>
      </c>
      <c r="O1339" t="str">
        <f>IF(A1339&lt;&gt;"",(RawData!O1339*ScoringModel!$B$14+RawData!P1339*ScoringModel!$B$15+RawData!Q1339*ScoringModel!$B$16+RawData!R1339*ScoringModel!$B$17+RawData!S1339*ScoringModel!$B$18+RawData!T1339*ScoringModel!$B$19+RawData!U1339*ScoringModel!$B$20)*0.01,"")</f>
        <v/>
      </c>
      <c r="P1339" t="str">
        <f>IF(A1339&lt;&gt;"",(RawData!V1339*ScoringModel!$B$24+RawData!W1339*ScoringModel!$B$25+RawData!X1339*ScoringModel!$B$26+RawData!Y1339*ScoringModel!$B$27+RawData!Z1339*ScoringModel!$B$28+RawData!AA1339*ScoringModel!$B$29+RawData!AB1339*ScoringModel!$B$30)*0.01,"")</f>
        <v/>
      </c>
      <c r="Q1339" s="19"/>
      <c r="R1339" s="19"/>
      <c r="S1339" s="19"/>
      <c r="T1339" s="19"/>
      <c r="U1339" s="19"/>
      <c r="V1339" s="19"/>
    </row>
    <row r="1340" spans="1:22" x14ac:dyDescent="0.25">
      <c r="A1340" t="str">
        <f>IF(RawData!A1340&lt;&gt;"",RawData!A1340,"")</f>
        <v/>
      </c>
      <c r="B1340" t="str">
        <f>IF(RawData!B1340&lt;&gt;"",CONCATENATE(RawData!B1340,", ",RawData!C1340),"")</f>
        <v/>
      </c>
      <c r="C1340" t="str">
        <f>IF(RawData!D1340&lt;&gt;"",RawData!D1340,"")</f>
        <v/>
      </c>
      <c r="D1340" s="28" t="str">
        <f>IF(RawData!E1340&lt;&gt;"",RawData!E1340,"")</f>
        <v/>
      </c>
      <c r="E1340" t="str">
        <f>IF(RawData!F1340&lt;&gt;"",CONCATENATE(RawData!F1340,", ",LEFT(RawData!G1340,1)),"")</f>
        <v/>
      </c>
      <c r="G1340" s="30" t="str">
        <f t="shared" si="20"/>
        <v/>
      </c>
      <c r="H1340" t="str">
        <f>IF(A1340&lt;&gt;"",VLOOKUP(G1340,ScoreRanges!$C$4:$E$8,3),"")</f>
        <v/>
      </c>
      <c r="J1340" s="30" t="str">
        <f>IF(AND(ConversionTable!$F$2&lt;&gt;"",A1340&lt;&gt;""),VLOOKUP(G1340,ConversionTable!B$2:D$402,3),"")</f>
        <v/>
      </c>
      <c r="K1340" t="str">
        <f>IF(AND(ConversionTable!$F$2&lt;&gt;"",A1340&lt;&gt;""),VLOOKUP(J1340,ConversionTable!I$4:K$7,3),"")</f>
        <v/>
      </c>
      <c r="M1340" t="str">
        <f>IF(A1340&lt;&gt;"",(RawData!AC1340*ScoringModel!$B$11+RawData!AD1340*ScoringModel!$B$21+RawData!AE1340*ScoringModel!$B$31)*0.01,"")</f>
        <v/>
      </c>
      <c r="N1340" t="str">
        <f>IF(A1340&lt;&gt;"",(RawData!H1340*ScoringModel!$B$4+RawData!I1340*ScoringModel!$B$5+RawData!J1340*ScoringModel!$B$6+RawData!K1340*ScoringModel!$B$7+RawData!L1340*ScoringModel!$B$8+RawData!M1340*ScoringModel!$B$9+RawData!N1340*ScoringModel!$B$10)*0.01,"")</f>
        <v/>
      </c>
      <c r="O1340" t="str">
        <f>IF(A1340&lt;&gt;"",(RawData!O1340*ScoringModel!$B$14+RawData!P1340*ScoringModel!$B$15+RawData!Q1340*ScoringModel!$B$16+RawData!R1340*ScoringModel!$B$17+RawData!S1340*ScoringModel!$B$18+RawData!T1340*ScoringModel!$B$19+RawData!U1340*ScoringModel!$B$20)*0.01,"")</f>
        <v/>
      </c>
      <c r="P1340" t="str">
        <f>IF(A1340&lt;&gt;"",(RawData!V1340*ScoringModel!$B$24+RawData!W1340*ScoringModel!$B$25+RawData!X1340*ScoringModel!$B$26+RawData!Y1340*ScoringModel!$B$27+RawData!Z1340*ScoringModel!$B$28+RawData!AA1340*ScoringModel!$B$29+RawData!AB1340*ScoringModel!$B$30)*0.01,"")</f>
        <v/>
      </c>
      <c r="Q1340" s="19"/>
      <c r="R1340" s="19"/>
      <c r="S1340" s="19"/>
      <c r="T1340" s="19"/>
      <c r="U1340" s="19"/>
      <c r="V1340" s="19"/>
    </row>
    <row r="1341" spans="1:22" x14ac:dyDescent="0.25">
      <c r="A1341" t="str">
        <f>IF(RawData!A1341&lt;&gt;"",RawData!A1341,"")</f>
        <v/>
      </c>
      <c r="B1341" t="str">
        <f>IF(RawData!B1341&lt;&gt;"",CONCATENATE(RawData!B1341,", ",RawData!C1341),"")</f>
        <v/>
      </c>
      <c r="C1341" t="str">
        <f>IF(RawData!D1341&lt;&gt;"",RawData!D1341,"")</f>
        <v/>
      </c>
      <c r="D1341" s="28" t="str">
        <f>IF(RawData!E1341&lt;&gt;"",RawData!E1341,"")</f>
        <v/>
      </c>
      <c r="E1341" t="str">
        <f>IF(RawData!F1341&lt;&gt;"",CONCATENATE(RawData!F1341,", ",LEFT(RawData!G1341,1)),"")</f>
        <v/>
      </c>
      <c r="G1341" s="30" t="str">
        <f t="shared" si="20"/>
        <v/>
      </c>
      <c r="H1341" t="str">
        <f>IF(A1341&lt;&gt;"",VLOOKUP(G1341,ScoreRanges!$C$4:$E$8,3),"")</f>
        <v/>
      </c>
      <c r="J1341" s="30" t="str">
        <f>IF(AND(ConversionTable!$F$2&lt;&gt;"",A1341&lt;&gt;""),VLOOKUP(G1341,ConversionTable!B$2:D$402,3),"")</f>
        <v/>
      </c>
      <c r="K1341" t="str">
        <f>IF(AND(ConversionTable!$F$2&lt;&gt;"",A1341&lt;&gt;""),VLOOKUP(J1341,ConversionTable!I$4:K$7,3),"")</f>
        <v/>
      </c>
      <c r="M1341" t="str">
        <f>IF(A1341&lt;&gt;"",(RawData!AC1341*ScoringModel!$B$11+RawData!AD1341*ScoringModel!$B$21+RawData!AE1341*ScoringModel!$B$31)*0.01,"")</f>
        <v/>
      </c>
      <c r="N1341" t="str">
        <f>IF(A1341&lt;&gt;"",(RawData!H1341*ScoringModel!$B$4+RawData!I1341*ScoringModel!$B$5+RawData!J1341*ScoringModel!$B$6+RawData!K1341*ScoringModel!$B$7+RawData!L1341*ScoringModel!$B$8+RawData!M1341*ScoringModel!$B$9+RawData!N1341*ScoringModel!$B$10)*0.01,"")</f>
        <v/>
      </c>
      <c r="O1341" t="str">
        <f>IF(A1341&lt;&gt;"",(RawData!O1341*ScoringModel!$B$14+RawData!P1341*ScoringModel!$B$15+RawData!Q1341*ScoringModel!$B$16+RawData!R1341*ScoringModel!$B$17+RawData!S1341*ScoringModel!$B$18+RawData!T1341*ScoringModel!$B$19+RawData!U1341*ScoringModel!$B$20)*0.01,"")</f>
        <v/>
      </c>
      <c r="P1341" t="str">
        <f>IF(A1341&lt;&gt;"",(RawData!V1341*ScoringModel!$B$24+RawData!W1341*ScoringModel!$B$25+RawData!X1341*ScoringModel!$B$26+RawData!Y1341*ScoringModel!$B$27+RawData!Z1341*ScoringModel!$B$28+RawData!AA1341*ScoringModel!$B$29+RawData!AB1341*ScoringModel!$B$30)*0.01,"")</f>
        <v/>
      </c>
      <c r="Q1341" s="19"/>
      <c r="R1341" s="19"/>
      <c r="S1341" s="19"/>
      <c r="T1341" s="19"/>
      <c r="U1341" s="19"/>
      <c r="V1341" s="19"/>
    </row>
    <row r="1342" spans="1:22" x14ac:dyDescent="0.25">
      <c r="A1342" t="str">
        <f>IF(RawData!A1342&lt;&gt;"",RawData!A1342,"")</f>
        <v/>
      </c>
      <c r="B1342" t="str">
        <f>IF(RawData!B1342&lt;&gt;"",CONCATENATE(RawData!B1342,", ",RawData!C1342),"")</f>
        <v/>
      </c>
      <c r="C1342" t="str">
        <f>IF(RawData!D1342&lt;&gt;"",RawData!D1342,"")</f>
        <v/>
      </c>
      <c r="D1342" s="28" t="str">
        <f>IF(RawData!E1342&lt;&gt;"",RawData!E1342,"")</f>
        <v/>
      </c>
      <c r="E1342" t="str">
        <f>IF(RawData!F1342&lt;&gt;"",CONCATENATE(RawData!F1342,", ",LEFT(RawData!G1342,1)),"")</f>
        <v/>
      </c>
      <c r="G1342" s="30" t="str">
        <f t="shared" si="20"/>
        <v/>
      </c>
      <c r="H1342" t="str">
        <f>IF(A1342&lt;&gt;"",VLOOKUP(G1342,ScoreRanges!$C$4:$E$8,3),"")</f>
        <v/>
      </c>
      <c r="J1342" s="30" t="str">
        <f>IF(AND(ConversionTable!$F$2&lt;&gt;"",A1342&lt;&gt;""),VLOOKUP(G1342,ConversionTable!B$2:D$402,3),"")</f>
        <v/>
      </c>
      <c r="K1342" t="str">
        <f>IF(AND(ConversionTable!$F$2&lt;&gt;"",A1342&lt;&gt;""),VLOOKUP(J1342,ConversionTable!I$4:K$7,3),"")</f>
        <v/>
      </c>
      <c r="M1342" t="str">
        <f>IF(A1342&lt;&gt;"",(RawData!AC1342*ScoringModel!$B$11+RawData!AD1342*ScoringModel!$B$21+RawData!AE1342*ScoringModel!$B$31)*0.01,"")</f>
        <v/>
      </c>
      <c r="N1342" t="str">
        <f>IF(A1342&lt;&gt;"",(RawData!H1342*ScoringModel!$B$4+RawData!I1342*ScoringModel!$B$5+RawData!J1342*ScoringModel!$B$6+RawData!K1342*ScoringModel!$B$7+RawData!L1342*ScoringModel!$B$8+RawData!M1342*ScoringModel!$B$9+RawData!N1342*ScoringModel!$B$10)*0.01,"")</f>
        <v/>
      </c>
      <c r="O1342" t="str">
        <f>IF(A1342&lt;&gt;"",(RawData!O1342*ScoringModel!$B$14+RawData!P1342*ScoringModel!$B$15+RawData!Q1342*ScoringModel!$B$16+RawData!R1342*ScoringModel!$B$17+RawData!S1342*ScoringModel!$B$18+RawData!T1342*ScoringModel!$B$19+RawData!U1342*ScoringModel!$B$20)*0.01,"")</f>
        <v/>
      </c>
      <c r="P1342" t="str">
        <f>IF(A1342&lt;&gt;"",(RawData!V1342*ScoringModel!$B$24+RawData!W1342*ScoringModel!$B$25+RawData!X1342*ScoringModel!$B$26+RawData!Y1342*ScoringModel!$B$27+RawData!Z1342*ScoringModel!$B$28+RawData!AA1342*ScoringModel!$B$29+RawData!AB1342*ScoringModel!$B$30)*0.01,"")</f>
        <v/>
      </c>
      <c r="Q1342" s="19"/>
      <c r="R1342" s="19"/>
      <c r="S1342" s="19"/>
      <c r="T1342" s="19"/>
      <c r="U1342" s="19"/>
      <c r="V1342" s="19"/>
    </row>
    <row r="1343" spans="1:22" x14ac:dyDescent="0.25">
      <c r="A1343" t="str">
        <f>IF(RawData!A1343&lt;&gt;"",RawData!A1343,"")</f>
        <v/>
      </c>
      <c r="B1343" t="str">
        <f>IF(RawData!B1343&lt;&gt;"",CONCATENATE(RawData!B1343,", ",RawData!C1343),"")</f>
        <v/>
      </c>
      <c r="C1343" t="str">
        <f>IF(RawData!D1343&lt;&gt;"",RawData!D1343,"")</f>
        <v/>
      </c>
      <c r="D1343" s="28" t="str">
        <f>IF(RawData!E1343&lt;&gt;"",RawData!E1343,"")</f>
        <v/>
      </c>
      <c r="E1343" t="str">
        <f>IF(RawData!F1343&lt;&gt;"",CONCATENATE(RawData!F1343,", ",LEFT(RawData!G1343,1)),"")</f>
        <v/>
      </c>
      <c r="G1343" s="30" t="str">
        <f t="shared" si="20"/>
        <v/>
      </c>
      <c r="H1343" t="str">
        <f>IF(A1343&lt;&gt;"",VLOOKUP(G1343,ScoreRanges!$C$4:$E$8,3),"")</f>
        <v/>
      </c>
      <c r="J1343" s="30" t="str">
        <f>IF(AND(ConversionTable!$F$2&lt;&gt;"",A1343&lt;&gt;""),VLOOKUP(G1343,ConversionTable!B$2:D$402,3),"")</f>
        <v/>
      </c>
      <c r="K1343" t="str">
        <f>IF(AND(ConversionTable!$F$2&lt;&gt;"",A1343&lt;&gt;""),VLOOKUP(J1343,ConversionTable!I$4:K$7,3),"")</f>
        <v/>
      </c>
      <c r="M1343" t="str">
        <f>IF(A1343&lt;&gt;"",(RawData!AC1343*ScoringModel!$B$11+RawData!AD1343*ScoringModel!$B$21+RawData!AE1343*ScoringModel!$B$31)*0.01,"")</f>
        <v/>
      </c>
      <c r="N1343" t="str">
        <f>IF(A1343&lt;&gt;"",(RawData!H1343*ScoringModel!$B$4+RawData!I1343*ScoringModel!$B$5+RawData!J1343*ScoringModel!$B$6+RawData!K1343*ScoringModel!$B$7+RawData!L1343*ScoringModel!$B$8+RawData!M1343*ScoringModel!$B$9+RawData!N1343*ScoringModel!$B$10)*0.01,"")</f>
        <v/>
      </c>
      <c r="O1343" t="str">
        <f>IF(A1343&lt;&gt;"",(RawData!O1343*ScoringModel!$B$14+RawData!P1343*ScoringModel!$B$15+RawData!Q1343*ScoringModel!$B$16+RawData!R1343*ScoringModel!$B$17+RawData!S1343*ScoringModel!$B$18+RawData!T1343*ScoringModel!$B$19+RawData!U1343*ScoringModel!$B$20)*0.01,"")</f>
        <v/>
      </c>
      <c r="P1343" t="str">
        <f>IF(A1343&lt;&gt;"",(RawData!V1343*ScoringModel!$B$24+RawData!W1343*ScoringModel!$B$25+RawData!X1343*ScoringModel!$B$26+RawData!Y1343*ScoringModel!$B$27+RawData!Z1343*ScoringModel!$B$28+RawData!AA1343*ScoringModel!$B$29+RawData!AB1343*ScoringModel!$B$30)*0.01,"")</f>
        <v/>
      </c>
      <c r="Q1343" s="19"/>
      <c r="R1343" s="19"/>
      <c r="S1343" s="19"/>
      <c r="T1343" s="19"/>
      <c r="U1343" s="19"/>
      <c r="V1343" s="19"/>
    </row>
    <row r="1344" spans="1:22" x14ac:dyDescent="0.25">
      <c r="A1344" t="str">
        <f>IF(RawData!A1344&lt;&gt;"",RawData!A1344,"")</f>
        <v/>
      </c>
      <c r="B1344" t="str">
        <f>IF(RawData!B1344&lt;&gt;"",CONCATENATE(RawData!B1344,", ",RawData!C1344),"")</f>
        <v/>
      </c>
      <c r="C1344" t="str">
        <f>IF(RawData!D1344&lt;&gt;"",RawData!D1344,"")</f>
        <v/>
      </c>
      <c r="D1344" s="28" t="str">
        <f>IF(RawData!E1344&lt;&gt;"",RawData!E1344,"")</f>
        <v/>
      </c>
      <c r="E1344" t="str">
        <f>IF(RawData!F1344&lt;&gt;"",CONCATENATE(RawData!F1344,", ",LEFT(RawData!G1344,1)),"")</f>
        <v/>
      </c>
      <c r="G1344" s="30" t="str">
        <f t="shared" si="20"/>
        <v/>
      </c>
      <c r="H1344" t="str">
        <f>IF(A1344&lt;&gt;"",VLOOKUP(G1344,ScoreRanges!$C$4:$E$8,3),"")</f>
        <v/>
      </c>
      <c r="J1344" s="30" t="str">
        <f>IF(AND(ConversionTable!$F$2&lt;&gt;"",A1344&lt;&gt;""),VLOOKUP(G1344,ConversionTable!B$2:D$402,3),"")</f>
        <v/>
      </c>
      <c r="K1344" t="str">
        <f>IF(AND(ConversionTable!$F$2&lt;&gt;"",A1344&lt;&gt;""),VLOOKUP(J1344,ConversionTable!I$4:K$7,3),"")</f>
        <v/>
      </c>
      <c r="M1344" t="str">
        <f>IF(A1344&lt;&gt;"",(RawData!AC1344*ScoringModel!$B$11+RawData!AD1344*ScoringModel!$B$21+RawData!AE1344*ScoringModel!$B$31)*0.01,"")</f>
        <v/>
      </c>
      <c r="N1344" t="str">
        <f>IF(A1344&lt;&gt;"",(RawData!H1344*ScoringModel!$B$4+RawData!I1344*ScoringModel!$B$5+RawData!J1344*ScoringModel!$B$6+RawData!K1344*ScoringModel!$B$7+RawData!L1344*ScoringModel!$B$8+RawData!M1344*ScoringModel!$B$9+RawData!N1344*ScoringModel!$B$10)*0.01,"")</f>
        <v/>
      </c>
      <c r="O1344" t="str">
        <f>IF(A1344&lt;&gt;"",(RawData!O1344*ScoringModel!$B$14+RawData!P1344*ScoringModel!$B$15+RawData!Q1344*ScoringModel!$B$16+RawData!R1344*ScoringModel!$B$17+RawData!S1344*ScoringModel!$B$18+RawData!T1344*ScoringModel!$B$19+RawData!U1344*ScoringModel!$B$20)*0.01,"")</f>
        <v/>
      </c>
      <c r="P1344" t="str">
        <f>IF(A1344&lt;&gt;"",(RawData!V1344*ScoringModel!$B$24+RawData!W1344*ScoringModel!$B$25+RawData!X1344*ScoringModel!$B$26+RawData!Y1344*ScoringModel!$B$27+RawData!Z1344*ScoringModel!$B$28+RawData!AA1344*ScoringModel!$B$29+RawData!AB1344*ScoringModel!$B$30)*0.01,"")</f>
        <v/>
      </c>
      <c r="Q1344" s="19"/>
      <c r="R1344" s="19"/>
      <c r="S1344" s="19"/>
      <c r="T1344" s="19"/>
      <c r="U1344" s="19"/>
      <c r="V1344" s="19"/>
    </row>
    <row r="1345" spans="1:22" x14ac:dyDescent="0.25">
      <c r="A1345" t="str">
        <f>IF(RawData!A1345&lt;&gt;"",RawData!A1345,"")</f>
        <v/>
      </c>
      <c r="B1345" t="str">
        <f>IF(RawData!B1345&lt;&gt;"",CONCATENATE(RawData!B1345,", ",RawData!C1345),"")</f>
        <v/>
      </c>
      <c r="C1345" t="str">
        <f>IF(RawData!D1345&lt;&gt;"",RawData!D1345,"")</f>
        <v/>
      </c>
      <c r="D1345" s="28" t="str">
        <f>IF(RawData!E1345&lt;&gt;"",RawData!E1345,"")</f>
        <v/>
      </c>
      <c r="E1345" t="str">
        <f>IF(RawData!F1345&lt;&gt;"",CONCATENATE(RawData!F1345,", ",LEFT(RawData!G1345,1)),"")</f>
        <v/>
      </c>
      <c r="G1345" s="30" t="str">
        <f t="shared" si="20"/>
        <v/>
      </c>
      <c r="H1345" t="str">
        <f>IF(A1345&lt;&gt;"",VLOOKUP(G1345,ScoreRanges!$C$4:$E$8,3),"")</f>
        <v/>
      </c>
      <c r="J1345" s="30" t="str">
        <f>IF(AND(ConversionTable!$F$2&lt;&gt;"",A1345&lt;&gt;""),VLOOKUP(G1345,ConversionTable!B$2:D$402,3),"")</f>
        <v/>
      </c>
      <c r="K1345" t="str">
        <f>IF(AND(ConversionTable!$F$2&lt;&gt;"",A1345&lt;&gt;""),VLOOKUP(J1345,ConversionTable!I$4:K$7,3),"")</f>
        <v/>
      </c>
      <c r="M1345" t="str">
        <f>IF(A1345&lt;&gt;"",(RawData!AC1345*ScoringModel!$B$11+RawData!AD1345*ScoringModel!$B$21+RawData!AE1345*ScoringModel!$B$31)*0.01,"")</f>
        <v/>
      </c>
      <c r="N1345" t="str">
        <f>IF(A1345&lt;&gt;"",(RawData!H1345*ScoringModel!$B$4+RawData!I1345*ScoringModel!$B$5+RawData!J1345*ScoringModel!$B$6+RawData!K1345*ScoringModel!$B$7+RawData!L1345*ScoringModel!$B$8+RawData!M1345*ScoringModel!$B$9+RawData!N1345*ScoringModel!$B$10)*0.01,"")</f>
        <v/>
      </c>
      <c r="O1345" t="str">
        <f>IF(A1345&lt;&gt;"",(RawData!O1345*ScoringModel!$B$14+RawData!P1345*ScoringModel!$B$15+RawData!Q1345*ScoringModel!$B$16+RawData!R1345*ScoringModel!$B$17+RawData!S1345*ScoringModel!$B$18+RawData!T1345*ScoringModel!$B$19+RawData!U1345*ScoringModel!$B$20)*0.01,"")</f>
        <v/>
      </c>
      <c r="P1345" t="str">
        <f>IF(A1345&lt;&gt;"",(RawData!V1345*ScoringModel!$B$24+RawData!W1345*ScoringModel!$B$25+RawData!X1345*ScoringModel!$B$26+RawData!Y1345*ScoringModel!$B$27+RawData!Z1345*ScoringModel!$B$28+RawData!AA1345*ScoringModel!$B$29+RawData!AB1345*ScoringModel!$B$30)*0.01,"")</f>
        <v/>
      </c>
      <c r="Q1345" s="19"/>
      <c r="R1345" s="19"/>
      <c r="S1345" s="19"/>
      <c r="T1345" s="19"/>
      <c r="U1345" s="19"/>
      <c r="V1345" s="19"/>
    </row>
    <row r="1346" spans="1:22" x14ac:dyDescent="0.25">
      <c r="A1346" t="str">
        <f>IF(RawData!A1346&lt;&gt;"",RawData!A1346,"")</f>
        <v/>
      </c>
      <c r="B1346" t="str">
        <f>IF(RawData!B1346&lt;&gt;"",CONCATENATE(RawData!B1346,", ",RawData!C1346),"")</f>
        <v/>
      </c>
      <c r="C1346" t="str">
        <f>IF(RawData!D1346&lt;&gt;"",RawData!D1346,"")</f>
        <v/>
      </c>
      <c r="D1346" s="28" t="str">
        <f>IF(RawData!E1346&lt;&gt;"",RawData!E1346,"")</f>
        <v/>
      </c>
      <c r="E1346" t="str">
        <f>IF(RawData!F1346&lt;&gt;"",CONCATENATE(RawData!F1346,", ",LEFT(RawData!G1346,1)),"")</f>
        <v/>
      </c>
      <c r="G1346" s="30" t="str">
        <f t="shared" si="20"/>
        <v/>
      </c>
      <c r="H1346" t="str">
        <f>IF(A1346&lt;&gt;"",VLOOKUP(G1346,ScoreRanges!$C$4:$E$8,3),"")</f>
        <v/>
      </c>
      <c r="J1346" s="30" t="str">
        <f>IF(AND(ConversionTable!$F$2&lt;&gt;"",A1346&lt;&gt;""),VLOOKUP(G1346,ConversionTable!B$2:D$402,3),"")</f>
        <v/>
      </c>
      <c r="K1346" t="str">
        <f>IF(AND(ConversionTable!$F$2&lt;&gt;"",A1346&lt;&gt;""),VLOOKUP(J1346,ConversionTable!I$4:K$7,3),"")</f>
        <v/>
      </c>
      <c r="M1346" t="str">
        <f>IF(A1346&lt;&gt;"",(RawData!AC1346*ScoringModel!$B$11+RawData!AD1346*ScoringModel!$B$21+RawData!AE1346*ScoringModel!$B$31)*0.01,"")</f>
        <v/>
      </c>
      <c r="N1346" t="str">
        <f>IF(A1346&lt;&gt;"",(RawData!H1346*ScoringModel!$B$4+RawData!I1346*ScoringModel!$B$5+RawData!J1346*ScoringModel!$B$6+RawData!K1346*ScoringModel!$B$7+RawData!L1346*ScoringModel!$B$8+RawData!M1346*ScoringModel!$B$9+RawData!N1346*ScoringModel!$B$10)*0.01,"")</f>
        <v/>
      </c>
      <c r="O1346" t="str">
        <f>IF(A1346&lt;&gt;"",(RawData!O1346*ScoringModel!$B$14+RawData!P1346*ScoringModel!$B$15+RawData!Q1346*ScoringModel!$B$16+RawData!R1346*ScoringModel!$B$17+RawData!S1346*ScoringModel!$B$18+RawData!T1346*ScoringModel!$B$19+RawData!U1346*ScoringModel!$B$20)*0.01,"")</f>
        <v/>
      </c>
      <c r="P1346" t="str">
        <f>IF(A1346&lt;&gt;"",(RawData!V1346*ScoringModel!$B$24+RawData!W1346*ScoringModel!$B$25+RawData!X1346*ScoringModel!$B$26+RawData!Y1346*ScoringModel!$B$27+RawData!Z1346*ScoringModel!$B$28+RawData!AA1346*ScoringModel!$B$29+RawData!AB1346*ScoringModel!$B$30)*0.01,"")</f>
        <v/>
      </c>
      <c r="Q1346" s="19"/>
      <c r="R1346" s="19"/>
      <c r="S1346" s="19"/>
      <c r="T1346" s="19"/>
      <c r="U1346" s="19"/>
      <c r="V1346" s="19"/>
    </row>
    <row r="1347" spans="1:22" x14ac:dyDescent="0.25">
      <c r="A1347" t="str">
        <f>IF(RawData!A1347&lt;&gt;"",RawData!A1347,"")</f>
        <v/>
      </c>
      <c r="B1347" t="str">
        <f>IF(RawData!B1347&lt;&gt;"",CONCATENATE(RawData!B1347,", ",RawData!C1347),"")</f>
        <v/>
      </c>
      <c r="C1347" t="str">
        <f>IF(RawData!D1347&lt;&gt;"",RawData!D1347,"")</f>
        <v/>
      </c>
      <c r="D1347" s="28" t="str">
        <f>IF(RawData!E1347&lt;&gt;"",RawData!E1347,"")</f>
        <v/>
      </c>
      <c r="E1347" t="str">
        <f>IF(RawData!F1347&lt;&gt;"",CONCATENATE(RawData!F1347,", ",LEFT(RawData!G1347,1)),"")</f>
        <v/>
      </c>
      <c r="G1347" s="30" t="str">
        <f t="shared" ref="G1347:G1410" si="21">IF(A1347&lt;&gt;"",SUM(M1347:P1347),"")</f>
        <v/>
      </c>
      <c r="H1347" t="str">
        <f>IF(A1347&lt;&gt;"",VLOOKUP(G1347,ScoreRanges!$C$4:$E$8,3),"")</f>
        <v/>
      </c>
      <c r="J1347" s="30" t="str">
        <f>IF(AND(ConversionTable!$F$2&lt;&gt;"",A1347&lt;&gt;""),VLOOKUP(G1347,ConversionTable!B$2:D$402,3),"")</f>
        <v/>
      </c>
      <c r="K1347" t="str">
        <f>IF(AND(ConversionTable!$F$2&lt;&gt;"",A1347&lt;&gt;""),VLOOKUP(J1347,ConversionTable!I$4:K$7,3),"")</f>
        <v/>
      </c>
      <c r="M1347" t="str">
        <f>IF(A1347&lt;&gt;"",(RawData!AC1347*ScoringModel!$B$11+RawData!AD1347*ScoringModel!$B$21+RawData!AE1347*ScoringModel!$B$31)*0.01,"")</f>
        <v/>
      </c>
      <c r="N1347" t="str">
        <f>IF(A1347&lt;&gt;"",(RawData!H1347*ScoringModel!$B$4+RawData!I1347*ScoringModel!$B$5+RawData!J1347*ScoringModel!$B$6+RawData!K1347*ScoringModel!$B$7+RawData!L1347*ScoringModel!$B$8+RawData!M1347*ScoringModel!$B$9+RawData!N1347*ScoringModel!$B$10)*0.01,"")</f>
        <v/>
      </c>
      <c r="O1347" t="str">
        <f>IF(A1347&lt;&gt;"",(RawData!O1347*ScoringModel!$B$14+RawData!P1347*ScoringModel!$B$15+RawData!Q1347*ScoringModel!$B$16+RawData!R1347*ScoringModel!$B$17+RawData!S1347*ScoringModel!$B$18+RawData!T1347*ScoringModel!$B$19+RawData!U1347*ScoringModel!$B$20)*0.01,"")</f>
        <v/>
      </c>
      <c r="P1347" t="str">
        <f>IF(A1347&lt;&gt;"",(RawData!V1347*ScoringModel!$B$24+RawData!W1347*ScoringModel!$B$25+RawData!X1347*ScoringModel!$B$26+RawData!Y1347*ScoringModel!$B$27+RawData!Z1347*ScoringModel!$B$28+RawData!AA1347*ScoringModel!$B$29+RawData!AB1347*ScoringModel!$B$30)*0.01,"")</f>
        <v/>
      </c>
      <c r="Q1347" s="19"/>
      <c r="R1347" s="19"/>
      <c r="S1347" s="19"/>
      <c r="T1347" s="19"/>
      <c r="U1347" s="19"/>
      <c r="V1347" s="19"/>
    </row>
    <row r="1348" spans="1:22" x14ac:dyDescent="0.25">
      <c r="A1348" t="str">
        <f>IF(RawData!A1348&lt;&gt;"",RawData!A1348,"")</f>
        <v/>
      </c>
      <c r="B1348" t="str">
        <f>IF(RawData!B1348&lt;&gt;"",CONCATENATE(RawData!B1348,", ",RawData!C1348),"")</f>
        <v/>
      </c>
      <c r="C1348" t="str">
        <f>IF(RawData!D1348&lt;&gt;"",RawData!D1348,"")</f>
        <v/>
      </c>
      <c r="D1348" s="28" t="str">
        <f>IF(RawData!E1348&lt;&gt;"",RawData!E1348,"")</f>
        <v/>
      </c>
      <c r="E1348" t="str">
        <f>IF(RawData!F1348&lt;&gt;"",CONCATENATE(RawData!F1348,", ",LEFT(RawData!G1348,1)),"")</f>
        <v/>
      </c>
      <c r="G1348" s="30" t="str">
        <f t="shared" si="21"/>
        <v/>
      </c>
      <c r="H1348" t="str">
        <f>IF(A1348&lt;&gt;"",VLOOKUP(G1348,ScoreRanges!$C$4:$E$8,3),"")</f>
        <v/>
      </c>
      <c r="J1348" s="30" t="str">
        <f>IF(AND(ConversionTable!$F$2&lt;&gt;"",A1348&lt;&gt;""),VLOOKUP(G1348,ConversionTable!B$2:D$402,3),"")</f>
        <v/>
      </c>
      <c r="K1348" t="str">
        <f>IF(AND(ConversionTable!$F$2&lt;&gt;"",A1348&lt;&gt;""),VLOOKUP(J1348,ConversionTable!I$4:K$7,3),"")</f>
        <v/>
      </c>
      <c r="M1348" t="str">
        <f>IF(A1348&lt;&gt;"",(RawData!AC1348*ScoringModel!$B$11+RawData!AD1348*ScoringModel!$B$21+RawData!AE1348*ScoringModel!$B$31)*0.01,"")</f>
        <v/>
      </c>
      <c r="N1348" t="str">
        <f>IF(A1348&lt;&gt;"",(RawData!H1348*ScoringModel!$B$4+RawData!I1348*ScoringModel!$B$5+RawData!J1348*ScoringModel!$B$6+RawData!K1348*ScoringModel!$B$7+RawData!L1348*ScoringModel!$B$8+RawData!M1348*ScoringModel!$B$9+RawData!N1348*ScoringModel!$B$10)*0.01,"")</f>
        <v/>
      </c>
      <c r="O1348" t="str">
        <f>IF(A1348&lt;&gt;"",(RawData!O1348*ScoringModel!$B$14+RawData!P1348*ScoringModel!$B$15+RawData!Q1348*ScoringModel!$B$16+RawData!R1348*ScoringModel!$B$17+RawData!S1348*ScoringModel!$B$18+RawData!T1348*ScoringModel!$B$19+RawData!U1348*ScoringModel!$B$20)*0.01,"")</f>
        <v/>
      </c>
      <c r="P1348" t="str">
        <f>IF(A1348&lt;&gt;"",(RawData!V1348*ScoringModel!$B$24+RawData!W1348*ScoringModel!$B$25+RawData!X1348*ScoringModel!$B$26+RawData!Y1348*ScoringModel!$B$27+RawData!Z1348*ScoringModel!$B$28+RawData!AA1348*ScoringModel!$B$29+RawData!AB1348*ScoringModel!$B$30)*0.01,"")</f>
        <v/>
      </c>
      <c r="Q1348" s="19"/>
      <c r="R1348" s="19"/>
      <c r="S1348" s="19"/>
      <c r="T1348" s="19"/>
      <c r="U1348" s="19"/>
      <c r="V1348" s="19"/>
    </row>
    <row r="1349" spans="1:22" x14ac:dyDescent="0.25">
      <c r="A1349" t="str">
        <f>IF(RawData!A1349&lt;&gt;"",RawData!A1349,"")</f>
        <v/>
      </c>
      <c r="B1349" t="str">
        <f>IF(RawData!B1349&lt;&gt;"",CONCATENATE(RawData!B1349,", ",RawData!C1349),"")</f>
        <v/>
      </c>
      <c r="C1349" t="str">
        <f>IF(RawData!D1349&lt;&gt;"",RawData!D1349,"")</f>
        <v/>
      </c>
      <c r="D1349" s="28" t="str">
        <f>IF(RawData!E1349&lt;&gt;"",RawData!E1349,"")</f>
        <v/>
      </c>
      <c r="E1349" t="str">
        <f>IF(RawData!F1349&lt;&gt;"",CONCATENATE(RawData!F1349,", ",LEFT(RawData!G1349,1)),"")</f>
        <v/>
      </c>
      <c r="G1349" s="30" t="str">
        <f t="shared" si="21"/>
        <v/>
      </c>
      <c r="H1349" t="str">
        <f>IF(A1349&lt;&gt;"",VLOOKUP(G1349,ScoreRanges!$C$4:$E$8,3),"")</f>
        <v/>
      </c>
      <c r="J1349" s="30" t="str">
        <f>IF(AND(ConversionTable!$F$2&lt;&gt;"",A1349&lt;&gt;""),VLOOKUP(G1349,ConversionTable!B$2:D$402,3),"")</f>
        <v/>
      </c>
      <c r="K1349" t="str">
        <f>IF(AND(ConversionTable!$F$2&lt;&gt;"",A1349&lt;&gt;""),VLOOKUP(J1349,ConversionTable!I$4:K$7,3),"")</f>
        <v/>
      </c>
      <c r="M1349" t="str">
        <f>IF(A1349&lt;&gt;"",(RawData!AC1349*ScoringModel!$B$11+RawData!AD1349*ScoringModel!$B$21+RawData!AE1349*ScoringModel!$B$31)*0.01,"")</f>
        <v/>
      </c>
      <c r="N1349" t="str">
        <f>IF(A1349&lt;&gt;"",(RawData!H1349*ScoringModel!$B$4+RawData!I1349*ScoringModel!$B$5+RawData!J1349*ScoringModel!$B$6+RawData!K1349*ScoringModel!$B$7+RawData!L1349*ScoringModel!$B$8+RawData!M1349*ScoringModel!$B$9+RawData!N1349*ScoringModel!$B$10)*0.01,"")</f>
        <v/>
      </c>
      <c r="O1349" t="str">
        <f>IF(A1349&lt;&gt;"",(RawData!O1349*ScoringModel!$B$14+RawData!P1349*ScoringModel!$B$15+RawData!Q1349*ScoringModel!$B$16+RawData!R1349*ScoringModel!$B$17+RawData!S1349*ScoringModel!$B$18+RawData!T1349*ScoringModel!$B$19+RawData!U1349*ScoringModel!$B$20)*0.01,"")</f>
        <v/>
      </c>
      <c r="P1349" t="str">
        <f>IF(A1349&lt;&gt;"",(RawData!V1349*ScoringModel!$B$24+RawData!W1349*ScoringModel!$B$25+RawData!X1349*ScoringModel!$B$26+RawData!Y1349*ScoringModel!$B$27+RawData!Z1349*ScoringModel!$B$28+RawData!AA1349*ScoringModel!$B$29+RawData!AB1349*ScoringModel!$B$30)*0.01,"")</f>
        <v/>
      </c>
      <c r="Q1349" s="19"/>
      <c r="R1349" s="19"/>
      <c r="S1349" s="19"/>
      <c r="T1349" s="19"/>
      <c r="U1349" s="19"/>
      <c r="V1349" s="19"/>
    </row>
    <row r="1350" spans="1:22" x14ac:dyDescent="0.25">
      <c r="A1350" t="str">
        <f>IF(RawData!A1350&lt;&gt;"",RawData!A1350,"")</f>
        <v/>
      </c>
      <c r="B1350" t="str">
        <f>IF(RawData!B1350&lt;&gt;"",CONCATENATE(RawData!B1350,", ",RawData!C1350),"")</f>
        <v/>
      </c>
      <c r="C1350" t="str">
        <f>IF(RawData!D1350&lt;&gt;"",RawData!D1350,"")</f>
        <v/>
      </c>
      <c r="D1350" s="28" t="str">
        <f>IF(RawData!E1350&lt;&gt;"",RawData!E1350,"")</f>
        <v/>
      </c>
      <c r="E1350" t="str">
        <f>IF(RawData!F1350&lt;&gt;"",CONCATENATE(RawData!F1350,", ",LEFT(RawData!G1350,1)),"")</f>
        <v/>
      </c>
      <c r="G1350" s="30" t="str">
        <f t="shared" si="21"/>
        <v/>
      </c>
      <c r="H1350" t="str">
        <f>IF(A1350&lt;&gt;"",VLOOKUP(G1350,ScoreRanges!$C$4:$E$8,3),"")</f>
        <v/>
      </c>
      <c r="J1350" s="30" t="str">
        <f>IF(AND(ConversionTable!$F$2&lt;&gt;"",A1350&lt;&gt;""),VLOOKUP(G1350,ConversionTable!B$2:D$402,3),"")</f>
        <v/>
      </c>
      <c r="K1350" t="str">
        <f>IF(AND(ConversionTable!$F$2&lt;&gt;"",A1350&lt;&gt;""),VLOOKUP(J1350,ConversionTable!I$4:K$7,3),"")</f>
        <v/>
      </c>
      <c r="M1350" t="str">
        <f>IF(A1350&lt;&gt;"",(RawData!AC1350*ScoringModel!$B$11+RawData!AD1350*ScoringModel!$B$21+RawData!AE1350*ScoringModel!$B$31)*0.01,"")</f>
        <v/>
      </c>
      <c r="N1350" t="str">
        <f>IF(A1350&lt;&gt;"",(RawData!H1350*ScoringModel!$B$4+RawData!I1350*ScoringModel!$B$5+RawData!J1350*ScoringModel!$B$6+RawData!K1350*ScoringModel!$B$7+RawData!L1350*ScoringModel!$B$8+RawData!M1350*ScoringModel!$B$9+RawData!N1350*ScoringModel!$B$10)*0.01,"")</f>
        <v/>
      </c>
      <c r="O1350" t="str">
        <f>IF(A1350&lt;&gt;"",(RawData!O1350*ScoringModel!$B$14+RawData!P1350*ScoringModel!$B$15+RawData!Q1350*ScoringModel!$B$16+RawData!R1350*ScoringModel!$B$17+RawData!S1350*ScoringModel!$B$18+RawData!T1350*ScoringModel!$B$19+RawData!U1350*ScoringModel!$B$20)*0.01,"")</f>
        <v/>
      </c>
      <c r="P1350" t="str">
        <f>IF(A1350&lt;&gt;"",(RawData!V1350*ScoringModel!$B$24+RawData!W1350*ScoringModel!$B$25+RawData!X1350*ScoringModel!$B$26+RawData!Y1350*ScoringModel!$B$27+RawData!Z1350*ScoringModel!$B$28+RawData!AA1350*ScoringModel!$B$29+RawData!AB1350*ScoringModel!$B$30)*0.01,"")</f>
        <v/>
      </c>
      <c r="Q1350" s="19"/>
      <c r="R1350" s="19"/>
      <c r="S1350" s="19"/>
      <c r="T1350" s="19"/>
      <c r="U1350" s="19"/>
      <c r="V1350" s="19"/>
    </row>
    <row r="1351" spans="1:22" x14ac:dyDescent="0.25">
      <c r="A1351" t="str">
        <f>IF(RawData!A1351&lt;&gt;"",RawData!A1351,"")</f>
        <v/>
      </c>
      <c r="B1351" t="str">
        <f>IF(RawData!B1351&lt;&gt;"",CONCATENATE(RawData!B1351,", ",RawData!C1351),"")</f>
        <v/>
      </c>
      <c r="C1351" t="str">
        <f>IF(RawData!D1351&lt;&gt;"",RawData!D1351,"")</f>
        <v/>
      </c>
      <c r="D1351" s="28" t="str">
        <f>IF(RawData!E1351&lt;&gt;"",RawData!E1351,"")</f>
        <v/>
      </c>
      <c r="E1351" t="str">
        <f>IF(RawData!F1351&lt;&gt;"",CONCATENATE(RawData!F1351,", ",LEFT(RawData!G1351,1)),"")</f>
        <v/>
      </c>
      <c r="G1351" s="30" t="str">
        <f t="shared" si="21"/>
        <v/>
      </c>
      <c r="H1351" t="str">
        <f>IF(A1351&lt;&gt;"",VLOOKUP(G1351,ScoreRanges!$C$4:$E$8,3),"")</f>
        <v/>
      </c>
      <c r="J1351" s="30" t="str">
        <f>IF(AND(ConversionTable!$F$2&lt;&gt;"",A1351&lt;&gt;""),VLOOKUP(G1351,ConversionTable!B$2:D$402,3),"")</f>
        <v/>
      </c>
      <c r="K1351" t="str">
        <f>IF(AND(ConversionTable!$F$2&lt;&gt;"",A1351&lt;&gt;""),VLOOKUP(J1351,ConversionTable!I$4:K$7,3),"")</f>
        <v/>
      </c>
      <c r="M1351" t="str">
        <f>IF(A1351&lt;&gt;"",(RawData!AC1351*ScoringModel!$B$11+RawData!AD1351*ScoringModel!$B$21+RawData!AE1351*ScoringModel!$B$31)*0.01,"")</f>
        <v/>
      </c>
      <c r="N1351" t="str">
        <f>IF(A1351&lt;&gt;"",(RawData!H1351*ScoringModel!$B$4+RawData!I1351*ScoringModel!$B$5+RawData!J1351*ScoringModel!$B$6+RawData!K1351*ScoringModel!$B$7+RawData!L1351*ScoringModel!$B$8+RawData!M1351*ScoringModel!$B$9+RawData!N1351*ScoringModel!$B$10)*0.01,"")</f>
        <v/>
      </c>
      <c r="O1351" t="str">
        <f>IF(A1351&lt;&gt;"",(RawData!O1351*ScoringModel!$B$14+RawData!P1351*ScoringModel!$B$15+RawData!Q1351*ScoringModel!$B$16+RawData!R1351*ScoringModel!$B$17+RawData!S1351*ScoringModel!$B$18+RawData!T1351*ScoringModel!$B$19+RawData!U1351*ScoringModel!$B$20)*0.01,"")</f>
        <v/>
      </c>
      <c r="P1351" t="str">
        <f>IF(A1351&lt;&gt;"",(RawData!V1351*ScoringModel!$B$24+RawData!W1351*ScoringModel!$B$25+RawData!X1351*ScoringModel!$B$26+RawData!Y1351*ScoringModel!$B$27+RawData!Z1351*ScoringModel!$B$28+RawData!AA1351*ScoringModel!$B$29+RawData!AB1351*ScoringModel!$B$30)*0.01,"")</f>
        <v/>
      </c>
      <c r="Q1351" s="19"/>
      <c r="R1351" s="19"/>
      <c r="S1351" s="19"/>
      <c r="T1351" s="19"/>
      <c r="U1351" s="19"/>
      <c r="V1351" s="19"/>
    </row>
    <row r="1352" spans="1:22" x14ac:dyDescent="0.25">
      <c r="A1352" t="str">
        <f>IF(RawData!A1352&lt;&gt;"",RawData!A1352,"")</f>
        <v/>
      </c>
      <c r="B1352" t="str">
        <f>IF(RawData!B1352&lt;&gt;"",CONCATENATE(RawData!B1352,", ",RawData!C1352),"")</f>
        <v/>
      </c>
      <c r="C1352" t="str">
        <f>IF(RawData!D1352&lt;&gt;"",RawData!D1352,"")</f>
        <v/>
      </c>
      <c r="D1352" s="28" t="str">
        <f>IF(RawData!E1352&lt;&gt;"",RawData!E1352,"")</f>
        <v/>
      </c>
      <c r="E1352" t="str">
        <f>IF(RawData!F1352&lt;&gt;"",CONCATENATE(RawData!F1352,", ",LEFT(RawData!G1352,1)),"")</f>
        <v/>
      </c>
      <c r="G1352" s="30" t="str">
        <f t="shared" si="21"/>
        <v/>
      </c>
      <c r="H1352" t="str">
        <f>IF(A1352&lt;&gt;"",VLOOKUP(G1352,ScoreRanges!$C$4:$E$8,3),"")</f>
        <v/>
      </c>
      <c r="J1352" s="30" t="str">
        <f>IF(AND(ConversionTable!$F$2&lt;&gt;"",A1352&lt;&gt;""),VLOOKUP(G1352,ConversionTable!B$2:D$402,3),"")</f>
        <v/>
      </c>
      <c r="K1352" t="str">
        <f>IF(AND(ConversionTable!$F$2&lt;&gt;"",A1352&lt;&gt;""),VLOOKUP(J1352,ConversionTable!I$4:K$7,3),"")</f>
        <v/>
      </c>
      <c r="M1352" t="str">
        <f>IF(A1352&lt;&gt;"",(RawData!AC1352*ScoringModel!$B$11+RawData!AD1352*ScoringModel!$B$21+RawData!AE1352*ScoringModel!$B$31)*0.01,"")</f>
        <v/>
      </c>
      <c r="N1352" t="str">
        <f>IF(A1352&lt;&gt;"",(RawData!H1352*ScoringModel!$B$4+RawData!I1352*ScoringModel!$B$5+RawData!J1352*ScoringModel!$B$6+RawData!K1352*ScoringModel!$B$7+RawData!L1352*ScoringModel!$B$8+RawData!M1352*ScoringModel!$B$9+RawData!N1352*ScoringModel!$B$10)*0.01,"")</f>
        <v/>
      </c>
      <c r="O1352" t="str">
        <f>IF(A1352&lt;&gt;"",(RawData!O1352*ScoringModel!$B$14+RawData!P1352*ScoringModel!$B$15+RawData!Q1352*ScoringModel!$B$16+RawData!R1352*ScoringModel!$B$17+RawData!S1352*ScoringModel!$B$18+RawData!T1352*ScoringModel!$B$19+RawData!U1352*ScoringModel!$B$20)*0.01,"")</f>
        <v/>
      </c>
      <c r="P1352" t="str">
        <f>IF(A1352&lt;&gt;"",(RawData!V1352*ScoringModel!$B$24+RawData!W1352*ScoringModel!$B$25+RawData!X1352*ScoringModel!$B$26+RawData!Y1352*ScoringModel!$B$27+RawData!Z1352*ScoringModel!$B$28+RawData!AA1352*ScoringModel!$B$29+RawData!AB1352*ScoringModel!$B$30)*0.01,"")</f>
        <v/>
      </c>
      <c r="Q1352" s="19"/>
      <c r="R1352" s="19"/>
      <c r="S1352" s="19"/>
      <c r="T1352" s="19"/>
      <c r="U1352" s="19"/>
      <c r="V1352" s="19"/>
    </row>
    <row r="1353" spans="1:22" x14ac:dyDescent="0.25">
      <c r="A1353" t="str">
        <f>IF(RawData!A1353&lt;&gt;"",RawData!A1353,"")</f>
        <v/>
      </c>
      <c r="B1353" t="str">
        <f>IF(RawData!B1353&lt;&gt;"",CONCATENATE(RawData!B1353,", ",RawData!C1353),"")</f>
        <v/>
      </c>
      <c r="C1353" t="str">
        <f>IF(RawData!D1353&lt;&gt;"",RawData!D1353,"")</f>
        <v/>
      </c>
      <c r="D1353" s="28" t="str">
        <f>IF(RawData!E1353&lt;&gt;"",RawData!E1353,"")</f>
        <v/>
      </c>
      <c r="E1353" t="str">
        <f>IF(RawData!F1353&lt;&gt;"",CONCATENATE(RawData!F1353,", ",LEFT(RawData!G1353,1)),"")</f>
        <v/>
      </c>
      <c r="G1353" s="30" t="str">
        <f t="shared" si="21"/>
        <v/>
      </c>
      <c r="H1353" t="str">
        <f>IF(A1353&lt;&gt;"",VLOOKUP(G1353,ScoreRanges!$C$4:$E$8,3),"")</f>
        <v/>
      </c>
      <c r="J1353" s="30" t="str">
        <f>IF(AND(ConversionTable!$F$2&lt;&gt;"",A1353&lt;&gt;""),VLOOKUP(G1353,ConversionTable!B$2:D$402,3),"")</f>
        <v/>
      </c>
      <c r="K1353" t="str">
        <f>IF(AND(ConversionTable!$F$2&lt;&gt;"",A1353&lt;&gt;""),VLOOKUP(J1353,ConversionTable!I$4:K$7,3),"")</f>
        <v/>
      </c>
      <c r="M1353" t="str">
        <f>IF(A1353&lt;&gt;"",(RawData!AC1353*ScoringModel!$B$11+RawData!AD1353*ScoringModel!$B$21+RawData!AE1353*ScoringModel!$B$31)*0.01,"")</f>
        <v/>
      </c>
      <c r="N1353" t="str">
        <f>IF(A1353&lt;&gt;"",(RawData!H1353*ScoringModel!$B$4+RawData!I1353*ScoringModel!$B$5+RawData!J1353*ScoringModel!$B$6+RawData!K1353*ScoringModel!$B$7+RawData!L1353*ScoringModel!$B$8+RawData!M1353*ScoringModel!$B$9+RawData!N1353*ScoringModel!$B$10)*0.01,"")</f>
        <v/>
      </c>
      <c r="O1353" t="str">
        <f>IF(A1353&lt;&gt;"",(RawData!O1353*ScoringModel!$B$14+RawData!P1353*ScoringModel!$B$15+RawData!Q1353*ScoringModel!$B$16+RawData!R1353*ScoringModel!$B$17+RawData!S1353*ScoringModel!$B$18+RawData!T1353*ScoringModel!$B$19+RawData!U1353*ScoringModel!$B$20)*0.01,"")</f>
        <v/>
      </c>
      <c r="P1353" t="str">
        <f>IF(A1353&lt;&gt;"",(RawData!V1353*ScoringModel!$B$24+RawData!W1353*ScoringModel!$B$25+RawData!X1353*ScoringModel!$B$26+RawData!Y1353*ScoringModel!$B$27+RawData!Z1353*ScoringModel!$B$28+RawData!AA1353*ScoringModel!$B$29+RawData!AB1353*ScoringModel!$B$30)*0.01,"")</f>
        <v/>
      </c>
      <c r="Q1353" s="19"/>
      <c r="R1353" s="19"/>
      <c r="S1353" s="19"/>
      <c r="T1353" s="19"/>
      <c r="U1353" s="19"/>
      <c r="V1353" s="19"/>
    </row>
    <row r="1354" spans="1:22" x14ac:dyDescent="0.25">
      <c r="A1354" t="str">
        <f>IF(RawData!A1354&lt;&gt;"",RawData!A1354,"")</f>
        <v/>
      </c>
      <c r="B1354" t="str">
        <f>IF(RawData!B1354&lt;&gt;"",CONCATENATE(RawData!B1354,", ",RawData!C1354),"")</f>
        <v/>
      </c>
      <c r="C1354" t="str">
        <f>IF(RawData!D1354&lt;&gt;"",RawData!D1354,"")</f>
        <v/>
      </c>
      <c r="D1354" s="28" t="str">
        <f>IF(RawData!E1354&lt;&gt;"",RawData!E1354,"")</f>
        <v/>
      </c>
      <c r="E1354" t="str">
        <f>IF(RawData!F1354&lt;&gt;"",CONCATENATE(RawData!F1354,", ",LEFT(RawData!G1354,1)),"")</f>
        <v/>
      </c>
      <c r="G1354" s="30" t="str">
        <f t="shared" si="21"/>
        <v/>
      </c>
      <c r="H1354" t="str">
        <f>IF(A1354&lt;&gt;"",VLOOKUP(G1354,ScoreRanges!$C$4:$E$8,3),"")</f>
        <v/>
      </c>
      <c r="J1354" s="30" t="str">
        <f>IF(AND(ConversionTable!$F$2&lt;&gt;"",A1354&lt;&gt;""),VLOOKUP(G1354,ConversionTable!B$2:D$402,3),"")</f>
        <v/>
      </c>
      <c r="K1354" t="str">
        <f>IF(AND(ConversionTable!$F$2&lt;&gt;"",A1354&lt;&gt;""),VLOOKUP(J1354,ConversionTable!I$4:K$7,3),"")</f>
        <v/>
      </c>
      <c r="M1354" t="str">
        <f>IF(A1354&lt;&gt;"",(RawData!AC1354*ScoringModel!$B$11+RawData!AD1354*ScoringModel!$B$21+RawData!AE1354*ScoringModel!$B$31)*0.01,"")</f>
        <v/>
      </c>
      <c r="N1354" t="str">
        <f>IF(A1354&lt;&gt;"",(RawData!H1354*ScoringModel!$B$4+RawData!I1354*ScoringModel!$B$5+RawData!J1354*ScoringModel!$B$6+RawData!K1354*ScoringModel!$B$7+RawData!L1354*ScoringModel!$B$8+RawData!M1354*ScoringModel!$B$9+RawData!N1354*ScoringModel!$B$10)*0.01,"")</f>
        <v/>
      </c>
      <c r="O1354" t="str">
        <f>IF(A1354&lt;&gt;"",(RawData!O1354*ScoringModel!$B$14+RawData!P1354*ScoringModel!$B$15+RawData!Q1354*ScoringModel!$B$16+RawData!R1354*ScoringModel!$B$17+RawData!S1354*ScoringModel!$B$18+RawData!T1354*ScoringModel!$B$19+RawData!U1354*ScoringModel!$B$20)*0.01,"")</f>
        <v/>
      </c>
      <c r="P1354" t="str">
        <f>IF(A1354&lt;&gt;"",(RawData!V1354*ScoringModel!$B$24+RawData!W1354*ScoringModel!$B$25+RawData!X1354*ScoringModel!$B$26+RawData!Y1354*ScoringModel!$B$27+RawData!Z1354*ScoringModel!$B$28+RawData!AA1354*ScoringModel!$B$29+RawData!AB1354*ScoringModel!$B$30)*0.01,"")</f>
        <v/>
      </c>
      <c r="Q1354" s="19"/>
      <c r="R1354" s="19"/>
      <c r="S1354" s="19"/>
      <c r="T1354" s="19"/>
      <c r="U1354" s="19"/>
      <c r="V1354" s="19"/>
    </row>
    <row r="1355" spans="1:22" x14ac:dyDescent="0.25">
      <c r="A1355" t="str">
        <f>IF(RawData!A1355&lt;&gt;"",RawData!A1355,"")</f>
        <v/>
      </c>
      <c r="B1355" t="str">
        <f>IF(RawData!B1355&lt;&gt;"",CONCATENATE(RawData!B1355,", ",RawData!C1355),"")</f>
        <v/>
      </c>
      <c r="C1355" t="str">
        <f>IF(RawData!D1355&lt;&gt;"",RawData!D1355,"")</f>
        <v/>
      </c>
      <c r="D1355" s="28" t="str">
        <f>IF(RawData!E1355&lt;&gt;"",RawData!E1355,"")</f>
        <v/>
      </c>
      <c r="E1355" t="str">
        <f>IF(RawData!F1355&lt;&gt;"",CONCATENATE(RawData!F1355,", ",LEFT(RawData!G1355,1)),"")</f>
        <v/>
      </c>
      <c r="G1355" s="30" t="str">
        <f t="shared" si="21"/>
        <v/>
      </c>
      <c r="H1355" t="str">
        <f>IF(A1355&lt;&gt;"",VLOOKUP(G1355,ScoreRanges!$C$4:$E$8,3),"")</f>
        <v/>
      </c>
      <c r="J1355" s="30" t="str">
        <f>IF(AND(ConversionTable!$F$2&lt;&gt;"",A1355&lt;&gt;""),VLOOKUP(G1355,ConversionTable!B$2:D$402,3),"")</f>
        <v/>
      </c>
      <c r="K1355" t="str">
        <f>IF(AND(ConversionTable!$F$2&lt;&gt;"",A1355&lt;&gt;""),VLOOKUP(J1355,ConversionTable!I$4:K$7,3),"")</f>
        <v/>
      </c>
      <c r="M1355" t="str">
        <f>IF(A1355&lt;&gt;"",(RawData!AC1355*ScoringModel!$B$11+RawData!AD1355*ScoringModel!$B$21+RawData!AE1355*ScoringModel!$B$31)*0.01,"")</f>
        <v/>
      </c>
      <c r="N1355" t="str">
        <f>IF(A1355&lt;&gt;"",(RawData!H1355*ScoringModel!$B$4+RawData!I1355*ScoringModel!$B$5+RawData!J1355*ScoringModel!$B$6+RawData!K1355*ScoringModel!$B$7+RawData!L1355*ScoringModel!$B$8+RawData!M1355*ScoringModel!$B$9+RawData!N1355*ScoringModel!$B$10)*0.01,"")</f>
        <v/>
      </c>
      <c r="O1355" t="str">
        <f>IF(A1355&lt;&gt;"",(RawData!O1355*ScoringModel!$B$14+RawData!P1355*ScoringModel!$B$15+RawData!Q1355*ScoringModel!$B$16+RawData!R1355*ScoringModel!$B$17+RawData!S1355*ScoringModel!$B$18+RawData!T1355*ScoringModel!$B$19+RawData!U1355*ScoringModel!$B$20)*0.01,"")</f>
        <v/>
      </c>
      <c r="P1355" t="str">
        <f>IF(A1355&lt;&gt;"",(RawData!V1355*ScoringModel!$B$24+RawData!W1355*ScoringModel!$B$25+RawData!X1355*ScoringModel!$B$26+RawData!Y1355*ScoringModel!$B$27+RawData!Z1355*ScoringModel!$B$28+RawData!AA1355*ScoringModel!$B$29+RawData!AB1355*ScoringModel!$B$30)*0.01,"")</f>
        <v/>
      </c>
      <c r="Q1355" s="19"/>
      <c r="R1355" s="19"/>
      <c r="S1355" s="19"/>
      <c r="T1355" s="19"/>
      <c r="U1355" s="19"/>
      <c r="V1355" s="19"/>
    </row>
    <row r="1356" spans="1:22" x14ac:dyDescent="0.25">
      <c r="A1356" t="str">
        <f>IF(RawData!A1356&lt;&gt;"",RawData!A1356,"")</f>
        <v/>
      </c>
      <c r="B1356" t="str">
        <f>IF(RawData!B1356&lt;&gt;"",CONCATENATE(RawData!B1356,", ",RawData!C1356),"")</f>
        <v/>
      </c>
      <c r="C1356" t="str">
        <f>IF(RawData!D1356&lt;&gt;"",RawData!D1356,"")</f>
        <v/>
      </c>
      <c r="D1356" s="28" t="str">
        <f>IF(RawData!E1356&lt;&gt;"",RawData!E1356,"")</f>
        <v/>
      </c>
      <c r="E1356" t="str">
        <f>IF(RawData!F1356&lt;&gt;"",CONCATENATE(RawData!F1356,", ",LEFT(RawData!G1356,1)),"")</f>
        <v/>
      </c>
      <c r="G1356" s="30" t="str">
        <f t="shared" si="21"/>
        <v/>
      </c>
      <c r="H1356" t="str">
        <f>IF(A1356&lt;&gt;"",VLOOKUP(G1356,ScoreRanges!$C$4:$E$8,3),"")</f>
        <v/>
      </c>
      <c r="J1356" s="30" t="str">
        <f>IF(AND(ConversionTable!$F$2&lt;&gt;"",A1356&lt;&gt;""),VLOOKUP(G1356,ConversionTable!B$2:D$402,3),"")</f>
        <v/>
      </c>
      <c r="K1356" t="str">
        <f>IF(AND(ConversionTable!$F$2&lt;&gt;"",A1356&lt;&gt;""),VLOOKUP(J1356,ConversionTable!I$4:K$7,3),"")</f>
        <v/>
      </c>
      <c r="M1356" t="str">
        <f>IF(A1356&lt;&gt;"",(RawData!AC1356*ScoringModel!$B$11+RawData!AD1356*ScoringModel!$B$21+RawData!AE1356*ScoringModel!$B$31)*0.01,"")</f>
        <v/>
      </c>
      <c r="N1356" t="str">
        <f>IF(A1356&lt;&gt;"",(RawData!H1356*ScoringModel!$B$4+RawData!I1356*ScoringModel!$B$5+RawData!J1356*ScoringModel!$B$6+RawData!K1356*ScoringModel!$B$7+RawData!L1356*ScoringModel!$B$8+RawData!M1356*ScoringModel!$B$9+RawData!N1356*ScoringModel!$B$10)*0.01,"")</f>
        <v/>
      </c>
      <c r="O1356" t="str">
        <f>IF(A1356&lt;&gt;"",(RawData!O1356*ScoringModel!$B$14+RawData!P1356*ScoringModel!$B$15+RawData!Q1356*ScoringModel!$B$16+RawData!R1356*ScoringModel!$B$17+RawData!S1356*ScoringModel!$B$18+RawData!T1356*ScoringModel!$B$19+RawData!U1356*ScoringModel!$B$20)*0.01,"")</f>
        <v/>
      </c>
      <c r="P1356" t="str">
        <f>IF(A1356&lt;&gt;"",(RawData!V1356*ScoringModel!$B$24+RawData!W1356*ScoringModel!$B$25+RawData!X1356*ScoringModel!$B$26+RawData!Y1356*ScoringModel!$B$27+RawData!Z1356*ScoringModel!$B$28+RawData!AA1356*ScoringModel!$B$29+RawData!AB1356*ScoringModel!$B$30)*0.01,"")</f>
        <v/>
      </c>
      <c r="Q1356" s="19"/>
      <c r="R1356" s="19"/>
      <c r="S1356" s="19"/>
      <c r="T1356" s="19"/>
      <c r="U1356" s="19"/>
      <c r="V1356" s="19"/>
    </row>
    <row r="1357" spans="1:22" x14ac:dyDescent="0.25">
      <c r="A1357" t="str">
        <f>IF(RawData!A1357&lt;&gt;"",RawData!A1357,"")</f>
        <v/>
      </c>
      <c r="B1357" t="str">
        <f>IF(RawData!B1357&lt;&gt;"",CONCATENATE(RawData!B1357,", ",RawData!C1357),"")</f>
        <v/>
      </c>
      <c r="C1357" t="str">
        <f>IF(RawData!D1357&lt;&gt;"",RawData!D1357,"")</f>
        <v/>
      </c>
      <c r="D1357" s="28" t="str">
        <f>IF(RawData!E1357&lt;&gt;"",RawData!E1357,"")</f>
        <v/>
      </c>
      <c r="E1357" t="str">
        <f>IF(RawData!F1357&lt;&gt;"",CONCATENATE(RawData!F1357,", ",LEFT(RawData!G1357,1)),"")</f>
        <v/>
      </c>
      <c r="G1357" s="30" t="str">
        <f t="shared" si="21"/>
        <v/>
      </c>
      <c r="H1357" t="str">
        <f>IF(A1357&lt;&gt;"",VLOOKUP(G1357,ScoreRanges!$C$4:$E$8,3),"")</f>
        <v/>
      </c>
      <c r="J1357" s="30" t="str">
        <f>IF(AND(ConversionTable!$F$2&lt;&gt;"",A1357&lt;&gt;""),VLOOKUP(G1357,ConversionTable!B$2:D$402,3),"")</f>
        <v/>
      </c>
      <c r="K1357" t="str">
        <f>IF(AND(ConversionTable!$F$2&lt;&gt;"",A1357&lt;&gt;""),VLOOKUP(J1357,ConversionTable!I$4:K$7,3),"")</f>
        <v/>
      </c>
      <c r="M1357" t="str">
        <f>IF(A1357&lt;&gt;"",(RawData!AC1357*ScoringModel!$B$11+RawData!AD1357*ScoringModel!$B$21+RawData!AE1357*ScoringModel!$B$31)*0.01,"")</f>
        <v/>
      </c>
      <c r="N1357" t="str">
        <f>IF(A1357&lt;&gt;"",(RawData!H1357*ScoringModel!$B$4+RawData!I1357*ScoringModel!$B$5+RawData!J1357*ScoringModel!$B$6+RawData!K1357*ScoringModel!$B$7+RawData!L1357*ScoringModel!$B$8+RawData!M1357*ScoringModel!$B$9+RawData!N1357*ScoringModel!$B$10)*0.01,"")</f>
        <v/>
      </c>
      <c r="O1357" t="str">
        <f>IF(A1357&lt;&gt;"",(RawData!O1357*ScoringModel!$B$14+RawData!P1357*ScoringModel!$B$15+RawData!Q1357*ScoringModel!$B$16+RawData!R1357*ScoringModel!$B$17+RawData!S1357*ScoringModel!$B$18+RawData!T1357*ScoringModel!$B$19+RawData!U1357*ScoringModel!$B$20)*0.01,"")</f>
        <v/>
      </c>
      <c r="P1357" t="str">
        <f>IF(A1357&lt;&gt;"",(RawData!V1357*ScoringModel!$B$24+RawData!W1357*ScoringModel!$B$25+RawData!X1357*ScoringModel!$B$26+RawData!Y1357*ScoringModel!$B$27+RawData!Z1357*ScoringModel!$B$28+RawData!AA1357*ScoringModel!$B$29+RawData!AB1357*ScoringModel!$B$30)*0.01,"")</f>
        <v/>
      </c>
      <c r="Q1357" s="19"/>
      <c r="R1357" s="19"/>
      <c r="S1357" s="19"/>
      <c r="T1357" s="19"/>
      <c r="U1357" s="19"/>
      <c r="V1357" s="19"/>
    </row>
    <row r="1358" spans="1:22" x14ac:dyDescent="0.25">
      <c r="A1358" t="str">
        <f>IF(RawData!A1358&lt;&gt;"",RawData!A1358,"")</f>
        <v/>
      </c>
      <c r="B1358" t="str">
        <f>IF(RawData!B1358&lt;&gt;"",CONCATENATE(RawData!B1358,", ",RawData!C1358),"")</f>
        <v/>
      </c>
      <c r="C1358" t="str">
        <f>IF(RawData!D1358&lt;&gt;"",RawData!D1358,"")</f>
        <v/>
      </c>
      <c r="D1358" s="28" t="str">
        <f>IF(RawData!E1358&lt;&gt;"",RawData!E1358,"")</f>
        <v/>
      </c>
      <c r="E1358" t="str">
        <f>IF(RawData!F1358&lt;&gt;"",CONCATENATE(RawData!F1358,", ",LEFT(RawData!G1358,1)),"")</f>
        <v/>
      </c>
      <c r="G1358" s="30" t="str">
        <f t="shared" si="21"/>
        <v/>
      </c>
      <c r="H1358" t="str">
        <f>IF(A1358&lt;&gt;"",VLOOKUP(G1358,ScoreRanges!$C$4:$E$8,3),"")</f>
        <v/>
      </c>
      <c r="J1358" s="30" t="str">
        <f>IF(AND(ConversionTable!$F$2&lt;&gt;"",A1358&lt;&gt;""),VLOOKUP(G1358,ConversionTable!B$2:D$402,3),"")</f>
        <v/>
      </c>
      <c r="K1358" t="str">
        <f>IF(AND(ConversionTable!$F$2&lt;&gt;"",A1358&lt;&gt;""),VLOOKUP(J1358,ConversionTable!I$4:K$7,3),"")</f>
        <v/>
      </c>
      <c r="M1358" t="str">
        <f>IF(A1358&lt;&gt;"",(RawData!AC1358*ScoringModel!$B$11+RawData!AD1358*ScoringModel!$B$21+RawData!AE1358*ScoringModel!$B$31)*0.01,"")</f>
        <v/>
      </c>
      <c r="N1358" t="str">
        <f>IF(A1358&lt;&gt;"",(RawData!H1358*ScoringModel!$B$4+RawData!I1358*ScoringModel!$B$5+RawData!J1358*ScoringModel!$B$6+RawData!K1358*ScoringModel!$B$7+RawData!L1358*ScoringModel!$B$8+RawData!M1358*ScoringModel!$B$9+RawData!N1358*ScoringModel!$B$10)*0.01,"")</f>
        <v/>
      </c>
      <c r="O1358" t="str">
        <f>IF(A1358&lt;&gt;"",(RawData!O1358*ScoringModel!$B$14+RawData!P1358*ScoringModel!$B$15+RawData!Q1358*ScoringModel!$B$16+RawData!R1358*ScoringModel!$B$17+RawData!S1358*ScoringModel!$B$18+RawData!T1358*ScoringModel!$B$19+RawData!U1358*ScoringModel!$B$20)*0.01,"")</f>
        <v/>
      </c>
      <c r="P1358" t="str">
        <f>IF(A1358&lt;&gt;"",(RawData!V1358*ScoringModel!$B$24+RawData!W1358*ScoringModel!$B$25+RawData!X1358*ScoringModel!$B$26+RawData!Y1358*ScoringModel!$B$27+RawData!Z1358*ScoringModel!$B$28+RawData!AA1358*ScoringModel!$B$29+RawData!AB1358*ScoringModel!$B$30)*0.01,"")</f>
        <v/>
      </c>
      <c r="Q1358" s="19"/>
      <c r="R1358" s="19"/>
      <c r="S1358" s="19"/>
      <c r="T1358" s="19"/>
      <c r="U1358" s="19"/>
      <c r="V1358" s="19"/>
    </row>
    <row r="1359" spans="1:22" x14ac:dyDescent="0.25">
      <c r="A1359" t="str">
        <f>IF(RawData!A1359&lt;&gt;"",RawData!A1359,"")</f>
        <v/>
      </c>
      <c r="B1359" t="str">
        <f>IF(RawData!B1359&lt;&gt;"",CONCATENATE(RawData!B1359,", ",RawData!C1359),"")</f>
        <v/>
      </c>
      <c r="C1359" t="str">
        <f>IF(RawData!D1359&lt;&gt;"",RawData!D1359,"")</f>
        <v/>
      </c>
      <c r="D1359" s="28" t="str">
        <f>IF(RawData!E1359&lt;&gt;"",RawData!E1359,"")</f>
        <v/>
      </c>
      <c r="E1359" t="str">
        <f>IF(RawData!F1359&lt;&gt;"",CONCATENATE(RawData!F1359,", ",LEFT(RawData!G1359,1)),"")</f>
        <v/>
      </c>
      <c r="G1359" s="30" t="str">
        <f t="shared" si="21"/>
        <v/>
      </c>
      <c r="H1359" t="str">
        <f>IF(A1359&lt;&gt;"",VLOOKUP(G1359,ScoreRanges!$C$4:$E$8,3),"")</f>
        <v/>
      </c>
      <c r="J1359" s="30" t="str">
        <f>IF(AND(ConversionTable!$F$2&lt;&gt;"",A1359&lt;&gt;""),VLOOKUP(G1359,ConversionTable!B$2:D$402,3),"")</f>
        <v/>
      </c>
      <c r="K1359" t="str">
        <f>IF(AND(ConversionTable!$F$2&lt;&gt;"",A1359&lt;&gt;""),VLOOKUP(J1359,ConversionTable!I$4:K$7,3),"")</f>
        <v/>
      </c>
      <c r="M1359" t="str">
        <f>IF(A1359&lt;&gt;"",(RawData!AC1359*ScoringModel!$B$11+RawData!AD1359*ScoringModel!$B$21+RawData!AE1359*ScoringModel!$B$31)*0.01,"")</f>
        <v/>
      </c>
      <c r="N1359" t="str">
        <f>IF(A1359&lt;&gt;"",(RawData!H1359*ScoringModel!$B$4+RawData!I1359*ScoringModel!$B$5+RawData!J1359*ScoringModel!$B$6+RawData!K1359*ScoringModel!$B$7+RawData!L1359*ScoringModel!$B$8+RawData!M1359*ScoringModel!$B$9+RawData!N1359*ScoringModel!$B$10)*0.01,"")</f>
        <v/>
      </c>
      <c r="O1359" t="str">
        <f>IF(A1359&lt;&gt;"",(RawData!O1359*ScoringModel!$B$14+RawData!P1359*ScoringModel!$B$15+RawData!Q1359*ScoringModel!$B$16+RawData!R1359*ScoringModel!$B$17+RawData!S1359*ScoringModel!$B$18+RawData!T1359*ScoringModel!$B$19+RawData!U1359*ScoringModel!$B$20)*0.01,"")</f>
        <v/>
      </c>
      <c r="P1359" t="str">
        <f>IF(A1359&lt;&gt;"",(RawData!V1359*ScoringModel!$B$24+RawData!W1359*ScoringModel!$B$25+RawData!X1359*ScoringModel!$B$26+RawData!Y1359*ScoringModel!$B$27+RawData!Z1359*ScoringModel!$B$28+RawData!AA1359*ScoringModel!$B$29+RawData!AB1359*ScoringModel!$B$30)*0.01,"")</f>
        <v/>
      </c>
      <c r="Q1359" s="19"/>
      <c r="R1359" s="19"/>
      <c r="S1359" s="19"/>
      <c r="T1359" s="19"/>
      <c r="U1359" s="19"/>
      <c r="V1359" s="19"/>
    </row>
    <row r="1360" spans="1:22" x14ac:dyDescent="0.25">
      <c r="A1360" t="str">
        <f>IF(RawData!A1360&lt;&gt;"",RawData!A1360,"")</f>
        <v/>
      </c>
      <c r="B1360" t="str">
        <f>IF(RawData!B1360&lt;&gt;"",CONCATENATE(RawData!B1360,", ",RawData!C1360),"")</f>
        <v/>
      </c>
      <c r="C1360" t="str">
        <f>IF(RawData!D1360&lt;&gt;"",RawData!D1360,"")</f>
        <v/>
      </c>
      <c r="D1360" s="28" t="str">
        <f>IF(RawData!E1360&lt;&gt;"",RawData!E1360,"")</f>
        <v/>
      </c>
      <c r="E1360" t="str">
        <f>IF(RawData!F1360&lt;&gt;"",CONCATENATE(RawData!F1360,", ",LEFT(RawData!G1360,1)),"")</f>
        <v/>
      </c>
      <c r="G1360" s="30" t="str">
        <f t="shared" si="21"/>
        <v/>
      </c>
      <c r="H1360" t="str">
        <f>IF(A1360&lt;&gt;"",VLOOKUP(G1360,ScoreRanges!$C$4:$E$8,3),"")</f>
        <v/>
      </c>
      <c r="J1360" s="30" t="str">
        <f>IF(AND(ConversionTable!$F$2&lt;&gt;"",A1360&lt;&gt;""),VLOOKUP(G1360,ConversionTable!B$2:D$402,3),"")</f>
        <v/>
      </c>
      <c r="K1360" t="str">
        <f>IF(AND(ConversionTable!$F$2&lt;&gt;"",A1360&lt;&gt;""),VLOOKUP(J1360,ConversionTable!I$4:K$7,3),"")</f>
        <v/>
      </c>
      <c r="M1360" t="str">
        <f>IF(A1360&lt;&gt;"",(RawData!AC1360*ScoringModel!$B$11+RawData!AD1360*ScoringModel!$B$21+RawData!AE1360*ScoringModel!$B$31)*0.01,"")</f>
        <v/>
      </c>
      <c r="N1360" t="str">
        <f>IF(A1360&lt;&gt;"",(RawData!H1360*ScoringModel!$B$4+RawData!I1360*ScoringModel!$B$5+RawData!J1360*ScoringModel!$B$6+RawData!K1360*ScoringModel!$B$7+RawData!L1360*ScoringModel!$B$8+RawData!M1360*ScoringModel!$B$9+RawData!N1360*ScoringModel!$B$10)*0.01,"")</f>
        <v/>
      </c>
      <c r="O1360" t="str">
        <f>IF(A1360&lt;&gt;"",(RawData!O1360*ScoringModel!$B$14+RawData!P1360*ScoringModel!$B$15+RawData!Q1360*ScoringModel!$B$16+RawData!R1360*ScoringModel!$B$17+RawData!S1360*ScoringModel!$B$18+RawData!T1360*ScoringModel!$B$19+RawData!U1360*ScoringModel!$B$20)*0.01,"")</f>
        <v/>
      </c>
      <c r="P1360" t="str">
        <f>IF(A1360&lt;&gt;"",(RawData!V1360*ScoringModel!$B$24+RawData!W1360*ScoringModel!$B$25+RawData!X1360*ScoringModel!$B$26+RawData!Y1360*ScoringModel!$B$27+RawData!Z1360*ScoringModel!$B$28+RawData!AA1360*ScoringModel!$B$29+RawData!AB1360*ScoringModel!$B$30)*0.01,"")</f>
        <v/>
      </c>
      <c r="Q1360" s="19"/>
      <c r="R1360" s="19"/>
      <c r="S1360" s="19"/>
      <c r="T1360" s="19"/>
      <c r="U1360" s="19"/>
      <c r="V1360" s="19"/>
    </row>
    <row r="1361" spans="1:22" x14ac:dyDescent="0.25">
      <c r="A1361" t="str">
        <f>IF(RawData!A1361&lt;&gt;"",RawData!A1361,"")</f>
        <v/>
      </c>
      <c r="B1361" t="str">
        <f>IF(RawData!B1361&lt;&gt;"",CONCATENATE(RawData!B1361,", ",RawData!C1361),"")</f>
        <v/>
      </c>
      <c r="C1361" t="str">
        <f>IF(RawData!D1361&lt;&gt;"",RawData!D1361,"")</f>
        <v/>
      </c>
      <c r="D1361" s="28" t="str">
        <f>IF(RawData!E1361&lt;&gt;"",RawData!E1361,"")</f>
        <v/>
      </c>
      <c r="E1361" t="str">
        <f>IF(RawData!F1361&lt;&gt;"",CONCATENATE(RawData!F1361,", ",LEFT(RawData!G1361,1)),"")</f>
        <v/>
      </c>
      <c r="G1361" s="30" t="str">
        <f t="shared" si="21"/>
        <v/>
      </c>
      <c r="H1361" t="str">
        <f>IF(A1361&lt;&gt;"",VLOOKUP(G1361,ScoreRanges!$C$4:$E$8,3),"")</f>
        <v/>
      </c>
      <c r="J1361" s="30" t="str">
        <f>IF(AND(ConversionTable!$F$2&lt;&gt;"",A1361&lt;&gt;""),VLOOKUP(G1361,ConversionTable!B$2:D$402,3),"")</f>
        <v/>
      </c>
      <c r="K1361" t="str">
        <f>IF(AND(ConversionTable!$F$2&lt;&gt;"",A1361&lt;&gt;""),VLOOKUP(J1361,ConversionTable!I$4:K$7,3),"")</f>
        <v/>
      </c>
      <c r="M1361" t="str">
        <f>IF(A1361&lt;&gt;"",(RawData!AC1361*ScoringModel!$B$11+RawData!AD1361*ScoringModel!$B$21+RawData!AE1361*ScoringModel!$B$31)*0.01,"")</f>
        <v/>
      </c>
      <c r="N1361" t="str">
        <f>IF(A1361&lt;&gt;"",(RawData!H1361*ScoringModel!$B$4+RawData!I1361*ScoringModel!$B$5+RawData!J1361*ScoringModel!$B$6+RawData!K1361*ScoringModel!$B$7+RawData!L1361*ScoringModel!$B$8+RawData!M1361*ScoringModel!$B$9+RawData!N1361*ScoringModel!$B$10)*0.01,"")</f>
        <v/>
      </c>
      <c r="O1361" t="str">
        <f>IF(A1361&lt;&gt;"",(RawData!O1361*ScoringModel!$B$14+RawData!P1361*ScoringModel!$B$15+RawData!Q1361*ScoringModel!$B$16+RawData!R1361*ScoringModel!$B$17+RawData!S1361*ScoringModel!$B$18+RawData!T1361*ScoringModel!$B$19+RawData!U1361*ScoringModel!$B$20)*0.01,"")</f>
        <v/>
      </c>
      <c r="P1361" t="str">
        <f>IF(A1361&lt;&gt;"",(RawData!V1361*ScoringModel!$B$24+RawData!W1361*ScoringModel!$B$25+RawData!X1361*ScoringModel!$B$26+RawData!Y1361*ScoringModel!$B$27+RawData!Z1361*ScoringModel!$B$28+RawData!AA1361*ScoringModel!$B$29+RawData!AB1361*ScoringModel!$B$30)*0.01,"")</f>
        <v/>
      </c>
      <c r="Q1361" s="19"/>
      <c r="R1361" s="19"/>
      <c r="S1361" s="19"/>
      <c r="T1361" s="19"/>
      <c r="U1361" s="19"/>
      <c r="V1361" s="19"/>
    </row>
    <row r="1362" spans="1:22" x14ac:dyDescent="0.25">
      <c r="A1362" t="str">
        <f>IF(RawData!A1362&lt;&gt;"",RawData!A1362,"")</f>
        <v/>
      </c>
      <c r="B1362" t="str">
        <f>IF(RawData!B1362&lt;&gt;"",CONCATENATE(RawData!B1362,", ",RawData!C1362),"")</f>
        <v/>
      </c>
      <c r="C1362" t="str">
        <f>IF(RawData!D1362&lt;&gt;"",RawData!D1362,"")</f>
        <v/>
      </c>
      <c r="D1362" s="28" t="str">
        <f>IF(RawData!E1362&lt;&gt;"",RawData!E1362,"")</f>
        <v/>
      </c>
      <c r="E1362" t="str">
        <f>IF(RawData!F1362&lt;&gt;"",CONCATENATE(RawData!F1362,", ",LEFT(RawData!G1362,1)),"")</f>
        <v/>
      </c>
      <c r="G1362" s="30" t="str">
        <f t="shared" si="21"/>
        <v/>
      </c>
      <c r="H1362" t="str">
        <f>IF(A1362&lt;&gt;"",VLOOKUP(G1362,ScoreRanges!$C$4:$E$8,3),"")</f>
        <v/>
      </c>
      <c r="J1362" s="30" t="str">
        <f>IF(AND(ConversionTable!$F$2&lt;&gt;"",A1362&lt;&gt;""),VLOOKUP(G1362,ConversionTable!B$2:D$402,3),"")</f>
        <v/>
      </c>
      <c r="K1362" t="str">
        <f>IF(AND(ConversionTable!$F$2&lt;&gt;"",A1362&lt;&gt;""),VLOOKUP(J1362,ConversionTable!I$4:K$7,3),"")</f>
        <v/>
      </c>
      <c r="M1362" t="str">
        <f>IF(A1362&lt;&gt;"",(RawData!AC1362*ScoringModel!$B$11+RawData!AD1362*ScoringModel!$B$21+RawData!AE1362*ScoringModel!$B$31)*0.01,"")</f>
        <v/>
      </c>
      <c r="N1362" t="str">
        <f>IF(A1362&lt;&gt;"",(RawData!H1362*ScoringModel!$B$4+RawData!I1362*ScoringModel!$B$5+RawData!J1362*ScoringModel!$B$6+RawData!K1362*ScoringModel!$B$7+RawData!L1362*ScoringModel!$B$8+RawData!M1362*ScoringModel!$B$9+RawData!N1362*ScoringModel!$B$10)*0.01,"")</f>
        <v/>
      </c>
      <c r="O1362" t="str">
        <f>IF(A1362&lt;&gt;"",(RawData!O1362*ScoringModel!$B$14+RawData!P1362*ScoringModel!$B$15+RawData!Q1362*ScoringModel!$B$16+RawData!R1362*ScoringModel!$B$17+RawData!S1362*ScoringModel!$B$18+RawData!T1362*ScoringModel!$B$19+RawData!U1362*ScoringModel!$B$20)*0.01,"")</f>
        <v/>
      </c>
      <c r="P1362" t="str">
        <f>IF(A1362&lt;&gt;"",(RawData!V1362*ScoringModel!$B$24+RawData!W1362*ScoringModel!$B$25+RawData!X1362*ScoringModel!$B$26+RawData!Y1362*ScoringModel!$B$27+RawData!Z1362*ScoringModel!$B$28+RawData!AA1362*ScoringModel!$B$29+RawData!AB1362*ScoringModel!$B$30)*0.01,"")</f>
        <v/>
      </c>
      <c r="Q1362" s="19"/>
      <c r="R1362" s="19"/>
      <c r="S1362" s="19"/>
      <c r="T1362" s="19"/>
      <c r="U1362" s="19"/>
      <c r="V1362" s="19"/>
    </row>
    <row r="1363" spans="1:22" x14ac:dyDescent="0.25">
      <c r="A1363" t="str">
        <f>IF(RawData!A1363&lt;&gt;"",RawData!A1363,"")</f>
        <v/>
      </c>
      <c r="B1363" t="str">
        <f>IF(RawData!B1363&lt;&gt;"",CONCATENATE(RawData!B1363,", ",RawData!C1363),"")</f>
        <v/>
      </c>
      <c r="C1363" t="str">
        <f>IF(RawData!D1363&lt;&gt;"",RawData!D1363,"")</f>
        <v/>
      </c>
      <c r="D1363" s="28" t="str">
        <f>IF(RawData!E1363&lt;&gt;"",RawData!E1363,"")</f>
        <v/>
      </c>
      <c r="E1363" t="str">
        <f>IF(RawData!F1363&lt;&gt;"",CONCATENATE(RawData!F1363,", ",LEFT(RawData!G1363,1)),"")</f>
        <v/>
      </c>
      <c r="G1363" s="30" t="str">
        <f t="shared" si="21"/>
        <v/>
      </c>
      <c r="H1363" t="str">
        <f>IF(A1363&lt;&gt;"",VLOOKUP(G1363,ScoreRanges!$C$4:$E$8,3),"")</f>
        <v/>
      </c>
      <c r="J1363" s="30" t="str">
        <f>IF(AND(ConversionTable!$F$2&lt;&gt;"",A1363&lt;&gt;""),VLOOKUP(G1363,ConversionTable!B$2:D$402,3),"")</f>
        <v/>
      </c>
      <c r="K1363" t="str">
        <f>IF(AND(ConversionTable!$F$2&lt;&gt;"",A1363&lt;&gt;""),VLOOKUP(J1363,ConversionTable!I$4:K$7,3),"")</f>
        <v/>
      </c>
      <c r="M1363" t="str">
        <f>IF(A1363&lt;&gt;"",(RawData!AC1363*ScoringModel!$B$11+RawData!AD1363*ScoringModel!$B$21+RawData!AE1363*ScoringModel!$B$31)*0.01,"")</f>
        <v/>
      </c>
      <c r="N1363" t="str">
        <f>IF(A1363&lt;&gt;"",(RawData!H1363*ScoringModel!$B$4+RawData!I1363*ScoringModel!$B$5+RawData!J1363*ScoringModel!$B$6+RawData!K1363*ScoringModel!$B$7+RawData!L1363*ScoringModel!$B$8+RawData!M1363*ScoringModel!$B$9+RawData!N1363*ScoringModel!$B$10)*0.01,"")</f>
        <v/>
      </c>
      <c r="O1363" t="str">
        <f>IF(A1363&lt;&gt;"",(RawData!O1363*ScoringModel!$B$14+RawData!P1363*ScoringModel!$B$15+RawData!Q1363*ScoringModel!$B$16+RawData!R1363*ScoringModel!$B$17+RawData!S1363*ScoringModel!$B$18+RawData!T1363*ScoringModel!$B$19+RawData!U1363*ScoringModel!$B$20)*0.01,"")</f>
        <v/>
      </c>
      <c r="P1363" t="str">
        <f>IF(A1363&lt;&gt;"",(RawData!V1363*ScoringModel!$B$24+RawData!W1363*ScoringModel!$B$25+RawData!X1363*ScoringModel!$B$26+RawData!Y1363*ScoringModel!$B$27+RawData!Z1363*ScoringModel!$B$28+RawData!AA1363*ScoringModel!$B$29+RawData!AB1363*ScoringModel!$B$30)*0.01,"")</f>
        <v/>
      </c>
      <c r="Q1363" s="19"/>
      <c r="R1363" s="19"/>
      <c r="S1363" s="19"/>
      <c r="T1363" s="19"/>
      <c r="U1363" s="19"/>
      <c r="V1363" s="19"/>
    </row>
    <row r="1364" spans="1:22" x14ac:dyDescent="0.25">
      <c r="A1364" t="str">
        <f>IF(RawData!A1364&lt;&gt;"",RawData!A1364,"")</f>
        <v/>
      </c>
      <c r="B1364" t="str">
        <f>IF(RawData!B1364&lt;&gt;"",CONCATENATE(RawData!B1364,", ",RawData!C1364),"")</f>
        <v/>
      </c>
      <c r="C1364" t="str">
        <f>IF(RawData!D1364&lt;&gt;"",RawData!D1364,"")</f>
        <v/>
      </c>
      <c r="D1364" s="28" t="str">
        <f>IF(RawData!E1364&lt;&gt;"",RawData!E1364,"")</f>
        <v/>
      </c>
      <c r="E1364" t="str">
        <f>IF(RawData!F1364&lt;&gt;"",CONCATENATE(RawData!F1364,", ",LEFT(RawData!G1364,1)),"")</f>
        <v/>
      </c>
      <c r="G1364" s="30" t="str">
        <f t="shared" si="21"/>
        <v/>
      </c>
      <c r="H1364" t="str">
        <f>IF(A1364&lt;&gt;"",VLOOKUP(G1364,ScoreRanges!$C$4:$E$8,3),"")</f>
        <v/>
      </c>
      <c r="J1364" s="30" t="str">
        <f>IF(AND(ConversionTable!$F$2&lt;&gt;"",A1364&lt;&gt;""),VLOOKUP(G1364,ConversionTable!B$2:D$402,3),"")</f>
        <v/>
      </c>
      <c r="K1364" t="str">
        <f>IF(AND(ConversionTable!$F$2&lt;&gt;"",A1364&lt;&gt;""),VLOOKUP(J1364,ConversionTable!I$4:K$7,3),"")</f>
        <v/>
      </c>
      <c r="M1364" t="str">
        <f>IF(A1364&lt;&gt;"",(RawData!AC1364*ScoringModel!$B$11+RawData!AD1364*ScoringModel!$B$21+RawData!AE1364*ScoringModel!$B$31)*0.01,"")</f>
        <v/>
      </c>
      <c r="N1364" t="str">
        <f>IF(A1364&lt;&gt;"",(RawData!H1364*ScoringModel!$B$4+RawData!I1364*ScoringModel!$B$5+RawData!J1364*ScoringModel!$B$6+RawData!K1364*ScoringModel!$B$7+RawData!L1364*ScoringModel!$B$8+RawData!M1364*ScoringModel!$B$9+RawData!N1364*ScoringModel!$B$10)*0.01,"")</f>
        <v/>
      </c>
      <c r="O1364" t="str">
        <f>IF(A1364&lt;&gt;"",(RawData!O1364*ScoringModel!$B$14+RawData!P1364*ScoringModel!$B$15+RawData!Q1364*ScoringModel!$B$16+RawData!R1364*ScoringModel!$B$17+RawData!S1364*ScoringModel!$B$18+RawData!T1364*ScoringModel!$B$19+RawData!U1364*ScoringModel!$B$20)*0.01,"")</f>
        <v/>
      </c>
      <c r="P1364" t="str">
        <f>IF(A1364&lt;&gt;"",(RawData!V1364*ScoringModel!$B$24+RawData!W1364*ScoringModel!$B$25+RawData!X1364*ScoringModel!$B$26+RawData!Y1364*ScoringModel!$B$27+RawData!Z1364*ScoringModel!$B$28+RawData!AA1364*ScoringModel!$B$29+RawData!AB1364*ScoringModel!$B$30)*0.01,"")</f>
        <v/>
      </c>
      <c r="Q1364" s="19"/>
      <c r="R1364" s="19"/>
      <c r="S1364" s="19"/>
      <c r="T1364" s="19"/>
      <c r="U1364" s="19"/>
      <c r="V1364" s="19"/>
    </row>
    <row r="1365" spans="1:22" x14ac:dyDescent="0.25">
      <c r="A1365" t="str">
        <f>IF(RawData!A1365&lt;&gt;"",RawData!A1365,"")</f>
        <v/>
      </c>
      <c r="B1365" t="str">
        <f>IF(RawData!B1365&lt;&gt;"",CONCATENATE(RawData!B1365,", ",RawData!C1365),"")</f>
        <v/>
      </c>
      <c r="C1365" t="str">
        <f>IF(RawData!D1365&lt;&gt;"",RawData!D1365,"")</f>
        <v/>
      </c>
      <c r="D1365" s="28" t="str">
        <f>IF(RawData!E1365&lt;&gt;"",RawData!E1365,"")</f>
        <v/>
      </c>
      <c r="E1365" t="str">
        <f>IF(RawData!F1365&lt;&gt;"",CONCATENATE(RawData!F1365,", ",LEFT(RawData!G1365,1)),"")</f>
        <v/>
      </c>
      <c r="G1365" s="30" t="str">
        <f t="shared" si="21"/>
        <v/>
      </c>
      <c r="H1365" t="str">
        <f>IF(A1365&lt;&gt;"",VLOOKUP(G1365,ScoreRanges!$C$4:$E$8,3),"")</f>
        <v/>
      </c>
      <c r="J1365" s="30" t="str">
        <f>IF(AND(ConversionTable!$F$2&lt;&gt;"",A1365&lt;&gt;""),VLOOKUP(G1365,ConversionTable!B$2:D$402,3),"")</f>
        <v/>
      </c>
      <c r="K1365" t="str">
        <f>IF(AND(ConversionTable!$F$2&lt;&gt;"",A1365&lt;&gt;""),VLOOKUP(J1365,ConversionTable!I$4:K$7,3),"")</f>
        <v/>
      </c>
      <c r="M1365" t="str">
        <f>IF(A1365&lt;&gt;"",(RawData!AC1365*ScoringModel!$B$11+RawData!AD1365*ScoringModel!$B$21+RawData!AE1365*ScoringModel!$B$31)*0.01,"")</f>
        <v/>
      </c>
      <c r="N1365" t="str">
        <f>IF(A1365&lt;&gt;"",(RawData!H1365*ScoringModel!$B$4+RawData!I1365*ScoringModel!$B$5+RawData!J1365*ScoringModel!$B$6+RawData!K1365*ScoringModel!$B$7+RawData!L1365*ScoringModel!$B$8+RawData!M1365*ScoringModel!$B$9+RawData!N1365*ScoringModel!$B$10)*0.01,"")</f>
        <v/>
      </c>
      <c r="O1365" t="str">
        <f>IF(A1365&lt;&gt;"",(RawData!O1365*ScoringModel!$B$14+RawData!P1365*ScoringModel!$B$15+RawData!Q1365*ScoringModel!$B$16+RawData!R1365*ScoringModel!$B$17+RawData!S1365*ScoringModel!$B$18+RawData!T1365*ScoringModel!$B$19+RawData!U1365*ScoringModel!$B$20)*0.01,"")</f>
        <v/>
      </c>
      <c r="P1365" t="str">
        <f>IF(A1365&lt;&gt;"",(RawData!V1365*ScoringModel!$B$24+RawData!W1365*ScoringModel!$B$25+RawData!X1365*ScoringModel!$B$26+RawData!Y1365*ScoringModel!$B$27+RawData!Z1365*ScoringModel!$B$28+RawData!AA1365*ScoringModel!$B$29+RawData!AB1365*ScoringModel!$B$30)*0.01,"")</f>
        <v/>
      </c>
      <c r="Q1365" s="19"/>
      <c r="R1365" s="19"/>
      <c r="S1365" s="19"/>
      <c r="T1365" s="19"/>
      <c r="U1365" s="19"/>
      <c r="V1365" s="19"/>
    </row>
    <row r="1366" spans="1:22" x14ac:dyDescent="0.25">
      <c r="A1366" t="str">
        <f>IF(RawData!A1366&lt;&gt;"",RawData!A1366,"")</f>
        <v/>
      </c>
      <c r="B1366" t="str">
        <f>IF(RawData!B1366&lt;&gt;"",CONCATENATE(RawData!B1366,", ",RawData!C1366),"")</f>
        <v/>
      </c>
      <c r="C1366" t="str">
        <f>IF(RawData!D1366&lt;&gt;"",RawData!D1366,"")</f>
        <v/>
      </c>
      <c r="D1366" s="28" t="str">
        <f>IF(RawData!E1366&lt;&gt;"",RawData!E1366,"")</f>
        <v/>
      </c>
      <c r="E1366" t="str">
        <f>IF(RawData!F1366&lt;&gt;"",CONCATENATE(RawData!F1366,", ",LEFT(RawData!G1366,1)),"")</f>
        <v/>
      </c>
      <c r="G1366" s="30" t="str">
        <f t="shared" si="21"/>
        <v/>
      </c>
      <c r="H1366" t="str">
        <f>IF(A1366&lt;&gt;"",VLOOKUP(G1366,ScoreRanges!$C$4:$E$8,3),"")</f>
        <v/>
      </c>
      <c r="J1366" s="30" t="str">
        <f>IF(AND(ConversionTable!$F$2&lt;&gt;"",A1366&lt;&gt;""),VLOOKUP(G1366,ConversionTable!B$2:D$402,3),"")</f>
        <v/>
      </c>
      <c r="K1366" t="str">
        <f>IF(AND(ConversionTable!$F$2&lt;&gt;"",A1366&lt;&gt;""),VLOOKUP(J1366,ConversionTable!I$4:K$7,3),"")</f>
        <v/>
      </c>
      <c r="M1366" t="str">
        <f>IF(A1366&lt;&gt;"",(RawData!AC1366*ScoringModel!$B$11+RawData!AD1366*ScoringModel!$B$21+RawData!AE1366*ScoringModel!$B$31)*0.01,"")</f>
        <v/>
      </c>
      <c r="N1366" t="str">
        <f>IF(A1366&lt;&gt;"",(RawData!H1366*ScoringModel!$B$4+RawData!I1366*ScoringModel!$B$5+RawData!J1366*ScoringModel!$B$6+RawData!K1366*ScoringModel!$B$7+RawData!L1366*ScoringModel!$B$8+RawData!M1366*ScoringModel!$B$9+RawData!N1366*ScoringModel!$B$10)*0.01,"")</f>
        <v/>
      </c>
      <c r="O1366" t="str">
        <f>IF(A1366&lt;&gt;"",(RawData!O1366*ScoringModel!$B$14+RawData!P1366*ScoringModel!$B$15+RawData!Q1366*ScoringModel!$B$16+RawData!R1366*ScoringModel!$B$17+RawData!S1366*ScoringModel!$B$18+RawData!T1366*ScoringModel!$B$19+RawData!U1366*ScoringModel!$B$20)*0.01,"")</f>
        <v/>
      </c>
      <c r="P1366" t="str">
        <f>IF(A1366&lt;&gt;"",(RawData!V1366*ScoringModel!$B$24+RawData!W1366*ScoringModel!$B$25+RawData!X1366*ScoringModel!$B$26+RawData!Y1366*ScoringModel!$B$27+RawData!Z1366*ScoringModel!$B$28+RawData!AA1366*ScoringModel!$B$29+RawData!AB1366*ScoringModel!$B$30)*0.01,"")</f>
        <v/>
      </c>
      <c r="Q1366" s="19"/>
      <c r="R1366" s="19"/>
      <c r="S1366" s="19"/>
      <c r="T1366" s="19"/>
      <c r="U1366" s="19"/>
      <c r="V1366" s="19"/>
    </row>
    <row r="1367" spans="1:22" x14ac:dyDescent="0.25">
      <c r="A1367" t="str">
        <f>IF(RawData!A1367&lt;&gt;"",RawData!A1367,"")</f>
        <v/>
      </c>
      <c r="B1367" t="str">
        <f>IF(RawData!B1367&lt;&gt;"",CONCATENATE(RawData!B1367,", ",RawData!C1367),"")</f>
        <v/>
      </c>
      <c r="C1367" t="str">
        <f>IF(RawData!D1367&lt;&gt;"",RawData!D1367,"")</f>
        <v/>
      </c>
      <c r="D1367" s="28" t="str">
        <f>IF(RawData!E1367&lt;&gt;"",RawData!E1367,"")</f>
        <v/>
      </c>
      <c r="E1367" t="str">
        <f>IF(RawData!F1367&lt;&gt;"",CONCATENATE(RawData!F1367,", ",LEFT(RawData!G1367,1)),"")</f>
        <v/>
      </c>
      <c r="G1367" s="30" t="str">
        <f t="shared" si="21"/>
        <v/>
      </c>
      <c r="H1367" t="str">
        <f>IF(A1367&lt;&gt;"",VLOOKUP(G1367,ScoreRanges!$C$4:$E$8,3),"")</f>
        <v/>
      </c>
      <c r="J1367" s="30" t="str">
        <f>IF(AND(ConversionTable!$F$2&lt;&gt;"",A1367&lt;&gt;""),VLOOKUP(G1367,ConversionTable!B$2:D$402,3),"")</f>
        <v/>
      </c>
      <c r="K1367" t="str">
        <f>IF(AND(ConversionTable!$F$2&lt;&gt;"",A1367&lt;&gt;""),VLOOKUP(J1367,ConversionTable!I$4:K$7,3),"")</f>
        <v/>
      </c>
      <c r="M1367" t="str">
        <f>IF(A1367&lt;&gt;"",(RawData!AC1367*ScoringModel!$B$11+RawData!AD1367*ScoringModel!$B$21+RawData!AE1367*ScoringModel!$B$31)*0.01,"")</f>
        <v/>
      </c>
      <c r="N1367" t="str">
        <f>IF(A1367&lt;&gt;"",(RawData!H1367*ScoringModel!$B$4+RawData!I1367*ScoringModel!$B$5+RawData!J1367*ScoringModel!$B$6+RawData!K1367*ScoringModel!$B$7+RawData!L1367*ScoringModel!$B$8+RawData!M1367*ScoringModel!$B$9+RawData!N1367*ScoringModel!$B$10)*0.01,"")</f>
        <v/>
      </c>
      <c r="O1367" t="str">
        <f>IF(A1367&lt;&gt;"",(RawData!O1367*ScoringModel!$B$14+RawData!P1367*ScoringModel!$B$15+RawData!Q1367*ScoringModel!$B$16+RawData!R1367*ScoringModel!$B$17+RawData!S1367*ScoringModel!$B$18+RawData!T1367*ScoringModel!$B$19+RawData!U1367*ScoringModel!$B$20)*0.01,"")</f>
        <v/>
      </c>
      <c r="P1367" t="str">
        <f>IF(A1367&lt;&gt;"",(RawData!V1367*ScoringModel!$B$24+RawData!W1367*ScoringModel!$B$25+RawData!X1367*ScoringModel!$B$26+RawData!Y1367*ScoringModel!$B$27+RawData!Z1367*ScoringModel!$B$28+RawData!AA1367*ScoringModel!$B$29+RawData!AB1367*ScoringModel!$B$30)*0.01,"")</f>
        <v/>
      </c>
      <c r="Q1367" s="19"/>
      <c r="R1367" s="19"/>
      <c r="S1367" s="19"/>
      <c r="T1367" s="19"/>
      <c r="U1367" s="19"/>
      <c r="V1367" s="19"/>
    </row>
    <row r="1368" spans="1:22" x14ac:dyDescent="0.25">
      <c r="A1368" t="str">
        <f>IF(RawData!A1368&lt;&gt;"",RawData!A1368,"")</f>
        <v/>
      </c>
      <c r="B1368" t="str">
        <f>IF(RawData!B1368&lt;&gt;"",CONCATENATE(RawData!B1368,", ",RawData!C1368),"")</f>
        <v/>
      </c>
      <c r="C1368" t="str">
        <f>IF(RawData!D1368&lt;&gt;"",RawData!D1368,"")</f>
        <v/>
      </c>
      <c r="D1368" s="28" t="str">
        <f>IF(RawData!E1368&lt;&gt;"",RawData!E1368,"")</f>
        <v/>
      </c>
      <c r="E1368" t="str">
        <f>IF(RawData!F1368&lt;&gt;"",CONCATENATE(RawData!F1368,", ",LEFT(RawData!G1368,1)),"")</f>
        <v/>
      </c>
      <c r="G1368" s="30" t="str">
        <f t="shared" si="21"/>
        <v/>
      </c>
      <c r="H1368" t="str">
        <f>IF(A1368&lt;&gt;"",VLOOKUP(G1368,ScoreRanges!$C$4:$E$8,3),"")</f>
        <v/>
      </c>
      <c r="J1368" s="30" t="str">
        <f>IF(AND(ConversionTable!$F$2&lt;&gt;"",A1368&lt;&gt;""),VLOOKUP(G1368,ConversionTable!B$2:D$402,3),"")</f>
        <v/>
      </c>
      <c r="K1368" t="str">
        <f>IF(AND(ConversionTable!$F$2&lt;&gt;"",A1368&lt;&gt;""),VLOOKUP(J1368,ConversionTable!I$4:K$7,3),"")</f>
        <v/>
      </c>
      <c r="M1368" t="str">
        <f>IF(A1368&lt;&gt;"",(RawData!AC1368*ScoringModel!$B$11+RawData!AD1368*ScoringModel!$B$21+RawData!AE1368*ScoringModel!$B$31)*0.01,"")</f>
        <v/>
      </c>
      <c r="N1368" t="str">
        <f>IF(A1368&lt;&gt;"",(RawData!H1368*ScoringModel!$B$4+RawData!I1368*ScoringModel!$B$5+RawData!J1368*ScoringModel!$B$6+RawData!K1368*ScoringModel!$B$7+RawData!L1368*ScoringModel!$B$8+RawData!M1368*ScoringModel!$B$9+RawData!N1368*ScoringModel!$B$10)*0.01,"")</f>
        <v/>
      </c>
      <c r="O1368" t="str">
        <f>IF(A1368&lt;&gt;"",(RawData!O1368*ScoringModel!$B$14+RawData!P1368*ScoringModel!$B$15+RawData!Q1368*ScoringModel!$B$16+RawData!R1368*ScoringModel!$B$17+RawData!S1368*ScoringModel!$B$18+RawData!T1368*ScoringModel!$B$19+RawData!U1368*ScoringModel!$B$20)*0.01,"")</f>
        <v/>
      </c>
      <c r="P1368" t="str">
        <f>IF(A1368&lt;&gt;"",(RawData!V1368*ScoringModel!$B$24+RawData!W1368*ScoringModel!$B$25+RawData!X1368*ScoringModel!$B$26+RawData!Y1368*ScoringModel!$B$27+RawData!Z1368*ScoringModel!$B$28+RawData!AA1368*ScoringModel!$B$29+RawData!AB1368*ScoringModel!$B$30)*0.01,"")</f>
        <v/>
      </c>
      <c r="Q1368" s="19"/>
      <c r="R1368" s="19"/>
      <c r="S1368" s="19"/>
      <c r="T1368" s="19"/>
      <c r="U1368" s="19"/>
      <c r="V1368" s="19"/>
    </row>
    <row r="1369" spans="1:22" x14ac:dyDescent="0.25">
      <c r="A1369" t="str">
        <f>IF(RawData!A1369&lt;&gt;"",RawData!A1369,"")</f>
        <v/>
      </c>
      <c r="B1369" t="str">
        <f>IF(RawData!B1369&lt;&gt;"",CONCATENATE(RawData!B1369,", ",RawData!C1369),"")</f>
        <v/>
      </c>
      <c r="C1369" t="str">
        <f>IF(RawData!D1369&lt;&gt;"",RawData!D1369,"")</f>
        <v/>
      </c>
      <c r="D1369" s="28" t="str">
        <f>IF(RawData!E1369&lt;&gt;"",RawData!E1369,"")</f>
        <v/>
      </c>
      <c r="E1369" t="str">
        <f>IF(RawData!F1369&lt;&gt;"",CONCATENATE(RawData!F1369,", ",LEFT(RawData!G1369,1)),"")</f>
        <v/>
      </c>
      <c r="G1369" s="30" t="str">
        <f t="shared" si="21"/>
        <v/>
      </c>
      <c r="H1369" t="str">
        <f>IF(A1369&lt;&gt;"",VLOOKUP(G1369,ScoreRanges!$C$4:$E$8,3),"")</f>
        <v/>
      </c>
      <c r="J1369" s="30" t="str">
        <f>IF(AND(ConversionTable!$F$2&lt;&gt;"",A1369&lt;&gt;""),VLOOKUP(G1369,ConversionTable!B$2:D$402,3),"")</f>
        <v/>
      </c>
      <c r="K1369" t="str">
        <f>IF(AND(ConversionTable!$F$2&lt;&gt;"",A1369&lt;&gt;""),VLOOKUP(J1369,ConversionTable!I$4:K$7,3),"")</f>
        <v/>
      </c>
      <c r="M1369" t="str">
        <f>IF(A1369&lt;&gt;"",(RawData!AC1369*ScoringModel!$B$11+RawData!AD1369*ScoringModel!$B$21+RawData!AE1369*ScoringModel!$B$31)*0.01,"")</f>
        <v/>
      </c>
      <c r="N1369" t="str">
        <f>IF(A1369&lt;&gt;"",(RawData!H1369*ScoringModel!$B$4+RawData!I1369*ScoringModel!$B$5+RawData!J1369*ScoringModel!$B$6+RawData!K1369*ScoringModel!$B$7+RawData!L1369*ScoringModel!$B$8+RawData!M1369*ScoringModel!$B$9+RawData!N1369*ScoringModel!$B$10)*0.01,"")</f>
        <v/>
      </c>
      <c r="O1369" t="str">
        <f>IF(A1369&lt;&gt;"",(RawData!O1369*ScoringModel!$B$14+RawData!P1369*ScoringModel!$B$15+RawData!Q1369*ScoringModel!$B$16+RawData!R1369*ScoringModel!$B$17+RawData!S1369*ScoringModel!$B$18+RawData!T1369*ScoringModel!$B$19+RawData!U1369*ScoringModel!$B$20)*0.01,"")</f>
        <v/>
      </c>
      <c r="P1369" t="str">
        <f>IF(A1369&lt;&gt;"",(RawData!V1369*ScoringModel!$B$24+RawData!W1369*ScoringModel!$B$25+RawData!X1369*ScoringModel!$B$26+RawData!Y1369*ScoringModel!$B$27+RawData!Z1369*ScoringModel!$B$28+RawData!AA1369*ScoringModel!$B$29+RawData!AB1369*ScoringModel!$B$30)*0.01,"")</f>
        <v/>
      </c>
      <c r="Q1369" s="19"/>
      <c r="R1369" s="19"/>
      <c r="S1369" s="19"/>
      <c r="T1369" s="19"/>
      <c r="U1369" s="19"/>
      <c r="V1369" s="19"/>
    </row>
    <row r="1370" spans="1:22" x14ac:dyDescent="0.25">
      <c r="A1370" t="str">
        <f>IF(RawData!A1370&lt;&gt;"",RawData!A1370,"")</f>
        <v/>
      </c>
      <c r="B1370" t="str">
        <f>IF(RawData!B1370&lt;&gt;"",CONCATENATE(RawData!B1370,", ",RawData!C1370),"")</f>
        <v/>
      </c>
      <c r="C1370" t="str">
        <f>IF(RawData!D1370&lt;&gt;"",RawData!D1370,"")</f>
        <v/>
      </c>
      <c r="D1370" s="28" t="str">
        <f>IF(RawData!E1370&lt;&gt;"",RawData!E1370,"")</f>
        <v/>
      </c>
      <c r="E1370" t="str">
        <f>IF(RawData!F1370&lt;&gt;"",CONCATENATE(RawData!F1370,", ",LEFT(RawData!G1370,1)),"")</f>
        <v/>
      </c>
      <c r="G1370" s="30" t="str">
        <f t="shared" si="21"/>
        <v/>
      </c>
      <c r="H1370" t="str">
        <f>IF(A1370&lt;&gt;"",VLOOKUP(G1370,ScoreRanges!$C$4:$E$8,3),"")</f>
        <v/>
      </c>
      <c r="J1370" s="30" t="str">
        <f>IF(AND(ConversionTable!$F$2&lt;&gt;"",A1370&lt;&gt;""),VLOOKUP(G1370,ConversionTable!B$2:D$402,3),"")</f>
        <v/>
      </c>
      <c r="K1370" t="str">
        <f>IF(AND(ConversionTable!$F$2&lt;&gt;"",A1370&lt;&gt;""),VLOOKUP(J1370,ConversionTable!I$4:K$7,3),"")</f>
        <v/>
      </c>
      <c r="M1370" t="str">
        <f>IF(A1370&lt;&gt;"",(RawData!AC1370*ScoringModel!$B$11+RawData!AD1370*ScoringModel!$B$21+RawData!AE1370*ScoringModel!$B$31)*0.01,"")</f>
        <v/>
      </c>
      <c r="N1370" t="str">
        <f>IF(A1370&lt;&gt;"",(RawData!H1370*ScoringModel!$B$4+RawData!I1370*ScoringModel!$B$5+RawData!J1370*ScoringModel!$B$6+RawData!K1370*ScoringModel!$B$7+RawData!L1370*ScoringModel!$B$8+RawData!M1370*ScoringModel!$B$9+RawData!N1370*ScoringModel!$B$10)*0.01,"")</f>
        <v/>
      </c>
      <c r="O1370" t="str">
        <f>IF(A1370&lt;&gt;"",(RawData!O1370*ScoringModel!$B$14+RawData!P1370*ScoringModel!$B$15+RawData!Q1370*ScoringModel!$B$16+RawData!R1370*ScoringModel!$B$17+RawData!S1370*ScoringModel!$B$18+RawData!T1370*ScoringModel!$B$19+RawData!U1370*ScoringModel!$B$20)*0.01,"")</f>
        <v/>
      </c>
      <c r="P1370" t="str">
        <f>IF(A1370&lt;&gt;"",(RawData!V1370*ScoringModel!$B$24+RawData!W1370*ScoringModel!$B$25+RawData!X1370*ScoringModel!$B$26+RawData!Y1370*ScoringModel!$B$27+RawData!Z1370*ScoringModel!$B$28+RawData!AA1370*ScoringModel!$B$29+RawData!AB1370*ScoringModel!$B$30)*0.01,"")</f>
        <v/>
      </c>
      <c r="Q1370" s="19"/>
      <c r="R1370" s="19"/>
      <c r="S1370" s="19"/>
      <c r="T1370" s="19"/>
      <c r="U1370" s="19"/>
      <c r="V1370" s="19"/>
    </row>
    <row r="1371" spans="1:22" x14ac:dyDescent="0.25">
      <c r="A1371" t="str">
        <f>IF(RawData!A1371&lt;&gt;"",RawData!A1371,"")</f>
        <v/>
      </c>
      <c r="B1371" t="str">
        <f>IF(RawData!B1371&lt;&gt;"",CONCATENATE(RawData!B1371,", ",RawData!C1371),"")</f>
        <v/>
      </c>
      <c r="C1371" t="str">
        <f>IF(RawData!D1371&lt;&gt;"",RawData!D1371,"")</f>
        <v/>
      </c>
      <c r="D1371" s="28" t="str">
        <f>IF(RawData!E1371&lt;&gt;"",RawData!E1371,"")</f>
        <v/>
      </c>
      <c r="E1371" t="str">
        <f>IF(RawData!F1371&lt;&gt;"",CONCATENATE(RawData!F1371,", ",LEFT(RawData!G1371,1)),"")</f>
        <v/>
      </c>
      <c r="G1371" s="30" t="str">
        <f t="shared" si="21"/>
        <v/>
      </c>
      <c r="H1371" t="str">
        <f>IF(A1371&lt;&gt;"",VLOOKUP(G1371,ScoreRanges!$C$4:$E$8,3),"")</f>
        <v/>
      </c>
      <c r="J1371" s="30" t="str">
        <f>IF(AND(ConversionTable!$F$2&lt;&gt;"",A1371&lt;&gt;""),VLOOKUP(G1371,ConversionTable!B$2:D$402,3),"")</f>
        <v/>
      </c>
      <c r="K1371" t="str">
        <f>IF(AND(ConversionTable!$F$2&lt;&gt;"",A1371&lt;&gt;""),VLOOKUP(J1371,ConversionTable!I$4:K$7,3),"")</f>
        <v/>
      </c>
      <c r="M1371" t="str">
        <f>IF(A1371&lt;&gt;"",(RawData!AC1371*ScoringModel!$B$11+RawData!AD1371*ScoringModel!$B$21+RawData!AE1371*ScoringModel!$B$31)*0.01,"")</f>
        <v/>
      </c>
      <c r="N1371" t="str">
        <f>IF(A1371&lt;&gt;"",(RawData!H1371*ScoringModel!$B$4+RawData!I1371*ScoringModel!$B$5+RawData!J1371*ScoringModel!$B$6+RawData!K1371*ScoringModel!$B$7+RawData!L1371*ScoringModel!$B$8+RawData!M1371*ScoringModel!$B$9+RawData!N1371*ScoringModel!$B$10)*0.01,"")</f>
        <v/>
      </c>
      <c r="O1371" t="str">
        <f>IF(A1371&lt;&gt;"",(RawData!O1371*ScoringModel!$B$14+RawData!P1371*ScoringModel!$B$15+RawData!Q1371*ScoringModel!$B$16+RawData!R1371*ScoringModel!$B$17+RawData!S1371*ScoringModel!$B$18+RawData!T1371*ScoringModel!$B$19+RawData!U1371*ScoringModel!$B$20)*0.01,"")</f>
        <v/>
      </c>
      <c r="P1371" t="str">
        <f>IF(A1371&lt;&gt;"",(RawData!V1371*ScoringModel!$B$24+RawData!W1371*ScoringModel!$B$25+RawData!X1371*ScoringModel!$B$26+RawData!Y1371*ScoringModel!$B$27+RawData!Z1371*ScoringModel!$B$28+RawData!AA1371*ScoringModel!$B$29+RawData!AB1371*ScoringModel!$B$30)*0.01,"")</f>
        <v/>
      </c>
      <c r="Q1371" s="19"/>
      <c r="R1371" s="19"/>
      <c r="S1371" s="19"/>
      <c r="T1371" s="19"/>
      <c r="U1371" s="19"/>
      <c r="V1371" s="19"/>
    </row>
    <row r="1372" spans="1:22" x14ac:dyDescent="0.25">
      <c r="A1372" t="str">
        <f>IF(RawData!A1372&lt;&gt;"",RawData!A1372,"")</f>
        <v/>
      </c>
      <c r="B1372" t="str">
        <f>IF(RawData!B1372&lt;&gt;"",CONCATENATE(RawData!B1372,", ",RawData!C1372),"")</f>
        <v/>
      </c>
      <c r="C1372" t="str">
        <f>IF(RawData!D1372&lt;&gt;"",RawData!D1372,"")</f>
        <v/>
      </c>
      <c r="D1372" s="28" t="str">
        <f>IF(RawData!E1372&lt;&gt;"",RawData!E1372,"")</f>
        <v/>
      </c>
      <c r="E1372" t="str">
        <f>IF(RawData!F1372&lt;&gt;"",CONCATENATE(RawData!F1372,", ",LEFT(RawData!G1372,1)),"")</f>
        <v/>
      </c>
      <c r="G1372" s="30" t="str">
        <f t="shared" si="21"/>
        <v/>
      </c>
      <c r="H1372" t="str">
        <f>IF(A1372&lt;&gt;"",VLOOKUP(G1372,ScoreRanges!$C$4:$E$8,3),"")</f>
        <v/>
      </c>
      <c r="J1372" s="30" t="str">
        <f>IF(AND(ConversionTable!$F$2&lt;&gt;"",A1372&lt;&gt;""),VLOOKUP(G1372,ConversionTable!B$2:D$402,3),"")</f>
        <v/>
      </c>
      <c r="K1372" t="str">
        <f>IF(AND(ConversionTable!$F$2&lt;&gt;"",A1372&lt;&gt;""),VLOOKUP(J1372,ConversionTable!I$4:K$7,3),"")</f>
        <v/>
      </c>
      <c r="M1372" t="str">
        <f>IF(A1372&lt;&gt;"",(RawData!AC1372*ScoringModel!$B$11+RawData!AD1372*ScoringModel!$B$21+RawData!AE1372*ScoringModel!$B$31)*0.01,"")</f>
        <v/>
      </c>
      <c r="N1372" t="str">
        <f>IF(A1372&lt;&gt;"",(RawData!H1372*ScoringModel!$B$4+RawData!I1372*ScoringModel!$B$5+RawData!J1372*ScoringModel!$B$6+RawData!K1372*ScoringModel!$B$7+RawData!L1372*ScoringModel!$B$8+RawData!M1372*ScoringModel!$B$9+RawData!N1372*ScoringModel!$B$10)*0.01,"")</f>
        <v/>
      </c>
      <c r="O1372" t="str">
        <f>IF(A1372&lt;&gt;"",(RawData!O1372*ScoringModel!$B$14+RawData!P1372*ScoringModel!$B$15+RawData!Q1372*ScoringModel!$B$16+RawData!R1372*ScoringModel!$B$17+RawData!S1372*ScoringModel!$B$18+RawData!T1372*ScoringModel!$B$19+RawData!U1372*ScoringModel!$B$20)*0.01,"")</f>
        <v/>
      </c>
      <c r="P1372" t="str">
        <f>IF(A1372&lt;&gt;"",(RawData!V1372*ScoringModel!$B$24+RawData!W1372*ScoringModel!$B$25+RawData!X1372*ScoringModel!$B$26+RawData!Y1372*ScoringModel!$B$27+RawData!Z1372*ScoringModel!$B$28+RawData!AA1372*ScoringModel!$B$29+RawData!AB1372*ScoringModel!$B$30)*0.01,"")</f>
        <v/>
      </c>
      <c r="Q1372" s="19"/>
      <c r="R1372" s="19"/>
      <c r="S1372" s="19"/>
      <c r="T1372" s="19"/>
      <c r="U1372" s="19"/>
      <c r="V1372" s="19"/>
    </row>
    <row r="1373" spans="1:22" x14ac:dyDescent="0.25">
      <c r="A1373" t="str">
        <f>IF(RawData!A1373&lt;&gt;"",RawData!A1373,"")</f>
        <v/>
      </c>
      <c r="B1373" t="str">
        <f>IF(RawData!B1373&lt;&gt;"",CONCATENATE(RawData!B1373,", ",RawData!C1373),"")</f>
        <v/>
      </c>
      <c r="C1373" t="str">
        <f>IF(RawData!D1373&lt;&gt;"",RawData!D1373,"")</f>
        <v/>
      </c>
      <c r="D1373" s="28" t="str">
        <f>IF(RawData!E1373&lt;&gt;"",RawData!E1373,"")</f>
        <v/>
      </c>
      <c r="E1373" t="str">
        <f>IF(RawData!F1373&lt;&gt;"",CONCATENATE(RawData!F1373,", ",LEFT(RawData!G1373,1)),"")</f>
        <v/>
      </c>
      <c r="G1373" s="30" t="str">
        <f t="shared" si="21"/>
        <v/>
      </c>
      <c r="H1373" t="str">
        <f>IF(A1373&lt;&gt;"",VLOOKUP(G1373,ScoreRanges!$C$4:$E$8,3),"")</f>
        <v/>
      </c>
      <c r="J1373" s="30" t="str">
        <f>IF(AND(ConversionTable!$F$2&lt;&gt;"",A1373&lt;&gt;""),VLOOKUP(G1373,ConversionTable!B$2:D$402,3),"")</f>
        <v/>
      </c>
      <c r="K1373" t="str">
        <f>IF(AND(ConversionTable!$F$2&lt;&gt;"",A1373&lt;&gt;""),VLOOKUP(J1373,ConversionTable!I$4:K$7,3),"")</f>
        <v/>
      </c>
      <c r="M1373" t="str">
        <f>IF(A1373&lt;&gt;"",(RawData!AC1373*ScoringModel!$B$11+RawData!AD1373*ScoringModel!$B$21+RawData!AE1373*ScoringModel!$B$31)*0.01,"")</f>
        <v/>
      </c>
      <c r="N1373" t="str">
        <f>IF(A1373&lt;&gt;"",(RawData!H1373*ScoringModel!$B$4+RawData!I1373*ScoringModel!$B$5+RawData!J1373*ScoringModel!$B$6+RawData!K1373*ScoringModel!$B$7+RawData!L1373*ScoringModel!$B$8+RawData!M1373*ScoringModel!$B$9+RawData!N1373*ScoringModel!$B$10)*0.01,"")</f>
        <v/>
      </c>
      <c r="O1373" t="str">
        <f>IF(A1373&lt;&gt;"",(RawData!O1373*ScoringModel!$B$14+RawData!P1373*ScoringModel!$B$15+RawData!Q1373*ScoringModel!$B$16+RawData!R1373*ScoringModel!$B$17+RawData!S1373*ScoringModel!$B$18+RawData!T1373*ScoringModel!$B$19+RawData!U1373*ScoringModel!$B$20)*0.01,"")</f>
        <v/>
      </c>
      <c r="P1373" t="str">
        <f>IF(A1373&lt;&gt;"",(RawData!V1373*ScoringModel!$B$24+RawData!W1373*ScoringModel!$B$25+RawData!X1373*ScoringModel!$B$26+RawData!Y1373*ScoringModel!$B$27+RawData!Z1373*ScoringModel!$B$28+RawData!AA1373*ScoringModel!$B$29+RawData!AB1373*ScoringModel!$B$30)*0.01,"")</f>
        <v/>
      </c>
      <c r="Q1373" s="19"/>
      <c r="R1373" s="19"/>
      <c r="S1373" s="19"/>
      <c r="T1373" s="19"/>
      <c r="U1373" s="19"/>
      <c r="V1373" s="19"/>
    </row>
    <row r="1374" spans="1:22" x14ac:dyDescent="0.25">
      <c r="A1374" t="str">
        <f>IF(RawData!A1374&lt;&gt;"",RawData!A1374,"")</f>
        <v/>
      </c>
      <c r="B1374" t="str">
        <f>IF(RawData!B1374&lt;&gt;"",CONCATENATE(RawData!B1374,", ",RawData!C1374),"")</f>
        <v/>
      </c>
      <c r="C1374" t="str">
        <f>IF(RawData!D1374&lt;&gt;"",RawData!D1374,"")</f>
        <v/>
      </c>
      <c r="D1374" s="28" t="str">
        <f>IF(RawData!E1374&lt;&gt;"",RawData!E1374,"")</f>
        <v/>
      </c>
      <c r="E1374" t="str">
        <f>IF(RawData!F1374&lt;&gt;"",CONCATENATE(RawData!F1374,", ",LEFT(RawData!G1374,1)),"")</f>
        <v/>
      </c>
      <c r="G1374" s="30" t="str">
        <f t="shared" si="21"/>
        <v/>
      </c>
      <c r="H1374" t="str">
        <f>IF(A1374&lt;&gt;"",VLOOKUP(G1374,ScoreRanges!$C$4:$E$8,3),"")</f>
        <v/>
      </c>
      <c r="J1374" s="30" t="str">
        <f>IF(AND(ConversionTable!$F$2&lt;&gt;"",A1374&lt;&gt;""),VLOOKUP(G1374,ConversionTable!B$2:D$402,3),"")</f>
        <v/>
      </c>
      <c r="K1374" t="str">
        <f>IF(AND(ConversionTable!$F$2&lt;&gt;"",A1374&lt;&gt;""),VLOOKUP(J1374,ConversionTable!I$4:K$7,3),"")</f>
        <v/>
      </c>
      <c r="M1374" t="str">
        <f>IF(A1374&lt;&gt;"",(RawData!AC1374*ScoringModel!$B$11+RawData!AD1374*ScoringModel!$B$21+RawData!AE1374*ScoringModel!$B$31)*0.01,"")</f>
        <v/>
      </c>
      <c r="N1374" t="str">
        <f>IF(A1374&lt;&gt;"",(RawData!H1374*ScoringModel!$B$4+RawData!I1374*ScoringModel!$B$5+RawData!J1374*ScoringModel!$B$6+RawData!K1374*ScoringModel!$B$7+RawData!L1374*ScoringModel!$B$8+RawData!M1374*ScoringModel!$B$9+RawData!N1374*ScoringModel!$B$10)*0.01,"")</f>
        <v/>
      </c>
      <c r="O1374" t="str">
        <f>IF(A1374&lt;&gt;"",(RawData!O1374*ScoringModel!$B$14+RawData!P1374*ScoringModel!$B$15+RawData!Q1374*ScoringModel!$B$16+RawData!R1374*ScoringModel!$B$17+RawData!S1374*ScoringModel!$B$18+RawData!T1374*ScoringModel!$B$19+RawData!U1374*ScoringModel!$B$20)*0.01,"")</f>
        <v/>
      </c>
      <c r="P1374" t="str">
        <f>IF(A1374&lt;&gt;"",(RawData!V1374*ScoringModel!$B$24+RawData!W1374*ScoringModel!$B$25+RawData!X1374*ScoringModel!$B$26+RawData!Y1374*ScoringModel!$B$27+RawData!Z1374*ScoringModel!$B$28+RawData!AA1374*ScoringModel!$B$29+RawData!AB1374*ScoringModel!$B$30)*0.01,"")</f>
        <v/>
      </c>
      <c r="Q1374" s="19"/>
      <c r="R1374" s="19"/>
      <c r="S1374" s="19"/>
      <c r="T1374" s="19"/>
      <c r="U1374" s="19"/>
      <c r="V1374" s="19"/>
    </row>
    <row r="1375" spans="1:22" x14ac:dyDescent="0.25">
      <c r="A1375" t="str">
        <f>IF(RawData!A1375&lt;&gt;"",RawData!A1375,"")</f>
        <v/>
      </c>
      <c r="B1375" t="str">
        <f>IF(RawData!B1375&lt;&gt;"",CONCATENATE(RawData!B1375,", ",RawData!C1375),"")</f>
        <v/>
      </c>
      <c r="C1375" t="str">
        <f>IF(RawData!D1375&lt;&gt;"",RawData!D1375,"")</f>
        <v/>
      </c>
      <c r="D1375" s="28" t="str">
        <f>IF(RawData!E1375&lt;&gt;"",RawData!E1375,"")</f>
        <v/>
      </c>
      <c r="E1375" t="str">
        <f>IF(RawData!F1375&lt;&gt;"",CONCATENATE(RawData!F1375,", ",LEFT(RawData!G1375,1)),"")</f>
        <v/>
      </c>
      <c r="G1375" s="30" t="str">
        <f t="shared" si="21"/>
        <v/>
      </c>
      <c r="H1375" t="str">
        <f>IF(A1375&lt;&gt;"",VLOOKUP(G1375,ScoreRanges!$C$4:$E$8,3),"")</f>
        <v/>
      </c>
      <c r="J1375" s="30" t="str">
        <f>IF(AND(ConversionTable!$F$2&lt;&gt;"",A1375&lt;&gt;""),VLOOKUP(G1375,ConversionTable!B$2:D$402,3),"")</f>
        <v/>
      </c>
      <c r="K1375" t="str">
        <f>IF(AND(ConversionTable!$F$2&lt;&gt;"",A1375&lt;&gt;""),VLOOKUP(J1375,ConversionTable!I$4:K$7,3),"")</f>
        <v/>
      </c>
      <c r="M1375" t="str">
        <f>IF(A1375&lt;&gt;"",(RawData!AC1375*ScoringModel!$B$11+RawData!AD1375*ScoringModel!$B$21+RawData!AE1375*ScoringModel!$B$31)*0.01,"")</f>
        <v/>
      </c>
      <c r="N1375" t="str">
        <f>IF(A1375&lt;&gt;"",(RawData!H1375*ScoringModel!$B$4+RawData!I1375*ScoringModel!$B$5+RawData!J1375*ScoringModel!$B$6+RawData!K1375*ScoringModel!$B$7+RawData!L1375*ScoringModel!$B$8+RawData!M1375*ScoringModel!$B$9+RawData!N1375*ScoringModel!$B$10)*0.01,"")</f>
        <v/>
      </c>
      <c r="O1375" t="str">
        <f>IF(A1375&lt;&gt;"",(RawData!O1375*ScoringModel!$B$14+RawData!P1375*ScoringModel!$B$15+RawData!Q1375*ScoringModel!$B$16+RawData!R1375*ScoringModel!$B$17+RawData!S1375*ScoringModel!$B$18+RawData!T1375*ScoringModel!$B$19+RawData!U1375*ScoringModel!$B$20)*0.01,"")</f>
        <v/>
      </c>
      <c r="P1375" t="str">
        <f>IF(A1375&lt;&gt;"",(RawData!V1375*ScoringModel!$B$24+RawData!W1375*ScoringModel!$B$25+RawData!X1375*ScoringModel!$B$26+RawData!Y1375*ScoringModel!$B$27+RawData!Z1375*ScoringModel!$B$28+RawData!AA1375*ScoringModel!$B$29+RawData!AB1375*ScoringModel!$B$30)*0.01,"")</f>
        <v/>
      </c>
      <c r="Q1375" s="19"/>
      <c r="R1375" s="19"/>
      <c r="S1375" s="19"/>
      <c r="T1375" s="19"/>
      <c r="U1375" s="19"/>
      <c r="V1375" s="19"/>
    </row>
    <row r="1376" spans="1:22" x14ac:dyDescent="0.25">
      <c r="A1376" t="str">
        <f>IF(RawData!A1376&lt;&gt;"",RawData!A1376,"")</f>
        <v/>
      </c>
      <c r="B1376" t="str">
        <f>IF(RawData!B1376&lt;&gt;"",CONCATENATE(RawData!B1376,", ",RawData!C1376),"")</f>
        <v/>
      </c>
      <c r="C1376" t="str">
        <f>IF(RawData!D1376&lt;&gt;"",RawData!D1376,"")</f>
        <v/>
      </c>
      <c r="D1376" s="28" t="str">
        <f>IF(RawData!E1376&lt;&gt;"",RawData!E1376,"")</f>
        <v/>
      </c>
      <c r="E1376" t="str">
        <f>IF(RawData!F1376&lt;&gt;"",CONCATENATE(RawData!F1376,", ",LEFT(RawData!G1376,1)),"")</f>
        <v/>
      </c>
      <c r="G1376" s="30" t="str">
        <f t="shared" si="21"/>
        <v/>
      </c>
      <c r="H1376" t="str">
        <f>IF(A1376&lt;&gt;"",VLOOKUP(G1376,ScoreRanges!$C$4:$E$8,3),"")</f>
        <v/>
      </c>
      <c r="J1376" s="30" t="str">
        <f>IF(AND(ConversionTable!$F$2&lt;&gt;"",A1376&lt;&gt;""),VLOOKUP(G1376,ConversionTable!B$2:D$402,3),"")</f>
        <v/>
      </c>
      <c r="K1376" t="str">
        <f>IF(AND(ConversionTable!$F$2&lt;&gt;"",A1376&lt;&gt;""),VLOOKUP(J1376,ConversionTable!I$4:K$7,3),"")</f>
        <v/>
      </c>
      <c r="M1376" t="str">
        <f>IF(A1376&lt;&gt;"",(RawData!AC1376*ScoringModel!$B$11+RawData!AD1376*ScoringModel!$B$21+RawData!AE1376*ScoringModel!$B$31)*0.01,"")</f>
        <v/>
      </c>
      <c r="N1376" t="str">
        <f>IF(A1376&lt;&gt;"",(RawData!H1376*ScoringModel!$B$4+RawData!I1376*ScoringModel!$B$5+RawData!J1376*ScoringModel!$B$6+RawData!K1376*ScoringModel!$B$7+RawData!L1376*ScoringModel!$B$8+RawData!M1376*ScoringModel!$B$9+RawData!N1376*ScoringModel!$B$10)*0.01,"")</f>
        <v/>
      </c>
      <c r="O1376" t="str">
        <f>IF(A1376&lt;&gt;"",(RawData!O1376*ScoringModel!$B$14+RawData!P1376*ScoringModel!$B$15+RawData!Q1376*ScoringModel!$B$16+RawData!R1376*ScoringModel!$B$17+RawData!S1376*ScoringModel!$B$18+RawData!T1376*ScoringModel!$B$19+RawData!U1376*ScoringModel!$B$20)*0.01,"")</f>
        <v/>
      </c>
      <c r="P1376" t="str">
        <f>IF(A1376&lt;&gt;"",(RawData!V1376*ScoringModel!$B$24+RawData!W1376*ScoringModel!$B$25+RawData!X1376*ScoringModel!$B$26+RawData!Y1376*ScoringModel!$B$27+RawData!Z1376*ScoringModel!$B$28+RawData!AA1376*ScoringModel!$B$29+RawData!AB1376*ScoringModel!$B$30)*0.01,"")</f>
        <v/>
      </c>
      <c r="Q1376" s="19"/>
      <c r="R1376" s="19"/>
      <c r="S1376" s="19"/>
      <c r="T1376" s="19"/>
      <c r="U1376" s="19"/>
      <c r="V1376" s="19"/>
    </row>
    <row r="1377" spans="1:22" x14ac:dyDescent="0.25">
      <c r="A1377" t="str">
        <f>IF(RawData!A1377&lt;&gt;"",RawData!A1377,"")</f>
        <v/>
      </c>
      <c r="B1377" t="str">
        <f>IF(RawData!B1377&lt;&gt;"",CONCATENATE(RawData!B1377,", ",RawData!C1377),"")</f>
        <v/>
      </c>
      <c r="C1377" t="str">
        <f>IF(RawData!D1377&lt;&gt;"",RawData!D1377,"")</f>
        <v/>
      </c>
      <c r="D1377" s="28" t="str">
        <f>IF(RawData!E1377&lt;&gt;"",RawData!E1377,"")</f>
        <v/>
      </c>
      <c r="E1377" t="str">
        <f>IF(RawData!F1377&lt;&gt;"",CONCATENATE(RawData!F1377,", ",LEFT(RawData!G1377,1)),"")</f>
        <v/>
      </c>
      <c r="G1377" s="30" t="str">
        <f t="shared" si="21"/>
        <v/>
      </c>
      <c r="H1377" t="str">
        <f>IF(A1377&lt;&gt;"",VLOOKUP(G1377,ScoreRanges!$C$4:$E$8,3),"")</f>
        <v/>
      </c>
      <c r="J1377" s="30" t="str">
        <f>IF(AND(ConversionTable!$F$2&lt;&gt;"",A1377&lt;&gt;""),VLOOKUP(G1377,ConversionTable!B$2:D$402,3),"")</f>
        <v/>
      </c>
      <c r="K1377" t="str">
        <f>IF(AND(ConversionTable!$F$2&lt;&gt;"",A1377&lt;&gt;""),VLOOKUP(J1377,ConversionTable!I$4:K$7,3),"")</f>
        <v/>
      </c>
      <c r="M1377" t="str">
        <f>IF(A1377&lt;&gt;"",(RawData!AC1377*ScoringModel!$B$11+RawData!AD1377*ScoringModel!$B$21+RawData!AE1377*ScoringModel!$B$31)*0.01,"")</f>
        <v/>
      </c>
      <c r="N1377" t="str">
        <f>IF(A1377&lt;&gt;"",(RawData!H1377*ScoringModel!$B$4+RawData!I1377*ScoringModel!$B$5+RawData!J1377*ScoringModel!$B$6+RawData!K1377*ScoringModel!$B$7+RawData!L1377*ScoringModel!$B$8+RawData!M1377*ScoringModel!$B$9+RawData!N1377*ScoringModel!$B$10)*0.01,"")</f>
        <v/>
      </c>
      <c r="O1377" t="str">
        <f>IF(A1377&lt;&gt;"",(RawData!O1377*ScoringModel!$B$14+RawData!P1377*ScoringModel!$B$15+RawData!Q1377*ScoringModel!$B$16+RawData!R1377*ScoringModel!$B$17+RawData!S1377*ScoringModel!$B$18+RawData!T1377*ScoringModel!$B$19+RawData!U1377*ScoringModel!$B$20)*0.01,"")</f>
        <v/>
      </c>
      <c r="P1377" t="str">
        <f>IF(A1377&lt;&gt;"",(RawData!V1377*ScoringModel!$B$24+RawData!W1377*ScoringModel!$B$25+RawData!X1377*ScoringModel!$B$26+RawData!Y1377*ScoringModel!$B$27+RawData!Z1377*ScoringModel!$B$28+RawData!AA1377*ScoringModel!$B$29+RawData!AB1377*ScoringModel!$B$30)*0.01,"")</f>
        <v/>
      </c>
      <c r="Q1377" s="19"/>
      <c r="R1377" s="19"/>
      <c r="S1377" s="19"/>
      <c r="T1377" s="19"/>
      <c r="U1377" s="19"/>
      <c r="V1377" s="19"/>
    </row>
    <row r="1378" spans="1:22" x14ac:dyDescent="0.25">
      <c r="A1378" t="str">
        <f>IF(RawData!A1378&lt;&gt;"",RawData!A1378,"")</f>
        <v/>
      </c>
      <c r="B1378" t="str">
        <f>IF(RawData!B1378&lt;&gt;"",CONCATENATE(RawData!B1378,", ",RawData!C1378),"")</f>
        <v/>
      </c>
      <c r="C1378" t="str">
        <f>IF(RawData!D1378&lt;&gt;"",RawData!D1378,"")</f>
        <v/>
      </c>
      <c r="D1378" s="28" t="str">
        <f>IF(RawData!E1378&lt;&gt;"",RawData!E1378,"")</f>
        <v/>
      </c>
      <c r="E1378" t="str">
        <f>IF(RawData!F1378&lt;&gt;"",CONCATENATE(RawData!F1378,", ",LEFT(RawData!G1378,1)),"")</f>
        <v/>
      </c>
      <c r="G1378" s="30" t="str">
        <f t="shared" si="21"/>
        <v/>
      </c>
      <c r="H1378" t="str">
        <f>IF(A1378&lt;&gt;"",VLOOKUP(G1378,ScoreRanges!$C$4:$E$8,3),"")</f>
        <v/>
      </c>
      <c r="J1378" s="30" t="str">
        <f>IF(AND(ConversionTable!$F$2&lt;&gt;"",A1378&lt;&gt;""),VLOOKUP(G1378,ConversionTable!B$2:D$402,3),"")</f>
        <v/>
      </c>
      <c r="K1378" t="str">
        <f>IF(AND(ConversionTable!$F$2&lt;&gt;"",A1378&lt;&gt;""),VLOOKUP(J1378,ConversionTable!I$4:K$7,3),"")</f>
        <v/>
      </c>
      <c r="M1378" t="str">
        <f>IF(A1378&lt;&gt;"",(RawData!AC1378*ScoringModel!$B$11+RawData!AD1378*ScoringModel!$B$21+RawData!AE1378*ScoringModel!$B$31)*0.01,"")</f>
        <v/>
      </c>
      <c r="N1378" t="str">
        <f>IF(A1378&lt;&gt;"",(RawData!H1378*ScoringModel!$B$4+RawData!I1378*ScoringModel!$B$5+RawData!J1378*ScoringModel!$B$6+RawData!K1378*ScoringModel!$B$7+RawData!L1378*ScoringModel!$B$8+RawData!M1378*ScoringModel!$B$9+RawData!N1378*ScoringModel!$B$10)*0.01,"")</f>
        <v/>
      </c>
      <c r="O1378" t="str">
        <f>IF(A1378&lt;&gt;"",(RawData!O1378*ScoringModel!$B$14+RawData!P1378*ScoringModel!$B$15+RawData!Q1378*ScoringModel!$B$16+RawData!R1378*ScoringModel!$B$17+RawData!S1378*ScoringModel!$B$18+RawData!T1378*ScoringModel!$B$19+RawData!U1378*ScoringModel!$B$20)*0.01,"")</f>
        <v/>
      </c>
      <c r="P1378" t="str">
        <f>IF(A1378&lt;&gt;"",(RawData!V1378*ScoringModel!$B$24+RawData!W1378*ScoringModel!$B$25+RawData!X1378*ScoringModel!$B$26+RawData!Y1378*ScoringModel!$B$27+RawData!Z1378*ScoringModel!$B$28+RawData!AA1378*ScoringModel!$B$29+RawData!AB1378*ScoringModel!$B$30)*0.01,"")</f>
        <v/>
      </c>
      <c r="Q1378" s="19"/>
      <c r="R1378" s="19"/>
      <c r="S1378" s="19"/>
      <c r="T1378" s="19"/>
      <c r="U1378" s="19"/>
      <c r="V1378" s="19"/>
    </row>
    <row r="1379" spans="1:22" x14ac:dyDescent="0.25">
      <c r="A1379" t="str">
        <f>IF(RawData!A1379&lt;&gt;"",RawData!A1379,"")</f>
        <v/>
      </c>
      <c r="B1379" t="str">
        <f>IF(RawData!B1379&lt;&gt;"",CONCATENATE(RawData!B1379,", ",RawData!C1379),"")</f>
        <v/>
      </c>
      <c r="C1379" t="str">
        <f>IF(RawData!D1379&lt;&gt;"",RawData!D1379,"")</f>
        <v/>
      </c>
      <c r="D1379" s="28" t="str">
        <f>IF(RawData!E1379&lt;&gt;"",RawData!E1379,"")</f>
        <v/>
      </c>
      <c r="E1379" t="str">
        <f>IF(RawData!F1379&lt;&gt;"",CONCATENATE(RawData!F1379,", ",LEFT(RawData!G1379,1)),"")</f>
        <v/>
      </c>
      <c r="G1379" s="30" t="str">
        <f t="shared" si="21"/>
        <v/>
      </c>
      <c r="H1379" t="str">
        <f>IF(A1379&lt;&gt;"",VLOOKUP(G1379,ScoreRanges!$C$4:$E$8,3),"")</f>
        <v/>
      </c>
      <c r="J1379" s="30" t="str">
        <f>IF(AND(ConversionTable!$F$2&lt;&gt;"",A1379&lt;&gt;""),VLOOKUP(G1379,ConversionTable!B$2:D$402,3),"")</f>
        <v/>
      </c>
      <c r="K1379" t="str">
        <f>IF(AND(ConversionTable!$F$2&lt;&gt;"",A1379&lt;&gt;""),VLOOKUP(J1379,ConversionTable!I$4:K$7,3),"")</f>
        <v/>
      </c>
      <c r="M1379" t="str">
        <f>IF(A1379&lt;&gt;"",(RawData!AC1379*ScoringModel!$B$11+RawData!AD1379*ScoringModel!$B$21+RawData!AE1379*ScoringModel!$B$31)*0.01,"")</f>
        <v/>
      </c>
      <c r="N1379" t="str">
        <f>IF(A1379&lt;&gt;"",(RawData!H1379*ScoringModel!$B$4+RawData!I1379*ScoringModel!$B$5+RawData!J1379*ScoringModel!$B$6+RawData!K1379*ScoringModel!$B$7+RawData!L1379*ScoringModel!$B$8+RawData!M1379*ScoringModel!$B$9+RawData!N1379*ScoringModel!$B$10)*0.01,"")</f>
        <v/>
      </c>
      <c r="O1379" t="str">
        <f>IF(A1379&lt;&gt;"",(RawData!O1379*ScoringModel!$B$14+RawData!P1379*ScoringModel!$B$15+RawData!Q1379*ScoringModel!$B$16+RawData!R1379*ScoringModel!$B$17+RawData!S1379*ScoringModel!$B$18+RawData!T1379*ScoringModel!$B$19+RawData!U1379*ScoringModel!$B$20)*0.01,"")</f>
        <v/>
      </c>
      <c r="P1379" t="str">
        <f>IF(A1379&lt;&gt;"",(RawData!V1379*ScoringModel!$B$24+RawData!W1379*ScoringModel!$B$25+RawData!X1379*ScoringModel!$B$26+RawData!Y1379*ScoringModel!$B$27+RawData!Z1379*ScoringModel!$B$28+RawData!AA1379*ScoringModel!$B$29+RawData!AB1379*ScoringModel!$B$30)*0.01,"")</f>
        <v/>
      </c>
      <c r="Q1379" s="19"/>
      <c r="R1379" s="19"/>
      <c r="S1379" s="19"/>
      <c r="T1379" s="19"/>
      <c r="U1379" s="19"/>
      <c r="V1379" s="19"/>
    </row>
    <row r="1380" spans="1:22" x14ac:dyDescent="0.25">
      <c r="A1380" t="str">
        <f>IF(RawData!A1380&lt;&gt;"",RawData!A1380,"")</f>
        <v/>
      </c>
      <c r="B1380" t="str">
        <f>IF(RawData!B1380&lt;&gt;"",CONCATENATE(RawData!B1380,", ",RawData!C1380),"")</f>
        <v/>
      </c>
      <c r="C1380" t="str">
        <f>IF(RawData!D1380&lt;&gt;"",RawData!D1380,"")</f>
        <v/>
      </c>
      <c r="D1380" s="28" t="str">
        <f>IF(RawData!E1380&lt;&gt;"",RawData!E1380,"")</f>
        <v/>
      </c>
      <c r="E1380" t="str">
        <f>IF(RawData!F1380&lt;&gt;"",CONCATENATE(RawData!F1380,", ",LEFT(RawData!G1380,1)),"")</f>
        <v/>
      </c>
      <c r="G1380" s="30" t="str">
        <f t="shared" si="21"/>
        <v/>
      </c>
      <c r="H1380" t="str">
        <f>IF(A1380&lt;&gt;"",VLOOKUP(G1380,ScoreRanges!$C$4:$E$8,3),"")</f>
        <v/>
      </c>
      <c r="J1380" s="30" t="str">
        <f>IF(AND(ConversionTable!$F$2&lt;&gt;"",A1380&lt;&gt;""),VLOOKUP(G1380,ConversionTable!B$2:D$402,3),"")</f>
        <v/>
      </c>
      <c r="K1380" t="str">
        <f>IF(AND(ConversionTable!$F$2&lt;&gt;"",A1380&lt;&gt;""),VLOOKUP(J1380,ConversionTable!I$4:K$7,3),"")</f>
        <v/>
      </c>
      <c r="M1380" t="str">
        <f>IF(A1380&lt;&gt;"",(RawData!AC1380*ScoringModel!$B$11+RawData!AD1380*ScoringModel!$B$21+RawData!AE1380*ScoringModel!$B$31)*0.01,"")</f>
        <v/>
      </c>
      <c r="N1380" t="str">
        <f>IF(A1380&lt;&gt;"",(RawData!H1380*ScoringModel!$B$4+RawData!I1380*ScoringModel!$B$5+RawData!J1380*ScoringModel!$B$6+RawData!K1380*ScoringModel!$B$7+RawData!L1380*ScoringModel!$B$8+RawData!M1380*ScoringModel!$B$9+RawData!N1380*ScoringModel!$B$10)*0.01,"")</f>
        <v/>
      </c>
      <c r="O1380" t="str">
        <f>IF(A1380&lt;&gt;"",(RawData!O1380*ScoringModel!$B$14+RawData!P1380*ScoringModel!$B$15+RawData!Q1380*ScoringModel!$B$16+RawData!R1380*ScoringModel!$B$17+RawData!S1380*ScoringModel!$B$18+RawData!T1380*ScoringModel!$B$19+RawData!U1380*ScoringModel!$B$20)*0.01,"")</f>
        <v/>
      </c>
      <c r="P1380" t="str">
        <f>IF(A1380&lt;&gt;"",(RawData!V1380*ScoringModel!$B$24+RawData!W1380*ScoringModel!$B$25+RawData!X1380*ScoringModel!$B$26+RawData!Y1380*ScoringModel!$B$27+RawData!Z1380*ScoringModel!$B$28+RawData!AA1380*ScoringModel!$B$29+RawData!AB1380*ScoringModel!$B$30)*0.01,"")</f>
        <v/>
      </c>
      <c r="Q1380" s="19"/>
      <c r="R1380" s="19"/>
      <c r="S1380" s="19"/>
      <c r="T1380" s="19"/>
      <c r="U1380" s="19"/>
      <c r="V1380" s="19"/>
    </row>
    <row r="1381" spans="1:22" x14ac:dyDescent="0.25">
      <c r="A1381" t="str">
        <f>IF(RawData!A1381&lt;&gt;"",RawData!A1381,"")</f>
        <v/>
      </c>
      <c r="B1381" t="str">
        <f>IF(RawData!B1381&lt;&gt;"",CONCATENATE(RawData!B1381,", ",RawData!C1381),"")</f>
        <v/>
      </c>
      <c r="C1381" t="str">
        <f>IF(RawData!D1381&lt;&gt;"",RawData!D1381,"")</f>
        <v/>
      </c>
      <c r="D1381" s="28" t="str">
        <f>IF(RawData!E1381&lt;&gt;"",RawData!E1381,"")</f>
        <v/>
      </c>
      <c r="E1381" t="str">
        <f>IF(RawData!F1381&lt;&gt;"",CONCATENATE(RawData!F1381,", ",LEFT(RawData!G1381,1)),"")</f>
        <v/>
      </c>
      <c r="G1381" s="30" t="str">
        <f t="shared" si="21"/>
        <v/>
      </c>
      <c r="H1381" t="str">
        <f>IF(A1381&lt;&gt;"",VLOOKUP(G1381,ScoreRanges!$C$4:$E$8,3),"")</f>
        <v/>
      </c>
      <c r="J1381" s="30" t="str">
        <f>IF(AND(ConversionTable!$F$2&lt;&gt;"",A1381&lt;&gt;""),VLOOKUP(G1381,ConversionTable!B$2:D$402,3),"")</f>
        <v/>
      </c>
      <c r="K1381" t="str">
        <f>IF(AND(ConversionTable!$F$2&lt;&gt;"",A1381&lt;&gt;""),VLOOKUP(J1381,ConversionTable!I$4:K$7,3),"")</f>
        <v/>
      </c>
      <c r="M1381" t="str">
        <f>IF(A1381&lt;&gt;"",(RawData!AC1381*ScoringModel!$B$11+RawData!AD1381*ScoringModel!$B$21+RawData!AE1381*ScoringModel!$B$31)*0.01,"")</f>
        <v/>
      </c>
      <c r="N1381" t="str">
        <f>IF(A1381&lt;&gt;"",(RawData!H1381*ScoringModel!$B$4+RawData!I1381*ScoringModel!$B$5+RawData!J1381*ScoringModel!$B$6+RawData!K1381*ScoringModel!$B$7+RawData!L1381*ScoringModel!$B$8+RawData!M1381*ScoringModel!$B$9+RawData!N1381*ScoringModel!$B$10)*0.01,"")</f>
        <v/>
      </c>
      <c r="O1381" t="str">
        <f>IF(A1381&lt;&gt;"",(RawData!O1381*ScoringModel!$B$14+RawData!P1381*ScoringModel!$B$15+RawData!Q1381*ScoringModel!$B$16+RawData!R1381*ScoringModel!$B$17+RawData!S1381*ScoringModel!$B$18+RawData!T1381*ScoringModel!$B$19+RawData!U1381*ScoringModel!$B$20)*0.01,"")</f>
        <v/>
      </c>
      <c r="P1381" t="str">
        <f>IF(A1381&lt;&gt;"",(RawData!V1381*ScoringModel!$B$24+RawData!W1381*ScoringModel!$B$25+RawData!X1381*ScoringModel!$B$26+RawData!Y1381*ScoringModel!$B$27+RawData!Z1381*ScoringModel!$B$28+RawData!AA1381*ScoringModel!$B$29+RawData!AB1381*ScoringModel!$B$30)*0.01,"")</f>
        <v/>
      </c>
      <c r="Q1381" s="19"/>
      <c r="R1381" s="19"/>
      <c r="S1381" s="19"/>
      <c r="T1381" s="19"/>
      <c r="U1381" s="19"/>
      <c r="V1381" s="19"/>
    </row>
    <row r="1382" spans="1:22" x14ac:dyDescent="0.25">
      <c r="A1382" t="str">
        <f>IF(RawData!A1382&lt;&gt;"",RawData!A1382,"")</f>
        <v/>
      </c>
      <c r="B1382" t="str">
        <f>IF(RawData!B1382&lt;&gt;"",CONCATENATE(RawData!B1382,", ",RawData!C1382),"")</f>
        <v/>
      </c>
      <c r="C1382" t="str">
        <f>IF(RawData!D1382&lt;&gt;"",RawData!D1382,"")</f>
        <v/>
      </c>
      <c r="D1382" s="28" t="str">
        <f>IF(RawData!E1382&lt;&gt;"",RawData!E1382,"")</f>
        <v/>
      </c>
      <c r="E1382" t="str">
        <f>IF(RawData!F1382&lt;&gt;"",CONCATENATE(RawData!F1382,", ",LEFT(RawData!G1382,1)),"")</f>
        <v/>
      </c>
      <c r="G1382" s="30" t="str">
        <f t="shared" si="21"/>
        <v/>
      </c>
      <c r="H1382" t="str">
        <f>IF(A1382&lt;&gt;"",VLOOKUP(G1382,ScoreRanges!$C$4:$E$8,3),"")</f>
        <v/>
      </c>
      <c r="J1382" s="30" t="str">
        <f>IF(AND(ConversionTable!$F$2&lt;&gt;"",A1382&lt;&gt;""),VLOOKUP(G1382,ConversionTable!B$2:D$402,3),"")</f>
        <v/>
      </c>
      <c r="K1382" t="str">
        <f>IF(AND(ConversionTable!$F$2&lt;&gt;"",A1382&lt;&gt;""),VLOOKUP(J1382,ConversionTable!I$4:K$7,3),"")</f>
        <v/>
      </c>
      <c r="M1382" t="str">
        <f>IF(A1382&lt;&gt;"",(RawData!AC1382*ScoringModel!$B$11+RawData!AD1382*ScoringModel!$B$21+RawData!AE1382*ScoringModel!$B$31)*0.01,"")</f>
        <v/>
      </c>
      <c r="N1382" t="str">
        <f>IF(A1382&lt;&gt;"",(RawData!H1382*ScoringModel!$B$4+RawData!I1382*ScoringModel!$B$5+RawData!J1382*ScoringModel!$B$6+RawData!K1382*ScoringModel!$B$7+RawData!L1382*ScoringModel!$B$8+RawData!M1382*ScoringModel!$B$9+RawData!N1382*ScoringModel!$B$10)*0.01,"")</f>
        <v/>
      </c>
      <c r="O1382" t="str">
        <f>IF(A1382&lt;&gt;"",(RawData!O1382*ScoringModel!$B$14+RawData!P1382*ScoringModel!$B$15+RawData!Q1382*ScoringModel!$B$16+RawData!R1382*ScoringModel!$B$17+RawData!S1382*ScoringModel!$B$18+RawData!T1382*ScoringModel!$B$19+RawData!U1382*ScoringModel!$B$20)*0.01,"")</f>
        <v/>
      </c>
      <c r="P1382" t="str">
        <f>IF(A1382&lt;&gt;"",(RawData!V1382*ScoringModel!$B$24+RawData!W1382*ScoringModel!$B$25+RawData!X1382*ScoringModel!$B$26+RawData!Y1382*ScoringModel!$B$27+RawData!Z1382*ScoringModel!$B$28+RawData!AA1382*ScoringModel!$B$29+RawData!AB1382*ScoringModel!$B$30)*0.01,"")</f>
        <v/>
      </c>
      <c r="Q1382" s="19"/>
      <c r="R1382" s="19"/>
      <c r="S1382" s="19"/>
      <c r="T1382" s="19"/>
      <c r="U1382" s="19"/>
      <c r="V1382" s="19"/>
    </row>
    <row r="1383" spans="1:22" x14ac:dyDescent="0.25">
      <c r="A1383" t="str">
        <f>IF(RawData!A1383&lt;&gt;"",RawData!A1383,"")</f>
        <v/>
      </c>
      <c r="B1383" t="str">
        <f>IF(RawData!B1383&lt;&gt;"",CONCATENATE(RawData!B1383,", ",RawData!C1383),"")</f>
        <v/>
      </c>
      <c r="C1383" t="str">
        <f>IF(RawData!D1383&lt;&gt;"",RawData!D1383,"")</f>
        <v/>
      </c>
      <c r="D1383" s="28" t="str">
        <f>IF(RawData!E1383&lt;&gt;"",RawData!E1383,"")</f>
        <v/>
      </c>
      <c r="E1383" t="str">
        <f>IF(RawData!F1383&lt;&gt;"",CONCATENATE(RawData!F1383,", ",LEFT(RawData!G1383,1)),"")</f>
        <v/>
      </c>
      <c r="G1383" s="30" t="str">
        <f t="shared" si="21"/>
        <v/>
      </c>
      <c r="H1383" t="str">
        <f>IF(A1383&lt;&gt;"",VLOOKUP(G1383,ScoreRanges!$C$4:$E$8,3),"")</f>
        <v/>
      </c>
      <c r="J1383" s="30" t="str">
        <f>IF(AND(ConversionTable!$F$2&lt;&gt;"",A1383&lt;&gt;""),VLOOKUP(G1383,ConversionTable!B$2:D$402,3),"")</f>
        <v/>
      </c>
      <c r="K1383" t="str">
        <f>IF(AND(ConversionTable!$F$2&lt;&gt;"",A1383&lt;&gt;""),VLOOKUP(J1383,ConversionTable!I$4:K$7,3),"")</f>
        <v/>
      </c>
      <c r="M1383" t="str">
        <f>IF(A1383&lt;&gt;"",(RawData!AC1383*ScoringModel!$B$11+RawData!AD1383*ScoringModel!$B$21+RawData!AE1383*ScoringModel!$B$31)*0.01,"")</f>
        <v/>
      </c>
      <c r="N1383" t="str">
        <f>IF(A1383&lt;&gt;"",(RawData!H1383*ScoringModel!$B$4+RawData!I1383*ScoringModel!$B$5+RawData!J1383*ScoringModel!$B$6+RawData!K1383*ScoringModel!$B$7+RawData!L1383*ScoringModel!$B$8+RawData!M1383*ScoringModel!$B$9+RawData!N1383*ScoringModel!$B$10)*0.01,"")</f>
        <v/>
      </c>
      <c r="O1383" t="str">
        <f>IF(A1383&lt;&gt;"",(RawData!O1383*ScoringModel!$B$14+RawData!P1383*ScoringModel!$B$15+RawData!Q1383*ScoringModel!$B$16+RawData!R1383*ScoringModel!$B$17+RawData!S1383*ScoringModel!$B$18+RawData!T1383*ScoringModel!$B$19+RawData!U1383*ScoringModel!$B$20)*0.01,"")</f>
        <v/>
      </c>
      <c r="P1383" t="str">
        <f>IF(A1383&lt;&gt;"",(RawData!V1383*ScoringModel!$B$24+RawData!W1383*ScoringModel!$B$25+RawData!X1383*ScoringModel!$B$26+RawData!Y1383*ScoringModel!$B$27+RawData!Z1383*ScoringModel!$B$28+RawData!AA1383*ScoringModel!$B$29+RawData!AB1383*ScoringModel!$B$30)*0.01,"")</f>
        <v/>
      </c>
      <c r="Q1383" s="19"/>
      <c r="R1383" s="19"/>
      <c r="S1383" s="19"/>
      <c r="T1383" s="19"/>
      <c r="U1383" s="19"/>
      <c r="V1383" s="19"/>
    </row>
    <row r="1384" spans="1:22" x14ac:dyDescent="0.25">
      <c r="A1384" t="str">
        <f>IF(RawData!A1384&lt;&gt;"",RawData!A1384,"")</f>
        <v/>
      </c>
      <c r="B1384" t="str">
        <f>IF(RawData!B1384&lt;&gt;"",CONCATENATE(RawData!B1384,", ",RawData!C1384),"")</f>
        <v/>
      </c>
      <c r="C1384" t="str">
        <f>IF(RawData!D1384&lt;&gt;"",RawData!D1384,"")</f>
        <v/>
      </c>
      <c r="D1384" s="28" t="str">
        <f>IF(RawData!E1384&lt;&gt;"",RawData!E1384,"")</f>
        <v/>
      </c>
      <c r="E1384" t="str">
        <f>IF(RawData!F1384&lt;&gt;"",CONCATENATE(RawData!F1384,", ",LEFT(RawData!G1384,1)),"")</f>
        <v/>
      </c>
      <c r="G1384" s="30" t="str">
        <f t="shared" si="21"/>
        <v/>
      </c>
      <c r="H1384" t="str">
        <f>IF(A1384&lt;&gt;"",VLOOKUP(G1384,ScoreRanges!$C$4:$E$8,3),"")</f>
        <v/>
      </c>
      <c r="J1384" s="30" t="str">
        <f>IF(AND(ConversionTable!$F$2&lt;&gt;"",A1384&lt;&gt;""),VLOOKUP(G1384,ConversionTable!B$2:D$402,3),"")</f>
        <v/>
      </c>
      <c r="K1384" t="str">
        <f>IF(AND(ConversionTable!$F$2&lt;&gt;"",A1384&lt;&gt;""),VLOOKUP(J1384,ConversionTable!I$4:K$7,3),"")</f>
        <v/>
      </c>
      <c r="M1384" t="str">
        <f>IF(A1384&lt;&gt;"",(RawData!AC1384*ScoringModel!$B$11+RawData!AD1384*ScoringModel!$B$21+RawData!AE1384*ScoringModel!$B$31)*0.01,"")</f>
        <v/>
      </c>
      <c r="N1384" t="str">
        <f>IF(A1384&lt;&gt;"",(RawData!H1384*ScoringModel!$B$4+RawData!I1384*ScoringModel!$B$5+RawData!J1384*ScoringModel!$B$6+RawData!K1384*ScoringModel!$B$7+RawData!L1384*ScoringModel!$B$8+RawData!M1384*ScoringModel!$B$9+RawData!N1384*ScoringModel!$B$10)*0.01,"")</f>
        <v/>
      </c>
      <c r="O1384" t="str">
        <f>IF(A1384&lt;&gt;"",(RawData!O1384*ScoringModel!$B$14+RawData!P1384*ScoringModel!$B$15+RawData!Q1384*ScoringModel!$B$16+RawData!R1384*ScoringModel!$B$17+RawData!S1384*ScoringModel!$B$18+RawData!T1384*ScoringModel!$B$19+RawData!U1384*ScoringModel!$B$20)*0.01,"")</f>
        <v/>
      </c>
      <c r="P1384" t="str">
        <f>IF(A1384&lt;&gt;"",(RawData!V1384*ScoringModel!$B$24+RawData!W1384*ScoringModel!$B$25+RawData!X1384*ScoringModel!$B$26+RawData!Y1384*ScoringModel!$B$27+RawData!Z1384*ScoringModel!$B$28+RawData!AA1384*ScoringModel!$B$29+RawData!AB1384*ScoringModel!$B$30)*0.01,"")</f>
        <v/>
      </c>
      <c r="Q1384" s="19"/>
      <c r="R1384" s="19"/>
      <c r="S1384" s="19"/>
      <c r="T1384" s="19"/>
      <c r="U1384" s="19"/>
      <c r="V1384" s="19"/>
    </row>
    <row r="1385" spans="1:22" x14ac:dyDescent="0.25">
      <c r="A1385" t="str">
        <f>IF(RawData!A1385&lt;&gt;"",RawData!A1385,"")</f>
        <v/>
      </c>
      <c r="B1385" t="str">
        <f>IF(RawData!B1385&lt;&gt;"",CONCATENATE(RawData!B1385,", ",RawData!C1385),"")</f>
        <v/>
      </c>
      <c r="C1385" t="str">
        <f>IF(RawData!D1385&lt;&gt;"",RawData!D1385,"")</f>
        <v/>
      </c>
      <c r="D1385" s="28" t="str">
        <f>IF(RawData!E1385&lt;&gt;"",RawData!E1385,"")</f>
        <v/>
      </c>
      <c r="E1385" t="str">
        <f>IF(RawData!F1385&lt;&gt;"",CONCATENATE(RawData!F1385,", ",LEFT(RawData!G1385,1)),"")</f>
        <v/>
      </c>
      <c r="G1385" s="30" t="str">
        <f t="shared" si="21"/>
        <v/>
      </c>
      <c r="H1385" t="str">
        <f>IF(A1385&lt;&gt;"",VLOOKUP(G1385,ScoreRanges!$C$4:$E$8,3),"")</f>
        <v/>
      </c>
      <c r="J1385" s="30" t="str">
        <f>IF(AND(ConversionTable!$F$2&lt;&gt;"",A1385&lt;&gt;""),VLOOKUP(G1385,ConversionTable!B$2:D$402,3),"")</f>
        <v/>
      </c>
      <c r="K1385" t="str">
        <f>IF(AND(ConversionTable!$F$2&lt;&gt;"",A1385&lt;&gt;""),VLOOKUP(J1385,ConversionTable!I$4:K$7,3),"")</f>
        <v/>
      </c>
      <c r="M1385" t="str">
        <f>IF(A1385&lt;&gt;"",(RawData!AC1385*ScoringModel!$B$11+RawData!AD1385*ScoringModel!$B$21+RawData!AE1385*ScoringModel!$B$31)*0.01,"")</f>
        <v/>
      </c>
      <c r="N1385" t="str">
        <f>IF(A1385&lt;&gt;"",(RawData!H1385*ScoringModel!$B$4+RawData!I1385*ScoringModel!$B$5+RawData!J1385*ScoringModel!$B$6+RawData!K1385*ScoringModel!$B$7+RawData!L1385*ScoringModel!$B$8+RawData!M1385*ScoringModel!$B$9+RawData!N1385*ScoringModel!$B$10)*0.01,"")</f>
        <v/>
      </c>
      <c r="O1385" t="str">
        <f>IF(A1385&lt;&gt;"",(RawData!O1385*ScoringModel!$B$14+RawData!P1385*ScoringModel!$B$15+RawData!Q1385*ScoringModel!$B$16+RawData!R1385*ScoringModel!$B$17+RawData!S1385*ScoringModel!$B$18+RawData!T1385*ScoringModel!$B$19+RawData!U1385*ScoringModel!$B$20)*0.01,"")</f>
        <v/>
      </c>
      <c r="P1385" t="str">
        <f>IF(A1385&lt;&gt;"",(RawData!V1385*ScoringModel!$B$24+RawData!W1385*ScoringModel!$B$25+RawData!X1385*ScoringModel!$B$26+RawData!Y1385*ScoringModel!$B$27+RawData!Z1385*ScoringModel!$B$28+RawData!AA1385*ScoringModel!$B$29+RawData!AB1385*ScoringModel!$B$30)*0.01,"")</f>
        <v/>
      </c>
      <c r="Q1385" s="19"/>
      <c r="R1385" s="19"/>
      <c r="S1385" s="19"/>
      <c r="T1385" s="19"/>
      <c r="U1385" s="19"/>
      <c r="V1385" s="19"/>
    </row>
    <row r="1386" spans="1:22" x14ac:dyDescent="0.25">
      <c r="A1386" t="str">
        <f>IF(RawData!A1386&lt;&gt;"",RawData!A1386,"")</f>
        <v/>
      </c>
      <c r="B1386" t="str">
        <f>IF(RawData!B1386&lt;&gt;"",CONCATENATE(RawData!B1386,", ",RawData!C1386),"")</f>
        <v/>
      </c>
      <c r="C1386" t="str">
        <f>IF(RawData!D1386&lt;&gt;"",RawData!D1386,"")</f>
        <v/>
      </c>
      <c r="D1386" s="28" t="str">
        <f>IF(RawData!E1386&lt;&gt;"",RawData!E1386,"")</f>
        <v/>
      </c>
      <c r="E1386" t="str">
        <f>IF(RawData!F1386&lt;&gt;"",CONCATENATE(RawData!F1386,", ",LEFT(RawData!G1386,1)),"")</f>
        <v/>
      </c>
      <c r="G1386" s="30" t="str">
        <f t="shared" si="21"/>
        <v/>
      </c>
      <c r="H1386" t="str">
        <f>IF(A1386&lt;&gt;"",VLOOKUP(G1386,ScoreRanges!$C$4:$E$8,3),"")</f>
        <v/>
      </c>
      <c r="J1386" s="30" t="str">
        <f>IF(AND(ConversionTable!$F$2&lt;&gt;"",A1386&lt;&gt;""),VLOOKUP(G1386,ConversionTable!B$2:D$402,3),"")</f>
        <v/>
      </c>
      <c r="K1386" t="str">
        <f>IF(AND(ConversionTable!$F$2&lt;&gt;"",A1386&lt;&gt;""),VLOOKUP(J1386,ConversionTable!I$4:K$7,3),"")</f>
        <v/>
      </c>
      <c r="M1386" t="str">
        <f>IF(A1386&lt;&gt;"",(RawData!AC1386*ScoringModel!$B$11+RawData!AD1386*ScoringModel!$B$21+RawData!AE1386*ScoringModel!$B$31)*0.01,"")</f>
        <v/>
      </c>
      <c r="N1386" t="str">
        <f>IF(A1386&lt;&gt;"",(RawData!H1386*ScoringModel!$B$4+RawData!I1386*ScoringModel!$B$5+RawData!J1386*ScoringModel!$B$6+RawData!K1386*ScoringModel!$B$7+RawData!L1386*ScoringModel!$B$8+RawData!M1386*ScoringModel!$B$9+RawData!N1386*ScoringModel!$B$10)*0.01,"")</f>
        <v/>
      </c>
      <c r="O1386" t="str">
        <f>IF(A1386&lt;&gt;"",(RawData!O1386*ScoringModel!$B$14+RawData!P1386*ScoringModel!$B$15+RawData!Q1386*ScoringModel!$B$16+RawData!R1386*ScoringModel!$B$17+RawData!S1386*ScoringModel!$B$18+RawData!T1386*ScoringModel!$B$19+RawData!U1386*ScoringModel!$B$20)*0.01,"")</f>
        <v/>
      </c>
      <c r="P1386" t="str">
        <f>IF(A1386&lt;&gt;"",(RawData!V1386*ScoringModel!$B$24+RawData!W1386*ScoringModel!$B$25+RawData!X1386*ScoringModel!$B$26+RawData!Y1386*ScoringModel!$B$27+RawData!Z1386*ScoringModel!$B$28+RawData!AA1386*ScoringModel!$B$29+RawData!AB1386*ScoringModel!$B$30)*0.01,"")</f>
        <v/>
      </c>
      <c r="Q1386" s="19"/>
      <c r="R1386" s="19"/>
      <c r="S1386" s="19"/>
      <c r="T1386" s="19"/>
      <c r="U1386" s="19"/>
      <c r="V1386" s="19"/>
    </row>
    <row r="1387" spans="1:22" x14ac:dyDescent="0.25">
      <c r="A1387" t="str">
        <f>IF(RawData!A1387&lt;&gt;"",RawData!A1387,"")</f>
        <v/>
      </c>
      <c r="B1387" t="str">
        <f>IF(RawData!B1387&lt;&gt;"",CONCATENATE(RawData!B1387,", ",RawData!C1387),"")</f>
        <v/>
      </c>
      <c r="C1387" t="str">
        <f>IF(RawData!D1387&lt;&gt;"",RawData!D1387,"")</f>
        <v/>
      </c>
      <c r="D1387" s="28" t="str">
        <f>IF(RawData!E1387&lt;&gt;"",RawData!E1387,"")</f>
        <v/>
      </c>
      <c r="E1387" t="str">
        <f>IF(RawData!F1387&lt;&gt;"",CONCATENATE(RawData!F1387,", ",LEFT(RawData!G1387,1)),"")</f>
        <v/>
      </c>
      <c r="G1387" s="30" t="str">
        <f t="shared" si="21"/>
        <v/>
      </c>
      <c r="H1387" t="str">
        <f>IF(A1387&lt;&gt;"",VLOOKUP(G1387,ScoreRanges!$C$4:$E$8,3),"")</f>
        <v/>
      </c>
      <c r="J1387" s="30" t="str">
        <f>IF(AND(ConversionTable!$F$2&lt;&gt;"",A1387&lt;&gt;""),VLOOKUP(G1387,ConversionTable!B$2:D$402,3),"")</f>
        <v/>
      </c>
      <c r="K1387" t="str">
        <f>IF(AND(ConversionTable!$F$2&lt;&gt;"",A1387&lt;&gt;""),VLOOKUP(J1387,ConversionTable!I$4:K$7,3),"")</f>
        <v/>
      </c>
      <c r="M1387" t="str">
        <f>IF(A1387&lt;&gt;"",(RawData!AC1387*ScoringModel!$B$11+RawData!AD1387*ScoringModel!$B$21+RawData!AE1387*ScoringModel!$B$31)*0.01,"")</f>
        <v/>
      </c>
      <c r="N1387" t="str">
        <f>IF(A1387&lt;&gt;"",(RawData!H1387*ScoringModel!$B$4+RawData!I1387*ScoringModel!$B$5+RawData!J1387*ScoringModel!$B$6+RawData!K1387*ScoringModel!$B$7+RawData!L1387*ScoringModel!$B$8+RawData!M1387*ScoringModel!$B$9+RawData!N1387*ScoringModel!$B$10)*0.01,"")</f>
        <v/>
      </c>
      <c r="O1387" t="str">
        <f>IF(A1387&lt;&gt;"",(RawData!O1387*ScoringModel!$B$14+RawData!P1387*ScoringModel!$B$15+RawData!Q1387*ScoringModel!$B$16+RawData!R1387*ScoringModel!$B$17+RawData!S1387*ScoringModel!$B$18+RawData!T1387*ScoringModel!$B$19+RawData!U1387*ScoringModel!$B$20)*0.01,"")</f>
        <v/>
      </c>
      <c r="P1387" t="str">
        <f>IF(A1387&lt;&gt;"",(RawData!V1387*ScoringModel!$B$24+RawData!W1387*ScoringModel!$B$25+RawData!X1387*ScoringModel!$B$26+RawData!Y1387*ScoringModel!$B$27+RawData!Z1387*ScoringModel!$B$28+RawData!AA1387*ScoringModel!$B$29+RawData!AB1387*ScoringModel!$B$30)*0.01,"")</f>
        <v/>
      </c>
      <c r="Q1387" s="19"/>
      <c r="R1387" s="19"/>
      <c r="S1387" s="19"/>
      <c r="T1387" s="19"/>
      <c r="U1387" s="19"/>
      <c r="V1387" s="19"/>
    </row>
    <row r="1388" spans="1:22" x14ac:dyDescent="0.25">
      <c r="A1388" t="str">
        <f>IF(RawData!A1388&lt;&gt;"",RawData!A1388,"")</f>
        <v/>
      </c>
      <c r="B1388" t="str">
        <f>IF(RawData!B1388&lt;&gt;"",CONCATENATE(RawData!B1388,", ",RawData!C1388),"")</f>
        <v/>
      </c>
      <c r="C1388" t="str">
        <f>IF(RawData!D1388&lt;&gt;"",RawData!D1388,"")</f>
        <v/>
      </c>
      <c r="D1388" s="28" t="str">
        <f>IF(RawData!E1388&lt;&gt;"",RawData!E1388,"")</f>
        <v/>
      </c>
      <c r="E1388" t="str">
        <f>IF(RawData!F1388&lt;&gt;"",CONCATENATE(RawData!F1388,", ",LEFT(RawData!G1388,1)),"")</f>
        <v/>
      </c>
      <c r="G1388" s="30" t="str">
        <f t="shared" si="21"/>
        <v/>
      </c>
      <c r="H1388" t="str">
        <f>IF(A1388&lt;&gt;"",VLOOKUP(G1388,ScoreRanges!$C$4:$E$8,3),"")</f>
        <v/>
      </c>
      <c r="J1388" s="30" t="str">
        <f>IF(AND(ConversionTable!$F$2&lt;&gt;"",A1388&lt;&gt;""),VLOOKUP(G1388,ConversionTable!B$2:D$402,3),"")</f>
        <v/>
      </c>
      <c r="K1388" t="str">
        <f>IF(AND(ConversionTable!$F$2&lt;&gt;"",A1388&lt;&gt;""),VLOOKUP(J1388,ConversionTable!I$4:K$7,3),"")</f>
        <v/>
      </c>
      <c r="M1388" t="str">
        <f>IF(A1388&lt;&gt;"",(RawData!AC1388*ScoringModel!$B$11+RawData!AD1388*ScoringModel!$B$21+RawData!AE1388*ScoringModel!$B$31)*0.01,"")</f>
        <v/>
      </c>
      <c r="N1388" t="str">
        <f>IF(A1388&lt;&gt;"",(RawData!H1388*ScoringModel!$B$4+RawData!I1388*ScoringModel!$B$5+RawData!J1388*ScoringModel!$B$6+RawData!K1388*ScoringModel!$B$7+RawData!L1388*ScoringModel!$B$8+RawData!M1388*ScoringModel!$B$9+RawData!N1388*ScoringModel!$B$10)*0.01,"")</f>
        <v/>
      </c>
      <c r="O1388" t="str">
        <f>IF(A1388&lt;&gt;"",(RawData!O1388*ScoringModel!$B$14+RawData!P1388*ScoringModel!$B$15+RawData!Q1388*ScoringModel!$B$16+RawData!R1388*ScoringModel!$B$17+RawData!S1388*ScoringModel!$B$18+RawData!T1388*ScoringModel!$B$19+RawData!U1388*ScoringModel!$B$20)*0.01,"")</f>
        <v/>
      </c>
      <c r="P1388" t="str">
        <f>IF(A1388&lt;&gt;"",(RawData!V1388*ScoringModel!$B$24+RawData!W1388*ScoringModel!$B$25+RawData!X1388*ScoringModel!$B$26+RawData!Y1388*ScoringModel!$B$27+RawData!Z1388*ScoringModel!$B$28+RawData!AA1388*ScoringModel!$B$29+RawData!AB1388*ScoringModel!$B$30)*0.01,"")</f>
        <v/>
      </c>
      <c r="Q1388" s="19"/>
      <c r="R1388" s="19"/>
      <c r="S1388" s="19"/>
      <c r="T1388" s="19"/>
      <c r="U1388" s="19"/>
      <c r="V1388" s="19"/>
    </row>
    <row r="1389" spans="1:22" x14ac:dyDescent="0.25">
      <c r="A1389" t="str">
        <f>IF(RawData!A1389&lt;&gt;"",RawData!A1389,"")</f>
        <v/>
      </c>
      <c r="B1389" t="str">
        <f>IF(RawData!B1389&lt;&gt;"",CONCATENATE(RawData!B1389,", ",RawData!C1389),"")</f>
        <v/>
      </c>
      <c r="C1389" t="str">
        <f>IF(RawData!D1389&lt;&gt;"",RawData!D1389,"")</f>
        <v/>
      </c>
      <c r="D1389" s="28" t="str">
        <f>IF(RawData!E1389&lt;&gt;"",RawData!E1389,"")</f>
        <v/>
      </c>
      <c r="E1389" t="str">
        <f>IF(RawData!F1389&lt;&gt;"",CONCATENATE(RawData!F1389,", ",LEFT(RawData!G1389,1)),"")</f>
        <v/>
      </c>
      <c r="G1389" s="30" t="str">
        <f t="shared" si="21"/>
        <v/>
      </c>
      <c r="H1389" t="str">
        <f>IF(A1389&lt;&gt;"",VLOOKUP(G1389,ScoreRanges!$C$4:$E$8,3),"")</f>
        <v/>
      </c>
      <c r="J1389" s="30" t="str">
        <f>IF(AND(ConversionTable!$F$2&lt;&gt;"",A1389&lt;&gt;""),VLOOKUP(G1389,ConversionTable!B$2:D$402,3),"")</f>
        <v/>
      </c>
      <c r="K1389" t="str">
        <f>IF(AND(ConversionTable!$F$2&lt;&gt;"",A1389&lt;&gt;""),VLOOKUP(J1389,ConversionTable!I$4:K$7,3),"")</f>
        <v/>
      </c>
      <c r="M1389" t="str">
        <f>IF(A1389&lt;&gt;"",(RawData!AC1389*ScoringModel!$B$11+RawData!AD1389*ScoringModel!$B$21+RawData!AE1389*ScoringModel!$B$31)*0.01,"")</f>
        <v/>
      </c>
      <c r="N1389" t="str">
        <f>IF(A1389&lt;&gt;"",(RawData!H1389*ScoringModel!$B$4+RawData!I1389*ScoringModel!$B$5+RawData!J1389*ScoringModel!$B$6+RawData!K1389*ScoringModel!$B$7+RawData!L1389*ScoringModel!$B$8+RawData!M1389*ScoringModel!$B$9+RawData!N1389*ScoringModel!$B$10)*0.01,"")</f>
        <v/>
      </c>
      <c r="O1389" t="str">
        <f>IF(A1389&lt;&gt;"",(RawData!O1389*ScoringModel!$B$14+RawData!P1389*ScoringModel!$B$15+RawData!Q1389*ScoringModel!$B$16+RawData!R1389*ScoringModel!$B$17+RawData!S1389*ScoringModel!$B$18+RawData!T1389*ScoringModel!$B$19+RawData!U1389*ScoringModel!$B$20)*0.01,"")</f>
        <v/>
      </c>
      <c r="P1389" t="str">
        <f>IF(A1389&lt;&gt;"",(RawData!V1389*ScoringModel!$B$24+RawData!W1389*ScoringModel!$B$25+RawData!X1389*ScoringModel!$B$26+RawData!Y1389*ScoringModel!$B$27+RawData!Z1389*ScoringModel!$B$28+RawData!AA1389*ScoringModel!$B$29+RawData!AB1389*ScoringModel!$B$30)*0.01,"")</f>
        <v/>
      </c>
      <c r="Q1389" s="19"/>
      <c r="R1389" s="19"/>
      <c r="S1389" s="19"/>
      <c r="T1389" s="19"/>
      <c r="U1389" s="19"/>
      <c r="V1389" s="19"/>
    </row>
    <row r="1390" spans="1:22" x14ac:dyDescent="0.25">
      <c r="A1390" t="str">
        <f>IF(RawData!A1390&lt;&gt;"",RawData!A1390,"")</f>
        <v/>
      </c>
      <c r="B1390" t="str">
        <f>IF(RawData!B1390&lt;&gt;"",CONCATENATE(RawData!B1390,", ",RawData!C1390),"")</f>
        <v/>
      </c>
      <c r="C1390" t="str">
        <f>IF(RawData!D1390&lt;&gt;"",RawData!D1390,"")</f>
        <v/>
      </c>
      <c r="D1390" s="28" t="str">
        <f>IF(RawData!E1390&lt;&gt;"",RawData!E1390,"")</f>
        <v/>
      </c>
      <c r="E1390" t="str">
        <f>IF(RawData!F1390&lt;&gt;"",CONCATENATE(RawData!F1390,", ",LEFT(RawData!G1390,1)),"")</f>
        <v/>
      </c>
      <c r="G1390" s="30" t="str">
        <f t="shared" si="21"/>
        <v/>
      </c>
      <c r="H1390" t="str">
        <f>IF(A1390&lt;&gt;"",VLOOKUP(G1390,ScoreRanges!$C$4:$E$8,3),"")</f>
        <v/>
      </c>
      <c r="J1390" s="30" t="str">
        <f>IF(AND(ConversionTable!$F$2&lt;&gt;"",A1390&lt;&gt;""),VLOOKUP(G1390,ConversionTable!B$2:D$402,3),"")</f>
        <v/>
      </c>
      <c r="K1390" t="str">
        <f>IF(AND(ConversionTable!$F$2&lt;&gt;"",A1390&lt;&gt;""),VLOOKUP(J1390,ConversionTable!I$4:K$7,3),"")</f>
        <v/>
      </c>
      <c r="M1390" t="str">
        <f>IF(A1390&lt;&gt;"",(RawData!AC1390*ScoringModel!$B$11+RawData!AD1390*ScoringModel!$B$21+RawData!AE1390*ScoringModel!$B$31)*0.01,"")</f>
        <v/>
      </c>
      <c r="N1390" t="str">
        <f>IF(A1390&lt;&gt;"",(RawData!H1390*ScoringModel!$B$4+RawData!I1390*ScoringModel!$B$5+RawData!J1390*ScoringModel!$B$6+RawData!K1390*ScoringModel!$B$7+RawData!L1390*ScoringModel!$B$8+RawData!M1390*ScoringModel!$B$9+RawData!N1390*ScoringModel!$B$10)*0.01,"")</f>
        <v/>
      </c>
      <c r="O1390" t="str">
        <f>IF(A1390&lt;&gt;"",(RawData!O1390*ScoringModel!$B$14+RawData!P1390*ScoringModel!$B$15+RawData!Q1390*ScoringModel!$B$16+RawData!R1390*ScoringModel!$B$17+RawData!S1390*ScoringModel!$B$18+RawData!T1390*ScoringModel!$B$19+RawData!U1390*ScoringModel!$B$20)*0.01,"")</f>
        <v/>
      </c>
      <c r="P1390" t="str">
        <f>IF(A1390&lt;&gt;"",(RawData!V1390*ScoringModel!$B$24+RawData!W1390*ScoringModel!$B$25+RawData!X1390*ScoringModel!$B$26+RawData!Y1390*ScoringModel!$B$27+RawData!Z1390*ScoringModel!$B$28+RawData!AA1390*ScoringModel!$B$29+RawData!AB1390*ScoringModel!$B$30)*0.01,"")</f>
        <v/>
      </c>
      <c r="Q1390" s="19"/>
      <c r="R1390" s="19"/>
      <c r="S1390" s="19"/>
      <c r="T1390" s="19"/>
      <c r="U1390" s="19"/>
      <c r="V1390" s="19"/>
    </row>
    <row r="1391" spans="1:22" x14ac:dyDescent="0.25">
      <c r="A1391" t="str">
        <f>IF(RawData!A1391&lt;&gt;"",RawData!A1391,"")</f>
        <v/>
      </c>
      <c r="B1391" t="str">
        <f>IF(RawData!B1391&lt;&gt;"",CONCATENATE(RawData!B1391,", ",RawData!C1391),"")</f>
        <v/>
      </c>
      <c r="C1391" t="str">
        <f>IF(RawData!D1391&lt;&gt;"",RawData!D1391,"")</f>
        <v/>
      </c>
      <c r="D1391" s="28" t="str">
        <f>IF(RawData!E1391&lt;&gt;"",RawData!E1391,"")</f>
        <v/>
      </c>
      <c r="E1391" t="str">
        <f>IF(RawData!F1391&lt;&gt;"",CONCATENATE(RawData!F1391,", ",LEFT(RawData!G1391,1)),"")</f>
        <v/>
      </c>
      <c r="G1391" s="30" t="str">
        <f t="shared" si="21"/>
        <v/>
      </c>
      <c r="H1391" t="str">
        <f>IF(A1391&lt;&gt;"",VLOOKUP(G1391,ScoreRanges!$C$4:$E$8,3),"")</f>
        <v/>
      </c>
      <c r="J1391" s="30" t="str">
        <f>IF(AND(ConversionTable!$F$2&lt;&gt;"",A1391&lt;&gt;""),VLOOKUP(G1391,ConversionTable!B$2:D$402,3),"")</f>
        <v/>
      </c>
      <c r="K1391" t="str">
        <f>IF(AND(ConversionTable!$F$2&lt;&gt;"",A1391&lt;&gt;""),VLOOKUP(J1391,ConversionTable!I$4:K$7,3),"")</f>
        <v/>
      </c>
      <c r="M1391" t="str">
        <f>IF(A1391&lt;&gt;"",(RawData!AC1391*ScoringModel!$B$11+RawData!AD1391*ScoringModel!$B$21+RawData!AE1391*ScoringModel!$B$31)*0.01,"")</f>
        <v/>
      </c>
      <c r="N1391" t="str">
        <f>IF(A1391&lt;&gt;"",(RawData!H1391*ScoringModel!$B$4+RawData!I1391*ScoringModel!$B$5+RawData!J1391*ScoringModel!$B$6+RawData!K1391*ScoringModel!$B$7+RawData!L1391*ScoringModel!$B$8+RawData!M1391*ScoringModel!$B$9+RawData!N1391*ScoringModel!$B$10)*0.01,"")</f>
        <v/>
      </c>
      <c r="O1391" t="str">
        <f>IF(A1391&lt;&gt;"",(RawData!O1391*ScoringModel!$B$14+RawData!P1391*ScoringModel!$B$15+RawData!Q1391*ScoringModel!$B$16+RawData!R1391*ScoringModel!$B$17+RawData!S1391*ScoringModel!$B$18+RawData!T1391*ScoringModel!$B$19+RawData!U1391*ScoringModel!$B$20)*0.01,"")</f>
        <v/>
      </c>
      <c r="P1391" t="str">
        <f>IF(A1391&lt;&gt;"",(RawData!V1391*ScoringModel!$B$24+RawData!W1391*ScoringModel!$B$25+RawData!X1391*ScoringModel!$B$26+RawData!Y1391*ScoringModel!$B$27+RawData!Z1391*ScoringModel!$B$28+RawData!AA1391*ScoringModel!$B$29+RawData!AB1391*ScoringModel!$B$30)*0.01,"")</f>
        <v/>
      </c>
      <c r="Q1391" s="19"/>
      <c r="R1391" s="19"/>
      <c r="S1391" s="19"/>
      <c r="T1391" s="19"/>
      <c r="U1391" s="19"/>
      <c r="V1391" s="19"/>
    </row>
    <row r="1392" spans="1:22" x14ac:dyDescent="0.25">
      <c r="A1392" t="str">
        <f>IF(RawData!A1392&lt;&gt;"",RawData!A1392,"")</f>
        <v/>
      </c>
      <c r="B1392" t="str">
        <f>IF(RawData!B1392&lt;&gt;"",CONCATENATE(RawData!B1392,", ",RawData!C1392),"")</f>
        <v/>
      </c>
      <c r="C1392" t="str">
        <f>IF(RawData!D1392&lt;&gt;"",RawData!D1392,"")</f>
        <v/>
      </c>
      <c r="D1392" s="28" t="str">
        <f>IF(RawData!E1392&lt;&gt;"",RawData!E1392,"")</f>
        <v/>
      </c>
      <c r="E1392" t="str">
        <f>IF(RawData!F1392&lt;&gt;"",CONCATENATE(RawData!F1392,", ",LEFT(RawData!G1392,1)),"")</f>
        <v/>
      </c>
      <c r="G1392" s="30" t="str">
        <f t="shared" si="21"/>
        <v/>
      </c>
      <c r="H1392" t="str">
        <f>IF(A1392&lt;&gt;"",VLOOKUP(G1392,ScoreRanges!$C$4:$E$8,3),"")</f>
        <v/>
      </c>
      <c r="J1392" s="30" t="str">
        <f>IF(AND(ConversionTable!$F$2&lt;&gt;"",A1392&lt;&gt;""),VLOOKUP(G1392,ConversionTable!B$2:D$402,3),"")</f>
        <v/>
      </c>
      <c r="K1392" t="str">
        <f>IF(AND(ConversionTable!$F$2&lt;&gt;"",A1392&lt;&gt;""),VLOOKUP(J1392,ConversionTable!I$4:K$7,3),"")</f>
        <v/>
      </c>
      <c r="M1392" t="str">
        <f>IF(A1392&lt;&gt;"",(RawData!AC1392*ScoringModel!$B$11+RawData!AD1392*ScoringModel!$B$21+RawData!AE1392*ScoringModel!$B$31)*0.01,"")</f>
        <v/>
      </c>
      <c r="N1392" t="str">
        <f>IF(A1392&lt;&gt;"",(RawData!H1392*ScoringModel!$B$4+RawData!I1392*ScoringModel!$B$5+RawData!J1392*ScoringModel!$B$6+RawData!K1392*ScoringModel!$B$7+RawData!L1392*ScoringModel!$B$8+RawData!M1392*ScoringModel!$B$9+RawData!N1392*ScoringModel!$B$10)*0.01,"")</f>
        <v/>
      </c>
      <c r="O1392" t="str">
        <f>IF(A1392&lt;&gt;"",(RawData!O1392*ScoringModel!$B$14+RawData!P1392*ScoringModel!$B$15+RawData!Q1392*ScoringModel!$B$16+RawData!R1392*ScoringModel!$B$17+RawData!S1392*ScoringModel!$B$18+RawData!T1392*ScoringModel!$B$19+RawData!U1392*ScoringModel!$B$20)*0.01,"")</f>
        <v/>
      </c>
      <c r="P1392" t="str">
        <f>IF(A1392&lt;&gt;"",(RawData!V1392*ScoringModel!$B$24+RawData!W1392*ScoringModel!$B$25+RawData!X1392*ScoringModel!$B$26+RawData!Y1392*ScoringModel!$B$27+RawData!Z1392*ScoringModel!$B$28+RawData!AA1392*ScoringModel!$B$29+RawData!AB1392*ScoringModel!$B$30)*0.01,"")</f>
        <v/>
      </c>
      <c r="Q1392" s="19"/>
      <c r="R1392" s="19"/>
      <c r="S1392" s="19"/>
      <c r="T1392" s="19"/>
      <c r="U1392" s="19"/>
      <c r="V1392" s="19"/>
    </row>
    <row r="1393" spans="1:22" x14ac:dyDescent="0.25">
      <c r="A1393" t="str">
        <f>IF(RawData!A1393&lt;&gt;"",RawData!A1393,"")</f>
        <v/>
      </c>
      <c r="B1393" t="str">
        <f>IF(RawData!B1393&lt;&gt;"",CONCATENATE(RawData!B1393,", ",RawData!C1393),"")</f>
        <v/>
      </c>
      <c r="C1393" t="str">
        <f>IF(RawData!D1393&lt;&gt;"",RawData!D1393,"")</f>
        <v/>
      </c>
      <c r="D1393" s="28" t="str">
        <f>IF(RawData!E1393&lt;&gt;"",RawData!E1393,"")</f>
        <v/>
      </c>
      <c r="E1393" t="str">
        <f>IF(RawData!F1393&lt;&gt;"",CONCATENATE(RawData!F1393,", ",LEFT(RawData!G1393,1)),"")</f>
        <v/>
      </c>
      <c r="G1393" s="30" t="str">
        <f t="shared" si="21"/>
        <v/>
      </c>
      <c r="H1393" t="str">
        <f>IF(A1393&lt;&gt;"",VLOOKUP(G1393,ScoreRanges!$C$4:$E$8,3),"")</f>
        <v/>
      </c>
      <c r="J1393" s="30" t="str">
        <f>IF(AND(ConversionTable!$F$2&lt;&gt;"",A1393&lt;&gt;""),VLOOKUP(G1393,ConversionTable!B$2:D$402,3),"")</f>
        <v/>
      </c>
      <c r="K1393" t="str">
        <f>IF(AND(ConversionTable!$F$2&lt;&gt;"",A1393&lt;&gt;""),VLOOKUP(J1393,ConversionTable!I$4:K$7,3),"")</f>
        <v/>
      </c>
      <c r="M1393" t="str">
        <f>IF(A1393&lt;&gt;"",(RawData!AC1393*ScoringModel!$B$11+RawData!AD1393*ScoringModel!$B$21+RawData!AE1393*ScoringModel!$B$31)*0.01,"")</f>
        <v/>
      </c>
      <c r="N1393" t="str">
        <f>IF(A1393&lt;&gt;"",(RawData!H1393*ScoringModel!$B$4+RawData!I1393*ScoringModel!$B$5+RawData!J1393*ScoringModel!$B$6+RawData!K1393*ScoringModel!$B$7+RawData!L1393*ScoringModel!$B$8+RawData!M1393*ScoringModel!$B$9+RawData!N1393*ScoringModel!$B$10)*0.01,"")</f>
        <v/>
      </c>
      <c r="O1393" t="str">
        <f>IF(A1393&lt;&gt;"",(RawData!O1393*ScoringModel!$B$14+RawData!P1393*ScoringModel!$B$15+RawData!Q1393*ScoringModel!$B$16+RawData!R1393*ScoringModel!$B$17+RawData!S1393*ScoringModel!$B$18+RawData!T1393*ScoringModel!$B$19+RawData!U1393*ScoringModel!$B$20)*0.01,"")</f>
        <v/>
      </c>
      <c r="P1393" t="str">
        <f>IF(A1393&lt;&gt;"",(RawData!V1393*ScoringModel!$B$24+RawData!W1393*ScoringModel!$B$25+RawData!X1393*ScoringModel!$B$26+RawData!Y1393*ScoringModel!$B$27+RawData!Z1393*ScoringModel!$B$28+RawData!AA1393*ScoringModel!$B$29+RawData!AB1393*ScoringModel!$B$30)*0.01,"")</f>
        <v/>
      </c>
      <c r="Q1393" s="19"/>
      <c r="R1393" s="19"/>
      <c r="S1393" s="19"/>
      <c r="T1393" s="19"/>
      <c r="U1393" s="19"/>
      <c r="V1393" s="19"/>
    </row>
    <row r="1394" spans="1:22" x14ac:dyDescent="0.25">
      <c r="A1394" t="str">
        <f>IF(RawData!A1394&lt;&gt;"",RawData!A1394,"")</f>
        <v/>
      </c>
      <c r="B1394" t="str">
        <f>IF(RawData!B1394&lt;&gt;"",CONCATENATE(RawData!B1394,", ",RawData!C1394),"")</f>
        <v/>
      </c>
      <c r="C1394" t="str">
        <f>IF(RawData!D1394&lt;&gt;"",RawData!D1394,"")</f>
        <v/>
      </c>
      <c r="D1394" s="28" t="str">
        <f>IF(RawData!E1394&lt;&gt;"",RawData!E1394,"")</f>
        <v/>
      </c>
      <c r="E1394" t="str">
        <f>IF(RawData!F1394&lt;&gt;"",CONCATENATE(RawData!F1394,", ",LEFT(RawData!G1394,1)),"")</f>
        <v/>
      </c>
      <c r="G1394" s="30" t="str">
        <f t="shared" si="21"/>
        <v/>
      </c>
      <c r="H1394" t="str">
        <f>IF(A1394&lt;&gt;"",VLOOKUP(G1394,ScoreRanges!$C$4:$E$8,3),"")</f>
        <v/>
      </c>
      <c r="J1394" s="30" t="str">
        <f>IF(AND(ConversionTable!$F$2&lt;&gt;"",A1394&lt;&gt;""),VLOOKUP(G1394,ConversionTable!B$2:D$402,3),"")</f>
        <v/>
      </c>
      <c r="K1394" t="str">
        <f>IF(AND(ConversionTable!$F$2&lt;&gt;"",A1394&lt;&gt;""),VLOOKUP(J1394,ConversionTable!I$4:K$7,3),"")</f>
        <v/>
      </c>
      <c r="M1394" t="str">
        <f>IF(A1394&lt;&gt;"",(RawData!AC1394*ScoringModel!$B$11+RawData!AD1394*ScoringModel!$B$21+RawData!AE1394*ScoringModel!$B$31)*0.01,"")</f>
        <v/>
      </c>
      <c r="N1394" t="str">
        <f>IF(A1394&lt;&gt;"",(RawData!H1394*ScoringModel!$B$4+RawData!I1394*ScoringModel!$B$5+RawData!J1394*ScoringModel!$B$6+RawData!K1394*ScoringModel!$B$7+RawData!L1394*ScoringModel!$B$8+RawData!M1394*ScoringModel!$B$9+RawData!N1394*ScoringModel!$B$10)*0.01,"")</f>
        <v/>
      </c>
      <c r="O1394" t="str">
        <f>IF(A1394&lt;&gt;"",(RawData!O1394*ScoringModel!$B$14+RawData!P1394*ScoringModel!$B$15+RawData!Q1394*ScoringModel!$B$16+RawData!R1394*ScoringModel!$B$17+RawData!S1394*ScoringModel!$B$18+RawData!T1394*ScoringModel!$B$19+RawData!U1394*ScoringModel!$B$20)*0.01,"")</f>
        <v/>
      </c>
      <c r="P1394" t="str">
        <f>IF(A1394&lt;&gt;"",(RawData!V1394*ScoringModel!$B$24+RawData!W1394*ScoringModel!$B$25+RawData!X1394*ScoringModel!$B$26+RawData!Y1394*ScoringModel!$B$27+RawData!Z1394*ScoringModel!$B$28+RawData!AA1394*ScoringModel!$B$29+RawData!AB1394*ScoringModel!$B$30)*0.01,"")</f>
        <v/>
      </c>
      <c r="Q1394" s="19"/>
      <c r="R1394" s="19"/>
      <c r="S1394" s="19"/>
      <c r="T1394" s="19"/>
      <c r="U1394" s="19"/>
      <c r="V1394" s="19"/>
    </row>
    <row r="1395" spans="1:22" x14ac:dyDescent="0.25">
      <c r="A1395" t="str">
        <f>IF(RawData!A1395&lt;&gt;"",RawData!A1395,"")</f>
        <v/>
      </c>
      <c r="B1395" t="str">
        <f>IF(RawData!B1395&lt;&gt;"",CONCATENATE(RawData!B1395,", ",RawData!C1395),"")</f>
        <v/>
      </c>
      <c r="C1395" t="str">
        <f>IF(RawData!D1395&lt;&gt;"",RawData!D1395,"")</f>
        <v/>
      </c>
      <c r="D1395" s="28" t="str">
        <f>IF(RawData!E1395&lt;&gt;"",RawData!E1395,"")</f>
        <v/>
      </c>
      <c r="E1395" t="str">
        <f>IF(RawData!F1395&lt;&gt;"",CONCATENATE(RawData!F1395,", ",LEFT(RawData!G1395,1)),"")</f>
        <v/>
      </c>
      <c r="G1395" s="30" t="str">
        <f t="shared" si="21"/>
        <v/>
      </c>
      <c r="H1395" t="str">
        <f>IF(A1395&lt;&gt;"",VLOOKUP(G1395,ScoreRanges!$C$4:$E$8,3),"")</f>
        <v/>
      </c>
      <c r="J1395" s="30" t="str">
        <f>IF(AND(ConversionTable!$F$2&lt;&gt;"",A1395&lt;&gt;""),VLOOKUP(G1395,ConversionTable!B$2:D$402,3),"")</f>
        <v/>
      </c>
      <c r="K1395" t="str">
        <f>IF(AND(ConversionTable!$F$2&lt;&gt;"",A1395&lt;&gt;""),VLOOKUP(J1395,ConversionTable!I$4:K$7,3),"")</f>
        <v/>
      </c>
      <c r="M1395" t="str">
        <f>IF(A1395&lt;&gt;"",(RawData!AC1395*ScoringModel!$B$11+RawData!AD1395*ScoringModel!$B$21+RawData!AE1395*ScoringModel!$B$31)*0.01,"")</f>
        <v/>
      </c>
      <c r="N1395" t="str">
        <f>IF(A1395&lt;&gt;"",(RawData!H1395*ScoringModel!$B$4+RawData!I1395*ScoringModel!$B$5+RawData!J1395*ScoringModel!$B$6+RawData!K1395*ScoringModel!$B$7+RawData!L1395*ScoringModel!$B$8+RawData!M1395*ScoringModel!$B$9+RawData!N1395*ScoringModel!$B$10)*0.01,"")</f>
        <v/>
      </c>
      <c r="O1395" t="str">
        <f>IF(A1395&lt;&gt;"",(RawData!O1395*ScoringModel!$B$14+RawData!P1395*ScoringModel!$B$15+RawData!Q1395*ScoringModel!$B$16+RawData!R1395*ScoringModel!$B$17+RawData!S1395*ScoringModel!$B$18+RawData!T1395*ScoringModel!$B$19+RawData!U1395*ScoringModel!$B$20)*0.01,"")</f>
        <v/>
      </c>
      <c r="P1395" t="str">
        <f>IF(A1395&lt;&gt;"",(RawData!V1395*ScoringModel!$B$24+RawData!W1395*ScoringModel!$B$25+RawData!X1395*ScoringModel!$B$26+RawData!Y1395*ScoringModel!$B$27+RawData!Z1395*ScoringModel!$B$28+RawData!AA1395*ScoringModel!$B$29+RawData!AB1395*ScoringModel!$B$30)*0.01,"")</f>
        <v/>
      </c>
      <c r="Q1395" s="19"/>
      <c r="R1395" s="19"/>
      <c r="S1395" s="19"/>
      <c r="T1395" s="19"/>
      <c r="U1395" s="19"/>
      <c r="V1395" s="19"/>
    </row>
    <row r="1396" spans="1:22" x14ac:dyDescent="0.25">
      <c r="A1396" t="str">
        <f>IF(RawData!A1396&lt;&gt;"",RawData!A1396,"")</f>
        <v/>
      </c>
      <c r="B1396" t="str">
        <f>IF(RawData!B1396&lt;&gt;"",CONCATENATE(RawData!B1396,", ",RawData!C1396),"")</f>
        <v/>
      </c>
      <c r="C1396" t="str">
        <f>IF(RawData!D1396&lt;&gt;"",RawData!D1396,"")</f>
        <v/>
      </c>
      <c r="D1396" s="28" t="str">
        <f>IF(RawData!E1396&lt;&gt;"",RawData!E1396,"")</f>
        <v/>
      </c>
      <c r="E1396" t="str">
        <f>IF(RawData!F1396&lt;&gt;"",CONCATENATE(RawData!F1396,", ",LEFT(RawData!G1396,1)),"")</f>
        <v/>
      </c>
      <c r="G1396" s="30" t="str">
        <f t="shared" si="21"/>
        <v/>
      </c>
      <c r="H1396" t="str">
        <f>IF(A1396&lt;&gt;"",VLOOKUP(G1396,ScoreRanges!$C$4:$E$8,3),"")</f>
        <v/>
      </c>
      <c r="J1396" s="30" t="str">
        <f>IF(AND(ConversionTable!$F$2&lt;&gt;"",A1396&lt;&gt;""),VLOOKUP(G1396,ConversionTable!B$2:D$402,3),"")</f>
        <v/>
      </c>
      <c r="K1396" t="str">
        <f>IF(AND(ConversionTable!$F$2&lt;&gt;"",A1396&lt;&gt;""),VLOOKUP(J1396,ConversionTable!I$4:K$7,3),"")</f>
        <v/>
      </c>
      <c r="M1396" t="str">
        <f>IF(A1396&lt;&gt;"",(RawData!AC1396*ScoringModel!$B$11+RawData!AD1396*ScoringModel!$B$21+RawData!AE1396*ScoringModel!$B$31)*0.01,"")</f>
        <v/>
      </c>
      <c r="N1396" t="str">
        <f>IF(A1396&lt;&gt;"",(RawData!H1396*ScoringModel!$B$4+RawData!I1396*ScoringModel!$B$5+RawData!J1396*ScoringModel!$B$6+RawData!K1396*ScoringModel!$B$7+RawData!L1396*ScoringModel!$B$8+RawData!M1396*ScoringModel!$B$9+RawData!N1396*ScoringModel!$B$10)*0.01,"")</f>
        <v/>
      </c>
      <c r="O1396" t="str">
        <f>IF(A1396&lt;&gt;"",(RawData!O1396*ScoringModel!$B$14+RawData!P1396*ScoringModel!$B$15+RawData!Q1396*ScoringModel!$B$16+RawData!R1396*ScoringModel!$B$17+RawData!S1396*ScoringModel!$B$18+RawData!T1396*ScoringModel!$B$19+RawData!U1396*ScoringModel!$B$20)*0.01,"")</f>
        <v/>
      </c>
      <c r="P1396" t="str">
        <f>IF(A1396&lt;&gt;"",(RawData!V1396*ScoringModel!$B$24+RawData!W1396*ScoringModel!$B$25+RawData!X1396*ScoringModel!$B$26+RawData!Y1396*ScoringModel!$B$27+RawData!Z1396*ScoringModel!$B$28+RawData!AA1396*ScoringModel!$B$29+RawData!AB1396*ScoringModel!$B$30)*0.01,"")</f>
        <v/>
      </c>
      <c r="Q1396" s="19"/>
      <c r="R1396" s="19"/>
      <c r="S1396" s="19"/>
      <c r="T1396" s="19"/>
      <c r="U1396" s="19"/>
      <c r="V1396" s="19"/>
    </row>
    <row r="1397" spans="1:22" x14ac:dyDescent="0.25">
      <c r="A1397" t="str">
        <f>IF(RawData!A1397&lt;&gt;"",RawData!A1397,"")</f>
        <v/>
      </c>
      <c r="B1397" t="str">
        <f>IF(RawData!B1397&lt;&gt;"",CONCATENATE(RawData!B1397,", ",RawData!C1397),"")</f>
        <v/>
      </c>
      <c r="C1397" t="str">
        <f>IF(RawData!D1397&lt;&gt;"",RawData!D1397,"")</f>
        <v/>
      </c>
      <c r="D1397" s="28" t="str">
        <f>IF(RawData!E1397&lt;&gt;"",RawData!E1397,"")</f>
        <v/>
      </c>
      <c r="E1397" t="str">
        <f>IF(RawData!F1397&lt;&gt;"",CONCATENATE(RawData!F1397,", ",LEFT(RawData!G1397,1)),"")</f>
        <v/>
      </c>
      <c r="G1397" s="30" t="str">
        <f t="shared" si="21"/>
        <v/>
      </c>
      <c r="H1397" t="str">
        <f>IF(A1397&lt;&gt;"",VLOOKUP(G1397,ScoreRanges!$C$4:$E$8,3),"")</f>
        <v/>
      </c>
      <c r="J1397" s="30" t="str">
        <f>IF(AND(ConversionTable!$F$2&lt;&gt;"",A1397&lt;&gt;""),VLOOKUP(G1397,ConversionTable!B$2:D$402,3),"")</f>
        <v/>
      </c>
      <c r="K1397" t="str">
        <f>IF(AND(ConversionTable!$F$2&lt;&gt;"",A1397&lt;&gt;""),VLOOKUP(J1397,ConversionTable!I$4:K$7,3),"")</f>
        <v/>
      </c>
      <c r="M1397" t="str">
        <f>IF(A1397&lt;&gt;"",(RawData!AC1397*ScoringModel!$B$11+RawData!AD1397*ScoringModel!$B$21+RawData!AE1397*ScoringModel!$B$31)*0.01,"")</f>
        <v/>
      </c>
      <c r="N1397" t="str">
        <f>IF(A1397&lt;&gt;"",(RawData!H1397*ScoringModel!$B$4+RawData!I1397*ScoringModel!$B$5+RawData!J1397*ScoringModel!$B$6+RawData!K1397*ScoringModel!$B$7+RawData!L1397*ScoringModel!$B$8+RawData!M1397*ScoringModel!$B$9+RawData!N1397*ScoringModel!$B$10)*0.01,"")</f>
        <v/>
      </c>
      <c r="O1397" t="str">
        <f>IF(A1397&lt;&gt;"",(RawData!O1397*ScoringModel!$B$14+RawData!P1397*ScoringModel!$B$15+RawData!Q1397*ScoringModel!$B$16+RawData!R1397*ScoringModel!$B$17+RawData!S1397*ScoringModel!$B$18+RawData!T1397*ScoringModel!$B$19+RawData!U1397*ScoringModel!$B$20)*0.01,"")</f>
        <v/>
      </c>
      <c r="P1397" t="str">
        <f>IF(A1397&lt;&gt;"",(RawData!V1397*ScoringModel!$B$24+RawData!W1397*ScoringModel!$B$25+RawData!X1397*ScoringModel!$B$26+RawData!Y1397*ScoringModel!$B$27+RawData!Z1397*ScoringModel!$B$28+RawData!AA1397*ScoringModel!$B$29+RawData!AB1397*ScoringModel!$B$30)*0.01,"")</f>
        <v/>
      </c>
      <c r="Q1397" s="19"/>
      <c r="R1397" s="19"/>
      <c r="S1397" s="19"/>
      <c r="T1397" s="19"/>
      <c r="U1397" s="19"/>
      <c r="V1397" s="19"/>
    </row>
    <row r="1398" spans="1:22" x14ac:dyDescent="0.25">
      <c r="A1398" t="str">
        <f>IF(RawData!A1398&lt;&gt;"",RawData!A1398,"")</f>
        <v/>
      </c>
      <c r="B1398" t="str">
        <f>IF(RawData!B1398&lt;&gt;"",CONCATENATE(RawData!B1398,", ",RawData!C1398),"")</f>
        <v/>
      </c>
      <c r="C1398" t="str">
        <f>IF(RawData!D1398&lt;&gt;"",RawData!D1398,"")</f>
        <v/>
      </c>
      <c r="D1398" s="28" t="str">
        <f>IF(RawData!E1398&lt;&gt;"",RawData!E1398,"")</f>
        <v/>
      </c>
      <c r="E1398" t="str">
        <f>IF(RawData!F1398&lt;&gt;"",CONCATENATE(RawData!F1398,", ",LEFT(RawData!G1398,1)),"")</f>
        <v/>
      </c>
      <c r="G1398" s="30" t="str">
        <f t="shared" si="21"/>
        <v/>
      </c>
      <c r="H1398" t="str">
        <f>IF(A1398&lt;&gt;"",VLOOKUP(G1398,ScoreRanges!$C$4:$E$8,3),"")</f>
        <v/>
      </c>
      <c r="J1398" s="30" t="str">
        <f>IF(AND(ConversionTable!$F$2&lt;&gt;"",A1398&lt;&gt;""),VLOOKUP(G1398,ConversionTable!B$2:D$402,3),"")</f>
        <v/>
      </c>
      <c r="K1398" t="str">
        <f>IF(AND(ConversionTable!$F$2&lt;&gt;"",A1398&lt;&gt;""),VLOOKUP(J1398,ConversionTable!I$4:K$7,3),"")</f>
        <v/>
      </c>
      <c r="M1398" t="str">
        <f>IF(A1398&lt;&gt;"",(RawData!AC1398*ScoringModel!$B$11+RawData!AD1398*ScoringModel!$B$21+RawData!AE1398*ScoringModel!$B$31)*0.01,"")</f>
        <v/>
      </c>
      <c r="N1398" t="str">
        <f>IF(A1398&lt;&gt;"",(RawData!H1398*ScoringModel!$B$4+RawData!I1398*ScoringModel!$B$5+RawData!J1398*ScoringModel!$B$6+RawData!K1398*ScoringModel!$B$7+RawData!L1398*ScoringModel!$B$8+RawData!M1398*ScoringModel!$B$9+RawData!N1398*ScoringModel!$B$10)*0.01,"")</f>
        <v/>
      </c>
      <c r="O1398" t="str">
        <f>IF(A1398&lt;&gt;"",(RawData!O1398*ScoringModel!$B$14+RawData!P1398*ScoringModel!$B$15+RawData!Q1398*ScoringModel!$B$16+RawData!R1398*ScoringModel!$B$17+RawData!S1398*ScoringModel!$B$18+RawData!T1398*ScoringModel!$B$19+RawData!U1398*ScoringModel!$B$20)*0.01,"")</f>
        <v/>
      </c>
      <c r="P1398" t="str">
        <f>IF(A1398&lt;&gt;"",(RawData!V1398*ScoringModel!$B$24+RawData!W1398*ScoringModel!$B$25+RawData!X1398*ScoringModel!$B$26+RawData!Y1398*ScoringModel!$B$27+RawData!Z1398*ScoringModel!$B$28+RawData!AA1398*ScoringModel!$B$29+RawData!AB1398*ScoringModel!$B$30)*0.01,"")</f>
        <v/>
      </c>
      <c r="Q1398" s="19"/>
      <c r="R1398" s="19"/>
      <c r="S1398" s="19"/>
      <c r="T1398" s="19"/>
      <c r="U1398" s="19"/>
      <c r="V1398" s="19"/>
    </row>
    <row r="1399" spans="1:22" x14ac:dyDescent="0.25">
      <c r="A1399" t="str">
        <f>IF(RawData!A1399&lt;&gt;"",RawData!A1399,"")</f>
        <v/>
      </c>
      <c r="B1399" t="str">
        <f>IF(RawData!B1399&lt;&gt;"",CONCATENATE(RawData!B1399,", ",RawData!C1399),"")</f>
        <v/>
      </c>
      <c r="C1399" t="str">
        <f>IF(RawData!D1399&lt;&gt;"",RawData!D1399,"")</f>
        <v/>
      </c>
      <c r="D1399" s="28" t="str">
        <f>IF(RawData!E1399&lt;&gt;"",RawData!E1399,"")</f>
        <v/>
      </c>
      <c r="E1399" t="str">
        <f>IF(RawData!F1399&lt;&gt;"",CONCATENATE(RawData!F1399,", ",LEFT(RawData!G1399,1)),"")</f>
        <v/>
      </c>
      <c r="G1399" s="30" t="str">
        <f t="shared" si="21"/>
        <v/>
      </c>
      <c r="H1399" t="str">
        <f>IF(A1399&lt;&gt;"",VLOOKUP(G1399,ScoreRanges!$C$4:$E$8,3),"")</f>
        <v/>
      </c>
      <c r="J1399" s="30" t="str">
        <f>IF(AND(ConversionTable!$F$2&lt;&gt;"",A1399&lt;&gt;""),VLOOKUP(G1399,ConversionTable!B$2:D$402,3),"")</f>
        <v/>
      </c>
      <c r="K1399" t="str">
        <f>IF(AND(ConversionTable!$F$2&lt;&gt;"",A1399&lt;&gt;""),VLOOKUP(J1399,ConversionTable!I$4:K$7,3),"")</f>
        <v/>
      </c>
      <c r="M1399" t="str">
        <f>IF(A1399&lt;&gt;"",(RawData!AC1399*ScoringModel!$B$11+RawData!AD1399*ScoringModel!$B$21+RawData!AE1399*ScoringModel!$B$31)*0.01,"")</f>
        <v/>
      </c>
      <c r="N1399" t="str">
        <f>IF(A1399&lt;&gt;"",(RawData!H1399*ScoringModel!$B$4+RawData!I1399*ScoringModel!$B$5+RawData!J1399*ScoringModel!$B$6+RawData!K1399*ScoringModel!$B$7+RawData!L1399*ScoringModel!$B$8+RawData!M1399*ScoringModel!$B$9+RawData!N1399*ScoringModel!$B$10)*0.01,"")</f>
        <v/>
      </c>
      <c r="O1399" t="str">
        <f>IF(A1399&lt;&gt;"",(RawData!O1399*ScoringModel!$B$14+RawData!P1399*ScoringModel!$B$15+RawData!Q1399*ScoringModel!$B$16+RawData!R1399*ScoringModel!$B$17+RawData!S1399*ScoringModel!$B$18+RawData!T1399*ScoringModel!$B$19+RawData!U1399*ScoringModel!$B$20)*0.01,"")</f>
        <v/>
      </c>
      <c r="P1399" t="str">
        <f>IF(A1399&lt;&gt;"",(RawData!V1399*ScoringModel!$B$24+RawData!W1399*ScoringModel!$B$25+RawData!X1399*ScoringModel!$B$26+RawData!Y1399*ScoringModel!$B$27+RawData!Z1399*ScoringModel!$B$28+RawData!AA1399*ScoringModel!$B$29+RawData!AB1399*ScoringModel!$B$30)*0.01,"")</f>
        <v/>
      </c>
      <c r="Q1399" s="19"/>
      <c r="R1399" s="19"/>
      <c r="S1399" s="19"/>
      <c r="T1399" s="19"/>
      <c r="U1399" s="19"/>
      <c r="V1399" s="19"/>
    </row>
    <row r="1400" spans="1:22" x14ac:dyDescent="0.25">
      <c r="A1400" t="str">
        <f>IF(RawData!A1400&lt;&gt;"",RawData!A1400,"")</f>
        <v/>
      </c>
      <c r="B1400" t="str">
        <f>IF(RawData!B1400&lt;&gt;"",CONCATENATE(RawData!B1400,", ",RawData!C1400),"")</f>
        <v/>
      </c>
      <c r="C1400" t="str">
        <f>IF(RawData!D1400&lt;&gt;"",RawData!D1400,"")</f>
        <v/>
      </c>
      <c r="D1400" s="28" t="str">
        <f>IF(RawData!E1400&lt;&gt;"",RawData!E1400,"")</f>
        <v/>
      </c>
      <c r="E1400" t="str">
        <f>IF(RawData!F1400&lt;&gt;"",CONCATENATE(RawData!F1400,", ",LEFT(RawData!G1400,1)),"")</f>
        <v/>
      </c>
      <c r="G1400" s="30" t="str">
        <f t="shared" si="21"/>
        <v/>
      </c>
      <c r="H1400" t="str">
        <f>IF(A1400&lt;&gt;"",VLOOKUP(G1400,ScoreRanges!$C$4:$E$8,3),"")</f>
        <v/>
      </c>
      <c r="J1400" s="30" t="str">
        <f>IF(AND(ConversionTable!$F$2&lt;&gt;"",A1400&lt;&gt;""),VLOOKUP(G1400,ConversionTable!B$2:D$402,3),"")</f>
        <v/>
      </c>
      <c r="K1400" t="str">
        <f>IF(AND(ConversionTable!$F$2&lt;&gt;"",A1400&lt;&gt;""),VLOOKUP(J1400,ConversionTable!I$4:K$7,3),"")</f>
        <v/>
      </c>
      <c r="M1400" t="str">
        <f>IF(A1400&lt;&gt;"",(RawData!AC1400*ScoringModel!$B$11+RawData!AD1400*ScoringModel!$B$21+RawData!AE1400*ScoringModel!$B$31)*0.01,"")</f>
        <v/>
      </c>
      <c r="N1400" t="str">
        <f>IF(A1400&lt;&gt;"",(RawData!H1400*ScoringModel!$B$4+RawData!I1400*ScoringModel!$B$5+RawData!J1400*ScoringModel!$B$6+RawData!K1400*ScoringModel!$B$7+RawData!L1400*ScoringModel!$B$8+RawData!M1400*ScoringModel!$B$9+RawData!N1400*ScoringModel!$B$10)*0.01,"")</f>
        <v/>
      </c>
      <c r="O1400" t="str">
        <f>IF(A1400&lt;&gt;"",(RawData!O1400*ScoringModel!$B$14+RawData!P1400*ScoringModel!$B$15+RawData!Q1400*ScoringModel!$B$16+RawData!R1400*ScoringModel!$B$17+RawData!S1400*ScoringModel!$B$18+RawData!T1400*ScoringModel!$B$19+RawData!U1400*ScoringModel!$B$20)*0.01,"")</f>
        <v/>
      </c>
      <c r="P1400" t="str">
        <f>IF(A1400&lt;&gt;"",(RawData!V1400*ScoringModel!$B$24+RawData!W1400*ScoringModel!$B$25+RawData!X1400*ScoringModel!$B$26+RawData!Y1400*ScoringModel!$B$27+RawData!Z1400*ScoringModel!$B$28+RawData!AA1400*ScoringModel!$B$29+RawData!AB1400*ScoringModel!$B$30)*0.01,"")</f>
        <v/>
      </c>
      <c r="Q1400" s="19"/>
      <c r="R1400" s="19"/>
      <c r="S1400" s="19"/>
      <c r="T1400" s="19"/>
      <c r="U1400" s="19"/>
      <c r="V1400" s="19"/>
    </row>
    <row r="1401" spans="1:22" x14ac:dyDescent="0.25">
      <c r="A1401" t="str">
        <f>IF(RawData!A1401&lt;&gt;"",RawData!A1401,"")</f>
        <v/>
      </c>
      <c r="B1401" t="str">
        <f>IF(RawData!B1401&lt;&gt;"",CONCATENATE(RawData!B1401,", ",RawData!C1401),"")</f>
        <v/>
      </c>
      <c r="C1401" t="str">
        <f>IF(RawData!D1401&lt;&gt;"",RawData!D1401,"")</f>
        <v/>
      </c>
      <c r="D1401" s="28" t="str">
        <f>IF(RawData!E1401&lt;&gt;"",RawData!E1401,"")</f>
        <v/>
      </c>
      <c r="E1401" t="str">
        <f>IF(RawData!F1401&lt;&gt;"",CONCATENATE(RawData!F1401,", ",LEFT(RawData!G1401,1)),"")</f>
        <v/>
      </c>
      <c r="G1401" s="30" t="str">
        <f t="shared" si="21"/>
        <v/>
      </c>
      <c r="H1401" t="str">
        <f>IF(A1401&lt;&gt;"",VLOOKUP(G1401,ScoreRanges!$C$4:$E$8,3),"")</f>
        <v/>
      </c>
      <c r="J1401" s="30" t="str">
        <f>IF(AND(ConversionTable!$F$2&lt;&gt;"",A1401&lt;&gt;""),VLOOKUP(G1401,ConversionTable!B$2:D$402,3),"")</f>
        <v/>
      </c>
      <c r="K1401" t="str">
        <f>IF(AND(ConversionTable!$F$2&lt;&gt;"",A1401&lt;&gt;""),VLOOKUP(J1401,ConversionTable!I$4:K$7,3),"")</f>
        <v/>
      </c>
      <c r="M1401" t="str">
        <f>IF(A1401&lt;&gt;"",(RawData!AC1401*ScoringModel!$B$11+RawData!AD1401*ScoringModel!$B$21+RawData!AE1401*ScoringModel!$B$31)*0.01,"")</f>
        <v/>
      </c>
      <c r="N1401" t="str">
        <f>IF(A1401&lt;&gt;"",(RawData!H1401*ScoringModel!$B$4+RawData!I1401*ScoringModel!$B$5+RawData!J1401*ScoringModel!$B$6+RawData!K1401*ScoringModel!$B$7+RawData!L1401*ScoringModel!$B$8+RawData!M1401*ScoringModel!$B$9+RawData!N1401*ScoringModel!$B$10)*0.01,"")</f>
        <v/>
      </c>
      <c r="O1401" t="str">
        <f>IF(A1401&lt;&gt;"",(RawData!O1401*ScoringModel!$B$14+RawData!P1401*ScoringModel!$B$15+RawData!Q1401*ScoringModel!$B$16+RawData!R1401*ScoringModel!$B$17+RawData!S1401*ScoringModel!$B$18+RawData!T1401*ScoringModel!$B$19+RawData!U1401*ScoringModel!$B$20)*0.01,"")</f>
        <v/>
      </c>
      <c r="P1401" t="str">
        <f>IF(A1401&lt;&gt;"",(RawData!V1401*ScoringModel!$B$24+RawData!W1401*ScoringModel!$B$25+RawData!X1401*ScoringModel!$B$26+RawData!Y1401*ScoringModel!$B$27+RawData!Z1401*ScoringModel!$B$28+RawData!AA1401*ScoringModel!$B$29+RawData!AB1401*ScoringModel!$B$30)*0.01,"")</f>
        <v/>
      </c>
      <c r="Q1401" s="19"/>
      <c r="R1401" s="19"/>
      <c r="S1401" s="19"/>
      <c r="T1401" s="19"/>
      <c r="U1401" s="19"/>
      <c r="V1401" s="19"/>
    </row>
    <row r="1402" spans="1:22" x14ac:dyDescent="0.25">
      <c r="A1402" t="str">
        <f>IF(RawData!A1402&lt;&gt;"",RawData!A1402,"")</f>
        <v/>
      </c>
      <c r="B1402" t="str">
        <f>IF(RawData!B1402&lt;&gt;"",CONCATENATE(RawData!B1402,", ",RawData!C1402),"")</f>
        <v/>
      </c>
      <c r="C1402" t="str">
        <f>IF(RawData!D1402&lt;&gt;"",RawData!D1402,"")</f>
        <v/>
      </c>
      <c r="D1402" s="28" t="str">
        <f>IF(RawData!E1402&lt;&gt;"",RawData!E1402,"")</f>
        <v/>
      </c>
      <c r="E1402" t="str">
        <f>IF(RawData!F1402&lt;&gt;"",CONCATENATE(RawData!F1402,", ",LEFT(RawData!G1402,1)),"")</f>
        <v/>
      </c>
      <c r="G1402" s="30" t="str">
        <f t="shared" si="21"/>
        <v/>
      </c>
      <c r="H1402" t="str">
        <f>IF(A1402&lt;&gt;"",VLOOKUP(G1402,ScoreRanges!$C$4:$E$8,3),"")</f>
        <v/>
      </c>
      <c r="J1402" s="30" t="str">
        <f>IF(AND(ConversionTable!$F$2&lt;&gt;"",A1402&lt;&gt;""),VLOOKUP(G1402,ConversionTable!B$2:D$402,3),"")</f>
        <v/>
      </c>
      <c r="K1402" t="str">
        <f>IF(AND(ConversionTable!$F$2&lt;&gt;"",A1402&lt;&gt;""),VLOOKUP(J1402,ConversionTable!I$4:K$7,3),"")</f>
        <v/>
      </c>
      <c r="M1402" t="str">
        <f>IF(A1402&lt;&gt;"",(RawData!AC1402*ScoringModel!$B$11+RawData!AD1402*ScoringModel!$B$21+RawData!AE1402*ScoringModel!$B$31)*0.01,"")</f>
        <v/>
      </c>
      <c r="N1402" t="str">
        <f>IF(A1402&lt;&gt;"",(RawData!H1402*ScoringModel!$B$4+RawData!I1402*ScoringModel!$B$5+RawData!J1402*ScoringModel!$B$6+RawData!K1402*ScoringModel!$B$7+RawData!L1402*ScoringModel!$B$8+RawData!M1402*ScoringModel!$B$9+RawData!N1402*ScoringModel!$B$10)*0.01,"")</f>
        <v/>
      </c>
      <c r="O1402" t="str">
        <f>IF(A1402&lt;&gt;"",(RawData!O1402*ScoringModel!$B$14+RawData!P1402*ScoringModel!$B$15+RawData!Q1402*ScoringModel!$B$16+RawData!R1402*ScoringModel!$B$17+RawData!S1402*ScoringModel!$B$18+RawData!T1402*ScoringModel!$B$19+RawData!U1402*ScoringModel!$B$20)*0.01,"")</f>
        <v/>
      </c>
      <c r="P1402" t="str">
        <f>IF(A1402&lt;&gt;"",(RawData!V1402*ScoringModel!$B$24+RawData!W1402*ScoringModel!$B$25+RawData!X1402*ScoringModel!$B$26+RawData!Y1402*ScoringModel!$B$27+RawData!Z1402*ScoringModel!$B$28+RawData!AA1402*ScoringModel!$B$29+RawData!AB1402*ScoringModel!$B$30)*0.01,"")</f>
        <v/>
      </c>
      <c r="Q1402" s="19"/>
      <c r="R1402" s="19"/>
      <c r="S1402" s="19"/>
      <c r="T1402" s="19"/>
      <c r="U1402" s="19"/>
      <c r="V1402" s="19"/>
    </row>
    <row r="1403" spans="1:22" x14ac:dyDescent="0.25">
      <c r="A1403" t="str">
        <f>IF(RawData!A1403&lt;&gt;"",RawData!A1403,"")</f>
        <v/>
      </c>
      <c r="B1403" t="str">
        <f>IF(RawData!B1403&lt;&gt;"",CONCATENATE(RawData!B1403,", ",RawData!C1403),"")</f>
        <v/>
      </c>
      <c r="C1403" t="str">
        <f>IF(RawData!D1403&lt;&gt;"",RawData!D1403,"")</f>
        <v/>
      </c>
      <c r="D1403" s="28" t="str">
        <f>IF(RawData!E1403&lt;&gt;"",RawData!E1403,"")</f>
        <v/>
      </c>
      <c r="E1403" t="str">
        <f>IF(RawData!F1403&lt;&gt;"",CONCATENATE(RawData!F1403,", ",LEFT(RawData!G1403,1)),"")</f>
        <v/>
      </c>
      <c r="G1403" s="30" t="str">
        <f t="shared" si="21"/>
        <v/>
      </c>
      <c r="H1403" t="str">
        <f>IF(A1403&lt;&gt;"",VLOOKUP(G1403,ScoreRanges!$C$4:$E$8,3),"")</f>
        <v/>
      </c>
      <c r="J1403" s="30" t="str">
        <f>IF(AND(ConversionTable!$F$2&lt;&gt;"",A1403&lt;&gt;""),VLOOKUP(G1403,ConversionTable!B$2:D$402,3),"")</f>
        <v/>
      </c>
      <c r="K1403" t="str">
        <f>IF(AND(ConversionTable!$F$2&lt;&gt;"",A1403&lt;&gt;""),VLOOKUP(J1403,ConversionTable!I$4:K$7,3),"")</f>
        <v/>
      </c>
      <c r="M1403" t="str">
        <f>IF(A1403&lt;&gt;"",(RawData!AC1403*ScoringModel!$B$11+RawData!AD1403*ScoringModel!$B$21+RawData!AE1403*ScoringModel!$B$31)*0.01,"")</f>
        <v/>
      </c>
      <c r="N1403" t="str">
        <f>IF(A1403&lt;&gt;"",(RawData!H1403*ScoringModel!$B$4+RawData!I1403*ScoringModel!$B$5+RawData!J1403*ScoringModel!$B$6+RawData!K1403*ScoringModel!$B$7+RawData!L1403*ScoringModel!$B$8+RawData!M1403*ScoringModel!$B$9+RawData!N1403*ScoringModel!$B$10)*0.01,"")</f>
        <v/>
      </c>
      <c r="O1403" t="str">
        <f>IF(A1403&lt;&gt;"",(RawData!O1403*ScoringModel!$B$14+RawData!P1403*ScoringModel!$B$15+RawData!Q1403*ScoringModel!$B$16+RawData!R1403*ScoringModel!$B$17+RawData!S1403*ScoringModel!$B$18+RawData!T1403*ScoringModel!$B$19+RawData!U1403*ScoringModel!$B$20)*0.01,"")</f>
        <v/>
      </c>
      <c r="P1403" t="str">
        <f>IF(A1403&lt;&gt;"",(RawData!V1403*ScoringModel!$B$24+RawData!W1403*ScoringModel!$B$25+RawData!X1403*ScoringModel!$B$26+RawData!Y1403*ScoringModel!$B$27+RawData!Z1403*ScoringModel!$B$28+RawData!AA1403*ScoringModel!$B$29+RawData!AB1403*ScoringModel!$B$30)*0.01,"")</f>
        <v/>
      </c>
      <c r="Q1403" s="19"/>
      <c r="R1403" s="19"/>
      <c r="S1403" s="19"/>
      <c r="T1403" s="19"/>
      <c r="U1403" s="19"/>
      <c r="V1403" s="19"/>
    </row>
    <row r="1404" spans="1:22" x14ac:dyDescent="0.25">
      <c r="A1404" t="str">
        <f>IF(RawData!A1404&lt;&gt;"",RawData!A1404,"")</f>
        <v/>
      </c>
      <c r="B1404" t="str">
        <f>IF(RawData!B1404&lt;&gt;"",CONCATENATE(RawData!B1404,", ",RawData!C1404),"")</f>
        <v/>
      </c>
      <c r="C1404" t="str">
        <f>IF(RawData!D1404&lt;&gt;"",RawData!D1404,"")</f>
        <v/>
      </c>
      <c r="D1404" s="28" t="str">
        <f>IF(RawData!E1404&lt;&gt;"",RawData!E1404,"")</f>
        <v/>
      </c>
      <c r="E1404" t="str">
        <f>IF(RawData!F1404&lt;&gt;"",CONCATENATE(RawData!F1404,", ",LEFT(RawData!G1404,1)),"")</f>
        <v/>
      </c>
      <c r="G1404" s="30" t="str">
        <f t="shared" si="21"/>
        <v/>
      </c>
      <c r="H1404" t="str">
        <f>IF(A1404&lt;&gt;"",VLOOKUP(G1404,ScoreRanges!$C$4:$E$8,3),"")</f>
        <v/>
      </c>
      <c r="J1404" s="30" t="str">
        <f>IF(AND(ConversionTable!$F$2&lt;&gt;"",A1404&lt;&gt;""),VLOOKUP(G1404,ConversionTable!B$2:D$402,3),"")</f>
        <v/>
      </c>
      <c r="K1404" t="str">
        <f>IF(AND(ConversionTable!$F$2&lt;&gt;"",A1404&lt;&gt;""),VLOOKUP(J1404,ConversionTable!I$4:K$7,3),"")</f>
        <v/>
      </c>
      <c r="M1404" t="str">
        <f>IF(A1404&lt;&gt;"",(RawData!AC1404*ScoringModel!$B$11+RawData!AD1404*ScoringModel!$B$21+RawData!AE1404*ScoringModel!$B$31)*0.01,"")</f>
        <v/>
      </c>
      <c r="N1404" t="str">
        <f>IF(A1404&lt;&gt;"",(RawData!H1404*ScoringModel!$B$4+RawData!I1404*ScoringModel!$B$5+RawData!J1404*ScoringModel!$B$6+RawData!K1404*ScoringModel!$B$7+RawData!L1404*ScoringModel!$B$8+RawData!M1404*ScoringModel!$B$9+RawData!N1404*ScoringModel!$B$10)*0.01,"")</f>
        <v/>
      </c>
      <c r="O1404" t="str">
        <f>IF(A1404&lt;&gt;"",(RawData!O1404*ScoringModel!$B$14+RawData!P1404*ScoringModel!$B$15+RawData!Q1404*ScoringModel!$B$16+RawData!R1404*ScoringModel!$B$17+RawData!S1404*ScoringModel!$B$18+RawData!T1404*ScoringModel!$B$19+RawData!U1404*ScoringModel!$B$20)*0.01,"")</f>
        <v/>
      </c>
      <c r="P1404" t="str">
        <f>IF(A1404&lt;&gt;"",(RawData!V1404*ScoringModel!$B$24+RawData!W1404*ScoringModel!$B$25+RawData!X1404*ScoringModel!$B$26+RawData!Y1404*ScoringModel!$B$27+RawData!Z1404*ScoringModel!$B$28+RawData!AA1404*ScoringModel!$B$29+RawData!AB1404*ScoringModel!$B$30)*0.01,"")</f>
        <v/>
      </c>
      <c r="Q1404" s="19"/>
      <c r="R1404" s="19"/>
      <c r="S1404" s="19"/>
      <c r="T1404" s="19"/>
      <c r="U1404" s="19"/>
      <c r="V1404" s="19"/>
    </row>
    <row r="1405" spans="1:22" x14ac:dyDescent="0.25">
      <c r="A1405" t="str">
        <f>IF(RawData!A1405&lt;&gt;"",RawData!A1405,"")</f>
        <v/>
      </c>
      <c r="B1405" t="str">
        <f>IF(RawData!B1405&lt;&gt;"",CONCATENATE(RawData!B1405,", ",RawData!C1405),"")</f>
        <v/>
      </c>
      <c r="C1405" t="str">
        <f>IF(RawData!D1405&lt;&gt;"",RawData!D1405,"")</f>
        <v/>
      </c>
      <c r="D1405" s="28" t="str">
        <f>IF(RawData!E1405&lt;&gt;"",RawData!E1405,"")</f>
        <v/>
      </c>
      <c r="E1405" t="str">
        <f>IF(RawData!F1405&lt;&gt;"",CONCATENATE(RawData!F1405,", ",LEFT(RawData!G1405,1)),"")</f>
        <v/>
      </c>
      <c r="G1405" s="30" t="str">
        <f t="shared" si="21"/>
        <v/>
      </c>
      <c r="H1405" t="str">
        <f>IF(A1405&lt;&gt;"",VLOOKUP(G1405,ScoreRanges!$C$4:$E$8,3),"")</f>
        <v/>
      </c>
      <c r="J1405" s="30" t="str">
        <f>IF(AND(ConversionTable!$F$2&lt;&gt;"",A1405&lt;&gt;""),VLOOKUP(G1405,ConversionTable!B$2:D$402,3),"")</f>
        <v/>
      </c>
      <c r="K1405" t="str">
        <f>IF(AND(ConversionTable!$F$2&lt;&gt;"",A1405&lt;&gt;""),VLOOKUP(J1405,ConversionTable!I$4:K$7,3),"")</f>
        <v/>
      </c>
      <c r="M1405" t="str">
        <f>IF(A1405&lt;&gt;"",(RawData!AC1405*ScoringModel!$B$11+RawData!AD1405*ScoringModel!$B$21+RawData!AE1405*ScoringModel!$B$31)*0.01,"")</f>
        <v/>
      </c>
      <c r="N1405" t="str">
        <f>IF(A1405&lt;&gt;"",(RawData!H1405*ScoringModel!$B$4+RawData!I1405*ScoringModel!$B$5+RawData!J1405*ScoringModel!$B$6+RawData!K1405*ScoringModel!$B$7+RawData!L1405*ScoringModel!$B$8+RawData!M1405*ScoringModel!$B$9+RawData!N1405*ScoringModel!$B$10)*0.01,"")</f>
        <v/>
      </c>
      <c r="O1405" t="str">
        <f>IF(A1405&lt;&gt;"",(RawData!O1405*ScoringModel!$B$14+RawData!P1405*ScoringModel!$B$15+RawData!Q1405*ScoringModel!$B$16+RawData!R1405*ScoringModel!$B$17+RawData!S1405*ScoringModel!$B$18+RawData!T1405*ScoringModel!$B$19+RawData!U1405*ScoringModel!$B$20)*0.01,"")</f>
        <v/>
      </c>
      <c r="P1405" t="str">
        <f>IF(A1405&lt;&gt;"",(RawData!V1405*ScoringModel!$B$24+RawData!W1405*ScoringModel!$B$25+RawData!X1405*ScoringModel!$B$26+RawData!Y1405*ScoringModel!$B$27+RawData!Z1405*ScoringModel!$B$28+RawData!AA1405*ScoringModel!$B$29+RawData!AB1405*ScoringModel!$B$30)*0.01,"")</f>
        <v/>
      </c>
      <c r="Q1405" s="19"/>
      <c r="R1405" s="19"/>
      <c r="S1405" s="19"/>
      <c r="T1405" s="19"/>
      <c r="U1405" s="19"/>
      <c r="V1405" s="19"/>
    </row>
    <row r="1406" spans="1:22" x14ac:dyDescent="0.25">
      <c r="A1406" t="str">
        <f>IF(RawData!A1406&lt;&gt;"",RawData!A1406,"")</f>
        <v/>
      </c>
      <c r="B1406" t="str">
        <f>IF(RawData!B1406&lt;&gt;"",CONCATENATE(RawData!B1406,", ",RawData!C1406),"")</f>
        <v/>
      </c>
      <c r="C1406" t="str">
        <f>IF(RawData!D1406&lt;&gt;"",RawData!D1406,"")</f>
        <v/>
      </c>
      <c r="D1406" s="28" t="str">
        <f>IF(RawData!E1406&lt;&gt;"",RawData!E1406,"")</f>
        <v/>
      </c>
      <c r="E1406" t="str">
        <f>IF(RawData!F1406&lt;&gt;"",CONCATENATE(RawData!F1406,", ",LEFT(RawData!G1406,1)),"")</f>
        <v/>
      </c>
      <c r="G1406" s="30" t="str">
        <f t="shared" si="21"/>
        <v/>
      </c>
      <c r="H1406" t="str">
        <f>IF(A1406&lt;&gt;"",VLOOKUP(G1406,ScoreRanges!$C$4:$E$8,3),"")</f>
        <v/>
      </c>
      <c r="J1406" s="30" t="str">
        <f>IF(AND(ConversionTable!$F$2&lt;&gt;"",A1406&lt;&gt;""),VLOOKUP(G1406,ConversionTable!B$2:D$402,3),"")</f>
        <v/>
      </c>
      <c r="K1406" t="str">
        <f>IF(AND(ConversionTable!$F$2&lt;&gt;"",A1406&lt;&gt;""),VLOOKUP(J1406,ConversionTable!I$4:K$7,3),"")</f>
        <v/>
      </c>
      <c r="M1406" t="str">
        <f>IF(A1406&lt;&gt;"",(RawData!AC1406*ScoringModel!$B$11+RawData!AD1406*ScoringModel!$B$21+RawData!AE1406*ScoringModel!$B$31)*0.01,"")</f>
        <v/>
      </c>
      <c r="N1406" t="str">
        <f>IF(A1406&lt;&gt;"",(RawData!H1406*ScoringModel!$B$4+RawData!I1406*ScoringModel!$B$5+RawData!J1406*ScoringModel!$B$6+RawData!K1406*ScoringModel!$B$7+RawData!L1406*ScoringModel!$B$8+RawData!M1406*ScoringModel!$B$9+RawData!N1406*ScoringModel!$B$10)*0.01,"")</f>
        <v/>
      </c>
      <c r="O1406" t="str">
        <f>IF(A1406&lt;&gt;"",(RawData!O1406*ScoringModel!$B$14+RawData!P1406*ScoringModel!$B$15+RawData!Q1406*ScoringModel!$B$16+RawData!R1406*ScoringModel!$B$17+RawData!S1406*ScoringModel!$B$18+RawData!T1406*ScoringModel!$B$19+RawData!U1406*ScoringModel!$B$20)*0.01,"")</f>
        <v/>
      </c>
      <c r="P1406" t="str">
        <f>IF(A1406&lt;&gt;"",(RawData!V1406*ScoringModel!$B$24+RawData!W1406*ScoringModel!$B$25+RawData!X1406*ScoringModel!$B$26+RawData!Y1406*ScoringModel!$B$27+RawData!Z1406*ScoringModel!$B$28+RawData!AA1406*ScoringModel!$B$29+RawData!AB1406*ScoringModel!$B$30)*0.01,"")</f>
        <v/>
      </c>
      <c r="Q1406" s="19"/>
      <c r="R1406" s="19"/>
      <c r="S1406" s="19"/>
      <c r="T1406" s="19"/>
      <c r="U1406" s="19"/>
      <c r="V1406" s="19"/>
    </row>
    <row r="1407" spans="1:22" x14ac:dyDescent="0.25">
      <c r="A1407" t="str">
        <f>IF(RawData!A1407&lt;&gt;"",RawData!A1407,"")</f>
        <v/>
      </c>
      <c r="B1407" t="str">
        <f>IF(RawData!B1407&lt;&gt;"",CONCATENATE(RawData!B1407,", ",RawData!C1407),"")</f>
        <v/>
      </c>
      <c r="C1407" t="str">
        <f>IF(RawData!D1407&lt;&gt;"",RawData!D1407,"")</f>
        <v/>
      </c>
      <c r="D1407" s="28" t="str">
        <f>IF(RawData!E1407&lt;&gt;"",RawData!E1407,"")</f>
        <v/>
      </c>
      <c r="E1407" t="str">
        <f>IF(RawData!F1407&lt;&gt;"",CONCATENATE(RawData!F1407,", ",LEFT(RawData!G1407,1)),"")</f>
        <v/>
      </c>
      <c r="G1407" s="30" t="str">
        <f t="shared" si="21"/>
        <v/>
      </c>
      <c r="H1407" t="str">
        <f>IF(A1407&lt;&gt;"",VLOOKUP(G1407,ScoreRanges!$C$4:$E$8,3),"")</f>
        <v/>
      </c>
      <c r="J1407" s="30" t="str">
        <f>IF(AND(ConversionTable!$F$2&lt;&gt;"",A1407&lt;&gt;""),VLOOKUP(G1407,ConversionTable!B$2:D$402,3),"")</f>
        <v/>
      </c>
      <c r="K1407" t="str">
        <f>IF(AND(ConversionTable!$F$2&lt;&gt;"",A1407&lt;&gt;""),VLOOKUP(J1407,ConversionTable!I$4:K$7,3),"")</f>
        <v/>
      </c>
      <c r="M1407" t="str">
        <f>IF(A1407&lt;&gt;"",(RawData!AC1407*ScoringModel!$B$11+RawData!AD1407*ScoringModel!$B$21+RawData!AE1407*ScoringModel!$B$31)*0.01,"")</f>
        <v/>
      </c>
      <c r="N1407" t="str">
        <f>IF(A1407&lt;&gt;"",(RawData!H1407*ScoringModel!$B$4+RawData!I1407*ScoringModel!$B$5+RawData!J1407*ScoringModel!$B$6+RawData!K1407*ScoringModel!$B$7+RawData!L1407*ScoringModel!$B$8+RawData!M1407*ScoringModel!$B$9+RawData!N1407*ScoringModel!$B$10)*0.01,"")</f>
        <v/>
      </c>
      <c r="O1407" t="str">
        <f>IF(A1407&lt;&gt;"",(RawData!O1407*ScoringModel!$B$14+RawData!P1407*ScoringModel!$B$15+RawData!Q1407*ScoringModel!$B$16+RawData!R1407*ScoringModel!$B$17+RawData!S1407*ScoringModel!$B$18+RawData!T1407*ScoringModel!$B$19+RawData!U1407*ScoringModel!$B$20)*0.01,"")</f>
        <v/>
      </c>
      <c r="P1407" t="str">
        <f>IF(A1407&lt;&gt;"",(RawData!V1407*ScoringModel!$B$24+RawData!W1407*ScoringModel!$B$25+RawData!X1407*ScoringModel!$B$26+RawData!Y1407*ScoringModel!$B$27+RawData!Z1407*ScoringModel!$B$28+RawData!AA1407*ScoringModel!$B$29+RawData!AB1407*ScoringModel!$B$30)*0.01,"")</f>
        <v/>
      </c>
      <c r="Q1407" s="19"/>
      <c r="R1407" s="19"/>
      <c r="S1407" s="19"/>
      <c r="T1407" s="19"/>
      <c r="U1407" s="19"/>
      <c r="V1407" s="19"/>
    </row>
    <row r="1408" spans="1:22" x14ac:dyDescent="0.25">
      <c r="A1408" t="str">
        <f>IF(RawData!A1408&lt;&gt;"",RawData!A1408,"")</f>
        <v/>
      </c>
      <c r="B1408" t="str">
        <f>IF(RawData!B1408&lt;&gt;"",CONCATENATE(RawData!B1408,", ",RawData!C1408),"")</f>
        <v/>
      </c>
      <c r="C1408" t="str">
        <f>IF(RawData!D1408&lt;&gt;"",RawData!D1408,"")</f>
        <v/>
      </c>
      <c r="D1408" s="28" t="str">
        <f>IF(RawData!E1408&lt;&gt;"",RawData!E1408,"")</f>
        <v/>
      </c>
      <c r="E1408" t="str">
        <f>IF(RawData!F1408&lt;&gt;"",CONCATENATE(RawData!F1408,", ",LEFT(RawData!G1408,1)),"")</f>
        <v/>
      </c>
      <c r="G1408" s="30" t="str">
        <f t="shared" si="21"/>
        <v/>
      </c>
      <c r="H1408" t="str">
        <f>IF(A1408&lt;&gt;"",VLOOKUP(G1408,ScoreRanges!$C$4:$E$8,3),"")</f>
        <v/>
      </c>
      <c r="J1408" s="30" t="str">
        <f>IF(AND(ConversionTable!$F$2&lt;&gt;"",A1408&lt;&gt;""),VLOOKUP(G1408,ConversionTable!B$2:D$402,3),"")</f>
        <v/>
      </c>
      <c r="K1408" t="str">
        <f>IF(AND(ConversionTable!$F$2&lt;&gt;"",A1408&lt;&gt;""),VLOOKUP(J1408,ConversionTable!I$4:K$7,3),"")</f>
        <v/>
      </c>
      <c r="M1408" t="str">
        <f>IF(A1408&lt;&gt;"",(RawData!AC1408*ScoringModel!$B$11+RawData!AD1408*ScoringModel!$B$21+RawData!AE1408*ScoringModel!$B$31)*0.01,"")</f>
        <v/>
      </c>
      <c r="N1408" t="str">
        <f>IF(A1408&lt;&gt;"",(RawData!H1408*ScoringModel!$B$4+RawData!I1408*ScoringModel!$B$5+RawData!J1408*ScoringModel!$B$6+RawData!K1408*ScoringModel!$B$7+RawData!L1408*ScoringModel!$B$8+RawData!M1408*ScoringModel!$B$9+RawData!N1408*ScoringModel!$B$10)*0.01,"")</f>
        <v/>
      </c>
      <c r="O1408" t="str">
        <f>IF(A1408&lt;&gt;"",(RawData!O1408*ScoringModel!$B$14+RawData!P1408*ScoringModel!$B$15+RawData!Q1408*ScoringModel!$B$16+RawData!R1408*ScoringModel!$B$17+RawData!S1408*ScoringModel!$B$18+RawData!T1408*ScoringModel!$B$19+RawData!U1408*ScoringModel!$B$20)*0.01,"")</f>
        <v/>
      </c>
      <c r="P1408" t="str">
        <f>IF(A1408&lt;&gt;"",(RawData!V1408*ScoringModel!$B$24+RawData!W1408*ScoringModel!$B$25+RawData!X1408*ScoringModel!$B$26+RawData!Y1408*ScoringModel!$B$27+RawData!Z1408*ScoringModel!$B$28+RawData!AA1408*ScoringModel!$B$29+RawData!AB1408*ScoringModel!$B$30)*0.01,"")</f>
        <v/>
      </c>
      <c r="Q1408" s="19"/>
      <c r="R1408" s="19"/>
      <c r="S1408" s="19"/>
      <c r="T1408" s="19"/>
      <c r="U1408" s="19"/>
      <c r="V1408" s="19"/>
    </row>
    <row r="1409" spans="1:22" x14ac:dyDescent="0.25">
      <c r="A1409" t="str">
        <f>IF(RawData!A1409&lt;&gt;"",RawData!A1409,"")</f>
        <v/>
      </c>
      <c r="B1409" t="str">
        <f>IF(RawData!B1409&lt;&gt;"",CONCATENATE(RawData!B1409,", ",RawData!C1409),"")</f>
        <v/>
      </c>
      <c r="C1409" t="str">
        <f>IF(RawData!D1409&lt;&gt;"",RawData!D1409,"")</f>
        <v/>
      </c>
      <c r="D1409" s="28" t="str">
        <f>IF(RawData!E1409&lt;&gt;"",RawData!E1409,"")</f>
        <v/>
      </c>
      <c r="E1409" t="str">
        <f>IF(RawData!F1409&lt;&gt;"",CONCATENATE(RawData!F1409,", ",LEFT(RawData!G1409,1)),"")</f>
        <v/>
      </c>
      <c r="G1409" s="30" t="str">
        <f t="shared" si="21"/>
        <v/>
      </c>
      <c r="H1409" t="str">
        <f>IF(A1409&lt;&gt;"",VLOOKUP(G1409,ScoreRanges!$C$4:$E$8,3),"")</f>
        <v/>
      </c>
      <c r="J1409" s="30" t="str">
        <f>IF(AND(ConversionTable!$F$2&lt;&gt;"",A1409&lt;&gt;""),VLOOKUP(G1409,ConversionTable!B$2:D$402,3),"")</f>
        <v/>
      </c>
      <c r="K1409" t="str">
        <f>IF(AND(ConversionTable!$F$2&lt;&gt;"",A1409&lt;&gt;""),VLOOKUP(J1409,ConversionTable!I$4:K$7,3),"")</f>
        <v/>
      </c>
      <c r="M1409" t="str">
        <f>IF(A1409&lt;&gt;"",(RawData!AC1409*ScoringModel!$B$11+RawData!AD1409*ScoringModel!$B$21+RawData!AE1409*ScoringModel!$B$31)*0.01,"")</f>
        <v/>
      </c>
      <c r="N1409" t="str">
        <f>IF(A1409&lt;&gt;"",(RawData!H1409*ScoringModel!$B$4+RawData!I1409*ScoringModel!$B$5+RawData!J1409*ScoringModel!$B$6+RawData!K1409*ScoringModel!$B$7+RawData!L1409*ScoringModel!$B$8+RawData!M1409*ScoringModel!$B$9+RawData!N1409*ScoringModel!$B$10)*0.01,"")</f>
        <v/>
      </c>
      <c r="O1409" t="str">
        <f>IF(A1409&lt;&gt;"",(RawData!O1409*ScoringModel!$B$14+RawData!P1409*ScoringModel!$B$15+RawData!Q1409*ScoringModel!$B$16+RawData!R1409*ScoringModel!$B$17+RawData!S1409*ScoringModel!$B$18+RawData!T1409*ScoringModel!$B$19+RawData!U1409*ScoringModel!$B$20)*0.01,"")</f>
        <v/>
      </c>
      <c r="P1409" t="str">
        <f>IF(A1409&lt;&gt;"",(RawData!V1409*ScoringModel!$B$24+RawData!W1409*ScoringModel!$B$25+RawData!X1409*ScoringModel!$B$26+RawData!Y1409*ScoringModel!$B$27+RawData!Z1409*ScoringModel!$B$28+RawData!AA1409*ScoringModel!$B$29+RawData!AB1409*ScoringModel!$B$30)*0.01,"")</f>
        <v/>
      </c>
      <c r="Q1409" s="19"/>
      <c r="R1409" s="19"/>
      <c r="S1409" s="19"/>
      <c r="T1409" s="19"/>
      <c r="U1409" s="19"/>
      <c r="V1409" s="19"/>
    </row>
    <row r="1410" spans="1:22" x14ac:dyDescent="0.25">
      <c r="A1410" t="str">
        <f>IF(RawData!A1410&lt;&gt;"",RawData!A1410,"")</f>
        <v/>
      </c>
      <c r="B1410" t="str">
        <f>IF(RawData!B1410&lt;&gt;"",CONCATENATE(RawData!B1410,", ",RawData!C1410),"")</f>
        <v/>
      </c>
      <c r="C1410" t="str">
        <f>IF(RawData!D1410&lt;&gt;"",RawData!D1410,"")</f>
        <v/>
      </c>
      <c r="D1410" s="28" t="str">
        <f>IF(RawData!E1410&lt;&gt;"",RawData!E1410,"")</f>
        <v/>
      </c>
      <c r="E1410" t="str">
        <f>IF(RawData!F1410&lt;&gt;"",CONCATENATE(RawData!F1410,", ",LEFT(RawData!G1410,1)),"")</f>
        <v/>
      </c>
      <c r="G1410" s="30" t="str">
        <f t="shared" si="21"/>
        <v/>
      </c>
      <c r="H1410" t="str">
        <f>IF(A1410&lt;&gt;"",VLOOKUP(G1410,ScoreRanges!$C$4:$E$8,3),"")</f>
        <v/>
      </c>
      <c r="J1410" s="30" t="str">
        <f>IF(AND(ConversionTable!$F$2&lt;&gt;"",A1410&lt;&gt;""),VLOOKUP(G1410,ConversionTable!B$2:D$402,3),"")</f>
        <v/>
      </c>
      <c r="K1410" t="str">
        <f>IF(AND(ConversionTable!$F$2&lt;&gt;"",A1410&lt;&gt;""),VLOOKUP(J1410,ConversionTable!I$4:K$7,3),"")</f>
        <v/>
      </c>
      <c r="M1410" t="str">
        <f>IF(A1410&lt;&gt;"",(RawData!AC1410*ScoringModel!$B$11+RawData!AD1410*ScoringModel!$B$21+RawData!AE1410*ScoringModel!$B$31)*0.01,"")</f>
        <v/>
      </c>
      <c r="N1410" t="str">
        <f>IF(A1410&lt;&gt;"",(RawData!H1410*ScoringModel!$B$4+RawData!I1410*ScoringModel!$B$5+RawData!J1410*ScoringModel!$B$6+RawData!K1410*ScoringModel!$B$7+RawData!L1410*ScoringModel!$B$8+RawData!M1410*ScoringModel!$B$9+RawData!N1410*ScoringModel!$B$10)*0.01,"")</f>
        <v/>
      </c>
      <c r="O1410" t="str">
        <f>IF(A1410&lt;&gt;"",(RawData!O1410*ScoringModel!$B$14+RawData!P1410*ScoringModel!$B$15+RawData!Q1410*ScoringModel!$B$16+RawData!R1410*ScoringModel!$B$17+RawData!S1410*ScoringModel!$B$18+RawData!T1410*ScoringModel!$B$19+RawData!U1410*ScoringModel!$B$20)*0.01,"")</f>
        <v/>
      </c>
      <c r="P1410" t="str">
        <f>IF(A1410&lt;&gt;"",(RawData!V1410*ScoringModel!$B$24+RawData!W1410*ScoringModel!$B$25+RawData!X1410*ScoringModel!$B$26+RawData!Y1410*ScoringModel!$B$27+RawData!Z1410*ScoringModel!$B$28+RawData!AA1410*ScoringModel!$B$29+RawData!AB1410*ScoringModel!$B$30)*0.01,"")</f>
        <v/>
      </c>
      <c r="Q1410" s="19"/>
      <c r="R1410" s="19"/>
      <c r="S1410" s="19"/>
      <c r="T1410" s="19"/>
      <c r="U1410" s="19"/>
      <c r="V1410" s="19"/>
    </row>
    <row r="1411" spans="1:22" x14ac:dyDescent="0.25">
      <c r="A1411" t="str">
        <f>IF(RawData!A1411&lt;&gt;"",RawData!A1411,"")</f>
        <v/>
      </c>
      <c r="B1411" t="str">
        <f>IF(RawData!B1411&lt;&gt;"",CONCATENATE(RawData!B1411,", ",RawData!C1411),"")</f>
        <v/>
      </c>
      <c r="C1411" t="str">
        <f>IF(RawData!D1411&lt;&gt;"",RawData!D1411,"")</f>
        <v/>
      </c>
      <c r="D1411" s="28" t="str">
        <f>IF(RawData!E1411&lt;&gt;"",RawData!E1411,"")</f>
        <v/>
      </c>
      <c r="E1411" t="str">
        <f>IF(RawData!F1411&lt;&gt;"",CONCATENATE(RawData!F1411,", ",LEFT(RawData!G1411,1)),"")</f>
        <v/>
      </c>
      <c r="G1411" s="30" t="str">
        <f t="shared" ref="G1411:G1474" si="22">IF(A1411&lt;&gt;"",SUM(M1411:P1411),"")</f>
        <v/>
      </c>
      <c r="H1411" t="str">
        <f>IF(A1411&lt;&gt;"",VLOOKUP(G1411,ScoreRanges!$C$4:$E$8,3),"")</f>
        <v/>
      </c>
      <c r="J1411" s="30" t="str">
        <f>IF(AND(ConversionTable!$F$2&lt;&gt;"",A1411&lt;&gt;""),VLOOKUP(G1411,ConversionTable!B$2:D$402,3),"")</f>
        <v/>
      </c>
      <c r="K1411" t="str">
        <f>IF(AND(ConversionTable!$F$2&lt;&gt;"",A1411&lt;&gt;""),VLOOKUP(J1411,ConversionTable!I$4:K$7,3),"")</f>
        <v/>
      </c>
      <c r="M1411" t="str">
        <f>IF(A1411&lt;&gt;"",(RawData!AC1411*ScoringModel!$B$11+RawData!AD1411*ScoringModel!$B$21+RawData!AE1411*ScoringModel!$B$31)*0.01,"")</f>
        <v/>
      </c>
      <c r="N1411" t="str">
        <f>IF(A1411&lt;&gt;"",(RawData!H1411*ScoringModel!$B$4+RawData!I1411*ScoringModel!$B$5+RawData!J1411*ScoringModel!$B$6+RawData!K1411*ScoringModel!$B$7+RawData!L1411*ScoringModel!$B$8+RawData!M1411*ScoringModel!$B$9+RawData!N1411*ScoringModel!$B$10)*0.01,"")</f>
        <v/>
      </c>
      <c r="O1411" t="str">
        <f>IF(A1411&lt;&gt;"",(RawData!O1411*ScoringModel!$B$14+RawData!P1411*ScoringModel!$B$15+RawData!Q1411*ScoringModel!$B$16+RawData!R1411*ScoringModel!$B$17+RawData!S1411*ScoringModel!$B$18+RawData!T1411*ScoringModel!$B$19+RawData!U1411*ScoringModel!$B$20)*0.01,"")</f>
        <v/>
      </c>
      <c r="P1411" t="str">
        <f>IF(A1411&lt;&gt;"",(RawData!V1411*ScoringModel!$B$24+RawData!W1411*ScoringModel!$B$25+RawData!X1411*ScoringModel!$B$26+RawData!Y1411*ScoringModel!$B$27+RawData!Z1411*ScoringModel!$B$28+RawData!AA1411*ScoringModel!$B$29+RawData!AB1411*ScoringModel!$B$30)*0.01,"")</f>
        <v/>
      </c>
      <c r="Q1411" s="19"/>
      <c r="R1411" s="19"/>
      <c r="S1411" s="19"/>
      <c r="T1411" s="19"/>
      <c r="U1411" s="19"/>
      <c r="V1411" s="19"/>
    </row>
    <row r="1412" spans="1:22" x14ac:dyDescent="0.25">
      <c r="A1412" t="str">
        <f>IF(RawData!A1412&lt;&gt;"",RawData!A1412,"")</f>
        <v/>
      </c>
      <c r="B1412" t="str">
        <f>IF(RawData!B1412&lt;&gt;"",CONCATENATE(RawData!B1412,", ",RawData!C1412),"")</f>
        <v/>
      </c>
      <c r="C1412" t="str">
        <f>IF(RawData!D1412&lt;&gt;"",RawData!D1412,"")</f>
        <v/>
      </c>
      <c r="D1412" s="28" t="str">
        <f>IF(RawData!E1412&lt;&gt;"",RawData!E1412,"")</f>
        <v/>
      </c>
      <c r="E1412" t="str">
        <f>IF(RawData!F1412&lt;&gt;"",CONCATENATE(RawData!F1412,", ",LEFT(RawData!G1412,1)),"")</f>
        <v/>
      </c>
      <c r="G1412" s="30" t="str">
        <f t="shared" si="22"/>
        <v/>
      </c>
      <c r="H1412" t="str">
        <f>IF(A1412&lt;&gt;"",VLOOKUP(G1412,ScoreRanges!$C$4:$E$8,3),"")</f>
        <v/>
      </c>
      <c r="J1412" s="30" t="str">
        <f>IF(AND(ConversionTable!$F$2&lt;&gt;"",A1412&lt;&gt;""),VLOOKUP(G1412,ConversionTable!B$2:D$402,3),"")</f>
        <v/>
      </c>
      <c r="K1412" t="str">
        <f>IF(AND(ConversionTable!$F$2&lt;&gt;"",A1412&lt;&gt;""),VLOOKUP(J1412,ConversionTable!I$4:K$7,3),"")</f>
        <v/>
      </c>
      <c r="M1412" t="str">
        <f>IF(A1412&lt;&gt;"",(RawData!AC1412*ScoringModel!$B$11+RawData!AD1412*ScoringModel!$B$21+RawData!AE1412*ScoringModel!$B$31)*0.01,"")</f>
        <v/>
      </c>
      <c r="N1412" t="str">
        <f>IF(A1412&lt;&gt;"",(RawData!H1412*ScoringModel!$B$4+RawData!I1412*ScoringModel!$B$5+RawData!J1412*ScoringModel!$B$6+RawData!K1412*ScoringModel!$B$7+RawData!L1412*ScoringModel!$B$8+RawData!M1412*ScoringModel!$B$9+RawData!N1412*ScoringModel!$B$10)*0.01,"")</f>
        <v/>
      </c>
      <c r="O1412" t="str">
        <f>IF(A1412&lt;&gt;"",(RawData!O1412*ScoringModel!$B$14+RawData!P1412*ScoringModel!$B$15+RawData!Q1412*ScoringModel!$B$16+RawData!R1412*ScoringModel!$B$17+RawData!S1412*ScoringModel!$B$18+RawData!T1412*ScoringModel!$B$19+RawData!U1412*ScoringModel!$B$20)*0.01,"")</f>
        <v/>
      </c>
      <c r="P1412" t="str">
        <f>IF(A1412&lt;&gt;"",(RawData!V1412*ScoringModel!$B$24+RawData!W1412*ScoringModel!$B$25+RawData!X1412*ScoringModel!$B$26+RawData!Y1412*ScoringModel!$B$27+RawData!Z1412*ScoringModel!$B$28+RawData!AA1412*ScoringModel!$B$29+RawData!AB1412*ScoringModel!$B$30)*0.01,"")</f>
        <v/>
      </c>
      <c r="Q1412" s="19"/>
      <c r="R1412" s="19"/>
      <c r="S1412" s="19"/>
      <c r="T1412" s="19"/>
      <c r="U1412" s="19"/>
      <c r="V1412" s="19"/>
    </row>
    <row r="1413" spans="1:22" x14ac:dyDescent="0.25">
      <c r="A1413" t="str">
        <f>IF(RawData!A1413&lt;&gt;"",RawData!A1413,"")</f>
        <v/>
      </c>
      <c r="B1413" t="str">
        <f>IF(RawData!B1413&lt;&gt;"",CONCATENATE(RawData!B1413,", ",RawData!C1413),"")</f>
        <v/>
      </c>
      <c r="C1413" t="str">
        <f>IF(RawData!D1413&lt;&gt;"",RawData!D1413,"")</f>
        <v/>
      </c>
      <c r="D1413" s="28" t="str">
        <f>IF(RawData!E1413&lt;&gt;"",RawData!E1413,"")</f>
        <v/>
      </c>
      <c r="E1413" t="str">
        <f>IF(RawData!F1413&lt;&gt;"",CONCATENATE(RawData!F1413,", ",LEFT(RawData!G1413,1)),"")</f>
        <v/>
      </c>
      <c r="G1413" s="30" t="str">
        <f t="shared" si="22"/>
        <v/>
      </c>
      <c r="H1413" t="str">
        <f>IF(A1413&lt;&gt;"",VLOOKUP(G1413,ScoreRanges!$C$4:$E$8,3),"")</f>
        <v/>
      </c>
      <c r="J1413" s="30" t="str">
        <f>IF(AND(ConversionTable!$F$2&lt;&gt;"",A1413&lt;&gt;""),VLOOKUP(G1413,ConversionTable!B$2:D$402,3),"")</f>
        <v/>
      </c>
      <c r="K1413" t="str">
        <f>IF(AND(ConversionTable!$F$2&lt;&gt;"",A1413&lt;&gt;""),VLOOKUP(J1413,ConversionTable!I$4:K$7,3),"")</f>
        <v/>
      </c>
      <c r="M1413" t="str">
        <f>IF(A1413&lt;&gt;"",(RawData!AC1413*ScoringModel!$B$11+RawData!AD1413*ScoringModel!$B$21+RawData!AE1413*ScoringModel!$B$31)*0.01,"")</f>
        <v/>
      </c>
      <c r="N1413" t="str">
        <f>IF(A1413&lt;&gt;"",(RawData!H1413*ScoringModel!$B$4+RawData!I1413*ScoringModel!$B$5+RawData!J1413*ScoringModel!$B$6+RawData!K1413*ScoringModel!$B$7+RawData!L1413*ScoringModel!$B$8+RawData!M1413*ScoringModel!$B$9+RawData!N1413*ScoringModel!$B$10)*0.01,"")</f>
        <v/>
      </c>
      <c r="O1413" t="str">
        <f>IF(A1413&lt;&gt;"",(RawData!O1413*ScoringModel!$B$14+RawData!P1413*ScoringModel!$B$15+RawData!Q1413*ScoringModel!$B$16+RawData!R1413*ScoringModel!$B$17+RawData!S1413*ScoringModel!$B$18+RawData!T1413*ScoringModel!$B$19+RawData!U1413*ScoringModel!$B$20)*0.01,"")</f>
        <v/>
      </c>
      <c r="P1413" t="str">
        <f>IF(A1413&lt;&gt;"",(RawData!V1413*ScoringModel!$B$24+RawData!W1413*ScoringModel!$B$25+RawData!X1413*ScoringModel!$B$26+RawData!Y1413*ScoringModel!$B$27+RawData!Z1413*ScoringModel!$B$28+RawData!AA1413*ScoringModel!$B$29+RawData!AB1413*ScoringModel!$B$30)*0.01,"")</f>
        <v/>
      </c>
      <c r="Q1413" s="19"/>
      <c r="R1413" s="19"/>
      <c r="S1413" s="19"/>
      <c r="T1413" s="19"/>
      <c r="U1413" s="19"/>
      <c r="V1413" s="19"/>
    </row>
    <row r="1414" spans="1:22" x14ac:dyDescent="0.25">
      <c r="A1414" t="str">
        <f>IF(RawData!A1414&lt;&gt;"",RawData!A1414,"")</f>
        <v/>
      </c>
      <c r="B1414" t="str">
        <f>IF(RawData!B1414&lt;&gt;"",CONCATENATE(RawData!B1414,", ",RawData!C1414),"")</f>
        <v/>
      </c>
      <c r="C1414" t="str">
        <f>IF(RawData!D1414&lt;&gt;"",RawData!D1414,"")</f>
        <v/>
      </c>
      <c r="D1414" s="28" t="str">
        <f>IF(RawData!E1414&lt;&gt;"",RawData!E1414,"")</f>
        <v/>
      </c>
      <c r="E1414" t="str">
        <f>IF(RawData!F1414&lt;&gt;"",CONCATENATE(RawData!F1414,", ",LEFT(RawData!G1414,1)),"")</f>
        <v/>
      </c>
      <c r="G1414" s="30" t="str">
        <f t="shared" si="22"/>
        <v/>
      </c>
      <c r="H1414" t="str">
        <f>IF(A1414&lt;&gt;"",VLOOKUP(G1414,ScoreRanges!$C$4:$E$8,3),"")</f>
        <v/>
      </c>
      <c r="J1414" s="30" t="str">
        <f>IF(AND(ConversionTable!$F$2&lt;&gt;"",A1414&lt;&gt;""),VLOOKUP(G1414,ConversionTable!B$2:D$402,3),"")</f>
        <v/>
      </c>
      <c r="K1414" t="str">
        <f>IF(AND(ConversionTable!$F$2&lt;&gt;"",A1414&lt;&gt;""),VLOOKUP(J1414,ConversionTable!I$4:K$7,3),"")</f>
        <v/>
      </c>
      <c r="M1414" t="str">
        <f>IF(A1414&lt;&gt;"",(RawData!AC1414*ScoringModel!$B$11+RawData!AD1414*ScoringModel!$B$21+RawData!AE1414*ScoringModel!$B$31)*0.01,"")</f>
        <v/>
      </c>
      <c r="N1414" t="str">
        <f>IF(A1414&lt;&gt;"",(RawData!H1414*ScoringModel!$B$4+RawData!I1414*ScoringModel!$B$5+RawData!J1414*ScoringModel!$B$6+RawData!K1414*ScoringModel!$B$7+RawData!L1414*ScoringModel!$B$8+RawData!M1414*ScoringModel!$B$9+RawData!N1414*ScoringModel!$B$10)*0.01,"")</f>
        <v/>
      </c>
      <c r="O1414" t="str">
        <f>IF(A1414&lt;&gt;"",(RawData!O1414*ScoringModel!$B$14+RawData!P1414*ScoringModel!$B$15+RawData!Q1414*ScoringModel!$B$16+RawData!R1414*ScoringModel!$B$17+RawData!S1414*ScoringModel!$B$18+RawData!T1414*ScoringModel!$B$19+RawData!U1414*ScoringModel!$B$20)*0.01,"")</f>
        <v/>
      </c>
      <c r="P1414" t="str">
        <f>IF(A1414&lt;&gt;"",(RawData!V1414*ScoringModel!$B$24+RawData!W1414*ScoringModel!$B$25+RawData!X1414*ScoringModel!$B$26+RawData!Y1414*ScoringModel!$B$27+RawData!Z1414*ScoringModel!$B$28+RawData!AA1414*ScoringModel!$B$29+RawData!AB1414*ScoringModel!$B$30)*0.01,"")</f>
        <v/>
      </c>
      <c r="Q1414" s="19"/>
      <c r="R1414" s="19"/>
      <c r="S1414" s="19"/>
      <c r="T1414" s="19"/>
      <c r="U1414" s="19"/>
      <c r="V1414" s="19"/>
    </row>
    <row r="1415" spans="1:22" x14ac:dyDescent="0.25">
      <c r="A1415" t="str">
        <f>IF(RawData!A1415&lt;&gt;"",RawData!A1415,"")</f>
        <v/>
      </c>
      <c r="B1415" t="str">
        <f>IF(RawData!B1415&lt;&gt;"",CONCATENATE(RawData!B1415,", ",RawData!C1415),"")</f>
        <v/>
      </c>
      <c r="C1415" t="str">
        <f>IF(RawData!D1415&lt;&gt;"",RawData!D1415,"")</f>
        <v/>
      </c>
      <c r="D1415" s="28" t="str">
        <f>IF(RawData!E1415&lt;&gt;"",RawData!E1415,"")</f>
        <v/>
      </c>
      <c r="E1415" t="str">
        <f>IF(RawData!F1415&lt;&gt;"",CONCATENATE(RawData!F1415,", ",LEFT(RawData!G1415,1)),"")</f>
        <v/>
      </c>
      <c r="G1415" s="30" t="str">
        <f t="shared" si="22"/>
        <v/>
      </c>
      <c r="H1415" t="str">
        <f>IF(A1415&lt;&gt;"",VLOOKUP(G1415,ScoreRanges!$C$4:$E$8,3),"")</f>
        <v/>
      </c>
      <c r="J1415" s="30" t="str">
        <f>IF(AND(ConversionTable!$F$2&lt;&gt;"",A1415&lt;&gt;""),VLOOKUP(G1415,ConversionTable!B$2:D$402,3),"")</f>
        <v/>
      </c>
      <c r="K1415" t="str">
        <f>IF(AND(ConversionTable!$F$2&lt;&gt;"",A1415&lt;&gt;""),VLOOKUP(J1415,ConversionTable!I$4:K$7,3),"")</f>
        <v/>
      </c>
      <c r="M1415" t="str">
        <f>IF(A1415&lt;&gt;"",(RawData!AC1415*ScoringModel!$B$11+RawData!AD1415*ScoringModel!$B$21+RawData!AE1415*ScoringModel!$B$31)*0.01,"")</f>
        <v/>
      </c>
      <c r="N1415" t="str">
        <f>IF(A1415&lt;&gt;"",(RawData!H1415*ScoringModel!$B$4+RawData!I1415*ScoringModel!$B$5+RawData!J1415*ScoringModel!$B$6+RawData!K1415*ScoringModel!$B$7+RawData!L1415*ScoringModel!$B$8+RawData!M1415*ScoringModel!$B$9+RawData!N1415*ScoringModel!$B$10)*0.01,"")</f>
        <v/>
      </c>
      <c r="O1415" t="str">
        <f>IF(A1415&lt;&gt;"",(RawData!O1415*ScoringModel!$B$14+RawData!P1415*ScoringModel!$B$15+RawData!Q1415*ScoringModel!$B$16+RawData!R1415*ScoringModel!$B$17+RawData!S1415*ScoringModel!$B$18+RawData!T1415*ScoringModel!$B$19+RawData!U1415*ScoringModel!$B$20)*0.01,"")</f>
        <v/>
      </c>
      <c r="P1415" t="str">
        <f>IF(A1415&lt;&gt;"",(RawData!V1415*ScoringModel!$B$24+RawData!W1415*ScoringModel!$B$25+RawData!X1415*ScoringModel!$B$26+RawData!Y1415*ScoringModel!$B$27+RawData!Z1415*ScoringModel!$B$28+RawData!AA1415*ScoringModel!$B$29+RawData!AB1415*ScoringModel!$B$30)*0.01,"")</f>
        <v/>
      </c>
      <c r="Q1415" s="19"/>
      <c r="R1415" s="19"/>
      <c r="S1415" s="19"/>
      <c r="T1415" s="19"/>
      <c r="U1415" s="19"/>
      <c r="V1415" s="19"/>
    </row>
    <row r="1416" spans="1:22" x14ac:dyDescent="0.25">
      <c r="A1416" t="str">
        <f>IF(RawData!A1416&lt;&gt;"",RawData!A1416,"")</f>
        <v/>
      </c>
      <c r="B1416" t="str">
        <f>IF(RawData!B1416&lt;&gt;"",CONCATENATE(RawData!B1416,", ",RawData!C1416),"")</f>
        <v/>
      </c>
      <c r="C1416" t="str">
        <f>IF(RawData!D1416&lt;&gt;"",RawData!D1416,"")</f>
        <v/>
      </c>
      <c r="D1416" s="28" t="str">
        <f>IF(RawData!E1416&lt;&gt;"",RawData!E1416,"")</f>
        <v/>
      </c>
      <c r="E1416" t="str">
        <f>IF(RawData!F1416&lt;&gt;"",CONCATENATE(RawData!F1416,", ",LEFT(RawData!G1416,1)),"")</f>
        <v/>
      </c>
      <c r="G1416" s="30" t="str">
        <f t="shared" si="22"/>
        <v/>
      </c>
      <c r="H1416" t="str">
        <f>IF(A1416&lt;&gt;"",VLOOKUP(G1416,ScoreRanges!$C$4:$E$8,3),"")</f>
        <v/>
      </c>
      <c r="J1416" s="30" t="str">
        <f>IF(AND(ConversionTable!$F$2&lt;&gt;"",A1416&lt;&gt;""),VLOOKUP(G1416,ConversionTable!B$2:D$402,3),"")</f>
        <v/>
      </c>
      <c r="K1416" t="str">
        <f>IF(AND(ConversionTable!$F$2&lt;&gt;"",A1416&lt;&gt;""),VLOOKUP(J1416,ConversionTable!I$4:K$7,3),"")</f>
        <v/>
      </c>
      <c r="M1416" t="str">
        <f>IF(A1416&lt;&gt;"",(RawData!AC1416*ScoringModel!$B$11+RawData!AD1416*ScoringModel!$B$21+RawData!AE1416*ScoringModel!$B$31)*0.01,"")</f>
        <v/>
      </c>
      <c r="N1416" t="str">
        <f>IF(A1416&lt;&gt;"",(RawData!H1416*ScoringModel!$B$4+RawData!I1416*ScoringModel!$B$5+RawData!J1416*ScoringModel!$B$6+RawData!K1416*ScoringModel!$B$7+RawData!L1416*ScoringModel!$B$8+RawData!M1416*ScoringModel!$B$9+RawData!N1416*ScoringModel!$B$10)*0.01,"")</f>
        <v/>
      </c>
      <c r="O1416" t="str">
        <f>IF(A1416&lt;&gt;"",(RawData!O1416*ScoringModel!$B$14+RawData!P1416*ScoringModel!$B$15+RawData!Q1416*ScoringModel!$B$16+RawData!R1416*ScoringModel!$B$17+RawData!S1416*ScoringModel!$B$18+RawData!T1416*ScoringModel!$B$19+RawData!U1416*ScoringModel!$B$20)*0.01,"")</f>
        <v/>
      </c>
      <c r="P1416" t="str">
        <f>IF(A1416&lt;&gt;"",(RawData!V1416*ScoringModel!$B$24+RawData!W1416*ScoringModel!$B$25+RawData!X1416*ScoringModel!$B$26+RawData!Y1416*ScoringModel!$B$27+RawData!Z1416*ScoringModel!$B$28+RawData!AA1416*ScoringModel!$B$29+RawData!AB1416*ScoringModel!$B$30)*0.01,"")</f>
        <v/>
      </c>
      <c r="Q1416" s="19"/>
      <c r="R1416" s="19"/>
      <c r="S1416" s="19"/>
      <c r="T1416" s="19"/>
      <c r="U1416" s="19"/>
      <c r="V1416" s="19"/>
    </row>
    <row r="1417" spans="1:22" x14ac:dyDescent="0.25">
      <c r="A1417" t="str">
        <f>IF(RawData!A1417&lt;&gt;"",RawData!A1417,"")</f>
        <v/>
      </c>
      <c r="B1417" t="str">
        <f>IF(RawData!B1417&lt;&gt;"",CONCATENATE(RawData!B1417,", ",RawData!C1417),"")</f>
        <v/>
      </c>
      <c r="C1417" t="str">
        <f>IF(RawData!D1417&lt;&gt;"",RawData!D1417,"")</f>
        <v/>
      </c>
      <c r="D1417" s="28" t="str">
        <f>IF(RawData!E1417&lt;&gt;"",RawData!E1417,"")</f>
        <v/>
      </c>
      <c r="E1417" t="str">
        <f>IF(RawData!F1417&lt;&gt;"",CONCATENATE(RawData!F1417,", ",LEFT(RawData!G1417,1)),"")</f>
        <v/>
      </c>
      <c r="G1417" s="30" t="str">
        <f t="shared" si="22"/>
        <v/>
      </c>
      <c r="H1417" t="str">
        <f>IF(A1417&lt;&gt;"",VLOOKUP(G1417,ScoreRanges!$C$4:$E$8,3),"")</f>
        <v/>
      </c>
      <c r="J1417" s="30" t="str">
        <f>IF(AND(ConversionTable!$F$2&lt;&gt;"",A1417&lt;&gt;""),VLOOKUP(G1417,ConversionTable!B$2:D$402,3),"")</f>
        <v/>
      </c>
      <c r="K1417" t="str">
        <f>IF(AND(ConversionTable!$F$2&lt;&gt;"",A1417&lt;&gt;""),VLOOKUP(J1417,ConversionTable!I$4:K$7,3),"")</f>
        <v/>
      </c>
      <c r="M1417" t="str">
        <f>IF(A1417&lt;&gt;"",(RawData!AC1417*ScoringModel!$B$11+RawData!AD1417*ScoringModel!$B$21+RawData!AE1417*ScoringModel!$B$31)*0.01,"")</f>
        <v/>
      </c>
      <c r="N1417" t="str">
        <f>IF(A1417&lt;&gt;"",(RawData!H1417*ScoringModel!$B$4+RawData!I1417*ScoringModel!$B$5+RawData!J1417*ScoringModel!$B$6+RawData!K1417*ScoringModel!$B$7+RawData!L1417*ScoringModel!$B$8+RawData!M1417*ScoringModel!$B$9+RawData!N1417*ScoringModel!$B$10)*0.01,"")</f>
        <v/>
      </c>
      <c r="O1417" t="str">
        <f>IF(A1417&lt;&gt;"",(RawData!O1417*ScoringModel!$B$14+RawData!P1417*ScoringModel!$B$15+RawData!Q1417*ScoringModel!$B$16+RawData!R1417*ScoringModel!$B$17+RawData!S1417*ScoringModel!$B$18+RawData!T1417*ScoringModel!$B$19+RawData!U1417*ScoringModel!$B$20)*0.01,"")</f>
        <v/>
      </c>
      <c r="P1417" t="str">
        <f>IF(A1417&lt;&gt;"",(RawData!V1417*ScoringModel!$B$24+RawData!W1417*ScoringModel!$B$25+RawData!X1417*ScoringModel!$B$26+RawData!Y1417*ScoringModel!$B$27+RawData!Z1417*ScoringModel!$B$28+RawData!AA1417*ScoringModel!$B$29+RawData!AB1417*ScoringModel!$B$30)*0.01,"")</f>
        <v/>
      </c>
      <c r="Q1417" s="19"/>
      <c r="R1417" s="19"/>
      <c r="S1417" s="19"/>
      <c r="T1417" s="19"/>
      <c r="U1417" s="19"/>
      <c r="V1417" s="19"/>
    </row>
    <row r="1418" spans="1:22" x14ac:dyDescent="0.25">
      <c r="A1418" t="str">
        <f>IF(RawData!A1418&lt;&gt;"",RawData!A1418,"")</f>
        <v/>
      </c>
      <c r="B1418" t="str">
        <f>IF(RawData!B1418&lt;&gt;"",CONCATENATE(RawData!B1418,", ",RawData!C1418),"")</f>
        <v/>
      </c>
      <c r="C1418" t="str">
        <f>IF(RawData!D1418&lt;&gt;"",RawData!D1418,"")</f>
        <v/>
      </c>
      <c r="D1418" s="28" t="str">
        <f>IF(RawData!E1418&lt;&gt;"",RawData!E1418,"")</f>
        <v/>
      </c>
      <c r="E1418" t="str">
        <f>IF(RawData!F1418&lt;&gt;"",CONCATENATE(RawData!F1418,", ",LEFT(RawData!G1418,1)),"")</f>
        <v/>
      </c>
      <c r="G1418" s="30" t="str">
        <f t="shared" si="22"/>
        <v/>
      </c>
      <c r="H1418" t="str">
        <f>IF(A1418&lt;&gt;"",VLOOKUP(G1418,ScoreRanges!$C$4:$E$8,3),"")</f>
        <v/>
      </c>
      <c r="J1418" s="30" t="str">
        <f>IF(AND(ConversionTable!$F$2&lt;&gt;"",A1418&lt;&gt;""),VLOOKUP(G1418,ConversionTable!B$2:D$402,3),"")</f>
        <v/>
      </c>
      <c r="K1418" t="str">
        <f>IF(AND(ConversionTable!$F$2&lt;&gt;"",A1418&lt;&gt;""),VLOOKUP(J1418,ConversionTable!I$4:K$7,3),"")</f>
        <v/>
      </c>
      <c r="M1418" t="str">
        <f>IF(A1418&lt;&gt;"",(RawData!AC1418*ScoringModel!$B$11+RawData!AD1418*ScoringModel!$B$21+RawData!AE1418*ScoringModel!$B$31)*0.01,"")</f>
        <v/>
      </c>
      <c r="N1418" t="str">
        <f>IF(A1418&lt;&gt;"",(RawData!H1418*ScoringModel!$B$4+RawData!I1418*ScoringModel!$B$5+RawData!J1418*ScoringModel!$B$6+RawData!K1418*ScoringModel!$B$7+RawData!L1418*ScoringModel!$B$8+RawData!M1418*ScoringModel!$B$9+RawData!N1418*ScoringModel!$B$10)*0.01,"")</f>
        <v/>
      </c>
      <c r="O1418" t="str">
        <f>IF(A1418&lt;&gt;"",(RawData!O1418*ScoringModel!$B$14+RawData!P1418*ScoringModel!$B$15+RawData!Q1418*ScoringModel!$B$16+RawData!R1418*ScoringModel!$B$17+RawData!S1418*ScoringModel!$B$18+RawData!T1418*ScoringModel!$B$19+RawData!U1418*ScoringModel!$B$20)*0.01,"")</f>
        <v/>
      </c>
      <c r="P1418" t="str">
        <f>IF(A1418&lt;&gt;"",(RawData!V1418*ScoringModel!$B$24+RawData!W1418*ScoringModel!$B$25+RawData!X1418*ScoringModel!$B$26+RawData!Y1418*ScoringModel!$B$27+RawData!Z1418*ScoringModel!$B$28+RawData!AA1418*ScoringModel!$B$29+RawData!AB1418*ScoringModel!$B$30)*0.01,"")</f>
        <v/>
      </c>
      <c r="Q1418" s="19"/>
      <c r="R1418" s="19"/>
      <c r="S1418" s="19"/>
      <c r="T1418" s="19"/>
      <c r="U1418" s="19"/>
      <c r="V1418" s="19"/>
    </row>
    <row r="1419" spans="1:22" x14ac:dyDescent="0.25">
      <c r="A1419" t="str">
        <f>IF(RawData!A1419&lt;&gt;"",RawData!A1419,"")</f>
        <v/>
      </c>
      <c r="B1419" t="str">
        <f>IF(RawData!B1419&lt;&gt;"",CONCATENATE(RawData!B1419,", ",RawData!C1419),"")</f>
        <v/>
      </c>
      <c r="C1419" t="str">
        <f>IF(RawData!D1419&lt;&gt;"",RawData!D1419,"")</f>
        <v/>
      </c>
      <c r="D1419" s="28" t="str">
        <f>IF(RawData!E1419&lt;&gt;"",RawData!E1419,"")</f>
        <v/>
      </c>
      <c r="E1419" t="str">
        <f>IF(RawData!F1419&lt;&gt;"",CONCATENATE(RawData!F1419,", ",LEFT(RawData!G1419,1)),"")</f>
        <v/>
      </c>
      <c r="G1419" s="30" t="str">
        <f t="shared" si="22"/>
        <v/>
      </c>
      <c r="H1419" t="str">
        <f>IF(A1419&lt;&gt;"",VLOOKUP(G1419,ScoreRanges!$C$4:$E$8,3),"")</f>
        <v/>
      </c>
      <c r="J1419" s="30" t="str">
        <f>IF(AND(ConversionTable!$F$2&lt;&gt;"",A1419&lt;&gt;""),VLOOKUP(G1419,ConversionTable!B$2:D$402,3),"")</f>
        <v/>
      </c>
      <c r="K1419" t="str">
        <f>IF(AND(ConversionTable!$F$2&lt;&gt;"",A1419&lt;&gt;""),VLOOKUP(J1419,ConversionTable!I$4:K$7,3),"")</f>
        <v/>
      </c>
      <c r="M1419" t="str">
        <f>IF(A1419&lt;&gt;"",(RawData!AC1419*ScoringModel!$B$11+RawData!AD1419*ScoringModel!$B$21+RawData!AE1419*ScoringModel!$B$31)*0.01,"")</f>
        <v/>
      </c>
      <c r="N1419" t="str">
        <f>IF(A1419&lt;&gt;"",(RawData!H1419*ScoringModel!$B$4+RawData!I1419*ScoringModel!$B$5+RawData!J1419*ScoringModel!$B$6+RawData!K1419*ScoringModel!$B$7+RawData!L1419*ScoringModel!$B$8+RawData!M1419*ScoringModel!$B$9+RawData!N1419*ScoringModel!$B$10)*0.01,"")</f>
        <v/>
      </c>
      <c r="O1419" t="str">
        <f>IF(A1419&lt;&gt;"",(RawData!O1419*ScoringModel!$B$14+RawData!P1419*ScoringModel!$B$15+RawData!Q1419*ScoringModel!$B$16+RawData!R1419*ScoringModel!$B$17+RawData!S1419*ScoringModel!$B$18+RawData!T1419*ScoringModel!$B$19+RawData!U1419*ScoringModel!$B$20)*0.01,"")</f>
        <v/>
      </c>
      <c r="P1419" t="str">
        <f>IF(A1419&lt;&gt;"",(RawData!V1419*ScoringModel!$B$24+RawData!W1419*ScoringModel!$B$25+RawData!X1419*ScoringModel!$B$26+RawData!Y1419*ScoringModel!$B$27+RawData!Z1419*ScoringModel!$B$28+RawData!AA1419*ScoringModel!$B$29+RawData!AB1419*ScoringModel!$B$30)*0.01,"")</f>
        <v/>
      </c>
      <c r="Q1419" s="19"/>
      <c r="R1419" s="19"/>
      <c r="S1419" s="19"/>
      <c r="T1419" s="19"/>
      <c r="U1419" s="19"/>
      <c r="V1419" s="19"/>
    </row>
    <row r="1420" spans="1:22" x14ac:dyDescent="0.25">
      <c r="A1420" t="str">
        <f>IF(RawData!A1420&lt;&gt;"",RawData!A1420,"")</f>
        <v/>
      </c>
      <c r="B1420" t="str">
        <f>IF(RawData!B1420&lt;&gt;"",CONCATENATE(RawData!B1420,", ",RawData!C1420),"")</f>
        <v/>
      </c>
      <c r="C1420" t="str">
        <f>IF(RawData!D1420&lt;&gt;"",RawData!D1420,"")</f>
        <v/>
      </c>
      <c r="D1420" s="28" t="str">
        <f>IF(RawData!E1420&lt;&gt;"",RawData!E1420,"")</f>
        <v/>
      </c>
      <c r="E1420" t="str">
        <f>IF(RawData!F1420&lt;&gt;"",CONCATENATE(RawData!F1420,", ",LEFT(RawData!G1420,1)),"")</f>
        <v/>
      </c>
      <c r="G1420" s="30" t="str">
        <f t="shared" si="22"/>
        <v/>
      </c>
      <c r="H1420" t="str">
        <f>IF(A1420&lt;&gt;"",VLOOKUP(G1420,ScoreRanges!$C$4:$E$8,3),"")</f>
        <v/>
      </c>
      <c r="J1420" s="30" t="str">
        <f>IF(AND(ConversionTable!$F$2&lt;&gt;"",A1420&lt;&gt;""),VLOOKUP(G1420,ConversionTable!B$2:D$402,3),"")</f>
        <v/>
      </c>
      <c r="K1420" t="str">
        <f>IF(AND(ConversionTable!$F$2&lt;&gt;"",A1420&lt;&gt;""),VLOOKUP(J1420,ConversionTable!I$4:K$7,3),"")</f>
        <v/>
      </c>
      <c r="M1420" t="str">
        <f>IF(A1420&lt;&gt;"",(RawData!AC1420*ScoringModel!$B$11+RawData!AD1420*ScoringModel!$B$21+RawData!AE1420*ScoringModel!$B$31)*0.01,"")</f>
        <v/>
      </c>
      <c r="N1420" t="str">
        <f>IF(A1420&lt;&gt;"",(RawData!H1420*ScoringModel!$B$4+RawData!I1420*ScoringModel!$B$5+RawData!J1420*ScoringModel!$B$6+RawData!K1420*ScoringModel!$B$7+RawData!L1420*ScoringModel!$B$8+RawData!M1420*ScoringModel!$B$9+RawData!N1420*ScoringModel!$B$10)*0.01,"")</f>
        <v/>
      </c>
      <c r="O1420" t="str">
        <f>IF(A1420&lt;&gt;"",(RawData!O1420*ScoringModel!$B$14+RawData!P1420*ScoringModel!$B$15+RawData!Q1420*ScoringModel!$B$16+RawData!R1420*ScoringModel!$B$17+RawData!S1420*ScoringModel!$B$18+RawData!T1420*ScoringModel!$B$19+RawData!U1420*ScoringModel!$B$20)*0.01,"")</f>
        <v/>
      </c>
      <c r="P1420" t="str">
        <f>IF(A1420&lt;&gt;"",(RawData!V1420*ScoringModel!$B$24+RawData!W1420*ScoringModel!$B$25+RawData!X1420*ScoringModel!$B$26+RawData!Y1420*ScoringModel!$B$27+RawData!Z1420*ScoringModel!$B$28+RawData!AA1420*ScoringModel!$B$29+RawData!AB1420*ScoringModel!$B$30)*0.01,"")</f>
        <v/>
      </c>
      <c r="Q1420" s="19"/>
      <c r="R1420" s="19"/>
      <c r="S1420" s="19"/>
      <c r="T1420" s="19"/>
      <c r="U1420" s="19"/>
      <c r="V1420" s="19"/>
    </row>
    <row r="1421" spans="1:22" x14ac:dyDescent="0.25">
      <c r="A1421" t="str">
        <f>IF(RawData!A1421&lt;&gt;"",RawData!A1421,"")</f>
        <v/>
      </c>
      <c r="B1421" t="str">
        <f>IF(RawData!B1421&lt;&gt;"",CONCATENATE(RawData!B1421,", ",RawData!C1421),"")</f>
        <v/>
      </c>
      <c r="C1421" t="str">
        <f>IF(RawData!D1421&lt;&gt;"",RawData!D1421,"")</f>
        <v/>
      </c>
      <c r="D1421" s="28" t="str">
        <f>IF(RawData!E1421&lt;&gt;"",RawData!E1421,"")</f>
        <v/>
      </c>
      <c r="E1421" t="str">
        <f>IF(RawData!F1421&lt;&gt;"",CONCATENATE(RawData!F1421,", ",LEFT(RawData!G1421,1)),"")</f>
        <v/>
      </c>
      <c r="G1421" s="30" t="str">
        <f t="shared" si="22"/>
        <v/>
      </c>
      <c r="H1421" t="str">
        <f>IF(A1421&lt;&gt;"",VLOOKUP(G1421,ScoreRanges!$C$4:$E$8,3),"")</f>
        <v/>
      </c>
      <c r="J1421" s="30" t="str">
        <f>IF(AND(ConversionTable!$F$2&lt;&gt;"",A1421&lt;&gt;""),VLOOKUP(G1421,ConversionTable!B$2:D$402,3),"")</f>
        <v/>
      </c>
      <c r="K1421" t="str">
        <f>IF(AND(ConversionTable!$F$2&lt;&gt;"",A1421&lt;&gt;""),VLOOKUP(J1421,ConversionTable!I$4:K$7,3),"")</f>
        <v/>
      </c>
      <c r="M1421" t="str">
        <f>IF(A1421&lt;&gt;"",(RawData!AC1421*ScoringModel!$B$11+RawData!AD1421*ScoringModel!$B$21+RawData!AE1421*ScoringModel!$B$31)*0.01,"")</f>
        <v/>
      </c>
      <c r="N1421" t="str">
        <f>IF(A1421&lt;&gt;"",(RawData!H1421*ScoringModel!$B$4+RawData!I1421*ScoringModel!$B$5+RawData!J1421*ScoringModel!$B$6+RawData!K1421*ScoringModel!$B$7+RawData!L1421*ScoringModel!$B$8+RawData!M1421*ScoringModel!$B$9+RawData!N1421*ScoringModel!$B$10)*0.01,"")</f>
        <v/>
      </c>
      <c r="O1421" t="str">
        <f>IF(A1421&lt;&gt;"",(RawData!O1421*ScoringModel!$B$14+RawData!P1421*ScoringModel!$B$15+RawData!Q1421*ScoringModel!$B$16+RawData!R1421*ScoringModel!$B$17+RawData!S1421*ScoringModel!$B$18+RawData!T1421*ScoringModel!$B$19+RawData!U1421*ScoringModel!$B$20)*0.01,"")</f>
        <v/>
      </c>
      <c r="P1421" t="str">
        <f>IF(A1421&lt;&gt;"",(RawData!V1421*ScoringModel!$B$24+RawData!W1421*ScoringModel!$B$25+RawData!X1421*ScoringModel!$B$26+RawData!Y1421*ScoringModel!$B$27+RawData!Z1421*ScoringModel!$B$28+RawData!AA1421*ScoringModel!$B$29+RawData!AB1421*ScoringModel!$B$30)*0.01,"")</f>
        <v/>
      </c>
      <c r="Q1421" s="19"/>
      <c r="R1421" s="19"/>
      <c r="S1421" s="19"/>
      <c r="T1421" s="19"/>
      <c r="U1421" s="19"/>
      <c r="V1421" s="19"/>
    </row>
    <row r="1422" spans="1:22" x14ac:dyDescent="0.25">
      <c r="A1422" t="str">
        <f>IF(RawData!A1422&lt;&gt;"",RawData!A1422,"")</f>
        <v/>
      </c>
      <c r="B1422" t="str">
        <f>IF(RawData!B1422&lt;&gt;"",CONCATENATE(RawData!B1422,", ",RawData!C1422),"")</f>
        <v/>
      </c>
      <c r="C1422" t="str">
        <f>IF(RawData!D1422&lt;&gt;"",RawData!D1422,"")</f>
        <v/>
      </c>
      <c r="D1422" s="28" t="str">
        <f>IF(RawData!E1422&lt;&gt;"",RawData!E1422,"")</f>
        <v/>
      </c>
      <c r="E1422" t="str">
        <f>IF(RawData!F1422&lt;&gt;"",CONCATENATE(RawData!F1422,", ",LEFT(RawData!G1422,1)),"")</f>
        <v/>
      </c>
      <c r="G1422" s="30" t="str">
        <f t="shared" si="22"/>
        <v/>
      </c>
      <c r="H1422" t="str">
        <f>IF(A1422&lt;&gt;"",VLOOKUP(G1422,ScoreRanges!$C$4:$E$8,3),"")</f>
        <v/>
      </c>
      <c r="J1422" s="30" t="str">
        <f>IF(AND(ConversionTable!$F$2&lt;&gt;"",A1422&lt;&gt;""),VLOOKUP(G1422,ConversionTable!B$2:D$402,3),"")</f>
        <v/>
      </c>
      <c r="K1422" t="str">
        <f>IF(AND(ConversionTable!$F$2&lt;&gt;"",A1422&lt;&gt;""),VLOOKUP(J1422,ConversionTable!I$4:K$7,3),"")</f>
        <v/>
      </c>
      <c r="M1422" t="str">
        <f>IF(A1422&lt;&gt;"",(RawData!AC1422*ScoringModel!$B$11+RawData!AD1422*ScoringModel!$B$21+RawData!AE1422*ScoringModel!$B$31)*0.01,"")</f>
        <v/>
      </c>
      <c r="N1422" t="str">
        <f>IF(A1422&lt;&gt;"",(RawData!H1422*ScoringModel!$B$4+RawData!I1422*ScoringModel!$B$5+RawData!J1422*ScoringModel!$B$6+RawData!K1422*ScoringModel!$B$7+RawData!L1422*ScoringModel!$B$8+RawData!M1422*ScoringModel!$B$9+RawData!N1422*ScoringModel!$B$10)*0.01,"")</f>
        <v/>
      </c>
      <c r="O1422" t="str">
        <f>IF(A1422&lt;&gt;"",(RawData!O1422*ScoringModel!$B$14+RawData!P1422*ScoringModel!$B$15+RawData!Q1422*ScoringModel!$B$16+RawData!R1422*ScoringModel!$B$17+RawData!S1422*ScoringModel!$B$18+RawData!T1422*ScoringModel!$B$19+RawData!U1422*ScoringModel!$B$20)*0.01,"")</f>
        <v/>
      </c>
      <c r="P1422" t="str">
        <f>IF(A1422&lt;&gt;"",(RawData!V1422*ScoringModel!$B$24+RawData!W1422*ScoringModel!$B$25+RawData!X1422*ScoringModel!$B$26+RawData!Y1422*ScoringModel!$B$27+RawData!Z1422*ScoringModel!$B$28+RawData!AA1422*ScoringModel!$B$29+RawData!AB1422*ScoringModel!$B$30)*0.01,"")</f>
        <v/>
      </c>
      <c r="Q1422" s="19"/>
      <c r="R1422" s="19"/>
      <c r="S1422" s="19"/>
      <c r="T1422" s="19"/>
      <c r="U1422" s="19"/>
      <c r="V1422" s="19"/>
    </row>
    <row r="1423" spans="1:22" x14ac:dyDescent="0.25">
      <c r="A1423" t="str">
        <f>IF(RawData!A1423&lt;&gt;"",RawData!A1423,"")</f>
        <v/>
      </c>
      <c r="B1423" t="str">
        <f>IF(RawData!B1423&lt;&gt;"",CONCATENATE(RawData!B1423,", ",RawData!C1423),"")</f>
        <v/>
      </c>
      <c r="C1423" t="str">
        <f>IF(RawData!D1423&lt;&gt;"",RawData!D1423,"")</f>
        <v/>
      </c>
      <c r="D1423" s="28" t="str">
        <f>IF(RawData!E1423&lt;&gt;"",RawData!E1423,"")</f>
        <v/>
      </c>
      <c r="E1423" t="str">
        <f>IF(RawData!F1423&lt;&gt;"",CONCATENATE(RawData!F1423,", ",LEFT(RawData!G1423,1)),"")</f>
        <v/>
      </c>
      <c r="G1423" s="30" t="str">
        <f t="shared" si="22"/>
        <v/>
      </c>
      <c r="H1423" t="str">
        <f>IF(A1423&lt;&gt;"",VLOOKUP(G1423,ScoreRanges!$C$4:$E$8,3),"")</f>
        <v/>
      </c>
      <c r="J1423" s="30" t="str">
        <f>IF(AND(ConversionTable!$F$2&lt;&gt;"",A1423&lt;&gt;""),VLOOKUP(G1423,ConversionTable!B$2:D$402,3),"")</f>
        <v/>
      </c>
      <c r="K1423" t="str">
        <f>IF(AND(ConversionTable!$F$2&lt;&gt;"",A1423&lt;&gt;""),VLOOKUP(J1423,ConversionTable!I$4:K$7,3),"")</f>
        <v/>
      </c>
      <c r="M1423" t="str">
        <f>IF(A1423&lt;&gt;"",(RawData!AC1423*ScoringModel!$B$11+RawData!AD1423*ScoringModel!$B$21+RawData!AE1423*ScoringModel!$B$31)*0.01,"")</f>
        <v/>
      </c>
      <c r="N1423" t="str">
        <f>IF(A1423&lt;&gt;"",(RawData!H1423*ScoringModel!$B$4+RawData!I1423*ScoringModel!$B$5+RawData!J1423*ScoringModel!$B$6+RawData!K1423*ScoringModel!$B$7+RawData!L1423*ScoringModel!$B$8+RawData!M1423*ScoringModel!$B$9+RawData!N1423*ScoringModel!$B$10)*0.01,"")</f>
        <v/>
      </c>
      <c r="O1423" t="str">
        <f>IF(A1423&lt;&gt;"",(RawData!O1423*ScoringModel!$B$14+RawData!P1423*ScoringModel!$B$15+RawData!Q1423*ScoringModel!$B$16+RawData!R1423*ScoringModel!$B$17+RawData!S1423*ScoringModel!$B$18+RawData!T1423*ScoringModel!$B$19+RawData!U1423*ScoringModel!$B$20)*0.01,"")</f>
        <v/>
      </c>
      <c r="P1423" t="str">
        <f>IF(A1423&lt;&gt;"",(RawData!V1423*ScoringModel!$B$24+RawData!W1423*ScoringModel!$B$25+RawData!X1423*ScoringModel!$B$26+RawData!Y1423*ScoringModel!$B$27+RawData!Z1423*ScoringModel!$B$28+RawData!AA1423*ScoringModel!$B$29+RawData!AB1423*ScoringModel!$B$30)*0.01,"")</f>
        <v/>
      </c>
      <c r="Q1423" s="19"/>
      <c r="R1423" s="19"/>
      <c r="S1423" s="19"/>
      <c r="T1423" s="19"/>
      <c r="U1423" s="19"/>
      <c r="V1423" s="19"/>
    </row>
    <row r="1424" spans="1:22" x14ac:dyDescent="0.25">
      <c r="A1424" t="str">
        <f>IF(RawData!A1424&lt;&gt;"",RawData!A1424,"")</f>
        <v/>
      </c>
      <c r="B1424" t="str">
        <f>IF(RawData!B1424&lt;&gt;"",CONCATENATE(RawData!B1424,", ",RawData!C1424),"")</f>
        <v/>
      </c>
      <c r="C1424" t="str">
        <f>IF(RawData!D1424&lt;&gt;"",RawData!D1424,"")</f>
        <v/>
      </c>
      <c r="D1424" s="28" t="str">
        <f>IF(RawData!E1424&lt;&gt;"",RawData!E1424,"")</f>
        <v/>
      </c>
      <c r="E1424" t="str">
        <f>IF(RawData!F1424&lt;&gt;"",CONCATENATE(RawData!F1424,", ",LEFT(RawData!G1424,1)),"")</f>
        <v/>
      </c>
      <c r="G1424" s="30" t="str">
        <f t="shared" si="22"/>
        <v/>
      </c>
      <c r="H1424" t="str">
        <f>IF(A1424&lt;&gt;"",VLOOKUP(G1424,ScoreRanges!$C$4:$E$8,3),"")</f>
        <v/>
      </c>
      <c r="J1424" s="30" t="str">
        <f>IF(AND(ConversionTable!$F$2&lt;&gt;"",A1424&lt;&gt;""),VLOOKUP(G1424,ConversionTable!B$2:D$402,3),"")</f>
        <v/>
      </c>
      <c r="K1424" t="str">
        <f>IF(AND(ConversionTable!$F$2&lt;&gt;"",A1424&lt;&gt;""),VLOOKUP(J1424,ConversionTable!I$4:K$7,3),"")</f>
        <v/>
      </c>
      <c r="M1424" t="str">
        <f>IF(A1424&lt;&gt;"",(RawData!AC1424*ScoringModel!$B$11+RawData!AD1424*ScoringModel!$B$21+RawData!AE1424*ScoringModel!$B$31)*0.01,"")</f>
        <v/>
      </c>
      <c r="N1424" t="str">
        <f>IF(A1424&lt;&gt;"",(RawData!H1424*ScoringModel!$B$4+RawData!I1424*ScoringModel!$B$5+RawData!J1424*ScoringModel!$B$6+RawData!K1424*ScoringModel!$B$7+RawData!L1424*ScoringModel!$B$8+RawData!M1424*ScoringModel!$B$9+RawData!N1424*ScoringModel!$B$10)*0.01,"")</f>
        <v/>
      </c>
      <c r="O1424" t="str">
        <f>IF(A1424&lt;&gt;"",(RawData!O1424*ScoringModel!$B$14+RawData!P1424*ScoringModel!$B$15+RawData!Q1424*ScoringModel!$B$16+RawData!R1424*ScoringModel!$B$17+RawData!S1424*ScoringModel!$B$18+RawData!T1424*ScoringModel!$B$19+RawData!U1424*ScoringModel!$B$20)*0.01,"")</f>
        <v/>
      </c>
      <c r="P1424" t="str">
        <f>IF(A1424&lt;&gt;"",(RawData!V1424*ScoringModel!$B$24+RawData!W1424*ScoringModel!$B$25+RawData!X1424*ScoringModel!$B$26+RawData!Y1424*ScoringModel!$B$27+RawData!Z1424*ScoringModel!$B$28+RawData!AA1424*ScoringModel!$B$29+RawData!AB1424*ScoringModel!$B$30)*0.01,"")</f>
        <v/>
      </c>
      <c r="Q1424" s="19"/>
      <c r="R1424" s="19"/>
      <c r="S1424" s="19"/>
      <c r="T1424" s="19"/>
      <c r="U1424" s="19"/>
      <c r="V1424" s="19"/>
    </row>
    <row r="1425" spans="1:22" x14ac:dyDescent="0.25">
      <c r="A1425" t="str">
        <f>IF(RawData!A1425&lt;&gt;"",RawData!A1425,"")</f>
        <v/>
      </c>
      <c r="B1425" t="str">
        <f>IF(RawData!B1425&lt;&gt;"",CONCATENATE(RawData!B1425,", ",RawData!C1425),"")</f>
        <v/>
      </c>
      <c r="C1425" t="str">
        <f>IF(RawData!D1425&lt;&gt;"",RawData!D1425,"")</f>
        <v/>
      </c>
      <c r="D1425" s="28" t="str">
        <f>IF(RawData!E1425&lt;&gt;"",RawData!E1425,"")</f>
        <v/>
      </c>
      <c r="E1425" t="str">
        <f>IF(RawData!F1425&lt;&gt;"",CONCATENATE(RawData!F1425,", ",LEFT(RawData!G1425,1)),"")</f>
        <v/>
      </c>
      <c r="G1425" s="30" t="str">
        <f t="shared" si="22"/>
        <v/>
      </c>
      <c r="H1425" t="str">
        <f>IF(A1425&lt;&gt;"",VLOOKUP(G1425,ScoreRanges!$C$4:$E$8,3),"")</f>
        <v/>
      </c>
      <c r="J1425" s="30" t="str">
        <f>IF(AND(ConversionTable!$F$2&lt;&gt;"",A1425&lt;&gt;""),VLOOKUP(G1425,ConversionTable!B$2:D$402,3),"")</f>
        <v/>
      </c>
      <c r="K1425" t="str">
        <f>IF(AND(ConversionTable!$F$2&lt;&gt;"",A1425&lt;&gt;""),VLOOKUP(J1425,ConversionTable!I$4:K$7,3),"")</f>
        <v/>
      </c>
      <c r="M1425" t="str">
        <f>IF(A1425&lt;&gt;"",(RawData!AC1425*ScoringModel!$B$11+RawData!AD1425*ScoringModel!$B$21+RawData!AE1425*ScoringModel!$B$31)*0.01,"")</f>
        <v/>
      </c>
      <c r="N1425" t="str">
        <f>IF(A1425&lt;&gt;"",(RawData!H1425*ScoringModel!$B$4+RawData!I1425*ScoringModel!$B$5+RawData!J1425*ScoringModel!$B$6+RawData!K1425*ScoringModel!$B$7+RawData!L1425*ScoringModel!$B$8+RawData!M1425*ScoringModel!$B$9+RawData!N1425*ScoringModel!$B$10)*0.01,"")</f>
        <v/>
      </c>
      <c r="O1425" t="str">
        <f>IF(A1425&lt;&gt;"",(RawData!O1425*ScoringModel!$B$14+RawData!P1425*ScoringModel!$B$15+RawData!Q1425*ScoringModel!$B$16+RawData!R1425*ScoringModel!$B$17+RawData!S1425*ScoringModel!$B$18+RawData!T1425*ScoringModel!$B$19+RawData!U1425*ScoringModel!$B$20)*0.01,"")</f>
        <v/>
      </c>
      <c r="P1425" t="str">
        <f>IF(A1425&lt;&gt;"",(RawData!V1425*ScoringModel!$B$24+RawData!W1425*ScoringModel!$B$25+RawData!X1425*ScoringModel!$B$26+RawData!Y1425*ScoringModel!$B$27+RawData!Z1425*ScoringModel!$B$28+RawData!AA1425*ScoringModel!$B$29+RawData!AB1425*ScoringModel!$B$30)*0.01,"")</f>
        <v/>
      </c>
      <c r="Q1425" s="19"/>
      <c r="R1425" s="19"/>
      <c r="S1425" s="19"/>
      <c r="T1425" s="19"/>
      <c r="U1425" s="19"/>
      <c r="V1425" s="19"/>
    </row>
    <row r="1426" spans="1:22" x14ac:dyDescent="0.25">
      <c r="A1426" t="str">
        <f>IF(RawData!A1426&lt;&gt;"",RawData!A1426,"")</f>
        <v/>
      </c>
      <c r="B1426" t="str">
        <f>IF(RawData!B1426&lt;&gt;"",CONCATENATE(RawData!B1426,", ",RawData!C1426),"")</f>
        <v/>
      </c>
      <c r="C1426" t="str">
        <f>IF(RawData!D1426&lt;&gt;"",RawData!D1426,"")</f>
        <v/>
      </c>
      <c r="D1426" s="28" t="str">
        <f>IF(RawData!E1426&lt;&gt;"",RawData!E1426,"")</f>
        <v/>
      </c>
      <c r="E1426" t="str">
        <f>IF(RawData!F1426&lt;&gt;"",CONCATENATE(RawData!F1426,", ",LEFT(RawData!G1426,1)),"")</f>
        <v/>
      </c>
      <c r="G1426" s="30" t="str">
        <f t="shared" si="22"/>
        <v/>
      </c>
      <c r="H1426" t="str">
        <f>IF(A1426&lt;&gt;"",VLOOKUP(G1426,ScoreRanges!$C$4:$E$8,3),"")</f>
        <v/>
      </c>
      <c r="J1426" s="30" t="str">
        <f>IF(AND(ConversionTable!$F$2&lt;&gt;"",A1426&lt;&gt;""),VLOOKUP(G1426,ConversionTable!B$2:D$402,3),"")</f>
        <v/>
      </c>
      <c r="K1426" t="str">
        <f>IF(AND(ConversionTable!$F$2&lt;&gt;"",A1426&lt;&gt;""),VLOOKUP(J1426,ConversionTable!I$4:K$7,3),"")</f>
        <v/>
      </c>
      <c r="M1426" t="str">
        <f>IF(A1426&lt;&gt;"",(RawData!AC1426*ScoringModel!$B$11+RawData!AD1426*ScoringModel!$B$21+RawData!AE1426*ScoringModel!$B$31)*0.01,"")</f>
        <v/>
      </c>
      <c r="N1426" t="str">
        <f>IF(A1426&lt;&gt;"",(RawData!H1426*ScoringModel!$B$4+RawData!I1426*ScoringModel!$B$5+RawData!J1426*ScoringModel!$B$6+RawData!K1426*ScoringModel!$B$7+RawData!L1426*ScoringModel!$B$8+RawData!M1426*ScoringModel!$B$9+RawData!N1426*ScoringModel!$B$10)*0.01,"")</f>
        <v/>
      </c>
      <c r="O1426" t="str">
        <f>IF(A1426&lt;&gt;"",(RawData!O1426*ScoringModel!$B$14+RawData!P1426*ScoringModel!$B$15+RawData!Q1426*ScoringModel!$B$16+RawData!R1426*ScoringModel!$B$17+RawData!S1426*ScoringModel!$B$18+RawData!T1426*ScoringModel!$B$19+RawData!U1426*ScoringModel!$B$20)*0.01,"")</f>
        <v/>
      </c>
      <c r="P1426" t="str">
        <f>IF(A1426&lt;&gt;"",(RawData!V1426*ScoringModel!$B$24+RawData!W1426*ScoringModel!$B$25+RawData!X1426*ScoringModel!$B$26+RawData!Y1426*ScoringModel!$B$27+RawData!Z1426*ScoringModel!$B$28+RawData!AA1426*ScoringModel!$B$29+RawData!AB1426*ScoringModel!$B$30)*0.01,"")</f>
        <v/>
      </c>
      <c r="Q1426" s="19"/>
      <c r="R1426" s="19"/>
      <c r="S1426" s="19"/>
      <c r="T1426" s="19"/>
      <c r="U1426" s="19"/>
      <c r="V1426" s="19"/>
    </row>
    <row r="1427" spans="1:22" x14ac:dyDescent="0.25">
      <c r="A1427" t="str">
        <f>IF(RawData!A1427&lt;&gt;"",RawData!A1427,"")</f>
        <v/>
      </c>
      <c r="B1427" t="str">
        <f>IF(RawData!B1427&lt;&gt;"",CONCATENATE(RawData!B1427,", ",RawData!C1427),"")</f>
        <v/>
      </c>
      <c r="C1427" t="str">
        <f>IF(RawData!D1427&lt;&gt;"",RawData!D1427,"")</f>
        <v/>
      </c>
      <c r="D1427" s="28" t="str">
        <f>IF(RawData!E1427&lt;&gt;"",RawData!E1427,"")</f>
        <v/>
      </c>
      <c r="E1427" t="str">
        <f>IF(RawData!F1427&lt;&gt;"",CONCATENATE(RawData!F1427,", ",LEFT(RawData!G1427,1)),"")</f>
        <v/>
      </c>
      <c r="G1427" s="30" t="str">
        <f t="shared" si="22"/>
        <v/>
      </c>
      <c r="H1427" t="str">
        <f>IF(A1427&lt;&gt;"",VLOOKUP(G1427,ScoreRanges!$C$4:$E$8,3),"")</f>
        <v/>
      </c>
      <c r="J1427" s="30" t="str">
        <f>IF(AND(ConversionTable!$F$2&lt;&gt;"",A1427&lt;&gt;""),VLOOKUP(G1427,ConversionTable!B$2:D$402,3),"")</f>
        <v/>
      </c>
      <c r="K1427" t="str">
        <f>IF(AND(ConversionTable!$F$2&lt;&gt;"",A1427&lt;&gt;""),VLOOKUP(J1427,ConversionTable!I$4:K$7,3),"")</f>
        <v/>
      </c>
      <c r="M1427" t="str">
        <f>IF(A1427&lt;&gt;"",(RawData!AC1427*ScoringModel!$B$11+RawData!AD1427*ScoringModel!$B$21+RawData!AE1427*ScoringModel!$B$31)*0.01,"")</f>
        <v/>
      </c>
      <c r="N1427" t="str">
        <f>IF(A1427&lt;&gt;"",(RawData!H1427*ScoringModel!$B$4+RawData!I1427*ScoringModel!$B$5+RawData!J1427*ScoringModel!$B$6+RawData!K1427*ScoringModel!$B$7+RawData!L1427*ScoringModel!$B$8+RawData!M1427*ScoringModel!$B$9+RawData!N1427*ScoringModel!$B$10)*0.01,"")</f>
        <v/>
      </c>
      <c r="O1427" t="str">
        <f>IF(A1427&lt;&gt;"",(RawData!O1427*ScoringModel!$B$14+RawData!P1427*ScoringModel!$B$15+RawData!Q1427*ScoringModel!$B$16+RawData!R1427*ScoringModel!$B$17+RawData!S1427*ScoringModel!$B$18+RawData!T1427*ScoringModel!$B$19+RawData!U1427*ScoringModel!$B$20)*0.01,"")</f>
        <v/>
      </c>
      <c r="P1427" t="str">
        <f>IF(A1427&lt;&gt;"",(RawData!V1427*ScoringModel!$B$24+RawData!W1427*ScoringModel!$B$25+RawData!X1427*ScoringModel!$B$26+RawData!Y1427*ScoringModel!$B$27+RawData!Z1427*ScoringModel!$B$28+RawData!AA1427*ScoringModel!$B$29+RawData!AB1427*ScoringModel!$B$30)*0.01,"")</f>
        <v/>
      </c>
      <c r="Q1427" s="19"/>
      <c r="R1427" s="19"/>
      <c r="S1427" s="19"/>
      <c r="T1427" s="19"/>
      <c r="U1427" s="19"/>
      <c r="V1427" s="19"/>
    </row>
    <row r="1428" spans="1:22" x14ac:dyDescent="0.25">
      <c r="A1428" t="str">
        <f>IF(RawData!A1428&lt;&gt;"",RawData!A1428,"")</f>
        <v/>
      </c>
      <c r="B1428" t="str">
        <f>IF(RawData!B1428&lt;&gt;"",CONCATENATE(RawData!B1428,", ",RawData!C1428),"")</f>
        <v/>
      </c>
      <c r="C1428" t="str">
        <f>IF(RawData!D1428&lt;&gt;"",RawData!D1428,"")</f>
        <v/>
      </c>
      <c r="D1428" s="28" t="str">
        <f>IF(RawData!E1428&lt;&gt;"",RawData!E1428,"")</f>
        <v/>
      </c>
      <c r="E1428" t="str">
        <f>IF(RawData!F1428&lt;&gt;"",CONCATENATE(RawData!F1428,", ",LEFT(RawData!G1428,1)),"")</f>
        <v/>
      </c>
      <c r="G1428" s="30" t="str">
        <f t="shared" si="22"/>
        <v/>
      </c>
      <c r="H1428" t="str">
        <f>IF(A1428&lt;&gt;"",VLOOKUP(G1428,ScoreRanges!$C$4:$E$8,3),"")</f>
        <v/>
      </c>
      <c r="J1428" s="30" t="str">
        <f>IF(AND(ConversionTable!$F$2&lt;&gt;"",A1428&lt;&gt;""),VLOOKUP(G1428,ConversionTable!B$2:D$402,3),"")</f>
        <v/>
      </c>
      <c r="K1428" t="str">
        <f>IF(AND(ConversionTable!$F$2&lt;&gt;"",A1428&lt;&gt;""),VLOOKUP(J1428,ConversionTable!I$4:K$7,3),"")</f>
        <v/>
      </c>
      <c r="M1428" t="str">
        <f>IF(A1428&lt;&gt;"",(RawData!AC1428*ScoringModel!$B$11+RawData!AD1428*ScoringModel!$B$21+RawData!AE1428*ScoringModel!$B$31)*0.01,"")</f>
        <v/>
      </c>
      <c r="N1428" t="str">
        <f>IF(A1428&lt;&gt;"",(RawData!H1428*ScoringModel!$B$4+RawData!I1428*ScoringModel!$B$5+RawData!J1428*ScoringModel!$B$6+RawData!K1428*ScoringModel!$B$7+RawData!L1428*ScoringModel!$B$8+RawData!M1428*ScoringModel!$B$9+RawData!N1428*ScoringModel!$B$10)*0.01,"")</f>
        <v/>
      </c>
      <c r="O1428" t="str">
        <f>IF(A1428&lt;&gt;"",(RawData!O1428*ScoringModel!$B$14+RawData!P1428*ScoringModel!$B$15+RawData!Q1428*ScoringModel!$B$16+RawData!R1428*ScoringModel!$B$17+RawData!S1428*ScoringModel!$B$18+RawData!T1428*ScoringModel!$B$19+RawData!U1428*ScoringModel!$B$20)*0.01,"")</f>
        <v/>
      </c>
      <c r="P1428" t="str">
        <f>IF(A1428&lt;&gt;"",(RawData!V1428*ScoringModel!$B$24+RawData!W1428*ScoringModel!$B$25+RawData!X1428*ScoringModel!$B$26+RawData!Y1428*ScoringModel!$B$27+RawData!Z1428*ScoringModel!$B$28+RawData!AA1428*ScoringModel!$B$29+RawData!AB1428*ScoringModel!$B$30)*0.01,"")</f>
        <v/>
      </c>
      <c r="Q1428" s="19"/>
      <c r="R1428" s="19"/>
      <c r="S1428" s="19"/>
      <c r="T1428" s="19"/>
      <c r="U1428" s="19"/>
      <c r="V1428" s="19"/>
    </row>
    <row r="1429" spans="1:22" x14ac:dyDescent="0.25">
      <c r="A1429" t="str">
        <f>IF(RawData!A1429&lt;&gt;"",RawData!A1429,"")</f>
        <v/>
      </c>
      <c r="B1429" t="str">
        <f>IF(RawData!B1429&lt;&gt;"",CONCATENATE(RawData!B1429,", ",RawData!C1429),"")</f>
        <v/>
      </c>
      <c r="C1429" t="str">
        <f>IF(RawData!D1429&lt;&gt;"",RawData!D1429,"")</f>
        <v/>
      </c>
      <c r="D1429" s="28" t="str">
        <f>IF(RawData!E1429&lt;&gt;"",RawData!E1429,"")</f>
        <v/>
      </c>
      <c r="E1429" t="str">
        <f>IF(RawData!F1429&lt;&gt;"",CONCATENATE(RawData!F1429,", ",LEFT(RawData!G1429,1)),"")</f>
        <v/>
      </c>
      <c r="G1429" s="30" t="str">
        <f t="shared" si="22"/>
        <v/>
      </c>
      <c r="H1429" t="str">
        <f>IF(A1429&lt;&gt;"",VLOOKUP(G1429,ScoreRanges!$C$4:$E$8,3),"")</f>
        <v/>
      </c>
      <c r="J1429" s="30" t="str">
        <f>IF(AND(ConversionTable!$F$2&lt;&gt;"",A1429&lt;&gt;""),VLOOKUP(G1429,ConversionTable!B$2:D$402,3),"")</f>
        <v/>
      </c>
      <c r="K1429" t="str">
        <f>IF(AND(ConversionTable!$F$2&lt;&gt;"",A1429&lt;&gt;""),VLOOKUP(J1429,ConversionTable!I$4:K$7,3),"")</f>
        <v/>
      </c>
      <c r="M1429" t="str">
        <f>IF(A1429&lt;&gt;"",(RawData!AC1429*ScoringModel!$B$11+RawData!AD1429*ScoringModel!$B$21+RawData!AE1429*ScoringModel!$B$31)*0.01,"")</f>
        <v/>
      </c>
      <c r="N1429" t="str">
        <f>IF(A1429&lt;&gt;"",(RawData!H1429*ScoringModel!$B$4+RawData!I1429*ScoringModel!$B$5+RawData!J1429*ScoringModel!$B$6+RawData!K1429*ScoringModel!$B$7+RawData!L1429*ScoringModel!$B$8+RawData!M1429*ScoringModel!$B$9+RawData!N1429*ScoringModel!$B$10)*0.01,"")</f>
        <v/>
      </c>
      <c r="O1429" t="str">
        <f>IF(A1429&lt;&gt;"",(RawData!O1429*ScoringModel!$B$14+RawData!P1429*ScoringModel!$B$15+RawData!Q1429*ScoringModel!$B$16+RawData!R1429*ScoringModel!$B$17+RawData!S1429*ScoringModel!$B$18+RawData!T1429*ScoringModel!$B$19+RawData!U1429*ScoringModel!$B$20)*0.01,"")</f>
        <v/>
      </c>
      <c r="P1429" t="str">
        <f>IF(A1429&lt;&gt;"",(RawData!V1429*ScoringModel!$B$24+RawData!W1429*ScoringModel!$B$25+RawData!X1429*ScoringModel!$B$26+RawData!Y1429*ScoringModel!$B$27+RawData!Z1429*ScoringModel!$B$28+RawData!AA1429*ScoringModel!$B$29+RawData!AB1429*ScoringModel!$B$30)*0.01,"")</f>
        <v/>
      </c>
      <c r="Q1429" s="19"/>
      <c r="R1429" s="19"/>
      <c r="S1429" s="19"/>
      <c r="T1429" s="19"/>
      <c r="U1429" s="19"/>
      <c r="V1429" s="19"/>
    </row>
    <row r="1430" spans="1:22" x14ac:dyDescent="0.25">
      <c r="A1430" t="str">
        <f>IF(RawData!A1430&lt;&gt;"",RawData!A1430,"")</f>
        <v/>
      </c>
      <c r="B1430" t="str">
        <f>IF(RawData!B1430&lt;&gt;"",CONCATENATE(RawData!B1430,", ",RawData!C1430),"")</f>
        <v/>
      </c>
      <c r="C1430" t="str">
        <f>IF(RawData!D1430&lt;&gt;"",RawData!D1430,"")</f>
        <v/>
      </c>
      <c r="D1430" s="28" t="str">
        <f>IF(RawData!E1430&lt;&gt;"",RawData!E1430,"")</f>
        <v/>
      </c>
      <c r="E1430" t="str">
        <f>IF(RawData!F1430&lt;&gt;"",CONCATENATE(RawData!F1430,", ",LEFT(RawData!G1430,1)),"")</f>
        <v/>
      </c>
      <c r="G1430" s="30" t="str">
        <f t="shared" si="22"/>
        <v/>
      </c>
      <c r="H1430" t="str">
        <f>IF(A1430&lt;&gt;"",VLOOKUP(G1430,ScoreRanges!$C$4:$E$8,3),"")</f>
        <v/>
      </c>
      <c r="J1430" s="30" t="str">
        <f>IF(AND(ConversionTable!$F$2&lt;&gt;"",A1430&lt;&gt;""),VLOOKUP(G1430,ConversionTable!B$2:D$402,3),"")</f>
        <v/>
      </c>
      <c r="K1430" t="str">
        <f>IF(AND(ConversionTable!$F$2&lt;&gt;"",A1430&lt;&gt;""),VLOOKUP(J1430,ConversionTable!I$4:K$7,3),"")</f>
        <v/>
      </c>
      <c r="M1430" t="str">
        <f>IF(A1430&lt;&gt;"",(RawData!AC1430*ScoringModel!$B$11+RawData!AD1430*ScoringModel!$B$21+RawData!AE1430*ScoringModel!$B$31)*0.01,"")</f>
        <v/>
      </c>
      <c r="N1430" t="str">
        <f>IF(A1430&lt;&gt;"",(RawData!H1430*ScoringModel!$B$4+RawData!I1430*ScoringModel!$B$5+RawData!J1430*ScoringModel!$B$6+RawData!K1430*ScoringModel!$B$7+RawData!L1430*ScoringModel!$B$8+RawData!M1430*ScoringModel!$B$9+RawData!N1430*ScoringModel!$B$10)*0.01,"")</f>
        <v/>
      </c>
      <c r="O1430" t="str">
        <f>IF(A1430&lt;&gt;"",(RawData!O1430*ScoringModel!$B$14+RawData!P1430*ScoringModel!$B$15+RawData!Q1430*ScoringModel!$B$16+RawData!R1430*ScoringModel!$B$17+RawData!S1430*ScoringModel!$B$18+RawData!T1430*ScoringModel!$B$19+RawData!U1430*ScoringModel!$B$20)*0.01,"")</f>
        <v/>
      </c>
      <c r="P1430" t="str">
        <f>IF(A1430&lt;&gt;"",(RawData!V1430*ScoringModel!$B$24+RawData!W1430*ScoringModel!$B$25+RawData!X1430*ScoringModel!$B$26+RawData!Y1430*ScoringModel!$B$27+RawData!Z1430*ScoringModel!$B$28+RawData!AA1430*ScoringModel!$B$29+RawData!AB1430*ScoringModel!$B$30)*0.01,"")</f>
        <v/>
      </c>
      <c r="Q1430" s="19"/>
      <c r="R1430" s="19"/>
      <c r="S1430" s="19"/>
      <c r="T1430" s="19"/>
      <c r="U1430" s="19"/>
      <c r="V1430" s="19"/>
    </row>
    <row r="1431" spans="1:22" x14ac:dyDescent="0.25">
      <c r="A1431" t="str">
        <f>IF(RawData!A1431&lt;&gt;"",RawData!A1431,"")</f>
        <v/>
      </c>
      <c r="B1431" t="str">
        <f>IF(RawData!B1431&lt;&gt;"",CONCATENATE(RawData!B1431,", ",RawData!C1431),"")</f>
        <v/>
      </c>
      <c r="C1431" t="str">
        <f>IF(RawData!D1431&lt;&gt;"",RawData!D1431,"")</f>
        <v/>
      </c>
      <c r="D1431" s="28" t="str">
        <f>IF(RawData!E1431&lt;&gt;"",RawData!E1431,"")</f>
        <v/>
      </c>
      <c r="E1431" t="str">
        <f>IF(RawData!F1431&lt;&gt;"",CONCATENATE(RawData!F1431,", ",LEFT(RawData!G1431,1)),"")</f>
        <v/>
      </c>
      <c r="G1431" s="30" t="str">
        <f t="shared" si="22"/>
        <v/>
      </c>
      <c r="H1431" t="str">
        <f>IF(A1431&lt;&gt;"",VLOOKUP(G1431,ScoreRanges!$C$4:$E$8,3),"")</f>
        <v/>
      </c>
      <c r="J1431" s="30" t="str">
        <f>IF(AND(ConversionTable!$F$2&lt;&gt;"",A1431&lt;&gt;""),VLOOKUP(G1431,ConversionTable!B$2:D$402,3),"")</f>
        <v/>
      </c>
      <c r="K1431" t="str">
        <f>IF(AND(ConversionTable!$F$2&lt;&gt;"",A1431&lt;&gt;""),VLOOKUP(J1431,ConversionTable!I$4:K$7,3),"")</f>
        <v/>
      </c>
      <c r="M1431" t="str">
        <f>IF(A1431&lt;&gt;"",(RawData!AC1431*ScoringModel!$B$11+RawData!AD1431*ScoringModel!$B$21+RawData!AE1431*ScoringModel!$B$31)*0.01,"")</f>
        <v/>
      </c>
      <c r="N1431" t="str">
        <f>IF(A1431&lt;&gt;"",(RawData!H1431*ScoringModel!$B$4+RawData!I1431*ScoringModel!$B$5+RawData!J1431*ScoringModel!$B$6+RawData!K1431*ScoringModel!$B$7+RawData!L1431*ScoringModel!$B$8+RawData!M1431*ScoringModel!$B$9+RawData!N1431*ScoringModel!$B$10)*0.01,"")</f>
        <v/>
      </c>
      <c r="O1431" t="str">
        <f>IF(A1431&lt;&gt;"",(RawData!O1431*ScoringModel!$B$14+RawData!P1431*ScoringModel!$B$15+RawData!Q1431*ScoringModel!$B$16+RawData!R1431*ScoringModel!$B$17+RawData!S1431*ScoringModel!$B$18+RawData!T1431*ScoringModel!$B$19+RawData!U1431*ScoringModel!$B$20)*0.01,"")</f>
        <v/>
      </c>
      <c r="P1431" t="str">
        <f>IF(A1431&lt;&gt;"",(RawData!V1431*ScoringModel!$B$24+RawData!W1431*ScoringModel!$B$25+RawData!X1431*ScoringModel!$B$26+RawData!Y1431*ScoringModel!$B$27+RawData!Z1431*ScoringModel!$B$28+RawData!AA1431*ScoringModel!$B$29+RawData!AB1431*ScoringModel!$B$30)*0.01,"")</f>
        <v/>
      </c>
      <c r="Q1431" s="19"/>
      <c r="R1431" s="19"/>
      <c r="S1431" s="19"/>
      <c r="T1431" s="19"/>
      <c r="U1431" s="19"/>
      <c r="V1431" s="19"/>
    </row>
    <row r="1432" spans="1:22" x14ac:dyDescent="0.25">
      <c r="A1432" t="str">
        <f>IF(RawData!A1432&lt;&gt;"",RawData!A1432,"")</f>
        <v/>
      </c>
      <c r="B1432" t="str">
        <f>IF(RawData!B1432&lt;&gt;"",CONCATENATE(RawData!B1432,", ",RawData!C1432),"")</f>
        <v/>
      </c>
      <c r="C1432" t="str">
        <f>IF(RawData!D1432&lt;&gt;"",RawData!D1432,"")</f>
        <v/>
      </c>
      <c r="D1432" s="28" t="str">
        <f>IF(RawData!E1432&lt;&gt;"",RawData!E1432,"")</f>
        <v/>
      </c>
      <c r="E1432" t="str">
        <f>IF(RawData!F1432&lt;&gt;"",CONCATENATE(RawData!F1432,", ",LEFT(RawData!G1432,1)),"")</f>
        <v/>
      </c>
      <c r="G1432" s="30" t="str">
        <f t="shared" si="22"/>
        <v/>
      </c>
      <c r="H1432" t="str">
        <f>IF(A1432&lt;&gt;"",VLOOKUP(G1432,ScoreRanges!$C$4:$E$8,3),"")</f>
        <v/>
      </c>
      <c r="J1432" s="30" t="str">
        <f>IF(AND(ConversionTable!$F$2&lt;&gt;"",A1432&lt;&gt;""),VLOOKUP(G1432,ConversionTable!B$2:D$402,3),"")</f>
        <v/>
      </c>
      <c r="K1432" t="str">
        <f>IF(AND(ConversionTable!$F$2&lt;&gt;"",A1432&lt;&gt;""),VLOOKUP(J1432,ConversionTable!I$4:K$7,3),"")</f>
        <v/>
      </c>
      <c r="M1432" t="str">
        <f>IF(A1432&lt;&gt;"",(RawData!AC1432*ScoringModel!$B$11+RawData!AD1432*ScoringModel!$B$21+RawData!AE1432*ScoringModel!$B$31)*0.01,"")</f>
        <v/>
      </c>
      <c r="N1432" t="str">
        <f>IF(A1432&lt;&gt;"",(RawData!H1432*ScoringModel!$B$4+RawData!I1432*ScoringModel!$B$5+RawData!J1432*ScoringModel!$B$6+RawData!K1432*ScoringModel!$B$7+RawData!L1432*ScoringModel!$B$8+RawData!M1432*ScoringModel!$B$9+RawData!N1432*ScoringModel!$B$10)*0.01,"")</f>
        <v/>
      </c>
      <c r="O1432" t="str">
        <f>IF(A1432&lt;&gt;"",(RawData!O1432*ScoringModel!$B$14+RawData!P1432*ScoringModel!$B$15+RawData!Q1432*ScoringModel!$B$16+RawData!R1432*ScoringModel!$B$17+RawData!S1432*ScoringModel!$B$18+RawData!T1432*ScoringModel!$B$19+RawData!U1432*ScoringModel!$B$20)*0.01,"")</f>
        <v/>
      </c>
      <c r="P1432" t="str">
        <f>IF(A1432&lt;&gt;"",(RawData!V1432*ScoringModel!$B$24+RawData!W1432*ScoringModel!$B$25+RawData!X1432*ScoringModel!$B$26+RawData!Y1432*ScoringModel!$B$27+RawData!Z1432*ScoringModel!$B$28+RawData!AA1432*ScoringModel!$B$29+RawData!AB1432*ScoringModel!$B$30)*0.01,"")</f>
        <v/>
      </c>
      <c r="Q1432" s="19"/>
      <c r="R1432" s="19"/>
      <c r="S1432" s="19"/>
      <c r="T1432" s="19"/>
      <c r="U1432" s="19"/>
      <c r="V1432" s="19"/>
    </row>
    <row r="1433" spans="1:22" x14ac:dyDescent="0.25">
      <c r="A1433" t="str">
        <f>IF(RawData!A1433&lt;&gt;"",RawData!A1433,"")</f>
        <v/>
      </c>
      <c r="B1433" t="str">
        <f>IF(RawData!B1433&lt;&gt;"",CONCATENATE(RawData!B1433,", ",RawData!C1433),"")</f>
        <v/>
      </c>
      <c r="C1433" t="str">
        <f>IF(RawData!D1433&lt;&gt;"",RawData!D1433,"")</f>
        <v/>
      </c>
      <c r="D1433" s="28" t="str">
        <f>IF(RawData!E1433&lt;&gt;"",RawData!E1433,"")</f>
        <v/>
      </c>
      <c r="E1433" t="str">
        <f>IF(RawData!F1433&lt;&gt;"",CONCATENATE(RawData!F1433,", ",LEFT(RawData!G1433,1)),"")</f>
        <v/>
      </c>
      <c r="G1433" s="30" t="str">
        <f t="shared" si="22"/>
        <v/>
      </c>
      <c r="H1433" t="str">
        <f>IF(A1433&lt;&gt;"",VLOOKUP(G1433,ScoreRanges!$C$4:$E$8,3),"")</f>
        <v/>
      </c>
      <c r="J1433" s="30" t="str">
        <f>IF(AND(ConversionTable!$F$2&lt;&gt;"",A1433&lt;&gt;""),VLOOKUP(G1433,ConversionTable!B$2:D$402,3),"")</f>
        <v/>
      </c>
      <c r="K1433" t="str">
        <f>IF(AND(ConversionTable!$F$2&lt;&gt;"",A1433&lt;&gt;""),VLOOKUP(J1433,ConversionTable!I$4:K$7,3),"")</f>
        <v/>
      </c>
      <c r="M1433" t="str">
        <f>IF(A1433&lt;&gt;"",(RawData!AC1433*ScoringModel!$B$11+RawData!AD1433*ScoringModel!$B$21+RawData!AE1433*ScoringModel!$B$31)*0.01,"")</f>
        <v/>
      </c>
      <c r="N1433" t="str">
        <f>IF(A1433&lt;&gt;"",(RawData!H1433*ScoringModel!$B$4+RawData!I1433*ScoringModel!$B$5+RawData!J1433*ScoringModel!$B$6+RawData!K1433*ScoringModel!$B$7+RawData!L1433*ScoringModel!$B$8+RawData!M1433*ScoringModel!$B$9+RawData!N1433*ScoringModel!$B$10)*0.01,"")</f>
        <v/>
      </c>
      <c r="O1433" t="str">
        <f>IF(A1433&lt;&gt;"",(RawData!O1433*ScoringModel!$B$14+RawData!P1433*ScoringModel!$B$15+RawData!Q1433*ScoringModel!$B$16+RawData!R1433*ScoringModel!$B$17+RawData!S1433*ScoringModel!$B$18+RawData!T1433*ScoringModel!$B$19+RawData!U1433*ScoringModel!$B$20)*0.01,"")</f>
        <v/>
      </c>
      <c r="P1433" t="str">
        <f>IF(A1433&lt;&gt;"",(RawData!V1433*ScoringModel!$B$24+RawData!W1433*ScoringModel!$B$25+RawData!X1433*ScoringModel!$B$26+RawData!Y1433*ScoringModel!$B$27+RawData!Z1433*ScoringModel!$B$28+RawData!AA1433*ScoringModel!$B$29+RawData!AB1433*ScoringModel!$B$30)*0.01,"")</f>
        <v/>
      </c>
      <c r="Q1433" s="19"/>
      <c r="R1433" s="19"/>
      <c r="S1433" s="19"/>
      <c r="T1433" s="19"/>
      <c r="U1433" s="19"/>
      <c r="V1433" s="19"/>
    </row>
    <row r="1434" spans="1:22" x14ac:dyDescent="0.25">
      <c r="A1434" t="str">
        <f>IF(RawData!A1434&lt;&gt;"",RawData!A1434,"")</f>
        <v/>
      </c>
      <c r="B1434" t="str">
        <f>IF(RawData!B1434&lt;&gt;"",CONCATENATE(RawData!B1434,", ",RawData!C1434),"")</f>
        <v/>
      </c>
      <c r="C1434" t="str">
        <f>IF(RawData!D1434&lt;&gt;"",RawData!D1434,"")</f>
        <v/>
      </c>
      <c r="D1434" s="28" t="str">
        <f>IF(RawData!E1434&lt;&gt;"",RawData!E1434,"")</f>
        <v/>
      </c>
      <c r="E1434" t="str">
        <f>IF(RawData!F1434&lt;&gt;"",CONCATENATE(RawData!F1434,", ",LEFT(RawData!G1434,1)),"")</f>
        <v/>
      </c>
      <c r="G1434" s="30" t="str">
        <f t="shared" si="22"/>
        <v/>
      </c>
      <c r="H1434" t="str">
        <f>IF(A1434&lt;&gt;"",VLOOKUP(G1434,ScoreRanges!$C$4:$E$8,3),"")</f>
        <v/>
      </c>
      <c r="J1434" s="30" t="str">
        <f>IF(AND(ConversionTable!$F$2&lt;&gt;"",A1434&lt;&gt;""),VLOOKUP(G1434,ConversionTable!B$2:D$402,3),"")</f>
        <v/>
      </c>
      <c r="K1434" t="str">
        <f>IF(AND(ConversionTable!$F$2&lt;&gt;"",A1434&lt;&gt;""),VLOOKUP(J1434,ConversionTable!I$4:K$7,3),"")</f>
        <v/>
      </c>
      <c r="M1434" t="str">
        <f>IF(A1434&lt;&gt;"",(RawData!AC1434*ScoringModel!$B$11+RawData!AD1434*ScoringModel!$B$21+RawData!AE1434*ScoringModel!$B$31)*0.01,"")</f>
        <v/>
      </c>
      <c r="N1434" t="str">
        <f>IF(A1434&lt;&gt;"",(RawData!H1434*ScoringModel!$B$4+RawData!I1434*ScoringModel!$B$5+RawData!J1434*ScoringModel!$B$6+RawData!K1434*ScoringModel!$B$7+RawData!L1434*ScoringModel!$B$8+RawData!M1434*ScoringModel!$B$9+RawData!N1434*ScoringModel!$B$10)*0.01,"")</f>
        <v/>
      </c>
      <c r="O1434" t="str">
        <f>IF(A1434&lt;&gt;"",(RawData!O1434*ScoringModel!$B$14+RawData!P1434*ScoringModel!$B$15+RawData!Q1434*ScoringModel!$B$16+RawData!R1434*ScoringModel!$B$17+RawData!S1434*ScoringModel!$B$18+RawData!T1434*ScoringModel!$B$19+RawData!U1434*ScoringModel!$B$20)*0.01,"")</f>
        <v/>
      </c>
      <c r="P1434" t="str">
        <f>IF(A1434&lt;&gt;"",(RawData!V1434*ScoringModel!$B$24+RawData!W1434*ScoringModel!$B$25+RawData!X1434*ScoringModel!$B$26+RawData!Y1434*ScoringModel!$B$27+RawData!Z1434*ScoringModel!$B$28+RawData!AA1434*ScoringModel!$B$29+RawData!AB1434*ScoringModel!$B$30)*0.01,"")</f>
        <v/>
      </c>
      <c r="Q1434" s="19"/>
      <c r="R1434" s="19"/>
      <c r="S1434" s="19"/>
      <c r="T1434" s="19"/>
      <c r="U1434" s="19"/>
      <c r="V1434" s="19"/>
    </row>
    <row r="1435" spans="1:22" x14ac:dyDescent="0.25">
      <c r="A1435" t="str">
        <f>IF(RawData!A1435&lt;&gt;"",RawData!A1435,"")</f>
        <v/>
      </c>
      <c r="B1435" t="str">
        <f>IF(RawData!B1435&lt;&gt;"",CONCATENATE(RawData!B1435,", ",RawData!C1435),"")</f>
        <v/>
      </c>
      <c r="C1435" t="str">
        <f>IF(RawData!D1435&lt;&gt;"",RawData!D1435,"")</f>
        <v/>
      </c>
      <c r="D1435" s="28" t="str">
        <f>IF(RawData!E1435&lt;&gt;"",RawData!E1435,"")</f>
        <v/>
      </c>
      <c r="E1435" t="str">
        <f>IF(RawData!F1435&lt;&gt;"",CONCATENATE(RawData!F1435,", ",LEFT(RawData!G1435,1)),"")</f>
        <v/>
      </c>
      <c r="G1435" s="30" t="str">
        <f t="shared" si="22"/>
        <v/>
      </c>
      <c r="H1435" t="str">
        <f>IF(A1435&lt;&gt;"",VLOOKUP(G1435,ScoreRanges!$C$4:$E$8,3),"")</f>
        <v/>
      </c>
      <c r="J1435" s="30" t="str">
        <f>IF(AND(ConversionTable!$F$2&lt;&gt;"",A1435&lt;&gt;""),VLOOKUP(G1435,ConversionTable!B$2:D$402,3),"")</f>
        <v/>
      </c>
      <c r="K1435" t="str">
        <f>IF(AND(ConversionTable!$F$2&lt;&gt;"",A1435&lt;&gt;""),VLOOKUP(J1435,ConversionTable!I$4:K$7,3),"")</f>
        <v/>
      </c>
      <c r="M1435" t="str">
        <f>IF(A1435&lt;&gt;"",(RawData!AC1435*ScoringModel!$B$11+RawData!AD1435*ScoringModel!$B$21+RawData!AE1435*ScoringModel!$B$31)*0.01,"")</f>
        <v/>
      </c>
      <c r="N1435" t="str">
        <f>IF(A1435&lt;&gt;"",(RawData!H1435*ScoringModel!$B$4+RawData!I1435*ScoringModel!$B$5+RawData!J1435*ScoringModel!$B$6+RawData!K1435*ScoringModel!$B$7+RawData!L1435*ScoringModel!$B$8+RawData!M1435*ScoringModel!$B$9+RawData!N1435*ScoringModel!$B$10)*0.01,"")</f>
        <v/>
      </c>
      <c r="O1435" t="str">
        <f>IF(A1435&lt;&gt;"",(RawData!O1435*ScoringModel!$B$14+RawData!P1435*ScoringModel!$B$15+RawData!Q1435*ScoringModel!$B$16+RawData!R1435*ScoringModel!$B$17+RawData!S1435*ScoringModel!$B$18+RawData!T1435*ScoringModel!$B$19+RawData!U1435*ScoringModel!$B$20)*0.01,"")</f>
        <v/>
      </c>
      <c r="P1435" t="str">
        <f>IF(A1435&lt;&gt;"",(RawData!V1435*ScoringModel!$B$24+RawData!W1435*ScoringModel!$B$25+RawData!X1435*ScoringModel!$B$26+RawData!Y1435*ScoringModel!$B$27+RawData!Z1435*ScoringModel!$B$28+RawData!AA1435*ScoringModel!$B$29+RawData!AB1435*ScoringModel!$B$30)*0.01,"")</f>
        <v/>
      </c>
      <c r="Q1435" s="19"/>
      <c r="R1435" s="19"/>
      <c r="S1435" s="19"/>
      <c r="T1435" s="19"/>
      <c r="U1435" s="19"/>
      <c r="V1435" s="19"/>
    </row>
    <row r="1436" spans="1:22" x14ac:dyDescent="0.25">
      <c r="A1436" t="str">
        <f>IF(RawData!A1436&lt;&gt;"",RawData!A1436,"")</f>
        <v/>
      </c>
      <c r="B1436" t="str">
        <f>IF(RawData!B1436&lt;&gt;"",CONCATENATE(RawData!B1436,", ",RawData!C1436),"")</f>
        <v/>
      </c>
      <c r="C1436" t="str">
        <f>IF(RawData!D1436&lt;&gt;"",RawData!D1436,"")</f>
        <v/>
      </c>
      <c r="D1436" s="28" t="str">
        <f>IF(RawData!E1436&lt;&gt;"",RawData!E1436,"")</f>
        <v/>
      </c>
      <c r="E1436" t="str">
        <f>IF(RawData!F1436&lt;&gt;"",CONCATENATE(RawData!F1436,", ",LEFT(RawData!G1436,1)),"")</f>
        <v/>
      </c>
      <c r="G1436" s="30" t="str">
        <f t="shared" si="22"/>
        <v/>
      </c>
      <c r="H1436" t="str">
        <f>IF(A1436&lt;&gt;"",VLOOKUP(G1436,ScoreRanges!$C$4:$E$8,3),"")</f>
        <v/>
      </c>
      <c r="J1436" s="30" t="str">
        <f>IF(AND(ConversionTable!$F$2&lt;&gt;"",A1436&lt;&gt;""),VLOOKUP(G1436,ConversionTable!B$2:D$402,3),"")</f>
        <v/>
      </c>
      <c r="K1436" t="str">
        <f>IF(AND(ConversionTable!$F$2&lt;&gt;"",A1436&lt;&gt;""),VLOOKUP(J1436,ConversionTable!I$4:K$7,3),"")</f>
        <v/>
      </c>
      <c r="M1436" t="str">
        <f>IF(A1436&lt;&gt;"",(RawData!AC1436*ScoringModel!$B$11+RawData!AD1436*ScoringModel!$B$21+RawData!AE1436*ScoringModel!$B$31)*0.01,"")</f>
        <v/>
      </c>
      <c r="N1436" t="str">
        <f>IF(A1436&lt;&gt;"",(RawData!H1436*ScoringModel!$B$4+RawData!I1436*ScoringModel!$B$5+RawData!J1436*ScoringModel!$B$6+RawData!K1436*ScoringModel!$B$7+RawData!L1436*ScoringModel!$B$8+RawData!M1436*ScoringModel!$B$9+RawData!N1436*ScoringModel!$B$10)*0.01,"")</f>
        <v/>
      </c>
      <c r="O1436" t="str">
        <f>IF(A1436&lt;&gt;"",(RawData!O1436*ScoringModel!$B$14+RawData!P1436*ScoringModel!$B$15+RawData!Q1436*ScoringModel!$B$16+RawData!R1436*ScoringModel!$B$17+RawData!S1436*ScoringModel!$B$18+RawData!T1436*ScoringModel!$B$19+RawData!U1436*ScoringModel!$B$20)*0.01,"")</f>
        <v/>
      </c>
      <c r="P1436" t="str">
        <f>IF(A1436&lt;&gt;"",(RawData!V1436*ScoringModel!$B$24+RawData!W1436*ScoringModel!$B$25+RawData!X1436*ScoringModel!$B$26+RawData!Y1436*ScoringModel!$B$27+RawData!Z1436*ScoringModel!$B$28+RawData!AA1436*ScoringModel!$B$29+RawData!AB1436*ScoringModel!$B$30)*0.01,"")</f>
        <v/>
      </c>
      <c r="Q1436" s="19"/>
      <c r="R1436" s="19"/>
      <c r="S1436" s="19"/>
      <c r="T1436" s="19"/>
      <c r="U1436" s="19"/>
      <c r="V1436" s="19"/>
    </row>
    <row r="1437" spans="1:22" x14ac:dyDescent="0.25">
      <c r="A1437" t="str">
        <f>IF(RawData!A1437&lt;&gt;"",RawData!A1437,"")</f>
        <v/>
      </c>
      <c r="B1437" t="str">
        <f>IF(RawData!B1437&lt;&gt;"",CONCATENATE(RawData!B1437,", ",RawData!C1437),"")</f>
        <v/>
      </c>
      <c r="C1437" t="str">
        <f>IF(RawData!D1437&lt;&gt;"",RawData!D1437,"")</f>
        <v/>
      </c>
      <c r="D1437" s="28" t="str">
        <f>IF(RawData!E1437&lt;&gt;"",RawData!E1437,"")</f>
        <v/>
      </c>
      <c r="E1437" t="str">
        <f>IF(RawData!F1437&lt;&gt;"",CONCATENATE(RawData!F1437,", ",LEFT(RawData!G1437,1)),"")</f>
        <v/>
      </c>
      <c r="G1437" s="30" t="str">
        <f t="shared" si="22"/>
        <v/>
      </c>
      <c r="H1437" t="str">
        <f>IF(A1437&lt;&gt;"",VLOOKUP(G1437,ScoreRanges!$C$4:$E$8,3),"")</f>
        <v/>
      </c>
      <c r="J1437" s="30" t="str">
        <f>IF(AND(ConversionTable!$F$2&lt;&gt;"",A1437&lt;&gt;""),VLOOKUP(G1437,ConversionTable!B$2:D$402,3),"")</f>
        <v/>
      </c>
      <c r="K1437" t="str">
        <f>IF(AND(ConversionTable!$F$2&lt;&gt;"",A1437&lt;&gt;""),VLOOKUP(J1437,ConversionTable!I$4:K$7,3),"")</f>
        <v/>
      </c>
      <c r="M1437" t="str">
        <f>IF(A1437&lt;&gt;"",(RawData!AC1437*ScoringModel!$B$11+RawData!AD1437*ScoringModel!$B$21+RawData!AE1437*ScoringModel!$B$31)*0.01,"")</f>
        <v/>
      </c>
      <c r="N1437" t="str">
        <f>IF(A1437&lt;&gt;"",(RawData!H1437*ScoringModel!$B$4+RawData!I1437*ScoringModel!$B$5+RawData!J1437*ScoringModel!$B$6+RawData!K1437*ScoringModel!$B$7+RawData!L1437*ScoringModel!$B$8+RawData!M1437*ScoringModel!$B$9+RawData!N1437*ScoringModel!$B$10)*0.01,"")</f>
        <v/>
      </c>
      <c r="O1437" t="str">
        <f>IF(A1437&lt;&gt;"",(RawData!O1437*ScoringModel!$B$14+RawData!P1437*ScoringModel!$B$15+RawData!Q1437*ScoringModel!$B$16+RawData!R1437*ScoringModel!$B$17+RawData!S1437*ScoringModel!$B$18+RawData!T1437*ScoringModel!$B$19+RawData!U1437*ScoringModel!$B$20)*0.01,"")</f>
        <v/>
      </c>
      <c r="P1437" t="str">
        <f>IF(A1437&lt;&gt;"",(RawData!V1437*ScoringModel!$B$24+RawData!W1437*ScoringModel!$B$25+RawData!X1437*ScoringModel!$B$26+RawData!Y1437*ScoringModel!$B$27+RawData!Z1437*ScoringModel!$B$28+RawData!AA1437*ScoringModel!$B$29+RawData!AB1437*ScoringModel!$B$30)*0.01,"")</f>
        <v/>
      </c>
      <c r="Q1437" s="19"/>
      <c r="R1437" s="19"/>
      <c r="S1437" s="19"/>
      <c r="T1437" s="19"/>
      <c r="U1437" s="19"/>
      <c r="V1437" s="19"/>
    </row>
    <row r="1438" spans="1:22" x14ac:dyDescent="0.25">
      <c r="A1438" t="str">
        <f>IF(RawData!A1438&lt;&gt;"",RawData!A1438,"")</f>
        <v/>
      </c>
      <c r="B1438" t="str">
        <f>IF(RawData!B1438&lt;&gt;"",CONCATENATE(RawData!B1438,", ",RawData!C1438),"")</f>
        <v/>
      </c>
      <c r="C1438" t="str">
        <f>IF(RawData!D1438&lt;&gt;"",RawData!D1438,"")</f>
        <v/>
      </c>
      <c r="D1438" s="28" t="str">
        <f>IF(RawData!E1438&lt;&gt;"",RawData!E1438,"")</f>
        <v/>
      </c>
      <c r="E1438" t="str">
        <f>IF(RawData!F1438&lt;&gt;"",CONCATENATE(RawData!F1438,", ",LEFT(RawData!G1438,1)),"")</f>
        <v/>
      </c>
      <c r="G1438" s="30" t="str">
        <f t="shared" si="22"/>
        <v/>
      </c>
      <c r="H1438" t="str">
        <f>IF(A1438&lt;&gt;"",VLOOKUP(G1438,ScoreRanges!$C$4:$E$8,3),"")</f>
        <v/>
      </c>
      <c r="J1438" s="30" t="str">
        <f>IF(AND(ConversionTable!$F$2&lt;&gt;"",A1438&lt;&gt;""),VLOOKUP(G1438,ConversionTable!B$2:D$402,3),"")</f>
        <v/>
      </c>
      <c r="K1438" t="str">
        <f>IF(AND(ConversionTable!$F$2&lt;&gt;"",A1438&lt;&gt;""),VLOOKUP(J1438,ConversionTable!I$4:K$7,3),"")</f>
        <v/>
      </c>
      <c r="M1438" t="str">
        <f>IF(A1438&lt;&gt;"",(RawData!AC1438*ScoringModel!$B$11+RawData!AD1438*ScoringModel!$B$21+RawData!AE1438*ScoringModel!$B$31)*0.01,"")</f>
        <v/>
      </c>
      <c r="N1438" t="str">
        <f>IF(A1438&lt;&gt;"",(RawData!H1438*ScoringModel!$B$4+RawData!I1438*ScoringModel!$B$5+RawData!J1438*ScoringModel!$B$6+RawData!K1438*ScoringModel!$B$7+RawData!L1438*ScoringModel!$B$8+RawData!M1438*ScoringModel!$B$9+RawData!N1438*ScoringModel!$B$10)*0.01,"")</f>
        <v/>
      </c>
      <c r="O1438" t="str">
        <f>IF(A1438&lt;&gt;"",(RawData!O1438*ScoringModel!$B$14+RawData!P1438*ScoringModel!$B$15+RawData!Q1438*ScoringModel!$B$16+RawData!R1438*ScoringModel!$B$17+RawData!S1438*ScoringModel!$B$18+RawData!T1438*ScoringModel!$B$19+RawData!U1438*ScoringModel!$B$20)*0.01,"")</f>
        <v/>
      </c>
      <c r="P1438" t="str">
        <f>IF(A1438&lt;&gt;"",(RawData!V1438*ScoringModel!$B$24+RawData!W1438*ScoringModel!$B$25+RawData!X1438*ScoringModel!$B$26+RawData!Y1438*ScoringModel!$B$27+RawData!Z1438*ScoringModel!$B$28+RawData!AA1438*ScoringModel!$B$29+RawData!AB1438*ScoringModel!$B$30)*0.01,"")</f>
        <v/>
      </c>
      <c r="Q1438" s="19"/>
      <c r="R1438" s="19"/>
      <c r="S1438" s="19"/>
      <c r="T1438" s="19"/>
      <c r="U1438" s="19"/>
      <c r="V1438" s="19"/>
    </row>
    <row r="1439" spans="1:22" x14ac:dyDescent="0.25">
      <c r="A1439" t="str">
        <f>IF(RawData!A1439&lt;&gt;"",RawData!A1439,"")</f>
        <v/>
      </c>
      <c r="B1439" t="str">
        <f>IF(RawData!B1439&lt;&gt;"",CONCATENATE(RawData!B1439,", ",RawData!C1439),"")</f>
        <v/>
      </c>
      <c r="C1439" t="str">
        <f>IF(RawData!D1439&lt;&gt;"",RawData!D1439,"")</f>
        <v/>
      </c>
      <c r="D1439" s="28" t="str">
        <f>IF(RawData!E1439&lt;&gt;"",RawData!E1439,"")</f>
        <v/>
      </c>
      <c r="E1439" t="str">
        <f>IF(RawData!F1439&lt;&gt;"",CONCATENATE(RawData!F1439,", ",LEFT(RawData!G1439,1)),"")</f>
        <v/>
      </c>
      <c r="G1439" s="30" t="str">
        <f t="shared" si="22"/>
        <v/>
      </c>
      <c r="H1439" t="str">
        <f>IF(A1439&lt;&gt;"",VLOOKUP(G1439,ScoreRanges!$C$4:$E$8,3),"")</f>
        <v/>
      </c>
      <c r="J1439" s="30" t="str">
        <f>IF(AND(ConversionTable!$F$2&lt;&gt;"",A1439&lt;&gt;""),VLOOKUP(G1439,ConversionTable!B$2:D$402,3),"")</f>
        <v/>
      </c>
      <c r="K1439" t="str">
        <f>IF(AND(ConversionTable!$F$2&lt;&gt;"",A1439&lt;&gt;""),VLOOKUP(J1439,ConversionTable!I$4:K$7,3),"")</f>
        <v/>
      </c>
      <c r="M1439" t="str">
        <f>IF(A1439&lt;&gt;"",(RawData!AC1439*ScoringModel!$B$11+RawData!AD1439*ScoringModel!$B$21+RawData!AE1439*ScoringModel!$B$31)*0.01,"")</f>
        <v/>
      </c>
      <c r="N1439" t="str">
        <f>IF(A1439&lt;&gt;"",(RawData!H1439*ScoringModel!$B$4+RawData!I1439*ScoringModel!$B$5+RawData!J1439*ScoringModel!$B$6+RawData!K1439*ScoringModel!$B$7+RawData!L1439*ScoringModel!$B$8+RawData!M1439*ScoringModel!$B$9+RawData!N1439*ScoringModel!$B$10)*0.01,"")</f>
        <v/>
      </c>
      <c r="O1439" t="str">
        <f>IF(A1439&lt;&gt;"",(RawData!O1439*ScoringModel!$B$14+RawData!P1439*ScoringModel!$B$15+RawData!Q1439*ScoringModel!$B$16+RawData!R1439*ScoringModel!$B$17+RawData!S1439*ScoringModel!$B$18+RawData!T1439*ScoringModel!$B$19+RawData!U1439*ScoringModel!$B$20)*0.01,"")</f>
        <v/>
      </c>
      <c r="P1439" t="str">
        <f>IF(A1439&lt;&gt;"",(RawData!V1439*ScoringModel!$B$24+RawData!W1439*ScoringModel!$B$25+RawData!X1439*ScoringModel!$B$26+RawData!Y1439*ScoringModel!$B$27+RawData!Z1439*ScoringModel!$B$28+RawData!AA1439*ScoringModel!$B$29+RawData!AB1439*ScoringModel!$B$30)*0.01,"")</f>
        <v/>
      </c>
      <c r="Q1439" s="19"/>
      <c r="R1439" s="19"/>
      <c r="S1439" s="19"/>
      <c r="T1439" s="19"/>
      <c r="U1439" s="19"/>
      <c r="V1439" s="19"/>
    </row>
    <row r="1440" spans="1:22" x14ac:dyDescent="0.25">
      <c r="A1440" t="str">
        <f>IF(RawData!A1440&lt;&gt;"",RawData!A1440,"")</f>
        <v/>
      </c>
      <c r="B1440" t="str">
        <f>IF(RawData!B1440&lt;&gt;"",CONCATENATE(RawData!B1440,", ",RawData!C1440),"")</f>
        <v/>
      </c>
      <c r="C1440" t="str">
        <f>IF(RawData!D1440&lt;&gt;"",RawData!D1440,"")</f>
        <v/>
      </c>
      <c r="D1440" s="28" t="str">
        <f>IF(RawData!E1440&lt;&gt;"",RawData!E1440,"")</f>
        <v/>
      </c>
      <c r="E1440" t="str">
        <f>IF(RawData!F1440&lt;&gt;"",CONCATENATE(RawData!F1440,", ",LEFT(RawData!G1440,1)),"")</f>
        <v/>
      </c>
      <c r="G1440" s="30" t="str">
        <f t="shared" si="22"/>
        <v/>
      </c>
      <c r="H1440" t="str">
        <f>IF(A1440&lt;&gt;"",VLOOKUP(G1440,ScoreRanges!$C$4:$E$8,3),"")</f>
        <v/>
      </c>
      <c r="J1440" s="30" t="str">
        <f>IF(AND(ConversionTable!$F$2&lt;&gt;"",A1440&lt;&gt;""),VLOOKUP(G1440,ConversionTable!B$2:D$402,3),"")</f>
        <v/>
      </c>
      <c r="K1440" t="str">
        <f>IF(AND(ConversionTable!$F$2&lt;&gt;"",A1440&lt;&gt;""),VLOOKUP(J1440,ConversionTable!I$4:K$7,3),"")</f>
        <v/>
      </c>
      <c r="M1440" t="str">
        <f>IF(A1440&lt;&gt;"",(RawData!AC1440*ScoringModel!$B$11+RawData!AD1440*ScoringModel!$B$21+RawData!AE1440*ScoringModel!$B$31)*0.01,"")</f>
        <v/>
      </c>
      <c r="N1440" t="str">
        <f>IF(A1440&lt;&gt;"",(RawData!H1440*ScoringModel!$B$4+RawData!I1440*ScoringModel!$B$5+RawData!J1440*ScoringModel!$B$6+RawData!K1440*ScoringModel!$B$7+RawData!L1440*ScoringModel!$B$8+RawData!M1440*ScoringModel!$B$9+RawData!N1440*ScoringModel!$B$10)*0.01,"")</f>
        <v/>
      </c>
      <c r="O1440" t="str">
        <f>IF(A1440&lt;&gt;"",(RawData!O1440*ScoringModel!$B$14+RawData!P1440*ScoringModel!$B$15+RawData!Q1440*ScoringModel!$B$16+RawData!R1440*ScoringModel!$B$17+RawData!S1440*ScoringModel!$B$18+RawData!T1440*ScoringModel!$B$19+RawData!U1440*ScoringModel!$B$20)*0.01,"")</f>
        <v/>
      </c>
      <c r="P1440" t="str">
        <f>IF(A1440&lt;&gt;"",(RawData!V1440*ScoringModel!$B$24+RawData!W1440*ScoringModel!$B$25+RawData!X1440*ScoringModel!$B$26+RawData!Y1440*ScoringModel!$B$27+RawData!Z1440*ScoringModel!$B$28+RawData!AA1440*ScoringModel!$B$29+RawData!AB1440*ScoringModel!$B$30)*0.01,"")</f>
        <v/>
      </c>
      <c r="Q1440" s="19"/>
      <c r="R1440" s="19"/>
      <c r="S1440" s="19"/>
      <c r="T1440" s="19"/>
      <c r="U1440" s="19"/>
      <c r="V1440" s="19"/>
    </row>
    <row r="1441" spans="1:22" x14ac:dyDescent="0.25">
      <c r="A1441" t="str">
        <f>IF(RawData!A1441&lt;&gt;"",RawData!A1441,"")</f>
        <v/>
      </c>
      <c r="B1441" t="str">
        <f>IF(RawData!B1441&lt;&gt;"",CONCATENATE(RawData!B1441,", ",RawData!C1441),"")</f>
        <v/>
      </c>
      <c r="C1441" t="str">
        <f>IF(RawData!D1441&lt;&gt;"",RawData!D1441,"")</f>
        <v/>
      </c>
      <c r="D1441" s="28" t="str">
        <f>IF(RawData!E1441&lt;&gt;"",RawData!E1441,"")</f>
        <v/>
      </c>
      <c r="E1441" t="str">
        <f>IF(RawData!F1441&lt;&gt;"",CONCATENATE(RawData!F1441,", ",LEFT(RawData!G1441,1)),"")</f>
        <v/>
      </c>
      <c r="G1441" s="30" t="str">
        <f t="shared" si="22"/>
        <v/>
      </c>
      <c r="H1441" t="str">
        <f>IF(A1441&lt;&gt;"",VLOOKUP(G1441,ScoreRanges!$C$4:$E$8,3),"")</f>
        <v/>
      </c>
      <c r="J1441" s="30" t="str">
        <f>IF(AND(ConversionTable!$F$2&lt;&gt;"",A1441&lt;&gt;""),VLOOKUP(G1441,ConversionTable!B$2:D$402,3),"")</f>
        <v/>
      </c>
      <c r="K1441" t="str">
        <f>IF(AND(ConversionTable!$F$2&lt;&gt;"",A1441&lt;&gt;""),VLOOKUP(J1441,ConversionTable!I$4:K$7,3),"")</f>
        <v/>
      </c>
      <c r="M1441" t="str">
        <f>IF(A1441&lt;&gt;"",(RawData!AC1441*ScoringModel!$B$11+RawData!AD1441*ScoringModel!$B$21+RawData!AE1441*ScoringModel!$B$31)*0.01,"")</f>
        <v/>
      </c>
      <c r="N1441" t="str">
        <f>IF(A1441&lt;&gt;"",(RawData!H1441*ScoringModel!$B$4+RawData!I1441*ScoringModel!$B$5+RawData!J1441*ScoringModel!$B$6+RawData!K1441*ScoringModel!$B$7+RawData!L1441*ScoringModel!$B$8+RawData!M1441*ScoringModel!$B$9+RawData!N1441*ScoringModel!$B$10)*0.01,"")</f>
        <v/>
      </c>
      <c r="O1441" t="str">
        <f>IF(A1441&lt;&gt;"",(RawData!O1441*ScoringModel!$B$14+RawData!P1441*ScoringModel!$B$15+RawData!Q1441*ScoringModel!$B$16+RawData!R1441*ScoringModel!$B$17+RawData!S1441*ScoringModel!$B$18+RawData!T1441*ScoringModel!$B$19+RawData!U1441*ScoringModel!$B$20)*0.01,"")</f>
        <v/>
      </c>
      <c r="P1441" t="str">
        <f>IF(A1441&lt;&gt;"",(RawData!V1441*ScoringModel!$B$24+RawData!W1441*ScoringModel!$B$25+RawData!X1441*ScoringModel!$B$26+RawData!Y1441*ScoringModel!$B$27+RawData!Z1441*ScoringModel!$B$28+RawData!AA1441*ScoringModel!$B$29+RawData!AB1441*ScoringModel!$B$30)*0.01,"")</f>
        <v/>
      </c>
      <c r="Q1441" s="19"/>
      <c r="R1441" s="19"/>
      <c r="S1441" s="19"/>
      <c r="T1441" s="19"/>
      <c r="U1441" s="19"/>
      <c r="V1441" s="19"/>
    </row>
    <row r="1442" spans="1:22" x14ac:dyDescent="0.25">
      <c r="A1442" t="str">
        <f>IF(RawData!A1442&lt;&gt;"",RawData!A1442,"")</f>
        <v/>
      </c>
      <c r="B1442" t="str">
        <f>IF(RawData!B1442&lt;&gt;"",CONCATENATE(RawData!B1442,", ",RawData!C1442),"")</f>
        <v/>
      </c>
      <c r="C1442" t="str">
        <f>IF(RawData!D1442&lt;&gt;"",RawData!D1442,"")</f>
        <v/>
      </c>
      <c r="D1442" s="28" t="str">
        <f>IF(RawData!E1442&lt;&gt;"",RawData!E1442,"")</f>
        <v/>
      </c>
      <c r="E1442" t="str">
        <f>IF(RawData!F1442&lt;&gt;"",CONCATENATE(RawData!F1442,", ",LEFT(RawData!G1442,1)),"")</f>
        <v/>
      </c>
      <c r="G1442" s="30" t="str">
        <f t="shared" si="22"/>
        <v/>
      </c>
      <c r="H1442" t="str">
        <f>IF(A1442&lt;&gt;"",VLOOKUP(G1442,ScoreRanges!$C$4:$E$8,3),"")</f>
        <v/>
      </c>
      <c r="J1442" s="30" t="str">
        <f>IF(AND(ConversionTable!$F$2&lt;&gt;"",A1442&lt;&gt;""),VLOOKUP(G1442,ConversionTable!B$2:D$402,3),"")</f>
        <v/>
      </c>
      <c r="K1442" t="str">
        <f>IF(AND(ConversionTable!$F$2&lt;&gt;"",A1442&lt;&gt;""),VLOOKUP(J1442,ConversionTable!I$4:K$7,3),"")</f>
        <v/>
      </c>
      <c r="M1442" t="str">
        <f>IF(A1442&lt;&gt;"",(RawData!AC1442*ScoringModel!$B$11+RawData!AD1442*ScoringModel!$B$21+RawData!AE1442*ScoringModel!$B$31)*0.01,"")</f>
        <v/>
      </c>
      <c r="N1442" t="str">
        <f>IF(A1442&lt;&gt;"",(RawData!H1442*ScoringModel!$B$4+RawData!I1442*ScoringModel!$B$5+RawData!J1442*ScoringModel!$B$6+RawData!K1442*ScoringModel!$B$7+RawData!L1442*ScoringModel!$B$8+RawData!M1442*ScoringModel!$B$9+RawData!N1442*ScoringModel!$B$10)*0.01,"")</f>
        <v/>
      </c>
      <c r="O1442" t="str">
        <f>IF(A1442&lt;&gt;"",(RawData!O1442*ScoringModel!$B$14+RawData!P1442*ScoringModel!$B$15+RawData!Q1442*ScoringModel!$B$16+RawData!R1442*ScoringModel!$B$17+RawData!S1442*ScoringModel!$B$18+RawData!T1442*ScoringModel!$B$19+RawData!U1442*ScoringModel!$B$20)*0.01,"")</f>
        <v/>
      </c>
      <c r="P1442" t="str">
        <f>IF(A1442&lt;&gt;"",(RawData!V1442*ScoringModel!$B$24+RawData!W1442*ScoringModel!$B$25+RawData!X1442*ScoringModel!$B$26+RawData!Y1442*ScoringModel!$B$27+RawData!Z1442*ScoringModel!$B$28+RawData!AA1442*ScoringModel!$B$29+RawData!AB1442*ScoringModel!$B$30)*0.01,"")</f>
        <v/>
      </c>
      <c r="Q1442" s="19"/>
      <c r="R1442" s="19"/>
      <c r="S1442" s="19"/>
      <c r="T1442" s="19"/>
      <c r="U1442" s="19"/>
      <c r="V1442" s="19"/>
    </row>
    <row r="1443" spans="1:22" x14ac:dyDescent="0.25">
      <c r="A1443" t="str">
        <f>IF(RawData!A1443&lt;&gt;"",RawData!A1443,"")</f>
        <v/>
      </c>
      <c r="B1443" t="str">
        <f>IF(RawData!B1443&lt;&gt;"",CONCATENATE(RawData!B1443,", ",RawData!C1443),"")</f>
        <v/>
      </c>
      <c r="C1443" t="str">
        <f>IF(RawData!D1443&lt;&gt;"",RawData!D1443,"")</f>
        <v/>
      </c>
      <c r="D1443" s="28" t="str">
        <f>IF(RawData!E1443&lt;&gt;"",RawData!E1443,"")</f>
        <v/>
      </c>
      <c r="E1443" t="str">
        <f>IF(RawData!F1443&lt;&gt;"",CONCATENATE(RawData!F1443,", ",LEFT(RawData!G1443,1)),"")</f>
        <v/>
      </c>
      <c r="G1443" s="30" t="str">
        <f t="shared" si="22"/>
        <v/>
      </c>
      <c r="H1443" t="str">
        <f>IF(A1443&lt;&gt;"",VLOOKUP(G1443,ScoreRanges!$C$4:$E$8,3),"")</f>
        <v/>
      </c>
      <c r="J1443" s="30" t="str">
        <f>IF(AND(ConversionTable!$F$2&lt;&gt;"",A1443&lt;&gt;""),VLOOKUP(G1443,ConversionTable!B$2:D$402,3),"")</f>
        <v/>
      </c>
      <c r="K1443" t="str">
        <f>IF(AND(ConversionTable!$F$2&lt;&gt;"",A1443&lt;&gt;""),VLOOKUP(J1443,ConversionTable!I$4:K$7,3),"")</f>
        <v/>
      </c>
      <c r="M1443" t="str">
        <f>IF(A1443&lt;&gt;"",(RawData!AC1443*ScoringModel!$B$11+RawData!AD1443*ScoringModel!$B$21+RawData!AE1443*ScoringModel!$B$31)*0.01,"")</f>
        <v/>
      </c>
      <c r="N1443" t="str">
        <f>IF(A1443&lt;&gt;"",(RawData!H1443*ScoringModel!$B$4+RawData!I1443*ScoringModel!$B$5+RawData!J1443*ScoringModel!$B$6+RawData!K1443*ScoringModel!$B$7+RawData!L1443*ScoringModel!$B$8+RawData!M1443*ScoringModel!$B$9+RawData!N1443*ScoringModel!$B$10)*0.01,"")</f>
        <v/>
      </c>
      <c r="O1443" t="str">
        <f>IF(A1443&lt;&gt;"",(RawData!O1443*ScoringModel!$B$14+RawData!P1443*ScoringModel!$B$15+RawData!Q1443*ScoringModel!$B$16+RawData!R1443*ScoringModel!$B$17+RawData!S1443*ScoringModel!$B$18+RawData!T1443*ScoringModel!$B$19+RawData!U1443*ScoringModel!$B$20)*0.01,"")</f>
        <v/>
      </c>
      <c r="P1443" t="str">
        <f>IF(A1443&lt;&gt;"",(RawData!V1443*ScoringModel!$B$24+RawData!W1443*ScoringModel!$B$25+RawData!X1443*ScoringModel!$B$26+RawData!Y1443*ScoringModel!$B$27+RawData!Z1443*ScoringModel!$B$28+RawData!AA1443*ScoringModel!$B$29+RawData!AB1443*ScoringModel!$B$30)*0.01,"")</f>
        <v/>
      </c>
      <c r="Q1443" s="19"/>
      <c r="R1443" s="19"/>
      <c r="S1443" s="19"/>
      <c r="T1443" s="19"/>
      <c r="U1443" s="19"/>
      <c r="V1443" s="19"/>
    </row>
    <row r="1444" spans="1:22" x14ac:dyDescent="0.25">
      <c r="A1444" t="str">
        <f>IF(RawData!A1444&lt;&gt;"",RawData!A1444,"")</f>
        <v/>
      </c>
      <c r="B1444" t="str">
        <f>IF(RawData!B1444&lt;&gt;"",CONCATENATE(RawData!B1444,", ",RawData!C1444),"")</f>
        <v/>
      </c>
      <c r="C1444" t="str">
        <f>IF(RawData!D1444&lt;&gt;"",RawData!D1444,"")</f>
        <v/>
      </c>
      <c r="D1444" s="28" t="str">
        <f>IF(RawData!E1444&lt;&gt;"",RawData!E1444,"")</f>
        <v/>
      </c>
      <c r="E1444" t="str">
        <f>IF(RawData!F1444&lt;&gt;"",CONCATENATE(RawData!F1444,", ",LEFT(RawData!G1444,1)),"")</f>
        <v/>
      </c>
      <c r="G1444" s="30" t="str">
        <f t="shared" si="22"/>
        <v/>
      </c>
      <c r="H1444" t="str">
        <f>IF(A1444&lt;&gt;"",VLOOKUP(G1444,ScoreRanges!$C$4:$E$8,3),"")</f>
        <v/>
      </c>
      <c r="J1444" s="30" t="str">
        <f>IF(AND(ConversionTable!$F$2&lt;&gt;"",A1444&lt;&gt;""),VLOOKUP(G1444,ConversionTable!B$2:D$402,3),"")</f>
        <v/>
      </c>
      <c r="K1444" t="str">
        <f>IF(AND(ConversionTable!$F$2&lt;&gt;"",A1444&lt;&gt;""),VLOOKUP(J1444,ConversionTable!I$4:K$7,3),"")</f>
        <v/>
      </c>
      <c r="M1444" t="str">
        <f>IF(A1444&lt;&gt;"",(RawData!AC1444*ScoringModel!$B$11+RawData!AD1444*ScoringModel!$B$21+RawData!AE1444*ScoringModel!$B$31)*0.01,"")</f>
        <v/>
      </c>
      <c r="N1444" t="str">
        <f>IF(A1444&lt;&gt;"",(RawData!H1444*ScoringModel!$B$4+RawData!I1444*ScoringModel!$B$5+RawData!J1444*ScoringModel!$B$6+RawData!K1444*ScoringModel!$B$7+RawData!L1444*ScoringModel!$B$8+RawData!M1444*ScoringModel!$B$9+RawData!N1444*ScoringModel!$B$10)*0.01,"")</f>
        <v/>
      </c>
      <c r="O1444" t="str">
        <f>IF(A1444&lt;&gt;"",(RawData!O1444*ScoringModel!$B$14+RawData!P1444*ScoringModel!$B$15+RawData!Q1444*ScoringModel!$B$16+RawData!R1444*ScoringModel!$B$17+RawData!S1444*ScoringModel!$B$18+RawData!T1444*ScoringModel!$B$19+RawData!U1444*ScoringModel!$B$20)*0.01,"")</f>
        <v/>
      </c>
      <c r="P1444" t="str">
        <f>IF(A1444&lt;&gt;"",(RawData!V1444*ScoringModel!$B$24+RawData!W1444*ScoringModel!$B$25+RawData!X1444*ScoringModel!$B$26+RawData!Y1444*ScoringModel!$B$27+RawData!Z1444*ScoringModel!$B$28+RawData!AA1444*ScoringModel!$B$29+RawData!AB1444*ScoringModel!$B$30)*0.01,"")</f>
        <v/>
      </c>
      <c r="Q1444" s="19"/>
      <c r="R1444" s="19"/>
      <c r="S1444" s="19"/>
      <c r="T1444" s="19"/>
      <c r="U1444" s="19"/>
      <c r="V1444" s="19"/>
    </row>
    <row r="1445" spans="1:22" x14ac:dyDescent="0.25">
      <c r="A1445" t="str">
        <f>IF(RawData!A1445&lt;&gt;"",RawData!A1445,"")</f>
        <v/>
      </c>
      <c r="B1445" t="str">
        <f>IF(RawData!B1445&lt;&gt;"",CONCATENATE(RawData!B1445,", ",RawData!C1445),"")</f>
        <v/>
      </c>
      <c r="C1445" t="str">
        <f>IF(RawData!D1445&lt;&gt;"",RawData!D1445,"")</f>
        <v/>
      </c>
      <c r="D1445" s="28" t="str">
        <f>IF(RawData!E1445&lt;&gt;"",RawData!E1445,"")</f>
        <v/>
      </c>
      <c r="E1445" t="str">
        <f>IF(RawData!F1445&lt;&gt;"",CONCATENATE(RawData!F1445,", ",LEFT(RawData!G1445,1)),"")</f>
        <v/>
      </c>
      <c r="G1445" s="30" t="str">
        <f t="shared" si="22"/>
        <v/>
      </c>
      <c r="H1445" t="str">
        <f>IF(A1445&lt;&gt;"",VLOOKUP(G1445,ScoreRanges!$C$4:$E$8,3),"")</f>
        <v/>
      </c>
      <c r="J1445" s="30" t="str">
        <f>IF(AND(ConversionTable!$F$2&lt;&gt;"",A1445&lt;&gt;""),VLOOKUP(G1445,ConversionTable!B$2:D$402,3),"")</f>
        <v/>
      </c>
      <c r="K1445" t="str">
        <f>IF(AND(ConversionTable!$F$2&lt;&gt;"",A1445&lt;&gt;""),VLOOKUP(J1445,ConversionTable!I$4:K$7,3),"")</f>
        <v/>
      </c>
      <c r="M1445" t="str">
        <f>IF(A1445&lt;&gt;"",(RawData!AC1445*ScoringModel!$B$11+RawData!AD1445*ScoringModel!$B$21+RawData!AE1445*ScoringModel!$B$31)*0.01,"")</f>
        <v/>
      </c>
      <c r="N1445" t="str">
        <f>IF(A1445&lt;&gt;"",(RawData!H1445*ScoringModel!$B$4+RawData!I1445*ScoringModel!$B$5+RawData!J1445*ScoringModel!$B$6+RawData!K1445*ScoringModel!$B$7+RawData!L1445*ScoringModel!$B$8+RawData!M1445*ScoringModel!$B$9+RawData!N1445*ScoringModel!$B$10)*0.01,"")</f>
        <v/>
      </c>
      <c r="O1445" t="str">
        <f>IF(A1445&lt;&gt;"",(RawData!O1445*ScoringModel!$B$14+RawData!P1445*ScoringModel!$B$15+RawData!Q1445*ScoringModel!$B$16+RawData!R1445*ScoringModel!$B$17+RawData!S1445*ScoringModel!$B$18+RawData!T1445*ScoringModel!$B$19+RawData!U1445*ScoringModel!$B$20)*0.01,"")</f>
        <v/>
      </c>
      <c r="P1445" t="str">
        <f>IF(A1445&lt;&gt;"",(RawData!V1445*ScoringModel!$B$24+RawData!W1445*ScoringModel!$B$25+RawData!X1445*ScoringModel!$B$26+RawData!Y1445*ScoringModel!$B$27+RawData!Z1445*ScoringModel!$B$28+RawData!AA1445*ScoringModel!$B$29+RawData!AB1445*ScoringModel!$B$30)*0.01,"")</f>
        <v/>
      </c>
      <c r="Q1445" s="19"/>
      <c r="R1445" s="19"/>
      <c r="S1445" s="19"/>
      <c r="T1445" s="19"/>
      <c r="U1445" s="19"/>
      <c r="V1445" s="19"/>
    </row>
    <row r="1446" spans="1:22" x14ac:dyDescent="0.25">
      <c r="A1446" t="str">
        <f>IF(RawData!A1446&lt;&gt;"",RawData!A1446,"")</f>
        <v/>
      </c>
      <c r="B1446" t="str">
        <f>IF(RawData!B1446&lt;&gt;"",CONCATENATE(RawData!B1446,", ",RawData!C1446),"")</f>
        <v/>
      </c>
      <c r="C1446" t="str">
        <f>IF(RawData!D1446&lt;&gt;"",RawData!D1446,"")</f>
        <v/>
      </c>
      <c r="D1446" s="28" t="str">
        <f>IF(RawData!E1446&lt;&gt;"",RawData!E1446,"")</f>
        <v/>
      </c>
      <c r="E1446" t="str">
        <f>IF(RawData!F1446&lt;&gt;"",CONCATENATE(RawData!F1446,", ",LEFT(RawData!G1446,1)),"")</f>
        <v/>
      </c>
      <c r="G1446" s="30" t="str">
        <f t="shared" si="22"/>
        <v/>
      </c>
      <c r="H1446" t="str">
        <f>IF(A1446&lt;&gt;"",VLOOKUP(G1446,ScoreRanges!$C$4:$E$8,3),"")</f>
        <v/>
      </c>
      <c r="J1446" s="30" t="str">
        <f>IF(AND(ConversionTable!$F$2&lt;&gt;"",A1446&lt;&gt;""),VLOOKUP(G1446,ConversionTable!B$2:D$402,3),"")</f>
        <v/>
      </c>
      <c r="K1446" t="str">
        <f>IF(AND(ConversionTable!$F$2&lt;&gt;"",A1446&lt;&gt;""),VLOOKUP(J1446,ConversionTable!I$4:K$7,3),"")</f>
        <v/>
      </c>
      <c r="M1446" t="str">
        <f>IF(A1446&lt;&gt;"",(RawData!AC1446*ScoringModel!$B$11+RawData!AD1446*ScoringModel!$B$21+RawData!AE1446*ScoringModel!$B$31)*0.01,"")</f>
        <v/>
      </c>
      <c r="N1446" t="str">
        <f>IF(A1446&lt;&gt;"",(RawData!H1446*ScoringModel!$B$4+RawData!I1446*ScoringModel!$B$5+RawData!J1446*ScoringModel!$B$6+RawData!K1446*ScoringModel!$B$7+RawData!L1446*ScoringModel!$B$8+RawData!M1446*ScoringModel!$B$9+RawData!N1446*ScoringModel!$B$10)*0.01,"")</f>
        <v/>
      </c>
      <c r="O1446" t="str">
        <f>IF(A1446&lt;&gt;"",(RawData!O1446*ScoringModel!$B$14+RawData!P1446*ScoringModel!$B$15+RawData!Q1446*ScoringModel!$B$16+RawData!R1446*ScoringModel!$B$17+RawData!S1446*ScoringModel!$B$18+RawData!T1446*ScoringModel!$B$19+RawData!U1446*ScoringModel!$B$20)*0.01,"")</f>
        <v/>
      </c>
      <c r="P1446" t="str">
        <f>IF(A1446&lt;&gt;"",(RawData!V1446*ScoringModel!$B$24+RawData!W1446*ScoringModel!$B$25+RawData!X1446*ScoringModel!$B$26+RawData!Y1446*ScoringModel!$B$27+RawData!Z1446*ScoringModel!$B$28+RawData!AA1446*ScoringModel!$B$29+RawData!AB1446*ScoringModel!$B$30)*0.01,"")</f>
        <v/>
      </c>
      <c r="Q1446" s="19"/>
      <c r="R1446" s="19"/>
      <c r="S1446" s="19"/>
      <c r="T1446" s="19"/>
      <c r="U1446" s="19"/>
      <c r="V1446" s="19"/>
    </row>
    <row r="1447" spans="1:22" x14ac:dyDescent="0.25">
      <c r="A1447" t="str">
        <f>IF(RawData!A1447&lt;&gt;"",RawData!A1447,"")</f>
        <v/>
      </c>
      <c r="B1447" t="str">
        <f>IF(RawData!B1447&lt;&gt;"",CONCATENATE(RawData!B1447,", ",RawData!C1447),"")</f>
        <v/>
      </c>
      <c r="C1447" t="str">
        <f>IF(RawData!D1447&lt;&gt;"",RawData!D1447,"")</f>
        <v/>
      </c>
      <c r="D1447" s="28" t="str">
        <f>IF(RawData!E1447&lt;&gt;"",RawData!E1447,"")</f>
        <v/>
      </c>
      <c r="E1447" t="str">
        <f>IF(RawData!F1447&lt;&gt;"",CONCATENATE(RawData!F1447,", ",LEFT(RawData!G1447,1)),"")</f>
        <v/>
      </c>
      <c r="G1447" s="30" t="str">
        <f t="shared" si="22"/>
        <v/>
      </c>
      <c r="H1447" t="str">
        <f>IF(A1447&lt;&gt;"",VLOOKUP(G1447,ScoreRanges!$C$4:$E$8,3),"")</f>
        <v/>
      </c>
      <c r="J1447" s="30" t="str">
        <f>IF(AND(ConversionTable!$F$2&lt;&gt;"",A1447&lt;&gt;""),VLOOKUP(G1447,ConversionTable!B$2:D$402,3),"")</f>
        <v/>
      </c>
      <c r="K1447" t="str">
        <f>IF(AND(ConversionTable!$F$2&lt;&gt;"",A1447&lt;&gt;""),VLOOKUP(J1447,ConversionTable!I$4:K$7,3),"")</f>
        <v/>
      </c>
      <c r="M1447" t="str">
        <f>IF(A1447&lt;&gt;"",(RawData!AC1447*ScoringModel!$B$11+RawData!AD1447*ScoringModel!$B$21+RawData!AE1447*ScoringModel!$B$31)*0.01,"")</f>
        <v/>
      </c>
      <c r="N1447" t="str">
        <f>IF(A1447&lt;&gt;"",(RawData!H1447*ScoringModel!$B$4+RawData!I1447*ScoringModel!$B$5+RawData!J1447*ScoringModel!$B$6+RawData!K1447*ScoringModel!$B$7+RawData!L1447*ScoringModel!$B$8+RawData!M1447*ScoringModel!$B$9+RawData!N1447*ScoringModel!$B$10)*0.01,"")</f>
        <v/>
      </c>
      <c r="O1447" t="str">
        <f>IF(A1447&lt;&gt;"",(RawData!O1447*ScoringModel!$B$14+RawData!P1447*ScoringModel!$B$15+RawData!Q1447*ScoringModel!$B$16+RawData!R1447*ScoringModel!$B$17+RawData!S1447*ScoringModel!$B$18+RawData!T1447*ScoringModel!$B$19+RawData!U1447*ScoringModel!$B$20)*0.01,"")</f>
        <v/>
      </c>
      <c r="P1447" t="str">
        <f>IF(A1447&lt;&gt;"",(RawData!V1447*ScoringModel!$B$24+RawData!W1447*ScoringModel!$B$25+RawData!X1447*ScoringModel!$B$26+RawData!Y1447*ScoringModel!$B$27+RawData!Z1447*ScoringModel!$B$28+RawData!AA1447*ScoringModel!$B$29+RawData!AB1447*ScoringModel!$B$30)*0.01,"")</f>
        <v/>
      </c>
      <c r="Q1447" s="19"/>
      <c r="R1447" s="19"/>
      <c r="S1447" s="19"/>
      <c r="T1447" s="19"/>
      <c r="U1447" s="19"/>
      <c r="V1447" s="19"/>
    </row>
    <row r="1448" spans="1:22" x14ac:dyDescent="0.25">
      <c r="A1448" t="str">
        <f>IF(RawData!A1448&lt;&gt;"",RawData!A1448,"")</f>
        <v/>
      </c>
      <c r="B1448" t="str">
        <f>IF(RawData!B1448&lt;&gt;"",CONCATENATE(RawData!B1448,", ",RawData!C1448),"")</f>
        <v/>
      </c>
      <c r="C1448" t="str">
        <f>IF(RawData!D1448&lt;&gt;"",RawData!D1448,"")</f>
        <v/>
      </c>
      <c r="D1448" s="28" t="str">
        <f>IF(RawData!E1448&lt;&gt;"",RawData!E1448,"")</f>
        <v/>
      </c>
      <c r="E1448" t="str">
        <f>IF(RawData!F1448&lt;&gt;"",CONCATENATE(RawData!F1448,", ",LEFT(RawData!G1448,1)),"")</f>
        <v/>
      </c>
      <c r="G1448" s="30" t="str">
        <f t="shared" si="22"/>
        <v/>
      </c>
      <c r="H1448" t="str">
        <f>IF(A1448&lt;&gt;"",VLOOKUP(G1448,ScoreRanges!$C$4:$E$8,3),"")</f>
        <v/>
      </c>
      <c r="J1448" s="30" t="str">
        <f>IF(AND(ConversionTable!$F$2&lt;&gt;"",A1448&lt;&gt;""),VLOOKUP(G1448,ConversionTable!B$2:D$402,3),"")</f>
        <v/>
      </c>
      <c r="K1448" t="str">
        <f>IF(AND(ConversionTable!$F$2&lt;&gt;"",A1448&lt;&gt;""),VLOOKUP(J1448,ConversionTable!I$4:K$7,3),"")</f>
        <v/>
      </c>
      <c r="M1448" t="str">
        <f>IF(A1448&lt;&gt;"",(RawData!AC1448*ScoringModel!$B$11+RawData!AD1448*ScoringModel!$B$21+RawData!AE1448*ScoringModel!$B$31)*0.01,"")</f>
        <v/>
      </c>
      <c r="N1448" t="str">
        <f>IF(A1448&lt;&gt;"",(RawData!H1448*ScoringModel!$B$4+RawData!I1448*ScoringModel!$B$5+RawData!J1448*ScoringModel!$B$6+RawData!K1448*ScoringModel!$B$7+RawData!L1448*ScoringModel!$B$8+RawData!M1448*ScoringModel!$B$9+RawData!N1448*ScoringModel!$B$10)*0.01,"")</f>
        <v/>
      </c>
      <c r="O1448" t="str">
        <f>IF(A1448&lt;&gt;"",(RawData!O1448*ScoringModel!$B$14+RawData!P1448*ScoringModel!$B$15+RawData!Q1448*ScoringModel!$B$16+RawData!R1448*ScoringModel!$B$17+RawData!S1448*ScoringModel!$B$18+RawData!T1448*ScoringModel!$B$19+RawData!U1448*ScoringModel!$B$20)*0.01,"")</f>
        <v/>
      </c>
      <c r="P1448" t="str">
        <f>IF(A1448&lt;&gt;"",(RawData!V1448*ScoringModel!$B$24+RawData!W1448*ScoringModel!$B$25+RawData!X1448*ScoringModel!$B$26+RawData!Y1448*ScoringModel!$B$27+RawData!Z1448*ScoringModel!$B$28+RawData!AA1448*ScoringModel!$B$29+RawData!AB1448*ScoringModel!$B$30)*0.01,"")</f>
        <v/>
      </c>
      <c r="Q1448" s="19"/>
      <c r="R1448" s="19"/>
      <c r="S1448" s="19"/>
      <c r="T1448" s="19"/>
      <c r="U1448" s="19"/>
      <c r="V1448" s="19"/>
    </row>
    <row r="1449" spans="1:22" x14ac:dyDescent="0.25">
      <c r="A1449" t="str">
        <f>IF(RawData!A1449&lt;&gt;"",RawData!A1449,"")</f>
        <v/>
      </c>
      <c r="B1449" t="str">
        <f>IF(RawData!B1449&lt;&gt;"",CONCATENATE(RawData!B1449,", ",RawData!C1449),"")</f>
        <v/>
      </c>
      <c r="C1449" t="str">
        <f>IF(RawData!D1449&lt;&gt;"",RawData!D1449,"")</f>
        <v/>
      </c>
      <c r="D1449" s="28" t="str">
        <f>IF(RawData!E1449&lt;&gt;"",RawData!E1449,"")</f>
        <v/>
      </c>
      <c r="E1449" t="str">
        <f>IF(RawData!F1449&lt;&gt;"",CONCATENATE(RawData!F1449,", ",LEFT(RawData!G1449,1)),"")</f>
        <v/>
      </c>
      <c r="G1449" s="30" t="str">
        <f t="shared" si="22"/>
        <v/>
      </c>
      <c r="H1449" t="str">
        <f>IF(A1449&lt;&gt;"",VLOOKUP(G1449,ScoreRanges!$C$4:$E$8,3),"")</f>
        <v/>
      </c>
      <c r="J1449" s="30" t="str">
        <f>IF(AND(ConversionTable!$F$2&lt;&gt;"",A1449&lt;&gt;""),VLOOKUP(G1449,ConversionTable!B$2:D$402,3),"")</f>
        <v/>
      </c>
      <c r="K1449" t="str">
        <f>IF(AND(ConversionTable!$F$2&lt;&gt;"",A1449&lt;&gt;""),VLOOKUP(J1449,ConversionTable!I$4:K$7,3),"")</f>
        <v/>
      </c>
      <c r="M1449" t="str">
        <f>IF(A1449&lt;&gt;"",(RawData!AC1449*ScoringModel!$B$11+RawData!AD1449*ScoringModel!$B$21+RawData!AE1449*ScoringModel!$B$31)*0.01,"")</f>
        <v/>
      </c>
      <c r="N1449" t="str">
        <f>IF(A1449&lt;&gt;"",(RawData!H1449*ScoringModel!$B$4+RawData!I1449*ScoringModel!$B$5+RawData!J1449*ScoringModel!$B$6+RawData!K1449*ScoringModel!$B$7+RawData!L1449*ScoringModel!$B$8+RawData!M1449*ScoringModel!$B$9+RawData!N1449*ScoringModel!$B$10)*0.01,"")</f>
        <v/>
      </c>
      <c r="O1449" t="str">
        <f>IF(A1449&lt;&gt;"",(RawData!O1449*ScoringModel!$B$14+RawData!P1449*ScoringModel!$B$15+RawData!Q1449*ScoringModel!$B$16+RawData!R1449*ScoringModel!$B$17+RawData!S1449*ScoringModel!$B$18+RawData!T1449*ScoringModel!$B$19+RawData!U1449*ScoringModel!$B$20)*0.01,"")</f>
        <v/>
      </c>
      <c r="P1449" t="str">
        <f>IF(A1449&lt;&gt;"",(RawData!V1449*ScoringModel!$B$24+RawData!W1449*ScoringModel!$B$25+RawData!X1449*ScoringModel!$B$26+RawData!Y1449*ScoringModel!$B$27+RawData!Z1449*ScoringModel!$B$28+RawData!AA1449*ScoringModel!$B$29+RawData!AB1449*ScoringModel!$B$30)*0.01,"")</f>
        <v/>
      </c>
      <c r="Q1449" s="19"/>
      <c r="R1449" s="19"/>
      <c r="S1449" s="19"/>
      <c r="T1449" s="19"/>
      <c r="U1449" s="19"/>
      <c r="V1449" s="19"/>
    </row>
    <row r="1450" spans="1:22" x14ac:dyDescent="0.25">
      <c r="A1450" t="str">
        <f>IF(RawData!A1450&lt;&gt;"",RawData!A1450,"")</f>
        <v/>
      </c>
      <c r="B1450" t="str">
        <f>IF(RawData!B1450&lt;&gt;"",CONCATENATE(RawData!B1450,", ",RawData!C1450),"")</f>
        <v/>
      </c>
      <c r="C1450" t="str">
        <f>IF(RawData!D1450&lt;&gt;"",RawData!D1450,"")</f>
        <v/>
      </c>
      <c r="D1450" s="28" t="str">
        <f>IF(RawData!E1450&lt;&gt;"",RawData!E1450,"")</f>
        <v/>
      </c>
      <c r="E1450" t="str">
        <f>IF(RawData!F1450&lt;&gt;"",CONCATENATE(RawData!F1450,", ",LEFT(RawData!G1450,1)),"")</f>
        <v/>
      </c>
      <c r="G1450" s="30" t="str">
        <f t="shared" si="22"/>
        <v/>
      </c>
      <c r="H1450" t="str">
        <f>IF(A1450&lt;&gt;"",VLOOKUP(G1450,ScoreRanges!$C$4:$E$8,3),"")</f>
        <v/>
      </c>
      <c r="J1450" s="30" t="str">
        <f>IF(AND(ConversionTable!$F$2&lt;&gt;"",A1450&lt;&gt;""),VLOOKUP(G1450,ConversionTable!B$2:D$402,3),"")</f>
        <v/>
      </c>
      <c r="K1450" t="str">
        <f>IF(AND(ConversionTable!$F$2&lt;&gt;"",A1450&lt;&gt;""),VLOOKUP(J1450,ConversionTable!I$4:K$7,3),"")</f>
        <v/>
      </c>
      <c r="M1450" t="str">
        <f>IF(A1450&lt;&gt;"",(RawData!AC1450*ScoringModel!$B$11+RawData!AD1450*ScoringModel!$B$21+RawData!AE1450*ScoringModel!$B$31)*0.01,"")</f>
        <v/>
      </c>
      <c r="N1450" t="str">
        <f>IF(A1450&lt;&gt;"",(RawData!H1450*ScoringModel!$B$4+RawData!I1450*ScoringModel!$B$5+RawData!J1450*ScoringModel!$B$6+RawData!K1450*ScoringModel!$B$7+RawData!L1450*ScoringModel!$B$8+RawData!M1450*ScoringModel!$B$9+RawData!N1450*ScoringModel!$B$10)*0.01,"")</f>
        <v/>
      </c>
      <c r="O1450" t="str">
        <f>IF(A1450&lt;&gt;"",(RawData!O1450*ScoringModel!$B$14+RawData!P1450*ScoringModel!$B$15+RawData!Q1450*ScoringModel!$B$16+RawData!R1450*ScoringModel!$B$17+RawData!S1450*ScoringModel!$B$18+RawData!T1450*ScoringModel!$B$19+RawData!U1450*ScoringModel!$B$20)*0.01,"")</f>
        <v/>
      </c>
      <c r="P1450" t="str">
        <f>IF(A1450&lt;&gt;"",(RawData!V1450*ScoringModel!$B$24+RawData!W1450*ScoringModel!$B$25+RawData!X1450*ScoringModel!$B$26+RawData!Y1450*ScoringModel!$B$27+RawData!Z1450*ScoringModel!$B$28+RawData!AA1450*ScoringModel!$B$29+RawData!AB1450*ScoringModel!$B$30)*0.01,"")</f>
        <v/>
      </c>
      <c r="Q1450" s="19"/>
      <c r="R1450" s="19"/>
      <c r="S1450" s="19"/>
      <c r="T1450" s="19"/>
      <c r="U1450" s="19"/>
      <c r="V1450" s="19"/>
    </row>
    <row r="1451" spans="1:22" x14ac:dyDescent="0.25">
      <c r="A1451" t="str">
        <f>IF(RawData!A1451&lt;&gt;"",RawData!A1451,"")</f>
        <v/>
      </c>
      <c r="B1451" t="str">
        <f>IF(RawData!B1451&lt;&gt;"",CONCATENATE(RawData!B1451,", ",RawData!C1451),"")</f>
        <v/>
      </c>
      <c r="C1451" t="str">
        <f>IF(RawData!D1451&lt;&gt;"",RawData!D1451,"")</f>
        <v/>
      </c>
      <c r="D1451" s="28" t="str">
        <f>IF(RawData!E1451&lt;&gt;"",RawData!E1451,"")</f>
        <v/>
      </c>
      <c r="E1451" t="str">
        <f>IF(RawData!F1451&lt;&gt;"",CONCATENATE(RawData!F1451,", ",LEFT(RawData!G1451,1)),"")</f>
        <v/>
      </c>
      <c r="G1451" s="30" t="str">
        <f t="shared" si="22"/>
        <v/>
      </c>
      <c r="H1451" t="str">
        <f>IF(A1451&lt;&gt;"",VLOOKUP(G1451,ScoreRanges!$C$4:$E$8,3),"")</f>
        <v/>
      </c>
      <c r="J1451" s="30" t="str">
        <f>IF(AND(ConversionTable!$F$2&lt;&gt;"",A1451&lt;&gt;""),VLOOKUP(G1451,ConversionTable!B$2:D$402,3),"")</f>
        <v/>
      </c>
      <c r="K1451" t="str">
        <f>IF(AND(ConversionTable!$F$2&lt;&gt;"",A1451&lt;&gt;""),VLOOKUP(J1451,ConversionTable!I$4:K$7,3),"")</f>
        <v/>
      </c>
      <c r="M1451" t="str">
        <f>IF(A1451&lt;&gt;"",(RawData!AC1451*ScoringModel!$B$11+RawData!AD1451*ScoringModel!$B$21+RawData!AE1451*ScoringModel!$B$31)*0.01,"")</f>
        <v/>
      </c>
      <c r="N1451" t="str">
        <f>IF(A1451&lt;&gt;"",(RawData!H1451*ScoringModel!$B$4+RawData!I1451*ScoringModel!$B$5+RawData!J1451*ScoringModel!$B$6+RawData!K1451*ScoringModel!$B$7+RawData!L1451*ScoringModel!$B$8+RawData!M1451*ScoringModel!$B$9+RawData!N1451*ScoringModel!$B$10)*0.01,"")</f>
        <v/>
      </c>
      <c r="O1451" t="str">
        <f>IF(A1451&lt;&gt;"",(RawData!O1451*ScoringModel!$B$14+RawData!P1451*ScoringModel!$B$15+RawData!Q1451*ScoringModel!$B$16+RawData!R1451*ScoringModel!$B$17+RawData!S1451*ScoringModel!$B$18+RawData!T1451*ScoringModel!$B$19+RawData!U1451*ScoringModel!$B$20)*0.01,"")</f>
        <v/>
      </c>
      <c r="P1451" t="str">
        <f>IF(A1451&lt;&gt;"",(RawData!V1451*ScoringModel!$B$24+RawData!W1451*ScoringModel!$B$25+RawData!X1451*ScoringModel!$B$26+RawData!Y1451*ScoringModel!$B$27+RawData!Z1451*ScoringModel!$B$28+RawData!AA1451*ScoringModel!$B$29+RawData!AB1451*ScoringModel!$B$30)*0.01,"")</f>
        <v/>
      </c>
      <c r="Q1451" s="19"/>
      <c r="R1451" s="19"/>
      <c r="S1451" s="19"/>
      <c r="T1451" s="19"/>
      <c r="U1451" s="19"/>
      <c r="V1451" s="19"/>
    </row>
    <row r="1452" spans="1:22" x14ac:dyDescent="0.25">
      <c r="A1452" t="str">
        <f>IF(RawData!A1452&lt;&gt;"",RawData!A1452,"")</f>
        <v/>
      </c>
      <c r="B1452" t="str">
        <f>IF(RawData!B1452&lt;&gt;"",CONCATENATE(RawData!B1452,", ",RawData!C1452),"")</f>
        <v/>
      </c>
      <c r="C1452" t="str">
        <f>IF(RawData!D1452&lt;&gt;"",RawData!D1452,"")</f>
        <v/>
      </c>
      <c r="D1452" s="28" t="str">
        <f>IF(RawData!E1452&lt;&gt;"",RawData!E1452,"")</f>
        <v/>
      </c>
      <c r="E1452" t="str">
        <f>IF(RawData!F1452&lt;&gt;"",CONCATENATE(RawData!F1452,", ",LEFT(RawData!G1452,1)),"")</f>
        <v/>
      </c>
      <c r="G1452" s="30" t="str">
        <f t="shared" si="22"/>
        <v/>
      </c>
      <c r="H1452" t="str">
        <f>IF(A1452&lt;&gt;"",VLOOKUP(G1452,ScoreRanges!$C$4:$E$8,3),"")</f>
        <v/>
      </c>
      <c r="J1452" s="30" t="str">
        <f>IF(AND(ConversionTable!$F$2&lt;&gt;"",A1452&lt;&gt;""),VLOOKUP(G1452,ConversionTable!B$2:D$402,3),"")</f>
        <v/>
      </c>
      <c r="K1452" t="str">
        <f>IF(AND(ConversionTable!$F$2&lt;&gt;"",A1452&lt;&gt;""),VLOOKUP(J1452,ConversionTable!I$4:K$7,3),"")</f>
        <v/>
      </c>
      <c r="M1452" t="str">
        <f>IF(A1452&lt;&gt;"",(RawData!AC1452*ScoringModel!$B$11+RawData!AD1452*ScoringModel!$B$21+RawData!AE1452*ScoringModel!$B$31)*0.01,"")</f>
        <v/>
      </c>
      <c r="N1452" t="str">
        <f>IF(A1452&lt;&gt;"",(RawData!H1452*ScoringModel!$B$4+RawData!I1452*ScoringModel!$B$5+RawData!J1452*ScoringModel!$B$6+RawData!K1452*ScoringModel!$B$7+RawData!L1452*ScoringModel!$B$8+RawData!M1452*ScoringModel!$B$9+RawData!N1452*ScoringModel!$B$10)*0.01,"")</f>
        <v/>
      </c>
      <c r="O1452" t="str">
        <f>IF(A1452&lt;&gt;"",(RawData!O1452*ScoringModel!$B$14+RawData!P1452*ScoringModel!$B$15+RawData!Q1452*ScoringModel!$B$16+RawData!R1452*ScoringModel!$B$17+RawData!S1452*ScoringModel!$B$18+RawData!T1452*ScoringModel!$B$19+RawData!U1452*ScoringModel!$B$20)*0.01,"")</f>
        <v/>
      </c>
      <c r="P1452" t="str">
        <f>IF(A1452&lt;&gt;"",(RawData!V1452*ScoringModel!$B$24+RawData!W1452*ScoringModel!$B$25+RawData!X1452*ScoringModel!$B$26+RawData!Y1452*ScoringModel!$B$27+RawData!Z1452*ScoringModel!$B$28+RawData!AA1452*ScoringModel!$B$29+RawData!AB1452*ScoringModel!$B$30)*0.01,"")</f>
        <v/>
      </c>
      <c r="Q1452" s="19"/>
      <c r="R1452" s="19"/>
      <c r="S1452" s="19"/>
      <c r="T1452" s="19"/>
      <c r="U1452" s="19"/>
      <c r="V1452" s="19"/>
    </row>
    <row r="1453" spans="1:22" x14ac:dyDescent="0.25">
      <c r="A1453" t="str">
        <f>IF(RawData!A1453&lt;&gt;"",RawData!A1453,"")</f>
        <v/>
      </c>
      <c r="B1453" t="str">
        <f>IF(RawData!B1453&lt;&gt;"",CONCATENATE(RawData!B1453,", ",RawData!C1453),"")</f>
        <v/>
      </c>
      <c r="C1453" t="str">
        <f>IF(RawData!D1453&lt;&gt;"",RawData!D1453,"")</f>
        <v/>
      </c>
      <c r="D1453" s="28" t="str">
        <f>IF(RawData!E1453&lt;&gt;"",RawData!E1453,"")</f>
        <v/>
      </c>
      <c r="E1453" t="str">
        <f>IF(RawData!F1453&lt;&gt;"",CONCATENATE(RawData!F1453,", ",LEFT(RawData!G1453,1)),"")</f>
        <v/>
      </c>
      <c r="G1453" s="30" t="str">
        <f t="shared" si="22"/>
        <v/>
      </c>
      <c r="H1453" t="str">
        <f>IF(A1453&lt;&gt;"",VLOOKUP(G1453,ScoreRanges!$C$4:$E$8,3),"")</f>
        <v/>
      </c>
      <c r="J1453" s="30" t="str">
        <f>IF(AND(ConversionTable!$F$2&lt;&gt;"",A1453&lt;&gt;""),VLOOKUP(G1453,ConversionTable!B$2:D$402,3),"")</f>
        <v/>
      </c>
      <c r="K1453" t="str">
        <f>IF(AND(ConversionTable!$F$2&lt;&gt;"",A1453&lt;&gt;""),VLOOKUP(J1453,ConversionTable!I$4:K$7,3),"")</f>
        <v/>
      </c>
      <c r="M1453" t="str">
        <f>IF(A1453&lt;&gt;"",(RawData!AC1453*ScoringModel!$B$11+RawData!AD1453*ScoringModel!$B$21+RawData!AE1453*ScoringModel!$B$31)*0.01,"")</f>
        <v/>
      </c>
      <c r="N1453" t="str">
        <f>IF(A1453&lt;&gt;"",(RawData!H1453*ScoringModel!$B$4+RawData!I1453*ScoringModel!$B$5+RawData!J1453*ScoringModel!$B$6+RawData!K1453*ScoringModel!$B$7+RawData!L1453*ScoringModel!$B$8+RawData!M1453*ScoringModel!$B$9+RawData!N1453*ScoringModel!$B$10)*0.01,"")</f>
        <v/>
      </c>
      <c r="O1453" t="str">
        <f>IF(A1453&lt;&gt;"",(RawData!O1453*ScoringModel!$B$14+RawData!P1453*ScoringModel!$B$15+RawData!Q1453*ScoringModel!$B$16+RawData!R1453*ScoringModel!$B$17+RawData!S1453*ScoringModel!$B$18+RawData!T1453*ScoringModel!$B$19+RawData!U1453*ScoringModel!$B$20)*0.01,"")</f>
        <v/>
      </c>
      <c r="P1453" t="str">
        <f>IF(A1453&lt;&gt;"",(RawData!V1453*ScoringModel!$B$24+RawData!W1453*ScoringModel!$B$25+RawData!X1453*ScoringModel!$B$26+RawData!Y1453*ScoringModel!$B$27+RawData!Z1453*ScoringModel!$B$28+RawData!AA1453*ScoringModel!$B$29+RawData!AB1453*ScoringModel!$B$30)*0.01,"")</f>
        <v/>
      </c>
      <c r="Q1453" s="19"/>
      <c r="R1453" s="19"/>
      <c r="S1453" s="19"/>
      <c r="T1453" s="19"/>
      <c r="U1453" s="19"/>
      <c r="V1453" s="19"/>
    </row>
    <row r="1454" spans="1:22" x14ac:dyDescent="0.25">
      <c r="A1454" t="str">
        <f>IF(RawData!A1454&lt;&gt;"",RawData!A1454,"")</f>
        <v/>
      </c>
      <c r="B1454" t="str">
        <f>IF(RawData!B1454&lt;&gt;"",CONCATENATE(RawData!B1454,", ",RawData!C1454),"")</f>
        <v/>
      </c>
      <c r="C1454" t="str">
        <f>IF(RawData!D1454&lt;&gt;"",RawData!D1454,"")</f>
        <v/>
      </c>
      <c r="D1454" s="28" t="str">
        <f>IF(RawData!E1454&lt;&gt;"",RawData!E1454,"")</f>
        <v/>
      </c>
      <c r="E1454" t="str">
        <f>IF(RawData!F1454&lt;&gt;"",CONCATENATE(RawData!F1454,", ",LEFT(RawData!G1454,1)),"")</f>
        <v/>
      </c>
      <c r="G1454" s="30" t="str">
        <f t="shared" si="22"/>
        <v/>
      </c>
      <c r="H1454" t="str">
        <f>IF(A1454&lt;&gt;"",VLOOKUP(G1454,ScoreRanges!$C$4:$E$8,3),"")</f>
        <v/>
      </c>
      <c r="J1454" s="30" t="str">
        <f>IF(AND(ConversionTable!$F$2&lt;&gt;"",A1454&lt;&gt;""),VLOOKUP(G1454,ConversionTable!B$2:D$402,3),"")</f>
        <v/>
      </c>
      <c r="K1454" t="str">
        <f>IF(AND(ConversionTable!$F$2&lt;&gt;"",A1454&lt;&gt;""),VLOOKUP(J1454,ConversionTable!I$4:K$7,3),"")</f>
        <v/>
      </c>
      <c r="M1454" t="str">
        <f>IF(A1454&lt;&gt;"",(RawData!AC1454*ScoringModel!$B$11+RawData!AD1454*ScoringModel!$B$21+RawData!AE1454*ScoringModel!$B$31)*0.01,"")</f>
        <v/>
      </c>
      <c r="N1454" t="str">
        <f>IF(A1454&lt;&gt;"",(RawData!H1454*ScoringModel!$B$4+RawData!I1454*ScoringModel!$B$5+RawData!J1454*ScoringModel!$B$6+RawData!K1454*ScoringModel!$B$7+RawData!L1454*ScoringModel!$B$8+RawData!M1454*ScoringModel!$B$9+RawData!N1454*ScoringModel!$B$10)*0.01,"")</f>
        <v/>
      </c>
      <c r="O1454" t="str">
        <f>IF(A1454&lt;&gt;"",(RawData!O1454*ScoringModel!$B$14+RawData!P1454*ScoringModel!$B$15+RawData!Q1454*ScoringModel!$B$16+RawData!R1454*ScoringModel!$B$17+RawData!S1454*ScoringModel!$B$18+RawData!T1454*ScoringModel!$B$19+RawData!U1454*ScoringModel!$B$20)*0.01,"")</f>
        <v/>
      </c>
      <c r="P1454" t="str">
        <f>IF(A1454&lt;&gt;"",(RawData!V1454*ScoringModel!$B$24+RawData!W1454*ScoringModel!$B$25+RawData!X1454*ScoringModel!$B$26+RawData!Y1454*ScoringModel!$B$27+RawData!Z1454*ScoringModel!$B$28+RawData!AA1454*ScoringModel!$B$29+RawData!AB1454*ScoringModel!$B$30)*0.01,"")</f>
        <v/>
      </c>
      <c r="Q1454" s="19"/>
      <c r="R1454" s="19"/>
      <c r="S1454" s="19"/>
      <c r="T1454" s="19"/>
      <c r="U1454" s="19"/>
      <c r="V1454" s="19"/>
    </row>
    <row r="1455" spans="1:22" x14ac:dyDescent="0.25">
      <c r="A1455" t="str">
        <f>IF(RawData!A1455&lt;&gt;"",RawData!A1455,"")</f>
        <v/>
      </c>
      <c r="B1455" t="str">
        <f>IF(RawData!B1455&lt;&gt;"",CONCATENATE(RawData!B1455,", ",RawData!C1455),"")</f>
        <v/>
      </c>
      <c r="C1455" t="str">
        <f>IF(RawData!D1455&lt;&gt;"",RawData!D1455,"")</f>
        <v/>
      </c>
      <c r="D1455" s="28" t="str">
        <f>IF(RawData!E1455&lt;&gt;"",RawData!E1455,"")</f>
        <v/>
      </c>
      <c r="E1455" t="str">
        <f>IF(RawData!F1455&lt;&gt;"",CONCATENATE(RawData!F1455,", ",LEFT(RawData!G1455,1)),"")</f>
        <v/>
      </c>
      <c r="G1455" s="30" t="str">
        <f t="shared" si="22"/>
        <v/>
      </c>
      <c r="H1455" t="str">
        <f>IF(A1455&lt;&gt;"",VLOOKUP(G1455,ScoreRanges!$C$4:$E$8,3),"")</f>
        <v/>
      </c>
      <c r="J1455" s="30" t="str">
        <f>IF(AND(ConversionTable!$F$2&lt;&gt;"",A1455&lt;&gt;""),VLOOKUP(G1455,ConversionTable!B$2:D$402,3),"")</f>
        <v/>
      </c>
      <c r="K1455" t="str">
        <f>IF(AND(ConversionTable!$F$2&lt;&gt;"",A1455&lt;&gt;""),VLOOKUP(J1455,ConversionTable!I$4:K$7,3),"")</f>
        <v/>
      </c>
      <c r="M1455" t="str">
        <f>IF(A1455&lt;&gt;"",(RawData!AC1455*ScoringModel!$B$11+RawData!AD1455*ScoringModel!$B$21+RawData!AE1455*ScoringModel!$B$31)*0.01,"")</f>
        <v/>
      </c>
      <c r="N1455" t="str">
        <f>IF(A1455&lt;&gt;"",(RawData!H1455*ScoringModel!$B$4+RawData!I1455*ScoringModel!$B$5+RawData!J1455*ScoringModel!$B$6+RawData!K1455*ScoringModel!$B$7+RawData!L1455*ScoringModel!$B$8+RawData!M1455*ScoringModel!$B$9+RawData!N1455*ScoringModel!$B$10)*0.01,"")</f>
        <v/>
      </c>
      <c r="O1455" t="str">
        <f>IF(A1455&lt;&gt;"",(RawData!O1455*ScoringModel!$B$14+RawData!P1455*ScoringModel!$B$15+RawData!Q1455*ScoringModel!$B$16+RawData!R1455*ScoringModel!$B$17+RawData!S1455*ScoringModel!$B$18+RawData!T1455*ScoringModel!$B$19+RawData!U1455*ScoringModel!$B$20)*0.01,"")</f>
        <v/>
      </c>
      <c r="P1455" t="str">
        <f>IF(A1455&lt;&gt;"",(RawData!V1455*ScoringModel!$B$24+RawData!W1455*ScoringModel!$B$25+RawData!X1455*ScoringModel!$B$26+RawData!Y1455*ScoringModel!$B$27+RawData!Z1455*ScoringModel!$B$28+RawData!AA1455*ScoringModel!$B$29+RawData!AB1455*ScoringModel!$B$30)*0.01,"")</f>
        <v/>
      </c>
      <c r="Q1455" s="19"/>
      <c r="R1455" s="19"/>
      <c r="S1455" s="19"/>
      <c r="T1455" s="19"/>
      <c r="U1455" s="19"/>
      <c r="V1455" s="19"/>
    </row>
    <row r="1456" spans="1:22" x14ac:dyDescent="0.25">
      <c r="A1456" t="str">
        <f>IF(RawData!A1456&lt;&gt;"",RawData!A1456,"")</f>
        <v/>
      </c>
      <c r="B1456" t="str">
        <f>IF(RawData!B1456&lt;&gt;"",CONCATENATE(RawData!B1456,", ",RawData!C1456),"")</f>
        <v/>
      </c>
      <c r="C1456" t="str">
        <f>IF(RawData!D1456&lt;&gt;"",RawData!D1456,"")</f>
        <v/>
      </c>
      <c r="D1456" s="28" t="str">
        <f>IF(RawData!E1456&lt;&gt;"",RawData!E1456,"")</f>
        <v/>
      </c>
      <c r="E1456" t="str">
        <f>IF(RawData!F1456&lt;&gt;"",CONCATENATE(RawData!F1456,", ",LEFT(RawData!G1456,1)),"")</f>
        <v/>
      </c>
      <c r="G1456" s="30" t="str">
        <f t="shared" si="22"/>
        <v/>
      </c>
      <c r="H1456" t="str">
        <f>IF(A1456&lt;&gt;"",VLOOKUP(G1456,ScoreRanges!$C$4:$E$8,3),"")</f>
        <v/>
      </c>
      <c r="J1456" s="30" t="str">
        <f>IF(AND(ConversionTable!$F$2&lt;&gt;"",A1456&lt;&gt;""),VLOOKUP(G1456,ConversionTable!B$2:D$402,3),"")</f>
        <v/>
      </c>
      <c r="K1456" t="str">
        <f>IF(AND(ConversionTable!$F$2&lt;&gt;"",A1456&lt;&gt;""),VLOOKUP(J1456,ConversionTable!I$4:K$7,3),"")</f>
        <v/>
      </c>
      <c r="M1456" t="str">
        <f>IF(A1456&lt;&gt;"",(RawData!AC1456*ScoringModel!$B$11+RawData!AD1456*ScoringModel!$B$21+RawData!AE1456*ScoringModel!$B$31)*0.01,"")</f>
        <v/>
      </c>
      <c r="N1456" t="str">
        <f>IF(A1456&lt;&gt;"",(RawData!H1456*ScoringModel!$B$4+RawData!I1456*ScoringModel!$B$5+RawData!J1456*ScoringModel!$B$6+RawData!K1456*ScoringModel!$B$7+RawData!L1456*ScoringModel!$B$8+RawData!M1456*ScoringModel!$B$9+RawData!N1456*ScoringModel!$B$10)*0.01,"")</f>
        <v/>
      </c>
      <c r="O1456" t="str">
        <f>IF(A1456&lt;&gt;"",(RawData!O1456*ScoringModel!$B$14+RawData!P1456*ScoringModel!$B$15+RawData!Q1456*ScoringModel!$B$16+RawData!R1456*ScoringModel!$B$17+RawData!S1456*ScoringModel!$B$18+RawData!T1456*ScoringModel!$B$19+RawData!U1456*ScoringModel!$B$20)*0.01,"")</f>
        <v/>
      </c>
      <c r="P1456" t="str">
        <f>IF(A1456&lt;&gt;"",(RawData!V1456*ScoringModel!$B$24+RawData!W1456*ScoringModel!$B$25+RawData!X1456*ScoringModel!$B$26+RawData!Y1456*ScoringModel!$B$27+RawData!Z1456*ScoringModel!$B$28+RawData!AA1456*ScoringModel!$B$29+RawData!AB1456*ScoringModel!$B$30)*0.01,"")</f>
        <v/>
      </c>
      <c r="Q1456" s="19"/>
      <c r="R1456" s="19"/>
      <c r="S1456" s="19"/>
      <c r="T1456" s="19"/>
      <c r="U1456" s="19"/>
      <c r="V1456" s="19"/>
    </row>
    <row r="1457" spans="1:22" x14ac:dyDescent="0.25">
      <c r="A1457" t="str">
        <f>IF(RawData!A1457&lt;&gt;"",RawData!A1457,"")</f>
        <v/>
      </c>
      <c r="B1457" t="str">
        <f>IF(RawData!B1457&lt;&gt;"",CONCATENATE(RawData!B1457,", ",RawData!C1457),"")</f>
        <v/>
      </c>
      <c r="C1457" t="str">
        <f>IF(RawData!D1457&lt;&gt;"",RawData!D1457,"")</f>
        <v/>
      </c>
      <c r="D1457" s="28" t="str">
        <f>IF(RawData!E1457&lt;&gt;"",RawData!E1457,"")</f>
        <v/>
      </c>
      <c r="E1457" t="str">
        <f>IF(RawData!F1457&lt;&gt;"",CONCATENATE(RawData!F1457,", ",LEFT(RawData!G1457,1)),"")</f>
        <v/>
      </c>
      <c r="G1457" s="30" t="str">
        <f t="shared" si="22"/>
        <v/>
      </c>
      <c r="H1457" t="str">
        <f>IF(A1457&lt;&gt;"",VLOOKUP(G1457,ScoreRanges!$C$4:$E$8,3),"")</f>
        <v/>
      </c>
      <c r="J1457" s="30" t="str">
        <f>IF(AND(ConversionTable!$F$2&lt;&gt;"",A1457&lt;&gt;""),VLOOKUP(G1457,ConversionTable!B$2:D$402,3),"")</f>
        <v/>
      </c>
      <c r="K1457" t="str">
        <f>IF(AND(ConversionTable!$F$2&lt;&gt;"",A1457&lt;&gt;""),VLOOKUP(J1457,ConversionTable!I$4:K$7,3),"")</f>
        <v/>
      </c>
      <c r="M1457" t="str">
        <f>IF(A1457&lt;&gt;"",(RawData!AC1457*ScoringModel!$B$11+RawData!AD1457*ScoringModel!$B$21+RawData!AE1457*ScoringModel!$B$31)*0.01,"")</f>
        <v/>
      </c>
      <c r="N1457" t="str">
        <f>IF(A1457&lt;&gt;"",(RawData!H1457*ScoringModel!$B$4+RawData!I1457*ScoringModel!$B$5+RawData!J1457*ScoringModel!$B$6+RawData!K1457*ScoringModel!$B$7+RawData!L1457*ScoringModel!$B$8+RawData!M1457*ScoringModel!$B$9+RawData!N1457*ScoringModel!$B$10)*0.01,"")</f>
        <v/>
      </c>
      <c r="O1457" t="str">
        <f>IF(A1457&lt;&gt;"",(RawData!O1457*ScoringModel!$B$14+RawData!P1457*ScoringModel!$B$15+RawData!Q1457*ScoringModel!$B$16+RawData!R1457*ScoringModel!$B$17+RawData!S1457*ScoringModel!$B$18+RawData!T1457*ScoringModel!$B$19+RawData!U1457*ScoringModel!$B$20)*0.01,"")</f>
        <v/>
      </c>
      <c r="P1457" t="str">
        <f>IF(A1457&lt;&gt;"",(RawData!V1457*ScoringModel!$B$24+RawData!W1457*ScoringModel!$B$25+RawData!X1457*ScoringModel!$B$26+RawData!Y1457*ScoringModel!$B$27+RawData!Z1457*ScoringModel!$B$28+RawData!AA1457*ScoringModel!$B$29+RawData!AB1457*ScoringModel!$B$30)*0.01,"")</f>
        <v/>
      </c>
      <c r="Q1457" s="19"/>
      <c r="R1457" s="19"/>
      <c r="S1457" s="19"/>
      <c r="T1457" s="19"/>
      <c r="U1457" s="19"/>
      <c r="V1457" s="19"/>
    </row>
    <row r="1458" spans="1:22" x14ac:dyDescent="0.25">
      <c r="A1458" t="str">
        <f>IF(RawData!A1458&lt;&gt;"",RawData!A1458,"")</f>
        <v/>
      </c>
      <c r="B1458" t="str">
        <f>IF(RawData!B1458&lt;&gt;"",CONCATENATE(RawData!B1458,", ",RawData!C1458),"")</f>
        <v/>
      </c>
      <c r="C1458" t="str">
        <f>IF(RawData!D1458&lt;&gt;"",RawData!D1458,"")</f>
        <v/>
      </c>
      <c r="D1458" s="28" t="str">
        <f>IF(RawData!E1458&lt;&gt;"",RawData!E1458,"")</f>
        <v/>
      </c>
      <c r="E1458" t="str">
        <f>IF(RawData!F1458&lt;&gt;"",CONCATENATE(RawData!F1458,", ",LEFT(RawData!G1458,1)),"")</f>
        <v/>
      </c>
      <c r="G1458" s="30" t="str">
        <f t="shared" si="22"/>
        <v/>
      </c>
      <c r="H1458" t="str">
        <f>IF(A1458&lt;&gt;"",VLOOKUP(G1458,ScoreRanges!$C$4:$E$8,3),"")</f>
        <v/>
      </c>
      <c r="J1458" s="30" t="str">
        <f>IF(AND(ConversionTable!$F$2&lt;&gt;"",A1458&lt;&gt;""),VLOOKUP(G1458,ConversionTable!B$2:D$402,3),"")</f>
        <v/>
      </c>
      <c r="K1458" t="str">
        <f>IF(AND(ConversionTable!$F$2&lt;&gt;"",A1458&lt;&gt;""),VLOOKUP(J1458,ConversionTable!I$4:K$7,3),"")</f>
        <v/>
      </c>
      <c r="M1458" t="str">
        <f>IF(A1458&lt;&gt;"",(RawData!AC1458*ScoringModel!$B$11+RawData!AD1458*ScoringModel!$B$21+RawData!AE1458*ScoringModel!$B$31)*0.01,"")</f>
        <v/>
      </c>
      <c r="N1458" t="str">
        <f>IF(A1458&lt;&gt;"",(RawData!H1458*ScoringModel!$B$4+RawData!I1458*ScoringModel!$B$5+RawData!J1458*ScoringModel!$B$6+RawData!K1458*ScoringModel!$B$7+RawData!L1458*ScoringModel!$B$8+RawData!M1458*ScoringModel!$B$9+RawData!N1458*ScoringModel!$B$10)*0.01,"")</f>
        <v/>
      </c>
      <c r="O1458" t="str">
        <f>IF(A1458&lt;&gt;"",(RawData!O1458*ScoringModel!$B$14+RawData!P1458*ScoringModel!$B$15+RawData!Q1458*ScoringModel!$B$16+RawData!R1458*ScoringModel!$B$17+RawData!S1458*ScoringModel!$B$18+RawData!T1458*ScoringModel!$B$19+RawData!U1458*ScoringModel!$B$20)*0.01,"")</f>
        <v/>
      </c>
      <c r="P1458" t="str">
        <f>IF(A1458&lt;&gt;"",(RawData!V1458*ScoringModel!$B$24+RawData!W1458*ScoringModel!$B$25+RawData!X1458*ScoringModel!$B$26+RawData!Y1458*ScoringModel!$B$27+RawData!Z1458*ScoringModel!$B$28+RawData!AA1458*ScoringModel!$B$29+RawData!AB1458*ScoringModel!$B$30)*0.01,"")</f>
        <v/>
      </c>
      <c r="Q1458" s="19"/>
      <c r="R1458" s="19"/>
      <c r="S1458" s="19"/>
      <c r="T1458" s="19"/>
      <c r="U1458" s="19"/>
      <c r="V1458" s="19"/>
    </row>
    <row r="1459" spans="1:22" x14ac:dyDescent="0.25">
      <c r="A1459" t="str">
        <f>IF(RawData!A1459&lt;&gt;"",RawData!A1459,"")</f>
        <v/>
      </c>
      <c r="B1459" t="str">
        <f>IF(RawData!B1459&lt;&gt;"",CONCATENATE(RawData!B1459,", ",RawData!C1459),"")</f>
        <v/>
      </c>
      <c r="C1459" t="str">
        <f>IF(RawData!D1459&lt;&gt;"",RawData!D1459,"")</f>
        <v/>
      </c>
      <c r="D1459" s="28" t="str">
        <f>IF(RawData!E1459&lt;&gt;"",RawData!E1459,"")</f>
        <v/>
      </c>
      <c r="E1459" t="str">
        <f>IF(RawData!F1459&lt;&gt;"",CONCATENATE(RawData!F1459,", ",LEFT(RawData!G1459,1)),"")</f>
        <v/>
      </c>
      <c r="G1459" s="30" t="str">
        <f t="shared" si="22"/>
        <v/>
      </c>
      <c r="H1459" t="str">
        <f>IF(A1459&lt;&gt;"",VLOOKUP(G1459,ScoreRanges!$C$4:$E$8,3),"")</f>
        <v/>
      </c>
      <c r="J1459" s="30" t="str">
        <f>IF(AND(ConversionTable!$F$2&lt;&gt;"",A1459&lt;&gt;""),VLOOKUP(G1459,ConversionTable!B$2:D$402,3),"")</f>
        <v/>
      </c>
      <c r="K1459" t="str">
        <f>IF(AND(ConversionTable!$F$2&lt;&gt;"",A1459&lt;&gt;""),VLOOKUP(J1459,ConversionTable!I$4:K$7,3),"")</f>
        <v/>
      </c>
      <c r="M1459" t="str">
        <f>IF(A1459&lt;&gt;"",(RawData!AC1459*ScoringModel!$B$11+RawData!AD1459*ScoringModel!$B$21+RawData!AE1459*ScoringModel!$B$31)*0.01,"")</f>
        <v/>
      </c>
      <c r="N1459" t="str">
        <f>IF(A1459&lt;&gt;"",(RawData!H1459*ScoringModel!$B$4+RawData!I1459*ScoringModel!$B$5+RawData!J1459*ScoringModel!$B$6+RawData!K1459*ScoringModel!$B$7+RawData!L1459*ScoringModel!$B$8+RawData!M1459*ScoringModel!$B$9+RawData!N1459*ScoringModel!$B$10)*0.01,"")</f>
        <v/>
      </c>
      <c r="O1459" t="str">
        <f>IF(A1459&lt;&gt;"",(RawData!O1459*ScoringModel!$B$14+RawData!P1459*ScoringModel!$B$15+RawData!Q1459*ScoringModel!$B$16+RawData!R1459*ScoringModel!$B$17+RawData!S1459*ScoringModel!$B$18+RawData!T1459*ScoringModel!$B$19+RawData!U1459*ScoringModel!$B$20)*0.01,"")</f>
        <v/>
      </c>
      <c r="P1459" t="str">
        <f>IF(A1459&lt;&gt;"",(RawData!V1459*ScoringModel!$B$24+RawData!W1459*ScoringModel!$B$25+RawData!X1459*ScoringModel!$B$26+RawData!Y1459*ScoringModel!$B$27+RawData!Z1459*ScoringModel!$B$28+RawData!AA1459*ScoringModel!$B$29+RawData!AB1459*ScoringModel!$B$30)*0.01,"")</f>
        <v/>
      </c>
      <c r="Q1459" s="19"/>
      <c r="R1459" s="19"/>
      <c r="S1459" s="19"/>
      <c r="T1459" s="19"/>
      <c r="U1459" s="19"/>
      <c r="V1459" s="19"/>
    </row>
    <row r="1460" spans="1:22" x14ac:dyDescent="0.25">
      <c r="A1460" t="str">
        <f>IF(RawData!A1460&lt;&gt;"",RawData!A1460,"")</f>
        <v/>
      </c>
      <c r="B1460" t="str">
        <f>IF(RawData!B1460&lt;&gt;"",CONCATENATE(RawData!B1460,", ",RawData!C1460),"")</f>
        <v/>
      </c>
      <c r="C1460" t="str">
        <f>IF(RawData!D1460&lt;&gt;"",RawData!D1460,"")</f>
        <v/>
      </c>
      <c r="D1460" s="28" t="str">
        <f>IF(RawData!E1460&lt;&gt;"",RawData!E1460,"")</f>
        <v/>
      </c>
      <c r="E1460" t="str">
        <f>IF(RawData!F1460&lt;&gt;"",CONCATENATE(RawData!F1460,", ",LEFT(RawData!G1460,1)),"")</f>
        <v/>
      </c>
      <c r="G1460" s="30" t="str">
        <f t="shared" si="22"/>
        <v/>
      </c>
      <c r="H1460" t="str">
        <f>IF(A1460&lt;&gt;"",VLOOKUP(G1460,ScoreRanges!$C$4:$E$8,3),"")</f>
        <v/>
      </c>
      <c r="J1460" s="30" t="str">
        <f>IF(AND(ConversionTable!$F$2&lt;&gt;"",A1460&lt;&gt;""),VLOOKUP(G1460,ConversionTable!B$2:D$402,3),"")</f>
        <v/>
      </c>
      <c r="K1460" t="str">
        <f>IF(AND(ConversionTable!$F$2&lt;&gt;"",A1460&lt;&gt;""),VLOOKUP(J1460,ConversionTable!I$4:K$7,3),"")</f>
        <v/>
      </c>
      <c r="M1460" t="str">
        <f>IF(A1460&lt;&gt;"",(RawData!AC1460*ScoringModel!$B$11+RawData!AD1460*ScoringModel!$B$21+RawData!AE1460*ScoringModel!$B$31)*0.01,"")</f>
        <v/>
      </c>
      <c r="N1460" t="str">
        <f>IF(A1460&lt;&gt;"",(RawData!H1460*ScoringModel!$B$4+RawData!I1460*ScoringModel!$B$5+RawData!J1460*ScoringModel!$B$6+RawData!K1460*ScoringModel!$B$7+RawData!L1460*ScoringModel!$B$8+RawData!M1460*ScoringModel!$B$9+RawData!N1460*ScoringModel!$B$10)*0.01,"")</f>
        <v/>
      </c>
      <c r="O1460" t="str">
        <f>IF(A1460&lt;&gt;"",(RawData!O1460*ScoringModel!$B$14+RawData!P1460*ScoringModel!$B$15+RawData!Q1460*ScoringModel!$B$16+RawData!R1460*ScoringModel!$B$17+RawData!S1460*ScoringModel!$B$18+RawData!T1460*ScoringModel!$B$19+RawData!U1460*ScoringModel!$B$20)*0.01,"")</f>
        <v/>
      </c>
      <c r="P1460" t="str">
        <f>IF(A1460&lt;&gt;"",(RawData!V1460*ScoringModel!$B$24+RawData!W1460*ScoringModel!$B$25+RawData!X1460*ScoringModel!$B$26+RawData!Y1460*ScoringModel!$B$27+RawData!Z1460*ScoringModel!$B$28+RawData!AA1460*ScoringModel!$B$29+RawData!AB1460*ScoringModel!$B$30)*0.01,"")</f>
        <v/>
      </c>
      <c r="Q1460" s="19"/>
      <c r="R1460" s="19"/>
      <c r="S1460" s="19"/>
      <c r="T1460" s="19"/>
      <c r="U1460" s="19"/>
      <c r="V1460" s="19"/>
    </row>
    <row r="1461" spans="1:22" x14ac:dyDescent="0.25">
      <c r="A1461" t="str">
        <f>IF(RawData!A1461&lt;&gt;"",RawData!A1461,"")</f>
        <v/>
      </c>
      <c r="B1461" t="str">
        <f>IF(RawData!B1461&lt;&gt;"",CONCATENATE(RawData!B1461,", ",RawData!C1461),"")</f>
        <v/>
      </c>
      <c r="C1461" t="str">
        <f>IF(RawData!D1461&lt;&gt;"",RawData!D1461,"")</f>
        <v/>
      </c>
      <c r="D1461" s="28" t="str">
        <f>IF(RawData!E1461&lt;&gt;"",RawData!E1461,"")</f>
        <v/>
      </c>
      <c r="E1461" t="str">
        <f>IF(RawData!F1461&lt;&gt;"",CONCATENATE(RawData!F1461,", ",LEFT(RawData!G1461,1)),"")</f>
        <v/>
      </c>
      <c r="G1461" s="30" t="str">
        <f t="shared" si="22"/>
        <v/>
      </c>
      <c r="H1461" t="str">
        <f>IF(A1461&lt;&gt;"",VLOOKUP(G1461,ScoreRanges!$C$4:$E$8,3),"")</f>
        <v/>
      </c>
      <c r="J1461" s="30" t="str">
        <f>IF(AND(ConversionTable!$F$2&lt;&gt;"",A1461&lt;&gt;""),VLOOKUP(G1461,ConversionTable!B$2:D$402,3),"")</f>
        <v/>
      </c>
      <c r="K1461" t="str">
        <f>IF(AND(ConversionTable!$F$2&lt;&gt;"",A1461&lt;&gt;""),VLOOKUP(J1461,ConversionTable!I$4:K$7,3),"")</f>
        <v/>
      </c>
      <c r="M1461" t="str">
        <f>IF(A1461&lt;&gt;"",(RawData!AC1461*ScoringModel!$B$11+RawData!AD1461*ScoringModel!$B$21+RawData!AE1461*ScoringModel!$B$31)*0.01,"")</f>
        <v/>
      </c>
      <c r="N1461" t="str">
        <f>IF(A1461&lt;&gt;"",(RawData!H1461*ScoringModel!$B$4+RawData!I1461*ScoringModel!$B$5+RawData!J1461*ScoringModel!$B$6+RawData!K1461*ScoringModel!$B$7+RawData!L1461*ScoringModel!$B$8+RawData!M1461*ScoringModel!$B$9+RawData!N1461*ScoringModel!$B$10)*0.01,"")</f>
        <v/>
      </c>
      <c r="O1461" t="str">
        <f>IF(A1461&lt;&gt;"",(RawData!O1461*ScoringModel!$B$14+RawData!P1461*ScoringModel!$B$15+RawData!Q1461*ScoringModel!$B$16+RawData!R1461*ScoringModel!$B$17+RawData!S1461*ScoringModel!$B$18+RawData!T1461*ScoringModel!$B$19+RawData!U1461*ScoringModel!$B$20)*0.01,"")</f>
        <v/>
      </c>
      <c r="P1461" t="str">
        <f>IF(A1461&lt;&gt;"",(RawData!V1461*ScoringModel!$B$24+RawData!W1461*ScoringModel!$B$25+RawData!X1461*ScoringModel!$B$26+RawData!Y1461*ScoringModel!$B$27+RawData!Z1461*ScoringModel!$B$28+RawData!AA1461*ScoringModel!$B$29+RawData!AB1461*ScoringModel!$B$30)*0.01,"")</f>
        <v/>
      </c>
      <c r="Q1461" s="19"/>
      <c r="R1461" s="19"/>
      <c r="S1461" s="19"/>
      <c r="T1461" s="19"/>
      <c r="U1461" s="19"/>
      <c r="V1461" s="19"/>
    </row>
    <row r="1462" spans="1:22" x14ac:dyDescent="0.25">
      <c r="A1462" t="str">
        <f>IF(RawData!A1462&lt;&gt;"",RawData!A1462,"")</f>
        <v/>
      </c>
      <c r="B1462" t="str">
        <f>IF(RawData!B1462&lt;&gt;"",CONCATENATE(RawData!B1462,", ",RawData!C1462),"")</f>
        <v/>
      </c>
      <c r="C1462" t="str">
        <f>IF(RawData!D1462&lt;&gt;"",RawData!D1462,"")</f>
        <v/>
      </c>
      <c r="D1462" s="28" t="str">
        <f>IF(RawData!E1462&lt;&gt;"",RawData!E1462,"")</f>
        <v/>
      </c>
      <c r="E1462" t="str">
        <f>IF(RawData!F1462&lt;&gt;"",CONCATENATE(RawData!F1462,", ",LEFT(RawData!G1462,1)),"")</f>
        <v/>
      </c>
      <c r="G1462" s="30" t="str">
        <f t="shared" si="22"/>
        <v/>
      </c>
      <c r="H1462" t="str">
        <f>IF(A1462&lt;&gt;"",VLOOKUP(G1462,ScoreRanges!$C$4:$E$8,3),"")</f>
        <v/>
      </c>
      <c r="J1462" s="30" t="str">
        <f>IF(AND(ConversionTable!$F$2&lt;&gt;"",A1462&lt;&gt;""),VLOOKUP(G1462,ConversionTable!B$2:D$402,3),"")</f>
        <v/>
      </c>
      <c r="K1462" t="str">
        <f>IF(AND(ConversionTable!$F$2&lt;&gt;"",A1462&lt;&gt;""),VLOOKUP(J1462,ConversionTable!I$4:K$7,3),"")</f>
        <v/>
      </c>
      <c r="M1462" t="str">
        <f>IF(A1462&lt;&gt;"",(RawData!AC1462*ScoringModel!$B$11+RawData!AD1462*ScoringModel!$B$21+RawData!AE1462*ScoringModel!$B$31)*0.01,"")</f>
        <v/>
      </c>
      <c r="N1462" t="str">
        <f>IF(A1462&lt;&gt;"",(RawData!H1462*ScoringModel!$B$4+RawData!I1462*ScoringModel!$B$5+RawData!J1462*ScoringModel!$B$6+RawData!K1462*ScoringModel!$B$7+RawData!L1462*ScoringModel!$B$8+RawData!M1462*ScoringModel!$B$9+RawData!N1462*ScoringModel!$B$10)*0.01,"")</f>
        <v/>
      </c>
      <c r="O1462" t="str">
        <f>IF(A1462&lt;&gt;"",(RawData!O1462*ScoringModel!$B$14+RawData!P1462*ScoringModel!$B$15+RawData!Q1462*ScoringModel!$B$16+RawData!R1462*ScoringModel!$B$17+RawData!S1462*ScoringModel!$B$18+RawData!T1462*ScoringModel!$B$19+RawData!U1462*ScoringModel!$B$20)*0.01,"")</f>
        <v/>
      </c>
      <c r="P1462" t="str">
        <f>IF(A1462&lt;&gt;"",(RawData!V1462*ScoringModel!$B$24+RawData!W1462*ScoringModel!$B$25+RawData!X1462*ScoringModel!$B$26+RawData!Y1462*ScoringModel!$B$27+RawData!Z1462*ScoringModel!$B$28+RawData!AA1462*ScoringModel!$B$29+RawData!AB1462*ScoringModel!$B$30)*0.01,"")</f>
        <v/>
      </c>
      <c r="Q1462" s="19"/>
      <c r="R1462" s="19"/>
      <c r="S1462" s="19"/>
      <c r="T1462" s="19"/>
      <c r="U1462" s="19"/>
      <c r="V1462" s="19"/>
    </row>
    <row r="1463" spans="1:22" x14ac:dyDescent="0.25">
      <c r="A1463" t="str">
        <f>IF(RawData!A1463&lt;&gt;"",RawData!A1463,"")</f>
        <v/>
      </c>
      <c r="B1463" t="str">
        <f>IF(RawData!B1463&lt;&gt;"",CONCATENATE(RawData!B1463,", ",RawData!C1463),"")</f>
        <v/>
      </c>
      <c r="C1463" t="str">
        <f>IF(RawData!D1463&lt;&gt;"",RawData!D1463,"")</f>
        <v/>
      </c>
      <c r="D1463" s="28" t="str">
        <f>IF(RawData!E1463&lt;&gt;"",RawData!E1463,"")</f>
        <v/>
      </c>
      <c r="E1463" t="str">
        <f>IF(RawData!F1463&lt;&gt;"",CONCATENATE(RawData!F1463,", ",LEFT(RawData!G1463,1)),"")</f>
        <v/>
      </c>
      <c r="G1463" s="30" t="str">
        <f t="shared" si="22"/>
        <v/>
      </c>
      <c r="H1463" t="str">
        <f>IF(A1463&lt;&gt;"",VLOOKUP(G1463,ScoreRanges!$C$4:$E$8,3),"")</f>
        <v/>
      </c>
      <c r="J1463" s="30" t="str">
        <f>IF(AND(ConversionTable!$F$2&lt;&gt;"",A1463&lt;&gt;""),VLOOKUP(G1463,ConversionTable!B$2:D$402,3),"")</f>
        <v/>
      </c>
      <c r="K1463" t="str">
        <f>IF(AND(ConversionTable!$F$2&lt;&gt;"",A1463&lt;&gt;""),VLOOKUP(J1463,ConversionTable!I$4:K$7,3),"")</f>
        <v/>
      </c>
      <c r="M1463" t="str">
        <f>IF(A1463&lt;&gt;"",(RawData!AC1463*ScoringModel!$B$11+RawData!AD1463*ScoringModel!$B$21+RawData!AE1463*ScoringModel!$B$31)*0.01,"")</f>
        <v/>
      </c>
      <c r="N1463" t="str">
        <f>IF(A1463&lt;&gt;"",(RawData!H1463*ScoringModel!$B$4+RawData!I1463*ScoringModel!$B$5+RawData!J1463*ScoringModel!$B$6+RawData!K1463*ScoringModel!$B$7+RawData!L1463*ScoringModel!$B$8+RawData!M1463*ScoringModel!$B$9+RawData!N1463*ScoringModel!$B$10)*0.01,"")</f>
        <v/>
      </c>
      <c r="O1463" t="str">
        <f>IF(A1463&lt;&gt;"",(RawData!O1463*ScoringModel!$B$14+RawData!P1463*ScoringModel!$B$15+RawData!Q1463*ScoringModel!$B$16+RawData!R1463*ScoringModel!$B$17+RawData!S1463*ScoringModel!$B$18+RawData!T1463*ScoringModel!$B$19+RawData!U1463*ScoringModel!$B$20)*0.01,"")</f>
        <v/>
      </c>
      <c r="P1463" t="str">
        <f>IF(A1463&lt;&gt;"",(RawData!V1463*ScoringModel!$B$24+RawData!W1463*ScoringModel!$B$25+RawData!X1463*ScoringModel!$B$26+RawData!Y1463*ScoringModel!$B$27+RawData!Z1463*ScoringModel!$B$28+RawData!AA1463*ScoringModel!$B$29+RawData!AB1463*ScoringModel!$B$30)*0.01,"")</f>
        <v/>
      </c>
      <c r="Q1463" s="19"/>
      <c r="R1463" s="19"/>
      <c r="S1463" s="19"/>
      <c r="T1463" s="19"/>
      <c r="U1463" s="19"/>
      <c r="V1463" s="19"/>
    </row>
    <row r="1464" spans="1:22" x14ac:dyDescent="0.25">
      <c r="A1464" t="str">
        <f>IF(RawData!A1464&lt;&gt;"",RawData!A1464,"")</f>
        <v/>
      </c>
      <c r="B1464" t="str">
        <f>IF(RawData!B1464&lt;&gt;"",CONCATENATE(RawData!B1464,", ",RawData!C1464),"")</f>
        <v/>
      </c>
      <c r="C1464" t="str">
        <f>IF(RawData!D1464&lt;&gt;"",RawData!D1464,"")</f>
        <v/>
      </c>
      <c r="D1464" s="28" t="str">
        <f>IF(RawData!E1464&lt;&gt;"",RawData!E1464,"")</f>
        <v/>
      </c>
      <c r="E1464" t="str">
        <f>IF(RawData!F1464&lt;&gt;"",CONCATENATE(RawData!F1464,", ",LEFT(RawData!G1464,1)),"")</f>
        <v/>
      </c>
      <c r="G1464" s="30" t="str">
        <f t="shared" si="22"/>
        <v/>
      </c>
      <c r="H1464" t="str">
        <f>IF(A1464&lt;&gt;"",VLOOKUP(G1464,ScoreRanges!$C$4:$E$8,3),"")</f>
        <v/>
      </c>
      <c r="J1464" s="30" t="str">
        <f>IF(AND(ConversionTable!$F$2&lt;&gt;"",A1464&lt;&gt;""),VLOOKUP(G1464,ConversionTable!B$2:D$402,3),"")</f>
        <v/>
      </c>
      <c r="K1464" t="str">
        <f>IF(AND(ConversionTable!$F$2&lt;&gt;"",A1464&lt;&gt;""),VLOOKUP(J1464,ConversionTable!I$4:K$7,3),"")</f>
        <v/>
      </c>
      <c r="M1464" t="str">
        <f>IF(A1464&lt;&gt;"",(RawData!AC1464*ScoringModel!$B$11+RawData!AD1464*ScoringModel!$B$21+RawData!AE1464*ScoringModel!$B$31)*0.01,"")</f>
        <v/>
      </c>
      <c r="N1464" t="str">
        <f>IF(A1464&lt;&gt;"",(RawData!H1464*ScoringModel!$B$4+RawData!I1464*ScoringModel!$B$5+RawData!J1464*ScoringModel!$B$6+RawData!K1464*ScoringModel!$B$7+RawData!L1464*ScoringModel!$B$8+RawData!M1464*ScoringModel!$B$9+RawData!N1464*ScoringModel!$B$10)*0.01,"")</f>
        <v/>
      </c>
      <c r="O1464" t="str">
        <f>IF(A1464&lt;&gt;"",(RawData!O1464*ScoringModel!$B$14+RawData!P1464*ScoringModel!$B$15+RawData!Q1464*ScoringModel!$B$16+RawData!R1464*ScoringModel!$B$17+RawData!S1464*ScoringModel!$B$18+RawData!T1464*ScoringModel!$B$19+RawData!U1464*ScoringModel!$B$20)*0.01,"")</f>
        <v/>
      </c>
      <c r="P1464" t="str">
        <f>IF(A1464&lt;&gt;"",(RawData!V1464*ScoringModel!$B$24+RawData!W1464*ScoringModel!$B$25+RawData!X1464*ScoringModel!$B$26+RawData!Y1464*ScoringModel!$B$27+RawData!Z1464*ScoringModel!$B$28+RawData!AA1464*ScoringModel!$B$29+RawData!AB1464*ScoringModel!$B$30)*0.01,"")</f>
        <v/>
      </c>
      <c r="Q1464" s="19"/>
      <c r="R1464" s="19"/>
      <c r="S1464" s="19"/>
      <c r="T1464" s="19"/>
      <c r="U1464" s="19"/>
      <c r="V1464" s="19"/>
    </row>
    <row r="1465" spans="1:22" x14ac:dyDescent="0.25">
      <c r="A1465" t="str">
        <f>IF(RawData!A1465&lt;&gt;"",RawData!A1465,"")</f>
        <v/>
      </c>
      <c r="B1465" t="str">
        <f>IF(RawData!B1465&lt;&gt;"",CONCATENATE(RawData!B1465,", ",RawData!C1465),"")</f>
        <v/>
      </c>
      <c r="C1465" t="str">
        <f>IF(RawData!D1465&lt;&gt;"",RawData!D1465,"")</f>
        <v/>
      </c>
      <c r="D1465" s="28" t="str">
        <f>IF(RawData!E1465&lt;&gt;"",RawData!E1465,"")</f>
        <v/>
      </c>
      <c r="E1465" t="str">
        <f>IF(RawData!F1465&lt;&gt;"",CONCATENATE(RawData!F1465,", ",LEFT(RawData!G1465,1)),"")</f>
        <v/>
      </c>
      <c r="G1465" s="30" t="str">
        <f t="shared" si="22"/>
        <v/>
      </c>
      <c r="H1465" t="str">
        <f>IF(A1465&lt;&gt;"",VLOOKUP(G1465,ScoreRanges!$C$4:$E$8,3),"")</f>
        <v/>
      </c>
      <c r="J1465" s="30" t="str">
        <f>IF(AND(ConversionTable!$F$2&lt;&gt;"",A1465&lt;&gt;""),VLOOKUP(G1465,ConversionTable!B$2:D$402,3),"")</f>
        <v/>
      </c>
      <c r="K1465" t="str">
        <f>IF(AND(ConversionTable!$F$2&lt;&gt;"",A1465&lt;&gt;""),VLOOKUP(J1465,ConversionTable!I$4:K$7,3),"")</f>
        <v/>
      </c>
      <c r="M1465" t="str">
        <f>IF(A1465&lt;&gt;"",(RawData!AC1465*ScoringModel!$B$11+RawData!AD1465*ScoringModel!$B$21+RawData!AE1465*ScoringModel!$B$31)*0.01,"")</f>
        <v/>
      </c>
      <c r="N1465" t="str">
        <f>IF(A1465&lt;&gt;"",(RawData!H1465*ScoringModel!$B$4+RawData!I1465*ScoringModel!$B$5+RawData!J1465*ScoringModel!$B$6+RawData!K1465*ScoringModel!$B$7+RawData!L1465*ScoringModel!$B$8+RawData!M1465*ScoringModel!$B$9+RawData!N1465*ScoringModel!$B$10)*0.01,"")</f>
        <v/>
      </c>
      <c r="O1465" t="str">
        <f>IF(A1465&lt;&gt;"",(RawData!O1465*ScoringModel!$B$14+RawData!P1465*ScoringModel!$B$15+RawData!Q1465*ScoringModel!$B$16+RawData!R1465*ScoringModel!$B$17+RawData!S1465*ScoringModel!$B$18+RawData!T1465*ScoringModel!$B$19+RawData!U1465*ScoringModel!$B$20)*0.01,"")</f>
        <v/>
      </c>
      <c r="P1465" t="str">
        <f>IF(A1465&lt;&gt;"",(RawData!V1465*ScoringModel!$B$24+RawData!W1465*ScoringModel!$B$25+RawData!X1465*ScoringModel!$B$26+RawData!Y1465*ScoringModel!$B$27+RawData!Z1465*ScoringModel!$B$28+RawData!AA1465*ScoringModel!$B$29+RawData!AB1465*ScoringModel!$B$30)*0.01,"")</f>
        <v/>
      </c>
      <c r="Q1465" s="19"/>
      <c r="R1465" s="19"/>
      <c r="S1465" s="19"/>
      <c r="T1465" s="19"/>
      <c r="U1465" s="19"/>
      <c r="V1465" s="19"/>
    </row>
    <row r="1466" spans="1:22" x14ac:dyDescent="0.25">
      <c r="A1466" t="str">
        <f>IF(RawData!A1466&lt;&gt;"",RawData!A1466,"")</f>
        <v/>
      </c>
      <c r="B1466" t="str">
        <f>IF(RawData!B1466&lt;&gt;"",CONCATENATE(RawData!B1466,", ",RawData!C1466),"")</f>
        <v/>
      </c>
      <c r="C1466" t="str">
        <f>IF(RawData!D1466&lt;&gt;"",RawData!D1466,"")</f>
        <v/>
      </c>
      <c r="D1466" s="28" t="str">
        <f>IF(RawData!E1466&lt;&gt;"",RawData!E1466,"")</f>
        <v/>
      </c>
      <c r="E1466" t="str">
        <f>IF(RawData!F1466&lt;&gt;"",CONCATENATE(RawData!F1466,", ",LEFT(RawData!G1466,1)),"")</f>
        <v/>
      </c>
      <c r="G1466" s="30" t="str">
        <f t="shared" si="22"/>
        <v/>
      </c>
      <c r="H1466" t="str">
        <f>IF(A1466&lt;&gt;"",VLOOKUP(G1466,ScoreRanges!$C$4:$E$8,3),"")</f>
        <v/>
      </c>
      <c r="J1466" s="30" t="str">
        <f>IF(AND(ConversionTable!$F$2&lt;&gt;"",A1466&lt;&gt;""),VLOOKUP(G1466,ConversionTable!B$2:D$402,3),"")</f>
        <v/>
      </c>
      <c r="K1466" t="str">
        <f>IF(AND(ConversionTable!$F$2&lt;&gt;"",A1466&lt;&gt;""),VLOOKUP(J1466,ConversionTable!I$4:K$7,3),"")</f>
        <v/>
      </c>
      <c r="M1466" t="str">
        <f>IF(A1466&lt;&gt;"",(RawData!AC1466*ScoringModel!$B$11+RawData!AD1466*ScoringModel!$B$21+RawData!AE1466*ScoringModel!$B$31)*0.01,"")</f>
        <v/>
      </c>
      <c r="N1466" t="str">
        <f>IF(A1466&lt;&gt;"",(RawData!H1466*ScoringModel!$B$4+RawData!I1466*ScoringModel!$B$5+RawData!J1466*ScoringModel!$B$6+RawData!K1466*ScoringModel!$B$7+RawData!L1466*ScoringModel!$B$8+RawData!M1466*ScoringModel!$B$9+RawData!N1466*ScoringModel!$B$10)*0.01,"")</f>
        <v/>
      </c>
      <c r="O1466" t="str">
        <f>IF(A1466&lt;&gt;"",(RawData!O1466*ScoringModel!$B$14+RawData!P1466*ScoringModel!$B$15+RawData!Q1466*ScoringModel!$B$16+RawData!R1466*ScoringModel!$B$17+RawData!S1466*ScoringModel!$B$18+RawData!T1466*ScoringModel!$B$19+RawData!U1466*ScoringModel!$B$20)*0.01,"")</f>
        <v/>
      </c>
      <c r="P1466" t="str">
        <f>IF(A1466&lt;&gt;"",(RawData!V1466*ScoringModel!$B$24+RawData!W1466*ScoringModel!$B$25+RawData!X1466*ScoringModel!$B$26+RawData!Y1466*ScoringModel!$B$27+RawData!Z1466*ScoringModel!$B$28+RawData!AA1466*ScoringModel!$B$29+RawData!AB1466*ScoringModel!$B$30)*0.01,"")</f>
        <v/>
      </c>
      <c r="Q1466" s="19"/>
      <c r="R1466" s="19"/>
      <c r="S1466" s="19"/>
      <c r="T1466" s="19"/>
      <c r="U1466" s="19"/>
      <c r="V1466" s="19"/>
    </row>
    <row r="1467" spans="1:22" x14ac:dyDescent="0.25">
      <c r="A1467" t="str">
        <f>IF(RawData!A1467&lt;&gt;"",RawData!A1467,"")</f>
        <v/>
      </c>
      <c r="B1467" t="str">
        <f>IF(RawData!B1467&lt;&gt;"",CONCATENATE(RawData!B1467,", ",RawData!C1467),"")</f>
        <v/>
      </c>
      <c r="C1467" t="str">
        <f>IF(RawData!D1467&lt;&gt;"",RawData!D1467,"")</f>
        <v/>
      </c>
      <c r="D1467" s="28" t="str">
        <f>IF(RawData!E1467&lt;&gt;"",RawData!E1467,"")</f>
        <v/>
      </c>
      <c r="E1467" t="str">
        <f>IF(RawData!F1467&lt;&gt;"",CONCATENATE(RawData!F1467,", ",LEFT(RawData!G1467,1)),"")</f>
        <v/>
      </c>
      <c r="G1467" s="30" t="str">
        <f t="shared" si="22"/>
        <v/>
      </c>
      <c r="H1467" t="str">
        <f>IF(A1467&lt;&gt;"",VLOOKUP(G1467,ScoreRanges!$C$4:$E$8,3),"")</f>
        <v/>
      </c>
      <c r="J1467" s="30" t="str">
        <f>IF(AND(ConversionTable!$F$2&lt;&gt;"",A1467&lt;&gt;""),VLOOKUP(G1467,ConversionTable!B$2:D$402,3),"")</f>
        <v/>
      </c>
      <c r="K1467" t="str">
        <f>IF(AND(ConversionTable!$F$2&lt;&gt;"",A1467&lt;&gt;""),VLOOKUP(J1467,ConversionTable!I$4:K$7,3),"")</f>
        <v/>
      </c>
      <c r="M1467" t="str">
        <f>IF(A1467&lt;&gt;"",(RawData!AC1467*ScoringModel!$B$11+RawData!AD1467*ScoringModel!$B$21+RawData!AE1467*ScoringModel!$B$31)*0.01,"")</f>
        <v/>
      </c>
      <c r="N1467" t="str">
        <f>IF(A1467&lt;&gt;"",(RawData!H1467*ScoringModel!$B$4+RawData!I1467*ScoringModel!$B$5+RawData!J1467*ScoringModel!$B$6+RawData!K1467*ScoringModel!$B$7+RawData!L1467*ScoringModel!$B$8+RawData!M1467*ScoringModel!$B$9+RawData!N1467*ScoringModel!$B$10)*0.01,"")</f>
        <v/>
      </c>
      <c r="O1467" t="str">
        <f>IF(A1467&lt;&gt;"",(RawData!O1467*ScoringModel!$B$14+RawData!P1467*ScoringModel!$B$15+RawData!Q1467*ScoringModel!$B$16+RawData!R1467*ScoringModel!$B$17+RawData!S1467*ScoringModel!$B$18+RawData!T1467*ScoringModel!$B$19+RawData!U1467*ScoringModel!$B$20)*0.01,"")</f>
        <v/>
      </c>
      <c r="P1467" t="str">
        <f>IF(A1467&lt;&gt;"",(RawData!V1467*ScoringModel!$B$24+RawData!W1467*ScoringModel!$B$25+RawData!X1467*ScoringModel!$B$26+RawData!Y1467*ScoringModel!$B$27+RawData!Z1467*ScoringModel!$B$28+RawData!AA1467*ScoringModel!$B$29+RawData!AB1467*ScoringModel!$B$30)*0.01,"")</f>
        <v/>
      </c>
      <c r="Q1467" s="19"/>
      <c r="R1467" s="19"/>
      <c r="S1467" s="19"/>
      <c r="T1467" s="19"/>
      <c r="U1467" s="19"/>
      <c r="V1467" s="19"/>
    </row>
    <row r="1468" spans="1:22" x14ac:dyDescent="0.25">
      <c r="A1468" t="str">
        <f>IF(RawData!A1468&lt;&gt;"",RawData!A1468,"")</f>
        <v/>
      </c>
      <c r="B1468" t="str">
        <f>IF(RawData!B1468&lt;&gt;"",CONCATENATE(RawData!B1468,", ",RawData!C1468),"")</f>
        <v/>
      </c>
      <c r="C1468" t="str">
        <f>IF(RawData!D1468&lt;&gt;"",RawData!D1468,"")</f>
        <v/>
      </c>
      <c r="D1468" s="28" t="str">
        <f>IF(RawData!E1468&lt;&gt;"",RawData!E1468,"")</f>
        <v/>
      </c>
      <c r="E1468" t="str">
        <f>IF(RawData!F1468&lt;&gt;"",CONCATENATE(RawData!F1468,", ",LEFT(RawData!G1468,1)),"")</f>
        <v/>
      </c>
      <c r="G1468" s="30" t="str">
        <f t="shared" si="22"/>
        <v/>
      </c>
      <c r="H1468" t="str">
        <f>IF(A1468&lt;&gt;"",VLOOKUP(G1468,ScoreRanges!$C$4:$E$8,3),"")</f>
        <v/>
      </c>
      <c r="J1468" s="30" t="str">
        <f>IF(AND(ConversionTable!$F$2&lt;&gt;"",A1468&lt;&gt;""),VLOOKUP(G1468,ConversionTable!B$2:D$402,3),"")</f>
        <v/>
      </c>
      <c r="K1468" t="str">
        <f>IF(AND(ConversionTable!$F$2&lt;&gt;"",A1468&lt;&gt;""),VLOOKUP(J1468,ConversionTable!I$4:K$7,3),"")</f>
        <v/>
      </c>
      <c r="M1468" t="str">
        <f>IF(A1468&lt;&gt;"",(RawData!AC1468*ScoringModel!$B$11+RawData!AD1468*ScoringModel!$B$21+RawData!AE1468*ScoringModel!$B$31)*0.01,"")</f>
        <v/>
      </c>
      <c r="N1468" t="str">
        <f>IF(A1468&lt;&gt;"",(RawData!H1468*ScoringModel!$B$4+RawData!I1468*ScoringModel!$B$5+RawData!J1468*ScoringModel!$B$6+RawData!K1468*ScoringModel!$B$7+RawData!L1468*ScoringModel!$B$8+RawData!M1468*ScoringModel!$B$9+RawData!N1468*ScoringModel!$B$10)*0.01,"")</f>
        <v/>
      </c>
      <c r="O1468" t="str">
        <f>IF(A1468&lt;&gt;"",(RawData!O1468*ScoringModel!$B$14+RawData!P1468*ScoringModel!$B$15+RawData!Q1468*ScoringModel!$B$16+RawData!R1468*ScoringModel!$B$17+RawData!S1468*ScoringModel!$B$18+RawData!T1468*ScoringModel!$B$19+RawData!U1468*ScoringModel!$B$20)*0.01,"")</f>
        <v/>
      </c>
      <c r="P1468" t="str">
        <f>IF(A1468&lt;&gt;"",(RawData!V1468*ScoringModel!$B$24+RawData!W1468*ScoringModel!$B$25+RawData!X1468*ScoringModel!$B$26+RawData!Y1468*ScoringModel!$B$27+RawData!Z1468*ScoringModel!$B$28+RawData!AA1468*ScoringModel!$B$29+RawData!AB1468*ScoringModel!$B$30)*0.01,"")</f>
        <v/>
      </c>
      <c r="Q1468" s="19"/>
      <c r="R1468" s="19"/>
      <c r="S1468" s="19"/>
      <c r="T1468" s="19"/>
      <c r="U1468" s="19"/>
      <c r="V1468" s="19"/>
    </row>
    <row r="1469" spans="1:22" x14ac:dyDescent="0.25">
      <c r="A1469" t="str">
        <f>IF(RawData!A1469&lt;&gt;"",RawData!A1469,"")</f>
        <v/>
      </c>
      <c r="B1469" t="str">
        <f>IF(RawData!B1469&lt;&gt;"",CONCATENATE(RawData!B1469,", ",RawData!C1469),"")</f>
        <v/>
      </c>
      <c r="C1469" t="str">
        <f>IF(RawData!D1469&lt;&gt;"",RawData!D1469,"")</f>
        <v/>
      </c>
      <c r="D1469" s="28" t="str">
        <f>IF(RawData!E1469&lt;&gt;"",RawData!E1469,"")</f>
        <v/>
      </c>
      <c r="E1469" t="str">
        <f>IF(RawData!F1469&lt;&gt;"",CONCATENATE(RawData!F1469,", ",LEFT(RawData!G1469,1)),"")</f>
        <v/>
      </c>
      <c r="G1469" s="30" t="str">
        <f t="shared" si="22"/>
        <v/>
      </c>
      <c r="H1469" t="str">
        <f>IF(A1469&lt;&gt;"",VLOOKUP(G1469,ScoreRanges!$C$4:$E$8,3),"")</f>
        <v/>
      </c>
      <c r="J1469" s="30" t="str">
        <f>IF(AND(ConversionTable!$F$2&lt;&gt;"",A1469&lt;&gt;""),VLOOKUP(G1469,ConversionTable!B$2:D$402,3),"")</f>
        <v/>
      </c>
      <c r="K1469" t="str">
        <f>IF(AND(ConversionTable!$F$2&lt;&gt;"",A1469&lt;&gt;""),VLOOKUP(J1469,ConversionTable!I$4:K$7,3),"")</f>
        <v/>
      </c>
      <c r="M1469" t="str">
        <f>IF(A1469&lt;&gt;"",(RawData!AC1469*ScoringModel!$B$11+RawData!AD1469*ScoringModel!$B$21+RawData!AE1469*ScoringModel!$B$31)*0.01,"")</f>
        <v/>
      </c>
      <c r="N1469" t="str">
        <f>IF(A1469&lt;&gt;"",(RawData!H1469*ScoringModel!$B$4+RawData!I1469*ScoringModel!$B$5+RawData!J1469*ScoringModel!$B$6+RawData!K1469*ScoringModel!$B$7+RawData!L1469*ScoringModel!$B$8+RawData!M1469*ScoringModel!$B$9+RawData!N1469*ScoringModel!$B$10)*0.01,"")</f>
        <v/>
      </c>
      <c r="O1469" t="str">
        <f>IF(A1469&lt;&gt;"",(RawData!O1469*ScoringModel!$B$14+RawData!P1469*ScoringModel!$B$15+RawData!Q1469*ScoringModel!$B$16+RawData!R1469*ScoringModel!$B$17+RawData!S1469*ScoringModel!$B$18+RawData!T1469*ScoringModel!$B$19+RawData!U1469*ScoringModel!$B$20)*0.01,"")</f>
        <v/>
      </c>
      <c r="P1469" t="str">
        <f>IF(A1469&lt;&gt;"",(RawData!V1469*ScoringModel!$B$24+RawData!W1469*ScoringModel!$B$25+RawData!X1469*ScoringModel!$B$26+RawData!Y1469*ScoringModel!$B$27+RawData!Z1469*ScoringModel!$B$28+RawData!AA1469*ScoringModel!$B$29+RawData!AB1469*ScoringModel!$B$30)*0.01,"")</f>
        <v/>
      </c>
      <c r="Q1469" s="19"/>
      <c r="R1469" s="19"/>
      <c r="S1469" s="19"/>
      <c r="T1469" s="19"/>
      <c r="U1469" s="19"/>
      <c r="V1469" s="19"/>
    </row>
    <row r="1470" spans="1:22" x14ac:dyDescent="0.25">
      <c r="A1470" t="str">
        <f>IF(RawData!A1470&lt;&gt;"",RawData!A1470,"")</f>
        <v/>
      </c>
      <c r="B1470" t="str">
        <f>IF(RawData!B1470&lt;&gt;"",CONCATENATE(RawData!B1470,", ",RawData!C1470),"")</f>
        <v/>
      </c>
      <c r="C1470" t="str">
        <f>IF(RawData!D1470&lt;&gt;"",RawData!D1470,"")</f>
        <v/>
      </c>
      <c r="D1470" s="28" t="str">
        <f>IF(RawData!E1470&lt;&gt;"",RawData!E1470,"")</f>
        <v/>
      </c>
      <c r="E1470" t="str">
        <f>IF(RawData!F1470&lt;&gt;"",CONCATENATE(RawData!F1470,", ",LEFT(RawData!G1470,1)),"")</f>
        <v/>
      </c>
      <c r="G1470" s="30" t="str">
        <f t="shared" si="22"/>
        <v/>
      </c>
      <c r="H1470" t="str">
        <f>IF(A1470&lt;&gt;"",VLOOKUP(G1470,ScoreRanges!$C$4:$E$8,3),"")</f>
        <v/>
      </c>
      <c r="J1470" s="30" t="str">
        <f>IF(AND(ConversionTable!$F$2&lt;&gt;"",A1470&lt;&gt;""),VLOOKUP(G1470,ConversionTable!B$2:D$402,3),"")</f>
        <v/>
      </c>
      <c r="K1470" t="str">
        <f>IF(AND(ConversionTable!$F$2&lt;&gt;"",A1470&lt;&gt;""),VLOOKUP(J1470,ConversionTable!I$4:K$7,3),"")</f>
        <v/>
      </c>
      <c r="M1470" t="str">
        <f>IF(A1470&lt;&gt;"",(RawData!AC1470*ScoringModel!$B$11+RawData!AD1470*ScoringModel!$B$21+RawData!AE1470*ScoringModel!$B$31)*0.01,"")</f>
        <v/>
      </c>
      <c r="N1470" t="str">
        <f>IF(A1470&lt;&gt;"",(RawData!H1470*ScoringModel!$B$4+RawData!I1470*ScoringModel!$B$5+RawData!J1470*ScoringModel!$B$6+RawData!K1470*ScoringModel!$B$7+RawData!L1470*ScoringModel!$B$8+RawData!M1470*ScoringModel!$B$9+RawData!N1470*ScoringModel!$B$10)*0.01,"")</f>
        <v/>
      </c>
      <c r="O1470" t="str">
        <f>IF(A1470&lt;&gt;"",(RawData!O1470*ScoringModel!$B$14+RawData!P1470*ScoringModel!$B$15+RawData!Q1470*ScoringModel!$B$16+RawData!R1470*ScoringModel!$B$17+RawData!S1470*ScoringModel!$B$18+RawData!T1470*ScoringModel!$B$19+RawData!U1470*ScoringModel!$B$20)*0.01,"")</f>
        <v/>
      </c>
      <c r="P1470" t="str">
        <f>IF(A1470&lt;&gt;"",(RawData!V1470*ScoringModel!$B$24+RawData!W1470*ScoringModel!$B$25+RawData!X1470*ScoringModel!$B$26+RawData!Y1470*ScoringModel!$B$27+RawData!Z1470*ScoringModel!$B$28+RawData!AA1470*ScoringModel!$B$29+RawData!AB1470*ScoringModel!$B$30)*0.01,"")</f>
        <v/>
      </c>
      <c r="Q1470" s="19"/>
      <c r="R1470" s="19"/>
      <c r="S1470" s="19"/>
      <c r="T1470" s="19"/>
      <c r="U1470" s="19"/>
      <c r="V1470" s="19"/>
    </row>
    <row r="1471" spans="1:22" x14ac:dyDescent="0.25">
      <c r="A1471" t="str">
        <f>IF(RawData!A1471&lt;&gt;"",RawData!A1471,"")</f>
        <v/>
      </c>
      <c r="B1471" t="str">
        <f>IF(RawData!B1471&lt;&gt;"",CONCATENATE(RawData!B1471,", ",RawData!C1471),"")</f>
        <v/>
      </c>
      <c r="C1471" t="str">
        <f>IF(RawData!D1471&lt;&gt;"",RawData!D1471,"")</f>
        <v/>
      </c>
      <c r="D1471" s="28" t="str">
        <f>IF(RawData!E1471&lt;&gt;"",RawData!E1471,"")</f>
        <v/>
      </c>
      <c r="E1471" t="str">
        <f>IF(RawData!F1471&lt;&gt;"",CONCATENATE(RawData!F1471,", ",LEFT(RawData!G1471,1)),"")</f>
        <v/>
      </c>
      <c r="G1471" s="30" t="str">
        <f t="shared" si="22"/>
        <v/>
      </c>
      <c r="H1471" t="str">
        <f>IF(A1471&lt;&gt;"",VLOOKUP(G1471,ScoreRanges!$C$4:$E$8,3),"")</f>
        <v/>
      </c>
      <c r="J1471" s="30" t="str">
        <f>IF(AND(ConversionTable!$F$2&lt;&gt;"",A1471&lt;&gt;""),VLOOKUP(G1471,ConversionTable!B$2:D$402,3),"")</f>
        <v/>
      </c>
      <c r="K1471" t="str">
        <f>IF(AND(ConversionTable!$F$2&lt;&gt;"",A1471&lt;&gt;""),VLOOKUP(J1471,ConversionTable!I$4:K$7,3),"")</f>
        <v/>
      </c>
      <c r="M1471" t="str">
        <f>IF(A1471&lt;&gt;"",(RawData!AC1471*ScoringModel!$B$11+RawData!AD1471*ScoringModel!$B$21+RawData!AE1471*ScoringModel!$B$31)*0.01,"")</f>
        <v/>
      </c>
      <c r="N1471" t="str">
        <f>IF(A1471&lt;&gt;"",(RawData!H1471*ScoringModel!$B$4+RawData!I1471*ScoringModel!$B$5+RawData!J1471*ScoringModel!$B$6+RawData!K1471*ScoringModel!$B$7+RawData!L1471*ScoringModel!$B$8+RawData!M1471*ScoringModel!$B$9+RawData!N1471*ScoringModel!$B$10)*0.01,"")</f>
        <v/>
      </c>
      <c r="O1471" t="str">
        <f>IF(A1471&lt;&gt;"",(RawData!O1471*ScoringModel!$B$14+RawData!P1471*ScoringModel!$B$15+RawData!Q1471*ScoringModel!$B$16+RawData!R1471*ScoringModel!$B$17+RawData!S1471*ScoringModel!$B$18+RawData!T1471*ScoringModel!$B$19+RawData!U1471*ScoringModel!$B$20)*0.01,"")</f>
        <v/>
      </c>
      <c r="P1471" t="str">
        <f>IF(A1471&lt;&gt;"",(RawData!V1471*ScoringModel!$B$24+RawData!W1471*ScoringModel!$B$25+RawData!X1471*ScoringModel!$B$26+RawData!Y1471*ScoringModel!$B$27+RawData!Z1471*ScoringModel!$B$28+RawData!AA1471*ScoringModel!$B$29+RawData!AB1471*ScoringModel!$B$30)*0.01,"")</f>
        <v/>
      </c>
      <c r="Q1471" s="19"/>
      <c r="R1471" s="19"/>
      <c r="S1471" s="19"/>
      <c r="T1471" s="19"/>
      <c r="U1471" s="19"/>
      <c r="V1471" s="19"/>
    </row>
    <row r="1472" spans="1:22" x14ac:dyDescent="0.25">
      <c r="A1472" t="str">
        <f>IF(RawData!A1472&lt;&gt;"",RawData!A1472,"")</f>
        <v/>
      </c>
      <c r="B1472" t="str">
        <f>IF(RawData!B1472&lt;&gt;"",CONCATENATE(RawData!B1472,", ",RawData!C1472),"")</f>
        <v/>
      </c>
      <c r="C1472" t="str">
        <f>IF(RawData!D1472&lt;&gt;"",RawData!D1472,"")</f>
        <v/>
      </c>
      <c r="D1472" s="28" t="str">
        <f>IF(RawData!E1472&lt;&gt;"",RawData!E1472,"")</f>
        <v/>
      </c>
      <c r="E1472" t="str">
        <f>IF(RawData!F1472&lt;&gt;"",CONCATENATE(RawData!F1472,", ",LEFT(RawData!G1472,1)),"")</f>
        <v/>
      </c>
      <c r="G1472" s="30" t="str">
        <f t="shared" si="22"/>
        <v/>
      </c>
      <c r="H1472" t="str">
        <f>IF(A1472&lt;&gt;"",VLOOKUP(G1472,ScoreRanges!$C$4:$E$8,3),"")</f>
        <v/>
      </c>
      <c r="J1472" s="30" t="str">
        <f>IF(AND(ConversionTable!$F$2&lt;&gt;"",A1472&lt;&gt;""),VLOOKUP(G1472,ConversionTable!B$2:D$402,3),"")</f>
        <v/>
      </c>
      <c r="K1472" t="str">
        <f>IF(AND(ConversionTable!$F$2&lt;&gt;"",A1472&lt;&gt;""),VLOOKUP(J1472,ConversionTable!I$4:K$7,3),"")</f>
        <v/>
      </c>
      <c r="M1472" t="str">
        <f>IF(A1472&lt;&gt;"",(RawData!AC1472*ScoringModel!$B$11+RawData!AD1472*ScoringModel!$B$21+RawData!AE1472*ScoringModel!$B$31)*0.01,"")</f>
        <v/>
      </c>
      <c r="N1472" t="str">
        <f>IF(A1472&lt;&gt;"",(RawData!H1472*ScoringModel!$B$4+RawData!I1472*ScoringModel!$B$5+RawData!J1472*ScoringModel!$B$6+RawData!K1472*ScoringModel!$B$7+RawData!L1472*ScoringModel!$B$8+RawData!M1472*ScoringModel!$B$9+RawData!N1472*ScoringModel!$B$10)*0.01,"")</f>
        <v/>
      </c>
      <c r="O1472" t="str">
        <f>IF(A1472&lt;&gt;"",(RawData!O1472*ScoringModel!$B$14+RawData!P1472*ScoringModel!$B$15+RawData!Q1472*ScoringModel!$B$16+RawData!R1472*ScoringModel!$B$17+RawData!S1472*ScoringModel!$B$18+RawData!T1472*ScoringModel!$B$19+RawData!U1472*ScoringModel!$B$20)*0.01,"")</f>
        <v/>
      </c>
      <c r="P1472" t="str">
        <f>IF(A1472&lt;&gt;"",(RawData!V1472*ScoringModel!$B$24+RawData!W1472*ScoringModel!$B$25+RawData!X1472*ScoringModel!$B$26+RawData!Y1472*ScoringModel!$B$27+RawData!Z1472*ScoringModel!$B$28+RawData!AA1472*ScoringModel!$B$29+RawData!AB1472*ScoringModel!$B$30)*0.01,"")</f>
        <v/>
      </c>
      <c r="Q1472" s="19"/>
      <c r="R1472" s="19"/>
      <c r="S1472" s="19"/>
      <c r="T1472" s="19"/>
      <c r="U1472" s="19"/>
      <c r="V1472" s="19"/>
    </row>
    <row r="1473" spans="1:22" x14ac:dyDescent="0.25">
      <c r="A1473" t="str">
        <f>IF(RawData!A1473&lt;&gt;"",RawData!A1473,"")</f>
        <v/>
      </c>
      <c r="B1473" t="str">
        <f>IF(RawData!B1473&lt;&gt;"",CONCATENATE(RawData!B1473,", ",RawData!C1473),"")</f>
        <v/>
      </c>
      <c r="C1473" t="str">
        <f>IF(RawData!D1473&lt;&gt;"",RawData!D1473,"")</f>
        <v/>
      </c>
      <c r="D1473" s="28" t="str">
        <f>IF(RawData!E1473&lt;&gt;"",RawData!E1473,"")</f>
        <v/>
      </c>
      <c r="E1473" t="str">
        <f>IF(RawData!F1473&lt;&gt;"",CONCATENATE(RawData!F1473,", ",LEFT(RawData!G1473,1)),"")</f>
        <v/>
      </c>
      <c r="G1473" s="30" t="str">
        <f t="shared" si="22"/>
        <v/>
      </c>
      <c r="H1473" t="str">
        <f>IF(A1473&lt;&gt;"",VLOOKUP(G1473,ScoreRanges!$C$4:$E$8,3),"")</f>
        <v/>
      </c>
      <c r="J1473" s="30" t="str">
        <f>IF(AND(ConversionTable!$F$2&lt;&gt;"",A1473&lt;&gt;""),VLOOKUP(G1473,ConversionTable!B$2:D$402,3),"")</f>
        <v/>
      </c>
      <c r="K1473" t="str">
        <f>IF(AND(ConversionTable!$F$2&lt;&gt;"",A1473&lt;&gt;""),VLOOKUP(J1473,ConversionTable!I$4:K$7,3),"")</f>
        <v/>
      </c>
      <c r="M1473" t="str">
        <f>IF(A1473&lt;&gt;"",(RawData!AC1473*ScoringModel!$B$11+RawData!AD1473*ScoringModel!$B$21+RawData!AE1473*ScoringModel!$B$31)*0.01,"")</f>
        <v/>
      </c>
      <c r="N1473" t="str">
        <f>IF(A1473&lt;&gt;"",(RawData!H1473*ScoringModel!$B$4+RawData!I1473*ScoringModel!$B$5+RawData!J1473*ScoringModel!$B$6+RawData!K1473*ScoringModel!$B$7+RawData!L1473*ScoringModel!$B$8+RawData!M1473*ScoringModel!$B$9+RawData!N1473*ScoringModel!$B$10)*0.01,"")</f>
        <v/>
      </c>
      <c r="O1473" t="str">
        <f>IF(A1473&lt;&gt;"",(RawData!O1473*ScoringModel!$B$14+RawData!P1473*ScoringModel!$B$15+RawData!Q1473*ScoringModel!$B$16+RawData!R1473*ScoringModel!$B$17+RawData!S1473*ScoringModel!$B$18+RawData!T1473*ScoringModel!$B$19+RawData!U1473*ScoringModel!$B$20)*0.01,"")</f>
        <v/>
      </c>
      <c r="P1473" t="str">
        <f>IF(A1473&lt;&gt;"",(RawData!V1473*ScoringModel!$B$24+RawData!W1473*ScoringModel!$B$25+RawData!X1473*ScoringModel!$B$26+RawData!Y1473*ScoringModel!$B$27+RawData!Z1473*ScoringModel!$B$28+RawData!AA1473*ScoringModel!$B$29+RawData!AB1473*ScoringModel!$B$30)*0.01,"")</f>
        <v/>
      </c>
      <c r="Q1473" s="19"/>
      <c r="R1473" s="19"/>
      <c r="S1473" s="19"/>
      <c r="T1473" s="19"/>
      <c r="U1473" s="19"/>
      <c r="V1473" s="19"/>
    </row>
    <row r="1474" spans="1:22" x14ac:dyDescent="0.25">
      <c r="A1474" t="str">
        <f>IF(RawData!A1474&lt;&gt;"",RawData!A1474,"")</f>
        <v/>
      </c>
      <c r="B1474" t="str">
        <f>IF(RawData!B1474&lt;&gt;"",CONCATENATE(RawData!B1474,", ",RawData!C1474),"")</f>
        <v/>
      </c>
      <c r="C1474" t="str">
        <f>IF(RawData!D1474&lt;&gt;"",RawData!D1474,"")</f>
        <v/>
      </c>
      <c r="D1474" s="28" t="str">
        <f>IF(RawData!E1474&lt;&gt;"",RawData!E1474,"")</f>
        <v/>
      </c>
      <c r="E1474" t="str">
        <f>IF(RawData!F1474&lt;&gt;"",CONCATENATE(RawData!F1474,", ",LEFT(RawData!G1474,1)),"")</f>
        <v/>
      </c>
      <c r="G1474" s="30" t="str">
        <f t="shared" si="22"/>
        <v/>
      </c>
      <c r="H1474" t="str">
        <f>IF(A1474&lt;&gt;"",VLOOKUP(G1474,ScoreRanges!$C$4:$E$8,3),"")</f>
        <v/>
      </c>
      <c r="J1474" s="30" t="str">
        <f>IF(AND(ConversionTable!$F$2&lt;&gt;"",A1474&lt;&gt;""),VLOOKUP(G1474,ConversionTable!B$2:D$402,3),"")</f>
        <v/>
      </c>
      <c r="K1474" t="str">
        <f>IF(AND(ConversionTable!$F$2&lt;&gt;"",A1474&lt;&gt;""),VLOOKUP(J1474,ConversionTable!I$4:K$7,3),"")</f>
        <v/>
      </c>
      <c r="M1474" t="str">
        <f>IF(A1474&lt;&gt;"",(RawData!AC1474*ScoringModel!$B$11+RawData!AD1474*ScoringModel!$B$21+RawData!AE1474*ScoringModel!$B$31)*0.01,"")</f>
        <v/>
      </c>
      <c r="N1474" t="str">
        <f>IF(A1474&lt;&gt;"",(RawData!H1474*ScoringModel!$B$4+RawData!I1474*ScoringModel!$B$5+RawData!J1474*ScoringModel!$B$6+RawData!K1474*ScoringModel!$B$7+RawData!L1474*ScoringModel!$B$8+RawData!M1474*ScoringModel!$B$9+RawData!N1474*ScoringModel!$B$10)*0.01,"")</f>
        <v/>
      </c>
      <c r="O1474" t="str">
        <f>IF(A1474&lt;&gt;"",(RawData!O1474*ScoringModel!$B$14+RawData!P1474*ScoringModel!$B$15+RawData!Q1474*ScoringModel!$B$16+RawData!R1474*ScoringModel!$B$17+RawData!S1474*ScoringModel!$B$18+RawData!T1474*ScoringModel!$B$19+RawData!U1474*ScoringModel!$B$20)*0.01,"")</f>
        <v/>
      </c>
      <c r="P1474" t="str">
        <f>IF(A1474&lt;&gt;"",(RawData!V1474*ScoringModel!$B$24+RawData!W1474*ScoringModel!$B$25+RawData!X1474*ScoringModel!$B$26+RawData!Y1474*ScoringModel!$B$27+RawData!Z1474*ScoringModel!$B$28+RawData!AA1474*ScoringModel!$B$29+RawData!AB1474*ScoringModel!$B$30)*0.01,"")</f>
        <v/>
      </c>
      <c r="Q1474" s="19"/>
      <c r="R1474" s="19"/>
      <c r="S1474" s="19"/>
      <c r="T1474" s="19"/>
      <c r="U1474" s="19"/>
      <c r="V1474" s="19"/>
    </row>
    <row r="1475" spans="1:22" x14ac:dyDescent="0.25">
      <c r="A1475" t="str">
        <f>IF(RawData!A1475&lt;&gt;"",RawData!A1475,"")</f>
        <v/>
      </c>
      <c r="B1475" t="str">
        <f>IF(RawData!B1475&lt;&gt;"",CONCATENATE(RawData!B1475,", ",RawData!C1475),"")</f>
        <v/>
      </c>
      <c r="C1475" t="str">
        <f>IF(RawData!D1475&lt;&gt;"",RawData!D1475,"")</f>
        <v/>
      </c>
      <c r="D1475" s="28" t="str">
        <f>IF(RawData!E1475&lt;&gt;"",RawData!E1475,"")</f>
        <v/>
      </c>
      <c r="E1475" t="str">
        <f>IF(RawData!F1475&lt;&gt;"",CONCATENATE(RawData!F1475,", ",LEFT(RawData!G1475,1)),"")</f>
        <v/>
      </c>
      <c r="G1475" s="30" t="str">
        <f t="shared" ref="G1475:G1538" si="23">IF(A1475&lt;&gt;"",SUM(M1475:P1475),"")</f>
        <v/>
      </c>
      <c r="H1475" t="str">
        <f>IF(A1475&lt;&gt;"",VLOOKUP(G1475,ScoreRanges!$C$4:$E$8,3),"")</f>
        <v/>
      </c>
      <c r="J1475" s="30" t="str">
        <f>IF(AND(ConversionTable!$F$2&lt;&gt;"",A1475&lt;&gt;""),VLOOKUP(G1475,ConversionTable!B$2:D$402,3),"")</f>
        <v/>
      </c>
      <c r="K1475" t="str">
        <f>IF(AND(ConversionTable!$F$2&lt;&gt;"",A1475&lt;&gt;""),VLOOKUP(J1475,ConversionTable!I$4:K$7,3),"")</f>
        <v/>
      </c>
      <c r="M1475" t="str">
        <f>IF(A1475&lt;&gt;"",(RawData!AC1475*ScoringModel!$B$11+RawData!AD1475*ScoringModel!$B$21+RawData!AE1475*ScoringModel!$B$31)*0.01,"")</f>
        <v/>
      </c>
      <c r="N1475" t="str">
        <f>IF(A1475&lt;&gt;"",(RawData!H1475*ScoringModel!$B$4+RawData!I1475*ScoringModel!$B$5+RawData!J1475*ScoringModel!$B$6+RawData!K1475*ScoringModel!$B$7+RawData!L1475*ScoringModel!$B$8+RawData!M1475*ScoringModel!$B$9+RawData!N1475*ScoringModel!$B$10)*0.01,"")</f>
        <v/>
      </c>
      <c r="O1475" t="str">
        <f>IF(A1475&lt;&gt;"",(RawData!O1475*ScoringModel!$B$14+RawData!P1475*ScoringModel!$B$15+RawData!Q1475*ScoringModel!$B$16+RawData!R1475*ScoringModel!$B$17+RawData!S1475*ScoringModel!$B$18+RawData!T1475*ScoringModel!$B$19+RawData!U1475*ScoringModel!$B$20)*0.01,"")</f>
        <v/>
      </c>
      <c r="P1475" t="str">
        <f>IF(A1475&lt;&gt;"",(RawData!V1475*ScoringModel!$B$24+RawData!W1475*ScoringModel!$B$25+RawData!X1475*ScoringModel!$B$26+RawData!Y1475*ScoringModel!$B$27+RawData!Z1475*ScoringModel!$B$28+RawData!AA1475*ScoringModel!$B$29+RawData!AB1475*ScoringModel!$B$30)*0.01,"")</f>
        <v/>
      </c>
      <c r="Q1475" s="19"/>
      <c r="R1475" s="19"/>
      <c r="S1475" s="19"/>
      <c r="T1475" s="19"/>
      <c r="U1475" s="19"/>
      <c r="V1475" s="19"/>
    </row>
    <row r="1476" spans="1:22" x14ac:dyDescent="0.25">
      <c r="A1476" t="str">
        <f>IF(RawData!A1476&lt;&gt;"",RawData!A1476,"")</f>
        <v/>
      </c>
      <c r="B1476" t="str">
        <f>IF(RawData!B1476&lt;&gt;"",CONCATENATE(RawData!B1476,", ",RawData!C1476),"")</f>
        <v/>
      </c>
      <c r="C1476" t="str">
        <f>IF(RawData!D1476&lt;&gt;"",RawData!D1476,"")</f>
        <v/>
      </c>
      <c r="D1476" s="28" t="str">
        <f>IF(RawData!E1476&lt;&gt;"",RawData!E1476,"")</f>
        <v/>
      </c>
      <c r="E1476" t="str">
        <f>IF(RawData!F1476&lt;&gt;"",CONCATENATE(RawData!F1476,", ",LEFT(RawData!G1476,1)),"")</f>
        <v/>
      </c>
      <c r="G1476" s="30" t="str">
        <f t="shared" si="23"/>
        <v/>
      </c>
      <c r="H1476" t="str">
        <f>IF(A1476&lt;&gt;"",VLOOKUP(G1476,ScoreRanges!$C$4:$E$8,3),"")</f>
        <v/>
      </c>
      <c r="J1476" s="30" t="str">
        <f>IF(AND(ConversionTable!$F$2&lt;&gt;"",A1476&lt;&gt;""),VLOOKUP(G1476,ConversionTable!B$2:D$402,3),"")</f>
        <v/>
      </c>
      <c r="K1476" t="str">
        <f>IF(AND(ConversionTable!$F$2&lt;&gt;"",A1476&lt;&gt;""),VLOOKUP(J1476,ConversionTable!I$4:K$7,3),"")</f>
        <v/>
      </c>
      <c r="M1476" t="str">
        <f>IF(A1476&lt;&gt;"",(RawData!AC1476*ScoringModel!$B$11+RawData!AD1476*ScoringModel!$B$21+RawData!AE1476*ScoringModel!$B$31)*0.01,"")</f>
        <v/>
      </c>
      <c r="N1476" t="str">
        <f>IF(A1476&lt;&gt;"",(RawData!H1476*ScoringModel!$B$4+RawData!I1476*ScoringModel!$B$5+RawData!J1476*ScoringModel!$B$6+RawData!K1476*ScoringModel!$B$7+RawData!L1476*ScoringModel!$B$8+RawData!M1476*ScoringModel!$B$9+RawData!N1476*ScoringModel!$B$10)*0.01,"")</f>
        <v/>
      </c>
      <c r="O1476" t="str">
        <f>IF(A1476&lt;&gt;"",(RawData!O1476*ScoringModel!$B$14+RawData!P1476*ScoringModel!$B$15+RawData!Q1476*ScoringModel!$B$16+RawData!R1476*ScoringModel!$B$17+RawData!S1476*ScoringModel!$B$18+RawData!T1476*ScoringModel!$B$19+RawData!U1476*ScoringModel!$B$20)*0.01,"")</f>
        <v/>
      </c>
      <c r="P1476" t="str">
        <f>IF(A1476&lt;&gt;"",(RawData!V1476*ScoringModel!$B$24+RawData!W1476*ScoringModel!$B$25+RawData!X1476*ScoringModel!$B$26+RawData!Y1476*ScoringModel!$B$27+RawData!Z1476*ScoringModel!$B$28+RawData!AA1476*ScoringModel!$B$29+RawData!AB1476*ScoringModel!$B$30)*0.01,"")</f>
        <v/>
      </c>
      <c r="Q1476" s="19"/>
      <c r="R1476" s="19"/>
      <c r="S1476" s="19"/>
      <c r="T1476" s="19"/>
      <c r="U1476" s="19"/>
      <c r="V1476" s="19"/>
    </row>
    <row r="1477" spans="1:22" x14ac:dyDescent="0.25">
      <c r="A1477" t="str">
        <f>IF(RawData!A1477&lt;&gt;"",RawData!A1477,"")</f>
        <v/>
      </c>
      <c r="B1477" t="str">
        <f>IF(RawData!B1477&lt;&gt;"",CONCATENATE(RawData!B1477,", ",RawData!C1477),"")</f>
        <v/>
      </c>
      <c r="C1477" t="str">
        <f>IF(RawData!D1477&lt;&gt;"",RawData!D1477,"")</f>
        <v/>
      </c>
      <c r="D1477" s="28" t="str">
        <f>IF(RawData!E1477&lt;&gt;"",RawData!E1477,"")</f>
        <v/>
      </c>
      <c r="E1477" t="str">
        <f>IF(RawData!F1477&lt;&gt;"",CONCATENATE(RawData!F1477,", ",LEFT(RawData!G1477,1)),"")</f>
        <v/>
      </c>
      <c r="G1477" s="30" t="str">
        <f t="shared" si="23"/>
        <v/>
      </c>
      <c r="H1477" t="str">
        <f>IF(A1477&lt;&gt;"",VLOOKUP(G1477,ScoreRanges!$C$4:$E$8,3),"")</f>
        <v/>
      </c>
      <c r="J1477" s="30" t="str">
        <f>IF(AND(ConversionTable!$F$2&lt;&gt;"",A1477&lt;&gt;""),VLOOKUP(G1477,ConversionTable!B$2:D$402,3),"")</f>
        <v/>
      </c>
      <c r="K1477" t="str">
        <f>IF(AND(ConversionTable!$F$2&lt;&gt;"",A1477&lt;&gt;""),VLOOKUP(J1477,ConversionTable!I$4:K$7,3),"")</f>
        <v/>
      </c>
      <c r="M1477" t="str">
        <f>IF(A1477&lt;&gt;"",(RawData!AC1477*ScoringModel!$B$11+RawData!AD1477*ScoringModel!$B$21+RawData!AE1477*ScoringModel!$B$31)*0.01,"")</f>
        <v/>
      </c>
      <c r="N1477" t="str">
        <f>IF(A1477&lt;&gt;"",(RawData!H1477*ScoringModel!$B$4+RawData!I1477*ScoringModel!$B$5+RawData!J1477*ScoringModel!$B$6+RawData!K1477*ScoringModel!$B$7+RawData!L1477*ScoringModel!$B$8+RawData!M1477*ScoringModel!$B$9+RawData!N1477*ScoringModel!$B$10)*0.01,"")</f>
        <v/>
      </c>
      <c r="O1477" t="str">
        <f>IF(A1477&lt;&gt;"",(RawData!O1477*ScoringModel!$B$14+RawData!P1477*ScoringModel!$B$15+RawData!Q1477*ScoringModel!$B$16+RawData!R1477*ScoringModel!$B$17+RawData!S1477*ScoringModel!$B$18+RawData!T1477*ScoringModel!$B$19+RawData!U1477*ScoringModel!$B$20)*0.01,"")</f>
        <v/>
      </c>
      <c r="P1477" t="str">
        <f>IF(A1477&lt;&gt;"",(RawData!V1477*ScoringModel!$B$24+RawData!W1477*ScoringModel!$B$25+RawData!X1477*ScoringModel!$B$26+RawData!Y1477*ScoringModel!$B$27+RawData!Z1477*ScoringModel!$B$28+RawData!AA1477*ScoringModel!$B$29+RawData!AB1477*ScoringModel!$B$30)*0.01,"")</f>
        <v/>
      </c>
      <c r="Q1477" s="19"/>
      <c r="R1477" s="19"/>
      <c r="S1477" s="19"/>
      <c r="T1477" s="19"/>
      <c r="U1477" s="19"/>
      <c r="V1477" s="19"/>
    </row>
    <row r="1478" spans="1:22" x14ac:dyDescent="0.25">
      <c r="A1478" t="str">
        <f>IF(RawData!A1478&lt;&gt;"",RawData!A1478,"")</f>
        <v/>
      </c>
      <c r="B1478" t="str">
        <f>IF(RawData!B1478&lt;&gt;"",CONCATENATE(RawData!B1478,", ",RawData!C1478),"")</f>
        <v/>
      </c>
      <c r="C1478" t="str">
        <f>IF(RawData!D1478&lt;&gt;"",RawData!D1478,"")</f>
        <v/>
      </c>
      <c r="D1478" s="28" t="str">
        <f>IF(RawData!E1478&lt;&gt;"",RawData!E1478,"")</f>
        <v/>
      </c>
      <c r="E1478" t="str">
        <f>IF(RawData!F1478&lt;&gt;"",CONCATENATE(RawData!F1478,", ",LEFT(RawData!G1478,1)),"")</f>
        <v/>
      </c>
      <c r="G1478" s="30" t="str">
        <f t="shared" si="23"/>
        <v/>
      </c>
      <c r="H1478" t="str">
        <f>IF(A1478&lt;&gt;"",VLOOKUP(G1478,ScoreRanges!$C$4:$E$8,3),"")</f>
        <v/>
      </c>
      <c r="J1478" s="30" t="str">
        <f>IF(AND(ConversionTable!$F$2&lt;&gt;"",A1478&lt;&gt;""),VLOOKUP(G1478,ConversionTable!B$2:D$402,3),"")</f>
        <v/>
      </c>
      <c r="K1478" t="str">
        <f>IF(AND(ConversionTable!$F$2&lt;&gt;"",A1478&lt;&gt;""),VLOOKUP(J1478,ConversionTable!I$4:K$7,3),"")</f>
        <v/>
      </c>
      <c r="M1478" t="str">
        <f>IF(A1478&lt;&gt;"",(RawData!AC1478*ScoringModel!$B$11+RawData!AD1478*ScoringModel!$B$21+RawData!AE1478*ScoringModel!$B$31)*0.01,"")</f>
        <v/>
      </c>
      <c r="N1478" t="str">
        <f>IF(A1478&lt;&gt;"",(RawData!H1478*ScoringModel!$B$4+RawData!I1478*ScoringModel!$B$5+RawData!J1478*ScoringModel!$B$6+RawData!K1478*ScoringModel!$B$7+RawData!L1478*ScoringModel!$B$8+RawData!M1478*ScoringModel!$B$9+RawData!N1478*ScoringModel!$B$10)*0.01,"")</f>
        <v/>
      </c>
      <c r="O1478" t="str">
        <f>IF(A1478&lt;&gt;"",(RawData!O1478*ScoringModel!$B$14+RawData!P1478*ScoringModel!$B$15+RawData!Q1478*ScoringModel!$B$16+RawData!R1478*ScoringModel!$B$17+RawData!S1478*ScoringModel!$B$18+RawData!T1478*ScoringModel!$B$19+RawData!U1478*ScoringModel!$B$20)*0.01,"")</f>
        <v/>
      </c>
      <c r="P1478" t="str">
        <f>IF(A1478&lt;&gt;"",(RawData!V1478*ScoringModel!$B$24+RawData!W1478*ScoringModel!$B$25+RawData!X1478*ScoringModel!$B$26+RawData!Y1478*ScoringModel!$B$27+RawData!Z1478*ScoringModel!$B$28+RawData!AA1478*ScoringModel!$B$29+RawData!AB1478*ScoringModel!$B$30)*0.01,"")</f>
        <v/>
      </c>
      <c r="Q1478" s="19"/>
      <c r="R1478" s="19"/>
      <c r="S1478" s="19"/>
      <c r="T1478" s="19"/>
      <c r="U1478" s="19"/>
      <c r="V1478" s="19"/>
    </row>
    <row r="1479" spans="1:22" x14ac:dyDescent="0.25">
      <c r="A1479" t="str">
        <f>IF(RawData!A1479&lt;&gt;"",RawData!A1479,"")</f>
        <v/>
      </c>
      <c r="B1479" t="str">
        <f>IF(RawData!B1479&lt;&gt;"",CONCATENATE(RawData!B1479,", ",RawData!C1479),"")</f>
        <v/>
      </c>
      <c r="C1479" t="str">
        <f>IF(RawData!D1479&lt;&gt;"",RawData!D1479,"")</f>
        <v/>
      </c>
      <c r="D1479" s="28" t="str">
        <f>IF(RawData!E1479&lt;&gt;"",RawData!E1479,"")</f>
        <v/>
      </c>
      <c r="E1479" t="str">
        <f>IF(RawData!F1479&lt;&gt;"",CONCATENATE(RawData!F1479,", ",LEFT(RawData!G1479,1)),"")</f>
        <v/>
      </c>
      <c r="G1479" s="30" t="str">
        <f t="shared" si="23"/>
        <v/>
      </c>
      <c r="H1479" t="str">
        <f>IF(A1479&lt;&gt;"",VLOOKUP(G1479,ScoreRanges!$C$4:$E$8,3),"")</f>
        <v/>
      </c>
      <c r="J1479" s="30" t="str">
        <f>IF(AND(ConversionTable!$F$2&lt;&gt;"",A1479&lt;&gt;""),VLOOKUP(G1479,ConversionTable!B$2:D$402,3),"")</f>
        <v/>
      </c>
      <c r="K1479" t="str">
        <f>IF(AND(ConversionTable!$F$2&lt;&gt;"",A1479&lt;&gt;""),VLOOKUP(J1479,ConversionTable!I$4:K$7,3),"")</f>
        <v/>
      </c>
      <c r="M1479" t="str">
        <f>IF(A1479&lt;&gt;"",(RawData!AC1479*ScoringModel!$B$11+RawData!AD1479*ScoringModel!$B$21+RawData!AE1479*ScoringModel!$B$31)*0.01,"")</f>
        <v/>
      </c>
      <c r="N1479" t="str">
        <f>IF(A1479&lt;&gt;"",(RawData!H1479*ScoringModel!$B$4+RawData!I1479*ScoringModel!$B$5+RawData!J1479*ScoringModel!$B$6+RawData!K1479*ScoringModel!$B$7+RawData!L1479*ScoringModel!$B$8+RawData!M1479*ScoringModel!$B$9+RawData!N1479*ScoringModel!$B$10)*0.01,"")</f>
        <v/>
      </c>
      <c r="O1479" t="str">
        <f>IF(A1479&lt;&gt;"",(RawData!O1479*ScoringModel!$B$14+RawData!P1479*ScoringModel!$B$15+RawData!Q1479*ScoringModel!$B$16+RawData!R1479*ScoringModel!$B$17+RawData!S1479*ScoringModel!$B$18+RawData!T1479*ScoringModel!$B$19+RawData!U1479*ScoringModel!$B$20)*0.01,"")</f>
        <v/>
      </c>
      <c r="P1479" t="str">
        <f>IF(A1479&lt;&gt;"",(RawData!V1479*ScoringModel!$B$24+RawData!W1479*ScoringModel!$B$25+RawData!X1479*ScoringModel!$B$26+RawData!Y1479*ScoringModel!$B$27+RawData!Z1479*ScoringModel!$B$28+RawData!AA1479*ScoringModel!$B$29+RawData!AB1479*ScoringModel!$B$30)*0.01,"")</f>
        <v/>
      </c>
      <c r="Q1479" s="19"/>
      <c r="R1479" s="19"/>
      <c r="S1479" s="19"/>
      <c r="T1479" s="19"/>
      <c r="U1479" s="19"/>
      <c r="V1479" s="19"/>
    </row>
    <row r="1480" spans="1:22" x14ac:dyDescent="0.25">
      <c r="A1480" t="str">
        <f>IF(RawData!A1480&lt;&gt;"",RawData!A1480,"")</f>
        <v/>
      </c>
      <c r="B1480" t="str">
        <f>IF(RawData!B1480&lt;&gt;"",CONCATENATE(RawData!B1480,", ",RawData!C1480),"")</f>
        <v/>
      </c>
      <c r="C1480" t="str">
        <f>IF(RawData!D1480&lt;&gt;"",RawData!D1480,"")</f>
        <v/>
      </c>
      <c r="D1480" s="28" t="str">
        <f>IF(RawData!E1480&lt;&gt;"",RawData!E1480,"")</f>
        <v/>
      </c>
      <c r="E1480" t="str">
        <f>IF(RawData!F1480&lt;&gt;"",CONCATENATE(RawData!F1480,", ",LEFT(RawData!G1480,1)),"")</f>
        <v/>
      </c>
      <c r="G1480" s="30" t="str">
        <f t="shared" si="23"/>
        <v/>
      </c>
      <c r="H1480" t="str">
        <f>IF(A1480&lt;&gt;"",VLOOKUP(G1480,ScoreRanges!$C$4:$E$8,3),"")</f>
        <v/>
      </c>
      <c r="J1480" s="30" t="str">
        <f>IF(AND(ConversionTable!$F$2&lt;&gt;"",A1480&lt;&gt;""),VLOOKUP(G1480,ConversionTable!B$2:D$402,3),"")</f>
        <v/>
      </c>
      <c r="K1480" t="str">
        <f>IF(AND(ConversionTable!$F$2&lt;&gt;"",A1480&lt;&gt;""),VLOOKUP(J1480,ConversionTable!I$4:K$7,3),"")</f>
        <v/>
      </c>
      <c r="M1480" t="str">
        <f>IF(A1480&lt;&gt;"",(RawData!AC1480*ScoringModel!$B$11+RawData!AD1480*ScoringModel!$B$21+RawData!AE1480*ScoringModel!$B$31)*0.01,"")</f>
        <v/>
      </c>
      <c r="N1480" t="str">
        <f>IF(A1480&lt;&gt;"",(RawData!H1480*ScoringModel!$B$4+RawData!I1480*ScoringModel!$B$5+RawData!J1480*ScoringModel!$B$6+RawData!K1480*ScoringModel!$B$7+RawData!L1480*ScoringModel!$B$8+RawData!M1480*ScoringModel!$B$9+RawData!N1480*ScoringModel!$B$10)*0.01,"")</f>
        <v/>
      </c>
      <c r="O1480" t="str">
        <f>IF(A1480&lt;&gt;"",(RawData!O1480*ScoringModel!$B$14+RawData!P1480*ScoringModel!$B$15+RawData!Q1480*ScoringModel!$B$16+RawData!R1480*ScoringModel!$B$17+RawData!S1480*ScoringModel!$B$18+RawData!T1480*ScoringModel!$B$19+RawData!U1480*ScoringModel!$B$20)*0.01,"")</f>
        <v/>
      </c>
      <c r="P1480" t="str">
        <f>IF(A1480&lt;&gt;"",(RawData!V1480*ScoringModel!$B$24+RawData!W1480*ScoringModel!$B$25+RawData!X1480*ScoringModel!$B$26+RawData!Y1480*ScoringModel!$B$27+RawData!Z1480*ScoringModel!$B$28+RawData!AA1480*ScoringModel!$B$29+RawData!AB1480*ScoringModel!$B$30)*0.01,"")</f>
        <v/>
      </c>
      <c r="Q1480" s="19"/>
      <c r="R1480" s="19"/>
      <c r="S1480" s="19"/>
      <c r="T1480" s="19"/>
      <c r="U1480" s="19"/>
      <c r="V1480" s="19"/>
    </row>
    <row r="1481" spans="1:22" x14ac:dyDescent="0.25">
      <c r="A1481" t="str">
        <f>IF(RawData!A1481&lt;&gt;"",RawData!A1481,"")</f>
        <v/>
      </c>
      <c r="B1481" t="str">
        <f>IF(RawData!B1481&lt;&gt;"",CONCATENATE(RawData!B1481,", ",RawData!C1481),"")</f>
        <v/>
      </c>
      <c r="C1481" t="str">
        <f>IF(RawData!D1481&lt;&gt;"",RawData!D1481,"")</f>
        <v/>
      </c>
      <c r="D1481" s="28" t="str">
        <f>IF(RawData!E1481&lt;&gt;"",RawData!E1481,"")</f>
        <v/>
      </c>
      <c r="E1481" t="str">
        <f>IF(RawData!F1481&lt;&gt;"",CONCATENATE(RawData!F1481,", ",LEFT(RawData!G1481,1)),"")</f>
        <v/>
      </c>
      <c r="G1481" s="30" t="str">
        <f t="shared" si="23"/>
        <v/>
      </c>
      <c r="H1481" t="str">
        <f>IF(A1481&lt;&gt;"",VLOOKUP(G1481,ScoreRanges!$C$4:$E$8,3),"")</f>
        <v/>
      </c>
      <c r="J1481" s="30" t="str">
        <f>IF(AND(ConversionTable!$F$2&lt;&gt;"",A1481&lt;&gt;""),VLOOKUP(G1481,ConversionTable!B$2:D$402,3),"")</f>
        <v/>
      </c>
      <c r="K1481" t="str">
        <f>IF(AND(ConversionTable!$F$2&lt;&gt;"",A1481&lt;&gt;""),VLOOKUP(J1481,ConversionTable!I$4:K$7,3),"")</f>
        <v/>
      </c>
      <c r="M1481" t="str">
        <f>IF(A1481&lt;&gt;"",(RawData!AC1481*ScoringModel!$B$11+RawData!AD1481*ScoringModel!$B$21+RawData!AE1481*ScoringModel!$B$31)*0.01,"")</f>
        <v/>
      </c>
      <c r="N1481" t="str">
        <f>IF(A1481&lt;&gt;"",(RawData!H1481*ScoringModel!$B$4+RawData!I1481*ScoringModel!$B$5+RawData!J1481*ScoringModel!$B$6+RawData!K1481*ScoringModel!$B$7+RawData!L1481*ScoringModel!$B$8+RawData!M1481*ScoringModel!$B$9+RawData!N1481*ScoringModel!$B$10)*0.01,"")</f>
        <v/>
      </c>
      <c r="O1481" t="str">
        <f>IF(A1481&lt;&gt;"",(RawData!O1481*ScoringModel!$B$14+RawData!P1481*ScoringModel!$B$15+RawData!Q1481*ScoringModel!$B$16+RawData!R1481*ScoringModel!$B$17+RawData!S1481*ScoringModel!$B$18+RawData!T1481*ScoringModel!$B$19+RawData!U1481*ScoringModel!$B$20)*0.01,"")</f>
        <v/>
      </c>
      <c r="P1481" t="str">
        <f>IF(A1481&lt;&gt;"",(RawData!V1481*ScoringModel!$B$24+RawData!W1481*ScoringModel!$B$25+RawData!X1481*ScoringModel!$B$26+RawData!Y1481*ScoringModel!$B$27+RawData!Z1481*ScoringModel!$B$28+RawData!AA1481*ScoringModel!$B$29+RawData!AB1481*ScoringModel!$B$30)*0.01,"")</f>
        <v/>
      </c>
      <c r="Q1481" s="19"/>
      <c r="R1481" s="19"/>
      <c r="S1481" s="19"/>
      <c r="T1481" s="19"/>
      <c r="U1481" s="19"/>
      <c r="V1481" s="19"/>
    </row>
    <row r="1482" spans="1:22" x14ac:dyDescent="0.25">
      <c r="A1482" t="str">
        <f>IF(RawData!A1482&lt;&gt;"",RawData!A1482,"")</f>
        <v/>
      </c>
      <c r="B1482" t="str">
        <f>IF(RawData!B1482&lt;&gt;"",CONCATENATE(RawData!B1482,", ",RawData!C1482),"")</f>
        <v/>
      </c>
      <c r="C1482" t="str">
        <f>IF(RawData!D1482&lt;&gt;"",RawData!D1482,"")</f>
        <v/>
      </c>
      <c r="D1482" s="28" t="str">
        <f>IF(RawData!E1482&lt;&gt;"",RawData!E1482,"")</f>
        <v/>
      </c>
      <c r="E1482" t="str">
        <f>IF(RawData!F1482&lt;&gt;"",CONCATENATE(RawData!F1482,", ",LEFT(RawData!G1482,1)),"")</f>
        <v/>
      </c>
      <c r="G1482" s="30" t="str">
        <f t="shared" si="23"/>
        <v/>
      </c>
      <c r="H1482" t="str">
        <f>IF(A1482&lt;&gt;"",VLOOKUP(G1482,ScoreRanges!$C$4:$E$8,3),"")</f>
        <v/>
      </c>
      <c r="J1482" s="30" t="str">
        <f>IF(AND(ConversionTable!$F$2&lt;&gt;"",A1482&lt;&gt;""),VLOOKUP(G1482,ConversionTable!B$2:D$402,3),"")</f>
        <v/>
      </c>
      <c r="K1482" t="str">
        <f>IF(AND(ConversionTable!$F$2&lt;&gt;"",A1482&lt;&gt;""),VLOOKUP(J1482,ConversionTable!I$4:K$7,3),"")</f>
        <v/>
      </c>
      <c r="M1482" t="str">
        <f>IF(A1482&lt;&gt;"",(RawData!AC1482*ScoringModel!$B$11+RawData!AD1482*ScoringModel!$B$21+RawData!AE1482*ScoringModel!$B$31)*0.01,"")</f>
        <v/>
      </c>
      <c r="N1482" t="str">
        <f>IF(A1482&lt;&gt;"",(RawData!H1482*ScoringModel!$B$4+RawData!I1482*ScoringModel!$B$5+RawData!J1482*ScoringModel!$B$6+RawData!K1482*ScoringModel!$B$7+RawData!L1482*ScoringModel!$B$8+RawData!M1482*ScoringModel!$B$9+RawData!N1482*ScoringModel!$B$10)*0.01,"")</f>
        <v/>
      </c>
      <c r="O1482" t="str">
        <f>IF(A1482&lt;&gt;"",(RawData!O1482*ScoringModel!$B$14+RawData!P1482*ScoringModel!$B$15+RawData!Q1482*ScoringModel!$B$16+RawData!R1482*ScoringModel!$B$17+RawData!S1482*ScoringModel!$B$18+RawData!T1482*ScoringModel!$B$19+RawData!U1482*ScoringModel!$B$20)*0.01,"")</f>
        <v/>
      </c>
      <c r="P1482" t="str">
        <f>IF(A1482&lt;&gt;"",(RawData!V1482*ScoringModel!$B$24+RawData!W1482*ScoringModel!$B$25+RawData!X1482*ScoringModel!$B$26+RawData!Y1482*ScoringModel!$B$27+RawData!Z1482*ScoringModel!$B$28+RawData!AA1482*ScoringModel!$B$29+RawData!AB1482*ScoringModel!$B$30)*0.01,"")</f>
        <v/>
      </c>
      <c r="Q1482" s="19"/>
      <c r="R1482" s="19"/>
      <c r="S1482" s="19"/>
      <c r="T1482" s="19"/>
      <c r="U1482" s="19"/>
      <c r="V1482" s="19"/>
    </row>
    <row r="1483" spans="1:22" x14ac:dyDescent="0.25">
      <c r="A1483" t="str">
        <f>IF(RawData!A1483&lt;&gt;"",RawData!A1483,"")</f>
        <v/>
      </c>
      <c r="B1483" t="str">
        <f>IF(RawData!B1483&lt;&gt;"",CONCATENATE(RawData!B1483,", ",RawData!C1483),"")</f>
        <v/>
      </c>
      <c r="C1483" t="str">
        <f>IF(RawData!D1483&lt;&gt;"",RawData!D1483,"")</f>
        <v/>
      </c>
      <c r="D1483" s="28" t="str">
        <f>IF(RawData!E1483&lt;&gt;"",RawData!E1483,"")</f>
        <v/>
      </c>
      <c r="E1483" t="str">
        <f>IF(RawData!F1483&lt;&gt;"",CONCATENATE(RawData!F1483,", ",LEFT(RawData!G1483,1)),"")</f>
        <v/>
      </c>
      <c r="G1483" s="30" t="str">
        <f t="shared" si="23"/>
        <v/>
      </c>
      <c r="H1483" t="str">
        <f>IF(A1483&lt;&gt;"",VLOOKUP(G1483,ScoreRanges!$C$4:$E$8,3),"")</f>
        <v/>
      </c>
      <c r="J1483" s="30" t="str">
        <f>IF(AND(ConversionTable!$F$2&lt;&gt;"",A1483&lt;&gt;""),VLOOKUP(G1483,ConversionTable!B$2:D$402,3),"")</f>
        <v/>
      </c>
      <c r="K1483" t="str">
        <f>IF(AND(ConversionTable!$F$2&lt;&gt;"",A1483&lt;&gt;""),VLOOKUP(J1483,ConversionTable!I$4:K$7,3),"")</f>
        <v/>
      </c>
      <c r="M1483" t="str">
        <f>IF(A1483&lt;&gt;"",(RawData!AC1483*ScoringModel!$B$11+RawData!AD1483*ScoringModel!$B$21+RawData!AE1483*ScoringModel!$B$31)*0.01,"")</f>
        <v/>
      </c>
      <c r="N1483" t="str">
        <f>IF(A1483&lt;&gt;"",(RawData!H1483*ScoringModel!$B$4+RawData!I1483*ScoringModel!$B$5+RawData!J1483*ScoringModel!$B$6+RawData!K1483*ScoringModel!$B$7+RawData!L1483*ScoringModel!$B$8+RawData!M1483*ScoringModel!$B$9+RawData!N1483*ScoringModel!$B$10)*0.01,"")</f>
        <v/>
      </c>
      <c r="O1483" t="str">
        <f>IF(A1483&lt;&gt;"",(RawData!O1483*ScoringModel!$B$14+RawData!P1483*ScoringModel!$B$15+RawData!Q1483*ScoringModel!$B$16+RawData!R1483*ScoringModel!$B$17+RawData!S1483*ScoringModel!$B$18+RawData!T1483*ScoringModel!$B$19+RawData!U1483*ScoringModel!$B$20)*0.01,"")</f>
        <v/>
      </c>
      <c r="P1483" t="str">
        <f>IF(A1483&lt;&gt;"",(RawData!V1483*ScoringModel!$B$24+RawData!W1483*ScoringModel!$B$25+RawData!X1483*ScoringModel!$B$26+RawData!Y1483*ScoringModel!$B$27+RawData!Z1483*ScoringModel!$B$28+RawData!AA1483*ScoringModel!$B$29+RawData!AB1483*ScoringModel!$B$30)*0.01,"")</f>
        <v/>
      </c>
      <c r="Q1483" s="19"/>
      <c r="R1483" s="19"/>
      <c r="S1483" s="19"/>
      <c r="T1483" s="19"/>
      <c r="U1483" s="19"/>
      <c r="V1483" s="19"/>
    </row>
    <row r="1484" spans="1:22" x14ac:dyDescent="0.25">
      <c r="A1484" t="str">
        <f>IF(RawData!A1484&lt;&gt;"",RawData!A1484,"")</f>
        <v/>
      </c>
      <c r="B1484" t="str">
        <f>IF(RawData!B1484&lt;&gt;"",CONCATENATE(RawData!B1484,", ",RawData!C1484),"")</f>
        <v/>
      </c>
      <c r="C1484" t="str">
        <f>IF(RawData!D1484&lt;&gt;"",RawData!D1484,"")</f>
        <v/>
      </c>
      <c r="D1484" s="28" t="str">
        <f>IF(RawData!E1484&lt;&gt;"",RawData!E1484,"")</f>
        <v/>
      </c>
      <c r="E1484" t="str">
        <f>IF(RawData!F1484&lt;&gt;"",CONCATENATE(RawData!F1484,", ",LEFT(RawData!G1484,1)),"")</f>
        <v/>
      </c>
      <c r="G1484" s="30" t="str">
        <f t="shared" si="23"/>
        <v/>
      </c>
      <c r="H1484" t="str">
        <f>IF(A1484&lt;&gt;"",VLOOKUP(G1484,ScoreRanges!$C$4:$E$8,3),"")</f>
        <v/>
      </c>
      <c r="J1484" s="30" t="str">
        <f>IF(AND(ConversionTable!$F$2&lt;&gt;"",A1484&lt;&gt;""),VLOOKUP(G1484,ConversionTable!B$2:D$402,3),"")</f>
        <v/>
      </c>
      <c r="K1484" t="str">
        <f>IF(AND(ConversionTable!$F$2&lt;&gt;"",A1484&lt;&gt;""),VLOOKUP(J1484,ConversionTable!I$4:K$7,3),"")</f>
        <v/>
      </c>
      <c r="M1484" t="str">
        <f>IF(A1484&lt;&gt;"",(RawData!AC1484*ScoringModel!$B$11+RawData!AD1484*ScoringModel!$B$21+RawData!AE1484*ScoringModel!$B$31)*0.01,"")</f>
        <v/>
      </c>
      <c r="N1484" t="str">
        <f>IF(A1484&lt;&gt;"",(RawData!H1484*ScoringModel!$B$4+RawData!I1484*ScoringModel!$B$5+RawData!J1484*ScoringModel!$B$6+RawData!K1484*ScoringModel!$B$7+RawData!L1484*ScoringModel!$B$8+RawData!M1484*ScoringModel!$B$9+RawData!N1484*ScoringModel!$B$10)*0.01,"")</f>
        <v/>
      </c>
      <c r="O1484" t="str">
        <f>IF(A1484&lt;&gt;"",(RawData!O1484*ScoringModel!$B$14+RawData!P1484*ScoringModel!$B$15+RawData!Q1484*ScoringModel!$B$16+RawData!R1484*ScoringModel!$B$17+RawData!S1484*ScoringModel!$B$18+RawData!T1484*ScoringModel!$B$19+RawData!U1484*ScoringModel!$B$20)*0.01,"")</f>
        <v/>
      </c>
      <c r="P1484" t="str">
        <f>IF(A1484&lt;&gt;"",(RawData!V1484*ScoringModel!$B$24+RawData!W1484*ScoringModel!$B$25+RawData!X1484*ScoringModel!$B$26+RawData!Y1484*ScoringModel!$B$27+RawData!Z1484*ScoringModel!$B$28+RawData!AA1484*ScoringModel!$B$29+RawData!AB1484*ScoringModel!$B$30)*0.01,"")</f>
        <v/>
      </c>
      <c r="Q1484" s="19"/>
      <c r="R1484" s="19"/>
      <c r="S1484" s="19"/>
      <c r="T1484" s="19"/>
      <c r="U1484" s="19"/>
      <c r="V1484" s="19"/>
    </row>
    <row r="1485" spans="1:22" x14ac:dyDescent="0.25">
      <c r="A1485" t="str">
        <f>IF(RawData!A1485&lt;&gt;"",RawData!A1485,"")</f>
        <v/>
      </c>
      <c r="B1485" t="str">
        <f>IF(RawData!B1485&lt;&gt;"",CONCATENATE(RawData!B1485,", ",RawData!C1485),"")</f>
        <v/>
      </c>
      <c r="C1485" t="str">
        <f>IF(RawData!D1485&lt;&gt;"",RawData!D1485,"")</f>
        <v/>
      </c>
      <c r="D1485" s="28" t="str">
        <f>IF(RawData!E1485&lt;&gt;"",RawData!E1485,"")</f>
        <v/>
      </c>
      <c r="E1485" t="str">
        <f>IF(RawData!F1485&lt;&gt;"",CONCATENATE(RawData!F1485,", ",LEFT(RawData!G1485,1)),"")</f>
        <v/>
      </c>
      <c r="G1485" s="30" t="str">
        <f t="shared" si="23"/>
        <v/>
      </c>
      <c r="H1485" t="str">
        <f>IF(A1485&lt;&gt;"",VLOOKUP(G1485,ScoreRanges!$C$4:$E$8,3),"")</f>
        <v/>
      </c>
      <c r="J1485" s="30" t="str">
        <f>IF(AND(ConversionTable!$F$2&lt;&gt;"",A1485&lt;&gt;""),VLOOKUP(G1485,ConversionTable!B$2:D$402,3),"")</f>
        <v/>
      </c>
      <c r="K1485" t="str">
        <f>IF(AND(ConversionTable!$F$2&lt;&gt;"",A1485&lt;&gt;""),VLOOKUP(J1485,ConversionTable!I$4:K$7,3),"")</f>
        <v/>
      </c>
      <c r="M1485" t="str">
        <f>IF(A1485&lt;&gt;"",(RawData!AC1485*ScoringModel!$B$11+RawData!AD1485*ScoringModel!$B$21+RawData!AE1485*ScoringModel!$B$31)*0.01,"")</f>
        <v/>
      </c>
      <c r="N1485" t="str">
        <f>IF(A1485&lt;&gt;"",(RawData!H1485*ScoringModel!$B$4+RawData!I1485*ScoringModel!$B$5+RawData!J1485*ScoringModel!$B$6+RawData!K1485*ScoringModel!$B$7+RawData!L1485*ScoringModel!$B$8+RawData!M1485*ScoringModel!$B$9+RawData!N1485*ScoringModel!$B$10)*0.01,"")</f>
        <v/>
      </c>
      <c r="O1485" t="str">
        <f>IF(A1485&lt;&gt;"",(RawData!O1485*ScoringModel!$B$14+RawData!P1485*ScoringModel!$B$15+RawData!Q1485*ScoringModel!$B$16+RawData!R1485*ScoringModel!$B$17+RawData!S1485*ScoringModel!$B$18+RawData!T1485*ScoringModel!$B$19+RawData!U1485*ScoringModel!$B$20)*0.01,"")</f>
        <v/>
      </c>
      <c r="P1485" t="str">
        <f>IF(A1485&lt;&gt;"",(RawData!V1485*ScoringModel!$B$24+RawData!W1485*ScoringModel!$B$25+RawData!X1485*ScoringModel!$B$26+RawData!Y1485*ScoringModel!$B$27+RawData!Z1485*ScoringModel!$B$28+RawData!AA1485*ScoringModel!$B$29+RawData!AB1485*ScoringModel!$B$30)*0.01,"")</f>
        <v/>
      </c>
      <c r="Q1485" s="19"/>
      <c r="R1485" s="19"/>
      <c r="S1485" s="19"/>
      <c r="T1485" s="19"/>
      <c r="U1485" s="19"/>
      <c r="V1485" s="19"/>
    </row>
    <row r="1486" spans="1:22" x14ac:dyDescent="0.25">
      <c r="A1486" t="str">
        <f>IF(RawData!A1486&lt;&gt;"",RawData!A1486,"")</f>
        <v/>
      </c>
      <c r="B1486" t="str">
        <f>IF(RawData!B1486&lt;&gt;"",CONCATENATE(RawData!B1486,", ",RawData!C1486),"")</f>
        <v/>
      </c>
      <c r="C1486" t="str">
        <f>IF(RawData!D1486&lt;&gt;"",RawData!D1486,"")</f>
        <v/>
      </c>
      <c r="D1486" s="28" t="str">
        <f>IF(RawData!E1486&lt;&gt;"",RawData!E1486,"")</f>
        <v/>
      </c>
      <c r="E1486" t="str">
        <f>IF(RawData!F1486&lt;&gt;"",CONCATENATE(RawData!F1486,", ",LEFT(RawData!G1486,1)),"")</f>
        <v/>
      </c>
      <c r="G1486" s="30" t="str">
        <f t="shared" si="23"/>
        <v/>
      </c>
      <c r="H1486" t="str">
        <f>IF(A1486&lt;&gt;"",VLOOKUP(G1486,ScoreRanges!$C$4:$E$8,3),"")</f>
        <v/>
      </c>
      <c r="J1486" s="30" t="str">
        <f>IF(AND(ConversionTable!$F$2&lt;&gt;"",A1486&lt;&gt;""),VLOOKUP(G1486,ConversionTable!B$2:D$402,3),"")</f>
        <v/>
      </c>
      <c r="K1486" t="str">
        <f>IF(AND(ConversionTable!$F$2&lt;&gt;"",A1486&lt;&gt;""),VLOOKUP(J1486,ConversionTable!I$4:K$7,3),"")</f>
        <v/>
      </c>
      <c r="M1486" t="str">
        <f>IF(A1486&lt;&gt;"",(RawData!AC1486*ScoringModel!$B$11+RawData!AD1486*ScoringModel!$B$21+RawData!AE1486*ScoringModel!$B$31)*0.01,"")</f>
        <v/>
      </c>
      <c r="N1486" t="str">
        <f>IF(A1486&lt;&gt;"",(RawData!H1486*ScoringModel!$B$4+RawData!I1486*ScoringModel!$B$5+RawData!J1486*ScoringModel!$B$6+RawData!K1486*ScoringModel!$B$7+RawData!L1486*ScoringModel!$B$8+RawData!M1486*ScoringModel!$B$9+RawData!N1486*ScoringModel!$B$10)*0.01,"")</f>
        <v/>
      </c>
      <c r="O1486" t="str">
        <f>IF(A1486&lt;&gt;"",(RawData!O1486*ScoringModel!$B$14+RawData!P1486*ScoringModel!$B$15+RawData!Q1486*ScoringModel!$B$16+RawData!R1486*ScoringModel!$B$17+RawData!S1486*ScoringModel!$B$18+RawData!T1486*ScoringModel!$B$19+RawData!U1486*ScoringModel!$B$20)*0.01,"")</f>
        <v/>
      </c>
      <c r="P1486" t="str">
        <f>IF(A1486&lt;&gt;"",(RawData!V1486*ScoringModel!$B$24+RawData!W1486*ScoringModel!$B$25+RawData!X1486*ScoringModel!$B$26+RawData!Y1486*ScoringModel!$B$27+RawData!Z1486*ScoringModel!$B$28+RawData!AA1486*ScoringModel!$B$29+RawData!AB1486*ScoringModel!$B$30)*0.01,"")</f>
        <v/>
      </c>
      <c r="Q1486" s="19"/>
      <c r="R1486" s="19"/>
      <c r="S1486" s="19"/>
      <c r="T1486" s="19"/>
      <c r="U1486" s="19"/>
      <c r="V1486" s="19"/>
    </row>
    <row r="1487" spans="1:22" x14ac:dyDescent="0.25">
      <c r="A1487" t="str">
        <f>IF(RawData!A1487&lt;&gt;"",RawData!A1487,"")</f>
        <v/>
      </c>
      <c r="B1487" t="str">
        <f>IF(RawData!B1487&lt;&gt;"",CONCATENATE(RawData!B1487,", ",RawData!C1487),"")</f>
        <v/>
      </c>
      <c r="C1487" t="str">
        <f>IF(RawData!D1487&lt;&gt;"",RawData!D1487,"")</f>
        <v/>
      </c>
      <c r="D1487" s="28" t="str">
        <f>IF(RawData!E1487&lt;&gt;"",RawData!E1487,"")</f>
        <v/>
      </c>
      <c r="E1487" t="str">
        <f>IF(RawData!F1487&lt;&gt;"",CONCATENATE(RawData!F1487,", ",LEFT(RawData!G1487,1)),"")</f>
        <v/>
      </c>
      <c r="G1487" s="30" t="str">
        <f t="shared" si="23"/>
        <v/>
      </c>
      <c r="H1487" t="str">
        <f>IF(A1487&lt;&gt;"",VLOOKUP(G1487,ScoreRanges!$C$4:$E$8,3),"")</f>
        <v/>
      </c>
      <c r="J1487" s="30" t="str">
        <f>IF(AND(ConversionTable!$F$2&lt;&gt;"",A1487&lt;&gt;""),VLOOKUP(G1487,ConversionTable!B$2:D$402,3),"")</f>
        <v/>
      </c>
      <c r="K1487" t="str">
        <f>IF(AND(ConversionTable!$F$2&lt;&gt;"",A1487&lt;&gt;""),VLOOKUP(J1487,ConversionTable!I$4:K$7,3),"")</f>
        <v/>
      </c>
      <c r="M1487" t="str">
        <f>IF(A1487&lt;&gt;"",(RawData!AC1487*ScoringModel!$B$11+RawData!AD1487*ScoringModel!$B$21+RawData!AE1487*ScoringModel!$B$31)*0.01,"")</f>
        <v/>
      </c>
      <c r="N1487" t="str">
        <f>IF(A1487&lt;&gt;"",(RawData!H1487*ScoringModel!$B$4+RawData!I1487*ScoringModel!$B$5+RawData!J1487*ScoringModel!$B$6+RawData!K1487*ScoringModel!$B$7+RawData!L1487*ScoringModel!$B$8+RawData!M1487*ScoringModel!$B$9+RawData!N1487*ScoringModel!$B$10)*0.01,"")</f>
        <v/>
      </c>
      <c r="O1487" t="str">
        <f>IF(A1487&lt;&gt;"",(RawData!O1487*ScoringModel!$B$14+RawData!P1487*ScoringModel!$B$15+RawData!Q1487*ScoringModel!$B$16+RawData!R1487*ScoringModel!$B$17+RawData!S1487*ScoringModel!$B$18+RawData!T1487*ScoringModel!$B$19+RawData!U1487*ScoringModel!$B$20)*0.01,"")</f>
        <v/>
      </c>
      <c r="P1487" t="str">
        <f>IF(A1487&lt;&gt;"",(RawData!V1487*ScoringModel!$B$24+RawData!W1487*ScoringModel!$B$25+RawData!X1487*ScoringModel!$B$26+RawData!Y1487*ScoringModel!$B$27+RawData!Z1487*ScoringModel!$B$28+RawData!AA1487*ScoringModel!$B$29+RawData!AB1487*ScoringModel!$B$30)*0.01,"")</f>
        <v/>
      </c>
      <c r="Q1487" s="19"/>
      <c r="R1487" s="19"/>
      <c r="S1487" s="19"/>
      <c r="T1487" s="19"/>
      <c r="U1487" s="19"/>
      <c r="V1487" s="19"/>
    </row>
    <row r="1488" spans="1:22" x14ac:dyDescent="0.25">
      <c r="A1488" t="str">
        <f>IF(RawData!A1488&lt;&gt;"",RawData!A1488,"")</f>
        <v/>
      </c>
      <c r="B1488" t="str">
        <f>IF(RawData!B1488&lt;&gt;"",CONCATENATE(RawData!B1488,", ",RawData!C1488),"")</f>
        <v/>
      </c>
      <c r="C1488" t="str">
        <f>IF(RawData!D1488&lt;&gt;"",RawData!D1488,"")</f>
        <v/>
      </c>
      <c r="D1488" s="28" t="str">
        <f>IF(RawData!E1488&lt;&gt;"",RawData!E1488,"")</f>
        <v/>
      </c>
      <c r="E1488" t="str">
        <f>IF(RawData!F1488&lt;&gt;"",CONCATENATE(RawData!F1488,", ",LEFT(RawData!G1488,1)),"")</f>
        <v/>
      </c>
      <c r="G1488" s="30" t="str">
        <f t="shared" si="23"/>
        <v/>
      </c>
      <c r="H1488" t="str">
        <f>IF(A1488&lt;&gt;"",VLOOKUP(G1488,ScoreRanges!$C$4:$E$8,3),"")</f>
        <v/>
      </c>
      <c r="J1488" s="30" t="str">
        <f>IF(AND(ConversionTable!$F$2&lt;&gt;"",A1488&lt;&gt;""),VLOOKUP(G1488,ConversionTable!B$2:D$402,3),"")</f>
        <v/>
      </c>
      <c r="K1488" t="str">
        <f>IF(AND(ConversionTable!$F$2&lt;&gt;"",A1488&lt;&gt;""),VLOOKUP(J1488,ConversionTable!I$4:K$7,3),"")</f>
        <v/>
      </c>
      <c r="M1488" t="str">
        <f>IF(A1488&lt;&gt;"",(RawData!AC1488*ScoringModel!$B$11+RawData!AD1488*ScoringModel!$B$21+RawData!AE1488*ScoringModel!$B$31)*0.01,"")</f>
        <v/>
      </c>
      <c r="N1488" t="str">
        <f>IF(A1488&lt;&gt;"",(RawData!H1488*ScoringModel!$B$4+RawData!I1488*ScoringModel!$B$5+RawData!J1488*ScoringModel!$B$6+RawData!K1488*ScoringModel!$B$7+RawData!L1488*ScoringModel!$B$8+RawData!M1488*ScoringModel!$B$9+RawData!N1488*ScoringModel!$B$10)*0.01,"")</f>
        <v/>
      </c>
      <c r="O1488" t="str">
        <f>IF(A1488&lt;&gt;"",(RawData!O1488*ScoringModel!$B$14+RawData!P1488*ScoringModel!$B$15+RawData!Q1488*ScoringModel!$B$16+RawData!R1488*ScoringModel!$B$17+RawData!S1488*ScoringModel!$B$18+RawData!T1488*ScoringModel!$B$19+RawData!U1488*ScoringModel!$B$20)*0.01,"")</f>
        <v/>
      </c>
      <c r="P1488" t="str">
        <f>IF(A1488&lt;&gt;"",(RawData!V1488*ScoringModel!$B$24+RawData!W1488*ScoringModel!$B$25+RawData!X1488*ScoringModel!$B$26+RawData!Y1488*ScoringModel!$B$27+RawData!Z1488*ScoringModel!$B$28+RawData!AA1488*ScoringModel!$B$29+RawData!AB1488*ScoringModel!$B$30)*0.01,"")</f>
        <v/>
      </c>
      <c r="Q1488" s="19"/>
      <c r="R1488" s="19"/>
      <c r="S1488" s="19"/>
      <c r="T1488" s="19"/>
      <c r="U1488" s="19"/>
      <c r="V1488" s="19"/>
    </row>
    <row r="1489" spans="1:22" x14ac:dyDescent="0.25">
      <c r="A1489" t="str">
        <f>IF(RawData!A1489&lt;&gt;"",RawData!A1489,"")</f>
        <v/>
      </c>
      <c r="B1489" t="str">
        <f>IF(RawData!B1489&lt;&gt;"",CONCATENATE(RawData!B1489,", ",RawData!C1489),"")</f>
        <v/>
      </c>
      <c r="C1489" t="str">
        <f>IF(RawData!D1489&lt;&gt;"",RawData!D1489,"")</f>
        <v/>
      </c>
      <c r="D1489" s="28" t="str">
        <f>IF(RawData!E1489&lt;&gt;"",RawData!E1489,"")</f>
        <v/>
      </c>
      <c r="E1489" t="str">
        <f>IF(RawData!F1489&lt;&gt;"",CONCATENATE(RawData!F1489,", ",LEFT(RawData!G1489,1)),"")</f>
        <v/>
      </c>
      <c r="G1489" s="30" t="str">
        <f t="shared" si="23"/>
        <v/>
      </c>
      <c r="H1489" t="str">
        <f>IF(A1489&lt;&gt;"",VLOOKUP(G1489,ScoreRanges!$C$4:$E$8,3),"")</f>
        <v/>
      </c>
      <c r="J1489" s="30" t="str">
        <f>IF(AND(ConversionTable!$F$2&lt;&gt;"",A1489&lt;&gt;""),VLOOKUP(G1489,ConversionTable!B$2:D$402,3),"")</f>
        <v/>
      </c>
      <c r="K1489" t="str">
        <f>IF(AND(ConversionTable!$F$2&lt;&gt;"",A1489&lt;&gt;""),VLOOKUP(J1489,ConversionTable!I$4:K$7,3),"")</f>
        <v/>
      </c>
      <c r="M1489" t="str">
        <f>IF(A1489&lt;&gt;"",(RawData!AC1489*ScoringModel!$B$11+RawData!AD1489*ScoringModel!$B$21+RawData!AE1489*ScoringModel!$B$31)*0.01,"")</f>
        <v/>
      </c>
      <c r="N1489" t="str">
        <f>IF(A1489&lt;&gt;"",(RawData!H1489*ScoringModel!$B$4+RawData!I1489*ScoringModel!$B$5+RawData!J1489*ScoringModel!$B$6+RawData!K1489*ScoringModel!$B$7+RawData!L1489*ScoringModel!$B$8+RawData!M1489*ScoringModel!$B$9+RawData!N1489*ScoringModel!$B$10)*0.01,"")</f>
        <v/>
      </c>
      <c r="O1489" t="str">
        <f>IF(A1489&lt;&gt;"",(RawData!O1489*ScoringModel!$B$14+RawData!P1489*ScoringModel!$B$15+RawData!Q1489*ScoringModel!$B$16+RawData!R1489*ScoringModel!$B$17+RawData!S1489*ScoringModel!$B$18+RawData!T1489*ScoringModel!$B$19+RawData!U1489*ScoringModel!$B$20)*0.01,"")</f>
        <v/>
      </c>
      <c r="P1489" t="str">
        <f>IF(A1489&lt;&gt;"",(RawData!V1489*ScoringModel!$B$24+RawData!W1489*ScoringModel!$B$25+RawData!X1489*ScoringModel!$B$26+RawData!Y1489*ScoringModel!$B$27+RawData!Z1489*ScoringModel!$B$28+RawData!AA1489*ScoringModel!$B$29+RawData!AB1489*ScoringModel!$B$30)*0.01,"")</f>
        <v/>
      </c>
      <c r="Q1489" s="19"/>
      <c r="R1489" s="19"/>
      <c r="S1489" s="19"/>
      <c r="T1489" s="19"/>
      <c r="U1489" s="19"/>
      <c r="V1489" s="19"/>
    </row>
    <row r="1490" spans="1:22" x14ac:dyDescent="0.25">
      <c r="A1490" t="str">
        <f>IF(RawData!A1490&lt;&gt;"",RawData!A1490,"")</f>
        <v/>
      </c>
      <c r="B1490" t="str">
        <f>IF(RawData!B1490&lt;&gt;"",CONCATENATE(RawData!B1490,", ",RawData!C1490),"")</f>
        <v/>
      </c>
      <c r="C1490" t="str">
        <f>IF(RawData!D1490&lt;&gt;"",RawData!D1490,"")</f>
        <v/>
      </c>
      <c r="D1490" s="28" t="str">
        <f>IF(RawData!E1490&lt;&gt;"",RawData!E1490,"")</f>
        <v/>
      </c>
      <c r="E1490" t="str">
        <f>IF(RawData!F1490&lt;&gt;"",CONCATENATE(RawData!F1490,", ",LEFT(RawData!G1490,1)),"")</f>
        <v/>
      </c>
      <c r="G1490" s="30" t="str">
        <f t="shared" si="23"/>
        <v/>
      </c>
      <c r="H1490" t="str">
        <f>IF(A1490&lt;&gt;"",VLOOKUP(G1490,ScoreRanges!$C$4:$E$8,3),"")</f>
        <v/>
      </c>
      <c r="J1490" s="30" t="str">
        <f>IF(AND(ConversionTable!$F$2&lt;&gt;"",A1490&lt;&gt;""),VLOOKUP(G1490,ConversionTable!B$2:D$402,3),"")</f>
        <v/>
      </c>
      <c r="K1490" t="str">
        <f>IF(AND(ConversionTable!$F$2&lt;&gt;"",A1490&lt;&gt;""),VLOOKUP(J1490,ConversionTable!I$4:K$7,3),"")</f>
        <v/>
      </c>
      <c r="M1490" t="str">
        <f>IF(A1490&lt;&gt;"",(RawData!AC1490*ScoringModel!$B$11+RawData!AD1490*ScoringModel!$B$21+RawData!AE1490*ScoringModel!$B$31)*0.01,"")</f>
        <v/>
      </c>
      <c r="N1490" t="str">
        <f>IF(A1490&lt;&gt;"",(RawData!H1490*ScoringModel!$B$4+RawData!I1490*ScoringModel!$B$5+RawData!J1490*ScoringModel!$B$6+RawData!K1490*ScoringModel!$B$7+RawData!L1490*ScoringModel!$B$8+RawData!M1490*ScoringModel!$B$9+RawData!N1490*ScoringModel!$B$10)*0.01,"")</f>
        <v/>
      </c>
      <c r="O1490" t="str">
        <f>IF(A1490&lt;&gt;"",(RawData!O1490*ScoringModel!$B$14+RawData!P1490*ScoringModel!$B$15+RawData!Q1490*ScoringModel!$B$16+RawData!R1490*ScoringModel!$B$17+RawData!S1490*ScoringModel!$B$18+RawData!T1490*ScoringModel!$B$19+RawData!U1490*ScoringModel!$B$20)*0.01,"")</f>
        <v/>
      </c>
      <c r="P1490" t="str">
        <f>IF(A1490&lt;&gt;"",(RawData!V1490*ScoringModel!$B$24+RawData!W1490*ScoringModel!$B$25+RawData!X1490*ScoringModel!$B$26+RawData!Y1490*ScoringModel!$B$27+RawData!Z1490*ScoringModel!$B$28+RawData!AA1490*ScoringModel!$B$29+RawData!AB1490*ScoringModel!$B$30)*0.01,"")</f>
        <v/>
      </c>
      <c r="Q1490" s="19"/>
      <c r="R1490" s="19"/>
      <c r="S1490" s="19"/>
      <c r="T1490" s="19"/>
      <c r="U1490" s="19"/>
      <c r="V1490" s="19"/>
    </row>
    <row r="1491" spans="1:22" x14ac:dyDescent="0.25">
      <c r="A1491" t="str">
        <f>IF(RawData!A1491&lt;&gt;"",RawData!A1491,"")</f>
        <v/>
      </c>
      <c r="B1491" t="str">
        <f>IF(RawData!B1491&lt;&gt;"",CONCATENATE(RawData!B1491,", ",RawData!C1491),"")</f>
        <v/>
      </c>
      <c r="C1491" t="str">
        <f>IF(RawData!D1491&lt;&gt;"",RawData!D1491,"")</f>
        <v/>
      </c>
      <c r="D1491" s="28" t="str">
        <f>IF(RawData!E1491&lt;&gt;"",RawData!E1491,"")</f>
        <v/>
      </c>
      <c r="E1491" t="str">
        <f>IF(RawData!F1491&lt;&gt;"",CONCATENATE(RawData!F1491,", ",LEFT(RawData!G1491,1)),"")</f>
        <v/>
      </c>
      <c r="G1491" s="30" t="str">
        <f t="shared" si="23"/>
        <v/>
      </c>
      <c r="H1491" t="str">
        <f>IF(A1491&lt;&gt;"",VLOOKUP(G1491,ScoreRanges!$C$4:$E$8,3),"")</f>
        <v/>
      </c>
      <c r="J1491" s="30" t="str">
        <f>IF(AND(ConversionTable!$F$2&lt;&gt;"",A1491&lt;&gt;""),VLOOKUP(G1491,ConversionTable!B$2:D$402,3),"")</f>
        <v/>
      </c>
      <c r="K1491" t="str">
        <f>IF(AND(ConversionTable!$F$2&lt;&gt;"",A1491&lt;&gt;""),VLOOKUP(J1491,ConversionTable!I$4:K$7,3),"")</f>
        <v/>
      </c>
      <c r="M1491" t="str">
        <f>IF(A1491&lt;&gt;"",(RawData!AC1491*ScoringModel!$B$11+RawData!AD1491*ScoringModel!$B$21+RawData!AE1491*ScoringModel!$B$31)*0.01,"")</f>
        <v/>
      </c>
      <c r="N1491" t="str">
        <f>IF(A1491&lt;&gt;"",(RawData!H1491*ScoringModel!$B$4+RawData!I1491*ScoringModel!$B$5+RawData!J1491*ScoringModel!$B$6+RawData!K1491*ScoringModel!$B$7+RawData!L1491*ScoringModel!$B$8+RawData!M1491*ScoringModel!$B$9+RawData!N1491*ScoringModel!$B$10)*0.01,"")</f>
        <v/>
      </c>
      <c r="O1491" t="str">
        <f>IF(A1491&lt;&gt;"",(RawData!O1491*ScoringModel!$B$14+RawData!P1491*ScoringModel!$B$15+RawData!Q1491*ScoringModel!$B$16+RawData!R1491*ScoringModel!$B$17+RawData!S1491*ScoringModel!$B$18+RawData!T1491*ScoringModel!$B$19+RawData!U1491*ScoringModel!$B$20)*0.01,"")</f>
        <v/>
      </c>
      <c r="P1491" t="str">
        <f>IF(A1491&lt;&gt;"",(RawData!V1491*ScoringModel!$B$24+RawData!W1491*ScoringModel!$B$25+RawData!X1491*ScoringModel!$B$26+RawData!Y1491*ScoringModel!$B$27+RawData!Z1491*ScoringModel!$B$28+RawData!AA1491*ScoringModel!$B$29+RawData!AB1491*ScoringModel!$B$30)*0.01,"")</f>
        <v/>
      </c>
      <c r="Q1491" s="19"/>
      <c r="R1491" s="19"/>
      <c r="S1491" s="19"/>
      <c r="T1491" s="19"/>
      <c r="U1491" s="19"/>
      <c r="V1491" s="19"/>
    </row>
    <row r="1492" spans="1:22" x14ac:dyDescent="0.25">
      <c r="A1492" t="str">
        <f>IF(RawData!A1492&lt;&gt;"",RawData!A1492,"")</f>
        <v/>
      </c>
      <c r="B1492" t="str">
        <f>IF(RawData!B1492&lt;&gt;"",CONCATENATE(RawData!B1492,", ",RawData!C1492),"")</f>
        <v/>
      </c>
      <c r="C1492" t="str">
        <f>IF(RawData!D1492&lt;&gt;"",RawData!D1492,"")</f>
        <v/>
      </c>
      <c r="D1492" s="28" t="str">
        <f>IF(RawData!E1492&lt;&gt;"",RawData!E1492,"")</f>
        <v/>
      </c>
      <c r="E1492" t="str">
        <f>IF(RawData!F1492&lt;&gt;"",CONCATENATE(RawData!F1492,", ",LEFT(RawData!G1492,1)),"")</f>
        <v/>
      </c>
      <c r="G1492" s="30" t="str">
        <f t="shared" si="23"/>
        <v/>
      </c>
      <c r="H1492" t="str">
        <f>IF(A1492&lt;&gt;"",VLOOKUP(G1492,ScoreRanges!$C$4:$E$8,3),"")</f>
        <v/>
      </c>
      <c r="J1492" s="30" t="str">
        <f>IF(AND(ConversionTable!$F$2&lt;&gt;"",A1492&lt;&gt;""),VLOOKUP(G1492,ConversionTable!B$2:D$402,3),"")</f>
        <v/>
      </c>
      <c r="K1492" t="str">
        <f>IF(AND(ConversionTable!$F$2&lt;&gt;"",A1492&lt;&gt;""),VLOOKUP(J1492,ConversionTable!I$4:K$7,3),"")</f>
        <v/>
      </c>
      <c r="M1492" t="str">
        <f>IF(A1492&lt;&gt;"",(RawData!AC1492*ScoringModel!$B$11+RawData!AD1492*ScoringModel!$B$21+RawData!AE1492*ScoringModel!$B$31)*0.01,"")</f>
        <v/>
      </c>
      <c r="N1492" t="str">
        <f>IF(A1492&lt;&gt;"",(RawData!H1492*ScoringModel!$B$4+RawData!I1492*ScoringModel!$B$5+RawData!J1492*ScoringModel!$B$6+RawData!K1492*ScoringModel!$B$7+RawData!L1492*ScoringModel!$B$8+RawData!M1492*ScoringModel!$B$9+RawData!N1492*ScoringModel!$B$10)*0.01,"")</f>
        <v/>
      </c>
      <c r="O1492" t="str">
        <f>IF(A1492&lt;&gt;"",(RawData!O1492*ScoringModel!$B$14+RawData!P1492*ScoringModel!$B$15+RawData!Q1492*ScoringModel!$B$16+RawData!R1492*ScoringModel!$B$17+RawData!S1492*ScoringModel!$B$18+RawData!T1492*ScoringModel!$B$19+RawData!U1492*ScoringModel!$B$20)*0.01,"")</f>
        <v/>
      </c>
      <c r="P1492" t="str">
        <f>IF(A1492&lt;&gt;"",(RawData!V1492*ScoringModel!$B$24+RawData!W1492*ScoringModel!$B$25+RawData!X1492*ScoringModel!$B$26+RawData!Y1492*ScoringModel!$B$27+RawData!Z1492*ScoringModel!$B$28+RawData!AA1492*ScoringModel!$B$29+RawData!AB1492*ScoringModel!$B$30)*0.01,"")</f>
        <v/>
      </c>
      <c r="Q1492" s="19"/>
      <c r="R1492" s="19"/>
      <c r="S1492" s="19"/>
      <c r="T1492" s="19"/>
      <c r="U1492" s="19"/>
      <c r="V1492" s="19"/>
    </row>
    <row r="1493" spans="1:22" x14ac:dyDescent="0.25">
      <c r="A1493" t="str">
        <f>IF(RawData!A1493&lt;&gt;"",RawData!A1493,"")</f>
        <v/>
      </c>
      <c r="B1493" t="str">
        <f>IF(RawData!B1493&lt;&gt;"",CONCATENATE(RawData!B1493,", ",RawData!C1493),"")</f>
        <v/>
      </c>
      <c r="C1493" t="str">
        <f>IF(RawData!D1493&lt;&gt;"",RawData!D1493,"")</f>
        <v/>
      </c>
      <c r="D1493" s="28" t="str">
        <f>IF(RawData!E1493&lt;&gt;"",RawData!E1493,"")</f>
        <v/>
      </c>
      <c r="E1493" t="str">
        <f>IF(RawData!F1493&lt;&gt;"",CONCATENATE(RawData!F1493,", ",LEFT(RawData!G1493,1)),"")</f>
        <v/>
      </c>
      <c r="G1493" s="30" t="str">
        <f t="shared" si="23"/>
        <v/>
      </c>
      <c r="H1493" t="str">
        <f>IF(A1493&lt;&gt;"",VLOOKUP(G1493,ScoreRanges!$C$4:$E$8,3),"")</f>
        <v/>
      </c>
      <c r="J1493" s="30" t="str">
        <f>IF(AND(ConversionTable!$F$2&lt;&gt;"",A1493&lt;&gt;""),VLOOKUP(G1493,ConversionTable!B$2:D$402,3),"")</f>
        <v/>
      </c>
      <c r="K1493" t="str">
        <f>IF(AND(ConversionTable!$F$2&lt;&gt;"",A1493&lt;&gt;""),VLOOKUP(J1493,ConversionTable!I$4:K$7,3),"")</f>
        <v/>
      </c>
      <c r="M1493" t="str">
        <f>IF(A1493&lt;&gt;"",(RawData!AC1493*ScoringModel!$B$11+RawData!AD1493*ScoringModel!$B$21+RawData!AE1493*ScoringModel!$B$31)*0.01,"")</f>
        <v/>
      </c>
      <c r="N1493" t="str">
        <f>IF(A1493&lt;&gt;"",(RawData!H1493*ScoringModel!$B$4+RawData!I1493*ScoringModel!$B$5+RawData!J1493*ScoringModel!$B$6+RawData!K1493*ScoringModel!$B$7+RawData!L1493*ScoringModel!$B$8+RawData!M1493*ScoringModel!$B$9+RawData!N1493*ScoringModel!$B$10)*0.01,"")</f>
        <v/>
      </c>
      <c r="O1493" t="str">
        <f>IF(A1493&lt;&gt;"",(RawData!O1493*ScoringModel!$B$14+RawData!P1493*ScoringModel!$B$15+RawData!Q1493*ScoringModel!$B$16+RawData!R1493*ScoringModel!$B$17+RawData!S1493*ScoringModel!$B$18+RawData!T1493*ScoringModel!$B$19+RawData!U1493*ScoringModel!$B$20)*0.01,"")</f>
        <v/>
      </c>
      <c r="P1493" t="str">
        <f>IF(A1493&lt;&gt;"",(RawData!V1493*ScoringModel!$B$24+RawData!W1493*ScoringModel!$B$25+RawData!X1493*ScoringModel!$B$26+RawData!Y1493*ScoringModel!$B$27+RawData!Z1493*ScoringModel!$B$28+RawData!AA1493*ScoringModel!$B$29+RawData!AB1493*ScoringModel!$B$30)*0.01,"")</f>
        <v/>
      </c>
      <c r="Q1493" s="19"/>
      <c r="R1493" s="19"/>
      <c r="S1493" s="19"/>
      <c r="T1493" s="19"/>
      <c r="U1493" s="19"/>
      <c r="V1493" s="19"/>
    </row>
    <row r="1494" spans="1:22" x14ac:dyDescent="0.25">
      <c r="A1494" t="str">
        <f>IF(RawData!A1494&lt;&gt;"",RawData!A1494,"")</f>
        <v/>
      </c>
      <c r="B1494" t="str">
        <f>IF(RawData!B1494&lt;&gt;"",CONCATENATE(RawData!B1494,", ",RawData!C1494),"")</f>
        <v/>
      </c>
      <c r="C1494" t="str">
        <f>IF(RawData!D1494&lt;&gt;"",RawData!D1494,"")</f>
        <v/>
      </c>
      <c r="D1494" s="28" t="str">
        <f>IF(RawData!E1494&lt;&gt;"",RawData!E1494,"")</f>
        <v/>
      </c>
      <c r="E1494" t="str">
        <f>IF(RawData!F1494&lt;&gt;"",CONCATENATE(RawData!F1494,", ",LEFT(RawData!G1494,1)),"")</f>
        <v/>
      </c>
      <c r="G1494" s="30" t="str">
        <f t="shared" si="23"/>
        <v/>
      </c>
      <c r="H1494" t="str">
        <f>IF(A1494&lt;&gt;"",VLOOKUP(G1494,ScoreRanges!$C$4:$E$8,3),"")</f>
        <v/>
      </c>
      <c r="J1494" s="30" t="str">
        <f>IF(AND(ConversionTable!$F$2&lt;&gt;"",A1494&lt;&gt;""),VLOOKUP(G1494,ConversionTable!B$2:D$402,3),"")</f>
        <v/>
      </c>
      <c r="K1494" t="str">
        <f>IF(AND(ConversionTable!$F$2&lt;&gt;"",A1494&lt;&gt;""),VLOOKUP(J1494,ConversionTable!I$4:K$7,3),"")</f>
        <v/>
      </c>
      <c r="M1494" t="str">
        <f>IF(A1494&lt;&gt;"",(RawData!AC1494*ScoringModel!$B$11+RawData!AD1494*ScoringModel!$B$21+RawData!AE1494*ScoringModel!$B$31)*0.01,"")</f>
        <v/>
      </c>
      <c r="N1494" t="str">
        <f>IF(A1494&lt;&gt;"",(RawData!H1494*ScoringModel!$B$4+RawData!I1494*ScoringModel!$B$5+RawData!J1494*ScoringModel!$B$6+RawData!K1494*ScoringModel!$B$7+RawData!L1494*ScoringModel!$B$8+RawData!M1494*ScoringModel!$B$9+RawData!N1494*ScoringModel!$B$10)*0.01,"")</f>
        <v/>
      </c>
      <c r="O1494" t="str">
        <f>IF(A1494&lt;&gt;"",(RawData!O1494*ScoringModel!$B$14+RawData!P1494*ScoringModel!$B$15+RawData!Q1494*ScoringModel!$B$16+RawData!R1494*ScoringModel!$B$17+RawData!S1494*ScoringModel!$B$18+RawData!T1494*ScoringModel!$B$19+RawData!U1494*ScoringModel!$B$20)*0.01,"")</f>
        <v/>
      </c>
      <c r="P1494" t="str">
        <f>IF(A1494&lt;&gt;"",(RawData!V1494*ScoringModel!$B$24+RawData!W1494*ScoringModel!$B$25+RawData!X1494*ScoringModel!$B$26+RawData!Y1494*ScoringModel!$B$27+RawData!Z1494*ScoringModel!$B$28+RawData!AA1494*ScoringModel!$B$29+RawData!AB1494*ScoringModel!$B$30)*0.01,"")</f>
        <v/>
      </c>
      <c r="Q1494" s="19"/>
      <c r="R1494" s="19"/>
      <c r="S1494" s="19"/>
      <c r="T1494" s="19"/>
      <c r="U1494" s="19"/>
      <c r="V1494" s="19"/>
    </row>
    <row r="1495" spans="1:22" x14ac:dyDescent="0.25">
      <c r="A1495" t="str">
        <f>IF(RawData!A1495&lt;&gt;"",RawData!A1495,"")</f>
        <v/>
      </c>
      <c r="B1495" t="str">
        <f>IF(RawData!B1495&lt;&gt;"",CONCATENATE(RawData!B1495,", ",RawData!C1495),"")</f>
        <v/>
      </c>
      <c r="C1495" t="str">
        <f>IF(RawData!D1495&lt;&gt;"",RawData!D1495,"")</f>
        <v/>
      </c>
      <c r="D1495" s="28" t="str">
        <f>IF(RawData!E1495&lt;&gt;"",RawData!E1495,"")</f>
        <v/>
      </c>
      <c r="E1495" t="str">
        <f>IF(RawData!F1495&lt;&gt;"",CONCATENATE(RawData!F1495,", ",LEFT(RawData!G1495,1)),"")</f>
        <v/>
      </c>
      <c r="G1495" s="30" t="str">
        <f t="shared" si="23"/>
        <v/>
      </c>
      <c r="H1495" t="str">
        <f>IF(A1495&lt;&gt;"",VLOOKUP(G1495,ScoreRanges!$C$4:$E$8,3),"")</f>
        <v/>
      </c>
      <c r="J1495" s="30" t="str">
        <f>IF(AND(ConversionTable!$F$2&lt;&gt;"",A1495&lt;&gt;""),VLOOKUP(G1495,ConversionTable!B$2:D$402,3),"")</f>
        <v/>
      </c>
      <c r="K1495" t="str">
        <f>IF(AND(ConversionTable!$F$2&lt;&gt;"",A1495&lt;&gt;""),VLOOKUP(J1495,ConversionTable!I$4:K$7,3),"")</f>
        <v/>
      </c>
      <c r="M1495" t="str">
        <f>IF(A1495&lt;&gt;"",(RawData!AC1495*ScoringModel!$B$11+RawData!AD1495*ScoringModel!$B$21+RawData!AE1495*ScoringModel!$B$31)*0.01,"")</f>
        <v/>
      </c>
      <c r="N1495" t="str">
        <f>IF(A1495&lt;&gt;"",(RawData!H1495*ScoringModel!$B$4+RawData!I1495*ScoringModel!$B$5+RawData!J1495*ScoringModel!$B$6+RawData!K1495*ScoringModel!$B$7+RawData!L1495*ScoringModel!$B$8+RawData!M1495*ScoringModel!$B$9+RawData!N1495*ScoringModel!$B$10)*0.01,"")</f>
        <v/>
      </c>
      <c r="O1495" t="str">
        <f>IF(A1495&lt;&gt;"",(RawData!O1495*ScoringModel!$B$14+RawData!P1495*ScoringModel!$B$15+RawData!Q1495*ScoringModel!$B$16+RawData!R1495*ScoringModel!$B$17+RawData!S1495*ScoringModel!$B$18+RawData!T1495*ScoringModel!$B$19+RawData!U1495*ScoringModel!$B$20)*0.01,"")</f>
        <v/>
      </c>
      <c r="P1495" t="str">
        <f>IF(A1495&lt;&gt;"",(RawData!V1495*ScoringModel!$B$24+RawData!W1495*ScoringModel!$B$25+RawData!X1495*ScoringModel!$B$26+RawData!Y1495*ScoringModel!$B$27+RawData!Z1495*ScoringModel!$B$28+RawData!AA1495*ScoringModel!$B$29+RawData!AB1495*ScoringModel!$B$30)*0.01,"")</f>
        <v/>
      </c>
      <c r="Q1495" s="19"/>
      <c r="R1495" s="19"/>
      <c r="S1495" s="19"/>
      <c r="T1495" s="19"/>
      <c r="U1495" s="19"/>
      <c r="V1495" s="19"/>
    </row>
    <row r="1496" spans="1:22" x14ac:dyDescent="0.25">
      <c r="A1496" t="str">
        <f>IF(RawData!A1496&lt;&gt;"",RawData!A1496,"")</f>
        <v/>
      </c>
      <c r="B1496" t="str">
        <f>IF(RawData!B1496&lt;&gt;"",CONCATENATE(RawData!B1496,", ",RawData!C1496),"")</f>
        <v/>
      </c>
      <c r="C1496" t="str">
        <f>IF(RawData!D1496&lt;&gt;"",RawData!D1496,"")</f>
        <v/>
      </c>
      <c r="D1496" s="28" t="str">
        <f>IF(RawData!E1496&lt;&gt;"",RawData!E1496,"")</f>
        <v/>
      </c>
      <c r="E1496" t="str">
        <f>IF(RawData!F1496&lt;&gt;"",CONCATENATE(RawData!F1496,", ",LEFT(RawData!G1496,1)),"")</f>
        <v/>
      </c>
      <c r="G1496" s="30" t="str">
        <f t="shared" si="23"/>
        <v/>
      </c>
      <c r="H1496" t="str">
        <f>IF(A1496&lt;&gt;"",VLOOKUP(G1496,ScoreRanges!$C$4:$E$8,3),"")</f>
        <v/>
      </c>
      <c r="J1496" s="30" t="str">
        <f>IF(AND(ConversionTable!$F$2&lt;&gt;"",A1496&lt;&gt;""),VLOOKUP(G1496,ConversionTable!B$2:D$402,3),"")</f>
        <v/>
      </c>
      <c r="K1496" t="str">
        <f>IF(AND(ConversionTable!$F$2&lt;&gt;"",A1496&lt;&gt;""),VLOOKUP(J1496,ConversionTable!I$4:K$7,3),"")</f>
        <v/>
      </c>
      <c r="M1496" t="str">
        <f>IF(A1496&lt;&gt;"",(RawData!AC1496*ScoringModel!$B$11+RawData!AD1496*ScoringModel!$B$21+RawData!AE1496*ScoringModel!$B$31)*0.01,"")</f>
        <v/>
      </c>
      <c r="N1496" t="str">
        <f>IF(A1496&lt;&gt;"",(RawData!H1496*ScoringModel!$B$4+RawData!I1496*ScoringModel!$B$5+RawData!J1496*ScoringModel!$B$6+RawData!K1496*ScoringModel!$B$7+RawData!L1496*ScoringModel!$B$8+RawData!M1496*ScoringModel!$B$9+RawData!N1496*ScoringModel!$B$10)*0.01,"")</f>
        <v/>
      </c>
      <c r="O1496" t="str">
        <f>IF(A1496&lt;&gt;"",(RawData!O1496*ScoringModel!$B$14+RawData!P1496*ScoringModel!$B$15+RawData!Q1496*ScoringModel!$B$16+RawData!R1496*ScoringModel!$B$17+RawData!S1496*ScoringModel!$B$18+RawData!T1496*ScoringModel!$B$19+RawData!U1496*ScoringModel!$B$20)*0.01,"")</f>
        <v/>
      </c>
      <c r="P1496" t="str">
        <f>IF(A1496&lt;&gt;"",(RawData!V1496*ScoringModel!$B$24+RawData!W1496*ScoringModel!$B$25+RawData!X1496*ScoringModel!$B$26+RawData!Y1496*ScoringModel!$B$27+RawData!Z1496*ScoringModel!$B$28+RawData!AA1496*ScoringModel!$B$29+RawData!AB1496*ScoringModel!$B$30)*0.01,"")</f>
        <v/>
      </c>
      <c r="Q1496" s="19"/>
      <c r="R1496" s="19"/>
      <c r="S1496" s="19"/>
      <c r="T1496" s="19"/>
      <c r="U1496" s="19"/>
      <c r="V1496" s="19"/>
    </row>
    <row r="1497" spans="1:22" x14ac:dyDescent="0.25">
      <c r="A1497" t="str">
        <f>IF(RawData!A1497&lt;&gt;"",RawData!A1497,"")</f>
        <v/>
      </c>
      <c r="B1497" t="str">
        <f>IF(RawData!B1497&lt;&gt;"",CONCATENATE(RawData!B1497,", ",RawData!C1497),"")</f>
        <v/>
      </c>
      <c r="C1497" t="str">
        <f>IF(RawData!D1497&lt;&gt;"",RawData!D1497,"")</f>
        <v/>
      </c>
      <c r="D1497" s="28" t="str">
        <f>IF(RawData!E1497&lt;&gt;"",RawData!E1497,"")</f>
        <v/>
      </c>
      <c r="E1497" t="str">
        <f>IF(RawData!F1497&lt;&gt;"",CONCATENATE(RawData!F1497,", ",LEFT(RawData!G1497,1)),"")</f>
        <v/>
      </c>
      <c r="G1497" s="30" t="str">
        <f t="shared" si="23"/>
        <v/>
      </c>
      <c r="H1497" t="str">
        <f>IF(A1497&lt;&gt;"",VLOOKUP(G1497,ScoreRanges!$C$4:$E$8,3),"")</f>
        <v/>
      </c>
      <c r="J1497" s="30" t="str">
        <f>IF(AND(ConversionTable!$F$2&lt;&gt;"",A1497&lt;&gt;""),VLOOKUP(G1497,ConversionTable!B$2:D$402,3),"")</f>
        <v/>
      </c>
      <c r="K1497" t="str">
        <f>IF(AND(ConversionTable!$F$2&lt;&gt;"",A1497&lt;&gt;""),VLOOKUP(J1497,ConversionTable!I$4:K$7,3),"")</f>
        <v/>
      </c>
      <c r="M1497" t="str">
        <f>IF(A1497&lt;&gt;"",(RawData!AC1497*ScoringModel!$B$11+RawData!AD1497*ScoringModel!$B$21+RawData!AE1497*ScoringModel!$B$31)*0.01,"")</f>
        <v/>
      </c>
      <c r="N1497" t="str">
        <f>IF(A1497&lt;&gt;"",(RawData!H1497*ScoringModel!$B$4+RawData!I1497*ScoringModel!$B$5+RawData!J1497*ScoringModel!$B$6+RawData!K1497*ScoringModel!$B$7+RawData!L1497*ScoringModel!$B$8+RawData!M1497*ScoringModel!$B$9+RawData!N1497*ScoringModel!$B$10)*0.01,"")</f>
        <v/>
      </c>
      <c r="O1497" t="str">
        <f>IF(A1497&lt;&gt;"",(RawData!O1497*ScoringModel!$B$14+RawData!P1497*ScoringModel!$B$15+RawData!Q1497*ScoringModel!$B$16+RawData!R1497*ScoringModel!$B$17+RawData!S1497*ScoringModel!$B$18+RawData!T1497*ScoringModel!$B$19+RawData!U1497*ScoringModel!$B$20)*0.01,"")</f>
        <v/>
      </c>
      <c r="P1497" t="str">
        <f>IF(A1497&lt;&gt;"",(RawData!V1497*ScoringModel!$B$24+RawData!W1497*ScoringModel!$B$25+RawData!X1497*ScoringModel!$B$26+RawData!Y1497*ScoringModel!$B$27+RawData!Z1497*ScoringModel!$B$28+RawData!AA1497*ScoringModel!$B$29+RawData!AB1497*ScoringModel!$B$30)*0.01,"")</f>
        <v/>
      </c>
      <c r="Q1497" s="19"/>
      <c r="R1497" s="19"/>
      <c r="S1497" s="19"/>
      <c r="T1497" s="19"/>
      <c r="U1497" s="19"/>
      <c r="V1497" s="19"/>
    </row>
    <row r="1498" spans="1:22" x14ac:dyDescent="0.25">
      <c r="A1498" t="str">
        <f>IF(RawData!A1498&lt;&gt;"",RawData!A1498,"")</f>
        <v/>
      </c>
      <c r="B1498" t="str">
        <f>IF(RawData!B1498&lt;&gt;"",CONCATENATE(RawData!B1498,", ",RawData!C1498),"")</f>
        <v/>
      </c>
      <c r="C1498" t="str">
        <f>IF(RawData!D1498&lt;&gt;"",RawData!D1498,"")</f>
        <v/>
      </c>
      <c r="D1498" s="28" t="str">
        <f>IF(RawData!E1498&lt;&gt;"",RawData!E1498,"")</f>
        <v/>
      </c>
      <c r="E1498" t="str">
        <f>IF(RawData!F1498&lt;&gt;"",CONCATENATE(RawData!F1498,", ",LEFT(RawData!G1498,1)),"")</f>
        <v/>
      </c>
      <c r="G1498" s="30" t="str">
        <f t="shared" si="23"/>
        <v/>
      </c>
      <c r="H1498" t="str">
        <f>IF(A1498&lt;&gt;"",VLOOKUP(G1498,ScoreRanges!$C$4:$E$8,3),"")</f>
        <v/>
      </c>
      <c r="J1498" s="30" t="str">
        <f>IF(AND(ConversionTable!$F$2&lt;&gt;"",A1498&lt;&gt;""),VLOOKUP(G1498,ConversionTable!B$2:D$402,3),"")</f>
        <v/>
      </c>
      <c r="K1498" t="str">
        <f>IF(AND(ConversionTable!$F$2&lt;&gt;"",A1498&lt;&gt;""),VLOOKUP(J1498,ConversionTable!I$4:K$7,3),"")</f>
        <v/>
      </c>
      <c r="M1498" t="str">
        <f>IF(A1498&lt;&gt;"",(RawData!AC1498*ScoringModel!$B$11+RawData!AD1498*ScoringModel!$B$21+RawData!AE1498*ScoringModel!$B$31)*0.01,"")</f>
        <v/>
      </c>
      <c r="N1498" t="str">
        <f>IF(A1498&lt;&gt;"",(RawData!H1498*ScoringModel!$B$4+RawData!I1498*ScoringModel!$B$5+RawData!J1498*ScoringModel!$B$6+RawData!K1498*ScoringModel!$B$7+RawData!L1498*ScoringModel!$B$8+RawData!M1498*ScoringModel!$B$9+RawData!N1498*ScoringModel!$B$10)*0.01,"")</f>
        <v/>
      </c>
      <c r="O1498" t="str">
        <f>IF(A1498&lt;&gt;"",(RawData!O1498*ScoringModel!$B$14+RawData!P1498*ScoringModel!$B$15+RawData!Q1498*ScoringModel!$B$16+RawData!R1498*ScoringModel!$B$17+RawData!S1498*ScoringModel!$B$18+RawData!T1498*ScoringModel!$B$19+RawData!U1498*ScoringModel!$B$20)*0.01,"")</f>
        <v/>
      </c>
      <c r="P1498" t="str">
        <f>IF(A1498&lt;&gt;"",(RawData!V1498*ScoringModel!$B$24+RawData!W1498*ScoringModel!$B$25+RawData!X1498*ScoringModel!$B$26+RawData!Y1498*ScoringModel!$B$27+RawData!Z1498*ScoringModel!$B$28+RawData!AA1498*ScoringModel!$B$29+RawData!AB1498*ScoringModel!$B$30)*0.01,"")</f>
        <v/>
      </c>
      <c r="Q1498" s="19"/>
      <c r="R1498" s="19"/>
      <c r="S1498" s="19"/>
      <c r="T1498" s="19"/>
      <c r="U1498" s="19"/>
      <c r="V1498" s="19"/>
    </row>
    <row r="1499" spans="1:22" x14ac:dyDescent="0.25">
      <c r="A1499" t="str">
        <f>IF(RawData!A1499&lt;&gt;"",RawData!A1499,"")</f>
        <v/>
      </c>
      <c r="B1499" t="str">
        <f>IF(RawData!B1499&lt;&gt;"",CONCATENATE(RawData!B1499,", ",RawData!C1499),"")</f>
        <v/>
      </c>
      <c r="C1499" t="str">
        <f>IF(RawData!D1499&lt;&gt;"",RawData!D1499,"")</f>
        <v/>
      </c>
      <c r="D1499" s="28" t="str">
        <f>IF(RawData!E1499&lt;&gt;"",RawData!E1499,"")</f>
        <v/>
      </c>
      <c r="E1499" t="str">
        <f>IF(RawData!F1499&lt;&gt;"",CONCATENATE(RawData!F1499,", ",LEFT(RawData!G1499,1)),"")</f>
        <v/>
      </c>
      <c r="G1499" s="30" t="str">
        <f t="shared" si="23"/>
        <v/>
      </c>
      <c r="H1499" t="str">
        <f>IF(A1499&lt;&gt;"",VLOOKUP(G1499,ScoreRanges!$C$4:$E$8,3),"")</f>
        <v/>
      </c>
      <c r="J1499" s="30" t="str">
        <f>IF(AND(ConversionTable!$F$2&lt;&gt;"",A1499&lt;&gt;""),VLOOKUP(G1499,ConversionTable!B$2:D$402,3),"")</f>
        <v/>
      </c>
      <c r="K1499" t="str">
        <f>IF(AND(ConversionTable!$F$2&lt;&gt;"",A1499&lt;&gt;""),VLOOKUP(J1499,ConversionTable!I$4:K$7,3),"")</f>
        <v/>
      </c>
      <c r="M1499" t="str">
        <f>IF(A1499&lt;&gt;"",(RawData!AC1499*ScoringModel!$B$11+RawData!AD1499*ScoringModel!$B$21+RawData!AE1499*ScoringModel!$B$31)*0.01,"")</f>
        <v/>
      </c>
      <c r="N1499" t="str">
        <f>IF(A1499&lt;&gt;"",(RawData!H1499*ScoringModel!$B$4+RawData!I1499*ScoringModel!$B$5+RawData!J1499*ScoringModel!$B$6+RawData!K1499*ScoringModel!$B$7+RawData!L1499*ScoringModel!$B$8+RawData!M1499*ScoringModel!$B$9+RawData!N1499*ScoringModel!$B$10)*0.01,"")</f>
        <v/>
      </c>
      <c r="O1499" t="str">
        <f>IF(A1499&lt;&gt;"",(RawData!O1499*ScoringModel!$B$14+RawData!P1499*ScoringModel!$B$15+RawData!Q1499*ScoringModel!$B$16+RawData!R1499*ScoringModel!$B$17+RawData!S1499*ScoringModel!$B$18+RawData!T1499*ScoringModel!$B$19+RawData!U1499*ScoringModel!$B$20)*0.01,"")</f>
        <v/>
      </c>
      <c r="P1499" t="str">
        <f>IF(A1499&lt;&gt;"",(RawData!V1499*ScoringModel!$B$24+RawData!W1499*ScoringModel!$B$25+RawData!X1499*ScoringModel!$B$26+RawData!Y1499*ScoringModel!$B$27+RawData!Z1499*ScoringModel!$B$28+RawData!AA1499*ScoringModel!$B$29+RawData!AB1499*ScoringModel!$B$30)*0.01,"")</f>
        <v/>
      </c>
      <c r="Q1499" s="19"/>
      <c r="R1499" s="19"/>
      <c r="S1499" s="19"/>
      <c r="T1499" s="19"/>
      <c r="U1499" s="19"/>
      <c r="V1499" s="19"/>
    </row>
    <row r="1500" spans="1:22" x14ac:dyDescent="0.25">
      <c r="A1500" t="str">
        <f>IF(RawData!A1500&lt;&gt;"",RawData!A1500,"")</f>
        <v/>
      </c>
      <c r="B1500" t="str">
        <f>IF(RawData!B1500&lt;&gt;"",CONCATENATE(RawData!B1500,", ",RawData!C1500),"")</f>
        <v/>
      </c>
      <c r="C1500" t="str">
        <f>IF(RawData!D1500&lt;&gt;"",RawData!D1500,"")</f>
        <v/>
      </c>
      <c r="D1500" s="28" t="str">
        <f>IF(RawData!E1500&lt;&gt;"",RawData!E1500,"")</f>
        <v/>
      </c>
      <c r="E1500" t="str">
        <f>IF(RawData!F1500&lt;&gt;"",CONCATENATE(RawData!F1500,", ",LEFT(RawData!G1500,1)),"")</f>
        <v/>
      </c>
      <c r="G1500" s="30" t="str">
        <f t="shared" si="23"/>
        <v/>
      </c>
      <c r="H1500" t="str">
        <f>IF(A1500&lt;&gt;"",VLOOKUP(G1500,ScoreRanges!$C$4:$E$8,3),"")</f>
        <v/>
      </c>
      <c r="J1500" s="30" t="str">
        <f>IF(AND(ConversionTable!$F$2&lt;&gt;"",A1500&lt;&gt;""),VLOOKUP(G1500,ConversionTable!B$2:D$402,3),"")</f>
        <v/>
      </c>
      <c r="K1500" t="str">
        <f>IF(AND(ConversionTable!$F$2&lt;&gt;"",A1500&lt;&gt;""),VLOOKUP(J1500,ConversionTable!I$4:K$7,3),"")</f>
        <v/>
      </c>
      <c r="M1500" t="str">
        <f>IF(A1500&lt;&gt;"",(RawData!AC1500*ScoringModel!$B$11+RawData!AD1500*ScoringModel!$B$21+RawData!AE1500*ScoringModel!$B$31)*0.01,"")</f>
        <v/>
      </c>
      <c r="N1500" t="str">
        <f>IF(A1500&lt;&gt;"",(RawData!H1500*ScoringModel!$B$4+RawData!I1500*ScoringModel!$B$5+RawData!J1500*ScoringModel!$B$6+RawData!K1500*ScoringModel!$B$7+RawData!L1500*ScoringModel!$B$8+RawData!M1500*ScoringModel!$B$9+RawData!N1500*ScoringModel!$B$10)*0.01,"")</f>
        <v/>
      </c>
      <c r="O1500" t="str">
        <f>IF(A1500&lt;&gt;"",(RawData!O1500*ScoringModel!$B$14+RawData!P1500*ScoringModel!$B$15+RawData!Q1500*ScoringModel!$B$16+RawData!R1500*ScoringModel!$B$17+RawData!S1500*ScoringModel!$B$18+RawData!T1500*ScoringModel!$B$19+RawData!U1500*ScoringModel!$B$20)*0.01,"")</f>
        <v/>
      </c>
      <c r="P1500" t="str">
        <f>IF(A1500&lt;&gt;"",(RawData!V1500*ScoringModel!$B$24+RawData!W1500*ScoringModel!$B$25+RawData!X1500*ScoringModel!$B$26+RawData!Y1500*ScoringModel!$B$27+RawData!Z1500*ScoringModel!$B$28+RawData!AA1500*ScoringModel!$B$29+RawData!AB1500*ScoringModel!$B$30)*0.01,"")</f>
        <v/>
      </c>
      <c r="Q1500" s="19"/>
      <c r="R1500" s="19"/>
      <c r="S1500" s="19"/>
      <c r="T1500" s="19"/>
      <c r="U1500" s="19"/>
      <c r="V1500" s="19"/>
    </row>
    <row r="1501" spans="1:22" x14ac:dyDescent="0.25">
      <c r="A1501" t="str">
        <f>IF(RawData!A1501&lt;&gt;"",RawData!A1501,"")</f>
        <v/>
      </c>
      <c r="B1501" t="str">
        <f>IF(RawData!B1501&lt;&gt;"",CONCATENATE(RawData!B1501,", ",RawData!C1501),"")</f>
        <v/>
      </c>
      <c r="C1501" t="str">
        <f>IF(RawData!D1501&lt;&gt;"",RawData!D1501,"")</f>
        <v/>
      </c>
      <c r="D1501" s="28" t="str">
        <f>IF(RawData!E1501&lt;&gt;"",RawData!E1501,"")</f>
        <v/>
      </c>
      <c r="E1501" t="str">
        <f>IF(RawData!F1501&lt;&gt;"",CONCATENATE(RawData!F1501,", ",LEFT(RawData!G1501,1)),"")</f>
        <v/>
      </c>
      <c r="G1501" s="30" t="str">
        <f t="shared" si="23"/>
        <v/>
      </c>
      <c r="H1501" t="str">
        <f>IF(A1501&lt;&gt;"",VLOOKUP(G1501,ScoreRanges!$C$4:$E$8,3),"")</f>
        <v/>
      </c>
      <c r="J1501" s="30" t="str">
        <f>IF(AND(ConversionTable!$F$2&lt;&gt;"",A1501&lt;&gt;""),VLOOKUP(G1501,ConversionTable!B$2:D$402,3),"")</f>
        <v/>
      </c>
      <c r="K1501" t="str">
        <f>IF(AND(ConversionTable!$F$2&lt;&gt;"",A1501&lt;&gt;""),VLOOKUP(J1501,ConversionTable!I$4:K$7,3),"")</f>
        <v/>
      </c>
      <c r="M1501" t="str">
        <f>IF(A1501&lt;&gt;"",(RawData!AC1501*ScoringModel!$B$11+RawData!AD1501*ScoringModel!$B$21+RawData!AE1501*ScoringModel!$B$31)*0.01,"")</f>
        <v/>
      </c>
      <c r="N1501" t="str">
        <f>IF(A1501&lt;&gt;"",(RawData!H1501*ScoringModel!$B$4+RawData!I1501*ScoringModel!$B$5+RawData!J1501*ScoringModel!$B$6+RawData!K1501*ScoringModel!$B$7+RawData!L1501*ScoringModel!$B$8+RawData!M1501*ScoringModel!$B$9+RawData!N1501*ScoringModel!$B$10)*0.01,"")</f>
        <v/>
      </c>
      <c r="O1501" t="str">
        <f>IF(A1501&lt;&gt;"",(RawData!O1501*ScoringModel!$B$14+RawData!P1501*ScoringModel!$B$15+RawData!Q1501*ScoringModel!$B$16+RawData!R1501*ScoringModel!$B$17+RawData!S1501*ScoringModel!$B$18+RawData!T1501*ScoringModel!$B$19+RawData!U1501*ScoringModel!$B$20)*0.01,"")</f>
        <v/>
      </c>
      <c r="P1501" t="str">
        <f>IF(A1501&lt;&gt;"",(RawData!V1501*ScoringModel!$B$24+RawData!W1501*ScoringModel!$B$25+RawData!X1501*ScoringModel!$B$26+RawData!Y1501*ScoringModel!$B$27+RawData!Z1501*ScoringModel!$B$28+RawData!AA1501*ScoringModel!$B$29+RawData!AB1501*ScoringModel!$B$30)*0.01,"")</f>
        <v/>
      </c>
      <c r="Q1501" s="19"/>
      <c r="R1501" s="19"/>
      <c r="S1501" s="19"/>
      <c r="T1501" s="19"/>
      <c r="U1501" s="19"/>
      <c r="V1501" s="19"/>
    </row>
    <row r="1502" spans="1:22" x14ac:dyDescent="0.25">
      <c r="A1502" t="str">
        <f>IF(RawData!A1502&lt;&gt;"",RawData!A1502,"")</f>
        <v/>
      </c>
      <c r="B1502" t="str">
        <f>IF(RawData!B1502&lt;&gt;"",CONCATENATE(RawData!B1502,", ",RawData!C1502),"")</f>
        <v/>
      </c>
      <c r="C1502" t="str">
        <f>IF(RawData!D1502&lt;&gt;"",RawData!D1502,"")</f>
        <v/>
      </c>
      <c r="D1502" s="28" t="str">
        <f>IF(RawData!E1502&lt;&gt;"",RawData!E1502,"")</f>
        <v/>
      </c>
      <c r="E1502" t="str">
        <f>IF(RawData!F1502&lt;&gt;"",CONCATENATE(RawData!F1502,", ",LEFT(RawData!G1502,1)),"")</f>
        <v/>
      </c>
      <c r="G1502" s="30" t="str">
        <f t="shared" si="23"/>
        <v/>
      </c>
      <c r="H1502" t="str">
        <f>IF(A1502&lt;&gt;"",VLOOKUP(G1502,ScoreRanges!$C$4:$E$8,3),"")</f>
        <v/>
      </c>
      <c r="J1502" s="30" t="str">
        <f>IF(AND(ConversionTable!$F$2&lt;&gt;"",A1502&lt;&gt;""),VLOOKUP(G1502,ConversionTable!B$2:D$402,3),"")</f>
        <v/>
      </c>
      <c r="K1502" t="str">
        <f>IF(AND(ConversionTable!$F$2&lt;&gt;"",A1502&lt;&gt;""),VLOOKUP(J1502,ConversionTable!I$4:K$7,3),"")</f>
        <v/>
      </c>
      <c r="M1502" t="str">
        <f>IF(A1502&lt;&gt;"",(RawData!AC1502*ScoringModel!$B$11+RawData!AD1502*ScoringModel!$B$21+RawData!AE1502*ScoringModel!$B$31)*0.01,"")</f>
        <v/>
      </c>
      <c r="N1502" t="str">
        <f>IF(A1502&lt;&gt;"",(RawData!H1502*ScoringModel!$B$4+RawData!I1502*ScoringModel!$B$5+RawData!J1502*ScoringModel!$B$6+RawData!K1502*ScoringModel!$B$7+RawData!L1502*ScoringModel!$B$8+RawData!M1502*ScoringModel!$B$9+RawData!N1502*ScoringModel!$B$10)*0.01,"")</f>
        <v/>
      </c>
      <c r="O1502" t="str">
        <f>IF(A1502&lt;&gt;"",(RawData!O1502*ScoringModel!$B$14+RawData!P1502*ScoringModel!$B$15+RawData!Q1502*ScoringModel!$B$16+RawData!R1502*ScoringModel!$B$17+RawData!S1502*ScoringModel!$B$18+RawData!T1502*ScoringModel!$B$19+RawData!U1502*ScoringModel!$B$20)*0.01,"")</f>
        <v/>
      </c>
      <c r="P1502" t="str">
        <f>IF(A1502&lt;&gt;"",(RawData!V1502*ScoringModel!$B$24+RawData!W1502*ScoringModel!$B$25+RawData!X1502*ScoringModel!$B$26+RawData!Y1502*ScoringModel!$B$27+RawData!Z1502*ScoringModel!$B$28+RawData!AA1502*ScoringModel!$B$29+RawData!AB1502*ScoringModel!$B$30)*0.01,"")</f>
        <v/>
      </c>
      <c r="Q1502" s="19"/>
      <c r="R1502" s="19"/>
      <c r="S1502" s="19"/>
      <c r="T1502" s="19"/>
      <c r="U1502" s="19"/>
      <c r="V1502" s="19"/>
    </row>
    <row r="1503" spans="1:22" x14ac:dyDescent="0.25">
      <c r="A1503" t="str">
        <f>IF(RawData!A1503&lt;&gt;"",RawData!A1503,"")</f>
        <v/>
      </c>
      <c r="B1503" t="str">
        <f>IF(RawData!B1503&lt;&gt;"",CONCATENATE(RawData!B1503,", ",RawData!C1503),"")</f>
        <v/>
      </c>
      <c r="C1503" t="str">
        <f>IF(RawData!D1503&lt;&gt;"",RawData!D1503,"")</f>
        <v/>
      </c>
      <c r="D1503" s="28" t="str">
        <f>IF(RawData!E1503&lt;&gt;"",RawData!E1503,"")</f>
        <v/>
      </c>
      <c r="E1503" t="str">
        <f>IF(RawData!F1503&lt;&gt;"",CONCATENATE(RawData!F1503,", ",LEFT(RawData!G1503,1)),"")</f>
        <v/>
      </c>
      <c r="G1503" s="30" t="str">
        <f t="shared" si="23"/>
        <v/>
      </c>
      <c r="H1503" t="str">
        <f>IF(A1503&lt;&gt;"",VLOOKUP(G1503,ScoreRanges!$C$4:$E$8,3),"")</f>
        <v/>
      </c>
      <c r="J1503" s="30" t="str">
        <f>IF(AND(ConversionTable!$F$2&lt;&gt;"",A1503&lt;&gt;""),VLOOKUP(G1503,ConversionTable!B$2:D$402,3),"")</f>
        <v/>
      </c>
      <c r="K1503" t="str">
        <f>IF(AND(ConversionTable!$F$2&lt;&gt;"",A1503&lt;&gt;""),VLOOKUP(J1503,ConversionTable!I$4:K$7,3),"")</f>
        <v/>
      </c>
      <c r="M1503" t="str">
        <f>IF(A1503&lt;&gt;"",(RawData!AC1503*ScoringModel!$B$11+RawData!AD1503*ScoringModel!$B$21+RawData!AE1503*ScoringModel!$B$31)*0.01,"")</f>
        <v/>
      </c>
      <c r="N1503" t="str">
        <f>IF(A1503&lt;&gt;"",(RawData!H1503*ScoringModel!$B$4+RawData!I1503*ScoringModel!$B$5+RawData!J1503*ScoringModel!$B$6+RawData!K1503*ScoringModel!$B$7+RawData!L1503*ScoringModel!$B$8+RawData!M1503*ScoringModel!$B$9+RawData!N1503*ScoringModel!$B$10)*0.01,"")</f>
        <v/>
      </c>
      <c r="O1503" t="str">
        <f>IF(A1503&lt;&gt;"",(RawData!O1503*ScoringModel!$B$14+RawData!P1503*ScoringModel!$B$15+RawData!Q1503*ScoringModel!$B$16+RawData!R1503*ScoringModel!$B$17+RawData!S1503*ScoringModel!$B$18+RawData!T1503*ScoringModel!$B$19+RawData!U1503*ScoringModel!$B$20)*0.01,"")</f>
        <v/>
      </c>
      <c r="P1503" t="str">
        <f>IF(A1503&lt;&gt;"",(RawData!V1503*ScoringModel!$B$24+RawData!W1503*ScoringModel!$B$25+RawData!X1503*ScoringModel!$B$26+RawData!Y1503*ScoringModel!$B$27+RawData!Z1503*ScoringModel!$B$28+RawData!AA1503*ScoringModel!$B$29+RawData!AB1503*ScoringModel!$B$30)*0.01,"")</f>
        <v/>
      </c>
      <c r="Q1503" s="19"/>
      <c r="R1503" s="19"/>
      <c r="S1503" s="19"/>
      <c r="T1503" s="19"/>
      <c r="U1503" s="19"/>
      <c r="V1503" s="19"/>
    </row>
    <row r="1504" spans="1:22" x14ac:dyDescent="0.25">
      <c r="A1504" t="str">
        <f>IF(RawData!A1504&lt;&gt;"",RawData!A1504,"")</f>
        <v/>
      </c>
      <c r="B1504" t="str">
        <f>IF(RawData!B1504&lt;&gt;"",CONCATENATE(RawData!B1504,", ",RawData!C1504),"")</f>
        <v/>
      </c>
      <c r="C1504" t="str">
        <f>IF(RawData!D1504&lt;&gt;"",RawData!D1504,"")</f>
        <v/>
      </c>
      <c r="D1504" s="28" t="str">
        <f>IF(RawData!E1504&lt;&gt;"",RawData!E1504,"")</f>
        <v/>
      </c>
      <c r="E1504" t="str">
        <f>IF(RawData!F1504&lt;&gt;"",CONCATENATE(RawData!F1504,", ",LEFT(RawData!G1504,1)),"")</f>
        <v/>
      </c>
      <c r="G1504" s="30" t="str">
        <f t="shared" si="23"/>
        <v/>
      </c>
      <c r="H1504" t="str">
        <f>IF(A1504&lt;&gt;"",VLOOKUP(G1504,ScoreRanges!$C$4:$E$8,3),"")</f>
        <v/>
      </c>
      <c r="J1504" s="30" t="str">
        <f>IF(AND(ConversionTable!$F$2&lt;&gt;"",A1504&lt;&gt;""),VLOOKUP(G1504,ConversionTable!B$2:D$402,3),"")</f>
        <v/>
      </c>
      <c r="K1504" t="str">
        <f>IF(AND(ConversionTable!$F$2&lt;&gt;"",A1504&lt;&gt;""),VLOOKUP(J1504,ConversionTable!I$4:K$7,3),"")</f>
        <v/>
      </c>
      <c r="M1504" t="str">
        <f>IF(A1504&lt;&gt;"",(RawData!AC1504*ScoringModel!$B$11+RawData!AD1504*ScoringModel!$B$21+RawData!AE1504*ScoringModel!$B$31)*0.01,"")</f>
        <v/>
      </c>
      <c r="N1504" t="str">
        <f>IF(A1504&lt;&gt;"",(RawData!H1504*ScoringModel!$B$4+RawData!I1504*ScoringModel!$B$5+RawData!J1504*ScoringModel!$B$6+RawData!K1504*ScoringModel!$B$7+RawData!L1504*ScoringModel!$B$8+RawData!M1504*ScoringModel!$B$9+RawData!N1504*ScoringModel!$B$10)*0.01,"")</f>
        <v/>
      </c>
      <c r="O1504" t="str">
        <f>IF(A1504&lt;&gt;"",(RawData!O1504*ScoringModel!$B$14+RawData!P1504*ScoringModel!$B$15+RawData!Q1504*ScoringModel!$B$16+RawData!R1504*ScoringModel!$B$17+RawData!S1504*ScoringModel!$B$18+RawData!T1504*ScoringModel!$B$19+RawData!U1504*ScoringModel!$B$20)*0.01,"")</f>
        <v/>
      </c>
      <c r="P1504" t="str">
        <f>IF(A1504&lt;&gt;"",(RawData!V1504*ScoringModel!$B$24+RawData!W1504*ScoringModel!$B$25+RawData!X1504*ScoringModel!$B$26+RawData!Y1504*ScoringModel!$B$27+RawData!Z1504*ScoringModel!$B$28+RawData!AA1504*ScoringModel!$B$29+RawData!AB1504*ScoringModel!$B$30)*0.01,"")</f>
        <v/>
      </c>
      <c r="Q1504" s="19"/>
      <c r="R1504" s="19"/>
      <c r="S1504" s="19"/>
      <c r="T1504" s="19"/>
      <c r="U1504" s="19"/>
      <c r="V1504" s="19"/>
    </row>
    <row r="1505" spans="1:22" x14ac:dyDescent="0.25">
      <c r="A1505" t="str">
        <f>IF(RawData!A1505&lt;&gt;"",RawData!A1505,"")</f>
        <v/>
      </c>
      <c r="B1505" t="str">
        <f>IF(RawData!B1505&lt;&gt;"",CONCATENATE(RawData!B1505,", ",RawData!C1505),"")</f>
        <v/>
      </c>
      <c r="C1505" t="str">
        <f>IF(RawData!D1505&lt;&gt;"",RawData!D1505,"")</f>
        <v/>
      </c>
      <c r="D1505" s="28" t="str">
        <f>IF(RawData!E1505&lt;&gt;"",RawData!E1505,"")</f>
        <v/>
      </c>
      <c r="E1505" t="str">
        <f>IF(RawData!F1505&lt;&gt;"",CONCATENATE(RawData!F1505,", ",LEFT(RawData!G1505,1)),"")</f>
        <v/>
      </c>
      <c r="G1505" s="30" t="str">
        <f t="shared" si="23"/>
        <v/>
      </c>
      <c r="H1505" t="str">
        <f>IF(A1505&lt;&gt;"",VLOOKUP(G1505,ScoreRanges!$C$4:$E$8,3),"")</f>
        <v/>
      </c>
      <c r="J1505" s="30" t="str">
        <f>IF(AND(ConversionTable!$F$2&lt;&gt;"",A1505&lt;&gt;""),VLOOKUP(G1505,ConversionTable!B$2:D$402,3),"")</f>
        <v/>
      </c>
      <c r="K1505" t="str">
        <f>IF(AND(ConversionTable!$F$2&lt;&gt;"",A1505&lt;&gt;""),VLOOKUP(J1505,ConversionTable!I$4:K$7,3),"")</f>
        <v/>
      </c>
      <c r="M1505" t="str">
        <f>IF(A1505&lt;&gt;"",(RawData!AC1505*ScoringModel!$B$11+RawData!AD1505*ScoringModel!$B$21+RawData!AE1505*ScoringModel!$B$31)*0.01,"")</f>
        <v/>
      </c>
      <c r="N1505" t="str">
        <f>IF(A1505&lt;&gt;"",(RawData!H1505*ScoringModel!$B$4+RawData!I1505*ScoringModel!$B$5+RawData!J1505*ScoringModel!$B$6+RawData!K1505*ScoringModel!$B$7+RawData!L1505*ScoringModel!$B$8+RawData!M1505*ScoringModel!$B$9+RawData!N1505*ScoringModel!$B$10)*0.01,"")</f>
        <v/>
      </c>
      <c r="O1505" t="str">
        <f>IF(A1505&lt;&gt;"",(RawData!O1505*ScoringModel!$B$14+RawData!P1505*ScoringModel!$B$15+RawData!Q1505*ScoringModel!$B$16+RawData!R1505*ScoringModel!$B$17+RawData!S1505*ScoringModel!$B$18+RawData!T1505*ScoringModel!$B$19+RawData!U1505*ScoringModel!$B$20)*0.01,"")</f>
        <v/>
      </c>
      <c r="P1505" t="str">
        <f>IF(A1505&lt;&gt;"",(RawData!V1505*ScoringModel!$B$24+RawData!W1505*ScoringModel!$B$25+RawData!X1505*ScoringModel!$B$26+RawData!Y1505*ScoringModel!$B$27+RawData!Z1505*ScoringModel!$B$28+RawData!AA1505*ScoringModel!$B$29+RawData!AB1505*ScoringModel!$B$30)*0.01,"")</f>
        <v/>
      </c>
      <c r="Q1505" s="19"/>
      <c r="R1505" s="19"/>
      <c r="S1505" s="19"/>
      <c r="T1505" s="19"/>
      <c r="U1505" s="19"/>
      <c r="V1505" s="19"/>
    </row>
    <row r="1506" spans="1:22" x14ac:dyDescent="0.25">
      <c r="A1506" t="str">
        <f>IF(RawData!A1506&lt;&gt;"",RawData!A1506,"")</f>
        <v/>
      </c>
      <c r="B1506" t="str">
        <f>IF(RawData!B1506&lt;&gt;"",CONCATENATE(RawData!B1506,", ",RawData!C1506),"")</f>
        <v/>
      </c>
      <c r="C1506" t="str">
        <f>IF(RawData!D1506&lt;&gt;"",RawData!D1506,"")</f>
        <v/>
      </c>
      <c r="D1506" s="28" t="str">
        <f>IF(RawData!E1506&lt;&gt;"",RawData!E1506,"")</f>
        <v/>
      </c>
      <c r="E1506" t="str">
        <f>IF(RawData!F1506&lt;&gt;"",CONCATENATE(RawData!F1506,", ",LEFT(RawData!G1506,1)),"")</f>
        <v/>
      </c>
      <c r="G1506" s="30" t="str">
        <f t="shared" si="23"/>
        <v/>
      </c>
      <c r="H1506" t="str">
        <f>IF(A1506&lt;&gt;"",VLOOKUP(G1506,ScoreRanges!$C$4:$E$8,3),"")</f>
        <v/>
      </c>
      <c r="J1506" s="30" t="str">
        <f>IF(AND(ConversionTable!$F$2&lt;&gt;"",A1506&lt;&gt;""),VLOOKUP(G1506,ConversionTable!B$2:D$402,3),"")</f>
        <v/>
      </c>
      <c r="K1506" t="str">
        <f>IF(AND(ConversionTable!$F$2&lt;&gt;"",A1506&lt;&gt;""),VLOOKUP(J1506,ConversionTable!I$4:K$7,3),"")</f>
        <v/>
      </c>
      <c r="M1506" t="str">
        <f>IF(A1506&lt;&gt;"",(RawData!AC1506*ScoringModel!$B$11+RawData!AD1506*ScoringModel!$B$21+RawData!AE1506*ScoringModel!$B$31)*0.01,"")</f>
        <v/>
      </c>
      <c r="N1506" t="str">
        <f>IF(A1506&lt;&gt;"",(RawData!H1506*ScoringModel!$B$4+RawData!I1506*ScoringModel!$B$5+RawData!J1506*ScoringModel!$B$6+RawData!K1506*ScoringModel!$B$7+RawData!L1506*ScoringModel!$B$8+RawData!M1506*ScoringModel!$B$9+RawData!N1506*ScoringModel!$B$10)*0.01,"")</f>
        <v/>
      </c>
      <c r="O1506" t="str">
        <f>IF(A1506&lt;&gt;"",(RawData!O1506*ScoringModel!$B$14+RawData!P1506*ScoringModel!$B$15+RawData!Q1506*ScoringModel!$B$16+RawData!R1506*ScoringModel!$B$17+RawData!S1506*ScoringModel!$B$18+RawData!T1506*ScoringModel!$B$19+RawData!U1506*ScoringModel!$B$20)*0.01,"")</f>
        <v/>
      </c>
      <c r="P1506" t="str">
        <f>IF(A1506&lt;&gt;"",(RawData!V1506*ScoringModel!$B$24+RawData!W1506*ScoringModel!$B$25+RawData!X1506*ScoringModel!$B$26+RawData!Y1506*ScoringModel!$B$27+RawData!Z1506*ScoringModel!$B$28+RawData!AA1506*ScoringModel!$B$29+RawData!AB1506*ScoringModel!$B$30)*0.01,"")</f>
        <v/>
      </c>
      <c r="Q1506" s="19"/>
      <c r="R1506" s="19"/>
      <c r="S1506" s="19"/>
      <c r="T1506" s="19"/>
      <c r="U1506" s="19"/>
      <c r="V1506" s="19"/>
    </row>
    <row r="1507" spans="1:22" x14ac:dyDescent="0.25">
      <c r="A1507" t="str">
        <f>IF(RawData!A1507&lt;&gt;"",RawData!A1507,"")</f>
        <v/>
      </c>
      <c r="B1507" t="str">
        <f>IF(RawData!B1507&lt;&gt;"",CONCATENATE(RawData!B1507,", ",RawData!C1507),"")</f>
        <v/>
      </c>
      <c r="C1507" t="str">
        <f>IF(RawData!D1507&lt;&gt;"",RawData!D1507,"")</f>
        <v/>
      </c>
      <c r="D1507" s="28" t="str">
        <f>IF(RawData!E1507&lt;&gt;"",RawData!E1507,"")</f>
        <v/>
      </c>
      <c r="E1507" t="str">
        <f>IF(RawData!F1507&lt;&gt;"",CONCATENATE(RawData!F1507,", ",LEFT(RawData!G1507,1)),"")</f>
        <v/>
      </c>
      <c r="G1507" s="30" t="str">
        <f t="shared" si="23"/>
        <v/>
      </c>
      <c r="H1507" t="str">
        <f>IF(A1507&lt;&gt;"",VLOOKUP(G1507,ScoreRanges!$C$4:$E$8,3),"")</f>
        <v/>
      </c>
      <c r="J1507" s="30" t="str">
        <f>IF(AND(ConversionTable!$F$2&lt;&gt;"",A1507&lt;&gt;""),VLOOKUP(G1507,ConversionTable!B$2:D$402,3),"")</f>
        <v/>
      </c>
      <c r="K1507" t="str">
        <f>IF(AND(ConversionTable!$F$2&lt;&gt;"",A1507&lt;&gt;""),VLOOKUP(J1507,ConversionTable!I$4:K$7,3),"")</f>
        <v/>
      </c>
      <c r="M1507" t="str">
        <f>IF(A1507&lt;&gt;"",(RawData!AC1507*ScoringModel!$B$11+RawData!AD1507*ScoringModel!$B$21+RawData!AE1507*ScoringModel!$B$31)*0.01,"")</f>
        <v/>
      </c>
      <c r="N1507" t="str">
        <f>IF(A1507&lt;&gt;"",(RawData!H1507*ScoringModel!$B$4+RawData!I1507*ScoringModel!$B$5+RawData!J1507*ScoringModel!$B$6+RawData!K1507*ScoringModel!$B$7+RawData!L1507*ScoringModel!$B$8+RawData!M1507*ScoringModel!$B$9+RawData!N1507*ScoringModel!$B$10)*0.01,"")</f>
        <v/>
      </c>
      <c r="O1507" t="str">
        <f>IF(A1507&lt;&gt;"",(RawData!O1507*ScoringModel!$B$14+RawData!P1507*ScoringModel!$B$15+RawData!Q1507*ScoringModel!$B$16+RawData!R1507*ScoringModel!$B$17+RawData!S1507*ScoringModel!$B$18+RawData!T1507*ScoringModel!$B$19+RawData!U1507*ScoringModel!$B$20)*0.01,"")</f>
        <v/>
      </c>
      <c r="P1507" t="str">
        <f>IF(A1507&lt;&gt;"",(RawData!V1507*ScoringModel!$B$24+RawData!W1507*ScoringModel!$B$25+RawData!X1507*ScoringModel!$B$26+RawData!Y1507*ScoringModel!$B$27+RawData!Z1507*ScoringModel!$B$28+RawData!AA1507*ScoringModel!$B$29+RawData!AB1507*ScoringModel!$B$30)*0.01,"")</f>
        <v/>
      </c>
      <c r="Q1507" s="19"/>
      <c r="R1507" s="19"/>
      <c r="S1507" s="19"/>
      <c r="T1507" s="19"/>
      <c r="U1507" s="19"/>
      <c r="V1507" s="19"/>
    </row>
    <row r="1508" spans="1:22" x14ac:dyDescent="0.25">
      <c r="A1508" t="str">
        <f>IF(RawData!A1508&lt;&gt;"",RawData!A1508,"")</f>
        <v/>
      </c>
      <c r="B1508" t="str">
        <f>IF(RawData!B1508&lt;&gt;"",CONCATENATE(RawData!B1508,", ",RawData!C1508),"")</f>
        <v/>
      </c>
      <c r="C1508" t="str">
        <f>IF(RawData!D1508&lt;&gt;"",RawData!D1508,"")</f>
        <v/>
      </c>
      <c r="D1508" s="28" t="str">
        <f>IF(RawData!E1508&lt;&gt;"",RawData!E1508,"")</f>
        <v/>
      </c>
      <c r="E1508" t="str">
        <f>IF(RawData!F1508&lt;&gt;"",CONCATENATE(RawData!F1508,", ",LEFT(RawData!G1508,1)),"")</f>
        <v/>
      </c>
      <c r="G1508" s="30" t="str">
        <f t="shared" si="23"/>
        <v/>
      </c>
      <c r="H1508" t="str">
        <f>IF(A1508&lt;&gt;"",VLOOKUP(G1508,ScoreRanges!$C$4:$E$8,3),"")</f>
        <v/>
      </c>
      <c r="J1508" s="30" t="str">
        <f>IF(AND(ConversionTable!$F$2&lt;&gt;"",A1508&lt;&gt;""),VLOOKUP(G1508,ConversionTable!B$2:D$402,3),"")</f>
        <v/>
      </c>
      <c r="K1508" t="str">
        <f>IF(AND(ConversionTable!$F$2&lt;&gt;"",A1508&lt;&gt;""),VLOOKUP(J1508,ConversionTable!I$4:K$7,3),"")</f>
        <v/>
      </c>
      <c r="M1508" t="str">
        <f>IF(A1508&lt;&gt;"",(RawData!AC1508*ScoringModel!$B$11+RawData!AD1508*ScoringModel!$B$21+RawData!AE1508*ScoringModel!$B$31)*0.01,"")</f>
        <v/>
      </c>
      <c r="N1508" t="str">
        <f>IF(A1508&lt;&gt;"",(RawData!H1508*ScoringModel!$B$4+RawData!I1508*ScoringModel!$B$5+RawData!J1508*ScoringModel!$B$6+RawData!K1508*ScoringModel!$B$7+RawData!L1508*ScoringModel!$B$8+RawData!M1508*ScoringModel!$B$9+RawData!N1508*ScoringModel!$B$10)*0.01,"")</f>
        <v/>
      </c>
      <c r="O1508" t="str">
        <f>IF(A1508&lt;&gt;"",(RawData!O1508*ScoringModel!$B$14+RawData!P1508*ScoringModel!$B$15+RawData!Q1508*ScoringModel!$B$16+RawData!R1508*ScoringModel!$B$17+RawData!S1508*ScoringModel!$B$18+RawData!T1508*ScoringModel!$B$19+RawData!U1508*ScoringModel!$B$20)*0.01,"")</f>
        <v/>
      </c>
      <c r="P1508" t="str">
        <f>IF(A1508&lt;&gt;"",(RawData!V1508*ScoringModel!$B$24+RawData!W1508*ScoringModel!$B$25+RawData!X1508*ScoringModel!$B$26+RawData!Y1508*ScoringModel!$B$27+RawData!Z1508*ScoringModel!$B$28+RawData!AA1508*ScoringModel!$B$29+RawData!AB1508*ScoringModel!$B$30)*0.01,"")</f>
        <v/>
      </c>
      <c r="Q1508" s="19"/>
      <c r="R1508" s="19"/>
      <c r="S1508" s="19"/>
      <c r="T1508" s="19"/>
      <c r="U1508" s="19"/>
      <c r="V1508" s="19"/>
    </row>
    <row r="1509" spans="1:22" x14ac:dyDescent="0.25">
      <c r="A1509" t="str">
        <f>IF(RawData!A1509&lt;&gt;"",RawData!A1509,"")</f>
        <v/>
      </c>
      <c r="B1509" t="str">
        <f>IF(RawData!B1509&lt;&gt;"",CONCATENATE(RawData!B1509,", ",RawData!C1509),"")</f>
        <v/>
      </c>
      <c r="C1509" t="str">
        <f>IF(RawData!D1509&lt;&gt;"",RawData!D1509,"")</f>
        <v/>
      </c>
      <c r="D1509" s="28" t="str">
        <f>IF(RawData!E1509&lt;&gt;"",RawData!E1509,"")</f>
        <v/>
      </c>
      <c r="E1509" t="str">
        <f>IF(RawData!F1509&lt;&gt;"",CONCATENATE(RawData!F1509,", ",LEFT(RawData!G1509,1)),"")</f>
        <v/>
      </c>
      <c r="G1509" s="30" t="str">
        <f t="shared" si="23"/>
        <v/>
      </c>
      <c r="H1509" t="str">
        <f>IF(A1509&lt;&gt;"",VLOOKUP(G1509,ScoreRanges!$C$4:$E$8,3),"")</f>
        <v/>
      </c>
      <c r="J1509" s="30" t="str">
        <f>IF(AND(ConversionTable!$F$2&lt;&gt;"",A1509&lt;&gt;""),VLOOKUP(G1509,ConversionTable!B$2:D$402,3),"")</f>
        <v/>
      </c>
      <c r="K1509" t="str">
        <f>IF(AND(ConversionTable!$F$2&lt;&gt;"",A1509&lt;&gt;""),VLOOKUP(J1509,ConversionTable!I$4:K$7,3),"")</f>
        <v/>
      </c>
      <c r="M1509" t="str">
        <f>IF(A1509&lt;&gt;"",(RawData!AC1509*ScoringModel!$B$11+RawData!AD1509*ScoringModel!$B$21+RawData!AE1509*ScoringModel!$B$31)*0.01,"")</f>
        <v/>
      </c>
      <c r="N1509" t="str">
        <f>IF(A1509&lt;&gt;"",(RawData!H1509*ScoringModel!$B$4+RawData!I1509*ScoringModel!$B$5+RawData!J1509*ScoringModel!$B$6+RawData!K1509*ScoringModel!$B$7+RawData!L1509*ScoringModel!$B$8+RawData!M1509*ScoringModel!$B$9+RawData!N1509*ScoringModel!$B$10)*0.01,"")</f>
        <v/>
      </c>
      <c r="O1509" t="str">
        <f>IF(A1509&lt;&gt;"",(RawData!O1509*ScoringModel!$B$14+RawData!P1509*ScoringModel!$B$15+RawData!Q1509*ScoringModel!$B$16+RawData!R1509*ScoringModel!$B$17+RawData!S1509*ScoringModel!$B$18+RawData!T1509*ScoringModel!$B$19+RawData!U1509*ScoringModel!$B$20)*0.01,"")</f>
        <v/>
      </c>
      <c r="P1509" t="str">
        <f>IF(A1509&lt;&gt;"",(RawData!V1509*ScoringModel!$B$24+RawData!W1509*ScoringModel!$B$25+RawData!X1509*ScoringModel!$B$26+RawData!Y1509*ScoringModel!$B$27+RawData!Z1509*ScoringModel!$B$28+RawData!AA1509*ScoringModel!$B$29+RawData!AB1509*ScoringModel!$B$30)*0.01,"")</f>
        <v/>
      </c>
      <c r="Q1509" s="19"/>
      <c r="R1509" s="19"/>
      <c r="S1509" s="19"/>
      <c r="T1509" s="19"/>
      <c r="U1509" s="19"/>
      <c r="V1509" s="19"/>
    </row>
    <row r="1510" spans="1:22" x14ac:dyDescent="0.25">
      <c r="A1510" t="str">
        <f>IF(RawData!A1510&lt;&gt;"",RawData!A1510,"")</f>
        <v/>
      </c>
      <c r="B1510" t="str">
        <f>IF(RawData!B1510&lt;&gt;"",CONCATENATE(RawData!B1510,", ",RawData!C1510),"")</f>
        <v/>
      </c>
      <c r="C1510" t="str">
        <f>IF(RawData!D1510&lt;&gt;"",RawData!D1510,"")</f>
        <v/>
      </c>
      <c r="D1510" s="28" t="str">
        <f>IF(RawData!E1510&lt;&gt;"",RawData!E1510,"")</f>
        <v/>
      </c>
      <c r="E1510" t="str">
        <f>IF(RawData!F1510&lt;&gt;"",CONCATENATE(RawData!F1510,", ",LEFT(RawData!G1510,1)),"")</f>
        <v/>
      </c>
      <c r="G1510" s="30" t="str">
        <f t="shared" si="23"/>
        <v/>
      </c>
      <c r="H1510" t="str">
        <f>IF(A1510&lt;&gt;"",VLOOKUP(G1510,ScoreRanges!$C$4:$E$8,3),"")</f>
        <v/>
      </c>
      <c r="J1510" s="30" t="str">
        <f>IF(AND(ConversionTable!$F$2&lt;&gt;"",A1510&lt;&gt;""),VLOOKUP(G1510,ConversionTable!B$2:D$402,3),"")</f>
        <v/>
      </c>
      <c r="K1510" t="str">
        <f>IF(AND(ConversionTable!$F$2&lt;&gt;"",A1510&lt;&gt;""),VLOOKUP(J1510,ConversionTable!I$4:K$7,3),"")</f>
        <v/>
      </c>
      <c r="M1510" t="str">
        <f>IF(A1510&lt;&gt;"",(RawData!AC1510*ScoringModel!$B$11+RawData!AD1510*ScoringModel!$B$21+RawData!AE1510*ScoringModel!$B$31)*0.01,"")</f>
        <v/>
      </c>
      <c r="N1510" t="str">
        <f>IF(A1510&lt;&gt;"",(RawData!H1510*ScoringModel!$B$4+RawData!I1510*ScoringModel!$B$5+RawData!J1510*ScoringModel!$B$6+RawData!K1510*ScoringModel!$B$7+RawData!L1510*ScoringModel!$B$8+RawData!M1510*ScoringModel!$B$9+RawData!N1510*ScoringModel!$B$10)*0.01,"")</f>
        <v/>
      </c>
      <c r="O1510" t="str">
        <f>IF(A1510&lt;&gt;"",(RawData!O1510*ScoringModel!$B$14+RawData!P1510*ScoringModel!$B$15+RawData!Q1510*ScoringModel!$B$16+RawData!R1510*ScoringModel!$B$17+RawData!S1510*ScoringModel!$B$18+RawData!T1510*ScoringModel!$B$19+RawData!U1510*ScoringModel!$B$20)*0.01,"")</f>
        <v/>
      </c>
      <c r="P1510" t="str">
        <f>IF(A1510&lt;&gt;"",(RawData!V1510*ScoringModel!$B$24+RawData!W1510*ScoringModel!$B$25+RawData!X1510*ScoringModel!$B$26+RawData!Y1510*ScoringModel!$B$27+RawData!Z1510*ScoringModel!$B$28+RawData!AA1510*ScoringModel!$B$29+RawData!AB1510*ScoringModel!$B$30)*0.01,"")</f>
        <v/>
      </c>
      <c r="Q1510" s="19"/>
      <c r="R1510" s="19"/>
      <c r="S1510" s="19"/>
      <c r="T1510" s="19"/>
      <c r="U1510" s="19"/>
      <c r="V1510" s="19"/>
    </row>
    <row r="1511" spans="1:22" x14ac:dyDescent="0.25">
      <c r="A1511" t="str">
        <f>IF(RawData!A1511&lt;&gt;"",RawData!A1511,"")</f>
        <v/>
      </c>
      <c r="B1511" t="str">
        <f>IF(RawData!B1511&lt;&gt;"",CONCATENATE(RawData!B1511,", ",RawData!C1511),"")</f>
        <v/>
      </c>
      <c r="C1511" t="str">
        <f>IF(RawData!D1511&lt;&gt;"",RawData!D1511,"")</f>
        <v/>
      </c>
      <c r="D1511" s="28" t="str">
        <f>IF(RawData!E1511&lt;&gt;"",RawData!E1511,"")</f>
        <v/>
      </c>
      <c r="E1511" t="str">
        <f>IF(RawData!F1511&lt;&gt;"",CONCATENATE(RawData!F1511,", ",LEFT(RawData!G1511,1)),"")</f>
        <v/>
      </c>
      <c r="G1511" s="30" t="str">
        <f t="shared" si="23"/>
        <v/>
      </c>
      <c r="H1511" t="str">
        <f>IF(A1511&lt;&gt;"",VLOOKUP(G1511,ScoreRanges!$C$4:$E$8,3),"")</f>
        <v/>
      </c>
      <c r="J1511" s="30" t="str">
        <f>IF(AND(ConversionTable!$F$2&lt;&gt;"",A1511&lt;&gt;""),VLOOKUP(G1511,ConversionTable!B$2:D$402,3),"")</f>
        <v/>
      </c>
      <c r="K1511" t="str">
        <f>IF(AND(ConversionTable!$F$2&lt;&gt;"",A1511&lt;&gt;""),VLOOKUP(J1511,ConversionTable!I$4:K$7,3),"")</f>
        <v/>
      </c>
      <c r="M1511" t="str">
        <f>IF(A1511&lt;&gt;"",(RawData!AC1511*ScoringModel!$B$11+RawData!AD1511*ScoringModel!$B$21+RawData!AE1511*ScoringModel!$B$31)*0.01,"")</f>
        <v/>
      </c>
      <c r="N1511" t="str">
        <f>IF(A1511&lt;&gt;"",(RawData!H1511*ScoringModel!$B$4+RawData!I1511*ScoringModel!$B$5+RawData!J1511*ScoringModel!$B$6+RawData!K1511*ScoringModel!$B$7+RawData!L1511*ScoringModel!$B$8+RawData!M1511*ScoringModel!$B$9+RawData!N1511*ScoringModel!$B$10)*0.01,"")</f>
        <v/>
      </c>
      <c r="O1511" t="str">
        <f>IF(A1511&lt;&gt;"",(RawData!O1511*ScoringModel!$B$14+RawData!P1511*ScoringModel!$B$15+RawData!Q1511*ScoringModel!$B$16+RawData!R1511*ScoringModel!$B$17+RawData!S1511*ScoringModel!$B$18+RawData!T1511*ScoringModel!$B$19+RawData!U1511*ScoringModel!$B$20)*0.01,"")</f>
        <v/>
      </c>
      <c r="P1511" t="str">
        <f>IF(A1511&lt;&gt;"",(RawData!V1511*ScoringModel!$B$24+RawData!W1511*ScoringModel!$B$25+RawData!X1511*ScoringModel!$B$26+RawData!Y1511*ScoringModel!$B$27+RawData!Z1511*ScoringModel!$B$28+RawData!AA1511*ScoringModel!$B$29+RawData!AB1511*ScoringModel!$B$30)*0.01,"")</f>
        <v/>
      </c>
      <c r="Q1511" s="19"/>
      <c r="R1511" s="19"/>
      <c r="S1511" s="19"/>
      <c r="T1511" s="19"/>
      <c r="U1511" s="19"/>
      <c r="V1511" s="19"/>
    </row>
    <row r="1512" spans="1:22" x14ac:dyDescent="0.25">
      <c r="A1512" t="str">
        <f>IF(RawData!A1512&lt;&gt;"",RawData!A1512,"")</f>
        <v/>
      </c>
      <c r="B1512" t="str">
        <f>IF(RawData!B1512&lt;&gt;"",CONCATENATE(RawData!B1512,", ",RawData!C1512),"")</f>
        <v/>
      </c>
      <c r="C1512" t="str">
        <f>IF(RawData!D1512&lt;&gt;"",RawData!D1512,"")</f>
        <v/>
      </c>
      <c r="D1512" s="28" t="str">
        <f>IF(RawData!E1512&lt;&gt;"",RawData!E1512,"")</f>
        <v/>
      </c>
      <c r="E1512" t="str">
        <f>IF(RawData!F1512&lt;&gt;"",CONCATENATE(RawData!F1512,", ",LEFT(RawData!G1512,1)),"")</f>
        <v/>
      </c>
      <c r="G1512" s="30" t="str">
        <f t="shared" si="23"/>
        <v/>
      </c>
      <c r="H1512" t="str">
        <f>IF(A1512&lt;&gt;"",VLOOKUP(G1512,ScoreRanges!$C$4:$E$8,3),"")</f>
        <v/>
      </c>
      <c r="J1512" s="30" t="str">
        <f>IF(AND(ConversionTable!$F$2&lt;&gt;"",A1512&lt;&gt;""),VLOOKUP(G1512,ConversionTable!B$2:D$402,3),"")</f>
        <v/>
      </c>
      <c r="K1512" t="str">
        <f>IF(AND(ConversionTable!$F$2&lt;&gt;"",A1512&lt;&gt;""),VLOOKUP(J1512,ConversionTable!I$4:K$7,3),"")</f>
        <v/>
      </c>
      <c r="M1512" t="str">
        <f>IF(A1512&lt;&gt;"",(RawData!AC1512*ScoringModel!$B$11+RawData!AD1512*ScoringModel!$B$21+RawData!AE1512*ScoringModel!$B$31)*0.01,"")</f>
        <v/>
      </c>
      <c r="N1512" t="str">
        <f>IF(A1512&lt;&gt;"",(RawData!H1512*ScoringModel!$B$4+RawData!I1512*ScoringModel!$B$5+RawData!J1512*ScoringModel!$B$6+RawData!K1512*ScoringModel!$B$7+RawData!L1512*ScoringModel!$B$8+RawData!M1512*ScoringModel!$B$9+RawData!N1512*ScoringModel!$B$10)*0.01,"")</f>
        <v/>
      </c>
      <c r="O1512" t="str">
        <f>IF(A1512&lt;&gt;"",(RawData!O1512*ScoringModel!$B$14+RawData!P1512*ScoringModel!$B$15+RawData!Q1512*ScoringModel!$B$16+RawData!R1512*ScoringModel!$B$17+RawData!S1512*ScoringModel!$B$18+RawData!T1512*ScoringModel!$B$19+RawData!U1512*ScoringModel!$B$20)*0.01,"")</f>
        <v/>
      </c>
      <c r="P1512" t="str">
        <f>IF(A1512&lt;&gt;"",(RawData!V1512*ScoringModel!$B$24+RawData!W1512*ScoringModel!$B$25+RawData!X1512*ScoringModel!$B$26+RawData!Y1512*ScoringModel!$B$27+RawData!Z1512*ScoringModel!$B$28+RawData!AA1512*ScoringModel!$B$29+RawData!AB1512*ScoringModel!$B$30)*0.01,"")</f>
        <v/>
      </c>
      <c r="Q1512" s="19"/>
      <c r="R1512" s="19"/>
      <c r="S1512" s="19"/>
      <c r="T1512" s="19"/>
      <c r="U1512" s="19"/>
      <c r="V1512" s="19"/>
    </row>
    <row r="1513" spans="1:22" x14ac:dyDescent="0.25">
      <c r="A1513" t="str">
        <f>IF(RawData!A1513&lt;&gt;"",RawData!A1513,"")</f>
        <v/>
      </c>
      <c r="B1513" t="str">
        <f>IF(RawData!B1513&lt;&gt;"",CONCATENATE(RawData!B1513,", ",RawData!C1513),"")</f>
        <v/>
      </c>
      <c r="C1513" t="str">
        <f>IF(RawData!D1513&lt;&gt;"",RawData!D1513,"")</f>
        <v/>
      </c>
      <c r="D1513" s="28" t="str">
        <f>IF(RawData!E1513&lt;&gt;"",RawData!E1513,"")</f>
        <v/>
      </c>
      <c r="E1513" t="str">
        <f>IF(RawData!F1513&lt;&gt;"",CONCATENATE(RawData!F1513,", ",LEFT(RawData!G1513,1)),"")</f>
        <v/>
      </c>
      <c r="G1513" s="30" t="str">
        <f t="shared" si="23"/>
        <v/>
      </c>
      <c r="H1513" t="str">
        <f>IF(A1513&lt;&gt;"",VLOOKUP(G1513,ScoreRanges!$C$4:$E$8,3),"")</f>
        <v/>
      </c>
      <c r="J1513" s="30" t="str">
        <f>IF(AND(ConversionTable!$F$2&lt;&gt;"",A1513&lt;&gt;""),VLOOKUP(G1513,ConversionTable!B$2:D$402,3),"")</f>
        <v/>
      </c>
      <c r="K1513" t="str">
        <f>IF(AND(ConversionTable!$F$2&lt;&gt;"",A1513&lt;&gt;""),VLOOKUP(J1513,ConversionTable!I$4:K$7,3),"")</f>
        <v/>
      </c>
      <c r="M1513" t="str">
        <f>IF(A1513&lt;&gt;"",(RawData!AC1513*ScoringModel!$B$11+RawData!AD1513*ScoringModel!$B$21+RawData!AE1513*ScoringModel!$B$31)*0.01,"")</f>
        <v/>
      </c>
      <c r="N1513" t="str">
        <f>IF(A1513&lt;&gt;"",(RawData!H1513*ScoringModel!$B$4+RawData!I1513*ScoringModel!$B$5+RawData!J1513*ScoringModel!$B$6+RawData!K1513*ScoringModel!$B$7+RawData!L1513*ScoringModel!$B$8+RawData!M1513*ScoringModel!$B$9+RawData!N1513*ScoringModel!$B$10)*0.01,"")</f>
        <v/>
      </c>
      <c r="O1513" t="str">
        <f>IF(A1513&lt;&gt;"",(RawData!O1513*ScoringModel!$B$14+RawData!P1513*ScoringModel!$B$15+RawData!Q1513*ScoringModel!$B$16+RawData!R1513*ScoringModel!$B$17+RawData!S1513*ScoringModel!$B$18+RawData!T1513*ScoringModel!$B$19+RawData!U1513*ScoringModel!$B$20)*0.01,"")</f>
        <v/>
      </c>
      <c r="P1513" t="str">
        <f>IF(A1513&lt;&gt;"",(RawData!V1513*ScoringModel!$B$24+RawData!W1513*ScoringModel!$B$25+RawData!X1513*ScoringModel!$B$26+RawData!Y1513*ScoringModel!$B$27+RawData!Z1513*ScoringModel!$B$28+RawData!AA1513*ScoringModel!$B$29+RawData!AB1513*ScoringModel!$B$30)*0.01,"")</f>
        <v/>
      </c>
      <c r="Q1513" s="19"/>
      <c r="R1513" s="19"/>
      <c r="S1513" s="19"/>
      <c r="T1513" s="19"/>
      <c r="U1513" s="19"/>
      <c r="V1513" s="19"/>
    </row>
    <row r="1514" spans="1:22" x14ac:dyDescent="0.25">
      <c r="A1514" t="str">
        <f>IF(RawData!A1514&lt;&gt;"",RawData!A1514,"")</f>
        <v/>
      </c>
      <c r="B1514" t="str">
        <f>IF(RawData!B1514&lt;&gt;"",CONCATENATE(RawData!B1514,", ",RawData!C1514),"")</f>
        <v/>
      </c>
      <c r="C1514" t="str">
        <f>IF(RawData!D1514&lt;&gt;"",RawData!D1514,"")</f>
        <v/>
      </c>
      <c r="D1514" s="28" t="str">
        <f>IF(RawData!E1514&lt;&gt;"",RawData!E1514,"")</f>
        <v/>
      </c>
      <c r="E1514" t="str">
        <f>IF(RawData!F1514&lt;&gt;"",CONCATENATE(RawData!F1514,", ",LEFT(RawData!G1514,1)),"")</f>
        <v/>
      </c>
      <c r="G1514" s="30" t="str">
        <f t="shared" si="23"/>
        <v/>
      </c>
      <c r="H1514" t="str">
        <f>IF(A1514&lt;&gt;"",VLOOKUP(G1514,ScoreRanges!$C$4:$E$8,3),"")</f>
        <v/>
      </c>
      <c r="J1514" s="30" t="str">
        <f>IF(AND(ConversionTable!$F$2&lt;&gt;"",A1514&lt;&gt;""),VLOOKUP(G1514,ConversionTable!B$2:D$402,3),"")</f>
        <v/>
      </c>
      <c r="K1514" t="str">
        <f>IF(AND(ConversionTable!$F$2&lt;&gt;"",A1514&lt;&gt;""),VLOOKUP(J1514,ConversionTable!I$4:K$7,3),"")</f>
        <v/>
      </c>
      <c r="M1514" t="str">
        <f>IF(A1514&lt;&gt;"",(RawData!AC1514*ScoringModel!$B$11+RawData!AD1514*ScoringModel!$B$21+RawData!AE1514*ScoringModel!$B$31)*0.01,"")</f>
        <v/>
      </c>
      <c r="N1514" t="str">
        <f>IF(A1514&lt;&gt;"",(RawData!H1514*ScoringModel!$B$4+RawData!I1514*ScoringModel!$B$5+RawData!J1514*ScoringModel!$B$6+RawData!K1514*ScoringModel!$B$7+RawData!L1514*ScoringModel!$B$8+RawData!M1514*ScoringModel!$B$9+RawData!N1514*ScoringModel!$B$10)*0.01,"")</f>
        <v/>
      </c>
      <c r="O1514" t="str">
        <f>IF(A1514&lt;&gt;"",(RawData!O1514*ScoringModel!$B$14+RawData!P1514*ScoringModel!$B$15+RawData!Q1514*ScoringModel!$B$16+RawData!R1514*ScoringModel!$B$17+RawData!S1514*ScoringModel!$B$18+RawData!T1514*ScoringModel!$B$19+RawData!U1514*ScoringModel!$B$20)*0.01,"")</f>
        <v/>
      </c>
      <c r="P1514" t="str">
        <f>IF(A1514&lt;&gt;"",(RawData!V1514*ScoringModel!$B$24+RawData!W1514*ScoringModel!$B$25+RawData!X1514*ScoringModel!$B$26+RawData!Y1514*ScoringModel!$B$27+RawData!Z1514*ScoringModel!$B$28+RawData!AA1514*ScoringModel!$B$29+RawData!AB1514*ScoringModel!$B$30)*0.01,"")</f>
        <v/>
      </c>
      <c r="Q1514" s="19"/>
      <c r="R1514" s="19"/>
      <c r="S1514" s="19"/>
      <c r="T1514" s="19"/>
      <c r="U1514" s="19"/>
      <c r="V1514" s="19"/>
    </row>
    <row r="1515" spans="1:22" x14ac:dyDescent="0.25">
      <c r="A1515" t="str">
        <f>IF(RawData!A1515&lt;&gt;"",RawData!A1515,"")</f>
        <v/>
      </c>
      <c r="B1515" t="str">
        <f>IF(RawData!B1515&lt;&gt;"",CONCATENATE(RawData!B1515,", ",RawData!C1515),"")</f>
        <v/>
      </c>
      <c r="C1515" t="str">
        <f>IF(RawData!D1515&lt;&gt;"",RawData!D1515,"")</f>
        <v/>
      </c>
      <c r="D1515" s="28" t="str">
        <f>IF(RawData!E1515&lt;&gt;"",RawData!E1515,"")</f>
        <v/>
      </c>
      <c r="E1515" t="str">
        <f>IF(RawData!F1515&lt;&gt;"",CONCATENATE(RawData!F1515,", ",LEFT(RawData!G1515,1)),"")</f>
        <v/>
      </c>
      <c r="G1515" s="30" t="str">
        <f t="shared" si="23"/>
        <v/>
      </c>
      <c r="H1515" t="str">
        <f>IF(A1515&lt;&gt;"",VLOOKUP(G1515,ScoreRanges!$C$4:$E$8,3),"")</f>
        <v/>
      </c>
      <c r="J1515" s="30" t="str">
        <f>IF(AND(ConversionTable!$F$2&lt;&gt;"",A1515&lt;&gt;""),VLOOKUP(G1515,ConversionTable!B$2:D$402,3),"")</f>
        <v/>
      </c>
      <c r="K1515" t="str">
        <f>IF(AND(ConversionTable!$F$2&lt;&gt;"",A1515&lt;&gt;""),VLOOKUP(J1515,ConversionTable!I$4:K$7,3),"")</f>
        <v/>
      </c>
      <c r="M1515" t="str">
        <f>IF(A1515&lt;&gt;"",(RawData!AC1515*ScoringModel!$B$11+RawData!AD1515*ScoringModel!$B$21+RawData!AE1515*ScoringModel!$B$31)*0.01,"")</f>
        <v/>
      </c>
      <c r="N1515" t="str">
        <f>IF(A1515&lt;&gt;"",(RawData!H1515*ScoringModel!$B$4+RawData!I1515*ScoringModel!$B$5+RawData!J1515*ScoringModel!$B$6+RawData!K1515*ScoringModel!$B$7+RawData!L1515*ScoringModel!$B$8+RawData!M1515*ScoringModel!$B$9+RawData!N1515*ScoringModel!$B$10)*0.01,"")</f>
        <v/>
      </c>
      <c r="O1515" t="str">
        <f>IF(A1515&lt;&gt;"",(RawData!O1515*ScoringModel!$B$14+RawData!P1515*ScoringModel!$B$15+RawData!Q1515*ScoringModel!$B$16+RawData!R1515*ScoringModel!$B$17+RawData!S1515*ScoringModel!$B$18+RawData!T1515*ScoringModel!$B$19+RawData!U1515*ScoringModel!$B$20)*0.01,"")</f>
        <v/>
      </c>
      <c r="P1515" t="str">
        <f>IF(A1515&lt;&gt;"",(RawData!V1515*ScoringModel!$B$24+RawData!W1515*ScoringModel!$B$25+RawData!X1515*ScoringModel!$B$26+RawData!Y1515*ScoringModel!$B$27+RawData!Z1515*ScoringModel!$B$28+RawData!AA1515*ScoringModel!$B$29+RawData!AB1515*ScoringModel!$B$30)*0.01,"")</f>
        <v/>
      </c>
      <c r="Q1515" s="19"/>
      <c r="R1515" s="19"/>
      <c r="S1515" s="19"/>
      <c r="T1515" s="19"/>
      <c r="U1515" s="19"/>
      <c r="V1515" s="19"/>
    </row>
    <row r="1516" spans="1:22" x14ac:dyDescent="0.25">
      <c r="A1516" t="str">
        <f>IF(RawData!A1516&lt;&gt;"",RawData!A1516,"")</f>
        <v/>
      </c>
      <c r="B1516" t="str">
        <f>IF(RawData!B1516&lt;&gt;"",CONCATENATE(RawData!B1516,", ",RawData!C1516),"")</f>
        <v/>
      </c>
      <c r="C1516" t="str">
        <f>IF(RawData!D1516&lt;&gt;"",RawData!D1516,"")</f>
        <v/>
      </c>
      <c r="D1516" s="28" t="str">
        <f>IF(RawData!E1516&lt;&gt;"",RawData!E1516,"")</f>
        <v/>
      </c>
      <c r="E1516" t="str">
        <f>IF(RawData!F1516&lt;&gt;"",CONCATENATE(RawData!F1516,", ",LEFT(RawData!G1516,1)),"")</f>
        <v/>
      </c>
      <c r="G1516" s="30" t="str">
        <f t="shared" si="23"/>
        <v/>
      </c>
      <c r="H1516" t="str">
        <f>IF(A1516&lt;&gt;"",VLOOKUP(G1516,ScoreRanges!$C$4:$E$8,3),"")</f>
        <v/>
      </c>
      <c r="J1516" s="30" t="str">
        <f>IF(AND(ConversionTable!$F$2&lt;&gt;"",A1516&lt;&gt;""),VLOOKUP(G1516,ConversionTable!B$2:D$402,3),"")</f>
        <v/>
      </c>
      <c r="K1516" t="str">
        <f>IF(AND(ConversionTable!$F$2&lt;&gt;"",A1516&lt;&gt;""),VLOOKUP(J1516,ConversionTable!I$4:K$7,3),"")</f>
        <v/>
      </c>
      <c r="M1516" t="str">
        <f>IF(A1516&lt;&gt;"",(RawData!AC1516*ScoringModel!$B$11+RawData!AD1516*ScoringModel!$B$21+RawData!AE1516*ScoringModel!$B$31)*0.01,"")</f>
        <v/>
      </c>
      <c r="N1516" t="str">
        <f>IF(A1516&lt;&gt;"",(RawData!H1516*ScoringModel!$B$4+RawData!I1516*ScoringModel!$B$5+RawData!J1516*ScoringModel!$B$6+RawData!K1516*ScoringModel!$B$7+RawData!L1516*ScoringModel!$B$8+RawData!M1516*ScoringModel!$B$9+RawData!N1516*ScoringModel!$B$10)*0.01,"")</f>
        <v/>
      </c>
      <c r="O1516" t="str">
        <f>IF(A1516&lt;&gt;"",(RawData!O1516*ScoringModel!$B$14+RawData!P1516*ScoringModel!$B$15+RawData!Q1516*ScoringModel!$B$16+RawData!R1516*ScoringModel!$B$17+RawData!S1516*ScoringModel!$B$18+RawData!T1516*ScoringModel!$B$19+RawData!U1516*ScoringModel!$B$20)*0.01,"")</f>
        <v/>
      </c>
      <c r="P1516" t="str">
        <f>IF(A1516&lt;&gt;"",(RawData!V1516*ScoringModel!$B$24+RawData!W1516*ScoringModel!$B$25+RawData!X1516*ScoringModel!$B$26+RawData!Y1516*ScoringModel!$B$27+RawData!Z1516*ScoringModel!$B$28+RawData!AA1516*ScoringModel!$B$29+RawData!AB1516*ScoringModel!$B$30)*0.01,"")</f>
        <v/>
      </c>
      <c r="Q1516" s="19"/>
      <c r="R1516" s="19"/>
      <c r="S1516" s="19"/>
      <c r="T1516" s="19"/>
      <c r="U1516" s="19"/>
      <c r="V1516" s="19"/>
    </row>
    <row r="1517" spans="1:22" x14ac:dyDescent="0.25">
      <c r="A1517" t="str">
        <f>IF(RawData!A1517&lt;&gt;"",RawData!A1517,"")</f>
        <v/>
      </c>
      <c r="B1517" t="str">
        <f>IF(RawData!B1517&lt;&gt;"",CONCATENATE(RawData!B1517,", ",RawData!C1517),"")</f>
        <v/>
      </c>
      <c r="C1517" t="str">
        <f>IF(RawData!D1517&lt;&gt;"",RawData!D1517,"")</f>
        <v/>
      </c>
      <c r="D1517" s="28" t="str">
        <f>IF(RawData!E1517&lt;&gt;"",RawData!E1517,"")</f>
        <v/>
      </c>
      <c r="E1517" t="str">
        <f>IF(RawData!F1517&lt;&gt;"",CONCATENATE(RawData!F1517,", ",LEFT(RawData!G1517,1)),"")</f>
        <v/>
      </c>
      <c r="G1517" s="30" t="str">
        <f t="shared" si="23"/>
        <v/>
      </c>
      <c r="H1517" t="str">
        <f>IF(A1517&lt;&gt;"",VLOOKUP(G1517,ScoreRanges!$C$4:$E$8,3),"")</f>
        <v/>
      </c>
      <c r="J1517" s="30" t="str">
        <f>IF(AND(ConversionTable!$F$2&lt;&gt;"",A1517&lt;&gt;""),VLOOKUP(G1517,ConversionTable!B$2:D$402,3),"")</f>
        <v/>
      </c>
      <c r="K1517" t="str">
        <f>IF(AND(ConversionTable!$F$2&lt;&gt;"",A1517&lt;&gt;""),VLOOKUP(J1517,ConversionTable!I$4:K$7,3),"")</f>
        <v/>
      </c>
      <c r="M1517" t="str">
        <f>IF(A1517&lt;&gt;"",(RawData!AC1517*ScoringModel!$B$11+RawData!AD1517*ScoringModel!$B$21+RawData!AE1517*ScoringModel!$B$31)*0.01,"")</f>
        <v/>
      </c>
      <c r="N1517" t="str">
        <f>IF(A1517&lt;&gt;"",(RawData!H1517*ScoringModel!$B$4+RawData!I1517*ScoringModel!$B$5+RawData!J1517*ScoringModel!$B$6+RawData!K1517*ScoringModel!$B$7+RawData!L1517*ScoringModel!$B$8+RawData!M1517*ScoringModel!$B$9+RawData!N1517*ScoringModel!$B$10)*0.01,"")</f>
        <v/>
      </c>
      <c r="O1517" t="str">
        <f>IF(A1517&lt;&gt;"",(RawData!O1517*ScoringModel!$B$14+RawData!P1517*ScoringModel!$B$15+RawData!Q1517*ScoringModel!$B$16+RawData!R1517*ScoringModel!$B$17+RawData!S1517*ScoringModel!$B$18+RawData!T1517*ScoringModel!$B$19+RawData!U1517*ScoringModel!$B$20)*0.01,"")</f>
        <v/>
      </c>
      <c r="P1517" t="str">
        <f>IF(A1517&lt;&gt;"",(RawData!V1517*ScoringModel!$B$24+RawData!W1517*ScoringModel!$B$25+RawData!X1517*ScoringModel!$B$26+RawData!Y1517*ScoringModel!$B$27+RawData!Z1517*ScoringModel!$B$28+RawData!AA1517*ScoringModel!$B$29+RawData!AB1517*ScoringModel!$B$30)*0.01,"")</f>
        <v/>
      </c>
      <c r="Q1517" s="19"/>
      <c r="R1517" s="19"/>
      <c r="S1517" s="19"/>
      <c r="T1517" s="19"/>
      <c r="U1517" s="19"/>
      <c r="V1517" s="19"/>
    </row>
    <row r="1518" spans="1:22" x14ac:dyDescent="0.25">
      <c r="A1518" t="str">
        <f>IF(RawData!A1518&lt;&gt;"",RawData!A1518,"")</f>
        <v/>
      </c>
      <c r="B1518" t="str">
        <f>IF(RawData!B1518&lt;&gt;"",CONCATENATE(RawData!B1518,", ",RawData!C1518),"")</f>
        <v/>
      </c>
      <c r="C1518" t="str">
        <f>IF(RawData!D1518&lt;&gt;"",RawData!D1518,"")</f>
        <v/>
      </c>
      <c r="D1518" s="28" t="str">
        <f>IF(RawData!E1518&lt;&gt;"",RawData!E1518,"")</f>
        <v/>
      </c>
      <c r="E1518" t="str">
        <f>IF(RawData!F1518&lt;&gt;"",CONCATENATE(RawData!F1518,", ",LEFT(RawData!G1518,1)),"")</f>
        <v/>
      </c>
      <c r="G1518" s="30" t="str">
        <f t="shared" si="23"/>
        <v/>
      </c>
      <c r="H1518" t="str">
        <f>IF(A1518&lt;&gt;"",VLOOKUP(G1518,ScoreRanges!$C$4:$E$8,3),"")</f>
        <v/>
      </c>
      <c r="J1518" s="30" t="str">
        <f>IF(AND(ConversionTable!$F$2&lt;&gt;"",A1518&lt;&gt;""),VLOOKUP(G1518,ConversionTable!B$2:D$402,3),"")</f>
        <v/>
      </c>
      <c r="K1518" t="str">
        <f>IF(AND(ConversionTable!$F$2&lt;&gt;"",A1518&lt;&gt;""),VLOOKUP(J1518,ConversionTable!I$4:K$7,3),"")</f>
        <v/>
      </c>
      <c r="M1518" t="str">
        <f>IF(A1518&lt;&gt;"",(RawData!AC1518*ScoringModel!$B$11+RawData!AD1518*ScoringModel!$B$21+RawData!AE1518*ScoringModel!$B$31)*0.01,"")</f>
        <v/>
      </c>
      <c r="N1518" t="str">
        <f>IF(A1518&lt;&gt;"",(RawData!H1518*ScoringModel!$B$4+RawData!I1518*ScoringModel!$B$5+RawData!J1518*ScoringModel!$B$6+RawData!K1518*ScoringModel!$B$7+RawData!L1518*ScoringModel!$B$8+RawData!M1518*ScoringModel!$B$9+RawData!N1518*ScoringModel!$B$10)*0.01,"")</f>
        <v/>
      </c>
      <c r="O1518" t="str">
        <f>IF(A1518&lt;&gt;"",(RawData!O1518*ScoringModel!$B$14+RawData!P1518*ScoringModel!$B$15+RawData!Q1518*ScoringModel!$B$16+RawData!R1518*ScoringModel!$B$17+RawData!S1518*ScoringModel!$B$18+RawData!T1518*ScoringModel!$B$19+RawData!U1518*ScoringModel!$B$20)*0.01,"")</f>
        <v/>
      </c>
      <c r="P1518" t="str">
        <f>IF(A1518&lt;&gt;"",(RawData!V1518*ScoringModel!$B$24+RawData!W1518*ScoringModel!$B$25+RawData!X1518*ScoringModel!$B$26+RawData!Y1518*ScoringModel!$B$27+RawData!Z1518*ScoringModel!$B$28+RawData!AA1518*ScoringModel!$B$29+RawData!AB1518*ScoringModel!$B$30)*0.01,"")</f>
        <v/>
      </c>
      <c r="Q1518" s="19"/>
      <c r="R1518" s="19"/>
      <c r="S1518" s="19"/>
      <c r="T1518" s="19"/>
      <c r="U1518" s="19"/>
      <c r="V1518" s="19"/>
    </row>
    <row r="1519" spans="1:22" x14ac:dyDescent="0.25">
      <c r="A1519" t="str">
        <f>IF(RawData!A1519&lt;&gt;"",RawData!A1519,"")</f>
        <v/>
      </c>
      <c r="B1519" t="str">
        <f>IF(RawData!B1519&lt;&gt;"",CONCATENATE(RawData!B1519,", ",RawData!C1519),"")</f>
        <v/>
      </c>
      <c r="C1519" t="str">
        <f>IF(RawData!D1519&lt;&gt;"",RawData!D1519,"")</f>
        <v/>
      </c>
      <c r="D1519" s="28" t="str">
        <f>IF(RawData!E1519&lt;&gt;"",RawData!E1519,"")</f>
        <v/>
      </c>
      <c r="E1519" t="str">
        <f>IF(RawData!F1519&lt;&gt;"",CONCATENATE(RawData!F1519,", ",LEFT(RawData!G1519,1)),"")</f>
        <v/>
      </c>
      <c r="G1519" s="30" t="str">
        <f t="shared" si="23"/>
        <v/>
      </c>
      <c r="H1519" t="str">
        <f>IF(A1519&lt;&gt;"",VLOOKUP(G1519,ScoreRanges!$C$4:$E$8,3),"")</f>
        <v/>
      </c>
      <c r="J1519" s="30" t="str">
        <f>IF(AND(ConversionTable!$F$2&lt;&gt;"",A1519&lt;&gt;""),VLOOKUP(G1519,ConversionTable!B$2:D$402,3),"")</f>
        <v/>
      </c>
      <c r="K1519" t="str">
        <f>IF(AND(ConversionTable!$F$2&lt;&gt;"",A1519&lt;&gt;""),VLOOKUP(J1519,ConversionTable!I$4:K$7,3),"")</f>
        <v/>
      </c>
      <c r="M1519" t="str">
        <f>IF(A1519&lt;&gt;"",(RawData!AC1519*ScoringModel!$B$11+RawData!AD1519*ScoringModel!$B$21+RawData!AE1519*ScoringModel!$B$31)*0.01,"")</f>
        <v/>
      </c>
      <c r="N1519" t="str">
        <f>IF(A1519&lt;&gt;"",(RawData!H1519*ScoringModel!$B$4+RawData!I1519*ScoringModel!$B$5+RawData!J1519*ScoringModel!$B$6+RawData!K1519*ScoringModel!$B$7+RawData!L1519*ScoringModel!$B$8+RawData!M1519*ScoringModel!$B$9+RawData!N1519*ScoringModel!$B$10)*0.01,"")</f>
        <v/>
      </c>
      <c r="O1519" t="str">
        <f>IF(A1519&lt;&gt;"",(RawData!O1519*ScoringModel!$B$14+RawData!P1519*ScoringModel!$B$15+RawData!Q1519*ScoringModel!$B$16+RawData!R1519*ScoringModel!$B$17+RawData!S1519*ScoringModel!$B$18+RawData!T1519*ScoringModel!$B$19+RawData!U1519*ScoringModel!$B$20)*0.01,"")</f>
        <v/>
      </c>
      <c r="P1519" t="str">
        <f>IF(A1519&lt;&gt;"",(RawData!V1519*ScoringModel!$B$24+RawData!W1519*ScoringModel!$B$25+RawData!X1519*ScoringModel!$B$26+RawData!Y1519*ScoringModel!$B$27+RawData!Z1519*ScoringModel!$B$28+RawData!AA1519*ScoringModel!$B$29+RawData!AB1519*ScoringModel!$B$30)*0.01,"")</f>
        <v/>
      </c>
      <c r="Q1519" s="19"/>
      <c r="R1519" s="19"/>
      <c r="S1519" s="19"/>
      <c r="T1519" s="19"/>
      <c r="U1519" s="19"/>
      <c r="V1519" s="19"/>
    </row>
    <row r="1520" spans="1:22" x14ac:dyDescent="0.25">
      <c r="A1520" t="str">
        <f>IF(RawData!A1520&lt;&gt;"",RawData!A1520,"")</f>
        <v/>
      </c>
      <c r="B1520" t="str">
        <f>IF(RawData!B1520&lt;&gt;"",CONCATENATE(RawData!B1520,", ",RawData!C1520),"")</f>
        <v/>
      </c>
      <c r="C1520" t="str">
        <f>IF(RawData!D1520&lt;&gt;"",RawData!D1520,"")</f>
        <v/>
      </c>
      <c r="D1520" s="28" t="str">
        <f>IF(RawData!E1520&lt;&gt;"",RawData!E1520,"")</f>
        <v/>
      </c>
      <c r="E1520" t="str">
        <f>IF(RawData!F1520&lt;&gt;"",CONCATENATE(RawData!F1520,", ",LEFT(RawData!G1520,1)),"")</f>
        <v/>
      </c>
      <c r="G1520" s="30" t="str">
        <f t="shared" si="23"/>
        <v/>
      </c>
      <c r="H1520" t="str">
        <f>IF(A1520&lt;&gt;"",VLOOKUP(G1520,ScoreRanges!$C$4:$E$8,3),"")</f>
        <v/>
      </c>
      <c r="J1520" s="30" t="str">
        <f>IF(AND(ConversionTable!$F$2&lt;&gt;"",A1520&lt;&gt;""),VLOOKUP(G1520,ConversionTable!B$2:D$402,3),"")</f>
        <v/>
      </c>
      <c r="K1520" t="str">
        <f>IF(AND(ConversionTable!$F$2&lt;&gt;"",A1520&lt;&gt;""),VLOOKUP(J1520,ConversionTable!I$4:K$7,3),"")</f>
        <v/>
      </c>
      <c r="M1520" t="str">
        <f>IF(A1520&lt;&gt;"",(RawData!AC1520*ScoringModel!$B$11+RawData!AD1520*ScoringModel!$B$21+RawData!AE1520*ScoringModel!$B$31)*0.01,"")</f>
        <v/>
      </c>
      <c r="N1520" t="str">
        <f>IF(A1520&lt;&gt;"",(RawData!H1520*ScoringModel!$B$4+RawData!I1520*ScoringModel!$B$5+RawData!J1520*ScoringModel!$B$6+RawData!K1520*ScoringModel!$B$7+RawData!L1520*ScoringModel!$B$8+RawData!M1520*ScoringModel!$B$9+RawData!N1520*ScoringModel!$B$10)*0.01,"")</f>
        <v/>
      </c>
      <c r="O1520" t="str">
        <f>IF(A1520&lt;&gt;"",(RawData!O1520*ScoringModel!$B$14+RawData!P1520*ScoringModel!$B$15+RawData!Q1520*ScoringModel!$B$16+RawData!R1520*ScoringModel!$B$17+RawData!S1520*ScoringModel!$B$18+RawData!T1520*ScoringModel!$B$19+RawData!U1520*ScoringModel!$B$20)*0.01,"")</f>
        <v/>
      </c>
      <c r="P1520" t="str">
        <f>IF(A1520&lt;&gt;"",(RawData!V1520*ScoringModel!$B$24+RawData!W1520*ScoringModel!$B$25+RawData!X1520*ScoringModel!$B$26+RawData!Y1520*ScoringModel!$B$27+RawData!Z1520*ScoringModel!$B$28+RawData!AA1520*ScoringModel!$B$29+RawData!AB1520*ScoringModel!$B$30)*0.01,"")</f>
        <v/>
      </c>
      <c r="Q1520" s="19"/>
      <c r="R1520" s="19"/>
      <c r="S1520" s="19"/>
      <c r="T1520" s="19"/>
      <c r="U1520" s="19"/>
      <c r="V1520" s="19"/>
    </row>
    <row r="1521" spans="1:22" x14ac:dyDescent="0.25">
      <c r="A1521" t="str">
        <f>IF(RawData!A1521&lt;&gt;"",RawData!A1521,"")</f>
        <v/>
      </c>
      <c r="B1521" t="str">
        <f>IF(RawData!B1521&lt;&gt;"",CONCATENATE(RawData!B1521,", ",RawData!C1521),"")</f>
        <v/>
      </c>
      <c r="C1521" t="str">
        <f>IF(RawData!D1521&lt;&gt;"",RawData!D1521,"")</f>
        <v/>
      </c>
      <c r="D1521" s="28" t="str">
        <f>IF(RawData!E1521&lt;&gt;"",RawData!E1521,"")</f>
        <v/>
      </c>
      <c r="E1521" t="str">
        <f>IF(RawData!F1521&lt;&gt;"",CONCATENATE(RawData!F1521,", ",LEFT(RawData!G1521,1)),"")</f>
        <v/>
      </c>
      <c r="G1521" s="30" t="str">
        <f t="shared" si="23"/>
        <v/>
      </c>
      <c r="H1521" t="str">
        <f>IF(A1521&lt;&gt;"",VLOOKUP(G1521,ScoreRanges!$C$4:$E$8,3),"")</f>
        <v/>
      </c>
      <c r="J1521" s="30" t="str">
        <f>IF(AND(ConversionTable!$F$2&lt;&gt;"",A1521&lt;&gt;""),VLOOKUP(G1521,ConversionTable!B$2:D$402,3),"")</f>
        <v/>
      </c>
      <c r="K1521" t="str">
        <f>IF(AND(ConversionTable!$F$2&lt;&gt;"",A1521&lt;&gt;""),VLOOKUP(J1521,ConversionTable!I$4:K$7,3),"")</f>
        <v/>
      </c>
      <c r="M1521" t="str">
        <f>IF(A1521&lt;&gt;"",(RawData!AC1521*ScoringModel!$B$11+RawData!AD1521*ScoringModel!$B$21+RawData!AE1521*ScoringModel!$B$31)*0.01,"")</f>
        <v/>
      </c>
      <c r="N1521" t="str">
        <f>IF(A1521&lt;&gt;"",(RawData!H1521*ScoringModel!$B$4+RawData!I1521*ScoringModel!$B$5+RawData!J1521*ScoringModel!$B$6+RawData!K1521*ScoringModel!$B$7+RawData!L1521*ScoringModel!$B$8+RawData!M1521*ScoringModel!$B$9+RawData!N1521*ScoringModel!$B$10)*0.01,"")</f>
        <v/>
      </c>
      <c r="O1521" t="str">
        <f>IF(A1521&lt;&gt;"",(RawData!O1521*ScoringModel!$B$14+RawData!P1521*ScoringModel!$B$15+RawData!Q1521*ScoringModel!$B$16+RawData!R1521*ScoringModel!$B$17+RawData!S1521*ScoringModel!$B$18+RawData!T1521*ScoringModel!$B$19+RawData!U1521*ScoringModel!$B$20)*0.01,"")</f>
        <v/>
      </c>
      <c r="P1521" t="str">
        <f>IF(A1521&lt;&gt;"",(RawData!V1521*ScoringModel!$B$24+RawData!W1521*ScoringModel!$B$25+RawData!X1521*ScoringModel!$B$26+RawData!Y1521*ScoringModel!$B$27+RawData!Z1521*ScoringModel!$B$28+RawData!AA1521*ScoringModel!$B$29+RawData!AB1521*ScoringModel!$B$30)*0.01,"")</f>
        <v/>
      </c>
      <c r="Q1521" s="19"/>
      <c r="R1521" s="19"/>
      <c r="S1521" s="19"/>
      <c r="T1521" s="19"/>
      <c r="U1521" s="19"/>
      <c r="V1521" s="19"/>
    </row>
    <row r="1522" spans="1:22" x14ac:dyDescent="0.25">
      <c r="A1522" t="str">
        <f>IF(RawData!A1522&lt;&gt;"",RawData!A1522,"")</f>
        <v/>
      </c>
      <c r="B1522" t="str">
        <f>IF(RawData!B1522&lt;&gt;"",CONCATENATE(RawData!B1522,", ",RawData!C1522),"")</f>
        <v/>
      </c>
      <c r="C1522" t="str">
        <f>IF(RawData!D1522&lt;&gt;"",RawData!D1522,"")</f>
        <v/>
      </c>
      <c r="D1522" s="28" t="str">
        <f>IF(RawData!E1522&lt;&gt;"",RawData!E1522,"")</f>
        <v/>
      </c>
      <c r="E1522" t="str">
        <f>IF(RawData!F1522&lt;&gt;"",CONCATENATE(RawData!F1522,", ",LEFT(RawData!G1522,1)),"")</f>
        <v/>
      </c>
      <c r="G1522" s="30" t="str">
        <f t="shared" si="23"/>
        <v/>
      </c>
      <c r="H1522" t="str">
        <f>IF(A1522&lt;&gt;"",VLOOKUP(G1522,ScoreRanges!$C$4:$E$8,3),"")</f>
        <v/>
      </c>
      <c r="J1522" s="30" t="str">
        <f>IF(AND(ConversionTable!$F$2&lt;&gt;"",A1522&lt;&gt;""),VLOOKUP(G1522,ConversionTable!B$2:D$402,3),"")</f>
        <v/>
      </c>
      <c r="K1522" t="str">
        <f>IF(AND(ConversionTable!$F$2&lt;&gt;"",A1522&lt;&gt;""),VLOOKUP(J1522,ConversionTable!I$4:K$7,3),"")</f>
        <v/>
      </c>
      <c r="M1522" t="str">
        <f>IF(A1522&lt;&gt;"",(RawData!AC1522*ScoringModel!$B$11+RawData!AD1522*ScoringModel!$B$21+RawData!AE1522*ScoringModel!$B$31)*0.01,"")</f>
        <v/>
      </c>
      <c r="N1522" t="str">
        <f>IF(A1522&lt;&gt;"",(RawData!H1522*ScoringModel!$B$4+RawData!I1522*ScoringModel!$B$5+RawData!J1522*ScoringModel!$B$6+RawData!K1522*ScoringModel!$B$7+RawData!L1522*ScoringModel!$B$8+RawData!M1522*ScoringModel!$B$9+RawData!N1522*ScoringModel!$B$10)*0.01,"")</f>
        <v/>
      </c>
      <c r="O1522" t="str">
        <f>IF(A1522&lt;&gt;"",(RawData!O1522*ScoringModel!$B$14+RawData!P1522*ScoringModel!$B$15+RawData!Q1522*ScoringModel!$B$16+RawData!R1522*ScoringModel!$B$17+RawData!S1522*ScoringModel!$B$18+RawData!T1522*ScoringModel!$B$19+RawData!U1522*ScoringModel!$B$20)*0.01,"")</f>
        <v/>
      </c>
      <c r="P1522" t="str">
        <f>IF(A1522&lt;&gt;"",(RawData!V1522*ScoringModel!$B$24+RawData!W1522*ScoringModel!$B$25+RawData!X1522*ScoringModel!$B$26+RawData!Y1522*ScoringModel!$B$27+RawData!Z1522*ScoringModel!$B$28+RawData!AA1522*ScoringModel!$B$29+RawData!AB1522*ScoringModel!$B$30)*0.01,"")</f>
        <v/>
      </c>
      <c r="Q1522" s="19"/>
      <c r="R1522" s="19"/>
      <c r="S1522" s="19"/>
      <c r="T1522" s="19"/>
      <c r="U1522" s="19"/>
      <c r="V1522" s="19"/>
    </row>
    <row r="1523" spans="1:22" x14ac:dyDescent="0.25">
      <c r="A1523" t="str">
        <f>IF(RawData!A1523&lt;&gt;"",RawData!A1523,"")</f>
        <v/>
      </c>
      <c r="B1523" t="str">
        <f>IF(RawData!B1523&lt;&gt;"",CONCATENATE(RawData!B1523,", ",RawData!C1523),"")</f>
        <v/>
      </c>
      <c r="C1523" t="str">
        <f>IF(RawData!D1523&lt;&gt;"",RawData!D1523,"")</f>
        <v/>
      </c>
      <c r="D1523" s="28" t="str">
        <f>IF(RawData!E1523&lt;&gt;"",RawData!E1523,"")</f>
        <v/>
      </c>
      <c r="E1523" t="str">
        <f>IF(RawData!F1523&lt;&gt;"",CONCATENATE(RawData!F1523,", ",LEFT(RawData!G1523,1)),"")</f>
        <v/>
      </c>
      <c r="G1523" s="30" t="str">
        <f t="shared" si="23"/>
        <v/>
      </c>
      <c r="H1523" t="str">
        <f>IF(A1523&lt;&gt;"",VLOOKUP(G1523,ScoreRanges!$C$4:$E$8,3),"")</f>
        <v/>
      </c>
      <c r="J1523" s="30" t="str">
        <f>IF(AND(ConversionTable!$F$2&lt;&gt;"",A1523&lt;&gt;""),VLOOKUP(G1523,ConversionTable!B$2:D$402,3),"")</f>
        <v/>
      </c>
      <c r="K1523" t="str">
        <f>IF(AND(ConversionTable!$F$2&lt;&gt;"",A1523&lt;&gt;""),VLOOKUP(J1523,ConversionTable!I$4:K$7,3),"")</f>
        <v/>
      </c>
      <c r="M1523" t="str">
        <f>IF(A1523&lt;&gt;"",(RawData!AC1523*ScoringModel!$B$11+RawData!AD1523*ScoringModel!$B$21+RawData!AE1523*ScoringModel!$B$31)*0.01,"")</f>
        <v/>
      </c>
      <c r="N1523" t="str">
        <f>IF(A1523&lt;&gt;"",(RawData!H1523*ScoringModel!$B$4+RawData!I1523*ScoringModel!$B$5+RawData!J1523*ScoringModel!$B$6+RawData!K1523*ScoringModel!$B$7+RawData!L1523*ScoringModel!$B$8+RawData!M1523*ScoringModel!$B$9+RawData!N1523*ScoringModel!$B$10)*0.01,"")</f>
        <v/>
      </c>
      <c r="O1523" t="str">
        <f>IF(A1523&lt;&gt;"",(RawData!O1523*ScoringModel!$B$14+RawData!P1523*ScoringModel!$B$15+RawData!Q1523*ScoringModel!$B$16+RawData!R1523*ScoringModel!$B$17+RawData!S1523*ScoringModel!$B$18+RawData!T1523*ScoringModel!$B$19+RawData!U1523*ScoringModel!$B$20)*0.01,"")</f>
        <v/>
      </c>
      <c r="P1523" t="str">
        <f>IF(A1523&lt;&gt;"",(RawData!V1523*ScoringModel!$B$24+RawData!W1523*ScoringModel!$B$25+RawData!X1523*ScoringModel!$B$26+RawData!Y1523*ScoringModel!$B$27+RawData!Z1523*ScoringModel!$B$28+RawData!AA1523*ScoringModel!$B$29+RawData!AB1523*ScoringModel!$B$30)*0.01,"")</f>
        <v/>
      </c>
      <c r="Q1523" s="19"/>
      <c r="R1523" s="19"/>
      <c r="S1523" s="19"/>
      <c r="T1523" s="19"/>
      <c r="U1523" s="19"/>
      <c r="V1523" s="19"/>
    </row>
    <row r="1524" spans="1:22" x14ac:dyDescent="0.25">
      <c r="A1524" t="str">
        <f>IF(RawData!A1524&lt;&gt;"",RawData!A1524,"")</f>
        <v/>
      </c>
      <c r="B1524" t="str">
        <f>IF(RawData!B1524&lt;&gt;"",CONCATENATE(RawData!B1524,", ",RawData!C1524),"")</f>
        <v/>
      </c>
      <c r="C1524" t="str">
        <f>IF(RawData!D1524&lt;&gt;"",RawData!D1524,"")</f>
        <v/>
      </c>
      <c r="D1524" s="28" t="str">
        <f>IF(RawData!E1524&lt;&gt;"",RawData!E1524,"")</f>
        <v/>
      </c>
      <c r="E1524" t="str">
        <f>IF(RawData!F1524&lt;&gt;"",CONCATENATE(RawData!F1524,", ",LEFT(RawData!G1524,1)),"")</f>
        <v/>
      </c>
      <c r="G1524" s="30" t="str">
        <f t="shared" si="23"/>
        <v/>
      </c>
      <c r="H1524" t="str">
        <f>IF(A1524&lt;&gt;"",VLOOKUP(G1524,ScoreRanges!$C$4:$E$8,3),"")</f>
        <v/>
      </c>
      <c r="J1524" s="30" t="str">
        <f>IF(AND(ConversionTable!$F$2&lt;&gt;"",A1524&lt;&gt;""),VLOOKUP(G1524,ConversionTable!B$2:D$402,3),"")</f>
        <v/>
      </c>
      <c r="K1524" t="str">
        <f>IF(AND(ConversionTable!$F$2&lt;&gt;"",A1524&lt;&gt;""),VLOOKUP(J1524,ConversionTable!I$4:K$7,3),"")</f>
        <v/>
      </c>
      <c r="M1524" t="str">
        <f>IF(A1524&lt;&gt;"",(RawData!AC1524*ScoringModel!$B$11+RawData!AD1524*ScoringModel!$B$21+RawData!AE1524*ScoringModel!$B$31)*0.01,"")</f>
        <v/>
      </c>
      <c r="N1524" t="str">
        <f>IF(A1524&lt;&gt;"",(RawData!H1524*ScoringModel!$B$4+RawData!I1524*ScoringModel!$B$5+RawData!J1524*ScoringModel!$B$6+RawData!K1524*ScoringModel!$B$7+RawData!L1524*ScoringModel!$B$8+RawData!M1524*ScoringModel!$B$9+RawData!N1524*ScoringModel!$B$10)*0.01,"")</f>
        <v/>
      </c>
      <c r="O1524" t="str">
        <f>IF(A1524&lt;&gt;"",(RawData!O1524*ScoringModel!$B$14+RawData!P1524*ScoringModel!$B$15+RawData!Q1524*ScoringModel!$B$16+RawData!R1524*ScoringModel!$B$17+RawData!S1524*ScoringModel!$B$18+RawData!T1524*ScoringModel!$B$19+RawData!U1524*ScoringModel!$B$20)*0.01,"")</f>
        <v/>
      </c>
      <c r="P1524" t="str">
        <f>IF(A1524&lt;&gt;"",(RawData!V1524*ScoringModel!$B$24+RawData!W1524*ScoringModel!$B$25+RawData!X1524*ScoringModel!$B$26+RawData!Y1524*ScoringModel!$B$27+RawData!Z1524*ScoringModel!$B$28+RawData!AA1524*ScoringModel!$B$29+RawData!AB1524*ScoringModel!$B$30)*0.01,"")</f>
        <v/>
      </c>
      <c r="Q1524" s="19"/>
      <c r="R1524" s="19"/>
      <c r="S1524" s="19"/>
      <c r="T1524" s="19"/>
      <c r="U1524" s="19"/>
      <c r="V1524" s="19"/>
    </row>
    <row r="1525" spans="1:22" x14ac:dyDescent="0.25">
      <c r="A1525" t="str">
        <f>IF(RawData!A1525&lt;&gt;"",RawData!A1525,"")</f>
        <v/>
      </c>
      <c r="B1525" t="str">
        <f>IF(RawData!B1525&lt;&gt;"",CONCATENATE(RawData!B1525,", ",RawData!C1525),"")</f>
        <v/>
      </c>
      <c r="C1525" t="str">
        <f>IF(RawData!D1525&lt;&gt;"",RawData!D1525,"")</f>
        <v/>
      </c>
      <c r="D1525" s="28" t="str">
        <f>IF(RawData!E1525&lt;&gt;"",RawData!E1525,"")</f>
        <v/>
      </c>
      <c r="E1525" t="str">
        <f>IF(RawData!F1525&lt;&gt;"",CONCATENATE(RawData!F1525,", ",LEFT(RawData!G1525,1)),"")</f>
        <v/>
      </c>
      <c r="G1525" s="30" t="str">
        <f t="shared" si="23"/>
        <v/>
      </c>
      <c r="H1525" t="str">
        <f>IF(A1525&lt;&gt;"",VLOOKUP(G1525,ScoreRanges!$C$4:$E$8,3),"")</f>
        <v/>
      </c>
      <c r="J1525" s="30" t="str">
        <f>IF(AND(ConversionTable!$F$2&lt;&gt;"",A1525&lt;&gt;""),VLOOKUP(G1525,ConversionTable!B$2:D$402,3),"")</f>
        <v/>
      </c>
      <c r="K1525" t="str">
        <f>IF(AND(ConversionTable!$F$2&lt;&gt;"",A1525&lt;&gt;""),VLOOKUP(J1525,ConversionTable!I$4:K$7,3),"")</f>
        <v/>
      </c>
      <c r="M1525" t="str">
        <f>IF(A1525&lt;&gt;"",(RawData!AC1525*ScoringModel!$B$11+RawData!AD1525*ScoringModel!$B$21+RawData!AE1525*ScoringModel!$B$31)*0.01,"")</f>
        <v/>
      </c>
      <c r="N1525" t="str">
        <f>IF(A1525&lt;&gt;"",(RawData!H1525*ScoringModel!$B$4+RawData!I1525*ScoringModel!$B$5+RawData!J1525*ScoringModel!$B$6+RawData!K1525*ScoringModel!$B$7+RawData!L1525*ScoringModel!$B$8+RawData!M1525*ScoringModel!$B$9+RawData!N1525*ScoringModel!$B$10)*0.01,"")</f>
        <v/>
      </c>
      <c r="O1525" t="str">
        <f>IF(A1525&lt;&gt;"",(RawData!O1525*ScoringModel!$B$14+RawData!P1525*ScoringModel!$B$15+RawData!Q1525*ScoringModel!$B$16+RawData!R1525*ScoringModel!$B$17+RawData!S1525*ScoringModel!$B$18+RawData!T1525*ScoringModel!$B$19+RawData!U1525*ScoringModel!$B$20)*0.01,"")</f>
        <v/>
      </c>
      <c r="P1525" t="str">
        <f>IF(A1525&lt;&gt;"",(RawData!V1525*ScoringModel!$B$24+RawData!W1525*ScoringModel!$B$25+RawData!X1525*ScoringModel!$B$26+RawData!Y1525*ScoringModel!$B$27+RawData!Z1525*ScoringModel!$B$28+RawData!AA1525*ScoringModel!$B$29+RawData!AB1525*ScoringModel!$B$30)*0.01,"")</f>
        <v/>
      </c>
      <c r="Q1525" s="19"/>
      <c r="R1525" s="19"/>
      <c r="S1525" s="19"/>
      <c r="T1525" s="19"/>
      <c r="U1525" s="19"/>
      <c r="V1525" s="19"/>
    </row>
    <row r="1526" spans="1:22" x14ac:dyDescent="0.25">
      <c r="A1526" t="str">
        <f>IF(RawData!A1526&lt;&gt;"",RawData!A1526,"")</f>
        <v/>
      </c>
      <c r="B1526" t="str">
        <f>IF(RawData!B1526&lt;&gt;"",CONCATENATE(RawData!B1526,", ",RawData!C1526),"")</f>
        <v/>
      </c>
      <c r="C1526" t="str">
        <f>IF(RawData!D1526&lt;&gt;"",RawData!D1526,"")</f>
        <v/>
      </c>
      <c r="D1526" s="28" t="str">
        <f>IF(RawData!E1526&lt;&gt;"",RawData!E1526,"")</f>
        <v/>
      </c>
      <c r="E1526" t="str">
        <f>IF(RawData!F1526&lt;&gt;"",CONCATENATE(RawData!F1526,", ",LEFT(RawData!G1526,1)),"")</f>
        <v/>
      </c>
      <c r="G1526" s="30" t="str">
        <f t="shared" si="23"/>
        <v/>
      </c>
      <c r="H1526" t="str">
        <f>IF(A1526&lt;&gt;"",VLOOKUP(G1526,ScoreRanges!$C$4:$E$8,3),"")</f>
        <v/>
      </c>
      <c r="J1526" s="30" t="str">
        <f>IF(AND(ConversionTable!$F$2&lt;&gt;"",A1526&lt;&gt;""),VLOOKUP(G1526,ConversionTable!B$2:D$402,3),"")</f>
        <v/>
      </c>
      <c r="K1526" t="str">
        <f>IF(AND(ConversionTable!$F$2&lt;&gt;"",A1526&lt;&gt;""),VLOOKUP(J1526,ConversionTable!I$4:K$7,3),"")</f>
        <v/>
      </c>
      <c r="M1526" t="str">
        <f>IF(A1526&lt;&gt;"",(RawData!AC1526*ScoringModel!$B$11+RawData!AD1526*ScoringModel!$B$21+RawData!AE1526*ScoringModel!$B$31)*0.01,"")</f>
        <v/>
      </c>
      <c r="N1526" t="str">
        <f>IF(A1526&lt;&gt;"",(RawData!H1526*ScoringModel!$B$4+RawData!I1526*ScoringModel!$B$5+RawData!J1526*ScoringModel!$B$6+RawData!K1526*ScoringModel!$B$7+RawData!L1526*ScoringModel!$B$8+RawData!M1526*ScoringModel!$B$9+RawData!N1526*ScoringModel!$B$10)*0.01,"")</f>
        <v/>
      </c>
      <c r="O1526" t="str">
        <f>IF(A1526&lt;&gt;"",(RawData!O1526*ScoringModel!$B$14+RawData!P1526*ScoringModel!$B$15+RawData!Q1526*ScoringModel!$B$16+RawData!R1526*ScoringModel!$B$17+RawData!S1526*ScoringModel!$B$18+RawData!T1526*ScoringModel!$B$19+RawData!U1526*ScoringModel!$B$20)*0.01,"")</f>
        <v/>
      </c>
      <c r="P1526" t="str">
        <f>IF(A1526&lt;&gt;"",(RawData!V1526*ScoringModel!$B$24+RawData!W1526*ScoringModel!$B$25+RawData!X1526*ScoringModel!$B$26+RawData!Y1526*ScoringModel!$B$27+RawData!Z1526*ScoringModel!$B$28+RawData!AA1526*ScoringModel!$B$29+RawData!AB1526*ScoringModel!$B$30)*0.01,"")</f>
        <v/>
      </c>
      <c r="Q1526" s="19"/>
      <c r="R1526" s="19"/>
      <c r="S1526" s="19"/>
      <c r="T1526" s="19"/>
      <c r="U1526" s="19"/>
      <c r="V1526" s="19"/>
    </row>
    <row r="1527" spans="1:22" x14ac:dyDescent="0.25">
      <c r="A1527" t="str">
        <f>IF(RawData!A1527&lt;&gt;"",RawData!A1527,"")</f>
        <v/>
      </c>
      <c r="B1527" t="str">
        <f>IF(RawData!B1527&lt;&gt;"",CONCATENATE(RawData!B1527,", ",RawData!C1527),"")</f>
        <v/>
      </c>
      <c r="C1527" t="str">
        <f>IF(RawData!D1527&lt;&gt;"",RawData!D1527,"")</f>
        <v/>
      </c>
      <c r="D1527" s="28" t="str">
        <f>IF(RawData!E1527&lt;&gt;"",RawData!E1527,"")</f>
        <v/>
      </c>
      <c r="E1527" t="str">
        <f>IF(RawData!F1527&lt;&gt;"",CONCATENATE(RawData!F1527,", ",LEFT(RawData!G1527,1)),"")</f>
        <v/>
      </c>
      <c r="G1527" s="30" t="str">
        <f t="shared" si="23"/>
        <v/>
      </c>
      <c r="H1527" t="str">
        <f>IF(A1527&lt;&gt;"",VLOOKUP(G1527,ScoreRanges!$C$4:$E$8,3),"")</f>
        <v/>
      </c>
      <c r="J1527" s="30" t="str">
        <f>IF(AND(ConversionTable!$F$2&lt;&gt;"",A1527&lt;&gt;""),VLOOKUP(G1527,ConversionTable!B$2:D$402,3),"")</f>
        <v/>
      </c>
      <c r="K1527" t="str">
        <f>IF(AND(ConversionTable!$F$2&lt;&gt;"",A1527&lt;&gt;""),VLOOKUP(J1527,ConversionTable!I$4:K$7,3),"")</f>
        <v/>
      </c>
      <c r="M1527" t="str">
        <f>IF(A1527&lt;&gt;"",(RawData!AC1527*ScoringModel!$B$11+RawData!AD1527*ScoringModel!$B$21+RawData!AE1527*ScoringModel!$B$31)*0.01,"")</f>
        <v/>
      </c>
      <c r="N1527" t="str">
        <f>IF(A1527&lt;&gt;"",(RawData!H1527*ScoringModel!$B$4+RawData!I1527*ScoringModel!$B$5+RawData!J1527*ScoringModel!$B$6+RawData!K1527*ScoringModel!$B$7+RawData!L1527*ScoringModel!$B$8+RawData!M1527*ScoringModel!$B$9+RawData!N1527*ScoringModel!$B$10)*0.01,"")</f>
        <v/>
      </c>
      <c r="O1527" t="str">
        <f>IF(A1527&lt;&gt;"",(RawData!O1527*ScoringModel!$B$14+RawData!P1527*ScoringModel!$B$15+RawData!Q1527*ScoringModel!$B$16+RawData!R1527*ScoringModel!$B$17+RawData!S1527*ScoringModel!$B$18+RawData!T1527*ScoringModel!$B$19+RawData!U1527*ScoringModel!$B$20)*0.01,"")</f>
        <v/>
      </c>
      <c r="P1527" t="str">
        <f>IF(A1527&lt;&gt;"",(RawData!V1527*ScoringModel!$B$24+RawData!W1527*ScoringModel!$B$25+RawData!X1527*ScoringModel!$B$26+RawData!Y1527*ScoringModel!$B$27+RawData!Z1527*ScoringModel!$B$28+RawData!AA1527*ScoringModel!$B$29+RawData!AB1527*ScoringModel!$B$30)*0.01,"")</f>
        <v/>
      </c>
      <c r="Q1527" s="19"/>
      <c r="R1527" s="19"/>
      <c r="S1527" s="19"/>
      <c r="T1527" s="19"/>
      <c r="U1527" s="19"/>
      <c r="V1527" s="19"/>
    </row>
    <row r="1528" spans="1:22" x14ac:dyDescent="0.25">
      <c r="A1528" t="str">
        <f>IF(RawData!A1528&lt;&gt;"",RawData!A1528,"")</f>
        <v/>
      </c>
      <c r="B1528" t="str">
        <f>IF(RawData!B1528&lt;&gt;"",CONCATENATE(RawData!B1528,", ",RawData!C1528),"")</f>
        <v/>
      </c>
      <c r="C1528" t="str">
        <f>IF(RawData!D1528&lt;&gt;"",RawData!D1528,"")</f>
        <v/>
      </c>
      <c r="D1528" s="28" t="str">
        <f>IF(RawData!E1528&lt;&gt;"",RawData!E1528,"")</f>
        <v/>
      </c>
      <c r="E1528" t="str">
        <f>IF(RawData!F1528&lt;&gt;"",CONCATENATE(RawData!F1528,", ",LEFT(RawData!G1528,1)),"")</f>
        <v/>
      </c>
      <c r="G1528" s="30" t="str">
        <f t="shared" si="23"/>
        <v/>
      </c>
      <c r="H1528" t="str">
        <f>IF(A1528&lt;&gt;"",VLOOKUP(G1528,ScoreRanges!$C$4:$E$8,3),"")</f>
        <v/>
      </c>
      <c r="J1528" s="30" t="str">
        <f>IF(AND(ConversionTable!$F$2&lt;&gt;"",A1528&lt;&gt;""),VLOOKUP(G1528,ConversionTable!B$2:D$402,3),"")</f>
        <v/>
      </c>
      <c r="K1528" t="str">
        <f>IF(AND(ConversionTable!$F$2&lt;&gt;"",A1528&lt;&gt;""),VLOOKUP(J1528,ConversionTable!I$4:K$7,3),"")</f>
        <v/>
      </c>
      <c r="M1528" t="str">
        <f>IF(A1528&lt;&gt;"",(RawData!AC1528*ScoringModel!$B$11+RawData!AD1528*ScoringModel!$B$21+RawData!AE1528*ScoringModel!$B$31)*0.01,"")</f>
        <v/>
      </c>
      <c r="N1528" t="str">
        <f>IF(A1528&lt;&gt;"",(RawData!H1528*ScoringModel!$B$4+RawData!I1528*ScoringModel!$B$5+RawData!J1528*ScoringModel!$B$6+RawData!K1528*ScoringModel!$B$7+RawData!L1528*ScoringModel!$B$8+RawData!M1528*ScoringModel!$B$9+RawData!N1528*ScoringModel!$B$10)*0.01,"")</f>
        <v/>
      </c>
      <c r="O1528" t="str">
        <f>IF(A1528&lt;&gt;"",(RawData!O1528*ScoringModel!$B$14+RawData!P1528*ScoringModel!$B$15+RawData!Q1528*ScoringModel!$B$16+RawData!R1528*ScoringModel!$B$17+RawData!S1528*ScoringModel!$B$18+RawData!T1528*ScoringModel!$B$19+RawData!U1528*ScoringModel!$B$20)*0.01,"")</f>
        <v/>
      </c>
      <c r="P1528" t="str">
        <f>IF(A1528&lt;&gt;"",(RawData!V1528*ScoringModel!$B$24+RawData!W1528*ScoringModel!$B$25+RawData!X1528*ScoringModel!$B$26+RawData!Y1528*ScoringModel!$B$27+RawData!Z1528*ScoringModel!$B$28+RawData!AA1528*ScoringModel!$B$29+RawData!AB1528*ScoringModel!$B$30)*0.01,"")</f>
        <v/>
      </c>
      <c r="Q1528" s="19"/>
      <c r="R1528" s="19"/>
      <c r="S1528" s="19"/>
      <c r="T1528" s="19"/>
      <c r="U1528" s="19"/>
      <c r="V1528" s="19"/>
    </row>
    <row r="1529" spans="1:22" x14ac:dyDescent="0.25">
      <c r="A1529" t="str">
        <f>IF(RawData!A1529&lt;&gt;"",RawData!A1529,"")</f>
        <v/>
      </c>
      <c r="B1529" t="str">
        <f>IF(RawData!B1529&lt;&gt;"",CONCATENATE(RawData!B1529,", ",RawData!C1529),"")</f>
        <v/>
      </c>
      <c r="C1529" t="str">
        <f>IF(RawData!D1529&lt;&gt;"",RawData!D1529,"")</f>
        <v/>
      </c>
      <c r="D1529" s="28" t="str">
        <f>IF(RawData!E1529&lt;&gt;"",RawData!E1529,"")</f>
        <v/>
      </c>
      <c r="E1529" t="str">
        <f>IF(RawData!F1529&lt;&gt;"",CONCATENATE(RawData!F1529,", ",LEFT(RawData!G1529,1)),"")</f>
        <v/>
      </c>
      <c r="G1529" s="30" t="str">
        <f t="shared" si="23"/>
        <v/>
      </c>
      <c r="H1529" t="str">
        <f>IF(A1529&lt;&gt;"",VLOOKUP(G1529,ScoreRanges!$C$4:$E$8,3),"")</f>
        <v/>
      </c>
      <c r="J1529" s="30" t="str">
        <f>IF(AND(ConversionTable!$F$2&lt;&gt;"",A1529&lt;&gt;""),VLOOKUP(G1529,ConversionTable!B$2:D$402,3),"")</f>
        <v/>
      </c>
      <c r="K1529" t="str">
        <f>IF(AND(ConversionTable!$F$2&lt;&gt;"",A1529&lt;&gt;""),VLOOKUP(J1529,ConversionTable!I$4:K$7,3),"")</f>
        <v/>
      </c>
      <c r="M1529" t="str">
        <f>IF(A1529&lt;&gt;"",(RawData!AC1529*ScoringModel!$B$11+RawData!AD1529*ScoringModel!$B$21+RawData!AE1529*ScoringModel!$B$31)*0.01,"")</f>
        <v/>
      </c>
      <c r="N1529" t="str">
        <f>IF(A1529&lt;&gt;"",(RawData!H1529*ScoringModel!$B$4+RawData!I1529*ScoringModel!$B$5+RawData!J1529*ScoringModel!$B$6+RawData!K1529*ScoringModel!$B$7+RawData!L1529*ScoringModel!$B$8+RawData!M1529*ScoringModel!$B$9+RawData!N1529*ScoringModel!$B$10)*0.01,"")</f>
        <v/>
      </c>
      <c r="O1529" t="str">
        <f>IF(A1529&lt;&gt;"",(RawData!O1529*ScoringModel!$B$14+RawData!P1529*ScoringModel!$B$15+RawData!Q1529*ScoringModel!$B$16+RawData!R1529*ScoringModel!$B$17+RawData!S1529*ScoringModel!$B$18+RawData!T1529*ScoringModel!$B$19+RawData!U1529*ScoringModel!$B$20)*0.01,"")</f>
        <v/>
      </c>
      <c r="P1529" t="str">
        <f>IF(A1529&lt;&gt;"",(RawData!V1529*ScoringModel!$B$24+RawData!W1529*ScoringModel!$B$25+RawData!X1529*ScoringModel!$B$26+RawData!Y1529*ScoringModel!$B$27+RawData!Z1529*ScoringModel!$B$28+RawData!AA1529*ScoringModel!$B$29+RawData!AB1529*ScoringModel!$B$30)*0.01,"")</f>
        <v/>
      </c>
      <c r="Q1529" s="19"/>
      <c r="R1529" s="19"/>
      <c r="S1529" s="19"/>
      <c r="T1529" s="19"/>
      <c r="U1529" s="19"/>
      <c r="V1529" s="19"/>
    </row>
    <row r="1530" spans="1:22" x14ac:dyDescent="0.25">
      <c r="A1530" t="str">
        <f>IF(RawData!A1530&lt;&gt;"",RawData!A1530,"")</f>
        <v/>
      </c>
      <c r="B1530" t="str">
        <f>IF(RawData!B1530&lt;&gt;"",CONCATENATE(RawData!B1530,", ",RawData!C1530),"")</f>
        <v/>
      </c>
      <c r="C1530" t="str">
        <f>IF(RawData!D1530&lt;&gt;"",RawData!D1530,"")</f>
        <v/>
      </c>
      <c r="D1530" s="28" t="str">
        <f>IF(RawData!E1530&lt;&gt;"",RawData!E1530,"")</f>
        <v/>
      </c>
      <c r="E1530" t="str">
        <f>IF(RawData!F1530&lt;&gt;"",CONCATENATE(RawData!F1530,", ",LEFT(RawData!G1530,1)),"")</f>
        <v/>
      </c>
      <c r="G1530" s="30" t="str">
        <f t="shared" si="23"/>
        <v/>
      </c>
      <c r="H1530" t="str">
        <f>IF(A1530&lt;&gt;"",VLOOKUP(G1530,ScoreRanges!$C$4:$E$8,3),"")</f>
        <v/>
      </c>
      <c r="J1530" s="30" t="str">
        <f>IF(AND(ConversionTable!$F$2&lt;&gt;"",A1530&lt;&gt;""),VLOOKUP(G1530,ConversionTable!B$2:D$402,3),"")</f>
        <v/>
      </c>
      <c r="K1530" t="str">
        <f>IF(AND(ConversionTable!$F$2&lt;&gt;"",A1530&lt;&gt;""),VLOOKUP(J1530,ConversionTable!I$4:K$7,3),"")</f>
        <v/>
      </c>
      <c r="M1530" t="str">
        <f>IF(A1530&lt;&gt;"",(RawData!AC1530*ScoringModel!$B$11+RawData!AD1530*ScoringModel!$B$21+RawData!AE1530*ScoringModel!$B$31)*0.01,"")</f>
        <v/>
      </c>
      <c r="N1530" t="str">
        <f>IF(A1530&lt;&gt;"",(RawData!H1530*ScoringModel!$B$4+RawData!I1530*ScoringModel!$B$5+RawData!J1530*ScoringModel!$B$6+RawData!K1530*ScoringModel!$B$7+RawData!L1530*ScoringModel!$B$8+RawData!M1530*ScoringModel!$B$9+RawData!N1530*ScoringModel!$B$10)*0.01,"")</f>
        <v/>
      </c>
      <c r="O1530" t="str">
        <f>IF(A1530&lt;&gt;"",(RawData!O1530*ScoringModel!$B$14+RawData!P1530*ScoringModel!$B$15+RawData!Q1530*ScoringModel!$B$16+RawData!R1530*ScoringModel!$B$17+RawData!S1530*ScoringModel!$B$18+RawData!T1530*ScoringModel!$B$19+RawData!U1530*ScoringModel!$B$20)*0.01,"")</f>
        <v/>
      </c>
      <c r="P1530" t="str">
        <f>IF(A1530&lt;&gt;"",(RawData!V1530*ScoringModel!$B$24+RawData!W1530*ScoringModel!$B$25+RawData!X1530*ScoringModel!$B$26+RawData!Y1530*ScoringModel!$B$27+RawData!Z1530*ScoringModel!$B$28+RawData!AA1530*ScoringModel!$B$29+RawData!AB1530*ScoringModel!$B$30)*0.01,"")</f>
        <v/>
      </c>
      <c r="Q1530" s="19"/>
      <c r="R1530" s="19"/>
      <c r="S1530" s="19"/>
      <c r="T1530" s="19"/>
      <c r="U1530" s="19"/>
      <c r="V1530" s="19"/>
    </row>
    <row r="1531" spans="1:22" x14ac:dyDescent="0.25">
      <c r="A1531" t="str">
        <f>IF(RawData!A1531&lt;&gt;"",RawData!A1531,"")</f>
        <v/>
      </c>
      <c r="B1531" t="str">
        <f>IF(RawData!B1531&lt;&gt;"",CONCATENATE(RawData!B1531,", ",RawData!C1531),"")</f>
        <v/>
      </c>
      <c r="C1531" t="str">
        <f>IF(RawData!D1531&lt;&gt;"",RawData!D1531,"")</f>
        <v/>
      </c>
      <c r="D1531" s="28" t="str">
        <f>IF(RawData!E1531&lt;&gt;"",RawData!E1531,"")</f>
        <v/>
      </c>
      <c r="E1531" t="str">
        <f>IF(RawData!F1531&lt;&gt;"",CONCATENATE(RawData!F1531,", ",LEFT(RawData!G1531,1)),"")</f>
        <v/>
      </c>
      <c r="G1531" s="30" t="str">
        <f t="shared" si="23"/>
        <v/>
      </c>
      <c r="H1531" t="str">
        <f>IF(A1531&lt;&gt;"",VLOOKUP(G1531,ScoreRanges!$C$4:$E$8,3),"")</f>
        <v/>
      </c>
      <c r="J1531" s="30" t="str">
        <f>IF(AND(ConversionTable!$F$2&lt;&gt;"",A1531&lt;&gt;""),VLOOKUP(G1531,ConversionTable!B$2:D$402,3),"")</f>
        <v/>
      </c>
      <c r="K1531" t="str">
        <f>IF(AND(ConversionTable!$F$2&lt;&gt;"",A1531&lt;&gt;""),VLOOKUP(J1531,ConversionTable!I$4:K$7,3),"")</f>
        <v/>
      </c>
      <c r="M1531" t="str">
        <f>IF(A1531&lt;&gt;"",(RawData!AC1531*ScoringModel!$B$11+RawData!AD1531*ScoringModel!$B$21+RawData!AE1531*ScoringModel!$B$31)*0.01,"")</f>
        <v/>
      </c>
      <c r="N1531" t="str">
        <f>IF(A1531&lt;&gt;"",(RawData!H1531*ScoringModel!$B$4+RawData!I1531*ScoringModel!$B$5+RawData!J1531*ScoringModel!$B$6+RawData!K1531*ScoringModel!$B$7+RawData!L1531*ScoringModel!$B$8+RawData!M1531*ScoringModel!$B$9+RawData!N1531*ScoringModel!$B$10)*0.01,"")</f>
        <v/>
      </c>
      <c r="O1531" t="str">
        <f>IF(A1531&lt;&gt;"",(RawData!O1531*ScoringModel!$B$14+RawData!P1531*ScoringModel!$B$15+RawData!Q1531*ScoringModel!$B$16+RawData!R1531*ScoringModel!$B$17+RawData!S1531*ScoringModel!$B$18+RawData!T1531*ScoringModel!$B$19+RawData!U1531*ScoringModel!$B$20)*0.01,"")</f>
        <v/>
      </c>
      <c r="P1531" t="str">
        <f>IF(A1531&lt;&gt;"",(RawData!V1531*ScoringModel!$B$24+RawData!W1531*ScoringModel!$B$25+RawData!X1531*ScoringModel!$B$26+RawData!Y1531*ScoringModel!$B$27+RawData!Z1531*ScoringModel!$B$28+RawData!AA1531*ScoringModel!$B$29+RawData!AB1531*ScoringModel!$B$30)*0.01,"")</f>
        <v/>
      </c>
      <c r="Q1531" s="19"/>
      <c r="R1531" s="19"/>
      <c r="S1531" s="19"/>
      <c r="T1531" s="19"/>
      <c r="U1531" s="19"/>
      <c r="V1531" s="19"/>
    </row>
    <row r="1532" spans="1:22" x14ac:dyDescent="0.25">
      <c r="A1532" t="str">
        <f>IF(RawData!A1532&lt;&gt;"",RawData!A1532,"")</f>
        <v/>
      </c>
      <c r="B1532" t="str">
        <f>IF(RawData!B1532&lt;&gt;"",CONCATENATE(RawData!B1532,", ",RawData!C1532),"")</f>
        <v/>
      </c>
      <c r="C1532" t="str">
        <f>IF(RawData!D1532&lt;&gt;"",RawData!D1532,"")</f>
        <v/>
      </c>
      <c r="D1532" s="28" t="str">
        <f>IF(RawData!E1532&lt;&gt;"",RawData!E1532,"")</f>
        <v/>
      </c>
      <c r="E1532" t="str">
        <f>IF(RawData!F1532&lt;&gt;"",CONCATENATE(RawData!F1532,", ",LEFT(RawData!G1532,1)),"")</f>
        <v/>
      </c>
      <c r="G1532" s="30" t="str">
        <f t="shared" si="23"/>
        <v/>
      </c>
      <c r="H1532" t="str">
        <f>IF(A1532&lt;&gt;"",VLOOKUP(G1532,ScoreRanges!$C$4:$E$8,3),"")</f>
        <v/>
      </c>
      <c r="J1532" s="30" t="str">
        <f>IF(AND(ConversionTable!$F$2&lt;&gt;"",A1532&lt;&gt;""),VLOOKUP(G1532,ConversionTable!B$2:D$402,3),"")</f>
        <v/>
      </c>
      <c r="K1532" t="str">
        <f>IF(AND(ConversionTable!$F$2&lt;&gt;"",A1532&lt;&gt;""),VLOOKUP(J1532,ConversionTable!I$4:K$7,3),"")</f>
        <v/>
      </c>
      <c r="M1532" t="str">
        <f>IF(A1532&lt;&gt;"",(RawData!AC1532*ScoringModel!$B$11+RawData!AD1532*ScoringModel!$B$21+RawData!AE1532*ScoringModel!$B$31)*0.01,"")</f>
        <v/>
      </c>
      <c r="N1532" t="str">
        <f>IF(A1532&lt;&gt;"",(RawData!H1532*ScoringModel!$B$4+RawData!I1532*ScoringModel!$B$5+RawData!J1532*ScoringModel!$B$6+RawData!K1532*ScoringModel!$B$7+RawData!L1532*ScoringModel!$B$8+RawData!M1532*ScoringModel!$B$9+RawData!N1532*ScoringModel!$B$10)*0.01,"")</f>
        <v/>
      </c>
      <c r="O1532" t="str">
        <f>IF(A1532&lt;&gt;"",(RawData!O1532*ScoringModel!$B$14+RawData!P1532*ScoringModel!$B$15+RawData!Q1532*ScoringModel!$B$16+RawData!R1532*ScoringModel!$B$17+RawData!S1532*ScoringModel!$B$18+RawData!T1532*ScoringModel!$B$19+RawData!U1532*ScoringModel!$B$20)*0.01,"")</f>
        <v/>
      </c>
      <c r="P1532" t="str">
        <f>IF(A1532&lt;&gt;"",(RawData!V1532*ScoringModel!$B$24+RawData!W1532*ScoringModel!$B$25+RawData!X1532*ScoringModel!$B$26+RawData!Y1532*ScoringModel!$B$27+RawData!Z1532*ScoringModel!$B$28+RawData!AA1532*ScoringModel!$B$29+RawData!AB1532*ScoringModel!$B$30)*0.01,"")</f>
        <v/>
      </c>
      <c r="Q1532" s="19"/>
      <c r="R1532" s="19"/>
      <c r="S1532" s="19"/>
      <c r="T1532" s="19"/>
      <c r="U1532" s="19"/>
      <c r="V1532" s="19"/>
    </row>
    <row r="1533" spans="1:22" x14ac:dyDescent="0.25">
      <c r="A1533" t="str">
        <f>IF(RawData!A1533&lt;&gt;"",RawData!A1533,"")</f>
        <v/>
      </c>
      <c r="B1533" t="str">
        <f>IF(RawData!B1533&lt;&gt;"",CONCATENATE(RawData!B1533,", ",RawData!C1533),"")</f>
        <v/>
      </c>
      <c r="C1533" t="str">
        <f>IF(RawData!D1533&lt;&gt;"",RawData!D1533,"")</f>
        <v/>
      </c>
      <c r="D1533" s="28" t="str">
        <f>IF(RawData!E1533&lt;&gt;"",RawData!E1533,"")</f>
        <v/>
      </c>
      <c r="E1533" t="str">
        <f>IF(RawData!F1533&lt;&gt;"",CONCATENATE(RawData!F1533,", ",LEFT(RawData!G1533,1)),"")</f>
        <v/>
      </c>
      <c r="G1533" s="30" t="str">
        <f t="shared" si="23"/>
        <v/>
      </c>
      <c r="H1533" t="str">
        <f>IF(A1533&lt;&gt;"",VLOOKUP(G1533,ScoreRanges!$C$4:$E$8,3),"")</f>
        <v/>
      </c>
      <c r="J1533" s="30" t="str">
        <f>IF(AND(ConversionTable!$F$2&lt;&gt;"",A1533&lt;&gt;""),VLOOKUP(G1533,ConversionTable!B$2:D$402,3),"")</f>
        <v/>
      </c>
      <c r="K1533" t="str">
        <f>IF(AND(ConversionTable!$F$2&lt;&gt;"",A1533&lt;&gt;""),VLOOKUP(J1533,ConversionTable!I$4:K$7,3),"")</f>
        <v/>
      </c>
      <c r="M1533" t="str">
        <f>IF(A1533&lt;&gt;"",(RawData!AC1533*ScoringModel!$B$11+RawData!AD1533*ScoringModel!$B$21+RawData!AE1533*ScoringModel!$B$31)*0.01,"")</f>
        <v/>
      </c>
      <c r="N1533" t="str">
        <f>IF(A1533&lt;&gt;"",(RawData!H1533*ScoringModel!$B$4+RawData!I1533*ScoringModel!$B$5+RawData!J1533*ScoringModel!$B$6+RawData!K1533*ScoringModel!$B$7+RawData!L1533*ScoringModel!$B$8+RawData!M1533*ScoringModel!$B$9+RawData!N1533*ScoringModel!$B$10)*0.01,"")</f>
        <v/>
      </c>
      <c r="O1533" t="str">
        <f>IF(A1533&lt;&gt;"",(RawData!O1533*ScoringModel!$B$14+RawData!P1533*ScoringModel!$B$15+RawData!Q1533*ScoringModel!$B$16+RawData!R1533*ScoringModel!$B$17+RawData!S1533*ScoringModel!$B$18+RawData!T1533*ScoringModel!$B$19+RawData!U1533*ScoringModel!$B$20)*0.01,"")</f>
        <v/>
      </c>
      <c r="P1533" t="str">
        <f>IF(A1533&lt;&gt;"",(RawData!V1533*ScoringModel!$B$24+RawData!W1533*ScoringModel!$B$25+RawData!X1533*ScoringModel!$B$26+RawData!Y1533*ScoringModel!$B$27+RawData!Z1533*ScoringModel!$B$28+RawData!AA1533*ScoringModel!$B$29+RawData!AB1533*ScoringModel!$B$30)*0.01,"")</f>
        <v/>
      </c>
      <c r="Q1533" s="19"/>
      <c r="R1533" s="19"/>
      <c r="S1533" s="19"/>
      <c r="T1533" s="19"/>
      <c r="U1533" s="19"/>
      <c r="V1533" s="19"/>
    </row>
    <row r="1534" spans="1:22" x14ac:dyDescent="0.25">
      <c r="A1534" t="str">
        <f>IF(RawData!A1534&lt;&gt;"",RawData!A1534,"")</f>
        <v/>
      </c>
      <c r="B1534" t="str">
        <f>IF(RawData!B1534&lt;&gt;"",CONCATENATE(RawData!B1534,", ",RawData!C1534),"")</f>
        <v/>
      </c>
      <c r="C1534" t="str">
        <f>IF(RawData!D1534&lt;&gt;"",RawData!D1534,"")</f>
        <v/>
      </c>
      <c r="D1534" s="28" t="str">
        <f>IF(RawData!E1534&lt;&gt;"",RawData!E1534,"")</f>
        <v/>
      </c>
      <c r="E1534" t="str">
        <f>IF(RawData!F1534&lt;&gt;"",CONCATENATE(RawData!F1534,", ",LEFT(RawData!G1534,1)),"")</f>
        <v/>
      </c>
      <c r="G1534" s="30" t="str">
        <f t="shared" si="23"/>
        <v/>
      </c>
      <c r="H1534" t="str">
        <f>IF(A1534&lt;&gt;"",VLOOKUP(G1534,ScoreRanges!$C$4:$E$8,3),"")</f>
        <v/>
      </c>
      <c r="J1534" s="30" t="str">
        <f>IF(AND(ConversionTable!$F$2&lt;&gt;"",A1534&lt;&gt;""),VLOOKUP(G1534,ConversionTable!B$2:D$402,3),"")</f>
        <v/>
      </c>
      <c r="K1534" t="str">
        <f>IF(AND(ConversionTable!$F$2&lt;&gt;"",A1534&lt;&gt;""),VLOOKUP(J1534,ConversionTable!I$4:K$7,3),"")</f>
        <v/>
      </c>
      <c r="M1534" t="str">
        <f>IF(A1534&lt;&gt;"",(RawData!AC1534*ScoringModel!$B$11+RawData!AD1534*ScoringModel!$B$21+RawData!AE1534*ScoringModel!$B$31)*0.01,"")</f>
        <v/>
      </c>
      <c r="N1534" t="str">
        <f>IF(A1534&lt;&gt;"",(RawData!H1534*ScoringModel!$B$4+RawData!I1534*ScoringModel!$B$5+RawData!J1534*ScoringModel!$B$6+RawData!K1534*ScoringModel!$B$7+RawData!L1534*ScoringModel!$B$8+RawData!M1534*ScoringModel!$B$9+RawData!N1534*ScoringModel!$B$10)*0.01,"")</f>
        <v/>
      </c>
      <c r="O1534" t="str">
        <f>IF(A1534&lt;&gt;"",(RawData!O1534*ScoringModel!$B$14+RawData!P1534*ScoringModel!$B$15+RawData!Q1534*ScoringModel!$B$16+RawData!R1534*ScoringModel!$B$17+RawData!S1534*ScoringModel!$B$18+RawData!T1534*ScoringModel!$B$19+RawData!U1534*ScoringModel!$B$20)*0.01,"")</f>
        <v/>
      </c>
      <c r="P1534" t="str">
        <f>IF(A1534&lt;&gt;"",(RawData!V1534*ScoringModel!$B$24+RawData!W1534*ScoringModel!$B$25+RawData!X1534*ScoringModel!$B$26+RawData!Y1534*ScoringModel!$B$27+RawData!Z1534*ScoringModel!$B$28+RawData!AA1534*ScoringModel!$B$29+RawData!AB1534*ScoringModel!$B$30)*0.01,"")</f>
        <v/>
      </c>
      <c r="Q1534" s="19"/>
      <c r="R1534" s="19"/>
      <c r="S1534" s="19"/>
      <c r="T1534" s="19"/>
      <c r="U1534" s="19"/>
      <c r="V1534" s="19"/>
    </row>
    <row r="1535" spans="1:22" x14ac:dyDescent="0.25">
      <c r="A1535" t="str">
        <f>IF(RawData!A1535&lt;&gt;"",RawData!A1535,"")</f>
        <v/>
      </c>
      <c r="B1535" t="str">
        <f>IF(RawData!B1535&lt;&gt;"",CONCATENATE(RawData!B1535,", ",RawData!C1535),"")</f>
        <v/>
      </c>
      <c r="C1535" t="str">
        <f>IF(RawData!D1535&lt;&gt;"",RawData!D1535,"")</f>
        <v/>
      </c>
      <c r="D1535" s="28" t="str">
        <f>IF(RawData!E1535&lt;&gt;"",RawData!E1535,"")</f>
        <v/>
      </c>
      <c r="E1535" t="str">
        <f>IF(RawData!F1535&lt;&gt;"",CONCATENATE(RawData!F1535,", ",LEFT(RawData!G1535,1)),"")</f>
        <v/>
      </c>
      <c r="G1535" s="30" t="str">
        <f t="shared" si="23"/>
        <v/>
      </c>
      <c r="H1535" t="str">
        <f>IF(A1535&lt;&gt;"",VLOOKUP(G1535,ScoreRanges!$C$4:$E$8,3),"")</f>
        <v/>
      </c>
      <c r="J1535" s="30" t="str">
        <f>IF(AND(ConversionTable!$F$2&lt;&gt;"",A1535&lt;&gt;""),VLOOKUP(G1535,ConversionTable!B$2:D$402,3),"")</f>
        <v/>
      </c>
      <c r="K1535" t="str">
        <f>IF(AND(ConversionTable!$F$2&lt;&gt;"",A1535&lt;&gt;""),VLOOKUP(J1535,ConversionTable!I$4:K$7,3),"")</f>
        <v/>
      </c>
      <c r="M1535" t="str">
        <f>IF(A1535&lt;&gt;"",(RawData!AC1535*ScoringModel!$B$11+RawData!AD1535*ScoringModel!$B$21+RawData!AE1535*ScoringModel!$B$31)*0.01,"")</f>
        <v/>
      </c>
      <c r="N1535" t="str">
        <f>IF(A1535&lt;&gt;"",(RawData!H1535*ScoringModel!$B$4+RawData!I1535*ScoringModel!$B$5+RawData!J1535*ScoringModel!$B$6+RawData!K1535*ScoringModel!$B$7+RawData!L1535*ScoringModel!$B$8+RawData!M1535*ScoringModel!$B$9+RawData!N1535*ScoringModel!$B$10)*0.01,"")</f>
        <v/>
      </c>
      <c r="O1535" t="str">
        <f>IF(A1535&lt;&gt;"",(RawData!O1535*ScoringModel!$B$14+RawData!P1535*ScoringModel!$B$15+RawData!Q1535*ScoringModel!$B$16+RawData!R1535*ScoringModel!$B$17+RawData!S1535*ScoringModel!$B$18+RawData!T1535*ScoringModel!$B$19+RawData!U1535*ScoringModel!$B$20)*0.01,"")</f>
        <v/>
      </c>
      <c r="P1535" t="str">
        <f>IF(A1535&lt;&gt;"",(RawData!V1535*ScoringModel!$B$24+RawData!W1535*ScoringModel!$B$25+RawData!X1535*ScoringModel!$B$26+RawData!Y1535*ScoringModel!$B$27+RawData!Z1535*ScoringModel!$B$28+RawData!AA1535*ScoringModel!$B$29+RawData!AB1535*ScoringModel!$B$30)*0.01,"")</f>
        <v/>
      </c>
      <c r="Q1535" s="19"/>
      <c r="R1535" s="19"/>
      <c r="S1535" s="19"/>
      <c r="T1535" s="19"/>
      <c r="U1535" s="19"/>
      <c r="V1535" s="19"/>
    </row>
    <row r="1536" spans="1:22" x14ac:dyDescent="0.25">
      <c r="A1536" t="str">
        <f>IF(RawData!A1536&lt;&gt;"",RawData!A1536,"")</f>
        <v/>
      </c>
      <c r="B1536" t="str">
        <f>IF(RawData!B1536&lt;&gt;"",CONCATENATE(RawData!B1536,", ",RawData!C1536),"")</f>
        <v/>
      </c>
      <c r="C1536" t="str">
        <f>IF(RawData!D1536&lt;&gt;"",RawData!D1536,"")</f>
        <v/>
      </c>
      <c r="D1536" s="28" t="str">
        <f>IF(RawData!E1536&lt;&gt;"",RawData!E1536,"")</f>
        <v/>
      </c>
      <c r="E1536" t="str">
        <f>IF(RawData!F1536&lt;&gt;"",CONCATENATE(RawData!F1536,", ",LEFT(RawData!G1536,1)),"")</f>
        <v/>
      </c>
      <c r="G1536" s="30" t="str">
        <f t="shared" si="23"/>
        <v/>
      </c>
      <c r="H1536" t="str">
        <f>IF(A1536&lt;&gt;"",VLOOKUP(G1536,ScoreRanges!$C$4:$E$8,3),"")</f>
        <v/>
      </c>
      <c r="J1536" s="30" t="str">
        <f>IF(AND(ConversionTable!$F$2&lt;&gt;"",A1536&lt;&gt;""),VLOOKUP(G1536,ConversionTable!B$2:D$402,3),"")</f>
        <v/>
      </c>
      <c r="K1536" t="str">
        <f>IF(AND(ConversionTable!$F$2&lt;&gt;"",A1536&lt;&gt;""),VLOOKUP(J1536,ConversionTable!I$4:K$7,3),"")</f>
        <v/>
      </c>
      <c r="M1536" t="str">
        <f>IF(A1536&lt;&gt;"",(RawData!AC1536*ScoringModel!$B$11+RawData!AD1536*ScoringModel!$B$21+RawData!AE1536*ScoringModel!$B$31)*0.01,"")</f>
        <v/>
      </c>
      <c r="N1536" t="str">
        <f>IF(A1536&lt;&gt;"",(RawData!H1536*ScoringModel!$B$4+RawData!I1536*ScoringModel!$B$5+RawData!J1536*ScoringModel!$B$6+RawData!K1536*ScoringModel!$B$7+RawData!L1536*ScoringModel!$B$8+RawData!M1536*ScoringModel!$B$9+RawData!N1536*ScoringModel!$B$10)*0.01,"")</f>
        <v/>
      </c>
      <c r="O1536" t="str">
        <f>IF(A1536&lt;&gt;"",(RawData!O1536*ScoringModel!$B$14+RawData!P1536*ScoringModel!$B$15+RawData!Q1536*ScoringModel!$B$16+RawData!R1536*ScoringModel!$B$17+RawData!S1536*ScoringModel!$B$18+RawData!T1536*ScoringModel!$B$19+RawData!U1536*ScoringModel!$B$20)*0.01,"")</f>
        <v/>
      </c>
      <c r="P1536" t="str">
        <f>IF(A1536&lt;&gt;"",(RawData!V1536*ScoringModel!$B$24+RawData!W1536*ScoringModel!$B$25+RawData!X1536*ScoringModel!$B$26+RawData!Y1536*ScoringModel!$B$27+RawData!Z1536*ScoringModel!$B$28+RawData!AA1536*ScoringModel!$B$29+RawData!AB1536*ScoringModel!$B$30)*0.01,"")</f>
        <v/>
      </c>
      <c r="Q1536" s="19"/>
      <c r="R1536" s="19"/>
      <c r="S1536" s="19"/>
      <c r="T1536" s="19"/>
      <c r="U1536" s="19"/>
      <c r="V1536" s="19"/>
    </row>
    <row r="1537" spans="1:22" x14ac:dyDescent="0.25">
      <c r="A1537" t="str">
        <f>IF(RawData!A1537&lt;&gt;"",RawData!A1537,"")</f>
        <v/>
      </c>
      <c r="B1537" t="str">
        <f>IF(RawData!B1537&lt;&gt;"",CONCATENATE(RawData!B1537,", ",RawData!C1537),"")</f>
        <v/>
      </c>
      <c r="C1537" t="str">
        <f>IF(RawData!D1537&lt;&gt;"",RawData!D1537,"")</f>
        <v/>
      </c>
      <c r="D1537" s="28" t="str">
        <f>IF(RawData!E1537&lt;&gt;"",RawData!E1537,"")</f>
        <v/>
      </c>
      <c r="E1537" t="str">
        <f>IF(RawData!F1537&lt;&gt;"",CONCATENATE(RawData!F1537,", ",LEFT(RawData!G1537,1)),"")</f>
        <v/>
      </c>
      <c r="G1537" s="30" t="str">
        <f t="shared" si="23"/>
        <v/>
      </c>
      <c r="H1537" t="str">
        <f>IF(A1537&lt;&gt;"",VLOOKUP(G1537,ScoreRanges!$C$4:$E$8,3),"")</f>
        <v/>
      </c>
      <c r="J1537" s="30" t="str">
        <f>IF(AND(ConversionTable!$F$2&lt;&gt;"",A1537&lt;&gt;""),VLOOKUP(G1537,ConversionTable!B$2:D$402,3),"")</f>
        <v/>
      </c>
      <c r="K1537" t="str">
        <f>IF(AND(ConversionTable!$F$2&lt;&gt;"",A1537&lt;&gt;""),VLOOKUP(J1537,ConversionTable!I$4:K$7,3),"")</f>
        <v/>
      </c>
      <c r="M1537" t="str">
        <f>IF(A1537&lt;&gt;"",(RawData!AC1537*ScoringModel!$B$11+RawData!AD1537*ScoringModel!$B$21+RawData!AE1537*ScoringModel!$B$31)*0.01,"")</f>
        <v/>
      </c>
      <c r="N1537" t="str">
        <f>IF(A1537&lt;&gt;"",(RawData!H1537*ScoringModel!$B$4+RawData!I1537*ScoringModel!$B$5+RawData!J1537*ScoringModel!$B$6+RawData!K1537*ScoringModel!$B$7+RawData!L1537*ScoringModel!$B$8+RawData!M1537*ScoringModel!$B$9+RawData!N1537*ScoringModel!$B$10)*0.01,"")</f>
        <v/>
      </c>
      <c r="O1537" t="str">
        <f>IF(A1537&lt;&gt;"",(RawData!O1537*ScoringModel!$B$14+RawData!P1537*ScoringModel!$B$15+RawData!Q1537*ScoringModel!$B$16+RawData!R1537*ScoringModel!$B$17+RawData!S1537*ScoringModel!$B$18+RawData!T1537*ScoringModel!$B$19+RawData!U1537*ScoringModel!$B$20)*0.01,"")</f>
        <v/>
      </c>
      <c r="P1537" t="str">
        <f>IF(A1537&lt;&gt;"",(RawData!V1537*ScoringModel!$B$24+RawData!W1537*ScoringModel!$B$25+RawData!X1537*ScoringModel!$B$26+RawData!Y1537*ScoringModel!$B$27+RawData!Z1537*ScoringModel!$B$28+RawData!AA1537*ScoringModel!$B$29+RawData!AB1537*ScoringModel!$B$30)*0.01,"")</f>
        <v/>
      </c>
      <c r="Q1537" s="19"/>
      <c r="R1537" s="19"/>
      <c r="S1537" s="19"/>
      <c r="T1537" s="19"/>
      <c r="U1537" s="19"/>
      <c r="V1537" s="19"/>
    </row>
    <row r="1538" spans="1:22" x14ac:dyDescent="0.25">
      <c r="A1538" t="str">
        <f>IF(RawData!A1538&lt;&gt;"",RawData!A1538,"")</f>
        <v/>
      </c>
      <c r="B1538" t="str">
        <f>IF(RawData!B1538&lt;&gt;"",CONCATENATE(RawData!B1538,", ",RawData!C1538),"")</f>
        <v/>
      </c>
      <c r="C1538" t="str">
        <f>IF(RawData!D1538&lt;&gt;"",RawData!D1538,"")</f>
        <v/>
      </c>
      <c r="D1538" s="28" t="str">
        <f>IF(RawData!E1538&lt;&gt;"",RawData!E1538,"")</f>
        <v/>
      </c>
      <c r="E1538" t="str">
        <f>IF(RawData!F1538&lt;&gt;"",CONCATENATE(RawData!F1538,", ",LEFT(RawData!G1538,1)),"")</f>
        <v/>
      </c>
      <c r="G1538" s="30" t="str">
        <f t="shared" si="23"/>
        <v/>
      </c>
      <c r="H1538" t="str">
        <f>IF(A1538&lt;&gt;"",VLOOKUP(G1538,ScoreRanges!$C$4:$E$8,3),"")</f>
        <v/>
      </c>
      <c r="J1538" s="30" t="str">
        <f>IF(AND(ConversionTable!$F$2&lt;&gt;"",A1538&lt;&gt;""),VLOOKUP(G1538,ConversionTable!B$2:D$402,3),"")</f>
        <v/>
      </c>
      <c r="K1538" t="str">
        <f>IF(AND(ConversionTable!$F$2&lt;&gt;"",A1538&lt;&gt;""),VLOOKUP(J1538,ConversionTable!I$4:K$7,3),"")</f>
        <v/>
      </c>
      <c r="M1538" t="str">
        <f>IF(A1538&lt;&gt;"",(RawData!AC1538*ScoringModel!$B$11+RawData!AD1538*ScoringModel!$B$21+RawData!AE1538*ScoringModel!$B$31)*0.01,"")</f>
        <v/>
      </c>
      <c r="N1538" t="str">
        <f>IF(A1538&lt;&gt;"",(RawData!H1538*ScoringModel!$B$4+RawData!I1538*ScoringModel!$B$5+RawData!J1538*ScoringModel!$B$6+RawData!K1538*ScoringModel!$B$7+RawData!L1538*ScoringModel!$B$8+RawData!M1538*ScoringModel!$B$9+RawData!N1538*ScoringModel!$B$10)*0.01,"")</f>
        <v/>
      </c>
      <c r="O1538" t="str">
        <f>IF(A1538&lt;&gt;"",(RawData!O1538*ScoringModel!$B$14+RawData!P1538*ScoringModel!$B$15+RawData!Q1538*ScoringModel!$B$16+RawData!R1538*ScoringModel!$B$17+RawData!S1538*ScoringModel!$B$18+RawData!T1538*ScoringModel!$B$19+RawData!U1538*ScoringModel!$B$20)*0.01,"")</f>
        <v/>
      </c>
      <c r="P1538" t="str">
        <f>IF(A1538&lt;&gt;"",(RawData!V1538*ScoringModel!$B$24+RawData!W1538*ScoringModel!$B$25+RawData!X1538*ScoringModel!$B$26+RawData!Y1538*ScoringModel!$B$27+RawData!Z1538*ScoringModel!$B$28+RawData!AA1538*ScoringModel!$B$29+RawData!AB1538*ScoringModel!$B$30)*0.01,"")</f>
        <v/>
      </c>
      <c r="Q1538" s="19"/>
      <c r="R1538" s="19"/>
      <c r="S1538" s="19"/>
      <c r="T1538" s="19"/>
      <c r="U1538" s="19"/>
      <c r="V1538" s="19"/>
    </row>
    <row r="1539" spans="1:22" x14ac:dyDescent="0.25">
      <c r="A1539" t="str">
        <f>IF(RawData!A1539&lt;&gt;"",RawData!A1539,"")</f>
        <v/>
      </c>
      <c r="B1539" t="str">
        <f>IF(RawData!B1539&lt;&gt;"",CONCATENATE(RawData!B1539,", ",RawData!C1539),"")</f>
        <v/>
      </c>
      <c r="C1539" t="str">
        <f>IF(RawData!D1539&lt;&gt;"",RawData!D1539,"")</f>
        <v/>
      </c>
      <c r="D1539" s="28" t="str">
        <f>IF(RawData!E1539&lt;&gt;"",RawData!E1539,"")</f>
        <v/>
      </c>
      <c r="E1539" t="str">
        <f>IF(RawData!F1539&lt;&gt;"",CONCATENATE(RawData!F1539,", ",LEFT(RawData!G1539,1)),"")</f>
        <v/>
      </c>
      <c r="G1539" s="30" t="str">
        <f t="shared" ref="G1539:G1602" si="24">IF(A1539&lt;&gt;"",SUM(M1539:P1539),"")</f>
        <v/>
      </c>
      <c r="H1539" t="str">
        <f>IF(A1539&lt;&gt;"",VLOOKUP(G1539,ScoreRanges!$C$4:$E$8,3),"")</f>
        <v/>
      </c>
      <c r="J1539" s="30" t="str">
        <f>IF(AND(ConversionTable!$F$2&lt;&gt;"",A1539&lt;&gt;""),VLOOKUP(G1539,ConversionTable!B$2:D$402,3),"")</f>
        <v/>
      </c>
      <c r="K1539" t="str">
        <f>IF(AND(ConversionTable!$F$2&lt;&gt;"",A1539&lt;&gt;""),VLOOKUP(J1539,ConversionTable!I$4:K$7,3),"")</f>
        <v/>
      </c>
      <c r="M1539" t="str">
        <f>IF(A1539&lt;&gt;"",(RawData!AC1539*ScoringModel!$B$11+RawData!AD1539*ScoringModel!$B$21+RawData!AE1539*ScoringModel!$B$31)*0.01,"")</f>
        <v/>
      </c>
      <c r="N1539" t="str">
        <f>IF(A1539&lt;&gt;"",(RawData!H1539*ScoringModel!$B$4+RawData!I1539*ScoringModel!$B$5+RawData!J1539*ScoringModel!$B$6+RawData!K1539*ScoringModel!$B$7+RawData!L1539*ScoringModel!$B$8+RawData!M1539*ScoringModel!$B$9+RawData!N1539*ScoringModel!$B$10)*0.01,"")</f>
        <v/>
      </c>
      <c r="O1539" t="str">
        <f>IF(A1539&lt;&gt;"",(RawData!O1539*ScoringModel!$B$14+RawData!P1539*ScoringModel!$B$15+RawData!Q1539*ScoringModel!$B$16+RawData!R1539*ScoringModel!$B$17+RawData!S1539*ScoringModel!$B$18+RawData!T1539*ScoringModel!$B$19+RawData!U1539*ScoringModel!$B$20)*0.01,"")</f>
        <v/>
      </c>
      <c r="P1539" t="str">
        <f>IF(A1539&lt;&gt;"",(RawData!V1539*ScoringModel!$B$24+RawData!W1539*ScoringModel!$B$25+RawData!X1539*ScoringModel!$B$26+RawData!Y1539*ScoringModel!$B$27+RawData!Z1539*ScoringModel!$B$28+RawData!AA1539*ScoringModel!$B$29+RawData!AB1539*ScoringModel!$B$30)*0.01,"")</f>
        <v/>
      </c>
      <c r="Q1539" s="19"/>
      <c r="R1539" s="19"/>
      <c r="S1539" s="19"/>
      <c r="T1539" s="19"/>
      <c r="U1539" s="19"/>
      <c r="V1539" s="19"/>
    </row>
    <row r="1540" spans="1:22" x14ac:dyDescent="0.25">
      <c r="A1540" t="str">
        <f>IF(RawData!A1540&lt;&gt;"",RawData!A1540,"")</f>
        <v/>
      </c>
      <c r="B1540" t="str">
        <f>IF(RawData!B1540&lt;&gt;"",CONCATENATE(RawData!B1540,", ",RawData!C1540),"")</f>
        <v/>
      </c>
      <c r="C1540" t="str">
        <f>IF(RawData!D1540&lt;&gt;"",RawData!D1540,"")</f>
        <v/>
      </c>
      <c r="D1540" s="28" t="str">
        <f>IF(RawData!E1540&lt;&gt;"",RawData!E1540,"")</f>
        <v/>
      </c>
      <c r="E1540" t="str">
        <f>IF(RawData!F1540&lt;&gt;"",CONCATENATE(RawData!F1540,", ",LEFT(RawData!G1540,1)),"")</f>
        <v/>
      </c>
      <c r="G1540" s="30" t="str">
        <f t="shared" si="24"/>
        <v/>
      </c>
      <c r="H1540" t="str">
        <f>IF(A1540&lt;&gt;"",VLOOKUP(G1540,ScoreRanges!$C$4:$E$8,3),"")</f>
        <v/>
      </c>
      <c r="J1540" s="30" t="str">
        <f>IF(AND(ConversionTable!$F$2&lt;&gt;"",A1540&lt;&gt;""),VLOOKUP(G1540,ConversionTable!B$2:D$402,3),"")</f>
        <v/>
      </c>
      <c r="K1540" t="str">
        <f>IF(AND(ConversionTable!$F$2&lt;&gt;"",A1540&lt;&gt;""),VLOOKUP(J1540,ConversionTable!I$4:K$7,3),"")</f>
        <v/>
      </c>
      <c r="M1540" t="str">
        <f>IF(A1540&lt;&gt;"",(RawData!AC1540*ScoringModel!$B$11+RawData!AD1540*ScoringModel!$B$21+RawData!AE1540*ScoringModel!$B$31)*0.01,"")</f>
        <v/>
      </c>
      <c r="N1540" t="str">
        <f>IF(A1540&lt;&gt;"",(RawData!H1540*ScoringModel!$B$4+RawData!I1540*ScoringModel!$B$5+RawData!J1540*ScoringModel!$B$6+RawData!K1540*ScoringModel!$B$7+RawData!L1540*ScoringModel!$B$8+RawData!M1540*ScoringModel!$B$9+RawData!N1540*ScoringModel!$B$10)*0.01,"")</f>
        <v/>
      </c>
      <c r="O1540" t="str">
        <f>IF(A1540&lt;&gt;"",(RawData!O1540*ScoringModel!$B$14+RawData!P1540*ScoringModel!$B$15+RawData!Q1540*ScoringModel!$B$16+RawData!R1540*ScoringModel!$B$17+RawData!S1540*ScoringModel!$B$18+RawData!T1540*ScoringModel!$B$19+RawData!U1540*ScoringModel!$B$20)*0.01,"")</f>
        <v/>
      </c>
      <c r="P1540" t="str">
        <f>IF(A1540&lt;&gt;"",(RawData!V1540*ScoringModel!$B$24+RawData!W1540*ScoringModel!$B$25+RawData!X1540*ScoringModel!$B$26+RawData!Y1540*ScoringModel!$B$27+RawData!Z1540*ScoringModel!$B$28+RawData!AA1540*ScoringModel!$B$29+RawData!AB1540*ScoringModel!$B$30)*0.01,"")</f>
        <v/>
      </c>
      <c r="Q1540" s="19"/>
      <c r="R1540" s="19"/>
      <c r="S1540" s="19"/>
      <c r="T1540" s="19"/>
      <c r="U1540" s="19"/>
      <c r="V1540" s="19"/>
    </row>
    <row r="1541" spans="1:22" x14ac:dyDescent="0.25">
      <c r="A1541" t="str">
        <f>IF(RawData!A1541&lt;&gt;"",RawData!A1541,"")</f>
        <v/>
      </c>
      <c r="B1541" t="str">
        <f>IF(RawData!B1541&lt;&gt;"",CONCATENATE(RawData!B1541,", ",RawData!C1541),"")</f>
        <v/>
      </c>
      <c r="C1541" t="str">
        <f>IF(RawData!D1541&lt;&gt;"",RawData!D1541,"")</f>
        <v/>
      </c>
      <c r="D1541" s="28" t="str">
        <f>IF(RawData!E1541&lt;&gt;"",RawData!E1541,"")</f>
        <v/>
      </c>
      <c r="E1541" t="str">
        <f>IF(RawData!F1541&lt;&gt;"",CONCATENATE(RawData!F1541,", ",LEFT(RawData!G1541,1)),"")</f>
        <v/>
      </c>
      <c r="G1541" s="30" t="str">
        <f t="shared" si="24"/>
        <v/>
      </c>
      <c r="H1541" t="str">
        <f>IF(A1541&lt;&gt;"",VLOOKUP(G1541,ScoreRanges!$C$4:$E$8,3),"")</f>
        <v/>
      </c>
      <c r="J1541" s="30" t="str">
        <f>IF(AND(ConversionTable!$F$2&lt;&gt;"",A1541&lt;&gt;""),VLOOKUP(G1541,ConversionTable!B$2:D$402,3),"")</f>
        <v/>
      </c>
      <c r="K1541" t="str">
        <f>IF(AND(ConversionTable!$F$2&lt;&gt;"",A1541&lt;&gt;""),VLOOKUP(J1541,ConversionTable!I$4:K$7,3),"")</f>
        <v/>
      </c>
      <c r="M1541" t="str">
        <f>IF(A1541&lt;&gt;"",(RawData!AC1541*ScoringModel!$B$11+RawData!AD1541*ScoringModel!$B$21+RawData!AE1541*ScoringModel!$B$31)*0.01,"")</f>
        <v/>
      </c>
      <c r="N1541" t="str">
        <f>IF(A1541&lt;&gt;"",(RawData!H1541*ScoringModel!$B$4+RawData!I1541*ScoringModel!$B$5+RawData!J1541*ScoringModel!$B$6+RawData!K1541*ScoringModel!$B$7+RawData!L1541*ScoringModel!$B$8+RawData!M1541*ScoringModel!$B$9+RawData!N1541*ScoringModel!$B$10)*0.01,"")</f>
        <v/>
      </c>
      <c r="O1541" t="str">
        <f>IF(A1541&lt;&gt;"",(RawData!O1541*ScoringModel!$B$14+RawData!P1541*ScoringModel!$B$15+RawData!Q1541*ScoringModel!$B$16+RawData!R1541*ScoringModel!$B$17+RawData!S1541*ScoringModel!$B$18+RawData!T1541*ScoringModel!$B$19+RawData!U1541*ScoringModel!$B$20)*0.01,"")</f>
        <v/>
      </c>
      <c r="P1541" t="str">
        <f>IF(A1541&lt;&gt;"",(RawData!V1541*ScoringModel!$B$24+RawData!W1541*ScoringModel!$B$25+RawData!X1541*ScoringModel!$B$26+RawData!Y1541*ScoringModel!$B$27+RawData!Z1541*ScoringModel!$B$28+RawData!AA1541*ScoringModel!$B$29+RawData!AB1541*ScoringModel!$B$30)*0.01,"")</f>
        <v/>
      </c>
      <c r="Q1541" s="19"/>
      <c r="R1541" s="19"/>
      <c r="S1541" s="19"/>
      <c r="T1541" s="19"/>
      <c r="U1541" s="19"/>
      <c r="V1541" s="19"/>
    </row>
    <row r="1542" spans="1:22" x14ac:dyDescent="0.25">
      <c r="A1542" t="str">
        <f>IF(RawData!A1542&lt;&gt;"",RawData!A1542,"")</f>
        <v/>
      </c>
      <c r="B1542" t="str">
        <f>IF(RawData!B1542&lt;&gt;"",CONCATENATE(RawData!B1542,", ",RawData!C1542),"")</f>
        <v/>
      </c>
      <c r="C1542" t="str">
        <f>IF(RawData!D1542&lt;&gt;"",RawData!D1542,"")</f>
        <v/>
      </c>
      <c r="D1542" s="28" t="str">
        <f>IF(RawData!E1542&lt;&gt;"",RawData!E1542,"")</f>
        <v/>
      </c>
      <c r="E1542" t="str">
        <f>IF(RawData!F1542&lt;&gt;"",CONCATENATE(RawData!F1542,", ",LEFT(RawData!G1542,1)),"")</f>
        <v/>
      </c>
      <c r="G1542" s="30" t="str">
        <f t="shared" si="24"/>
        <v/>
      </c>
      <c r="H1542" t="str">
        <f>IF(A1542&lt;&gt;"",VLOOKUP(G1542,ScoreRanges!$C$4:$E$8,3),"")</f>
        <v/>
      </c>
      <c r="J1542" s="30" t="str">
        <f>IF(AND(ConversionTable!$F$2&lt;&gt;"",A1542&lt;&gt;""),VLOOKUP(G1542,ConversionTable!B$2:D$402,3),"")</f>
        <v/>
      </c>
      <c r="K1542" t="str">
        <f>IF(AND(ConversionTable!$F$2&lt;&gt;"",A1542&lt;&gt;""),VLOOKUP(J1542,ConversionTable!I$4:K$7,3),"")</f>
        <v/>
      </c>
      <c r="M1542" t="str">
        <f>IF(A1542&lt;&gt;"",(RawData!AC1542*ScoringModel!$B$11+RawData!AD1542*ScoringModel!$B$21+RawData!AE1542*ScoringModel!$B$31)*0.01,"")</f>
        <v/>
      </c>
      <c r="N1542" t="str">
        <f>IF(A1542&lt;&gt;"",(RawData!H1542*ScoringModel!$B$4+RawData!I1542*ScoringModel!$B$5+RawData!J1542*ScoringModel!$B$6+RawData!K1542*ScoringModel!$B$7+RawData!L1542*ScoringModel!$B$8+RawData!M1542*ScoringModel!$B$9+RawData!N1542*ScoringModel!$B$10)*0.01,"")</f>
        <v/>
      </c>
      <c r="O1542" t="str">
        <f>IF(A1542&lt;&gt;"",(RawData!O1542*ScoringModel!$B$14+RawData!P1542*ScoringModel!$B$15+RawData!Q1542*ScoringModel!$B$16+RawData!R1542*ScoringModel!$B$17+RawData!S1542*ScoringModel!$B$18+RawData!T1542*ScoringModel!$B$19+RawData!U1542*ScoringModel!$B$20)*0.01,"")</f>
        <v/>
      </c>
      <c r="P1542" t="str">
        <f>IF(A1542&lt;&gt;"",(RawData!V1542*ScoringModel!$B$24+RawData!W1542*ScoringModel!$B$25+RawData!X1542*ScoringModel!$B$26+RawData!Y1542*ScoringModel!$B$27+RawData!Z1542*ScoringModel!$B$28+RawData!AA1542*ScoringModel!$B$29+RawData!AB1542*ScoringModel!$B$30)*0.01,"")</f>
        <v/>
      </c>
      <c r="Q1542" s="19"/>
      <c r="R1542" s="19"/>
      <c r="S1542" s="19"/>
      <c r="T1542" s="19"/>
      <c r="U1542" s="19"/>
      <c r="V1542" s="19"/>
    </row>
    <row r="1543" spans="1:22" x14ac:dyDescent="0.25">
      <c r="A1543" t="str">
        <f>IF(RawData!A1543&lt;&gt;"",RawData!A1543,"")</f>
        <v/>
      </c>
      <c r="B1543" t="str">
        <f>IF(RawData!B1543&lt;&gt;"",CONCATENATE(RawData!B1543,", ",RawData!C1543),"")</f>
        <v/>
      </c>
      <c r="C1543" t="str">
        <f>IF(RawData!D1543&lt;&gt;"",RawData!D1543,"")</f>
        <v/>
      </c>
      <c r="D1543" s="28" t="str">
        <f>IF(RawData!E1543&lt;&gt;"",RawData!E1543,"")</f>
        <v/>
      </c>
      <c r="E1543" t="str">
        <f>IF(RawData!F1543&lt;&gt;"",CONCATENATE(RawData!F1543,", ",LEFT(RawData!G1543,1)),"")</f>
        <v/>
      </c>
      <c r="G1543" s="30" t="str">
        <f t="shared" si="24"/>
        <v/>
      </c>
      <c r="H1543" t="str">
        <f>IF(A1543&lt;&gt;"",VLOOKUP(G1543,ScoreRanges!$C$4:$E$8,3),"")</f>
        <v/>
      </c>
      <c r="J1543" s="30" t="str">
        <f>IF(AND(ConversionTable!$F$2&lt;&gt;"",A1543&lt;&gt;""),VLOOKUP(G1543,ConversionTable!B$2:D$402,3),"")</f>
        <v/>
      </c>
      <c r="K1543" t="str">
        <f>IF(AND(ConversionTable!$F$2&lt;&gt;"",A1543&lt;&gt;""),VLOOKUP(J1543,ConversionTable!I$4:K$7,3),"")</f>
        <v/>
      </c>
      <c r="M1543" t="str">
        <f>IF(A1543&lt;&gt;"",(RawData!AC1543*ScoringModel!$B$11+RawData!AD1543*ScoringModel!$B$21+RawData!AE1543*ScoringModel!$B$31)*0.01,"")</f>
        <v/>
      </c>
      <c r="N1543" t="str">
        <f>IF(A1543&lt;&gt;"",(RawData!H1543*ScoringModel!$B$4+RawData!I1543*ScoringModel!$B$5+RawData!J1543*ScoringModel!$B$6+RawData!K1543*ScoringModel!$B$7+RawData!L1543*ScoringModel!$B$8+RawData!M1543*ScoringModel!$B$9+RawData!N1543*ScoringModel!$B$10)*0.01,"")</f>
        <v/>
      </c>
      <c r="O1543" t="str">
        <f>IF(A1543&lt;&gt;"",(RawData!O1543*ScoringModel!$B$14+RawData!P1543*ScoringModel!$B$15+RawData!Q1543*ScoringModel!$B$16+RawData!R1543*ScoringModel!$B$17+RawData!S1543*ScoringModel!$B$18+RawData!T1543*ScoringModel!$B$19+RawData!U1543*ScoringModel!$B$20)*0.01,"")</f>
        <v/>
      </c>
      <c r="P1543" t="str">
        <f>IF(A1543&lt;&gt;"",(RawData!V1543*ScoringModel!$B$24+RawData!W1543*ScoringModel!$B$25+RawData!X1543*ScoringModel!$B$26+RawData!Y1543*ScoringModel!$B$27+RawData!Z1543*ScoringModel!$B$28+RawData!AA1543*ScoringModel!$B$29+RawData!AB1543*ScoringModel!$B$30)*0.01,"")</f>
        <v/>
      </c>
      <c r="Q1543" s="19"/>
      <c r="R1543" s="19"/>
      <c r="S1543" s="19"/>
      <c r="T1543" s="19"/>
      <c r="U1543" s="19"/>
      <c r="V1543" s="19"/>
    </row>
    <row r="1544" spans="1:22" x14ac:dyDescent="0.25">
      <c r="A1544" t="str">
        <f>IF(RawData!A1544&lt;&gt;"",RawData!A1544,"")</f>
        <v/>
      </c>
      <c r="B1544" t="str">
        <f>IF(RawData!B1544&lt;&gt;"",CONCATENATE(RawData!B1544,", ",RawData!C1544),"")</f>
        <v/>
      </c>
      <c r="C1544" t="str">
        <f>IF(RawData!D1544&lt;&gt;"",RawData!D1544,"")</f>
        <v/>
      </c>
      <c r="D1544" s="28" t="str">
        <f>IF(RawData!E1544&lt;&gt;"",RawData!E1544,"")</f>
        <v/>
      </c>
      <c r="E1544" t="str">
        <f>IF(RawData!F1544&lt;&gt;"",CONCATENATE(RawData!F1544,", ",LEFT(RawData!G1544,1)),"")</f>
        <v/>
      </c>
      <c r="G1544" s="30" t="str">
        <f t="shared" si="24"/>
        <v/>
      </c>
      <c r="H1544" t="str">
        <f>IF(A1544&lt;&gt;"",VLOOKUP(G1544,ScoreRanges!$C$4:$E$8,3),"")</f>
        <v/>
      </c>
      <c r="J1544" s="30" t="str">
        <f>IF(AND(ConversionTable!$F$2&lt;&gt;"",A1544&lt;&gt;""),VLOOKUP(G1544,ConversionTable!B$2:D$402,3),"")</f>
        <v/>
      </c>
      <c r="K1544" t="str">
        <f>IF(AND(ConversionTable!$F$2&lt;&gt;"",A1544&lt;&gt;""),VLOOKUP(J1544,ConversionTable!I$4:K$7,3),"")</f>
        <v/>
      </c>
      <c r="M1544" t="str">
        <f>IF(A1544&lt;&gt;"",(RawData!AC1544*ScoringModel!$B$11+RawData!AD1544*ScoringModel!$B$21+RawData!AE1544*ScoringModel!$B$31)*0.01,"")</f>
        <v/>
      </c>
      <c r="N1544" t="str">
        <f>IF(A1544&lt;&gt;"",(RawData!H1544*ScoringModel!$B$4+RawData!I1544*ScoringModel!$B$5+RawData!J1544*ScoringModel!$B$6+RawData!K1544*ScoringModel!$B$7+RawData!L1544*ScoringModel!$B$8+RawData!M1544*ScoringModel!$B$9+RawData!N1544*ScoringModel!$B$10)*0.01,"")</f>
        <v/>
      </c>
      <c r="O1544" t="str">
        <f>IF(A1544&lt;&gt;"",(RawData!O1544*ScoringModel!$B$14+RawData!P1544*ScoringModel!$B$15+RawData!Q1544*ScoringModel!$B$16+RawData!R1544*ScoringModel!$B$17+RawData!S1544*ScoringModel!$B$18+RawData!T1544*ScoringModel!$B$19+RawData!U1544*ScoringModel!$B$20)*0.01,"")</f>
        <v/>
      </c>
      <c r="P1544" t="str">
        <f>IF(A1544&lt;&gt;"",(RawData!V1544*ScoringModel!$B$24+RawData!W1544*ScoringModel!$B$25+RawData!X1544*ScoringModel!$B$26+RawData!Y1544*ScoringModel!$B$27+RawData!Z1544*ScoringModel!$B$28+RawData!AA1544*ScoringModel!$B$29+RawData!AB1544*ScoringModel!$B$30)*0.01,"")</f>
        <v/>
      </c>
      <c r="Q1544" s="19"/>
      <c r="R1544" s="19"/>
      <c r="S1544" s="19"/>
      <c r="T1544" s="19"/>
      <c r="U1544" s="19"/>
      <c r="V1544" s="19"/>
    </row>
    <row r="1545" spans="1:22" x14ac:dyDescent="0.25">
      <c r="A1545" t="str">
        <f>IF(RawData!A1545&lt;&gt;"",RawData!A1545,"")</f>
        <v/>
      </c>
      <c r="B1545" t="str">
        <f>IF(RawData!B1545&lt;&gt;"",CONCATENATE(RawData!B1545,", ",RawData!C1545),"")</f>
        <v/>
      </c>
      <c r="C1545" t="str">
        <f>IF(RawData!D1545&lt;&gt;"",RawData!D1545,"")</f>
        <v/>
      </c>
      <c r="D1545" s="28" t="str">
        <f>IF(RawData!E1545&lt;&gt;"",RawData!E1545,"")</f>
        <v/>
      </c>
      <c r="E1545" t="str">
        <f>IF(RawData!F1545&lt;&gt;"",CONCATENATE(RawData!F1545,", ",LEFT(RawData!G1545,1)),"")</f>
        <v/>
      </c>
      <c r="G1545" s="30" t="str">
        <f t="shared" si="24"/>
        <v/>
      </c>
      <c r="H1545" t="str">
        <f>IF(A1545&lt;&gt;"",VLOOKUP(G1545,ScoreRanges!$C$4:$E$8,3),"")</f>
        <v/>
      </c>
      <c r="J1545" s="30" t="str">
        <f>IF(AND(ConversionTable!$F$2&lt;&gt;"",A1545&lt;&gt;""),VLOOKUP(G1545,ConversionTable!B$2:D$402,3),"")</f>
        <v/>
      </c>
      <c r="K1545" t="str">
        <f>IF(AND(ConversionTable!$F$2&lt;&gt;"",A1545&lt;&gt;""),VLOOKUP(J1545,ConversionTable!I$4:K$7,3),"")</f>
        <v/>
      </c>
      <c r="M1545" t="str">
        <f>IF(A1545&lt;&gt;"",(RawData!AC1545*ScoringModel!$B$11+RawData!AD1545*ScoringModel!$B$21+RawData!AE1545*ScoringModel!$B$31)*0.01,"")</f>
        <v/>
      </c>
      <c r="N1545" t="str">
        <f>IF(A1545&lt;&gt;"",(RawData!H1545*ScoringModel!$B$4+RawData!I1545*ScoringModel!$B$5+RawData!J1545*ScoringModel!$B$6+RawData!K1545*ScoringModel!$B$7+RawData!L1545*ScoringModel!$B$8+RawData!M1545*ScoringModel!$B$9+RawData!N1545*ScoringModel!$B$10)*0.01,"")</f>
        <v/>
      </c>
      <c r="O1545" t="str">
        <f>IF(A1545&lt;&gt;"",(RawData!O1545*ScoringModel!$B$14+RawData!P1545*ScoringModel!$B$15+RawData!Q1545*ScoringModel!$B$16+RawData!R1545*ScoringModel!$B$17+RawData!S1545*ScoringModel!$B$18+RawData!T1545*ScoringModel!$B$19+RawData!U1545*ScoringModel!$B$20)*0.01,"")</f>
        <v/>
      </c>
      <c r="P1545" t="str">
        <f>IF(A1545&lt;&gt;"",(RawData!V1545*ScoringModel!$B$24+RawData!W1545*ScoringModel!$B$25+RawData!X1545*ScoringModel!$B$26+RawData!Y1545*ScoringModel!$B$27+RawData!Z1545*ScoringModel!$B$28+RawData!AA1545*ScoringModel!$B$29+RawData!AB1545*ScoringModel!$B$30)*0.01,"")</f>
        <v/>
      </c>
      <c r="Q1545" s="19"/>
      <c r="R1545" s="19"/>
      <c r="S1545" s="19"/>
      <c r="T1545" s="19"/>
      <c r="U1545" s="19"/>
      <c r="V1545" s="19"/>
    </row>
    <row r="1546" spans="1:22" x14ac:dyDescent="0.25">
      <c r="A1546" t="str">
        <f>IF(RawData!A1546&lt;&gt;"",RawData!A1546,"")</f>
        <v/>
      </c>
      <c r="B1546" t="str">
        <f>IF(RawData!B1546&lt;&gt;"",CONCATENATE(RawData!B1546,", ",RawData!C1546),"")</f>
        <v/>
      </c>
      <c r="C1546" t="str">
        <f>IF(RawData!D1546&lt;&gt;"",RawData!D1546,"")</f>
        <v/>
      </c>
      <c r="D1546" s="28" t="str">
        <f>IF(RawData!E1546&lt;&gt;"",RawData!E1546,"")</f>
        <v/>
      </c>
      <c r="E1546" t="str">
        <f>IF(RawData!F1546&lt;&gt;"",CONCATENATE(RawData!F1546,", ",LEFT(RawData!G1546,1)),"")</f>
        <v/>
      </c>
      <c r="G1546" s="30" t="str">
        <f t="shared" si="24"/>
        <v/>
      </c>
      <c r="H1546" t="str">
        <f>IF(A1546&lt;&gt;"",VLOOKUP(G1546,ScoreRanges!$C$4:$E$8,3),"")</f>
        <v/>
      </c>
      <c r="J1546" s="30" t="str">
        <f>IF(AND(ConversionTable!$F$2&lt;&gt;"",A1546&lt;&gt;""),VLOOKUP(G1546,ConversionTable!B$2:D$402,3),"")</f>
        <v/>
      </c>
      <c r="K1546" t="str">
        <f>IF(AND(ConversionTable!$F$2&lt;&gt;"",A1546&lt;&gt;""),VLOOKUP(J1546,ConversionTable!I$4:K$7,3),"")</f>
        <v/>
      </c>
      <c r="M1546" t="str">
        <f>IF(A1546&lt;&gt;"",(RawData!AC1546*ScoringModel!$B$11+RawData!AD1546*ScoringModel!$B$21+RawData!AE1546*ScoringModel!$B$31)*0.01,"")</f>
        <v/>
      </c>
      <c r="N1546" t="str">
        <f>IF(A1546&lt;&gt;"",(RawData!H1546*ScoringModel!$B$4+RawData!I1546*ScoringModel!$B$5+RawData!J1546*ScoringModel!$B$6+RawData!K1546*ScoringModel!$B$7+RawData!L1546*ScoringModel!$B$8+RawData!M1546*ScoringModel!$B$9+RawData!N1546*ScoringModel!$B$10)*0.01,"")</f>
        <v/>
      </c>
      <c r="O1546" t="str">
        <f>IF(A1546&lt;&gt;"",(RawData!O1546*ScoringModel!$B$14+RawData!P1546*ScoringModel!$B$15+RawData!Q1546*ScoringModel!$B$16+RawData!R1546*ScoringModel!$B$17+RawData!S1546*ScoringModel!$B$18+RawData!T1546*ScoringModel!$B$19+RawData!U1546*ScoringModel!$B$20)*0.01,"")</f>
        <v/>
      </c>
      <c r="P1546" t="str">
        <f>IF(A1546&lt;&gt;"",(RawData!V1546*ScoringModel!$B$24+RawData!W1546*ScoringModel!$B$25+RawData!X1546*ScoringModel!$B$26+RawData!Y1546*ScoringModel!$B$27+RawData!Z1546*ScoringModel!$B$28+RawData!AA1546*ScoringModel!$B$29+RawData!AB1546*ScoringModel!$B$30)*0.01,"")</f>
        <v/>
      </c>
      <c r="Q1546" s="19"/>
      <c r="R1546" s="19"/>
      <c r="S1546" s="19"/>
      <c r="T1546" s="19"/>
      <c r="U1546" s="19"/>
      <c r="V1546" s="19"/>
    </row>
    <row r="1547" spans="1:22" x14ac:dyDescent="0.25">
      <c r="A1547" t="str">
        <f>IF(RawData!A1547&lt;&gt;"",RawData!A1547,"")</f>
        <v/>
      </c>
      <c r="B1547" t="str">
        <f>IF(RawData!B1547&lt;&gt;"",CONCATENATE(RawData!B1547,", ",RawData!C1547),"")</f>
        <v/>
      </c>
      <c r="C1547" t="str">
        <f>IF(RawData!D1547&lt;&gt;"",RawData!D1547,"")</f>
        <v/>
      </c>
      <c r="D1547" s="28" t="str">
        <f>IF(RawData!E1547&lt;&gt;"",RawData!E1547,"")</f>
        <v/>
      </c>
      <c r="E1547" t="str">
        <f>IF(RawData!F1547&lt;&gt;"",CONCATENATE(RawData!F1547,", ",LEFT(RawData!G1547,1)),"")</f>
        <v/>
      </c>
      <c r="G1547" s="30" t="str">
        <f t="shared" si="24"/>
        <v/>
      </c>
      <c r="H1547" t="str">
        <f>IF(A1547&lt;&gt;"",VLOOKUP(G1547,ScoreRanges!$C$4:$E$8,3),"")</f>
        <v/>
      </c>
      <c r="J1547" s="30" t="str">
        <f>IF(AND(ConversionTable!$F$2&lt;&gt;"",A1547&lt;&gt;""),VLOOKUP(G1547,ConversionTable!B$2:D$402,3),"")</f>
        <v/>
      </c>
      <c r="K1547" t="str">
        <f>IF(AND(ConversionTable!$F$2&lt;&gt;"",A1547&lt;&gt;""),VLOOKUP(J1547,ConversionTable!I$4:K$7,3),"")</f>
        <v/>
      </c>
      <c r="M1547" t="str">
        <f>IF(A1547&lt;&gt;"",(RawData!AC1547*ScoringModel!$B$11+RawData!AD1547*ScoringModel!$B$21+RawData!AE1547*ScoringModel!$B$31)*0.01,"")</f>
        <v/>
      </c>
      <c r="N1547" t="str">
        <f>IF(A1547&lt;&gt;"",(RawData!H1547*ScoringModel!$B$4+RawData!I1547*ScoringModel!$B$5+RawData!J1547*ScoringModel!$B$6+RawData!K1547*ScoringModel!$B$7+RawData!L1547*ScoringModel!$B$8+RawData!M1547*ScoringModel!$B$9+RawData!N1547*ScoringModel!$B$10)*0.01,"")</f>
        <v/>
      </c>
      <c r="O1547" t="str">
        <f>IF(A1547&lt;&gt;"",(RawData!O1547*ScoringModel!$B$14+RawData!P1547*ScoringModel!$B$15+RawData!Q1547*ScoringModel!$B$16+RawData!R1547*ScoringModel!$B$17+RawData!S1547*ScoringModel!$B$18+RawData!T1547*ScoringModel!$B$19+RawData!U1547*ScoringModel!$B$20)*0.01,"")</f>
        <v/>
      </c>
      <c r="P1547" t="str">
        <f>IF(A1547&lt;&gt;"",(RawData!V1547*ScoringModel!$B$24+RawData!W1547*ScoringModel!$B$25+RawData!X1547*ScoringModel!$B$26+RawData!Y1547*ScoringModel!$B$27+RawData!Z1547*ScoringModel!$B$28+RawData!AA1547*ScoringModel!$B$29+RawData!AB1547*ScoringModel!$B$30)*0.01,"")</f>
        <v/>
      </c>
      <c r="Q1547" s="19"/>
      <c r="R1547" s="19"/>
      <c r="S1547" s="19"/>
      <c r="T1547" s="19"/>
      <c r="U1547" s="19"/>
      <c r="V1547" s="19"/>
    </row>
    <row r="1548" spans="1:22" x14ac:dyDescent="0.25">
      <c r="A1548" t="str">
        <f>IF(RawData!A1548&lt;&gt;"",RawData!A1548,"")</f>
        <v/>
      </c>
      <c r="B1548" t="str">
        <f>IF(RawData!B1548&lt;&gt;"",CONCATENATE(RawData!B1548,", ",RawData!C1548),"")</f>
        <v/>
      </c>
      <c r="C1548" t="str">
        <f>IF(RawData!D1548&lt;&gt;"",RawData!D1548,"")</f>
        <v/>
      </c>
      <c r="D1548" s="28" t="str">
        <f>IF(RawData!E1548&lt;&gt;"",RawData!E1548,"")</f>
        <v/>
      </c>
      <c r="E1548" t="str">
        <f>IF(RawData!F1548&lt;&gt;"",CONCATENATE(RawData!F1548,", ",LEFT(RawData!G1548,1)),"")</f>
        <v/>
      </c>
      <c r="G1548" s="30" t="str">
        <f t="shared" si="24"/>
        <v/>
      </c>
      <c r="H1548" t="str">
        <f>IF(A1548&lt;&gt;"",VLOOKUP(G1548,ScoreRanges!$C$4:$E$8,3),"")</f>
        <v/>
      </c>
      <c r="J1548" s="30" t="str">
        <f>IF(AND(ConversionTable!$F$2&lt;&gt;"",A1548&lt;&gt;""),VLOOKUP(G1548,ConversionTable!B$2:D$402,3),"")</f>
        <v/>
      </c>
      <c r="K1548" t="str">
        <f>IF(AND(ConversionTable!$F$2&lt;&gt;"",A1548&lt;&gt;""),VLOOKUP(J1548,ConversionTable!I$4:K$7,3),"")</f>
        <v/>
      </c>
      <c r="M1548" t="str">
        <f>IF(A1548&lt;&gt;"",(RawData!AC1548*ScoringModel!$B$11+RawData!AD1548*ScoringModel!$B$21+RawData!AE1548*ScoringModel!$B$31)*0.01,"")</f>
        <v/>
      </c>
      <c r="N1548" t="str">
        <f>IF(A1548&lt;&gt;"",(RawData!H1548*ScoringModel!$B$4+RawData!I1548*ScoringModel!$B$5+RawData!J1548*ScoringModel!$B$6+RawData!K1548*ScoringModel!$B$7+RawData!L1548*ScoringModel!$B$8+RawData!M1548*ScoringModel!$B$9+RawData!N1548*ScoringModel!$B$10)*0.01,"")</f>
        <v/>
      </c>
      <c r="O1548" t="str">
        <f>IF(A1548&lt;&gt;"",(RawData!O1548*ScoringModel!$B$14+RawData!P1548*ScoringModel!$B$15+RawData!Q1548*ScoringModel!$B$16+RawData!R1548*ScoringModel!$B$17+RawData!S1548*ScoringModel!$B$18+RawData!T1548*ScoringModel!$B$19+RawData!U1548*ScoringModel!$B$20)*0.01,"")</f>
        <v/>
      </c>
      <c r="P1548" t="str">
        <f>IF(A1548&lt;&gt;"",(RawData!V1548*ScoringModel!$B$24+RawData!W1548*ScoringModel!$B$25+RawData!X1548*ScoringModel!$B$26+RawData!Y1548*ScoringModel!$B$27+RawData!Z1548*ScoringModel!$B$28+RawData!AA1548*ScoringModel!$B$29+RawData!AB1548*ScoringModel!$B$30)*0.01,"")</f>
        <v/>
      </c>
      <c r="Q1548" s="19"/>
      <c r="R1548" s="19"/>
      <c r="S1548" s="19"/>
      <c r="T1548" s="19"/>
      <c r="U1548" s="19"/>
      <c r="V1548" s="19"/>
    </row>
    <row r="1549" spans="1:22" x14ac:dyDescent="0.25">
      <c r="A1549" t="str">
        <f>IF(RawData!A1549&lt;&gt;"",RawData!A1549,"")</f>
        <v/>
      </c>
      <c r="B1549" t="str">
        <f>IF(RawData!B1549&lt;&gt;"",CONCATENATE(RawData!B1549,", ",RawData!C1549),"")</f>
        <v/>
      </c>
      <c r="C1549" t="str">
        <f>IF(RawData!D1549&lt;&gt;"",RawData!D1549,"")</f>
        <v/>
      </c>
      <c r="D1549" s="28" t="str">
        <f>IF(RawData!E1549&lt;&gt;"",RawData!E1549,"")</f>
        <v/>
      </c>
      <c r="E1549" t="str">
        <f>IF(RawData!F1549&lt;&gt;"",CONCATENATE(RawData!F1549,", ",LEFT(RawData!G1549,1)),"")</f>
        <v/>
      </c>
      <c r="G1549" s="30" t="str">
        <f t="shared" si="24"/>
        <v/>
      </c>
      <c r="H1549" t="str">
        <f>IF(A1549&lt;&gt;"",VLOOKUP(G1549,ScoreRanges!$C$4:$E$8,3),"")</f>
        <v/>
      </c>
      <c r="J1549" s="30" t="str">
        <f>IF(AND(ConversionTable!$F$2&lt;&gt;"",A1549&lt;&gt;""),VLOOKUP(G1549,ConversionTable!B$2:D$402,3),"")</f>
        <v/>
      </c>
      <c r="K1549" t="str">
        <f>IF(AND(ConversionTable!$F$2&lt;&gt;"",A1549&lt;&gt;""),VLOOKUP(J1549,ConversionTable!I$4:K$7,3),"")</f>
        <v/>
      </c>
      <c r="M1549" t="str">
        <f>IF(A1549&lt;&gt;"",(RawData!AC1549*ScoringModel!$B$11+RawData!AD1549*ScoringModel!$B$21+RawData!AE1549*ScoringModel!$B$31)*0.01,"")</f>
        <v/>
      </c>
      <c r="N1549" t="str">
        <f>IF(A1549&lt;&gt;"",(RawData!H1549*ScoringModel!$B$4+RawData!I1549*ScoringModel!$B$5+RawData!J1549*ScoringModel!$B$6+RawData!K1549*ScoringModel!$B$7+RawData!L1549*ScoringModel!$B$8+RawData!M1549*ScoringModel!$B$9+RawData!N1549*ScoringModel!$B$10)*0.01,"")</f>
        <v/>
      </c>
      <c r="O1549" t="str">
        <f>IF(A1549&lt;&gt;"",(RawData!O1549*ScoringModel!$B$14+RawData!P1549*ScoringModel!$B$15+RawData!Q1549*ScoringModel!$B$16+RawData!R1549*ScoringModel!$B$17+RawData!S1549*ScoringModel!$B$18+RawData!T1549*ScoringModel!$B$19+RawData!U1549*ScoringModel!$B$20)*0.01,"")</f>
        <v/>
      </c>
      <c r="P1549" t="str">
        <f>IF(A1549&lt;&gt;"",(RawData!V1549*ScoringModel!$B$24+RawData!W1549*ScoringModel!$B$25+RawData!X1549*ScoringModel!$B$26+RawData!Y1549*ScoringModel!$B$27+RawData!Z1549*ScoringModel!$B$28+RawData!AA1549*ScoringModel!$B$29+RawData!AB1549*ScoringModel!$B$30)*0.01,"")</f>
        <v/>
      </c>
      <c r="Q1549" s="19"/>
      <c r="R1549" s="19"/>
      <c r="S1549" s="19"/>
      <c r="T1549" s="19"/>
      <c r="U1549" s="19"/>
      <c r="V1549" s="19"/>
    </row>
    <row r="1550" spans="1:22" x14ac:dyDescent="0.25">
      <c r="A1550" t="str">
        <f>IF(RawData!A1550&lt;&gt;"",RawData!A1550,"")</f>
        <v/>
      </c>
      <c r="B1550" t="str">
        <f>IF(RawData!B1550&lt;&gt;"",CONCATENATE(RawData!B1550,", ",RawData!C1550),"")</f>
        <v/>
      </c>
      <c r="C1550" t="str">
        <f>IF(RawData!D1550&lt;&gt;"",RawData!D1550,"")</f>
        <v/>
      </c>
      <c r="D1550" s="28" t="str">
        <f>IF(RawData!E1550&lt;&gt;"",RawData!E1550,"")</f>
        <v/>
      </c>
      <c r="E1550" t="str">
        <f>IF(RawData!F1550&lt;&gt;"",CONCATENATE(RawData!F1550,", ",LEFT(RawData!G1550,1)),"")</f>
        <v/>
      </c>
      <c r="G1550" s="30" t="str">
        <f t="shared" si="24"/>
        <v/>
      </c>
      <c r="H1550" t="str">
        <f>IF(A1550&lt;&gt;"",VLOOKUP(G1550,ScoreRanges!$C$4:$E$8,3),"")</f>
        <v/>
      </c>
      <c r="J1550" s="30" t="str">
        <f>IF(AND(ConversionTable!$F$2&lt;&gt;"",A1550&lt;&gt;""),VLOOKUP(G1550,ConversionTable!B$2:D$402,3),"")</f>
        <v/>
      </c>
      <c r="K1550" t="str">
        <f>IF(AND(ConversionTable!$F$2&lt;&gt;"",A1550&lt;&gt;""),VLOOKUP(J1550,ConversionTable!I$4:K$7,3),"")</f>
        <v/>
      </c>
      <c r="M1550" t="str">
        <f>IF(A1550&lt;&gt;"",(RawData!AC1550*ScoringModel!$B$11+RawData!AD1550*ScoringModel!$B$21+RawData!AE1550*ScoringModel!$B$31)*0.01,"")</f>
        <v/>
      </c>
      <c r="N1550" t="str">
        <f>IF(A1550&lt;&gt;"",(RawData!H1550*ScoringModel!$B$4+RawData!I1550*ScoringModel!$B$5+RawData!J1550*ScoringModel!$B$6+RawData!K1550*ScoringModel!$B$7+RawData!L1550*ScoringModel!$B$8+RawData!M1550*ScoringModel!$B$9+RawData!N1550*ScoringModel!$B$10)*0.01,"")</f>
        <v/>
      </c>
      <c r="O1550" t="str">
        <f>IF(A1550&lt;&gt;"",(RawData!O1550*ScoringModel!$B$14+RawData!P1550*ScoringModel!$B$15+RawData!Q1550*ScoringModel!$B$16+RawData!R1550*ScoringModel!$B$17+RawData!S1550*ScoringModel!$B$18+RawData!T1550*ScoringModel!$B$19+RawData!U1550*ScoringModel!$B$20)*0.01,"")</f>
        <v/>
      </c>
      <c r="P1550" t="str">
        <f>IF(A1550&lt;&gt;"",(RawData!V1550*ScoringModel!$B$24+RawData!W1550*ScoringModel!$B$25+RawData!X1550*ScoringModel!$B$26+RawData!Y1550*ScoringModel!$B$27+RawData!Z1550*ScoringModel!$B$28+RawData!AA1550*ScoringModel!$B$29+RawData!AB1550*ScoringModel!$B$30)*0.01,"")</f>
        <v/>
      </c>
      <c r="Q1550" s="19"/>
      <c r="R1550" s="19"/>
      <c r="S1550" s="19"/>
      <c r="T1550" s="19"/>
      <c r="U1550" s="19"/>
      <c r="V1550" s="19"/>
    </row>
    <row r="1551" spans="1:22" x14ac:dyDescent="0.25">
      <c r="A1551" t="str">
        <f>IF(RawData!A1551&lt;&gt;"",RawData!A1551,"")</f>
        <v/>
      </c>
      <c r="B1551" t="str">
        <f>IF(RawData!B1551&lt;&gt;"",CONCATENATE(RawData!B1551,", ",RawData!C1551),"")</f>
        <v/>
      </c>
      <c r="C1551" t="str">
        <f>IF(RawData!D1551&lt;&gt;"",RawData!D1551,"")</f>
        <v/>
      </c>
      <c r="D1551" s="28" t="str">
        <f>IF(RawData!E1551&lt;&gt;"",RawData!E1551,"")</f>
        <v/>
      </c>
      <c r="E1551" t="str">
        <f>IF(RawData!F1551&lt;&gt;"",CONCATENATE(RawData!F1551,", ",LEFT(RawData!G1551,1)),"")</f>
        <v/>
      </c>
      <c r="G1551" s="30" t="str">
        <f t="shared" si="24"/>
        <v/>
      </c>
      <c r="H1551" t="str">
        <f>IF(A1551&lt;&gt;"",VLOOKUP(G1551,ScoreRanges!$C$4:$E$8,3),"")</f>
        <v/>
      </c>
      <c r="J1551" s="30" t="str">
        <f>IF(AND(ConversionTable!$F$2&lt;&gt;"",A1551&lt;&gt;""),VLOOKUP(G1551,ConversionTable!B$2:D$402,3),"")</f>
        <v/>
      </c>
      <c r="K1551" t="str">
        <f>IF(AND(ConversionTable!$F$2&lt;&gt;"",A1551&lt;&gt;""),VLOOKUP(J1551,ConversionTable!I$4:K$7,3),"")</f>
        <v/>
      </c>
      <c r="M1551" t="str">
        <f>IF(A1551&lt;&gt;"",(RawData!AC1551*ScoringModel!$B$11+RawData!AD1551*ScoringModel!$B$21+RawData!AE1551*ScoringModel!$B$31)*0.01,"")</f>
        <v/>
      </c>
      <c r="N1551" t="str">
        <f>IF(A1551&lt;&gt;"",(RawData!H1551*ScoringModel!$B$4+RawData!I1551*ScoringModel!$B$5+RawData!J1551*ScoringModel!$B$6+RawData!K1551*ScoringModel!$B$7+RawData!L1551*ScoringModel!$B$8+RawData!M1551*ScoringModel!$B$9+RawData!N1551*ScoringModel!$B$10)*0.01,"")</f>
        <v/>
      </c>
      <c r="O1551" t="str">
        <f>IF(A1551&lt;&gt;"",(RawData!O1551*ScoringModel!$B$14+RawData!P1551*ScoringModel!$B$15+RawData!Q1551*ScoringModel!$B$16+RawData!R1551*ScoringModel!$B$17+RawData!S1551*ScoringModel!$B$18+RawData!T1551*ScoringModel!$B$19+RawData!U1551*ScoringModel!$B$20)*0.01,"")</f>
        <v/>
      </c>
      <c r="P1551" t="str">
        <f>IF(A1551&lt;&gt;"",(RawData!V1551*ScoringModel!$B$24+RawData!W1551*ScoringModel!$B$25+RawData!X1551*ScoringModel!$B$26+RawData!Y1551*ScoringModel!$B$27+RawData!Z1551*ScoringModel!$B$28+RawData!AA1551*ScoringModel!$B$29+RawData!AB1551*ScoringModel!$B$30)*0.01,"")</f>
        <v/>
      </c>
      <c r="Q1551" s="19"/>
      <c r="R1551" s="19"/>
      <c r="S1551" s="19"/>
      <c r="T1551" s="19"/>
      <c r="U1551" s="19"/>
      <c r="V1551" s="19"/>
    </row>
    <row r="1552" spans="1:22" x14ac:dyDescent="0.25">
      <c r="A1552" t="str">
        <f>IF(RawData!A1552&lt;&gt;"",RawData!A1552,"")</f>
        <v/>
      </c>
      <c r="B1552" t="str">
        <f>IF(RawData!B1552&lt;&gt;"",CONCATENATE(RawData!B1552,", ",RawData!C1552),"")</f>
        <v/>
      </c>
      <c r="C1552" t="str">
        <f>IF(RawData!D1552&lt;&gt;"",RawData!D1552,"")</f>
        <v/>
      </c>
      <c r="D1552" s="28" t="str">
        <f>IF(RawData!E1552&lt;&gt;"",RawData!E1552,"")</f>
        <v/>
      </c>
      <c r="E1552" t="str">
        <f>IF(RawData!F1552&lt;&gt;"",CONCATENATE(RawData!F1552,", ",LEFT(RawData!G1552,1)),"")</f>
        <v/>
      </c>
      <c r="G1552" s="30" t="str">
        <f t="shared" si="24"/>
        <v/>
      </c>
      <c r="H1552" t="str">
        <f>IF(A1552&lt;&gt;"",VLOOKUP(G1552,ScoreRanges!$C$4:$E$8,3),"")</f>
        <v/>
      </c>
      <c r="J1552" s="30" t="str">
        <f>IF(AND(ConversionTable!$F$2&lt;&gt;"",A1552&lt;&gt;""),VLOOKUP(G1552,ConversionTable!B$2:D$402,3),"")</f>
        <v/>
      </c>
      <c r="K1552" t="str">
        <f>IF(AND(ConversionTable!$F$2&lt;&gt;"",A1552&lt;&gt;""),VLOOKUP(J1552,ConversionTable!I$4:K$7,3),"")</f>
        <v/>
      </c>
      <c r="M1552" t="str">
        <f>IF(A1552&lt;&gt;"",(RawData!AC1552*ScoringModel!$B$11+RawData!AD1552*ScoringModel!$B$21+RawData!AE1552*ScoringModel!$B$31)*0.01,"")</f>
        <v/>
      </c>
      <c r="N1552" t="str">
        <f>IF(A1552&lt;&gt;"",(RawData!H1552*ScoringModel!$B$4+RawData!I1552*ScoringModel!$B$5+RawData!J1552*ScoringModel!$B$6+RawData!K1552*ScoringModel!$B$7+RawData!L1552*ScoringModel!$B$8+RawData!M1552*ScoringModel!$B$9+RawData!N1552*ScoringModel!$B$10)*0.01,"")</f>
        <v/>
      </c>
      <c r="O1552" t="str">
        <f>IF(A1552&lt;&gt;"",(RawData!O1552*ScoringModel!$B$14+RawData!P1552*ScoringModel!$B$15+RawData!Q1552*ScoringModel!$B$16+RawData!R1552*ScoringModel!$B$17+RawData!S1552*ScoringModel!$B$18+RawData!T1552*ScoringModel!$B$19+RawData!U1552*ScoringModel!$B$20)*0.01,"")</f>
        <v/>
      </c>
      <c r="P1552" t="str">
        <f>IF(A1552&lt;&gt;"",(RawData!V1552*ScoringModel!$B$24+RawData!W1552*ScoringModel!$B$25+RawData!X1552*ScoringModel!$B$26+RawData!Y1552*ScoringModel!$B$27+RawData!Z1552*ScoringModel!$B$28+RawData!AA1552*ScoringModel!$B$29+RawData!AB1552*ScoringModel!$B$30)*0.01,"")</f>
        <v/>
      </c>
      <c r="Q1552" s="19"/>
      <c r="R1552" s="19"/>
      <c r="S1552" s="19"/>
      <c r="T1552" s="19"/>
      <c r="U1552" s="19"/>
      <c r="V1552" s="19"/>
    </row>
    <row r="1553" spans="1:22" x14ac:dyDescent="0.25">
      <c r="A1553" t="str">
        <f>IF(RawData!A1553&lt;&gt;"",RawData!A1553,"")</f>
        <v/>
      </c>
      <c r="B1553" t="str">
        <f>IF(RawData!B1553&lt;&gt;"",CONCATENATE(RawData!B1553,", ",RawData!C1553),"")</f>
        <v/>
      </c>
      <c r="C1553" t="str">
        <f>IF(RawData!D1553&lt;&gt;"",RawData!D1553,"")</f>
        <v/>
      </c>
      <c r="D1553" s="28" t="str">
        <f>IF(RawData!E1553&lt;&gt;"",RawData!E1553,"")</f>
        <v/>
      </c>
      <c r="E1553" t="str">
        <f>IF(RawData!F1553&lt;&gt;"",CONCATENATE(RawData!F1553,", ",LEFT(RawData!G1553,1)),"")</f>
        <v/>
      </c>
      <c r="G1553" s="30" t="str">
        <f t="shared" si="24"/>
        <v/>
      </c>
      <c r="H1553" t="str">
        <f>IF(A1553&lt;&gt;"",VLOOKUP(G1553,ScoreRanges!$C$4:$E$8,3),"")</f>
        <v/>
      </c>
      <c r="J1553" s="30" t="str">
        <f>IF(AND(ConversionTable!$F$2&lt;&gt;"",A1553&lt;&gt;""),VLOOKUP(G1553,ConversionTable!B$2:D$402,3),"")</f>
        <v/>
      </c>
      <c r="K1553" t="str">
        <f>IF(AND(ConversionTable!$F$2&lt;&gt;"",A1553&lt;&gt;""),VLOOKUP(J1553,ConversionTable!I$4:K$7,3),"")</f>
        <v/>
      </c>
      <c r="M1553" t="str">
        <f>IF(A1553&lt;&gt;"",(RawData!AC1553*ScoringModel!$B$11+RawData!AD1553*ScoringModel!$B$21+RawData!AE1553*ScoringModel!$B$31)*0.01,"")</f>
        <v/>
      </c>
      <c r="N1553" t="str">
        <f>IF(A1553&lt;&gt;"",(RawData!H1553*ScoringModel!$B$4+RawData!I1553*ScoringModel!$B$5+RawData!J1553*ScoringModel!$B$6+RawData!K1553*ScoringModel!$B$7+RawData!L1553*ScoringModel!$B$8+RawData!M1553*ScoringModel!$B$9+RawData!N1553*ScoringModel!$B$10)*0.01,"")</f>
        <v/>
      </c>
      <c r="O1553" t="str">
        <f>IF(A1553&lt;&gt;"",(RawData!O1553*ScoringModel!$B$14+RawData!P1553*ScoringModel!$B$15+RawData!Q1553*ScoringModel!$B$16+RawData!R1553*ScoringModel!$B$17+RawData!S1553*ScoringModel!$B$18+RawData!T1553*ScoringModel!$B$19+RawData!U1553*ScoringModel!$B$20)*0.01,"")</f>
        <v/>
      </c>
      <c r="P1553" t="str">
        <f>IF(A1553&lt;&gt;"",(RawData!V1553*ScoringModel!$B$24+RawData!W1553*ScoringModel!$B$25+RawData!X1553*ScoringModel!$B$26+RawData!Y1553*ScoringModel!$B$27+RawData!Z1553*ScoringModel!$B$28+RawData!AA1553*ScoringModel!$B$29+RawData!AB1553*ScoringModel!$B$30)*0.01,"")</f>
        <v/>
      </c>
      <c r="Q1553" s="19"/>
      <c r="R1553" s="19"/>
      <c r="S1553" s="19"/>
      <c r="T1553" s="19"/>
      <c r="U1553" s="19"/>
      <c r="V1553" s="19"/>
    </row>
    <row r="1554" spans="1:22" x14ac:dyDescent="0.25">
      <c r="A1554" t="str">
        <f>IF(RawData!A1554&lt;&gt;"",RawData!A1554,"")</f>
        <v/>
      </c>
      <c r="B1554" t="str">
        <f>IF(RawData!B1554&lt;&gt;"",CONCATENATE(RawData!B1554,", ",RawData!C1554),"")</f>
        <v/>
      </c>
      <c r="C1554" t="str">
        <f>IF(RawData!D1554&lt;&gt;"",RawData!D1554,"")</f>
        <v/>
      </c>
      <c r="D1554" s="28" t="str">
        <f>IF(RawData!E1554&lt;&gt;"",RawData!E1554,"")</f>
        <v/>
      </c>
      <c r="E1554" t="str">
        <f>IF(RawData!F1554&lt;&gt;"",CONCATENATE(RawData!F1554,", ",LEFT(RawData!G1554,1)),"")</f>
        <v/>
      </c>
      <c r="G1554" s="30" t="str">
        <f t="shared" si="24"/>
        <v/>
      </c>
      <c r="H1554" t="str">
        <f>IF(A1554&lt;&gt;"",VLOOKUP(G1554,ScoreRanges!$C$4:$E$8,3),"")</f>
        <v/>
      </c>
      <c r="J1554" s="30" t="str">
        <f>IF(AND(ConversionTable!$F$2&lt;&gt;"",A1554&lt;&gt;""),VLOOKUP(G1554,ConversionTable!B$2:D$402,3),"")</f>
        <v/>
      </c>
      <c r="K1554" t="str">
        <f>IF(AND(ConversionTable!$F$2&lt;&gt;"",A1554&lt;&gt;""),VLOOKUP(J1554,ConversionTable!I$4:K$7,3),"")</f>
        <v/>
      </c>
      <c r="M1554" t="str">
        <f>IF(A1554&lt;&gt;"",(RawData!AC1554*ScoringModel!$B$11+RawData!AD1554*ScoringModel!$B$21+RawData!AE1554*ScoringModel!$B$31)*0.01,"")</f>
        <v/>
      </c>
      <c r="N1554" t="str">
        <f>IF(A1554&lt;&gt;"",(RawData!H1554*ScoringModel!$B$4+RawData!I1554*ScoringModel!$B$5+RawData!J1554*ScoringModel!$B$6+RawData!K1554*ScoringModel!$B$7+RawData!L1554*ScoringModel!$B$8+RawData!M1554*ScoringModel!$B$9+RawData!N1554*ScoringModel!$B$10)*0.01,"")</f>
        <v/>
      </c>
      <c r="O1554" t="str">
        <f>IF(A1554&lt;&gt;"",(RawData!O1554*ScoringModel!$B$14+RawData!P1554*ScoringModel!$B$15+RawData!Q1554*ScoringModel!$B$16+RawData!R1554*ScoringModel!$B$17+RawData!S1554*ScoringModel!$B$18+RawData!T1554*ScoringModel!$B$19+RawData!U1554*ScoringModel!$B$20)*0.01,"")</f>
        <v/>
      </c>
      <c r="P1554" t="str">
        <f>IF(A1554&lt;&gt;"",(RawData!V1554*ScoringModel!$B$24+RawData!W1554*ScoringModel!$B$25+RawData!X1554*ScoringModel!$B$26+RawData!Y1554*ScoringModel!$B$27+RawData!Z1554*ScoringModel!$B$28+RawData!AA1554*ScoringModel!$B$29+RawData!AB1554*ScoringModel!$B$30)*0.01,"")</f>
        <v/>
      </c>
      <c r="Q1554" s="19"/>
      <c r="R1554" s="19"/>
      <c r="S1554" s="19"/>
      <c r="T1554" s="19"/>
      <c r="U1554" s="19"/>
      <c r="V1554" s="19"/>
    </row>
    <row r="1555" spans="1:22" x14ac:dyDescent="0.25">
      <c r="A1555" t="str">
        <f>IF(RawData!A1555&lt;&gt;"",RawData!A1555,"")</f>
        <v/>
      </c>
      <c r="B1555" t="str">
        <f>IF(RawData!B1555&lt;&gt;"",CONCATENATE(RawData!B1555,", ",RawData!C1555),"")</f>
        <v/>
      </c>
      <c r="C1555" t="str">
        <f>IF(RawData!D1555&lt;&gt;"",RawData!D1555,"")</f>
        <v/>
      </c>
      <c r="D1555" s="28" t="str">
        <f>IF(RawData!E1555&lt;&gt;"",RawData!E1555,"")</f>
        <v/>
      </c>
      <c r="E1555" t="str">
        <f>IF(RawData!F1555&lt;&gt;"",CONCATENATE(RawData!F1555,", ",LEFT(RawData!G1555,1)),"")</f>
        <v/>
      </c>
      <c r="G1555" s="30" t="str">
        <f t="shared" si="24"/>
        <v/>
      </c>
      <c r="H1555" t="str">
        <f>IF(A1555&lt;&gt;"",VLOOKUP(G1555,ScoreRanges!$C$4:$E$8,3),"")</f>
        <v/>
      </c>
      <c r="J1555" s="30" t="str">
        <f>IF(AND(ConversionTable!$F$2&lt;&gt;"",A1555&lt;&gt;""),VLOOKUP(G1555,ConversionTable!B$2:D$402,3),"")</f>
        <v/>
      </c>
      <c r="K1555" t="str">
        <f>IF(AND(ConversionTable!$F$2&lt;&gt;"",A1555&lt;&gt;""),VLOOKUP(J1555,ConversionTable!I$4:K$7,3),"")</f>
        <v/>
      </c>
      <c r="M1555" t="str">
        <f>IF(A1555&lt;&gt;"",(RawData!AC1555*ScoringModel!$B$11+RawData!AD1555*ScoringModel!$B$21+RawData!AE1555*ScoringModel!$B$31)*0.01,"")</f>
        <v/>
      </c>
      <c r="N1555" t="str">
        <f>IF(A1555&lt;&gt;"",(RawData!H1555*ScoringModel!$B$4+RawData!I1555*ScoringModel!$B$5+RawData!J1555*ScoringModel!$B$6+RawData!K1555*ScoringModel!$B$7+RawData!L1555*ScoringModel!$B$8+RawData!M1555*ScoringModel!$B$9+RawData!N1555*ScoringModel!$B$10)*0.01,"")</f>
        <v/>
      </c>
      <c r="O1555" t="str">
        <f>IF(A1555&lt;&gt;"",(RawData!O1555*ScoringModel!$B$14+RawData!P1555*ScoringModel!$B$15+RawData!Q1555*ScoringModel!$B$16+RawData!R1555*ScoringModel!$B$17+RawData!S1555*ScoringModel!$B$18+RawData!T1555*ScoringModel!$B$19+RawData!U1555*ScoringModel!$B$20)*0.01,"")</f>
        <v/>
      </c>
      <c r="P1555" t="str">
        <f>IF(A1555&lt;&gt;"",(RawData!V1555*ScoringModel!$B$24+RawData!W1555*ScoringModel!$B$25+RawData!X1555*ScoringModel!$B$26+RawData!Y1555*ScoringModel!$B$27+RawData!Z1555*ScoringModel!$B$28+RawData!AA1555*ScoringModel!$B$29+RawData!AB1555*ScoringModel!$B$30)*0.01,"")</f>
        <v/>
      </c>
      <c r="Q1555" s="19"/>
      <c r="R1555" s="19"/>
      <c r="S1555" s="19"/>
      <c r="T1555" s="19"/>
      <c r="U1555" s="19"/>
      <c r="V1555" s="19"/>
    </row>
    <row r="1556" spans="1:22" x14ac:dyDescent="0.25">
      <c r="A1556" t="str">
        <f>IF(RawData!A1556&lt;&gt;"",RawData!A1556,"")</f>
        <v/>
      </c>
      <c r="B1556" t="str">
        <f>IF(RawData!B1556&lt;&gt;"",CONCATENATE(RawData!B1556,", ",RawData!C1556),"")</f>
        <v/>
      </c>
      <c r="C1556" t="str">
        <f>IF(RawData!D1556&lt;&gt;"",RawData!D1556,"")</f>
        <v/>
      </c>
      <c r="D1556" s="28" t="str">
        <f>IF(RawData!E1556&lt;&gt;"",RawData!E1556,"")</f>
        <v/>
      </c>
      <c r="E1556" t="str">
        <f>IF(RawData!F1556&lt;&gt;"",CONCATENATE(RawData!F1556,", ",LEFT(RawData!G1556,1)),"")</f>
        <v/>
      </c>
      <c r="G1556" s="30" t="str">
        <f t="shared" si="24"/>
        <v/>
      </c>
      <c r="H1556" t="str">
        <f>IF(A1556&lt;&gt;"",VLOOKUP(G1556,ScoreRanges!$C$4:$E$8,3),"")</f>
        <v/>
      </c>
      <c r="J1556" s="30" t="str">
        <f>IF(AND(ConversionTable!$F$2&lt;&gt;"",A1556&lt;&gt;""),VLOOKUP(G1556,ConversionTable!B$2:D$402,3),"")</f>
        <v/>
      </c>
      <c r="K1556" t="str">
        <f>IF(AND(ConversionTable!$F$2&lt;&gt;"",A1556&lt;&gt;""),VLOOKUP(J1556,ConversionTable!I$4:K$7,3),"")</f>
        <v/>
      </c>
      <c r="M1556" t="str">
        <f>IF(A1556&lt;&gt;"",(RawData!AC1556*ScoringModel!$B$11+RawData!AD1556*ScoringModel!$B$21+RawData!AE1556*ScoringModel!$B$31)*0.01,"")</f>
        <v/>
      </c>
      <c r="N1556" t="str">
        <f>IF(A1556&lt;&gt;"",(RawData!H1556*ScoringModel!$B$4+RawData!I1556*ScoringModel!$B$5+RawData!J1556*ScoringModel!$B$6+RawData!K1556*ScoringModel!$B$7+RawData!L1556*ScoringModel!$B$8+RawData!M1556*ScoringModel!$B$9+RawData!N1556*ScoringModel!$B$10)*0.01,"")</f>
        <v/>
      </c>
      <c r="O1556" t="str">
        <f>IF(A1556&lt;&gt;"",(RawData!O1556*ScoringModel!$B$14+RawData!P1556*ScoringModel!$B$15+RawData!Q1556*ScoringModel!$B$16+RawData!R1556*ScoringModel!$B$17+RawData!S1556*ScoringModel!$B$18+RawData!T1556*ScoringModel!$B$19+RawData!U1556*ScoringModel!$B$20)*0.01,"")</f>
        <v/>
      </c>
      <c r="P1556" t="str">
        <f>IF(A1556&lt;&gt;"",(RawData!V1556*ScoringModel!$B$24+RawData!W1556*ScoringModel!$B$25+RawData!X1556*ScoringModel!$B$26+RawData!Y1556*ScoringModel!$B$27+RawData!Z1556*ScoringModel!$B$28+RawData!AA1556*ScoringModel!$B$29+RawData!AB1556*ScoringModel!$B$30)*0.01,"")</f>
        <v/>
      </c>
      <c r="Q1556" s="19"/>
      <c r="R1556" s="19"/>
      <c r="S1556" s="19"/>
      <c r="T1556" s="19"/>
      <c r="U1556" s="19"/>
      <c r="V1556" s="19"/>
    </row>
    <row r="1557" spans="1:22" x14ac:dyDescent="0.25">
      <c r="A1557" t="str">
        <f>IF(RawData!A1557&lt;&gt;"",RawData!A1557,"")</f>
        <v/>
      </c>
      <c r="B1557" t="str">
        <f>IF(RawData!B1557&lt;&gt;"",CONCATENATE(RawData!B1557,", ",RawData!C1557),"")</f>
        <v/>
      </c>
      <c r="C1557" t="str">
        <f>IF(RawData!D1557&lt;&gt;"",RawData!D1557,"")</f>
        <v/>
      </c>
      <c r="D1557" s="28" t="str">
        <f>IF(RawData!E1557&lt;&gt;"",RawData!E1557,"")</f>
        <v/>
      </c>
      <c r="E1557" t="str">
        <f>IF(RawData!F1557&lt;&gt;"",CONCATENATE(RawData!F1557,", ",LEFT(RawData!G1557,1)),"")</f>
        <v/>
      </c>
      <c r="G1557" s="30" t="str">
        <f t="shared" si="24"/>
        <v/>
      </c>
      <c r="H1557" t="str">
        <f>IF(A1557&lt;&gt;"",VLOOKUP(G1557,ScoreRanges!$C$4:$E$8,3),"")</f>
        <v/>
      </c>
      <c r="J1557" s="30" t="str">
        <f>IF(AND(ConversionTable!$F$2&lt;&gt;"",A1557&lt;&gt;""),VLOOKUP(G1557,ConversionTable!B$2:D$402,3),"")</f>
        <v/>
      </c>
      <c r="K1557" t="str">
        <f>IF(AND(ConversionTable!$F$2&lt;&gt;"",A1557&lt;&gt;""),VLOOKUP(J1557,ConversionTable!I$4:K$7,3),"")</f>
        <v/>
      </c>
      <c r="M1557" t="str">
        <f>IF(A1557&lt;&gt;"",(RawData!AC1557*ScoringModel!$B$11+RawData!AD1557*ScoringModel!$B$21+RawData!AE1557*ScoringModel!$B$31)*0.01,"")</f>
        <v/>
      </c>
      <c r="N1557" t="str">
        <f>IF(A1557&lt;&gt;"",(RawData!H1557*ScoringModel!$B$4+RawData!I1557*ScoringModel!$B$5+RawData!J1557*ScoringModel!$B$6+RawData!K1557*ScoringModel!$B$7+RawData!L1557*ScoringModel!$B$8+RawData!M1557*ScoringModel!$B$9+RawData!N1557*ScoringModel!$B$10)*0.01,"")</f>
        <v/>
      </c>
      <c r="O1557" t="str">
        <f>IF(A1557&lt;&gt;"",(RawData!O1557*ScoringModel!$B$14+RawData!P1557*ScoringModel!$B$15+RawData!Q1557*ScoringModel!$B$16+RawData!R1557*ScoringModel!$B$17+RawData!S1557*ScoringModel!$B$18+RawData!T1557*ScoringModel!$B$19+RawData!U1557*ScoringModel!$B$20)*0.01,"")</f>
        <v/>
      </c>
      <c r="P1557" t="str">
        <f>IF(A1557&lt;&gt;"",(RawData!V1557*ScoringModel!$B$24+RawData!W1557*ScoringModel!$B$25+RawData!X1557*ScoringModel!$B$26+RawData!Y1557*ScoringModel!$B$27+RawData!Z1557*ScoringModel!$B$28+RawData!AA1557*ScoringModel!$B$29+RawData!AB1557*ScoringModel!$B$30)*0.01,"")</f>
        <v/>
      </c>
      <c r="Q1557" s="19"/>
      <c r="R1557" s="19"/>
      <c r="S1557" s="19"/>
      <c r="T1557" s="19"/>
      <c r="U1557" s="19"/>
      <c r="V1557" s="19"/>
    </row>
    <row r="1558" spans="1:22" x14ac:dyDescent="0.25">
      <c r="A1558" t="str">
        <f>IF(RawData!A1558&lt;&gt;"",RawData!A1558,"")</f>
        <v/>
      </c>
      <c r="B1558" t="str">
        <f>IF(RawData!B1558&lt;&gt;"",CONCATENATE(RawData!B1558,", ",RawData!C1558),"")</f>
        <v/>
      </c>
      <c r="C1558" t="str">
        <f>IF(RawData!D1558&lt;&gt;"",RawData!D1558,"")</f>
        <v/>
      </c>
      <c r="D1558" s="28" t="str">
        <f>IF(RawData!E1558&lt;&gt;"",RawData!E1558,"")</f>
        <v/>
      </c>
      <c r="E1558" t="str">
        <f>IF(RawData!F1558&lt;&gt;"",CONCATENATE(RawData!F1558,", ",LEFT(RawData!G1558,1)),"")</f>
        <v/>
      </c>
      <c r="G1558" s="30" t="str">
        <f t="shared" si="24"/>
        <v/>
      </c>
      <c r="H1558" t="str">
        <f>IF(A1558&lt;&gt;"",VLOOKUP(G1558,ScoreRanges!$C$4:$E$8,3),"")</f>
        <v/>
      </c>
      <c r="J1558" s="30" t="str">
        <f>IF(AND(ConversionTable!$F$2&lt;&gt;"",A1558&lt;&gt;""),VLOOKUP(G1558,ConversionTable!B$2:D$402,3),"")</f>
        <v/>
      </c>
      <c r="K1558" t="str">
        <f>IF(AND(ConversionTable!$F$2&lt;&gt;"",A1558&lt;&gt;""),VLOOKUP(J1558,ConversionTable!I$4:K$7,3),"")</f>
        <v/>
      </c>
      <c r="M1558" t="str">
        <f>IF(A1558&lt;&gt;"",(RawData!AC1558*ScoringModel!$B$11+RawData!AD1558*ScoringModel!$B$21+RawData!AE1558*ScoringModel!$B$31)*0.01,"")</f>
        <v/>
      </c>
      <c r="N1558" t="str">
        <f>IF(A1558&lt;&gt;"",(RawData!H1558*ScoringModel!$B$4+RawData!I1558*ScoringModel!$B$5+RawData!J1558*ScoringModel!$B$6+RawData!K1558*ScoringModel!$B$7+RawData!L1558*ScoringModel!$B$8+RawData!M1558*ScoringModel!$B$9+RawData!N1558*ScoringModel!$B$10)*0.01,"")</f>
        <v/>
      </c>
      <c r="O1558" t="str">
        <f>IF(A1558&lt;&gt;"",(RawData!O1558*ScoringModel!$B$14+RawData!P1558*ScoringModel!$B$15+RawData!Q1558*ScoringModel!$B$16+RawData!R1558*ScoringModel!$B$17+RawData!S1558*ScoringModel!$B$18+RawData!T1558*ScoringModel!$B$19+RawData!U1558*ScoringModel!$B$20)*0.01,"")</f>
        <v/>
      </c>
      <c r="P1558" t="str">
        <f>IF(A1558&lt;&gt;"",(RawData!V1558*ScoringModel!$B$24+RawData!W1558*ScoringModel!$B$25+RawData!X1558*ScoringModel!$B$26+RawData!Y1558*ScoringModel!$B$27+RawData!Z1558*ScoringModel!$B$28+RawData!AA1558*ScoringModel!$B$29+RawData!AB1558*ScoringModel!$B$30)*0.01,"")</f>
        <v/>
      </c>
      <c r="Q1558" s="19"/>
      <c r="R1558" s="19"/>
      <c r="S1558" s="19"/>
      <c r="T1558" s="19"/>
      <c r="U1558" s="19"/>
      <c r="V1558" s="19"/>
    </row>
    <row r="1559" spans="1:22" x14ac:dyDescent="0.25">
      <c r="A1559" t="str">
        <f>IF(RawData!A1559&lt;&gt;"",RawData!A1559,"")</f>
        <v/>
      </c>
      <c r="B1559" t="str">
        <f>IF(RawData!B1559&lt;&gt;"",CONCATENATE(RawData!B1559,", ",RawData!C1559),"")</f>
        <v/>
      </c>
      <c r="C1559" t="str">
        <f>IF(RawData!D1559&lt;&gt;"",RawData!D1559,"")</f>
        <v/>
      </c>
      <c r="D1559" s="28" t="str">
        <f>IF(RawData!E1559&lt;&gt;"",RawData!E1559,"")</f>
        <v/>
      </c>
      <c r="E1559" t="str">
        <f>IF(RawData!F1559&lt;&gt;"",CONCATENATE(RawData!F1559,", ",LEFT(RawData!G1559,1)),"")</f>
        <v/>
      </c>
      <c r="G1559" s="30" t="str">
        <f t="shared" si="24"/>
        <v/>
      </c>
      <c r="H1559" t="str">
        <f>IF(A1559&lt;&gt;"",VLOOKUP(G1559,ScoreRanges!$C$4:$E$8,3),"")</f>
        <v/>
      </c>
      <c r="J1559" s="30" t="str">
        <f>IF(AND(ConversionTable!$F$2&lt;&gt;"",A1559&lt;&gt;""),VLOOKUP(G1559,ConversionTable!B$2:D$402,3),"")</f>
        <v/>
      </c>
      <c r="K1559" t="str">
        <f>IF(AND(ConversionTable!$F$2&lt;&gt;"",A1559&lt;&gt;""),VLOOKUP(J1559,ConversionTable!I$4:K$7,3),"")</f>
        <v/>
      </c>
      <c r="M1559" t="str">
        <f>IF(A1559&lt;&gt;"",(RawData!AC1559*ScoringModel!$B$11+RawData!AD1559*ScoringModel!$B$21+RawData!AE1559*ScoringModel!$B$31)*0.01,"")</f>
        <v/>
      </c>
      <c r="N1559" t="str">
        <f>IF(A1559&lt;&gt;"",(RawData!H1559*ScoringModel!$B$4+RawData!I1559*ScoringModel!$B$5+RawData!J1559*ScoringModel!$B$6+RawData!K1559*ScoringModel!$B$7+RawData!L1559*ScoringModel!$B$8+RawData!M1559*ScoringModel!$B$9+RawData!N1559*ScoringModel!$B$10)*0.01,"")</f>
        <v/>
      </c>
      <c r="O1559" t="str">
        <f>IF(A1559&lt;&gt;"",(RawData!O1559*ScoringModel!$B$14+RawData!P1559*ScoringModel!$B$15+RawData!Q1559*ScoringModel!$B$16+RawData!R1559*ScoringModel!$B$17+RawData!S1559*ScoringModel!$B$18+RawData!T1559*ScoringModel!$B$19+RawData!U1559*ScoringModel!$B$20)*0.01,"")</f>
        <v/>
      </c>
      <c r="P1559" t="str">
        <f>IF(A1559&lt;&gt;"",(RawData!V1559*ScoringModel!$B$24+RawData!W1559*ScoringModel!$B$25+RawData!X1559*ScoringModel!$B$26+RawData!Y1559*ScoringModel!$B$27+RawData!Z1559*ScoringModel!$B$28+RawData!AA1559*ScoringModel!$B$29+RawData!AB1559*ScoringModel!$B$30)*0.01,"")</f>
        <v/>
      </c>
      <c r="Q1559" s="19"/>
      <c r="R1559" s="19"/>
      <c r="S1559" s="19"/>
      <c r="T1559" s="19"/>
      <c r="U1559" s="19"/>
      <c r="V1559" s="19"/>
    </row>
    <row r="1560" spans="1:22" x14ac:dyDescent="0.25">
      <c r="A1560" t="str">
        <f>IF(RawData!A1560&lt;&gt;"",RawData!A1560,"")</f>
        <v/>
      </c>
      <c r="B1560" t="str">
        <f>IF(RawData!B1560&lt;&gt;"",CONCATENATE(RawData!B1560,", ",RawData!C1560),"")</f>
        <v/>
      </c>
      <c r="C1560" t="str">
        <f>IF(RawData!D1560&lt;&gt;"",RawData!D1560,"")</f>
        <v/>
      </c>
      <c r="D1560" s="28" t="str">
        <f>IF(RawData!E1560&lt;&gt;"",RawData!E1560,"")</f>
        <v/>
      </c>
      <c r="E1560" t="str">
        <f>IF(RawData!F1560&lt;&gt;"",CONCATENATE(RawData!F1560,", ",LEFT(RawData!G1560,1)),"")</f>
        <v/>
      </c>
      <c r="G1560" s="30" t="str">
        <f t="shared" si="24"/>
        <v/>
      </c>
      <c r="H1560" t="str">
        <f>IF(A1560&lt;&gt;"",VLOOKUP(G1560,ScoreRanges!$C$4:$E$8,3),"")</f>
        <v/>
      </c>
      <c r="J1560" s="30" t="str">
        <f>IF(AND(ConversionTable!$F$2&lt;&gt;"",A1560&lt;&gt;""),VLOOKUP(G1560,ConversionTable!B$2:D$402,3),"")</f>
        <v/>
      </c>
      <c r="K1560" t="str">
        <f>IF(AND(ConversionTable!$F$2&lt;&gt;"",A1560&lt;&gt;""),VLOOKUP(J1560,ConversionTable!I$4:K$7,3),"")</f>
        <v/>
      </c>
      <c r="M1560" t="str">
        <f>IF(A1560&lt;&gt;"",(RawData!AC1560*ScoringModel!$B$11+RawData!AD1560*ScoringModel!$B$21+RawData!AE1560*ScoringModel!$B$31)*0.01,"")</f>
        <v/>
      </c>
      <c r="N1560" t="str">
        <f>IF(A1560&lt;&gt;"",(RawData!H1560*ScoringModel!$B$4+RawData!I1560*ScoringModel!$B$5+RawData!J1560*ScoringModel!$B$6+RawData!K1560*ScoringModel!$B$7+RawData!L1560*ScoringModel!$B$8+RawData!M1560*ScoringModel!$B$9+RawData!N1560*ScoringModel!$B$10)*0.01,"")</f>
        <v/>
      </c>
      <c r="O1560" t="str">
        <f>IF(A1560&lt;&gt;"",(RawData!O1560*ScoringModel!$B$14+RawData!P1560*ScoringModel!$B$15+RawData!Q1560*ScoringModel!$B$16+RawData!R1560*ScoringModel!$B$17+RawData!S1560*ScoringModel!$B$18+RawData!T1560*ScoringModel!$B$19+RawData!U1560*ScoringModel!$B$20)*0.01,"")</f>
        <v/>
      </c>
      <c r="P1560" t="str">
        <f>IF(A1560&lt;&gt;"",(RawData!V1560*ScoringModel!$B$24+RawData!W1560*ScoringModel!$B$25+RawData!X1560*ScoringModel!$B$26+RawData!Y1560*ScoringModel!$B$27+RawData!Z1560*ScoringModel!$B$28+RawData!AA1560*ScoringModel!$B$29+RawData!AB1560*ScoringModel!$B$30)*0.01,"")</f>
        <v/>
      </c>
      <c r="Q1560" s="19"/>
      <c r="R1560" s="19"/>
      <c r="S1560" s="19"/>
      <c r="T1560" s="19"/>
      <c r="U1560" s="19"/>
      <c r="V1560" s="19"/>
    </row>
    <row r="1561" spans="1:22" x14ac:dyDescent="0.25">
      <c r="A1561" t="str">
        <f>IF(RawData!A1561&lt;&gt;"",RawData!A1561,"")</f>
        <v/>
      </c>
      <c r="B1561" t="str">
        <f>IF(RawData!B1561&lt;&gt;"",CONCATENATE(RawData!B1561,", ",RawData!C1561),"")</f>
        <v/>
      </c>
      <c r="C1561" t="str">
        <f>IF(RawData!D1561&lt;&gt;"",RawData!D1561,"")</f>
        <v/>
      </c>
      <c r="D1561" s="28" t="str">
        <f>IF(RawData!E1561&lt;&gt;"",RawData!E1561,"")</f>
        <v/>
      </c>
      <c r="E1561" t="str">
        <f>IF(RawData!F1561&lt;&gt;"",CONCATENATE(RawData!F1561,", ",LEFT(RawData!G1561,1)),"")</f>
        <v/>
      </c>
      <c r="G1561" s="30" t="str">
        <f t="shared" si="24"/>
        <v/>
      </c>
      <c r="H1561" t="str">
        <f>IF(A1561&lt;&gt;"",VLOOKUP(G1561,ScoreRanges!$C$4:$E$8,3),"")</f>
        <v/>
      </c>
      <c r="J1561" s="30" t="str">
        <f>IF(AND(ConversionTable!$F$2&lt;&gt;"",A1561&lt;&gt;""),VLOOKUP(G1561,ConversionTable!B$2:D$402,3),"")</f>
        <v/>
      </c>
      <c r="K1561" t="str">
        <f>IF(AND(ConversionTable!$F$2&lt;&gt;"",A1561&lt;&gt;""),VLOOKUP(J1561,ConversionTable!I$4:K$7,3),"")</f>
        <v/>
      </c>
      <c r="M1561" t="str">
        <f>IF(A1561&lt;&gt;"",(RawData!AC1561*ScoringModel!$B$11+RawData!AD1561*ScoringModel!$B$21+RawData!AE1561*ScoringModel!$B$31)*0.01,"")</f>
        <v/>
      </c>
      <c r="N1561" t="str">
        <f>IF(A1561&lt;&gt;"",(RawData!H1561*ScoringModel!$B$4+RawData!I1561*ScoringModel!$B$5+RawData!J1561*ScoringModel!$B$6+RawData!K1561*ScoringModel!$B$7+RawData!L1561*ScoringModel!$B$8+RawData!M1561*ScoringModel!$B$9+RawData!N1561*ScoringModel!$B$10)*0.01,"")</f>
        <v/>
      </c>
      <c r="O1561" t="str">
        <f>IF(A1561&lt;&gt;"",(RawData!O1561*ScoringModel!$B$14+RawData!P1561*ScoringModel!$B$15+RawData!Q1561*ScoringModel!$B$16+RawData!R1561*ScoringModel!$B$17+RawData!S1561*ScoringModel!$B$18+RawData!T1561*ScoringModel!$B$19+RawData!U1561*ScoringModel!$B$20)*0.01,"")</f>
        <v/>
      </c>
      <c r="P1561" t="str">
        <f>IF(A1561&lt;&gt;"",(RawData!V1561*ScoringModel!$B$24+RawData!W1561*ScoringModel!$B$25+RawData!X1561*ScoringModel!$B$26+RawData!Y1561*ScoringModel!$B$27+RawData!Z1561*ScoringModel!$B$28+RawData!AA1561*ScoringModel!$B$29+RawData!AB1561*ScoringModel!$B$30)*0.01,"")</f>
        <v/>
      </c>
      <c r="Q1561" s="19"/>
      <c r="R1561" s="19"/>
      <c r="S1561" s="19"/>
      <c r="T1561" s="19"/>
      <c r="U1561" s="19"/>
      <c r="V1561" s="19"/>
    </row>
    <row r="1562" spans="1:22" x14ac:dyDescent="0.25">
      <c r="A1562" t="str">
        <f>IF(RawData!A1562&lt;&gt;"",RawData!A1562,"")</f>
        <v/>
      </c>
      <c r="B1562" t="str">
        <f>IF(RawData!B1562&lt;&gt;"",CONCATENATE(RawData!B1562,", ",RawData!C1562),"")</f>
        <v/>
      </c>
      <c r="C1562" t="str">
        <f>IF(RawData!D1562&lt;&gt;"",RawData!D1562,"")</f>
        <v/>
      </c>
      <c r="D1562" s="28" t="str">
        <f>IF(RawData!E1562&lt;&gt;"",RawData!E1562,"")</f>
        <v/>
      </c>
      <c r="E1562" t="str">
        <f>IF(RawData!F1562&lt;&gt;"",CONCATENATE(RawData!F1562,", ",LEFT(RawData!G1562,1)),"")</f>
        <v/>
      </c>
      <c r="G1562" s="30" t="str">
        <f t="shared" si="24"/>
        <v/>
      </c>
      <c r="H1562" t="str">
        <f>IF(A1562&lt;&gt;"",VLOOKUP(G1562,ScoreRanges!$C$4:$E$8,3),"")</f>
        <v/>
      </c>
      <c r="J1562" s="30" t="str">
        <f>IF(AND(ConversionTable!$F$2&lt;&gt;"",A1562&lt;&gt;""),VLOOKUP(G1562,ConversionTable!B$2:D$402,3),"")</f>
        <v/>
      </c>
      <c r="K1562" t="str">
        <f>IF(AND(ConversionTable!$F$2&lt;&gt;"",A1562&lt;&gt;""),VLOOKUP(J1562,ConversionTable!I$4:K$7,3),"")</f>
        <v/>
      </c>
      <c r="M1562" t="str">
        <f>IF(A1562&lt;&gt;"",(RawData!AC1562*ScoringModel!$B$11+RawData!AD1562*ScoringModel!$B$21+RawData!AE1562*ScoringModel!$B$31)*0.01,"")</f>
        <v/>
      </c>
      <c r="N1562" t="str">
        <f>IF(A1562&lt;&gt;"",(RawData!H1562*ScoringModel!$B$4+RawData!I1562*ScoringModel!$B$5+RawData!J1562*ScoringModel!$B$6+RawData!K1562*ScoringModel!$B$7+RawData!L1562*ScoringModel!$B$8+RawData!M1562*ScoringModel!$B$9+RawData!N1562*ScoringModel!$B$10)*0.01,"")</f>
        <v/>
      </c>
      <c r="O1562" t="str">
        <f>IF(A1562&lt;&gt;"",(RawData!O1562*ScoringModel!$B$14+RawData!P1562*ScoringModel!$B$15+RawData!Q1562*ScoringModel!$B$16+RawData!R1562*ScoringModel!$B$17+RawData!S1562*ScoringModel!$B$18+RawData!T1562*ScoringModel!$B$19+RawData!U1562*ScoringModel!$B$20)*0.01,"")</f>
        <v/>
      </c>
      <c r="P1562" t="str">
        <f>IF(A1562&lt;&gt;"",(RawData!V1562*ScoringModel!$B$24+RawData!W1562*ScoringModel!$B$25+RawData!X1562*ScoringModel!$B$26+RawData!Y1562*ScoringModel!$B$27+RawData!Z1562*ScoringModel!$B$28+RawData!AA1562*ScoringModel!$B$29+RawData!AB1562*ScoringModel!$B$30)*0.01,"")</f>
        <v/>
      </c>
      <c r="Q1562" s="19"/>
      <c r="R1562" s="19"/>
      <c r="S1562" s="19"/>
      <c r="T1562" s="19"/>
      <c r="U1562" s="19"/>
      <c r="V1562" s="19"/>
    </row>
    <row r="1563" spans="1:22" x14ac:dyDescent="0.25">
      <c r="A1563" t="str">
        <f>IF(RawData!A1563&lt;&gt;"",RawData!A1563,"")</f>
        <v/>
      </c>
      <c r="B1563" t="str">
        <f>IF(RawData!B1563&lt;&gt;"",CONCATENATE(RawData!B1563,", ",RawData!C1563),"")</f>
        <v/>
      </c>
      <c r="C1563" t="str">
        <f>IF(RawData!D1563&lt;&gt;"",RawData!D1563,"")</f>
        <v/>
      </c>
      <c r="D1563" s="28" t="str">
        <f>IF(RawData!E1563&lt;&gt;"",RawData!E1563,"")</f>
        <v/>
      </c>
      <c r="E1563" t="str">
        <f>IF(RawData!F1563&lt;&gt;"",CONCATENATE(RawData!F1563,", ",LEFT(RawData!G1563,1)),"")</f>
        <v/>
      </c>
      <c r="G1563" s="30" t="str">
        <f t="shared" si="24"/>
        <v/>
      </c>
      <c r="H1563" t="str">
        <f>IF(A1563&lt;&gt;"",VLOOKUP(G1563,ScoreRanges!$C$4:$E$8,3),"")</f>
        <v/>
      </c>
      <c r="J1563" s="30" t="str">
        <f>IF(AND(ConversionTable!$F$2&lt;&gt;"",A1563&lt;&gt;""),VLOOKUP(G1563,ConversionTable!B$2:D$402,3),"")</f>
        <v/>
      </c>
      <c r="K1563" t="str">
        <f>IF(AND(ConversionTable!$F$2&lt;&gt;"",A1563&lt;&gt;""),VLOOKUP(J1563,ConversionTable!I$4:K$7,3),"")</f>
        <v/>
      </c>
      <c r="M1563" t="str">
        <f>IF(A1563&lt;&gt;"",(RawData!AC1563*ScoringModel!$B$11+RawData!AD1563*ScoringModel!$B$21+RawData!AE1563*ScoringModel!$B$31)*0.01,"")</f>
        <v/>
      </c>
      <c r="N1563" t="str">
        <f>IF(A1563&lt;&gt;"",(RawData!H1563*ScoringModel!$B$4+RawData!I1563*ScoringModel!$B$5+RawData!J1563*ScoringModel!$B$6+RawData!K1563*ScoringModel!$B$7+RawData!L1563*ScoringModel!$B$8+RawData!M1563*ScoringModel!$B$9+RawData!N1563*ScoringModel!$B$10)*0.01,"")</f>
        <v/>
      </c>
      <c r="O1563" t="str">
        <f>IF(A1563&lt;&gt;"",(RawData!O1563*ScoringModel!$B$14+RawData!P1563*ScoringModel!$B$15+RawData!Q1563*ScoringModel!$B$16+RawData!R1563*ScoringModel!$B$17+RawData!S1563*ScoringModel!$B$18+RawData!T1563*ScoringModel!$B$19+RawData!U1563*ScoringModel!$B$20)*0.01,"")</f>
        <v/>
      </c>
      <c r="P1563" t="str">
        <f>IF(A1563&lt;&gt;"",(RawData!V1563*ScoringModel!$B$24+RawData!W1563*ScoringModel!$B$25+RawData!X1563*ScoringModel!$B$26+RawData!Y1563*ScoringModel!$B$27+RawData!Z1563*ScoringModel!$B$28+RawData!AA1563*ScoringModel!$B$29+RawData!AB1563*ScoringModel!$B$30)*0.01,"")</f>
        <v/>
      </c>
      <c r="Q1563" s="19"/>
      <c r="R1563" s="19"/>
      <c r="S1563" s="19"/>
      <c r="T1563" s="19"/>
      <c r="U1563" s="19"/>
      <c r="V1563" s="19"/>
    </row>
    <row r="1564" spans="1:22" x14ac:dyDescent="0.25">
      <c r="A1564" t="str">
        <f>IF(RawData!A1564&lt;&gt;"",RawData!A1564,"")</f>
        <v/>
      </c>
      <c r="B1564" t="str">
        <f>IF(RawData!B1564&lt;&gt;"",CONCATENATE(RawData!B1564,", ",RawData!C1564),"")</f>
        <v/>
      </c>
      <c r="C1564" t="str">
        <f>IF(RawData!D1564&lt;&gt;"",RawData!D1564,"")</f>
        <v/>
      </c>
      <c r="D1564" s="28" t="str">
        <f>IF(RawData!E1564&lt;&gt;"",RawData!E1564,"")</f>
        <v/>
      </c>
      <c r="E1564" t="str">
        <f>IF(RawData!F1564&lt;&gt;"",CONCATENATE(RawData!F1564,", ",LEFT(RawData!G1564,1)),"")</f>
        <v/>
      </c>
      <c r="G1564" s="30" t="str">
        <f t="shared" si="24"/>
        <v/>
      </c>
      <c r="H1564" t="str">
        <f>IF(A1564&lt;&gt;"",VLOOKUP(G1564,ScoreRanges!$C$4:$E$8,3),"")</f>
        <v/>
      </c>
      <c r="J1564" s="30" t="str">
        <f>IF(AND(ConversionTable!$F$2&lt;&gt;"",A1564&lt;&gt;""),VLOOKUP(G1564,ConversionTable!B$2:D$402,3),"")</f>
        <v/>
      </c>
      <c r="K1564" t="str">
        <f>IF(AND(ConversionTable!$F$2&lt;&gt;"",A1564&lt;&gt;""),VLOOKUP(J1564,ConversionTable!I$4:K$7,3),"")</f>
        <v/>
      </c>
      <c r="M1564" t="str">
        <f>IF(A1564&lt;&gt;"",(RawData!AC1564*ScoringModel!$B$11+RawData!AD1564*ScoringModel!$B$21+RawData!AE1564*ScoringModel!$B$31)*0.01,"")</f>
        <v/>
      </c>
      <c r="N1564" t="str">
        <f>IF(A1564&lt;&gt;"",(RawData!H1564*ScoringModel!$B$4+RawData!I1564*ScoringModel!$B$5+RawData!J1564*ScoringModel!$B$6+RawData!K1564*ScoringModel!$B$7+RawData!L1564*ScoringModel!$B$8+RawData!M1564*ScoringModel!$B$9+RawData!N1564*ScoringModel!$B$10)*0.01,"")</f>
        <v/>
      </c>
      <c r="O1564" t="str">
        <f>IF(A1564&lt;&gt;"",(RawData!O1564*ScoringModel!$B$14+RawData!P1564*ScoringModel!$B$15+RawData!Q1564*ScoringModel!$B$16+RawData!R1564*ScoringModel!$B$17+RawData!S1564*ScoringModel!$B$18+RawData!T1564*ScoringModel!$B$19+RawData!U1564*ScoringModel!$B$20)*0.01,"")</f>
        <v/>
      </c>
      <c r="P1564" t="str">
        <f>IF(A1564&lt;&gt;"",(RawData!V1564*ScoringModel!$B$24+RawData!W1564*ScoringModel!$B$25+RawData!X1564*ScoringModel!$B$26+RawData!Y1564*ScoringModel!$B$27+RawData!Z1564*ScoringModel!$B$28+RawData!AA1564*ScoringModel!$B$29+RawData!AB1564*ScoringModel!$B$30)*0.01,"")</f>
        <v/>
      </c>
      <c r="Q1564" s="19"/>
      <c r="R1564" s="19"/>
      <c r="S1564" s="19"/>
      <c r="T1564" s="19"/>
      <c r="U1564" s="19"/>
      <c r="V1564" s="19"/>
    </row>
    <row r="1565" spans="1:22" x14ac:dyDescent="0.25">
      <c r="A1565" t="str">
        <f>IF(RawData!A1565&lt;&gt;"",RawData!A1565,"")</f>
        <v/>
      </c>
      <c r="B1565" t="str">
        <f>IF(RawData!B1565&lt;&gt;"",CONCATENATE(RawData!B1565,", ",RawData!C1565),"")</f>
        <v/>
      </c>
      <c r="C1565" t="str">
        <f>IF(RawData!D1565&lt;&gt;"",RawData!D1565,"")</f>
        <v/>
      </c>
      <c r="D1565" s="28" t="str">
        <f>IF(RawData!E1565&lt;&gt;"",RawData!E1565,"")</f>
        <v/>
      </c>
      <c r="E1565" t="str">
        <f>IF(RawData!F1565&lt;&gt;"",CONCATENATE(RawData!F1565,", ",LEFT(RawData!G1565,1)),"")</f>
        <v/>
      </c>
      <c r="G1565" s="30" t="str">
        <f t="shared" si="24"/>
        <v/>
      </c>
      <c r="H1565" t="str">
        <f>IF(A1565&lt;&gt;"",VLOOKUP(G1565,ScoreRanges!$C$4:$E$8,3),"")</f>
        <v/>
      </c>
      <c r="J1565" s="30" t="str">
        <f>IF(AND(ConversionTable!$F$2&lt;&gt;"",A1565&lt;&gt;""),VLOOKUP(G1565,ConversionTable!B$2:D$402,3),"")</f>
        <v/>
      </c>
      <c r="K1565" t="str">
        <f>IF(AND(ConversionTable!$F$2&lt;&gt;"",A1565&lt;&gt;""),VLOOKUP(J1565,ConversionTable!I$4:K$7,3),"")</f>
        <v/>
      </c>
      <c r="M1565" t="str">
        <f>IF(A1565&lt;&gt;"",(RawData!AC1565*ScoringModel!$B$11+RawData!AD1565*ScoringModel!$B$21+RawData!AE1565*ScoringModel!$B$31)*0.01,"")</f>
        <v/>
      </c>
      <c r="N1565" t="str">
        <f>IF(A1565&lt;&gt;"",(RawData!H1565*ScoringModel!$B$4+RawData!I1565*ScoringModel!$B$5+RawData!J1565*ScoringModel!$B$6+RawData!K1565*ScoringModel!$B$7+RawData!L1565*ScoringModel!$B$8+RawData!M1565*ScoringModel!$B$9+RawData!N1565*ScoringModel!$B$10)*0.01,"")</f>
        <v/>
      </c>
      <c r="O1565" t="str">
        <f>IF(A1565&lt;&gt;"",(RawData!O1565*ScoringModel!$B$14+RawData!P1565*ScoringModel!$B$15+RawData!Q1565*ScoringModel!$B$16+RawData!R1565*ScoringModel!$B$17+RawData!S1565*ScoringModel!$B$18+RawData!T1565*ScoringModel!$B$19+RawData!U1565*ScoringModel!$B$20)*0.01,"")</f>
        <v/>
      </c>
      <c r="P1565" t="str">
        <f>IF(A1565&lt;&gt;"",(RawData!V1565*ScoringModel!$B$24+RawData!W1565*ScoringModel!$B$25+RawData!X1565*ScoringModel!$B$26+RawData!Y1565*ScoringModel!$B$27+RawData!Z1565*ScoringModel!$B$28+RawData!AA1565*ScoringModel!$B$29+RawData!AB1565*ScoringModel!$B$30)*0.01,"")</f>
        <v/>
      </c>
      <c r="Q1565" s="19"/>
      <c r="R1565" s="19"/>
      <c r="S1565" s="19"/>
      <c r="T1565" s="19"/>
      <c r="U1565" s="19"/>
      <c r="V1565" s="19"/>
    </row>
    <row r="1566" spans="1:22" x14ac:dyDescent="0.25">
      <c r="A1566" t="str">
        <f>IF(RawData!A1566&lt;&gt;"",RawData!A1566,"")</f>
        <v/>
      </c>
      <c r="B1566" t="str">
        <f>IF(RawData!B1566&lt;&gt;"",CONCATENATE(RawData!B1566,", ",RawData!C1566),"")</f>
        <v/>
      </c>
      <c r="C1566" t="str">
        <f>IF(RawData!D1566&lt;&gt;"",RawData!D1566,"")</f>
        <v/>
      </c>
      <c r="D1566" s="28" t="str">
        <f>IF(RawData!E1566&lt;&gt;"",RawData!E1566,"")</f>
        <v/>
      </c>
      <c r="E1566" t="str">
        <f>IF(RawData!F1566&lt;&gt;"",CONCATENATE(RawData!F1566,", ",LEFT(RawData!G1566,1)),"")</f>
        <v/>
      </c>
      <c r="G1566" s="30" t="str">
        <f t="shared" si="24"/>
        <v/>
      </c>
      <c r="H1566" t="str">
        <f>IF(A1566&lt;&gt;"",VLOOKUP(G1566,ScoreRanges!$C$4:$E$8,3),"")</f>
        <v/>
      </c>
      <c r="J1566" s="30" t="str">
        <f>IF(AND(ConversionTable!$F$2&lt;&gt;"",A1566&lt;&gt;""),VLOOKUP(G1566,ConversionTable!B$2:D$402,3),"")</f>
        <v/>
      </c>
      <c r="K1566" t="str">
        <f>IF(AND(ConversionTable!$F$2&lt;&gt;"",A1566&lt;&gt;""),VLOOKUP(J1566,ConversionTable!I$4:K$7,3),"")</f>
        <v/>
      </c>
      <c r="M1566" t="str">
        <f>IF(A1566&lt;&gt;"",(RawData!AC1566*ScoringModel!$B$11+RawData!AD1566*ScoringModel!$B$21+RawData!AE1566*ScoringModel!$B$31)*0.01,"")</f>
        <v/>
      </c>
      <c r="N1566" t="str">
        <f>IF(A1566&lt;&gt;"",(RawData!H1566*ScoringModel!$B$4+RawData!I1566*ScoringModel!$B$5+RawData!J1566*ScoringModel!$B$6+RawData!K1566*ScoringModel!$B$7+RawData!L1566*ScoringModel!$B$8+RawData!M1566*ScoringModel!$B$9+RawData!N1566*ScoringModel!$B$10)*0.01,"")</f>
        <v/>
      </c>
      <c r="O1566" t="str">
        <f>IF(A1566&lt;&gt;"",(RawData!O1566*ScoringModel!$B$14+RawData!P1566*ScoringModel!$B$15+RawData!Q1566*ScoringModel!$B$16+RawData!R1566*ScoringModel!$B$17+RawData!S1566*ScoringModel!$B$18+RawData!T1566*ScoringModel!$B$19+RawData!U1566*ScoringModel!$B$20)*0.01,"")</f>
        <v/>
      </c>
      <c r="P1566" t="str">
        <f>IF(A1566&lt;&gt;"",(RawData!V1566*ScoringModel!$B$24+RawData!W1566*ScoringModel!$B$25+RawData!X1566*ScoringModel!$B$26+RawData!Y1566*ScoringModel!$B$27+RawData!Z1566*ScoringModel!$B$28+RawData!AA1566*ScoringModel!$B$29+RawData!AB1566*ScoringModel!$B$30)*0.01,"")</f>
        <v/>
      </c>
      <c r="Q1566" s="19"/>
      <c r="R1566" s="19"/>
      <c r="S1566" s="19"/>
      <c r="T1566" s="19"/>
      <c r="U1566" s="19"/>
      <c r="V1566" s="19"/>
    </row>
    <row r="1567" spans="1:22" x14ac:dyDescent="0.25">
      <c r="A1567" t="str">
        <f>IF(RawData!A1567&lt;&gt;"",RawData!A1567,"")</f>
        <v/>
      </c>
      <c r="B1567" t="str">
        <f>IF(RawData!B1567&lt;&gt;"",CONCATENATE(RawData!B1567,", ",RawData!C1567),"")</f>
        <v/>
      </c>
      <c r="C1567" t="str">
        <f>IF(RawData!D1567&lt;&gt;"",RawData!D1567,"")</f>
        <v/>
      </c>
      <c r="D1567" s="28" t="str">
        <f>IF(RawData!E1567&lt;&gt;"",RawData!E1567,"")</f>
        <v/>
      </c>
      <c r="E1567" t="str">
        <f>IF(RawData!F1567&lt;&gt;"",CONCATENATE(RawData!F1567,", ",LEFT(RawData!G1567,1)),"")</f>
        <v/>
      </c>
      <c r="G1567" s="30" t="str">
        <f t="shared" si="24"/>
        <v/>
      </c>
      <c r="H1567" t="str">
        <f>IF(A1567&lt;&gt;"",VLOOKUP(G1567,ScoreRanges!$C$4:$E$8,3),"")</f>
        <v/>
      </c>
      <c r="J1567" s="30" t="str">
        <f>IF(AND(ConversionTable!$F$2&lt;&gt;"",A1567&lt;&gt;""),VLOOKUP(G1567,ConversionTable!B$2:D$402,3),"")</f>
        <v/>
      </c>
      <c r="K1567" t="str">
        <f>IF(AND(ConversionTable!$F$2&lt;&gt;"",A1567&lt;&gt;""),VLOOKUP(J1567,ConversionTable!I$4:K$7,3),"")</f>
        <v/>
      </c>
      <c r="M1567" t="str">
        <f>IF(A1567&lt;&gt;"",(RawData!AC1567*ScoringModel!$B$11+RawData!AD1567*ScoringModel!$B$21+RawData!AE1567*ScoringModel!$B$31)*0.01,"")</f>
        <v/>
      </c>
      <c r="N1567" t="str">
        <f>IF(A1567&lt;&gt;"",(RawData!H1567*ScoringModel!$B$4+RawData!I1567*ScoringModel!$B$5+RawData!J1567*ScoringModel!$B$6+RawData!K1567*ScoringModel!$B$7+RawData!L1567*ScoringModel!$B$8+RawData!M1567*ScoringModel!$B$9+RawData!N1567*ScoringModel!$B$10)*0.01,"")</f>
        <v/>
      </c>
      <c r="O1567" t="str">
        <f>IF(A1567&lt;&gt;"",(RawData!O1567*ScoringModel!$B$14+RawData!P1567*ScoringModel!$B$15+RawData!Q1567*ScoringModel!$B$16+RawData!R1567*ScoringModel!$B$17+RawData!S1567*ScoringModel!$B$18+RawData!T1567*ScoringModel!$B$19+RawData!U1567*ScoringModel!$B$20)*0.01,"")</f>
        <v/>
      </c>
      <c r="P1567" t="str">
        <f>IF(A1567&lt;&gt;"",(RawData!V1567*ScoringModel!$B$24+RawData!W1567*ScoringModel!$B$25+RawData!X1567*ScoringModel!$B$26+RawData!Y1567*ScoringModel!$B$27+RawData!Z1567*ScoringModel!$B$28+RawData!AA1567*ScoringModel!$B$29+RawData!AB1567*ScoringModel!$B$30)*0.01,"")</f>
        <v/>
      </c>
      <c r="Q1567" s="19"/>
      <c r="R1567" s="19"/>
      <c r="S1567" s="19"/>
      <c r="T1567" s="19"/>
      <c r="U1567" s="19"/>
      <c r="V1567" s="19"/>
    </row>
    <row r="1568" spans="1:22" x14ac:dyDescent="0.25">
      <c r="A1568" t="str">
        <f>IF(RawData!A1568&lt;&gt;"",RawData!A1568,"")</f>
        <v/>
      </c>
      <c r="B1568" t="str">
        <f>IF(RawData!B1568&lt;&gt;"",CONCATENATE(RawData!B1568,", ",RawData!C1568),"")</f>
        <v/>
      </c>
      <c r="C1568" t="str">
        <f>IF(RawData!D1568&lt;&gt;"",RawData!D1568,"")</f>
        <v/>
      </c>
      <c r="D1568" s="28" t="str">
        <f>IF(RawData!E1568&lt;&gt;"",RawData!E1568,"")</f>
        <v/>
      </c>
      <c r="E1568" t="str">
        <f>IF(RawData!F1568&lt;&gt;"",CONCATENATE(RawData!F1568,", ",LEFT(RawData!G1568,1)),"")</f>
        <v/>
      </c>
      <c r="G1568" s="30" t="str">
        <f t="shared" si="24"/>
        <v/>
      </c>
      <c r="H1568" t="str">
        <f>IF(A1568&lt;&gt;"",VLOOKUP(G1568,ScoreRanges!$C$4:$E$8,3),"")</f>
        <v/>
      </c>
      <c r="J1568" s="30" t="str">
        <f>IF(AND(ConversionTable!$F$2&lt;&gt;"",A1568&lt;&gt;""),VLOOKUP(G1568,ConversionTable!B$2:D$402,3),"")</f>
        <v/>
      </c>
      <c r="K1568" t="str">
        <f>IF(AND(ConversionTable!$F$2&lt;&gt;"",A1568&lt;&gt;""),VLOOKUP(J1568,ConversionTable!I$4:K$7,3),"")</f>
        <v/>
      </c>
      <c r="M1568" t="str">
        <f>IF(A1568&lt;&gt;"",(RawData!AC1568*ScoringModel!$B$11+RawData!AD1568*ScoringModel!$B$21+RawData!AE1568*ScoringModel!$B$31)*0.01,"")</f>
        <v/>
      </c>
      <c r="N1568" t="str">
        <f>IF(A1568&lt;&gt;"",(RawData!H1568*ScoringModel!$B$4+RawData!I1568*ScoringModel!$B$5+RawData!J1568*ScoringModel!$B$6+RawData!K1568*ScoringModel!$B$7+RawData!L1568*ScoringModel!$B$8+RawData!M1568*ScoringModel!$B$9+RawData!N1568*ScoringModel!$B$10)*0.01,"")</f>
        <v/>
      </c>
      <c r="O1568" t="str">
        <f>IF(A1568&lt;&gt;"",(RawData!O1568*ScoringModel!$B$14+RawData!P1568*ScoringModel!$B$15+RawData!Q1568*ScoringModel!$B$16+RawData!R1568*ScoringModel!$B$17+RawData!S1568*ScoringModel!$B$18+RawData!T1568*ScoringModel!$B$19+RawData!U1568*ScoringModel!$B$20)*0.01,"")</f>
        <v/>
      </c>
      <c r="P1568" t="str">
        <f>IF(A1568&lt;&gt;"",(RawData!V1568*ScoringModel!$B$24+RawData!W1568*ScoringModel!$B$25+RawData!X1568*ScoringModel!$B$26+RawData!Y1568*ScoringModel!$B$27+RawData!Z1568*ScoringModel!$B$28+RawData!AA1568*ScoringModel!$B$29+RawData!AB1568*ScoringModel!$B$30)*0.01,"")</f>
        <v/>
      </c>
      <c r="Q1568" s="19"/>
      <c r="R1568" s="19"/>
      <c r="S1568" s="19"/>
      <c r="T1568" s="19"/>
      <c r="U1568" s="19"/>
      <c r="V1568" s="19"/>
    </row>
    <row r="1569" spans="1:22" x14ac:dyDescent="0.25">
      <c r="A1569" t="str">
        <f>IF(RawData!A1569&lt;&gt;"",RawData!A1569,"")</f>
        <v/>
      </c>
      <c r="B1569" t="str">
        <f>IF(RawData!B1569&lt;&gt;"",CONCATENATE(RawData!B1569,", ",RawData!C1569),"")</f>
        <v/>
      </c>
      <c r="C1569" t="str">
        <f>IF(RawData!D1569&lt;&gt;"",RawData!D1569,"")</f>
        <v/>
      </c>
      <c r="D1569" s="28" t="str">
        <f>IF(RawData!E1569&lt;&gt;"",RawData!E1569,"")</f>
        <v/>
      </c>
      <c r="E1569" t="str">
        <f>IF(RawData!F1569&lt;&gt;"",CONCATENATE(RawData!F1569,", ",LEFT(RawData!G1569,1)),"")</f>
        <v/>
      </c>
      <c r="G1569" s="30" t="str">
        <f t="shared" si="24"/>
        <v/>
      </c>
      <c r="H1569" t="str">
        <f>IF(A1569&lt;&gt;"",VLOOKUP(G1569,ScoreRanges!$C$4:$E$8,3),"")</f>
        <v/>
      </c>
      <c r="J1569" s="30" t="str">
        <f>IF(AND(ConversionTable!$F$2&lt;&gt;"",A1569&lt;&gt;""),VLOOKUP(G1569,ConversionTable!B$2:D$402,3),"")</f>
        <v/>
      </c>
      <c r="K1569" t="str">
        <f>IF(AND(ConversionTable!$F$2&lt;&gt;"",A1569&lt;&gt;""),VLOOKUP(J1569,ConversionTable!I$4:K$7,3),"")</f>
        <v/>
      </c>
      <c r="M1569" t="str">
        <f>IF(A1569&lt;&gt;"",(RawData!AC1569*ScoringModel!$B$11+RawData!AD1569*ScoringModel!$B$21+RawData!AE1569*ScoringModel!$B$31)*0.01,"")</f>
        <v/>
      </c>
      <c r="N1569" t="str">
        <f>IF(A1569&lt;&gt;"",(RawData!H1569*ScoringModel!$B$4+RawData!I1569*ScoringModel!$B$5+RawData!J1569*ScoringModel!$B$6+RawData!K1569*ScoringModel!$B$7+RawData!L1569*ScoringModel!$B$8+RawData!M1569*ScoringModel!$B$9+RawData!N1569*ScoringModel!$B$10)*0.01,"")</f>
        <v/>
      </c>
      <c r="O1569" t="str">
        <f>IF(A1569&lt;&gt;"",(RawData!O1569*ScoringModel!$B$14+RawData!P1569*ScoringModel!$B$15+RawData!Q1569*ScoringModel!$B$16+RawData!R1569*ScoringModel!$B$17+RawData!S1569*ScoringModel!$B$18+RawData!T1569*ScoringModel!$B$19+RawData!U1569*ScoringModel!$B$20)*0.01,"")</f>
        <v/>
      </c>
      <c r="P1569" t="str">
        <f>IF(A1569&lt;&gt;"",(RawData!V1569*ScoringModel!$B$24+RawData!W1569*ScoringModel!$B$25+RawData!X1569*ScoringModel!$B$26+RawData!Y1569*ScoringModel!$B$27+RawData!Z1569*ScoringModel!$B$28+RawData!AA1569*ScoringModel!$B$29+RawData!AB1569*ScoringModel!$B$30)*0.01,"")</f>
        <v/>
      </c>
      <c r="Q1569" s="19"/>
      <c r="R1569" s="19"/>
      <c r="S1569" s="19"/>
      <c r="T1569" s="19"/>
      <c r="U1569" s="19"/>
      <c r="V1569" s="19"/>
    </row>
    <row r="1570" spans="1:22" x14ac:dyDescent="0.25">
      <c r="A1570" t="str">
        <f>IF(RawData!A1570&lt;&gt;"",RawData!A1570,"")</f>
        <v/>
      </c>
      <c r="B1570" t="str">
        <f>IF(RawData!B1570&lt;&gt;"",CONCATENATE(RawData!B1570,", ",RawData!C1570),"")</f>
        <v/>
      </c>
      <c r="C1570" t="str">
        <f>IF(RawData!D1570&lt;&gt;"",RawData!D1570,"")</f>
        <v/>
      </c>
      <c r="D1570" s="28" t="str">
        <f>IF(RawData!E1570&lt;&gt;"",RawData!E1570,"")</f>
        <v/>
      </c>
      <c r="E1570" t="str">
        <f>IF(RawData!F1570&lt;&gt;"",CONCATENATE(RawData!F1570,", ",LEFT(RawData!G1570,1)),"")</f>
        <v/>
      </c>
      <c r="G1570" s="30" t="str">
        <f t="shared" si="24"/>
        <v/>
      </c>
      <c r="H1570" t="str">
        <f>IF(A1570&lt;&gt;"",VLOOKUP(G1570,ScoreRanges!$C$4:$E$8,3),"")</f>
        <v/>
      </c>
      <c r="J1570" s="30" t="str">
        <f>IF(AND(ConversionTable!$F$2&lt;&gt;"",A1570&lt;&gt;""),VLOOKUP(G1570,ConversionTable!B$2:D$402,3),"")</f>
        <v/>
      </c>
      <c r="K1570" t="str">
        <f>IF(AND(ConversionTable!$F$2&lt;&gt;"",A1570&lt;&gt;""),VLOOKUP(J1570,ConversionTable!I$4:K$7,3),"")</f>
        <v/>
      </c>
      <c r="M1570" t="str">
        <f>IF(A1570&lt;&gt;"",(RawData!AC1570*ScoringModel!$B$11+RawData!AD1570*ScoringModel!$B$21+RawData!AE1570*ScoringModel!$B$31)*0.01,"")</f>
        <v/>
      </c>
      <c r="N1570" t="str">
        <f>IF(A1570&lt;&gt;"",(RawData!H1570*ScoringModel!$B$4+RawData!I1570*ScoringModel!$B$5+RawData!J1570*ScoringModel!$B$6+RawData!K1570*ScoringModel!$B$7+RawData!L1570*ScoringModel!$B$8+RawData!M1570*ScoringModel!$B$9+RawData!N1570*ScoringModel!$B$10)*0.01,"")</f>
        <v/>
      </c>
      <c r="O1570" t="str">
        <f>IF(A1570&lt;&gt;"",(RawData!O1570*ScoringModel!$B$14+RawData!P1570*ScoringModel!$B$15+RawData!Q1570*ScoringModel!$B$16+RawData!R1570*ScoringModel!$B$17+RawData!S1570*ScoringModel!$B$18+RawData!T1570*ScoringModel!$B$19+RawData!U1570*ScoringModel!$B$20)*0.01,"")</f>
        <v/>
      </c>
      <c r="P1570" t="str">
        <f>IF(A1570&lt;&gt;"",(RawData!V1570*ScoringModel!$B$24+RawData!W1570*ScoringModel!$B$25+RawData!X1570*ScoringModel!$B$26+RawData!Y1570*ScoringModel!$B$27+RawData!Z1570*ScoringModel!$B$28+RawData!AA1570*ScoringModel!$B$29+RawData!AB1570*ScoringModel!$B$30)*0.01,"")</f>
        <v/>
      </c>
      <c r="Q1570" s="19"/>
      <c r="R1570" s="19"/>
      <c r="S1570" s="19"/>
      <c r="T1570" s="19"/>
      <c r="U1570" s="19"/>
      <c r="V1570" s="19"/>
    </row>
    <row r="1571" spans="1:22" x14ac:dyDescent="0.25">
      <c r="A1571" t="str">
        <f>IF(RawData!A1571&lt;&gt;"",RawData!A1571,"")</f>
        <v/>
      </c>
      <c r="B1571" t="str">
        <f>IF(RawData!B1571&lt;&gt;"",CONCATENATE(RawData!B1571,", ",RawData!C1571),"")</f>
        <v/>
      </c>
      <c r="C1571" t="str">
        <f>IF(RawData!D1571&lt;&gt;"",RawData!D1571,"")</f>
        <v/>
      </c>
      <c r="D1571" s="28" t="str">
        <f>IF(RawData!E1571&lt;&gt;"",RawData!E1571,"")</f>
        <v/>
      </c>
      <c r="E1571" t="str">
        <f>IF(RawData!F1571&lt;&gt;"",CONCATENATE(RawData!F1571,", ",LEFT(RawData!G1571,1)),"")</f>
        <v/>
      </c>
      <c r="G1571" s="30" t="str">
        <f t="shared" si="24"/>
        <v/>
      </c>
      <c r="H1571" t="str">
        <f>IF(A1571&lt;&gt;"",VLOOKUP(G1571,ScoreRanges!$C$4:$E$8,3),"")</f>
        <v/>
      </c>
      <c r="J1571" s="30" t="str">
        <f>IF(AND(ConversionTable!$F$2&lt;&gt;"",A1571&lt;&gt;""),VLOOKUP(G1571,ConversionTable!B$2:D$402,3),"")</f>
        <v/>
      </c>
      <c r="K1571" t="str">
        <f>IF(AND(ConversionTable!$F$2&lt;&gt;"",A1571&lt;&gt;""),VLOOKUP(J1571,ConversionTable!I$4:K$7,3),"")</f>
        <v/>
      </c>
      <c r="M1571" t="str">
        <f>IF(A1571&lt;&gt;"",(RawData!AC1571*ScoringModel!$B$11+RawData!AD1571*ScoringModel!$B$21+RawData!AE1571*ScoringModel!$B$31)*0.01,"")</f>
        <v/>
      </c>
      <c r="N1571" t="str">
        <f>IF(A1571&lt;&gt;"",(RawData!H1571*ScoringModel!$B$4+RawData!I1571*ScoringModel!$B$5+RawData!J1571*ScoringModel!$B$6+RawData!K1571*ScoringModel!$B$7+RawData!L1571*ScoringModel!$B$8+RawData!M1571*ScoringModel!$B$9+RawData!N1571*ScoringModel!$B$10)*0.01,"")</f>
        <v/>
      </c>
      <c r="O1571" t="str">
        <f>IF(A1571&lt;&gt;"",(RawData!O1571*ScoringModel!$B$14+RawData!P1571*ScoringModel!$B$15+RawData!Q1571*ScoringModel!$B$16+RawData!R1571*ScoringModel!$B$17+RawData!S1571*ScoringModel!$B$18+RawData!T1571*ScoringModel!$B$19+RawData!U1571*ScoringModel!$B$20)*0.01,"")</f>
        <v/>
      </c>
      <c r="P1571" t="str">
        <f>IF(A1571&lt;&gt;"",(RawData!V1571*ScoringModel!$B$24+RawData!W1571*ScoringModel!$B$25+RawData!X1571*ScoringModel!$B$26+RawData!Y1571*ScoringModel!$B$27+RawData!Z1571*ScoringModel!$B$28+RawData!AA1571*ScoringModel!$B$29+RawData!AB1571*ScoringModel!$B$30)*0.01,"")</f>
        <v/>
      </c>
      <c r="Q1571" s="19"/>
      <c r="R1571" s="19"/>
      <c r="S1571" s="19"/>
      <c r="T1571" s="19"/>
      <c r="U1571" s="19"/>
      <c r="V1571" s="19"/>
    </row>
    <row r="1572" spans="1:22" x14ac:dyDescent="0.25">
      <c r="A1572" t="str">
        <f>IF(RawData!A1572&lt;&gt;"",RawData!A1572,"")</f>
        <v/>
      </c>
      <c r="B1572" t="str">
        <f>IF(RawData!B1572&lt;&gt;"",CONCATENATE(RawData!B1572,", ",RawData!C1572),"")</f>
        <v/>
      </c>
      <c r="C1572" t="str">
        <f>IF(RawData!D1572&lt;&gt;"",RawData!D1572,"")</f>
        <v/>
      </c>
      <c r="D1572" s="28" t="str">
        <f>IF(RawData!E1572&lt;&gt;"",RawData!E1572,"")</f>
        <v/>
      </c>
      <c r="E1572" t="str">
        <f>IF(RawData!F1572&lt;&gt;"",CONCATENATE(RawData!F1572,", ",LEFT(RawData!G1572,1)),"")</f>
        <v/>
      </c>
      <c r="G1572" s="30" t="str">
        <f t="shared" si="24"/>
        <v/>
      </c>
      <c r="H1572" t="str">
        <f>IF(A1572&lt;&gt;"",VLOOKUP(G1572,ScoreRanges!$C$4:$E$8,3),"")</f>
        <v/>
      </c>
      <c r="J1572" s="30" t="str">
        <f>IF(AND(ConversionTable!$F$2&lt;&gt;"",A1572&lt;&gt;""),VLOOKUP(G1572,ConversionTable!B$2:D$402,3),"")</f>
        <v/>
      </c>
      <c r="K1572" t="str">
        <f>IF(AND(ConversionTable!$F$2&lt;&gt;"",A1572&lt;&gt;""),VLOOKUP(J1572,ConversionTable!I$4:K$7,3),"")</f>
        <v/>
      </c>
      <c r="M1572" t="str">
        <f>IF(A1572&lt;&gt;"",(RawData!AC1572*ScoringModel!$B$11+RawData!AD1572*ScoringModel!$B$21+RawData!AE1572*ScoringModel!$B$31)*0.01,"")</f>
        <v/>
      </c>
      <c r="N1572" t="str">
        <f>IF(A1572&lt;&gt;"",(RawData!H1572*ScoringModel!$B$4+RawData!I1572*ScoringModel!$B$5+RawData!J1572*ScoringModel!$B$6+RawData!K1572*ScoringModel!$B$7+RawData!L1572*ScoringModel!$B$8+RawData!M1572*ScoringModel!$B$9+RawData!N1572*ScoringModel!$B$10)*0.01,"")</f>
        <v/>
      </c>
      <c r="O1572" t="str">
        <f>IF(A1572&lt;&gt;"",(RawData!O1572*ScoringModel!$B$14+RawData!P1572*ScoringModel!$B$15+RawData!Q1572*ScoringModel!$B$16+RawData!R1572*ScoringModel!$B$17+RawData!S1572*ScoringModel!$B$18+RawData!T1572*ScoringModel!$B$19+RawData!U1572*ScoringModel!$B$20)*0.01,"")</f>
        <v/>
      </c>
      <c r="P1572" t="str">
        <f>IF(A1572&lt;&gt;"",(RawData!V1572*ScoringModel!$B$24+RawData!W1572*ScoringModel!$B$25+RawData!X1572*ScoringModel!$B$26+RawData!Y1572*ScoringModel!$B$27+RawData!Z1572*ScoringModel!$B$28+RawData!AA1572*ScoringModel!$B$29+RawData!AB1572*ScoringModel!$B$30)*0.01,"")</f>
        <v/>
      </c>
      <c r="Q1572" s="19"/>
      <c r="R1572" s="19"/>
      <c r="S1572" s="19"/>
      <c r="T1572" s="19"/>
      <c r="U1572" s="19"/>
      <c r="V1572" s="19"/>
    </row>
    <row r="1573" spans="1:22" x14ac:dyDescent="0.25">
      <c r="A1573" t="str">
        <f>IF(RawData!A1573&lt;&gt;"",RawData!A1573,"")</f>
        <v/>
      </c>
      <c r="B1573" t="str">
        <f>IF(RawData!B1573&lt;&gt;"",CONCATENATE(RawData!B1573,", ",RawData!C1573),"")</f>
        <v/>
      </c>
      <c r="C1573" t="str">
        <f>IF(RawData!D1573&lt;&gt;"",RawData!D1573,"")</f>
        <v/>
      </c>
      <c r="D1573" s="28" t="str">
        <f>IF(RawData!E1573&lt;&gt;"",RawData!E1573,"")</f>
        <v/>
      </c>
      <c r="E1573" t="str">
        <f>IF(RawData!F1573&lt;&gt;"",CONCATENATE(RawData!F1573,", ",LEFT(RawData!G1573,1)),"")</f>
        <v/>
      </c>
      <c r="G1573" s="30" t="str">
        <f t="shared" si="24"/>
        <v/>
      </c>
      <c r="H1573" t="str">
        <f>IF(A1573&lt;&gt;"",VLOOKUP(G1573,ScoreRanges!$C$4:$E$8,3),"")</f>
        <v/>
      </c>
      <c r="J1573" s="30" t="str">
        <f>IF(AND(ConversionTable!$F$2&lt;&gt;"",A1573&lt;&gt;""),VLOOKUP(G1573,ConversionTable!B$2:D$402,3),"")</f>
        <v/>
      </c>
      <c r="K1573" t="str">
        <f>IF(AND(ConversionTable!$F$2&lt;&gt;"",A1573&lt;&gt;""),VLOOKUP(J1573,ConversionTable!I$4:K$7,3),"")</f>
        <v/>
      </c>
      <c r="M1573" t="str">
        <f>IF(A1573&lt;&gt;"",(RawData!AC1573*ScoringModel!$B$11+RawData!AD1573*ScoringModel!$B$21+RawData!AE1573*ScoringModel!$B$31)*0.01,"")</f>
        <v/>
      </c>
      <c r="N1573" t="str">
        <f>IF(A1573&lt;&gt;"",(RawData!H1573*ScoringModel!$B$4+RawData!I1573*ScoringModel!$B$5+RawData!J1573*ScoringModel!$B$6+RawData!K1573*ScoringModel!$B$7+RawData!L1573*ScoringModel!$B$8+RawData!M1573*ScoringModel!$B$9+RawData!N1573*ScoringModel!$B$10)*0.01,"")</f>
        <v/>
      </c>
      <c r="O1573" t="str">
        <f>IF(A1573&lt;&gt;"",(RawData!O1573*ScoringModel!$B$14+RawData!P1573*ScoringModel!$B$15+RawData!Q1573*ScoringModel!$B$16+RawData!R1573*ScoringModel!$B$17+RawData!S1573*ScoringModel!$B$18+RawData!T1573*ScoringModel!$B$19+RawData!U1573*ScoringModel!$B$20)*0.01,"")</f>
        <v/>
      </c>
      <c r="P1573" t="str">
        <f>IF(A1573&lt;&gt;"",(RawData!V1573*ScoringModel!$B$24+RawData!W1573*ScoringModel!$B$25+RawData!X1573*ScoringModel!$B$26+RawData!Y1573*ScoringModel!$B$27+RawData!Z1573*ScoringModel!$B$28+RawData!AA1573*ScoringModel!$B$29+RawData!AB1573*ScoringModel!$B$30)*0.01,"")</f>
        <v/>
      </c>
      <c r="Q1573" s="19"/>
      <c r="R1573" s="19"/>
      <c r="S1573" s="19"/>
      <c r="T1573" s="19"/>
      <c r="U1573" s="19"/>
      <c r="V1573" s="19"/>
    </row>
    <row r="1574" spans="1:22" x14ac:dyDescent="0.25">
      <c r="A1574" t="str">
        <f>IF(RawData!A1574&lt;&gt;"",RawData!A1574,"")</f>
        <v/>
      </c>
      <c r="B1574" t="str">
        <f>IF(RawData!B1574&lt;&gt;"",CONCATENATE(RawData!B1574,", ",RawData!C1574),"")</f>
        <v/>
      </c>
      <c r="C1574" t="str">
        <f>IF(RawData!D1574&lt;&gt;"",RawData!D1574,"")</f>
        <v/>
      </c>
      <c r="D1574" s="28" t="str">
        <f>IF(RawData!E1574&lt;&gt;"",RawData!E1574,"")</f>
        <v/>
      </c>
      <c r="E1574" t="str">
        <f>IF(RawData!F1574&lt;&gt;"",CONCATENATE(RawData!F1574,", ",LEFT(RawData!G1574,1)),"")</f>
        <v/>
      </c>
      <c r="G1574" s="30" t="str">
        <f t="shared" si="24"/>
        <v/>
      </c>
      <c r="H1574" t="str">
        <f>IF(A1574&lt;&gt;"",VLOOKUP(G1574,ScoreRanges!$C$4:$E$8,3),"")</f>
        <v/>
      </c>
      <c r="J1574" s="30" t="str">
        <f>IF(AND(ConversionTable!$F$2&lt;&gt;"",A1574&lt;&gt;""),VLOOKUP(G1574,ConversionTable!B$2:D$402,3),"")</f>
        <v/>
      </c>
      <c r="K1574" t="str">
        <f>IF(AND(ConversionTable!$F$2&lt;&gt;"",A1574&lt;&gt;""),VLOOKUP(J1574,ConversionTable!I$4:K$7,3),"")</f>
        <v/>
      </c>
      <c r="M1574" t="str">
        <f>IF(A1574&lt;&gt;"",(RawData!AC1574*ScoringModel!$B$11+RawData!AD1574*ScoringModel!$B$21+RawData!AE1574*ScoringModel!$B$31)*0.01,"")</f>
        <v/>
      </c>
      <c r="N1574" t="str">
        <f>IF(A1574&lt;&gt;"",(RawData!H1574*ScoringModel!$B$4+RawData!I1574*ScoringModel!$B$5+RawData!J1574*ScoringModel!$B$6+RawData!K1574*ScoringModel!$B$7+RawData!L1574*ScoringModel!$B$8+RawData!M1574*ScoringModel!$B$9+RawData!N1574*ScoringModel!$B$10)*0.01,"")</f>
        <v/>
      </c>
      <c r="O1574" t="str">
        <f>IF(A1574&lt;&gt;"",(RawData!O1574*ScoringModel!$B$14+RawData!P1574*ScoringModel!$B$15+RawData!Q1574*ScoringModel!$B$16+RawData!R1574*ScoringModel!$B$17+RawData!S1574*ScoringModel!$B$18+RawData!T1574*ScoringModel!$B$19+RawData!U1574*ScoringModel!$B$20)*0.01,"")</f>
        <v/>
      </c>
      <c r="P1574" t="str">
        <f>IF(A1574&lt;&gt;"",(RawData!V1574*ScoringModel!$B$24+RawData!W1574*ScoringModel!$B$25+RawData!X1574*ScoringModel!$B$26+RawData!Y1574*ScoringModel!$B$27+RawData!Z1574*ScoringModel!$B$28+RawData!AA1574*ScoringModel!$B$29+RawData!AB1574*ScoringModel!$B$30)*0.01,"")</f>
        <v/>
      </c>
      <c r="Q1574" s="19"/>
      <c r="R1574" s="19"/>
      <c r="S1574" s="19"/>
      <c r="T1574" s="19"/>
      <c r="U1574" s="19"/>
      <c r="V1574" s="19"/>
    </row>
    <row r="1575" spans="1:22" x14ac:dyDescent="0.25">
      <c r="A1575" t="str">
        <f>IF(RawData!A1575&lt;&gt;"",RawData!A1575,"")</f>
        <v/>
      </c>
      <c r="B1575" t="str">
        <f>IF(RawData!B1575&lt;&gt;"",CONCATENATE(RawData!B1575,", ",RawData!C1575),"")</f>
        <v/>
      </c>
      <c r="C1575" t="str">
        <f>IF(RawData!D1575&lt;&gt;"",RawData!D1575,"")</f>
        <v/>
      </c>
      <c r="D1575" s="28" t="str">
        <f>IF(RawData!E1575&lt;&gt;"",RawData!E1575,"")</f>
        <v/>
      </c>
      <c r="E1575" t="str">
        <f>IF(RawData!F1575&lt;&gt;"",CONCATENATE(RawData!F1575,", ",LEFT(RawData!G1575,1)),"")</f>
        <v/>
      </c>
      <c r="G1575" s="30" t="str">
        <f t="shared" si="24"/>
        <v/>
      </c>
      <c r="H1575" t="str">
        <f>IF(A1575&lt;&gt;"",VLOOKUP(G1575,ScoreRanges!$C$4:$E$8,3),"")</f>
        <v/>
      </c>
      <c r="J1575" s="30" t="str">
        <f>IF(AND(ConversionTable!$F$2&lt;&gt;"",A1575&lt;&gt;""),VLOOKUP(G1575,ConversionTable!B$2:D$402,3),"")</f>
        <v/>
      </c>
      <c r="K1575" t="str">
        <f>IF(AND(ConversionTable!$F$2&lt;&gt;"",A1575&lt;&gt;""),VLOOKUP(J1575,ConversionTable!I$4:K$7,3),"")</f>
        <v/>
      </c>
      <c r="M1575" t="str">
        <f>IF(A1575&lt;&gt;"",(RawData!AC1575*ScoringModel!$B$11+RawData!AD1575*ScoringModel!$B$21+RawData!AE1575*ScoringModel!$B$31)*0.01,"")</f>
        <v/>
      </c>
      <c r="N1575" t="str">
        <f>IF(A1575&lt;&gt;"",(RawData!H1575*ScoringModel!$B$4+RawData!I1575*ScoringModel!$B$5+RawData!J1575*ScoringModel!$B$6+RawData!K1575*ScoringModel!$B$7+RawData!L1575*ScoringModel!$B$8+RawData!M1575*ScoringModel!$B$9+RawData!N1575*ScoringModel!$B$10)*0.01,"")</f>
        <v/>
      </c>
      <c r="O1575" t="str">
        <f>IF(A1575&lt;&gt;"",(RawData!O1575*ScoringModel!$B$14+RawData!P1575*ScoringModel!$B$15+RawData!Q1575*ScoringModel!$B$16+RawData!R1575*ScoringModel!$B$17+RawData!S1575*ScoringModel!$B$18+RawData!T1575*ScoringModel!$B$19+RawData!U1575*ScoringModel!$B$20)*0.01,"")</f>
        <v/>
      </c>
      <c r="P1575" t="str">
        <f>IF(A1575&lt;&gt;"",(RawData!V1575*ScoringModel!$B$24+RawData!W1575*ScoringModel!$B$25+RawData!X1575*ScoringModel!$B$26+RawData!Y1575*ScoringModel!$B$27+RawData!Z1575*ScoringModel!$B$28+RawData!AA1575*ScoringModel!$B$29+RawData!AB1575*ScoringModel!$B$30)*0.01,"")</f>
        <v/>
      </c>
      <c r="Q1575" s="19"/>
      <c r="R1575" s="19"/>
      <c r="S1575" s="19"/>
      <c r="T1575" s="19"/>
      <c r="U1575" s="19"/>
      <c r="V1575" s="19"/>
    </row>
    <row r="1576" spans="1:22" x14ac:dyDescent="0.25">
      <c r="A1576" t="str">
        <f>IF(RawData!A1576&lt;&gt;"",RawData!A1576,"")</f>
        <v/>
      </c>
      <c r="B1576" t="str">
        <f>IF(RawData!B1576&lt;&gt;"",CONCATENATE(RawData!B1576,", ",RawData!C1576),"")</f>
        <v/>
      </c>
      <c r="C1576" t="str">
        <f>IF(RawData!D1576&lt;&gt;"",RawData!D1576,"")</f>
        <v/>
      </c>
      <c r="D1576" s="28" t="str">
        <f>IF(RawData!E1576&lt;&gt;"",RawData!E1576,"")</f>
        <v/>
      </c>
      <c r="E1576" t="str">
        <f>IF(RawData!F1576&lt;&gt;"",CONCATENATE(RawData!F1576,", ",LEFT(RawData!G1576,1)),"")</f>
        <v/>
      </c>
      <c r="G1576" s="30" t="str">
        <f t="shared" si="24"/>
        <v/>
      </c>
      <c r="H1576" t="str">
        <f>IF(A1576&lt;&gt;"",VLOOKUP(G1576,ScoreRanges!$C$4:$E$8,3),"")</f>
        <v/>
      </c>
      <c r="J1576" s="30" t="str">
        <f>IF(AND(ConversionTable!$F$2&lt;&gt;"",A1576&lt;&gt;""),VLOOKUP(G1576,ConversionTable!B$2:D$402,3),"")</f>
        <v/>
      </c>
      <c r="K1576" t="str">
        <f>IF(AND(ConversionTable!$F$2&lt;&gt;"",A1576&lt;&gt;""),VLOOKUP(J1576,ConversionTable!I$4:K$7,3),"")</f>
        <v/>
      </c>
      <c r="M1576" t="str">
        <f>IF(A1576&lt;&gt;"",(RawData!AC1576*ScoringModel!$B$11+RawData!AD1576*ScoringModel!$B$21+RawData!AE1576*ScoringModel!$B$31)*0.01,"")</f>
        <v/>
      </c>
      <c r="N1576" t="str">
        <f>IF(A1576&lt;&gt;"",(RawData!H1576*ScoringModel!$B$4+RawData!I1576*ScoringModel!$B$5+RawData!J1576*ScoringModel!$B$6+RawData!K1576*ScoringModel!$B$7+RawData!L1576*ScoringModel!$B$8+RawData!M1576*ScoringModel!$B$9+RawData!N1576*ScoringModel!$B$10)*0.01,"")</f>
        <v/>
      </c>
      <c r="O1576" t="str">
        <f>IF(A1576&lt;&gt;"",(RawData!O1576*ScoringModel!$B$14+RawData!P1576*ScoringModel!$B$15+RawData!Q1576*ScoringModel!$B$16+RawData!R1576*ScoringModel!$B$17+RawData!S1576*ScoringModel!$B$18+RawData!T1576*ScoringModel!$B$19+RawData!U1576*ScoringModel!$B$20)*0.01,"")</f>
        <v/>
      </c>
      <c r="P1576" t="str">
        <f>IF(A1576&lt;&gt;"",(RawData!V1576*ScoringModel!$B$24+RawData!W1576*ScoringModel!$B$25+RawData!X1576*ScoringModel!$B$26+RawData!Y1576*ScoringModel!$B$27+RawData!Z1576*ScoringModel!$B$28+RawData!AA1576*ScoringModel!$B$29+RawData!AB1576*ScoringModel!$B$30)*0.01,"")</f>
        <v/>
      </c>
      <c r="Q1576" s="19"/>
      <c r="R1576" s="19"/>
      <c r="S1576" s="19"/>
      <c r="T1576" s="19"/>
      <c r="U1576" s="19"/>
      <c r="V1576" s="19"/>
    </row>
    <row r="1577" spans="1:22" x14ac:dyDescent="0.25">
      <c r="A1577" t="str">
        <f>IF(RawData!A1577&lt;&gt;"",RawData!A1577,"")</f>
        <v/>
      </c>
      <c r="B1577" t="str">
        <f>IF(RawData!B1577&lt;&gt;"",CONCATENATE(RawData!B1577,", ",RawData!C1577),"")</f>
        <v/>
      </c>
      <c r="C1577" t="str">
        <f>IF(RawData!D1577&lt;&gt;"",RawData!D1577,"")</f>
        <v/>
      </c>
      <c r="D1577" s="28" t="str">
        <f>IF(RawData!E1577&lt;&gt;"",RawData!E1577,"")</f>
        <v/>
      </c>
      <c r="E1577" t="str">
        <f>IF(RawData!F1577&lt;&gt;"",CONCATENATE(RawData!F1577,", ",LEFT(RawData!G1577,1)),"")</f>
        <v/>
      </c>
      <c r="G1577" s="30" t="str">
        <f t="shared" si="24"/>
        <v/>
      </c>
      <c r="H1577" t="str">
        <f>IF(A1577&lt;&gt;"",VLOOKUP(G1577,ScoreRanges!$C$4:$E$8,3),"")</f>
        <v/>
      </c>
      <c r="J1577" s="30" t="str">
        <f>IF(AND(ConversionTable!$F$2&lt;&gt;"",A1577&lt;&gt;""),VLOOKUP(G1577,ConversionTable!B$2:D$402,3),"")</f>
        <v/>
      </c>
      <c r="K1577" t="str">
        <f>IF(AND(ConversionTable!$F$2&lt;&gt;"",A1577&lt;&gt;""),VLOOKUP(J1577,ConversionTable!I$4:K$7,3),"")</f>
        <v/>
      </c>
      <c r="M1577" t="str">
        <f>IF(A1577&lt;&gt;"",(RawData!AC1577*ScoringModel!$B$11+RawData!AD1577*ScoringModel!$B$21+RawData!AE1577*ScoringModel!$B$31)*0.01,"")</f>
        <v/>
      </c>
      <c r="N1577" t="str">
        <f>IF(A1577&lt;&gt;"",(RawData!H1577*ScoringModel!$B$4+RawData!I1577*ScoringModel!$B$5+RawData!J1577*ScoringModel!$B$6+RawData!K1577*ScoringModel!$B$7+RawData!L1577*ScoringModel!$B$8+RawData!M1577*ScoringModel!$B$9+RawData!N1577*ScoringModel!$B$10)*0.01,"")</f>
        <v/>
      </c>
      <c r="O1577" t="str">
        <f>IF(A1577&lt;&gt;"",(RawData!O1577*ScoringModel!$B$14+RawData!P1577*ScoringModel!$B$15+RawData!Q1577*ScoringModel!$B$16+RawData!R1577*ScoringModel!$B$17+RawData!S1577*ScoringModel!$B$18+RawData!T1577*ScoringModel!$B$19+RawData!U1577*ScoringModel!$B$20)*0.01,"")</f>
        <v/>
      </c>
      <c r="P1577" t="str">
        <f>IF(A1577&lt;&gt;"",(RawData!V1577*ScoringModel!$B$24+RawData!W1577*ScoringModel!$B$25+RawData!X1577*ScoringModel!$B$26+RawData!Y1577*ScoringModel!$B$27+RawData!Z1577*ScoringModel!$B$28+RawData!AA1577*ScoringModel!$B$29+RawData!AB1577*ScoringModel!$B$30)*0.01,"")</f>
        <v/>
      </c>
      <c r="Q1577" s="19"/>
      <c r="R1577" s="19"/>
      <c r="S1577" s="19"/>
      <c r="T1577" s="19"/>
      <c r="U1577" s="19"/>
      <c r="V1577" s="19"/>
    </row>
    <row r="1578" spans="1:22" x14ac:dyDescent="0.25">
      <c r="A1578" t="str">
        <f>IF(RawData!A1578&lt;&gt;"",RawData!A1578,"")</f>
        <v/>
      </c>
      <c r="B1578" t="str">
        <f>IF(RawData!B1578&lt;&gt;"",CONCATENATE(RawData!B1578,", ",RawData!C1578),"")</f>
        <v/>
      </c>
      <c r="C1578" t="str">
        <f>IF(RawData!D1578&lt;&gt;"",RawData!D1578,"")</f>
        <v/>
      </c>
      <c r="D1578" s="28" t="str">
        <f>IF(RawData!E1578&lt;&gt;"",RawData!E1578,"")</f>
        <v/>
      </c>
      <c r="E1578" t="str">
        <f>IF(RawData!F1578&lt;&gt;"",CONCATENATE(RawData!F1578,", ",LEFT(RawData!G1578,1)),"")</f>
        <v/>
      </c>
      <c r="G1578" s="30" t="str">
        <f t="shared" si="24"/>
        <v/>
      </c>
      <c r="H1578" t="str">
        <f>IF(A1578&lt;&gt;"",VLOOKUP(G1578,ScoreRanges!$C$4:$E$8,3),"")</f>
        <v/>
      </c>
      <c r="J1578" s="30" t="str">
        <f>IF(AND(ConversionTable!$F$2&lt;&gt;"",A1578&lt;&gt;""),VLOOKUP(G1578,ConversionTable!B$2:D$402,3),"")</f>
        <v/>
      </c>
      <c r="K1578" t="str">
        <f>IF(AND(ConversionTable!$F$2&lt;&gt;"",A1578&lt;&gt;""),VLOOKUP(J1578,ConversionTable!I$4:K$7,3),"")</f>
        <v/>
      </c>
      <c r="M1578" t="str">
        <f>IF(A1578&lt;&gt;"",(RawData!AC1578*ScoringModel!$B$11+RawData!AD1578*ScoringModel!$B$21+RawData!AE1578*ScoringModel!$B$31)*0.01,"")</f>
        <v/>
      </c>
      <c r="N1578" t="str">
        <f>IF(A1578&lt;&gt;"",(RawData!H1578*ScoringModel!$B$4+RawData!I1578*ScoringModel!$B$5+RawData!J1578*ScoringModel!$B$6+RawData!K1578*ScoringModel!$B$7+RawData!L1578*ScoringModel!$B$8+RawData!M1578*ScoringModel!$B$9+RawData!N1578*ScoringModel!$B$10)*0.01,"")</f>
        <v/>
      </c>
      <c r="O1578" t="str">
        <f>IF(A1578&lt;&gt;"",(RawData!O1578*ScoringModel!$B$14+RawData!P1578*ScoringModel!$B$15+RawData!Q1578*ScoringModel!$B$16+RawData!R1578*ScoringModel!$B$17+RawData!S1578*ScoringModel!$B$18+RawData!T1578*ScoringModel!$B$19+RawData!U1578*ScoringModel!$B$20)*0.01,"")</f>
        <v/>
      </c>
      <c r="P1578" t="str">
        <f>IF(A1578&lt;&gt;"",(RawData!V1578*ScoringModel!$B$24+RawData!W1578*ScoringModel!$B$25+RawData!X1578*ScoringModel!$B$26+RawData!Y1578*ScoringModel!$B$27+RawData!Z1578*ScoringModel!$B$28+RawData!AA1578*ScoringModel!$B$29+RawData!AB1578*ScoringModel!$B$30)*0.01,"")</f>
        <v/>
      </c>
      <c r="Q1578" s="19"/>
      <c r="R1578" s="19"/>
      <c r="S1578" s="19"/>
      <c r="T1578" s="19"/>
      <c r="U1578" s="19"/>
      <c r="V1578" s="19"/>
    </row>
    <row r="1579" spans="1:22" x14ac:dyDescent="0.25">
      <c r="A1579" t="str">
        <f>IF(RawData!A1579&lt;&gt;"",RawData!A1579,"")</f>
        <v/>
      </c>
      <c r="B1579" t="str">
        <f>IF(RawData!B1579&lt;&gt;"",CONCATENATE(RawData!B1579,", ",RawData!C1579),"")</f>
        <v/>
      </c>
      <c r="C1579" t="str">
        <f>IF(RawData!D1579&lt;&gt;"",RawData!D1579,"")</f>
        <v/>
      </c>
      <c r="D1579" s="28" t="str">
        <f>IF(RawData!E1579&lt;&gt;"",RawData!E1579,"")</f>
        <v/>
      </c>
      <c r="E1579" t="str">
        <f>IF(RawData!F1579&lt;&gt;"",CONCATENATE(RawData!F1579,", ",LEFT(RawData!G1579,1)),"")</f>
        <v/>
      </c>
      <c r="G1579" s="30" t="str">
        <f t="shared" si="24"/>
        <v/>
      </c>
      <c r="H1579" t="str">
        <f>IF(A1579&lt;&gt;"",VLOOKUP(G1579,ScoreRanges!$C$4:$E$8,3),"")</f>
        <v/>
      </c>
      <c r="J1579" s="30" t="str">
        <f>IF(AND(ConversionTable!$F$2&lt;&gt;"",A1579&lt;&gt;""),VLOOKUP(G1579,ConversionTable!B$2:D$402,3),"")</f>
        <v/>
      </c>
      <c r="K1579" t="str">
        <f>IF(AND(ConversionTable!$F$2&lt;&gt;"",A1579&lt;&gt;""),VLOOKUP(J1579,ConversionTable!I$4:K$7,3),"")</f>
        <v/>
      </c>
      <c r="M1579" t="str">
        <f>IF(A1579&lt;&gt;"",(RawData!AC1579*ScoringModel!$B$11+RawData!AD1579*ScoringModel!$B$21+RawData!AE1579*ScoringModel!$B$31)*0.01,"")</f>
        <v/>
      </c>
      <c r="N1579" t="str">
        <f>IF(A1579&lt;&gt;"",(RawData!H1579*ScoringModel!$B$4+RawData!I1579*ScoringModel!$B$5+RawData!J1579*ScoringModel!$B$6+RawData!K1579*ScoringModel!$B$7+RawData!L1579*ScoringModel!$B$8+RawData!M1579*ScoringModel!$B$9+RawData!N1579*ScoringModel!$B$10)*0.01,"")</f>
        <v/>
      </c>
      <c r="O1579" t="str">
        <f>IF(A1579&lt;&gt;"",(RawData!O1579*ScoringModel!$B$14+RawData!P1579*ScoringModel!$B$15+RawData!Q1579*ScoringModel!$B$16+RawData!R1579*ScoringModel!$B$17+RawData!S1579*ScoringModel!$B$18+RawData!T1579*ScoringModel!$B$19+RawData!U1579*ScoringModel!$B$20)*0.01,"")</f>
        <v/>
      </c>
      <c r="P1579" t="str">
        <f>IF(A1579&lt;&gt;"",(RawData!V1579*ScoringModel!$B$24+RawData!W1579*ScoringModel!$B$25+RawData!X1579*ScoringModel!$B$26+RawData!Y1579*ScoringModel!$B$27+RawData!Z1579*ScoringModel!$B$28+RawData!AA1579*ScoringModel!$B$29+RawData!AB1579*ScoringModel!$B$30)*0.01,"")</f>
        <v/>
      </c>
      <c r="Q1579" s="19"/>
      <c r="R1579" s="19"/>
      <c r="S1579" s="19"/>
      <c r="T1579" s="19"/>
      <c r="U1579" s="19"/>
      <c r="V1579" s="19"/>
    </row>
    <row r="1580" spans="1:22" x14ac:dyDescent="0.25">
      <c r="A1580" t="str">
        <f>IF(RawData!A1580&lt;&gt;"",RawData!A1580,"")</f>
        <v/>
      </c>
      <c r="B1580" t="str">
        <f>IF(RawData!B1580&lt;&gt;"",CONCATENATE(RawData!B1580,", ",RawData!C1580),"")</f>
        <v/>
      </c>
      <c r="C1580" t="str">
        <f>IF(RawData!D1580&lt;&gt;"",RawData!D1580,"")</f>
        <v/>
      </c>
      <c r="D1580" s="28" t="str">
        <f>IF(RawData!E1580&lt;&gt;"",RawData!E1580,"")</f>
        <v/>
      </c>
      <c r="E1580" t="str">
        <f>IF(RawData!F1580&lt;&gt;"",CONCATENATE(RawData!F1580,", ",LEFT(RawData!G1580,1)),"")</f>
        <v/>
      </c>
      <c r="G1580" s="30" t="str">
        <f t="shared" si="24"/>
        <v/>
      </c>
      <c r="H1580" t="str">
        <f>IF(A1580&lt;&gt;"",VLOOKUP(G1580,ScoreRanges!$C$4:$E$8,3),"")</f>
        <v/>
      </c>
      <c r="J1580" s="30" t="str">
        <f>IF(AND(ConversionTable!$F$2&lt;&gt;"",A1580&lt;&gt;""),VLOOKUP(G1580,ConversionTable!B$2:D$402,3),"")</f>
        <v/>
      </c>
      <c r="K1580" t="str">
        <f>IF(AND(ConversionTable!$F$2&lt;&gt;"",A1580&lt;&gt;""),VLOOKUP(J1580,ConversionTable!I$4:K$7,3),"")</f>
        <v/>
      </c>
      <c r="M1580" t="str">
        <f>IF(A1580&lt;&gt;"",(RawData!AC1580*ScoringModel!$B$11+RawData!AD1580*ScoringModel!$B$21+RawData!AE1580*ScoringModel!$B$31)*0.01,"")</f>
        <v/>
      </c>
      <c r="N1580" t="str">
        <f>IF(A1580&lt;&gt;"",(RawData!H1580*ScoringModel!$B$4+RawData!I1580*ScoringModel!$B$5+RawData!J1580*ScoringModel!$B$6+RawData!K1580*ScoringModel!$B$7+RawData!L1580*ScoringModel!$B$8+RawData!M1580*ScoringModel!$B$9+RawData!N1580*ScoringModel!$B$10)*0.01,"")</f>
        <v/>
      </c>
      <c r="O1580" t="str">
        <f>IF(A1580&lt;&gt;"",(RawData!O1580*ScoringModel!$B$14+RawData!P1580*ScoringModel!$B$15+RawData!Q1580*ScoringModel!$B$16+RawData!R1580*ScoringModel!$B$17+RawData!S1580*ScoringModel!$B$18+RawData!T1580*ScoringModel!$B$19+RawData!U1580*ScoringModel!$B$20)*0.01,"")</f>
        <v/>
      </c>
      <c r="P1580" t="str">
        <f>IF(A1580&lt;&gt;"",(RawData!V1580*ScoringModel!$B$24+RawData!W1580*ScoringModel!$B$25+RawData!X1580*ScoringModel!$B$26+RawData!Y1580*ScoringModel!$B$27+RawData!Z1580*ScoringModel!$B$28+RawData!AA1580*ScoringModel!$B$29+RawData!AB1580*ScoringModel!$B$30)*0.01,"")</f>
        <v/>
      </c>
      <c r="Q1580" s="19"/>
      <c r="R1580" s="19"/>
      <c r="S1580" s="19"/>
      <c r="T1580" s="19"/>
      <c r="U1580" s="19"/>
      <c r="V1580" s="19"/>
    </row>
    <row r="1581" spans="1:22" x14ac:dyDescent="0.25">
      <c r="A1581" t="str">
        <f>IF(RawData!A1581&lt;&gt;"",RawData!A1581,"")</f>
        <v/>
      </c>
      <c r="B1581" t="str">
        <f>IF(RawData!B1581&lt;&gt;"",CONCATENATE(RawData!B1581,", ",RawData!C1581),"")</f>
        <v/>
      </c>
      <c r="C1581" t="str">
        <f>IF(RawData!D1581&lt;&gt;"",RawData!D1581,"")</f>
        <v/>
      </c>
      <c r="D1581" s="28" t="str">
        <f>IF(RawData!E1581&lt;&gt;"",RawData!E1581,"")</f>
        <v/>
      </c>
      <c r="E1581" t="str">
        <f>IF(RawData!F1581&lt;&gt;"",CONCATENATE(RawData!F1581,", ",LEFT(RawData!G1581,1)),"")</f>
        <v/>
      </c>
      <c r="G1581" s="30" t="str">
        <f t="shared" si="24"/>
        <v/>
      </c>
      <c r="H1581" t="str">
        <f>IF(A1581&lt;&gt;"",VLOOKUP(G1581,ScoreRanges!$C$4:$E$8,3),"")</f>
        <v/>
      </c>
      <c r="J1581" s="30" t="str">
        <f>IF(AND(ConversionTable!$F$2&lt;&gt;"",A1581&lt;&gt;""),VLOOKUP(G1581,ConversionTable!B$2:D$402,3),"")</f>
        <v/>
      </c>
      <c r="K1581" t="str">
        <f>IF(AND(ConversionTable!$F$2&lt;&gt;"",A1581&lt;&gt;""),VLOOKUP(J1581,ConversionTable!I$4:K$7,3),"")</f>
        <v/>
      </c>
      <c r="M1581" t="str">
        <f>IF(A1581&lt;&gt;"",(RawData!AC1581*ScoringModel!$B$11+RawData!AD1581*ScoringModel!$B$21+RawData!AE1581*ScoringModel!$B$31)*0.01,"")</f>
        <v/>
      </c>
      <c r="N1581" t="str">
        <f>IF(A1581&lt;&gt;"",(RawData!H1581*ScoringModel!$B$4+RawData!I1581*ScoringModel!$B$5+RawData!J1581*ScoringModel!$B$6+RawData!K1581*ScoringModel!$B$7+RawData!L1581*ScoringModel!$B$8+RawData!M1581*ScoringModel!$B$9+RawData!N1581*ScoringModel!$B$10)*0.01,"")</f>
        <v/>
      </c>
      <c r="O1581" t="str">
        <f>IF(A1581&lt;&gt;"",(RawData!O1581*ScoringModel!$B$14+RawData!P1581*ScoringModel!$B$15+RawData!Q1581*ScoringModel!$B$16+RawData!R1581*ScoringModel!$B$17+RawData!S1581*ScoringModel!$B$18+RawData!T1581*ScoringModel!$B$19+RawData!U1581*ScoringModel!$B$20)*0.01,"")</f>
        <v/>
      </c>
      <c r="P1581" t="str">
        <f>IF(A1581&lt;&gt;"",(RawData!V1581*ScoringModel!$B$24+RawData!W1581*ScoringModel!$B$25+RawData!X1581*ScoringModel!$B$26+RawData!Y1581*ScoringModel!$B$27+RawData!Z1581*ScoringModel!$B$28+RawData!AA1581*ScoringModel!$B$29+RawData!AB1581*ScoringModel!$B$30)*0.01,"")</f>
        <v/>
      </c>
      <c r="Q1581" s="19"/>
      <c r="R1581" s="19"/>
      <c r="S1581" s="19"/>
      <c r="T1581" s="19"/>
      <c r="U1581" s="19"/>
      <c r="V1581" s="19"/>
    </row>
    <row r="1582" spans="1:22" x14ac:dyDescent="0.25">
      <c r="A1582" t="str">
        <f>IF(RawData!A1582&lt;&gt;"",RawData!A1582,"")</f>
        <v/>
      </c>
      <c r="B1582" t="str">
        <f>IF(RawData!B1582&lt;&gt;"",CONCATENATE(RawData!B1582,", ",RawData!C1582),"")</f>
        <v/>
      </c>
      <c r="C1582" t="str">
        <f>IF(RawData!D1582&lt;&gt;"",RawData!D1582,"")</f>
        <v/>
      </c>
      <c r="D1582" s="28" t="str">
        <f>IF(RawData!E1582&lt;&gt;"",RawData!E1582,"")</f>
        <v/>
      </c>
      <c r="E1582" t="str">
        <f>IF(RawData!F1582&lt;&gt;"",CONCATENATE(RawData!F1582,", ",LEFT(RawData!G1582,1)),"")</f>
        <v/>
      </c>
      <c r="G1582" s="30" t="str">
        <f t="shared" si="24"/>
        <v/>
      </c>
      <c r="H1582" t="str">
        <f>IF(A1582&lt;&gt;"",VLOOKUP(G1582,ScoreRanges!$C$4:$E$8,3),"")</f>
        <v/>
      </c>
      <c r="J1582" s="30" t="str">
        <f>IF(AND(ConversionTable!$F$2&lt;&gt;"",A1582&lt;&gt;""),VLOOKUP(G1582,ConversionTable!B$2:D$402,3),"")</f>
        <v/>
      </c>
      <c r="K1582" t="str">
        <f>IF(AND(ConversionTable!$F$2&lt;&gt;"",A1582&lt;&gt;""),VLOOKUP(J1582,ConversionTable!I$4:K$7,3),"")</f>
        <v/>
      </c>
      <c r="M1582" t="str">
        <f>IF(A1582&lt;&gt;"",(RawData!AC1582*ScoringModel!$B$11+RawData!AD1582*ScoringModel!$B$21+RawData!AE1582*ScoringModel!$B$31)*0.01,"")</f>
        <v/>
      </c>
      <c r="N1582" t="str">
        <f>IF(A1582&lt;&gt;"",(RawData!H1582*ScoringModel!$B$4+RawData!I1582*ScoringModel!$B$5+RawData!J1582*ScoringModel!$B$6+RawData!K1582*ScoringModel!$B$7+RawData!L1582*ScoringModel!$B$8+RawData!M1582*ScoringModel!$B$9+RawData!N1582*ScoringModel!$B$10)*0.01,"")</f>
        <v/>
      </c>
      <c r="O1582" t="str">
        <f>IF(A1582&lt;&gt;"",(RawData!O1582*ScoringModel!$B$14+RawData!P1582*ScoringModel!$B$15+RawData!Q1582*ScoringModel!$B$16+RawData!R1582*ScoringModel!$B$17+RawData!S1582*ScoringModel!$B$18+RawData!T1582*ScoringModel!$B$19+RawData!U1582*ScoringModel!$B$20)*0.01,"")</f>
        <v/>
      </c>
      <c r="P1582" t="str">
        <f>IF(A1582&lt;&gt;"",(RawData!V1582*ScoringModel!$B$24+RawData!W1582*ScoringModel!$B$25+RawData!X1582*ScoringModel!$B$26+RawData!Y1582*ScoringModel!$B$27+RawData!Z1582*ScoringModel!$B$28+RawData!AA1582*ScoringModel!$B$29+RawData!AB1582*ScoringModel!$B$30)*0.01,"")</f>
        <v/>
      </c>
      <c r="Q1582" s="19"/>
      <c r="R1582" s="19"/>
      <c r="S1582" s="19"/>
      <c r="T1582" s="19"/>
      <c r="U1582" s="19"/>
      <c r="V1582" s="19"/>
    </row>
    <row r="1583" spans="1:22" x14ac:dyDescent="0.25">
      <c r="A1583" t="str">
        <f>IF(RawData!A1583&lt;&gt;"",RawData!A1583,"")</f>
        <v/>
      </c>
      <c r="B1583" t="str">
        <f>IF(RawData!B1583&lt;&gt;"",CONCATENATE(RawData!B1583,", ",RawData!C1583),"")</f>
        <v/>
      </c>
      <c r="C1583" t="str">
        <f>IF(RawData!D1583&lt;&gt;"",RawData!D1583,"")</f>
        <v/>
      </c>
      <c r="D1583" s="28" t="str">
        <f>IF(RawData!E1583&lt;&gt;"",RawData!E1583,"")</f>
        <v/>
      </c>
      <c r="E1583" t="str">
        <f>IF(RawData!F1583&lt;&gt;"",CONCATENATE(RawData!F1583,", ",LEFT(RawData!G1583,1)),"")</f>
        <v/>
      </c>
      <c r="G1583" s="30" t="str">
        <f t="shared" si="24"/>
        <v/>
      </c>
      <c r="H1583" t="str">
        <f>IF(A1583&lt;&gt;"",VLOOKUP(G1583,ScoreRanges!$C$4:$E$8,3),"")</f>
        <v/>
      </c>
      <c r="J1583" s="30" t="str">
        <f>IF(AND(ConversionTable!$F$2&lt;&gt;"",A1583&lt;&gt;""),VLOOKUP(G1583,ConversionTable!B$2:D$402,3),"")</f>
        <v/>
      </c>
      <c r="K1583" t="str">
        <f>IF(AND(ConversionTable!$F$2&lt;&gt;"",A1583&lt;&gt;""),VLOOKUP(J1583,ConversionTable!I$4:K$7,3),"")</f>
        <v/>
      </c>
      <c r="M1583" t="str">
        <f>IF(A1583&lt;&gt;"",(RawData!AC1583*ScoringModel!$B$11+RawData!AD1583*ScoringModel!$B$21+RawData!AE1583*ScoringModel!$B$31)*0.01,"")</f>
        <v/>
      </c>
      <c r="N1583" t="str">
        <f>IF(A1583&lt;&gt;"",(RawData!H1583*ScoringModel!$B$4+RawData!I1583*ScoringModel!$B$5+RawData!J1583*ScoringModel!$B$6+RawData!K1583*ScoringModel!$B$7+RawData!L1583*ScoringModel!$B$8+RawData!M1583*ScoringModel!$B$9+RawData!N1583*ScoringModel!$B$10)*0.01,"")</f>
        <v/>
      </c>
      <c r="O1583" t="str">
        <f>IF(A1583&lt;&gt;"",(RawData!O1583*ScoringModel!$B$14+RawData!P1583*ScoringModel!$B$15+RawData!Q1583*ScoringModel!$B$16+RawData!R1583*ScoringModel!$B$17+RawData!S1583*ScoringModel!$B$18+RawData!T1583*ScoringModel!$B$19+RawData!U1583*ScoringModel!$B$20)*0.01,"")</f>
        <v/>
      </c>
      <c r="P1583" t="str">
        <f>IF(A1583&lt;&gt;"",(RawData!V1583*ScoringModel!$B$24+RawData!W1583*ScoringModel!$B$25+RawData!X1583*ScoringModel!$B$26+RawData!Y1583*ScoringModel!$B$27+RawData!Z1583*ScoringModel!$B$28+RawData!AA1583*ScoringModel!$B$29+RawData!AB1583*ScoringModel!$B$30)*0.01,"")</f>
        <v/>
      </c>
      <c r="Q1583" s="19"/>
      <c r="R1583" s="19"/>
      <c r="S1583" s="19"/>
      <c r="T1583" s="19"/>
      <c r="U1583" s="19"/>
      <c r="V1583" s="19"/>
    </row>
    <row r="1584" spans="1:22" x14ac:dyDescent="0.25">
      <c r="A1584" t="str">
        <f>IF(RawData!A1584&lt;&gt;"",RawData!A1584,"")</f>
        <v/>
      </c>
      <c r="B1584" t="str">
        <f>IF(RawData!B1584&lt;&gt;"",CONCATENATE(RawData!B1584,", ",RawData!C1584),"")</f>
        <v/>
      </c>
      <c r="C1584" t="str">
        <f>IF(RawData!D1584&lt;&gt;"",RawData!D1584,"")</f>
        <v/>
      </c>
      <c r="D1584" s="28" t="str">
        <f>IF(RawData!E1584&lt;&gt;"",RawData!E1584,"")</f>
        <v/>
      </c>
      <c r="E1584" t="str">
        <f>IF(RawData!F1584&lt;&gt;"",CONCATENATE(RawData!F1584,", ",LEFT(RawData!G1584,1)),"")</f>
        <v/>
      </c>
      <c r="G1584" s="30" t="str">
        <f t="shared" si="24"/>
        <v/>
      </c>
      <c r="H1584" t="str">
        <f>IF(A1584&lt;&gt;"",VLOOKUP(G1584,ScoreRanges!$C$4:$E$8,3),"")</f>
        <v/>
      </c>
      <c r="J1584" s="30" t="str">
        <f>IF(AND(ConversionTable!$F$2&lt;&gt;"",A1584&lt;&gt;""),VLOOKUP(G1584,ConversionTable!B$2:D$402,3),"")</f>
        <v/>
      </c>
      <c r="K1584" t="str">
        <f>IF(AND(ConversionTable!$F$2&lt;&gt;"",A1584&lt;&gt;""),VLOOKUP(J1584,ConversionTable!I$4:K$7,3),"")</f>
        <v/>
      </c>
      <c r="M1584" t="str">
        <f>IF(A1584&lt;&gt;"",(RawData!AC1584*ScoringModel!$B$11+RawData!AD1584*ScoringModel!$B$21+RawData!AE1584*ScoringModel!$B$31)*0.01,"")</f>
        <v/>
      </c>
      <c r="N1584" t="str">
        <f>IF(A1584&lt;&gt;"",(RawData!H1584*ScoringModel!$B$4+RawData!I1584*ScoringModel!$B$5+RawData!J1584*ScoringModel!$B$6+RawData!K1584*ScoringModel!$B$7+RawData!L1584*ScoringModel!$B$8+RawData!M1584*ScoringModel!$B$9+RawData!N1584*ScoringModel!$B$10)*0.01,"")</f>
        <v/>
      </c>
      <c r="O1584" t="str">
        <f>IF(A1584&lt;&gt;"",(RawData!O1584*ScoringModel!$B$14+RawData!P1584*ScoringModel!$B$15+RawData!Q1584*ScoringModel!$B$16+RawData!R1584*ScoringModel!$B$17+RawData!S1584*ScoringModel!$B$18+RawData!T1584*ScoringModel!$B$19+RawData!U1584*ScoringModel!$B$20)*0.01,"")</f>
        <v/>
      </c>
      <c r="P1584" t="str">
        <f>IF(A1584&lt;&gt;"",(RawData!V1584*ScoringModel!$B$24+RawData!W1584*ScoringModel!$B$25+RawData!X1584*ScoringModel!$B$26+RawData!Y1584*ScoringModel!$B$27+RawData!Z1584*ScoringModel!$B$28+RawData!AA1584*ScoringModel!$B$29+RawData!AB1584*ScoringModel!$B$30)*0.01,"")</f>
        <v/>
      </c>
      <c r="Q1584" s="19"/>
      <c r="R1584" s="19"/>
      <c r="S1584" s="19"/>
      <c r="T1584" s="19"/>
      <c r="U1584" s="19"/>
      <c r="V1584" s="19"/>
    </row>
    <row r="1585" spans="1:22" x14ac:dyDescent="0.25">
      <c r="A1585" t="str">
        <f>IF(RawData!A1585&lt;&gt;"",RawData!A1585,"")</f>
        <v/>
      </c>
      <c r="B1585" t="str">
        <f>IF(RawData!B1585&lt;&gt;"",CONCATENATE(RawData!B1585,", ",RawData!C1585),"")</f>
        <v/>
      </c>
      <c r="C1585" t="str">
        <f>IF(RawData!D1585&lt;&gt;"",RawData!D1585,"")</f>
        <v/>
      </c>
      <c r="D1585" s="28" t="str">
        <f>IF(RawData!E1585&lt;&gt;"",RawData!E1585,"")</f>
        <v/>
      </c>
      <c r="E1585" t="str">
        <f>IF(RawData!F1585&lt;&gt;"",CONCATENATE(RawData!F1585,", ",LEFT(RawData!G1585,1)),"")</f>
        <v/>
      </c>
      <c r="G1585" s="30" t="str">
        <f t="shared" si="24"/>
        <v/>
      </c>
      <c r="H1585" t="str">
        <f>IF(A1585&lt;&gt;"",VLOOKUP(G1585,ScoreRanges!$C$4:$E$8,3),"")</f>
        <v/>
      </c>
      <c r="J1585" s="30" t="str">
        <f>IF(AND(ConversionTable!$F$2&lt;&gt;"",A1585&lt;&gt;""),VLOOKUP(G1585,ConversionTable!B$2:D$402,3),"")</f>
        <v/>
      </c>
      <c r="K1585" t="str">
        <f>IF(AND(ConversionTable!$F$2&lt;&gt;"",A1585&lt;&gt;""),VLOOKUP(J1585,ConversionTable!I$4:K$7,3),"")</f>
        <v/>
      </c>
      <c r="M1585" t="str">
        <f>IF(A1585&lt;&gt;"",(RawData!AC1585*ScoringModel!$B$11+RawData!AD1585*ScoringModel!$B$21+RawData!AE1585*ScoringModel!$B$31)*0.01,"")</f>
        <v/>
      </c>
      <c r="N1585" t="str">
        <f>IF(A1585&lt;&gt;"",(RawData!H1585*ScoringModel!$B$4+RawData!I1585*ScoringModel!$B$5+RawData!J1585*ScoringModel!$B$6+RawData!K1585*ScoringModel!$B$7+RawData!L1585*ScoringModel!$B$8+RawData!M1585*ScoringModel!$B$9+RawData!N1585*ScoringModel!$B$10)*0.01,"")</f>
        <v/>
      </c>
      <c r="O1585" t="str">
        <f>IF(A1585&lt;&gt;"",(RawData!O1585*ScoringModel!$B$14+RawData!P1585*ScoringModel!$B$15+RawData!Q1585*ScoringModel!$B$16+RawData!R1585*ScoringModel!$B$17+RawData!S1585*ScoringModel!$B$18+RawData!T1585*ScoringModel!$B$19+RawData!U1585*ScoringModel!$B$20)*0.01,"")</f>
        <v/>
      </c>
      <c r="P1585" t="str">
        <f>IF(A1585&lt;&gt;"",(RawData!V1585*ScoringModel!$B$24+RawData!W1585*ScoringModel!$B$25+RawData!X1585*ScoringModel!$B$26+RawData!Y1585*ScoringModel!$B$27+RawData!Z1585*ScoringModel!$B$28+RawData!AA1585*ScoringModel!$B$29+RawData!AB1585*ScoringModel!$B$30)*0.01,"")</f>
        <v/>
      </c>
      <c r="Q1585" s="19"/>
      <c r="R1585" s="19"/>
      <c r="S1585" s="19"/>
      <c r="T1585" s="19"/>
      <c r="U1585" s="19"/>
      <c r="V1585" s="19"/>
    </row>
    <row r="1586" spans="1:22" x14ac:dyDescent="0.25">
      <c r="A1586" t="str">
        <f>IF(RawData!A1586&lt;&gt;"",RawData!A1586,"")</f>
        <v/>
      </c>
      <c r="B1586" t="str">
        <f>IF(RawData!B1586&lt;&gt;"",CONCATENATE(RawData!B1586,", ",RawData!C1586),"")</f>
        <v/>
      </c>
      <c r="C1586" t="str">
        <f>IF(RawData!D1586&lt;&gt;"",RawData!D1586,"")</f>
        <v/>
      </c>
      <c r="D1586" s="28" t="str">
        <f>IF(RawData!E1586&lt;&gt;"",RawData!E1586,"")</f>
        <v/>
      </c>
      <c r="E1586" t="str">
        <f>IF(RawData!F1586&lt;&gt;"",CONCATENATE(RawData!F1586,", ",LEFT(RawData!G1586,1)),"")</f>
        <v/>
      </c>
      <c r="G1586" s="30" t="str">
        <f t="shared" si="24"/>
        <v/>
      </c>
      <c r="H1586" t="str">
        <f>IF(A1586&lt;&gt;"",VLOOKUP(G1586,ScoreRanges!$C$4:$E$8,3),"")</f>
        <v/>
      </c>
      <c r="J1586" s="30" t="str">
        <f>IF(AND(ConversionTable!$F$2&lt;&gt;"",A1586&lt;&gt;""),VLOOKUP(G1586,ConversionTable!B$2:D$402,3),"")</f>
        <v/>
      </c>
      <c r="K1586" t="str">
        <f>IF(AND(ConversionTable!$F$2&lt;&gt;"",A1586&lt;&gt;""),VLOOKUP(J1586,ConversionTable!I$4:K$7,3),"")</f>
        <v/>
      </c>
      <c r="M1586" t="str">
        <f>IF(A1586&lt;&gt;"",(RawData!AC1586*ScoringModel!$B$11+RawData!AD1586*ScoringModel!$B$21+RawData!AE1586*ScoringModel!$B$31)*0.01,"")</f>
        <v/>
      </c>
      <c r="N1586" t="str">
        <f>IF(A1586&lt;&gt;"",(RawData!H1586*ScoringModel!$B$4+RawData!I1586*ScoringModel!$B$5+RawData!J1586*ScoringModel!$B$6+RawData!K1586*ScoringModel!$B$7+RawData!L1586*ScoringModel!$B$8+RawData!M1586*ScoringModel!$B$9+RawData!N1586*ScoringModel!$B$10)*0.01,"")</f>
        <v/>
      </c>
      <c r="O1586" t="str">
        <f>IF(A1586&lt;&gt;"",(RawData!O1586*ScoringModel!$B$14+RawData!P1586*ScoringModel!$B$15+RawData!Q1586*ScoringModel!$B$16+RawData!R1586*ScoringModel!$B$17+RawData!S1586*ScoringModel!$B$18+RawData!T1586*ScoringModel!$B$19+RawData!U1586*ScoringModel!$B$20)*0.01,"")</f>
        <v/>
      </c>
      <c r="P1586" t="str">
        <f>IF(A1586&lt;&gt;"",(RawData!V1586*ScoringModel!$B$24+RawData!W1586*ScoringModel!$B$25+RawData!X1586*ScoringModel!$B$26+RawData!Y1586*ScoringModel!$B$27+RawData!Z1586*ScoringModel!$B$28+RawData!AA1586*ScoringModel!$B$29+RawData!AB1586*ScoringModel!$B$30)*0.01,"")</f>
        <v/>
      </c>
      <c r="Q1586" s="19"/>
      <c r="R1586" s="19"/>
      <c r="S1586" s="19"/>
      <c r="T1586" s="19"/>
      <c r="U1586" s="19"/>
      <c r="V1586" s="19"/>
    </row>
    <row r="1587" spans="1:22" x14ac:dyDescent="0.25">
      <c r="A1587" t="str">
        <f>IF(RawData!A1587&lt;&gt;"",RawData!A1587,"")</f>
        <v/>
      </c>
      <c r="B1587" t="str">
        <f>IF(RawData!B1587&lt;&gt;"",CONCATENATE(RawData!B1587,", ",RawData!C1587),"")</f>
        <v/>
      </c>
      <c r="C1587" t="str">
        <f>IF(RawData!D1587&lt;&gt;"",RawData!D1587,"")</f>
        <v/>
      </c>
      <c r="D1587" s="28" t="str">
        <f>IF(RawData!E1587&lt;&gt;"",RawData!E1587,"")</f>
        <v/>
      </c>
      <c r="E1587" t="str">
        <f>IF(RawData!F1587&lt;&gt;"",CONCATENATE(RawData!F1587,", ",LEFT(RawData!G1587,1)),"")</f>
        <v/>
      </c>
      <c r="G1587" s="30" t="str">
        <f t="shared" si="24"/>
        <v/>
      </c>
      <c r="H1587" t="str">
        <f>IF(A1587&lt;&gt;"",VLOOKUP(G1587,ScoreRanges!$C$4:$E$8,3),"")</f>
        <v/>
      </c>
      <c r="J1587" s="30" t="str">
        <f>IF(AND(ConversionTable!$F$2&lt;&gt;"",A1587&lt;&gt;""),VLOOKUP(G1587,ConversionTable!B$2:D$402,3),"")</f>
        <v/>
      </c>
      <c r="K1587" t="str">
        <f>IF(AND(ConversionTable!$F$2&lt;&gt;"",A1587&lt;&gt;""),VLOOKUP(J1587,ConversionTable!I$4:K$7,3),"")</f>
        <v/>
      </c>
      <c r="M1587" t="str">
        <f>IF(A1587&lt;&gt;"",(RawData!AC1587*ScoringModel!$B$11+RawData!AD1587*ScoringModel!$B$21+RawData!AE1587*ScoringModel!$B$31)*0.01,"")</f>
        <v/>
      </c>
      <c r="N1587" t="str">
        <f>IF(A1587&lt;&gt;"",(RawData!H1587*ScoringModel!$B$4+RawData!I1587*ScoringModel!$B$5+RawData!J1587*ScoringModel!$B$6+RawData!K1587*ScoringModel!$B$7+RawData!L1587*ScoringModel!$B$8+RawData!M1587*ScoringModel!$B$9+RawData!N1587*ScoringModel!$B$10)*0.01,"")</f>
        <v/>
      </c>
      <c r="O1587" t="str">
        <f>IF(A1587&lt;&gt;"",(RawData!O1587*ScoringModel!$B$14+RawData!P1587*ScoringModel!$B$15+RawData!Q1587*ScoringModel!$B$16+RawData!R1587*ScoringModel!$B$17+RawData!S1587*ScoringModel!$B$18+RawData!T1587*ScoringModel!$B$19+RawData!U1587*ScoringModel!$B$20)*0.01,"")</f>
        <v/>
      </c>
      <c r="P1587" t="str">
        <f>IF(A1587&lt;&gt;"",(RawData!V1587*ScoringModel!$B$24+RawData!W1587*ScoringModel!$B$25+RawData!X1587*ScoringModel!$B$26+RawData!Y1587*ScoringModel!$B$27+RawData!Z1587*ScoringModel!$B$28+RawData!AA1587*ScoringModel!$B$29+RawData!AB1587*ScoringModel!$B$30)*0.01,"")</f>
        <v/>
      </c>
      <c r="Q1587" s="19"/>
      <c r="R1587" s="19"/>
      <c r="S1587" s="19"/>
      <c r="T1587" s="19"/>
      <c r="U1587" s="19"/>
      <c r="V1587" s="19"/>
    </row>
    <row r="1588" spans="1:22" x14ac:dyDescent="0.25">
      <c r="A1588" t="str">
        <f>IF(RawData!A1588&lt;&gt;"",RawData!A1588,"")</f>
        <v/>
      </c>
      <c r="B1588" t="str">
        <f>IF(RawData!B1588&lt;&gt;"",CONCATENATE(RawData!B1588,", ",RawData!C1588),"")</f>
        <v/>
      </c>
      <c r="C1588" t="str">
        <f>IF(RawData!D1588&lt;&gt;"",RawData!D1588,"")</f>
        <v/>
      </c>
      <c r="D1588" s="28" t="str">
        <f>IF(RawData!E1588&lt;&gt;"",RawData!E1588,"")</f>
        <v/>
      </c>
      <c r="E1588" t="str">
        <f>IF(RawData!F1588&lt;&gt;"",CONCATENATE(RawData!F1588,", ",LEFT(RawData!G1588,1)),"")</f>
        <v/>
      </c>
      <c r="G1588" s="30" t="str">
        <f t="shared" si="24"/>
        <v/>
      </c>
      <c r="H1588" t="str">
        <f>IF(A1588&lt;&gt;"",VLOOKUP(G1588,ScoreRanges!$C$4:$E$8,3),"")</f>
        <v/>
      </c>
      <c r="J1588" s="30" t="str">
        <f>IF(AND(ConversionTable!$F$2&lt;&gt;"",A1588&lt;&gt;""),VLOOKUP(G1588,ConversionTable!B$2:D$402,3),"")</f>
        <v/>
      </c>
      <c r="K1588" t="str">
        <f>IF(AND(ConversionTable!$F$2&lt;&gt;"",A1588&lt;&gt;""),VLOOKUP(J1588,ConversionTable!I$4:K$7,3),"")</f>
        <v/>
      </c>
      <c r="M1588" t="str">
        <f>IF(A1588&lt;&gt;"",(RawData!AC1588*ScoringModel!$B$11+RawData!AD1588*ScoringModel!$B$21+RawData!AE1588*ScoringModel!$B$31)*0.01,"")</f>
        <v/>
      </c>
      <c r="N1588" t="str">
        <f>IF(A1588&lt;&gt;"",(RawData!H1588*ScoringModel!$B$4+RawData!I1588*ScoringModel!$B$5+RawData!J1588*ScoringModel!$B$6+RawData!K1588*ScoringModel!$B$7+RawData!L1588*ScoringModel!$B$8+RawData!M1588*ScoringModel!$B$9+RawData!N1588*ScoringModel!$B$10)*0.01,"")</f>
        <v/>
      </c>
      <c r="O1588" t="str">
        <f>IF(A1588&lt;&gt;"",(RawData!O1588*ScoringModel!$B$14+RawData!P1588*ScoringModel!$B$15+RawData!Q1588*ScoringModel!$B$16+RawData!R1588*ScoringModel!$B$17+RawData!S1588*ScoringModel!$B$18+RawData!T1588*ScoringModel!$B$19+RawData!U1588*ScoringModel!$B$20)*0.01,"")</f>
        <v/>
      </c>
      <c r="P1588" t="str">
        <f>IF(A1588&lt;&gt;"",(RawData!V1588*ScoringModel!$B$24+RawData!W1588*ScoringModel!$B$25+RawData!X1588*ScoringModel!$B$26+RawData!Y1588*ScoringModel!$B$27+RawData!Z1588*ScoringModel!$B$28+RawData!AA1588*ScoringModel!$B$29+RawData!AB1588*ScoringModel!$B$30)*0.01,"")</f>
        <v/>
      </c>
      <c r="Q1588" s="19"/>
      <c r="R1588" s="19"/>
      <c r="S1588" s="19"/>
      <c r="T1588" s="19"/>
      <c r="U1588" s="19"/>
      <c r="V1588" s="19"/>
    </row>
    <row r="1589" spans="1:22" x14ac:dyDescent="0.25">
      <c r="A1589" t="str">
        <f>IF(RawData!A1589&lt;&gt;"",RawData!A1589,"")</f>
        <v/>
      </c>
      <c r="B1589" t="str">
        <f>IF(RawData!B1589&lt;&gt;"",CONCATENATE(RawData!B1589,", ",RawData!C1589),"")</f>
        <v/>
      </c>
      <c r="C1589" t="str">
        <f>IF(RawData!D1589&lt;&gt;"",RawData!D1589,"")</f>
        <v/>
      </c>
      <c r="D1589" s="28" t="str">
        <f>IF(RawData!E1589&lt;&gt;"",RawData!E1589,"")</f>
        <v/>
      </c>
      <c r="E1589" t="str">
        <f>IF(RawData!F1589&lt;&gt;"",CONCATENATE(RawData!F1589,", ",LEFT(RawData!G1589,1)),"")</f>
        <v/>
      </c>
      <c r="G1589" s="30" t="str">
        <f t="shared" si="24"/>
        <v/>
      </c>
      <c r="H1589" t="str">
        <f>IF(A1589&lt;&gt;"",VLOOKUP(G1589,ScoreRanges!$C$4:$E$8,3),"")</f>
        <v/>
      </c>
      <c r="J1589" s="30" t="str">
        <f>IF(AND(ConversionTable!$F$2&lt;&gt;"",A1589&lt;&gt;""),VLOOKUP(G1589,ConversionTable!B$2:D$402,3),"")</f>
        <v/>
      </c>
      <c r="K1589" t="str">
        <f>IF(AND(ConversionTable!$F$2&lt;&gt;"",A1589&lt;&gt;""),VLOOKUP(J1589,ConversionTable!I$4:K$7,3),"")</f>
        <v/>
      </c>
      <c r="M1589" t="str">
        <f>IF(A1589&lt;&gt;"",(RawData!AC1589*ScoringModel!$B$11+RawData!AD1589*ScoringModel!$B$21+RawData!AE1589*ScoringModel!$B$31)*0.01,"")</f>
        <v/>
      </c>
      <c r="N1589" t="str">
        <f>IF(A1589&lt;&gt;"",(RawData!H1589*ScoringModel!$B$4+RawData!I1589*ScoringModel!$B$5+RawData!J1589*ScoringModel!$B$6+RawData!K1589*ScoringModel!$B$7+RawData!L1589*ScoringModel!$B$8+RawData!M1589*ScoringModel!$B$9+RawData!N1589*ScoringModel!$B$10)*0.01,"")</f>
        <v/>
      </c>
      <c r="O1589" t="str">
        <f>IF(A1589&lt;&gt;"",(RawData!O1589*ScoringModel!$B$14+RawData!P1589*ScoringModel!$B$15+RawData!Q1589*ScoringModel!$B$16+RawData!R1589*ScoringModel!$B$17+RawData!S1589*ScoringModel!$B$18+RawData!T1589*ScoringModel!$B$19+RawData!U1589*ScoringModel!$B$20)*0.01,"")</f>
        <v/>
      </c>
      <c r="P1589" t="str">
        <f>IF(A1589&lt;&gt;"",(RawData!V1589*ScoringModel!$B$24+RawData!W1589*ScoringModel!$B$25+RawData!X1589*ScoringModel!$B$26+RawData!Y1589*ScoringModel!$B$27+RawData!Z1589*ScoringModel!$B$28+RawData!AA1589*ScoringModel!$B$29+RawData!AB1589*ScoringModel!$B$30)*0.01,"")</f>
        <v/>
      </c>
      <c r="Q1589" s="19"/>
      <c r="R1589" s="19"/>
      <c r="S1589" s="19"/>
      <c r="T1589" s="19"/>
      <c r="U1589" s="19"/>
      <c r="V1589" s="19"/>
    </row>
    <row r="1590" spans="1:22" x14ac:dyDescent="0.25">
      <c r="A1590" t="str">
        <f>IF(RawData!A1590&lt;&gt;"",RawData!A1590,"")</f>
        <v/>
      </c>
      <c r="B1590" t="str">
        <f>IF(RawData!B1590&lt;&gt;"",CONCATENATE(RawData!B1590,", ",RawData!C1590),"")</f>
        <v/>
      </c>
      <c r="C1590" t="str">
        <f>IF(RawData!D1590&lt;&gt;"",RawData!D1590,"")</f>
        <v/>
      </c>
      <c r="D1590" s="28" t="str">
        <f>IF(RawData!E1590&lt;&gt;"",RawData!E1590,"")</f>
        <v/>
      </c>
      <c r="E1590" t="str">
        <f>IF(RawData!F1590&lt;&gt;"",CONCATENATE(RawData!F1590,", ",LEFT(RawData!G1590,1)),"")</f>
        <v/>
      </c>
      <c r="G1590" s="30" t="str">
        <f t="shared" si="24"/>
        <v/>
      </c>
      <c r="H1590" t="str">
        <f>IF(A1590&lt;&gt;"",VLOOKUP(G1590,ScoreRanges!$C$4:$E$8,3),"")</f>
        <v/>
      </c>
      <c r="J1590" s="30" t="str">
        <f>IF(AND(ConversionTable!$F$2&lt;&gt;"",A1590&lt;&gt;""),VLOOKUP(G1590,ConversionTable!B$2:D$402,3),"")</f>
        <v/>
      </c>
      <c r="K1590" t="str">
        <f>IF(AND(ConversionTable!$F$2&lt;&gt;"",A1590&lt;&gt;""),VLOOKUP(J1590,ConversionTable!I$4:K$7,3),"")</f>
        <v/>
      </c>
      <c r="M1590" t="str">
        <f>IF(A1590&lt;&gt;"",(RawData!AC1590*ScoringModel!$B$11+RawData!AD1590*ScoringModel!$B$21+RawData!AE1590*ScoringModel!$B$31)*0.01,"")</f>
        <v/>
      </c>
      <c r="N1590" t="str">
        <f>IF(A1590&lt;&gt;"",(RawData!H1590*ScoringModel!$B$4+RawData!I1590*ScoringModel!$B$5+RawData!J1590*ScoringModel!$B$6+RawData!K1590*ScoringModel!$B$7+RawData!L1590*ScoringModel!$B$8+RawData!M1590*ScoringModel!$B$9+RawData!N1590*ScoringModel!$B$10)*0.01,"")</f>
        <v/>
      </c>
      <c r="O1590" t="str">
        <f>IF(A1590&lt;&gt;"",(RawData!O1590*ScoringModel!$B$14+RawData!P1590*ScoringModel!$B$15+RawData!Q1590*ScoringModel!$B$16+RawData!R1590*ScoringModel!$B$17+RawData!S1590*ScoringModel!$B$18+RawData!T1590*ScoringModel!$B$19+RawData!U1590*ScoringModel!$B$20)*0.01,"")</f>
        <v/>
      </c>
      <c r="P1590" t="str">
        <f>IF(A1590&lt;&gt;"",(RawData!V1590*ScoringModel!$B$24+RawData!W1590*ScoringModel!$B$25+RawData!X1590*ScoringModel!$B$26+RawData!Y1590*ScoringModel!$B$27+RawData!Z1590*ScoringModel!$B$28+RawData!AA1590*ScoringModel!$B$29+RawData!AB1590*ScoringModel!$B$30)*0.01,"")</f>
        <v/>
      </c>
      <c r="Q1590" s="19"/>
      <c r="R1590" s="19"/>
      <c r="S1590" s="19"/>
      <c r="T1590" s="19"/>
      <c r="U1590" s="19"/>
      <c r="V1590" s="19"/>
    </row>
    <row r="1591" spans="1:22" x14ac:dyDescent="0.25">
      <c r="A1591" t="str">
        <f>IF(RawData!A1591&lt;&gt;"",RawData!A1591,"")</f>
        <v/>
      </c>
      <c r="B1591" t="str">
        <f>IF(RawData!B1591&lt;&gt;"",CONCATENATE(RawData!B1591,", ",RawData!C1591),"")</f>
        <v/>
      </c>
      <c r="C1591" t="str">
        <f>IF(RawData!D1591&lt;&gt;"",RawData!D1591,"")</f>
        <v/>
      </c>
      <c r="D1591" s="28" t="str">
        <f>IF(RawData!E1591&lt;&gt;"",RawData!E1591,"")</f>
        <v/>
      </c>
      <c r="E1591" t="str">
        <f>IF(RawData!F1591&lt;&gt;"",CONCATENATE(RawData!F1591,", ",LEFT(RawData!G1591,1)),"")</f>
        <v/>
      </c>
      <c r="G1591" s="30" t="str">
        <f t="shared" si="24"/>
        <v/>
      </c>
      <c r="H1591" t="str">
        <f>IF(A1591&lt;&gt;"",VLOOKUP(G1591,ScoreRanges!$C$4:$E$8,3),"")</f>
        <v/>
      </c>
      <c r="J1591" s="30" t="str">
        <f>IF(AND(ConversionTable!$F$2&lt;&gt;"",A1591&lt;&gt;""),VLOOKUP(G1591,ConversionTable!B$2:D$402,3),"")</f>
        <v/>
      </c>
      <c r="K1591" t="str">
        <f>IF(AND(ConversionTable!$F$2&lt;&gt;"",A1591&lt;&gt;""),VLOOKUP(J1591,ConversionTable!I$4:K$7,3),"")</f>
        <v/>
      </c>
      <c r="M1591" t="str">
        <f>IF(A1591&lt;&gt;"",(RawData!AC1591*ScoringModel!$B$11+RawData!AD1591*ScoringModel!$B$21+RawData!AE1591*ScoringModel!$B$31)*0.01,"")</f>
        <v/>
      </c>
      <c r="N1591" t="str">
        <f>IF(A1591&lt;&gt;"",(RawData!H1591*ScoringModel!$B$4+RawData!I1591*ScoringModel!$B$5+RawData!J1591*ScoringModel!$B$6+RawData!K1591*ScoringModel!$B$7+RawData!L1591*ScoringModel!$B$8+RawData!M1591*ScoringModel!$B$9+RawData!N1591*ScoringModel!$B$10)*0.01,"")</f>
        <v/>
      </c>
      <c r="O1591" t="str">
        <f>IF(A1591&lt;&gt;"",(RawData!O1591*ScoringModel!$B$14+RawData!P1591*ScoringModel!$B$15+RawData!Q1591*ScoringModel!$B$16+RawData!R1591*ScoringModel!$B$17+RawData!S1591*ScoringModel!$B$18+RawData!T1591*ScoringModel!$B$19+RawData!U1591*ScoringModel!$B$20)*0.01,"")</f>
        <v/>
      </c>
      <c r="P1591" t="str">
        <f>IF(A1591&lt;&gt;"",(RawData!V1591*ScoringModel!$B$24+RawData!W1591*ScoringModel!$B$25+RawData!X1591*ScoringModel!$B$26+RawData!Y1591*ScoringModel!$B$27+RawData!Z1591*ScoringModel!$B$28+RawData!AA1591*ScoringModel!$B$29+RawData!AB1591*ScoringModel!$B$30)*0.01,"")</f>
        <v/>
      </c>
      <c r="Q1591" s="19"/>
      <c r="R1591" s="19"/>
      <c r="S1591" s="19"/>
      <c r="T1591" s="19"/>
      <c r="U1591" s="19"/>
      <c r="V1591" s="19"/>
    </row>
    <row r="1592" spans="1:22" x14ac:dyDescent="0.25">
      <c r="A1592" t="str">
        <f>IF(RawData!A1592&lt;&gt;"",RawData!A1592,"")</f>
        <v/>
      </c>
      <c r="B1592" t="str">
        <f>IF(RawData!B1592&lt;&gt;"",CONCATENATE(RawData!B1592,", ",RawData!C1592),"")</f>
        <v/>
      </c>
      <c r="C1592" t="str">
        <f>IF(RawData!D1592&lt;&gt;"",RawData!D1592,"")</f>
        <v/>
      </c>
      <c r="D1592" s="28" t="str">
        <f>IF(RawData!E1592&lt;&gt;"",RawData!E1592,"")</f>
        <v/>
      </c>
      <c r="E1592" t="str">
        <f>IF(RawData!F1592&lt;&gt;"",CONCATENATE(RawData!F1592,", ",LEFT(RawData!G1592,1)),"")</f>
        <v/>
      </c>
      <c r="G1592" s="30" t="str">
        <f t="shared" si="24"/>
        <v/>
      </c>
      <c r="H1592" t="str">
        <f>IF(A1592&lt;&gt;"",VLOOKUP(G1592,ScoreRanges!$C$4:$E$8,3),"")</f>
        <v/>
      </c>
      <c r="J1592" s="30" t="str">
        <f>IF(AND(ConversionTable!$F$2&lt;&gt;"",A1592&lt;&gt;""),VLOOKUP(G1592,ConversionTable!B$2:D$402,3),"")</f>
        <v/>
      </c>
      <c r="K1592" t="str">
        <f>IF(AND(ConversionTable!$F$2&lt;&gt;"",A1592&lt;&gt;""),VLOOKUP(J1592,ConversionTable!I$4:K$7,3),"")</f>
        <v/>
      </c>
      <c r="M1592" t="str">
        <f>IF(A1592&lt;&gt;"",(RawData!AC1592*ScoringModel!$B$11+RawData!AD1592*ScoringModel!$B$21+RawData!AE1592*ScoringModel!$B$31)*0.01,"")</f>
        <v/>
      </c>
      <c r="N1592" t="str">
        <f>IF(A1592&lt;&gt;"",(RawData!H1592*ScoringModel!$B$4+RawData!I1592*ScoringModel!$B$5+RawData!J1592*ScoringModel!$B$6+RawData!K1592*ScoringModel!$B$7+RawData!L1592*ScoringModel!$B$8+RawData!M1592*ScoringModel!$B$9+RawData!N1592*ScoringModel!$B$10)*0.01,"")</f>
        <v/>
      </c>
      <c r="O1592" t="str">
        <f>IF(A1592&lt;&gt;"",(RawData!O1592*ScoringModel!$B$14+RawData!P1592*ScoringModel!$B$15+RawData!Q1592*ScoringModel!$B$16+RawData!R1592*ScoringModel!$B$17+RawData!S1592*ScoringModel!$B$18+RawData!T1592*ScoringModel!$B$19+RawData!U1592*ScoringModel!$B$20)*0.01,"")</f>
        <v/>
      </c>
      <c r="P1592" t="str">
        <f>IF(A1592&lt;&gt;"",(RawData!V1592*ScoringModel!$B$24+RawData!W1592*ScoringModel!$B$25+RawData!X1592*ScoringModel!$B$26+RawData!Y1592*ScoringModel!$B$27+RawData!Z1592*ScoringModel!$B$28+RawData!AA1592*ScoringModel!$B$29+RawData!AB1592*ScoringModel!$B$30)*0.01,"")</f>
        <v/>
      </c>
      <c r="Q1592" s="19"/>
      <c r="R1592" s="19"/>
      <c r="S1592" s="19"/>
      <c r="T1592" s="19"/>
      <c r="U1592" s="19"/>
      <c r="V1592" s="19"/>
    </row>
    <row r="1593" spans="1:22" x14ac:dyDescent="0.25">
      <c r="A1593" t="str">
        <f>IF(RawData!A1593&lt;&gt;"",RawData!A1593,"")</f>
        <v/>
      </c>
      <c r="B1593" t="str">
        <f>IF(RawData!B1593&lt;&gt;"",CONCATENATE(RawData!B1593,", ",RawData!C1593),"")</f>
        <v/>
      </c>
      <c r="C1593" t="str">
        <f>IF(RawData!D1593&lt;&gt;"",RawData!D1593,"")</f>
        <v/>
      </c>
      <c r="D1593" s="28" t="str">
        <f>IF(RawData!E1593&lt;&gt;"",RawData!E1593,"")</f>
        <v/>
      </c>
      <c r="E1593" t="str">
        <f>IF(RawData!F1593&lt;&gt;"",CONCATENATE(RawData!F1593,", ",LEFT(RawData!G1593,1)),"")</f>
        <v/>
      </c>
      <c r="G1593" s="30" t="str">
        <f t="shared" si="24"/>
        <v/>
      </c>
      <c r="H1593" t="str">
        <f>IF(A1593&lt;&gt;"",VLOOKUP(G1593,ScoreRanges!$C$4:$E$8,3),"")</f>
        <v/>
      </c>
      <c r="J1593" s="30" t="str">
        <f>IF(AND(ConversionTable!$F$2&lt;&gt;"",A1593&lt;&gt;""),VLOOKUP(G1593,ConversionTable!B$2:D$402,3),"")</f>
        <v/>
      </c>
      <c r="K1593" t="str">
        <f>IF(AND(ConversionTable!$F$2&lt;&gt;"",A1593&lt;&gt;""),VLOOKUP(J1593,ConversionTable!I$4:K$7,3),"")</f>
        <v/>
      </c>
      <c r="M1593" t="str">
        <f>IF(A1593&lt;&gt;"",(RawData!AC1593*ScoringModel!$B$11+RawData!AD1593*ScoringModel!$B$21+RawData!AE1593*ScoringModel!$B$31)*0.01,"")</f>
        <v/>
      </c>
      <c r="N1593" t="str">
        <f>IF(A1593&lt;&gt;"",(RawData!H1593*ScoringModel!$B$4+RawData!I1593*ScoringModel!$B$5+RawData!J1593*ScoringModel!$B$6+RawData!K1593*ScoringModel!$B$7+RawData!L1593*ScoringModel!$B$8+RawData!M1593*ScoringModel!$B$9+RawData!N1593*ScoringModel!$B$10)*0.01,"")</f>
        <v/>
      </c>
      <c r="O1593" t="str">
        <f>IF(A1593&lt;&gt;"",(RawData!O1593*ScoringModel!$B$14+RawData!P1593*ScoringModel!$B$15+RawData!Q1593*ScoringModel!$B$16+RawData!R1593*ScoringModel!$B$17+RawData!S1593*ScoringModel!$B$18+RawData!T1593*ScoringModel!$B$19+RawData!U1593*ScoringModel!$B$20)*0.01,"")</f>
        <v/>
      </c>
      <c r="P1593" t="str">
        <f>IF(A1593&lt;&gt;"",(RawData!V1593*ScoringModel!$B$24+RawData!W1593*ScoringModel!$B$25+RawData!X1593*ScoringModel!$B$26+RawData!Y1593*ScoringModel!$B$27+RawData!Z1593*ScoringModel!$B$28+RawData!AA1593*ScoringModel!$B$29+RawData!AB1593*ScoringModel!$B$30)*0.01,"")</f>
        <v/>
      </c>
      <c r="Q1593" s="19"/>
      <c r="R1593" s="19"/>
      <c r="S1593" s="19"/>
      <c r="T1593" s="19"/>
      <c r="U1593" s="19"/>
      <c r="V1593" s="19"/>
    </row>
    <row r="1594" spans="1:22" x14ac:dyDescent="0.25">
      <c r="A1594" t="str">
        <f>IF(RawData!A1594&lt;&gt;"",RawData!A1594,"")</f>
        <v/>
      </c>
      <c r="B1594" t="str">
        <f>IF(RawData!B1594&lt;&gt;"",CONCATENATE(RawData!B1594,", ",RawData!C1594),"")</f>
        <v/>
      </c>
      <c r="C1594" t="str">
        <f>IF(RawData!D1594&lt;&gt;"",RawData!D1594,"")</f>
        <v/>
      </c>
      <c r="D1594" s="28" t="str">
        <f>IF(RawData!E1594&lt;&gt;"",RawData!E1594,"")</f>
        <v/>
      </c>
      <c r="E1594" t="str">
        <f>IF(RawData!F1594&lt;&gt;"",CONCATENATE(RawData!F1594,", ",LEFT(RawData!G1594,1)),"")</f>
        <v/>
      </c>
      <c r="G1594" s="30" t="str">
        <f t="shared" si="24"/>
        <v/>
      </c>
      <c r="H1594" t="str">
        <f>IF(A1594&lt;&gt;"",VLOOKUP(G1594,ScoreRanges!$C$4:$E$8,3),"")</f>
        <v/>
      </c>
      <c r="J1594" s="30" t="str">
        <f>IF(AND(ConversionTable!$F$2&lt;&gt;"",A1594&lt;&gt;""),VLOOKUP(G1594,ConversionTable!B$2:D$402,3),"")</f>
        <v/>
      </c>
      <c r="K1594" t="str">
        <f>IF(AND(ConversionTable!$F$2&lt;&gt;"",A1594&lt;&gt;""),VLOOKUP(J1594,ConversionTable!I$4:K$7,3),"")</f>
        <v/>
      </c>
      <c r="M1594" t="str">
        <f>IF(A1594&lt;&gt;"",(RawData!AC1594*ScoringModel!$B$11+RawData!AD1594*ScoringModel!$B$21+RawData!AE1594*ScoringModel!$B$31)*0.01,"")</f>
        <v/>
      </c>
      <c r="N1594" t="str">
        <f>IF(A1594&lt;&gt;"",(RawData!H1594*ScoringModel!$B$4+RawData!I1594*ScoringModel!$B$5+RawData!J1594*ScoringModel!$B$6+RawData!K1594*ScoringModel!$B$7+RawData!L1594*ScoringModel!$B$8+RawData!M1594*ScoringModel!$B$9+RawData!N1594*ScoringModel!$B$10)*0.01,"")</f>
        <v/>
      </c>
      <c r="O1594" t="str">
        <f>IF(A1594&lt;&gt;"",(RawData!O1594*ScoringModel!$B$14+RawData!P1594*ScoringModel!$B$15+RawData!Q1594*ScoringModel!$B$16+RawData!R1594*ScoringModel!$B$17+RawData!S1594*ScoringModel!$B$18+RawData!T1594*ScoringModel!$B$19+RawData!U1594*ScoringModel!$B$20)*0.01,"")</f>
        <v/>
      </c>
      <c r="P1594" t="str">
        <f>IF(A1594&lt;&gt;"",(RawData!V1594*ScoringModel!$B$24+RawData!W1594*ScoringModel!$B$25+RawData!X1594*ScoringModel!$B$26+RawData!Y1594*ScoringModel!$B$27+RawData!Z1594*ScoringModel!$B$28+RawData!AA1594*ScoringModel!$B$29+RawData!AB1594*ScoringModel!$B$30)*0.01,"")</f>
        <v/>
      </c>
      <c r="Q1594" s="19"/>
      <c r="R1594" s="19"/>
      <c r="S1594" s="19"/>
      <c r="T1594" s="19"/>
      <c r="U1594" s="19"/>
      <c r="V1594" s="19"/>
    </row>
    <row r="1595" spans="1:22" x14ac:dyDescent="0.25">
      <c r="A1595" t="str">
        <f>IF(RawData!A1595&lt;&gt;"",RawData!A1595,"")</f>
        <v/>
      </c>
      <c r="B1595" t="str">
        <f>IF(RawData!B1595&lt;&gt;"",CONCATENATE(RawData!B1595,", ",RawData!C1595),"")</f>
        <v/>
      </c>
      <c r="C1595" t="str">
        <f>IF(RawData!D1595&lt;&gt;"",RawData!D1595,"")</f>
        <v/>
      </c>
      <c r="D1595" s="28" t="str">
        <f>IF(RawData!E1595&lt;&gt;"",RawData!E1595,"")</f>
        <v/>
      </c>
      <c r="E1595" t="str">
        <f>IF(RawData!F1595&lt;&gt;"",CONCATENATE(RawData!F1595,", ",LEFT(RawData!G1595,1)),"")</f>
        <v/>
      </c>
      <c r="G1595" s="30" t="str">
        <f t="shared" si="24"/>
        <v/>
      </c>
      <c r="H1595" t="str">
        <f>IF(A1595&lt;&gt;"",VLOOKUP(G1595,ScoreRanges!$C$4:$E$8,3),"")</f>
        <v/>
      </c>
      <c r="J1595" s="30" t="str">
        <f>IF(AND(ConversionTable!$F$2&lt;&gt;"",A1595&lt;&gt;""),VLOOKUP(G1595,ConversionTable!B$2:D$402,3),"")</f>
        <v/>
      </c>
      <c r="K1595" t="str">
        <f>IF(AND(ConversionTable!$F$2&lt;&gt;"",A1595&lt;&gt;""),VLOOKUP(J1595,ConversionTable!I$4:K$7,3),"")</f>
        <v/>
      </c>
      <c r="M1595" t="str">
        <f>IF(A1595&lt;&gt;"",(RawData!AC1595*ScoringModel!$B$11+RawData!AD1595*ScoringModel!$B$21+RawData!AE1595*ScoringModel!$B$31)*0.01,"")</f>
        <v/>
      </c>
      <c r="N1595" t="str">
        <f>IF(A1595&lt;&gt;"",(RawData!H1595*ScoringModel!$B$4+RawData!I1595*ScoringModel!$B$5+RawData!J1595*ScoringModel!$B$6+RawData!K1595*ScoringModel!$B$7+RawData!L1595*ScoringModel!$B$8+RawData!M1595*ScoringModel!$B$9+RawData!N1595*ScoringModel!$B$10)*0.01,"")</f>
        <v/>
      </c>
      <c r="O1595" t="str">
        <f>IF(A1595&lt;&gt;"",(RawData!O1595*ScoringModel!$B$14+RawData!P1595*ScoringModel!$B$15+RawData!Q1595*ScoringModel!$B$16+RawData!R1595*ScoringModel!$B$17+RawData!S1595*ScoringModel!$B$18+RawData!T1595*ScoringModel!$B$19+RawData!U1595*ScoringModel!$B$20)*0.01,"")</f>
        <v/>
      </c>
      <c r="P1595" t="str">
        <f>IF(A1595&lt;&gt;"",(RawData!V1595*ScoringModel!$B$24+RawData!W1595*ScoringModel!$B$25+RawData!X1595*ScoringModel!$B$26+RawData!Y1595*ScoringModel!$B$27+RawData!Z1595*ScoringModel!$B$28+RawData!AA1595*ScoringModel!$B$29+RawData!AB1595*ScoringModel!$B$30)*0.01,"")</f>
        <v/>
      </c>
      <c r="Q1595" s="19"/>
      <c r="R1595" s="19"/>
      <c r="S1595" s="19"/>
      <c r="T1595" s="19"/>
      <c r="U1595" s="19"/>
      <c r="V1595" s="19"/>
    </row>
    <row r="1596" spans="1:22" x14ac:dyDescent="0.25">
      <c r="A1596" t="str">
        <f>IF(RawData!A1596&lt;&gt;"",RawData!A1596,"")</f>
        <v/>
      </c>
      <c r="B1596" t="str">
        <f>IF(RawData!B1596&lt;&gt;"",CONCATENATE(RawData!B1596,", ",RawData!C1596),"")</f>
        <v/>
      </c>
      <c r="C1596" t="str">
        <f>IF(RawData!D1596&lt;&gt;"",RawData!D1596,"")</f>
        <v/>
      </c>
      <c r="D1596" s="28" t="str">
        <f>IF(RawData!E1596&lt;&gt;"",RawData!E1596,"")</f>
        <v/>
      </c>
      <c r="E1596" t="str">
        <f>IF(RawData!F1596&lt;&gt;"",CONCATENATE(RawData!F1596,", ",LEFT(RawData!G1596,1)),"")</f>
        <v/>
      </c>
      <c r="G1596" s="30" t="str">
        <f t="shared" si="24"/>
        <v/>
      </c>
      <c r="H1596" t="str">
        <f>IF(A1596&lt;&gt;"",VLOOKUP(G1596,ScoreRanges!$C$4:$E$8,3),"")</f>
        <v/>
      </c>
      <c r="J1596" s="30" t="str">
        <f>IF(AND(ConversionTable!$F$2&lt;&gt;"",A1596&lt;&gt;""),VLOOKUP(G1596,ConversionTable!B$2:D$402,3),"")</f>
        <v/>
      </c>
      <c r="K1596" t="str">
        <f>IF(AND(ConversionTable!$F$2&lt;&gt;"",A1596&lt;&gt;""),VLOOKUP(J1596,ConversionTable!I$4:K$7,3),"")</f>
        <v/>
      </c>
      <c r="M1596" t="str">
        <f>IF(A1596&lt;&gt;"",(RawData!AC1596*ScoringModel!$B$11+RawData!AD1596*ScoringModel!$B$21+RawData!AE1596*ScoringModel!$B$31)*0.01,"")</f>
        <v/>
      </c>
      <c r="N1596" t="str">
        <f>IF(A1596&lt;&gt;"",(RawData!H1596*ScoringModel!$B$4+RawData!I1596*ScoringModel!$B$5+RawData!J1596*ScoringModel!$B$6+RawData!K1596*ScoringModel!$B$7+RawData!L1596*ScoringModel!$B$8+RawData!M1596*ScoringModel!$B$9+RawData!N1596*ScoringModel!$B$10)*0.01,"")</f>
        <v/>
      </c>
      <c r="O1596" t="str">
        <f>IF(A1596&lt;&gt;"",(RawData!O1596*ScoringModel!$B$14+RawData!P1596*ScoringModel!$B$15+RawData!Q1596*ScoringModel!$B$16+RawData!R1596*ScoringModel!$B$17+RawData!S1596*ScoringModel!$B$18+RawData!T1596*ScoringModel!$B$19+RawData!U1596*ScoringModel!$B$20)*0.01,"")</f>
        <v/>
      </c>
      <c r="P1596" t="str">
        <f>IF(A1596&lt;&gt;"",(RawData!V1596*ScoringModel!$B$24+RawData!W1596*ScoringModel!$B$25+RawData!X1596*ScoringModel!$B$26+RawData!Y1596*ScoringModel!$B$27+RawData!Z1596*ScoringModel!$B$28+RawData!AA1596*ScoringModel!$B$29+RawData!AB1596*ScoringModel!$B$30)*0.01,"")</f>
        <v/>
      </c>
      <c r="Q1596" s="19"/>
      <c r="R1596" s="19"/>
      <c r="S1596" s="19"/>
      <c r="T1596" s="19"/>
      <c r="U1596" s="19"/>
      <c r="V1596" s="19"/>
    </row>
    <row r="1597" spans="1:22" x14ac:dyDescent="0.25">
      <c r="A1597" t="str">
        <f>IF(RawData!A1597&lt;&gt;"",RawData!A1597,"")</f>
        <v/>
      </c>
      <c r="B1597" t="str">
        <f>IF(RawData!B1597&lt;&gt;"",CONCATENATE(RawData!B1597,", ",RawData!C1597),"")</f>
        <v/>
      </c>
      <c r="C1597" t="str">
        <f>IF(RawData!D1597&lt;&gt;"",RawData!D1597,"")</f>
        <v/>
      </c>
      <c r="D1597" s="28" t="str">
        <f>IF(RawData!E1597&lt;&gt;"",RawData!E1597,"")</f>
        <v/>
      </c>
      <c r="E1597" t="str">
        <f>IF(RawData!F1597&lt;&gt;"",CONCATENATE(RawData!F1597,", ",LEFT(RawData!G1597,1)),"")</f>
        <v/>
      </c>
      <c r="G1597" s="30" t="str">
        <f t="shared" si="24"/>
        <v/>
      </c>
      <c r="H1597" t="str">
        <f>IF(A1597&lt;&gt;"",VLOOKUP(G1597,ScoreRanges!$C$4:$E$8,3),"")</f>
        <v/>
      </c>
      <c r="J1597" s="30" t="str">
        <f>IF(AND(ConversionTable!$F$2&lt;&gt;"",A1597&lt;&gt;""),VLOOKUP(G1597,ConversionTable!B$2:D$402,3),"")</f>
        <v/>
      </c>
      <c r="K1597" t="str">
        <f>IF(AND(ConversionTable!$F$2&lt;&gt;"",A1597&lt;&gt;""),VLOOKUP(J1597,ConversionTable!I$4:K$7,3),"")</f>
        <v/>
      </c>
      <c r="M1597" t="str">
        <f>IF(A1597&lt;&gt;"",(RawData!AC1597*ScoringModel!$B$11+RawData!AD1597*ScoringModel!$B$21+RawData!AE1597*ScoringModel!$B$31)*0.01,"")</f>
        <v/>
      </c>
      <c r="N1597" t="str">
        <f>IF(A1597&lt;&gt;"",(RawData!H1597*ScoringModel!$B$4+RawData!I1597*ScoringModel!$B$5+RawData!J1597*ScoringModel!$B$6+RawData!K1597*ScoringModel!$B$7+RawData!L1597*ScoringModel!$B$8+RawData!M1597*ScoringModel!$B$9+RawData!N1597*ScoringModel!$B$10)*0.01,"")</f>
        <v/>
      </c>
      <c r="O1597" t="str">
        <f>IF(A1597&lt;&gt;"",(RawData!O1597*ScoringModel!$B$14+RawData!P1597*ScoringModel!$B$15+RawData!Q1597*ScoringModel!$B$16+RawData!R1597*ScoringModel!$B$17+RawData!S1597*ScoringModel!$B$18+RawData!T1597*ScoringModel!$B$19+RawData!U1597*ScoringModel!$B$20)*0.01,"")</f>
        <v/>
      </c>
      <c r="P1597" t="str">
        <f>IF(A1597&lt;&gt;"",(RawData!V1597*ScoringModel!$B$24+RawData!W1597*ScoringModel!$B$25+RawData!X1597*ScoringModel!$B$26+RawData!Y1597*ScoringModel!$B$27+RawData!Z1597*ScoringModel!$B$28+RawData!AA1597*ScoringModel!$B$29+RawData!AB1597*ScoringModel!$B$30)*0.01,"")</f>
        <v/>
      </c>
      <c r="Q1597" s="19"/>
      <c r="R1597" s="19"/>
      <c r="S1597" s="19"/>
      <c r="T1597" s="19"/>
      <c r="U1597" s="19"/>
      <c r="V1597" s="19"/>
    </row>
    <row r="1598" spans="1:22" x14ac:dyDescent="0.25">
      <c r="A1598" t="str">
        <f>IF(RawData!A1598&lt;&gt;"",RawData!A1598,"")</f>
        <v/>
      </c>
      <c r="B1598" t="str">
        <f>IF(RawData!B1598&lt;&gt;"",CONCATENATE(RawData!B1598,", ",RawData!C1598),"")</f>
        <v/>
      </c>
      <c r="C1598" t="str">
        <f>IF(RawData!D1598&lt;&gt;"",RawData!D1598,"")</f>
        <v/>
      </c>
      <c r="D1598" s="28" t="str">
        <f>IF(RawData!E1598&lt;&gt;"",RawData!E1598,"")</f>
        <v/>
      </c>
      <c r="E1598" t="str">
        <f>IF(RawData!F1598&lt;&gt;"",CONCATENATE(RawData!F1598,", ",LEFT(RawData!G1598,1)),"")</f>
        <v/>
      </c>
      <c r="G1598" s="30" t="str">
        <f t="shared" si="24"/>
        <v/>
      </c>
      <c r="H1598" t="str">
        <f>IF(A1598&lt;&gt;"",VLOOKUP(G1598,ScoreRanges!$C$4:$E$8,3),"")</f>
        <v/>
      </c>
      <c r="J1598" s="30" t="str">
        <f>IF(AND(ConversionTable!$F$2&lt;&gt;"",A1598&lt;&gt;""),VLOOKUP(G1598,ConversionTable!B$2:D$402,3),"")</f>
        <v/>
      </c>
      <c r="K1598" t="str">
        <f>IF(AND(ConversionTable!$F$2&lt;&gt;"",A1598&lt;&gt;""),VLOOKUP(J1598,ConversionTable!I$4:K$7,3),"")</f>
        <v/>
      </c>
      <c r="M1598" t="str">
        <f>IF(A1598&lt;&gt;"",(RawData!AC1598*ScoringModel!$B$11+RawData!AD1598*ScoringModel!$B$21+RawData!AE1598*ScoringModel!$B$31)*0.01,"")</f>
        <v/>
      </c>
      <c r="N1598" t="str">
        <f>IF(A1598&lt;&gt;"",(RawData!H1598*ScoringModel!$B$4+RawData!I1598*ScoringModel!$B$5+RawData!J1598*ScoringModel!$B$6+RawData!K1598*ScoringModel!$B$7+RawData!L1598*ScoringModel!$B$8+RawData!M1598*ScoringModel!$B$9+RawData!N1598*ScoringModel!$B$10)*0.01,"")</f>
        <v/>
      </c>
      <c r="O1598" t="str">
        <f>IF(A1598&lt;&gt;"",(RawData!O1598*ScoringModel!$B$14+RawData!P1598*ScoringModel!$B$15+RawData!Q1598*ScoringModel!$B$16+RawData!R1598*ScoringModel!$B$17+RawData!S1598*ScoringModel!$B$18+RawData!T1598*ScoringModel!$B$19+RawData!U1598*ScoringModel!$B$20)*0.01,"")</f>
        <v/>
      </c>
      <c r="P1598" t="str">
        <f>IF(A1598&lt;&gt;"",(RawData!V1598*ScoringModel!$B$24+RawData!W1598*ScoringModel!$B$25+RawData!X1598*ScoringModel!$B$26+RawData!Y1598*ScoringModel!$B$27+RawData!Z1598*ScoringModel!$B$28+RawData!AA1598*ScoringModel!$B$29+RawData!AB1598*ScoringModel!$B$30)*0.01,"")</f>
        <v/>
      </c>
      <c r="Q1598" s="19"/>
      <c r="R1598" s="19"/>
      <c r="S1598" s="19"/>
      <c r="T1598" s="19"/>
      <c r="U1598" s="19"/>
      <c r="V1598" s="19"/>
    </row>
    <row r="1599" spans="1:22" x14ac:dyDescent="0.25">
      <c r="A1599" t="str">
        <f>IF(RawData!A1599&lt;&gt;"",RawData!A1599,"")</f>
        <v/>
      </c>
      <c r="B1599" t="str">
        <f>IF(RawData!B1599&lt;&gt;"",CONCATENATE(RawData!B1599,", ",RawData!C1599),"")</f>
        <v/>
      </c>
      <c r="C1599" t="str">
        <f>IF(RawData!D1599&lt;&gt;"",RawData!D1599,"")</f>
        <v/>
      </c>
      <c r="D1599" s="28" t="str">
        <f>IF(RawData!E1599&lt;&gt;"",RawData!E1599,"")</f>
        <v/>
      </c>
      <c r="E1599" t="str">
        <f>IF(RawData!F1599&lt;&gt;"",CONCATENATE(RawData!F1599,", ",LEFT(RawData!G1599,1)),"")</f>
        <v/>
      </c>
      <c r="G1599" s="30" t="str">
        <f t="shared" si="24"/>
        <v/>
      </c>
      <c r="H1599" t="str">
        <f>IF(A1599&lt;&gt;"",VLOOKUP(G1599,ScoreRanges!$C$4:$E$8,3),"")</f>
        <v/>
      </c>
      <c r="J1599" s="30" t="str">
        <f>IF(AND(ConversionTable!$F$2&lt;&gt;"",A1599&lt;&gt;""),VLOOKUP(G1599,ConversionTable!B$2:D$402,3),"")</f>
        <v/>
      </c>
      <c r="K1599" t="str">
        <f>IF(AND(ConversionTable!$F$2&lt;&gt;"",A1599&lt;&gt;""),VLOOKUP(J1599,ConversionTable!I$4:K$7,3),"")</f>
        <v/>
      </c>
      <c r="M1599" t="str">
        <f>IF(A1599&lt;&gt;"",(RawData!AC1599*ScoringModel!$B$11+RawData!AD1599*ScoringModel!$B$21+RawData!AE1599*ScoringModel!$B$31)*0.01,"")</f>
        <v/>
      </c>
      <c r="N1599" t="str">
        <f>IF(A1599&lt;&gt;"",(RawData!H1599*ScoringModel!$B$4+RawData!I1599*ScoringModel!$B$5+RawData!J1599*ScoringModel!$B$6+RawData!K1599*ScoringModel!$B$7+RawData!L1599*ScoringModel!$B$8+RawData!M1599*ScoringModel!$B$9+RawData!N1599*ScoringModel!$B$10)*0.01,"")</f>
        <v/>
      </c>
      <c r="O1599" t="str">
        <f>IF(A1599&lt;&gt;"",(RawData!O1599*ScoringModel!$B$14+RawData!P1599*ScoringModel!$B$15+RawData!Q1599*ScoringModel!$B$16+RawData!R1599*ScoringModel!$B$17+RawData!S1599*ScoringModel!$B$18+RawData!T1599*ScoringModel!$B$19+RawData!U1599*ScoringModel!$B$20)*0.01,"")</f>
        <v/>
      </c>
      <c r="P1599" t="str">
        <f>IF(A1599&lt;&gt;"",(RawData!V1599*ScoringModel!$B$24+RawData!W1599*ScoringModel!$B$25+RawData!X1599*ScoringModel!$B$26+RawData!Y1599*ScoringModel!$B$27+RawData!Z1599*ScoringModel!$B$28+RawData!AA1599*ScoringModel!$B$29+RawData!AB1599*ScoringModel!$B$30)*0.01,"")</f>
        <v/>
      </c>
      <c r="Q1599" s="19"/>
      <c r="R1599" s="19"/>
      <c r="S1599" s="19"/>
      <c r="T1599" s="19"/>
      <c r="U1599" s="19"/>
      <c r="V1599" s="19"/>
    </row>
    <row r="1600" spans="1:22" x14ac:dyDescent="0.25">
      <c r="A1600" t="str">
        <f>IF(RawData!A1600&lt;&gt;"",RawData!A1600,"")</f>
        <v/>
      </c>
      <c r="B1600" t="str">
        <f>IF(RawData!B1600&lt;&gt;"",CONCATENATE(RawData!B1600,", ",RawData!C1600),"")</f>
        <v/>
      </c>
      <c r="C1600" t="str">
        <f>IF(RawData!D1600&lt;&gt;"",RawData!D1600,"")</f>
        <v/>
      </c>
      <c r="D1600" s="28" t="str">
        <f>IF(RawData!E1600&lt;&gt;"",RawData!E1600,"")</f>
        <v/>
      </c>
      <c r="E1600" t="str">
        <f>IF(RawData!F1600&lt;&gt;"",CONCATENATE(RawData!F1600,", ",LEFT(RawData!G1600,1)),"")</f>
        <v/>
      </c>
      <c r="G1600" s="30" t="str">
        <f t="shared" si="24"/>
        <v/>
      </c>
      <c r="H1600" t="str">
        <f>IF(A1600&lt;&gt;"",VLOOKUP(G1600,ScoreRanges!$C$4:$E$8,3),"")</f>
        <v/>
      </c>
      <c r="J1600" s="30" t="str">
        <f>IF(AND(ConversionTable!$F$2&lt;&gt;"",A1600&lt;&gt;""),VLOOKUP(G1600,ConversionTable!B$2:D$402,3),"")</f>
        <v/>
      </c>
      <c r="K1600" t="str">
        <f>IF(AND(ConversionTable!$F$2&lt;&gt;"",A1600&lt;&gt;""),VLOOKUP(J1600,ConversionTable!I$4:K$7,3),"")</f>
        <v/>
      </c>
      <c r="M1600" t="str">
        <f>IF(A1600&lt;&gt;"",(RawData!AC1600*ScoringModel!$B$11+RawData!AD1600*ScoringModel!$B$21+RawData!AE1600*ScoringModel!$B$31)*0.01,"")</f>
        <v/>
      </c>
      <c r="N1600" t="str">
        <f>IF(A1600&lt;&gt;"",(RawData!H1600*ScoringModel!$B$4+RawData!I1600*ScoringModel!$B$5+RawData!J1600*ScoringModel!$B$6+RawData!K1600*ScoringModel!$B$7+RawData!L1600*ScoringModel!$B$8+RawData!M1600*ScoringModel!$B$9+RawData!N1600*ScoringModel!$B$10)*0.01,"")</f>
        <v/>
      </c>
      <c r="O1600" t="str">
        <f>IF(A1600&lt;&gt;"",(RawData!O1600*ScoringModel!$B$14+RawData!P1600*ScoringModel!$B$15+RawData!Q1600*ScoringModel!$B$16+RawData!R1600*ScoringModel!$B$17+RawData!S1600*ScoringModel!$B$18+RawData!T1600*ScoringModel!$B$19+RawData!U1600*ScoringModel!$B$20)*0.01,"")</f>
        <v/>
      </c>
      <c r="P1600" t="str">
        <f>IF(A1600&lt;&gt;"",(RawData!V1600*ScoringModel!$B$24+RawData!W1600*ScoringModel!$B$25+RawData!X1600*ScoringModel!$B$26+RawData!Y1600*ScoringModel!$B$27+RawData!Z1600*ScoringModel!$B$28+RawData!AA1600*ScoringModel!$B$29+RawData!AB1600*ScoringModel!$B$30)*0.01,"")</f>
        <v/>
      </c>
      <c r="Q1600" s="19"/>
      <c r="R1600" s="19"/>
      <c r="S1600" s="19"/>
      <c r="T1600" s="19"/>
      <c r="U1600" s="19"/>
      <c r="V1600" s="19"/>
    </row>
    <row r="1601" spans="1:22" x14ac:dyDescent="0.25">
      <c r="A1601" t="str">
        <f>IF(RawData!A1601&lt;&gt;"",RawData!A1601,"")</f>
        <v/>
      </c>
      <c r="B1601" t="str">
        <f>IF(RawData!B1601&lt;&gt;"",CONCATENATE(RawData!B1601,", ",RawData!C1601),"")</f>
        <v/>
      </c>
      <c r="C1601" t="str">
        <f>IF(RawData!D1601&lt;&gt;"",RawData!D1601,"")</f>
        <v/>
      </c>
      <c r="D1601" s="28" t="str">
        <f>IF(RawData!E1601&lt;&gt;"",RawData!E1601,"")</f>
        <v/>
      </c>
      <c r="E1601" t="str">
        <f>IF(RawData!F1601&lt;&gt;"",CONCATENATE(RawData!F1601,", ",LEFT(RawData!G1601,1)),"")</f>
        <v/>
      </c>
      <c r="G1601" s="30" t="str">
        <f t="shared" si="24"/>
        <v/>
      </c>
      <c r="H1601" t="str">
        <f>IF(A1601&lt;&gt;"",VLOOKUP(G1601,ScoreRanges!$C$4:$E$8,3),"")</f>
        <v/>
      </c>
      <c r="J1601" s="30" t="str">
        <f>IF(AND(ConversionTable!$F$2&lt;&gt;"",A1601&lt;&gt;""),VLOOKUP(G1601,ConversionTable!B$2:D$402,3),"")</f>
        <v/>
      </c>
      <c r="K1601" t="str">
        <f>IF(AND(ConversionTable!$F$2&lt;&gt;"",A1601&lt;&gt;""),VLOOKUP(J1601,ConversionTable!I$4:K$7,3),"")</f>
        <v/>
      </c>
      <c r="M1601" t="str">
        <f>IF(A1601&lt;&gt;"",(RawData!AC1601*ScoringModel!$B$11+RawData!AD1601*ScoringModel!$B$21+RawData!AE1601*ScoringModel!$B$31)*0.01,"")</f>
        <v/>
      </c>
      <c r="N1601" t="str">
        <f>IF(A1601&lt;&gt;"",(RawData!H1601*ScoringModel!$B$4+RawData!I1601*ScoringModel!$B$5+RawData!J1601*ScoringModel!$B$6+RawData!K1601*ScoringModel!$B$7+RawData!L1601*ScoringModel!$B$8+RawData!M1601*ScoringModel!$B$9+RawData!N1601*ScoringModel!$B$10)*0.01,"")</f>
        <v/>
      </c>
      <c r="O1601" t="str">
        <f>IF(A1601&lt;&gt;"",(RawData!O1601*ScoringModel!$B$14+RawData!P1601*ScoringModel!$B$15+RawData!Q1601*ScoringModel!$B$16+RawData!R1601*ScoringModel!$B$17+RawData!S1601*ScoringModel!$B$18+RawData!T1601*ScoringModel!$B$19+RawData!U1601*ScoringModel!$B$20)*0.01,"")</f>
        <v/>
      </c>
      <c r="P1601" t="str">
        <f>IF(A1601&lt;&gt;"",(RawData!V1601*ScoringModel!$B$24+RawData!W1601*ScoringModel!$B$25+RawData!X1601*ScoringModel!$B$26+RawData!Y1601*ScoringModel!$B$27+RawData!Z1601*ScoringModel!$B$28+RawData!AA1601*ScoringModel!$B$29+RawData!AB1601*ScoringModel!$B$30)*0.01,"")</f>
        <v/>
      </c>
      <c r="Q1601" s="19"/>
      <c r="R1601" s="19"/>
      <c r="S1601" s="19"/>
      <c r="T1601" s="19"/>
      <c r="U1601" s="19"/>
      <c r="V1601" s="19"/>
    </row>
    <row r="1602" spans="1:22" x14ac:dyDescent="0.25">
      <c r="A1602" t="str">
        <f>IF(RawData!A1602&lt;&gt;"",RawData!A1602,"")</f>
        <v/>
      </c>
      <c r="B1602" t="str">
        <f>IF(RawData!B1602&lt;&gt;"",CONCATENATE(RawData!B1602,", ",RawData!C1602),"")</f>
        <v/>
      </c>
      <c r="C1602" t="str">
        <f>IF(RawData!D1602&lt;&gt;"",RawData!D1602,"")</f>
        <v/>
      </c>
      <c r="D1602" s="28" t="str">
        <f>IF(RawData!E1602&lt;&gt;"",RawData!E1602,"")</f>
        <v/>
      </c>
      <c r="E1602" t="str">
        <f>IF(RawData!F1602&lt;&gt;"",CONCATENATE(RawData!F1602,", ",LEFT(RawData!G1602,1)),"")</f>
        <v/>
      </c>
      <c r="G1602" s="30" t="str">
        <f t="shared" si="24"/>
        <v/>
      </c>
      <c r="H1602" t="str">
        <f>IF(A1602&lt;&gt;"",VLOOKUP(G1602,ScoreRanges!$C$4:$E$8,3),"")</f>
        <v/>
      </c>
      <c r="J1602" s="30" t="str">
        <f>IF(AND(ConversionTable!$F$2&lt;&gt;"",A1602&lt;&gt;""),VLOOKUP(G1602,ConversionTable!B$2:D$402,3),"")</f>
        <v/>
      </c>
      <c r="K1602" t="str">
        <f>IF(AND(ConversionTable!$F$2&lt;&gt;"",A1602&lt;&gt;""),VLOOKUP(J1602,ConversionTable!I$4:K$7,3),"")</f>
        <v/>
      </c>
      <c r="M1602" t="str">
        <f>IF(A1602&lt;&gt;"",(RawData!AC1602*ScoringModel!$B$11+RawData!AD1602*ScoringModel!$B$21+RawData!AE1602*ScoringModel!$B$31)*0.01,"")</f>
        <v/>
      </c>
      <c r="N1602" t="str">
        <f>IF(A1602&lt;&gt;"",(RawData!H1602*ScoringModel!$B$4+RawData!I1602*ScoringModel!$B$5+RawData!J1602*ScoringModel!$B$6+RawData!K1602*ScoringModel!$B$7+RawData!L1602*ScoringModel!$B$8+RawData!M1602*ScoringModel!$B$9+RawData!N1602*ScoringModel!$B$10)*0.01,"")</f>
        <v/>
      </c>
      <c r="O1602" t="str">
        <f>IF(A1602&lt;&gt;"",(RawData!O1602*ScoringModel!$B$14+RawData!P1602*ScoringModel!$B$15+RawData!Q1602*ScoringModel!$B$16+RawData!R1602*ScoringModel!$B$17+RawData!S1602*ScoringModel!$B$18+RawData!T1602*ScoringModel!$B$19+RawData!U1602*ScoringModel!$B$20)*0.01,"")</f>
        <v/>
      </c>
      <c r="P1602" t="str">
        <f>IF(A1602&lt;&gt;"",(RawData!V1602*ScoringModel!$B$24+RawData!W1602*ScoringModel!$B$25+RawData!X1602*ScoringModel!$B$26+RawData!Y1602*ScoringModel!$B$27+RawData!Z1602*ScoringModel!$B$28+RawData!AA1602*ScoringModel!$B$29+RawData!AB1602*ScoringModel!$B$30)*0.01,"")</f>
        <v/>
      </c>
      <c r="Q1602" s="19"/>
      <c r="R1602" s="19"/>
      <c r="S1602" s="19"/>
      <c r="T1602" s="19"/>
      <c r="U1602" s="19"/>
      <c r="V1602" s="19"/>
    </row>
    <row r="1603" spans="1:22" x14ac:dyDescent="0.25">
      <c r="A1603" t="str">
        <f>IF(RawData!A1603&lt;&gt;"",RawData!A1603,"")</f>
        <v/>
      </c>
      <c r="B1603" t="str">
        <f>IF(RawData!B1603&lt;&gt;"",CONCATENATE(RawData!B1603,", ",RawData!C1603),"")</f>
        <v/>
      </c>
      <c r="C1603" t="str">
        <f>IF(RawData!D1603&lt;&gt;"",RawData!D1603,"")</f>
        <v/>
      </c>
      <c r="D1603" s="28" t="str">
        <f>IF(RawData!E1603&lt;&gt;"",RawData!E1603,"")</f>
        <v/>
      </c>
      <c r="E1603" t="str">
        <f>IF(RawData!F1603&lt;&gt;"",CONCATENATE(RawData!F1603,", ",LEFT(RawData!G1603,1)),"")</f>
        <v/>
      </c>
      <c r="G1603" s="30" t="str">
        <f t="shared" ref="G1603:G1666" si="25">IF(A1603&lt;&gt;"",SUM(M1603:P1603),"")</f>
        <v/>
      </c>
      <c r="H1603" t="str">
        <f>IF(A1603&lt;&gt;"",VLOOKUP(G1603,ScoreRanges!$C$4:$E$8,3),"")</f>
        <v/>
      </c>
      <c r="J1603" s="30" t="str">
        <f>IF(AND(ConversionTable!$F$2&lt;&gt;"",A1603&lt;&gt;""),VLOOKUP(G1603,ConversionTable!B$2:D$402,3),"")</f>
        <v/>
      </c>
      <c r="K1603" t="str">
        <f>IF(AND(ConversionTable!$F$2&lt;&gt;"",A1603&lt;&gt;""),VLOOKUP(J1603,ConversionTable!I$4:K$7,3),"")</f>
        <v/>
      </c>
      <c r="M1603" t="str">
        <f>IF(A1603&lt;&gt;"",(RawData!AC1603*ScoringModel!$B$11+RawData!AD1603*ScoringModel!$B$21+RawData!AE1603*ScoringModel!$B$31)*0.01,"")</f>
        <v/>
      </c>
      <c r="N1603" t="str">
        <f>IF(A1603&lt;&gt;"",(RawData!H1603*ScoringModel!$B$4+RawData!I1603*ScoringModel!$B$5+RawData!J1603*ScoringModel!$B$6+RawData!K1603*ScoringModel!$B$7+RawData!L1603*ScoringModel!$B$8+RawData!M1603*ScoringModel!$B$9+RawData!N1603*ScoringModel!$B$10)*0.01,"")</f>
        <v/>
      </c>
      <c r="O1603" t="str">
        <f>IF(A1603&lt;&gt;"",(RawData!O1603*ScoringModel!$B$14+RawData!P1603*ScoringModel!$B$15+RawData!Q1603*ScoringModel!$B$16+RawData!R1603*ScoringModel!$B$17+RawData!S1603*ScoringModel!$B$18+RawData!T1603*ScoringModel!$B$19+RawData!U1603*ScoringModel!$B$20)*0.01,"")</f>
        <v/>
      </c>
      <c r="P1603" t="str">
        <f>IF(A1603&lt;&gt;"",(RawData!V1603*ScoringModel!$B$24+RawData!W1603*ScoringModel!$B$25+RawData!X1603*ScoringModel!$B$26+RawData!Y1603*ScoringModel!$B$27+RawData!Z1603*ScoringModel!$B$28+RawData!AA1603*ScoringModel!$B$29+RawData!AB1603*ScoringModel!$B$30)*0.01,"")</f>
        <v/>
      </c>
      <c r="Q1603" s="19"/>
      <c r="R1603" s="19"/>
      <c r="S1603" s="19"/>
      <c r="T1603" s="19"/>
      <c r="U1603" s="19"/>
      <c r="V1603" s="19"/>
    </row>
    <row r="1604" spans="1:22" x14ac:dyDescent="0.25">
      <c r="A1604" t="str">
        <f>IF(RawData!A1604&lt;&gt;"",RawData!A1604,"")</f>
        <v/>
      </c>
      <c r="B1604" t="str">
        <f>IF(RawData!B1604&lt;&gt;"",CONCATENATE(RawData!B1604,", ",RawData!C1604),"")</f>
        <v/>
      </c>
      <c r="C1604" t="str">
        <f>IF(RawData!D1604&lt;&gt;"",RawData!D1604,"")</f>
        <v/>
      </c>
      <c r="D1604" s="28" t="str">
        <f>IF(RawData!E1604&lt;&gt;"",RawData!E1604,"")</f>
        <v/>
      </c>
      <c r="E1604" t="str">
        <f>IF(RawData!F1604&lt;&gt;"",CONCATENATE(RawData!F1604,", ",LEFT(RawData!G1604,1)),"")</f>
        <v/>
      </c>
      <c r="G1604" s="30" t="str">
        <f t="shared" si="25"/>
        <v/>
      </c>
      <c r="H1604" t="str">
        <f>IF(A1604&lt;&gt;"",VLOOKUP(G1604,ScoreRanges!$C$4:$E$8,3),"")</f>
        <v/>
      </c>
      <c r="J1604" s="30" t="str">
        <f>IF(AND(ConversionTable!$F$2&lt;&gt;"",A1604&lt;&gt;""),VLOOKUP(G1604,ConversionTable!B$2:D$402,3),"")</f>
        <v/>
      </c>
      <c r="K1604" t="str">
        <f>IF(AND(ConversionTable!$F$2&lt;&gt;"",A1604&lt;&gt;""),VLOOKUP(J1604,ConversionTable!I$4:K$7,3),"")</f>
        <v/>
      </c>
      <c r="M1604" t="str">
        <f>IF(A1604&lt;&gt;"",(RawData!AC1604*ScoringModel!$B$11+RawData!AD1604*ScoringModel!$B$21+RawData!AE1604*ScoringModel!$B$31)*0.01,"")</f>
        <v/>
      </c>
      <c r="N1604" t="str">
        <f>IF(A1604&lt;&gt;"",(RawData!H1604*ScoringModel!$B$4+RawData!I1604*ScoringModel!$B$5+RawData!J1604*ScoringModel!$B$6+RawData!K1604*ScoringModel!$B$7+RawData!L1604*ScoringModel!$B$8+RawData!M1604*ScoringModel!$B$9+RawData!N1604*ScoringModel!$B$10)*0.01,"")</f>
        <v/>
      </c>
      <c r="O1604" t="str">
        <f>IF(A1604&lt;&gt;"",(RawData!O1604*ScoringModel!$B$14+RawData!P1604*ScoringModel!$B$15+RawData!Q1604*ScoringModel!$B$16+RawData!R1604*ScoringModel!$B$17+RawData!S1604*ScoringModel!$B$18+RawData!T1604*ScoringModel!$B$19+RawData!U1604*ScoringModel!$B$20)*0.01,"")</f>
        <v/>
      </c>
      <c r="P1604" t="str">
        <f>IF(A1604&lt;&gt;"",(RawData!V1604*ScoringModel!$B$24+RawData!W1604*ScoringModel!$B$25+RawData!X1604*ScoringModel!$B$26+RawData!Y1604*ScoringModel!$B$27+RawData!Z1604*ScoringModel!$B$28+RawData!AA1604*ScoringModel!$B$29+RawData!AB1604*ScoringModel!$B$30)*0.01,"")</f>
        <v/>
      </c>
      <c r="Q1604" s="19"/>
      <c r="R1604" s="19"/>
      <c r="S1604" s="19"/>
      <c r="T1604" s="19"/>
      <c r="U1604" s="19"/>
      <c r="V1604" s="19"/>
    </row>
    <row r="1605" spans="1:22" x14ac:dyDescent="0.25">
      <c r="A1605" t="str">
        <f>IF(RawData!A1605&lt;&gt;"",RawData!A1605,"")</f>
        <v/>
      </c>
      <c r="B1605" t="str">
        <f>IF(RawData!B1605&lt;&gt;"",CONCATENATE(RawData!B1605,", ",RawData!C1605),"")</f>
        <v/>
      </c>
      <c r="C1605" t="str">
        <f>IF(RawData!D1605&lt;&gt;"",RawData!D1605,"")</f>
        <v/>
      </c>
      <c r="D1605" s="28" t="str">
        <f>IF(RawData!E1605&lt;&gt;"",RawData!E1605,"")</f>
        <v/>
      </c>
      <c r="E1605" t="str">
        <f>IF(RawData!F1605&lt;&gt;"",CONCATENATE(RawData!F1605,", ",LEFT(RawData!G1605,1)),"")</f>
        <v/>
      </c>
      <c r="G1605" s="30" t="str">
        <f t="shared" si="25"/>
        <v/>
      </c>
      <c r="H1605" t="str">
        <f>IF(A1605&lt;&gt;"",VLOOKUP(G1605,ScoreRanges!$C$4:$E$8,3),"")</f>
        <v/>
      </c>
      <c r="J1605" s="30" t="str">
        <f>IF(AND(ConversionTable!$F$2&lt;&gt;"",A1605&lt;&gt;""),VLOOKUP(G1605,ConversionTable!B$2:D$402,3),"")</f>
        <v/>
      </c>
      <c r="K1605" t="str">
        <f>IF(AND(ConversionTable!$F$2&lt;&gt;"",A1605&lt;&gt;""),VLOOKUP(J1605,ConversionTable!I$4:K$7,3),"")</f>
        <v/>
      </c>
      <c r="M1605" t="str">
        <f>IF(A1605&lt;&gt;"",(RawData!AC1605*ScoringModel!$B$11+RawData!AD1605*ScoringModel!$B$21+RawData!AE1605*ScoringModel!$B$31)*0.01,"")</f>
        <v/>
      </c>
      <c r="N1605" t="str">
        <f>IF(A1605&lt;&gt;"",(RawData!H1605*ScoringModel!$B$4+RawData!I1605*ScoringModel!$B$5+RawData!J1605*ScoringModel!$B$6+RawData!K1605*ScoringModel!$B$7+RawData!L1605*ScoringModel!$B$8+RawData!M1605*ScoringModel!$B$9+RawData!N1605*ScoringModel!$B$10)*0.01,"")</f>
        <v/>
      </c>
      <c r="O1605" t="str">
        <f>IF(A1605&lt;&gt;"",(RawData!O1605*ScoringModel!$B$14+RawData!P1605*ScoringModel!$B$15+RawData!Q1605*ScoringModel!$B$16+RawData!R1605*ScoringModel!$B$17+RawData!S1605*ScoringModel!$B$18+RawData!T1605*ScoringModel!$B$19+RawData!U1605*ScoringModel!$B$20)*0.01,"")</f>
        <v/>
      </c>
      <c r="P1605" t="str">
        <f>IF(A1605&lt;&gt;"",(RawData!V1605*ScoringModel!$B$24+RawData!W1605*ScoringModel!$B$25+RawData!X1605*ScoringModel!$B$26+RawData!Y1605*ScoringModel!$B$27+RawData!Z1605*ScoringModel!$B$28+RawData!AA1605*ScoringModel!$B$29+RawData!AB1605*ScoringModel!$B$30)*0.01,"")</f>
        <v/>
      </c>
      <c r="Q1605" s="19"/>
      <c r="R1605" s="19"/>
      <c r="S1605" s="19"/>
      <c r="T1605" s="19"/>
      <c r="U1605" s="19"/>
      <c r="V1605" s="19"/>
    </row>
    <row r="1606" spans="1:22" x14ac:dyDescent="0.25">
      <c r="A1606" t="str">
        <f>IF(RawData!A1606&lt;&gt;"",RawData!A1606,"")</f>
        <v/>
      </c>
      <c r="B1606" t="str">
        <f>IF(RawData!B1606&lt;&gt;"",CONCATENATE(RawData!B1606,", ",RawData!C1606),"")</f>
        <v/>
      </c>
      <c r="C1606" t="str">
        <f>IF(RawData!D1606&lt;&gt;"",RawData!D1606,"")</f>
        <v/>
      </c>
      <c r="D1606" s="28" t="str">
        <f>IF(RawData!E1606&lt;&gt;"",RawData!E1606,"")</f>
        <v/>
      </c>
      <c r="E1606" t="str">
        <f>IF(RawData!F1606&lt;&gt;"",CONCATENATE(RawData!F1606,", ",LEFT(RawData!G1606,1)),"")</f>
        <v/>
      </c>
      <c r="G1606" s="30" t="str">
        <f t="shared" si="25"/>
        <v/>
      </c>
      <c r="H1606" t="str">
        <f>IF(A1606&lt;&gt;"",VLOOKUP(G1606,ScoreRanges!$C$4:$E$8,3),"")</f>
        <v/>
      </c>
      <c r="J1606" s="30" t="str">
        <f>IF(AND(ConversionTable!$F$2&lt;&gt;"",A1606&lt;&gt;""),VLOOKUP(G1606,ConversionTable!B$2:D$402,3),"")</f>
        <v/>
      </c>
      <c r="K1606" t="str">
        <f>IF(AND(ConversionTable!$F$2&lt;&gt;"",A1606&lt;&gt;""),VLOOKUP(J1606,ConversionTable!I$4:K$7,3),"")</f>
        <v/>
      </c>
      <c r="M1606" t="str">
        <f>IF(A1606&lt;&gt;"",(RawData!AC1606*ScoringModel!$B$11+RawData!AD1606*ScoringModel!$B$21+RawData!AE1606*ScoringModel!$B$31)*0.01,"")</f>
        <v/>
      </c>
      <c r="N1606" t="str">
        <f>IF(A1606&lt;&gt;"",(RawData!H1606*ScoringModel!$B$4+RawData!I1606*ScoringModel!$B$5+RawData!J1606*ScoringModel!$B$6+RawData!K1606*ScoringModel!$B$7+RawData!L1606*ScoringModel!$B$8+RawData!M1606*ScoringModel!$B$9+RawData!N1606*ScoringModel!$B$10)*0.01,"")</f>
        <v/>
      </c>
      <c r="O1606" t="str">
        <f>IF(A1606&lt;&gt;"",(RawData!O1606*ScoringModel!$B$14+RawData!P1606*ScoringModel!$B$15+RawData!Q1606*ScoringModel!$B$16+RawData!R1606*ScoringModel!$B$17+RawData!S1606*ScoringModel!$B$18+RawData!T1606*ScoringModel!$B$19+RawData!U1606*ScoringModel!$B$20)*0.01,"")</f>
        <v/>
      </c>
      <c r="P1606" t="str">
        <f>IF(A1606&lt;&gt;"",(RawData!V1606*ScoringModel!$B$24+RawData!W1606*ScoringModel!$B$25+RawData!X1606*ScoringModel!$B$26+RawData!Y1606*ScoringModel!$B$27+RawData!Z1606*ScoringModel!$B$28+RawData!AA1606*ScoringModel!$B$29+RawData!AB1606*ScoringModel!$B$30)*0.01,"")</f>
        <v/>
      </c>
      <c r="Q1606" s="19"/>
      <c r="R1606" s="19"/>
      <c r="S1606" s="19"/>
      <c r="T1606" s="19"/>
      <c r="U1606" s="19"/>
      <c r="V1606" s="19"/>
    </row>
    <row r="1607" spans="1:22" x14ac:dyDescent="0.25">
      <c r="A1607" t="str">
        <f>IF(RawData!A1607&lt;&gt;"",RawData!A1607,"")</f>
        <v/>
      </c>
      <c r="B1607" t="str">
        <f>IF(RawData!B1607&lt;&gt;"",CONCATENATE(RawData!B1607,", ",RawData!C1607),"")</f>
        <v/>
      </c>
      <c r="C1607" t="str">
        <f>IF(RawData!D1607&lt;&gt;"",RawData!D1607,"")</f>
        <v/>
      </c>
      <c r="D1607" s="28" t="str">
        <f>IF(RawData!E1607&lt;&gt;"",RawData!E1607,"")</f>
        <v/>
      </c>
      <c r="E1607" t="str">
        <f>IF(RawData!F1607&lt;&gt;"",CONCATENATE(RawData!F1607,", ",LEFT(RawData!G1607,1)),"")</f>
        <v/>
      </c>
      <c r="G1607" s="30" t="str">
        <f t="shared" si="25"/>
        <v/>
      </c>
      <c r="H1607" t="str">
        <f>IF(A1607&lt;&gt;"",VLOOKUP(G1607,ScoreRanges!$C$4:$E$8,3),"")</f>
        <v/>
      </c>
      <c r="J1607" s="30" t="str">
        <f>IF(AND(ConversionTable!$F$2&lt;&gt;"",A1607&lt;&gt;""),VLOOKUP(G1607,ConversionTable!B$2:D$402,3),"")</f>
        <v/>
      </c>
      <c r="K1607" t="str">
        <f>IF(AND(ConversionTable!$F$2&lt;&gt;"",A1607&lt;&gt;""),VLOOKUP(J1607,ConversionTable!I$4:K$7,3),"")</f>
        <v/>
      </c>
      <c r="M1607" t="str">
        <f>IF(A1607&lt;&gt;"",(RawData!AC1607*ScoringModel!$B$11+RawData!AD1607*ScoringModel!$B$21+RawData!AE1607*ScoringModel!$B$31)*0.01,"")</f>
        <v/>
      </c>
      <c r="N1607" t="str">
        <f>IF(A1607&lt;&gt;"",(RawData!H1607*ScoringModel!$B$4+RawData!I1607*ScoringModel!$B$5+RawData!J1607*ScoringModel!$B$6+RawData!K1607*ScoringModel!$B$7+RawData!L1607*ScoringModel!$B$8+RawData!M1607*ScoringModel!$B$9+RawData!N1607*ScoringModel!$B$10)*0.01,"")</f>
        <v/>
      </c>
      <c r="O1607" t="str">
        <f>IF(A1607&lt;&gt;"",(RawData!O1607*ScoringModel!$B$14+RawData!P1607*ScoringModel!$B$15+RawData!Q1607*ScoringModel!$B$16+RawData!R1607*ScoringModel!$B$17+RawData!S1607*ScoringModel!$B$18+RawData!T1607*ScoringModel!$B$19+RawData!U1607*ScoringModel!$B$20)*0.01,"")</f>
        <v/>
      </c>
      <c r="P1607" t="str">
        <f>IF(A1607&lt;&gt;"",(RawData!V1607*ScoringModel!$B$24+RawData!W1607*ScoringModel!$B$25+RawData!X1607*ScoringModel!$B$26+RawData!Y1607*ScoringModel!$B$27+RawData!Z1607*ScoringModel!$B$28+RawData!AA1607*ScoringModel!$B$29+RawData!AB1607*ScoringModel!$B$30)*0.01,"")</f>
        <v/>
      </c>
      <c r="Q1607" s="19"/>
      <c r="R1607" s="19"/>
      <c r="S1607" s="19"/>
      <c r="T1607" s="19"/>
      <c r="U1607" s="19"/>
      <c r="V1607" s="19"/>
    </row>
    <row r="1608" spans="1:22" x14ac:dyDescent="0.25">
      <c r="A1608" t="str">
        <f>IF(RawData!A1608&lt;&gt;"",RawData!A1608,"")</f>
        <v/>
      </c>
      <c r="B1608" t="str">
        <f>IF(RawData!B1608&lt;&gt;"",CONCATENATE(RawData!B1608,", ",RawData!C1608),"")</f>
        <v/>
      </c>
      <c r="C1608" t="str">
        <f>IF(RawData!D1608&lt;&gt;"",RawData!D1608,"")</f>
        <v/>
      </c>
      <c r="D1608" s="28" t="str">
        <f>IF(RawData!E1608&lt;&gt;"",RawData!E1608,"")</f>
        <v/>
      </c>
      <c r="E1608" t="str">
        <f>IF(RawData!F1608&lt;&gt;"",CONCATENATE(RawData!F1608,", ",LEFT(RawData!G1608,1)),"")</f>
        <v/>
      </c>
      <c r="G1608" s="30" t="str">
        <f t="shared" si="25"/>
        <v/>
      </c>
      <c r="H1608" t="str">
        <f>IF(A1608&lt;&gt;"",VLOOKUP(G1608,ScoreRanges!$C$4:$E$8,3),"")</f>
        <v/>
      </c>
      <c r="J1608" s="30" t="str">
        <f>IF(AND(ConversionTable!$F$2&lt;&gt;"",A1608&lt;&gt;""),VLOOKUP(G1608,ConversionTable!B$2:D$402,3),"")</f>
        <v/>
      </c>
      <c r="K1608" t="str">
        <f>IF(AND(ConversionTable!$F$2&lt;&gt;"",A1608&lt;&gt;""),VLOOKUP(J1608,ConversionTable!I$4:K$7,3),"")</f>
        <v/>
      </c>
      <c r="M1608" t="str">
        <f>IF(A1608&lt;&gt;"",(RawData!AC1608*ScoringModel!$B$11+RawData!AD1608*ScoringModel!$B$21+RawData!AE1608*ScoringModel!$B$31)*0.01,"")</f>
        <v/>
      </c>
      <c r="N1608" t="str">
        <f>IF(A1608&lt;&gt;"",(RawData!H1608*ScoringModel!$B$4+RawData!I1608*ScoringModel!$B$5+RawData!J1608*ScoringModel!$B$6+RawData!K1608*ScoringModel!$B$7+RawData!L1608*ScoringModel!$B$8+RawData!M1608*ScoringModel!$B$9+RawData!N1608*ScoringModel!$B$10)*0.01,"")</f>
        <v/>
      </c>
      <c r="O1608" t="str">
        <f>IF(A1608&lt;&gt;"",(RawData!O1608*ScoringModel!$B$14+RawData!P1608*ScoringModel!$B$15+RawData!Q1608*ScoringModel!$B$16+RawData!R1608*ScoringModel!$B$17+RawData!S1608*ScoringModel!$B$18+RawData!T1608*ScoringModel!$B$19+RawData!U1608*ScoringModel!$B$20)*0.01,"")</f>
        <v/>
      </c>
      <c r="P1608" t="str">
        <f>IF(A1608&lt;&gt;"",(RawData!V1608*ScoringModel!$B$24+RawData!W1608*ScoringModel!$B$25+RawData!X1608*ScoringModel!$B$26+RawData!Y1608*ScoringModel!$B$27+RawData!Z1608*ScoringModel!$B$28+RawData!AA1608*ScoringModel!$B$29+RawData!AB1608*ScoringModel!$B$30)*0.01,"")</f>
        <v/>
      </c>
      <c r="Q1608" s="19"/>
      <c r="R1608" s="19"/>
      <c r="S1608" s="19"/>
      <c r="T1608" s="19"/>
      <c r="U1608" s="19"/>
      <c r="V1608" s="19"/>
    </row>
    <row r="1609" spans="1:22" x14ac:dyDescent="0.25">
      <c r="A1609" t="str">
        <f>IF(RawData!A1609&lt;&gt;"",RawData!A1609,"")</f>
        <v/>
      </c>
      <c r="B1609" t="str">
        <f>IF(RawData!B1609&lt;&gt;"",CONCATENATE(RawData!B1609,", ",RawData!C1609),"")</f>
        <v/>
      </c>
      <c r="C1609" t="str">
        <f>IF(RawData!D1609&lt;&gt;"",RawData!D1609,"")</f>
        <v/>
      </c>
      <c r="D1609" s="28" t="str">
        <f>IF(RawData!E1609&lt;&gt;"",RawData!E1609,"")</f>
        <v/>
      </c>
      <c r="E1609" t="str">
        <f>IF(RawData!F1609&lt;&gt;"",CONCATENATE(RawData!F1609,", ",LEFT(RawData!G1609,1)),"")</f>
        <v/>
      </c>
      <c r="G1609" s="30" t="str">
        <f t="shared" si="25"/>
        <v/>
      </c>
      <c r="H1609" t="str">
        <f>IF(A1609&lt;&gt;"",VLOOKUP(G1609,ScoreRanges!$C$4:$E$8,3),"")</f>
        <v/>
      </c>
      <c r="J1609" s="30" t="str">
        <f>IF(AND(ConversionTable!$F$2&lt;&gt;"",A1609&lt;&gt;""),VLOOKUP(G1609,ConversionTable!B$2:D$402,3),"")</f>
        <v/>
      </c>
      <c r="K1609" t="str">
        <f>IF(AND(ConversionTable!$F$2&lt;&gt;"",A1609&lt;&gt;""),VLOOKUP(J1609,ConversionTable!I$4:K$7,3),"")</f>
        <v/>
      </c>
      <c r="M1609" t="str">
        <f>IF(A1609&lt;&gt;"",(RawData!AC1609*ScoringModel!$B$11+RawData!AD1609*ScoringModel!$B$21+RawData!AE1609*ScoringModel!$B$31)*0.01,"")</f>
        <v/>
      </c>
      <c r="N1609" t="str">
        <f>IF(A1609&lt;&gt;"",(RawData!H1609*ScoringModel!$B$4+RawData!I1609*ScoringModel!$B$5+RawData!J1609*ScoringModel!$B$6+RawData!K1609*ScoringModel!$B$7+RawData!L1609*ScoringModel!$B$8+RawData!M1609*ScoringModel!$B$9+RawData!N1609*ScoringModel!$B$10)*0.01,"")</f>
        <v/>
      </c>
      <c r="O1609" t="str">
        <f>IF(A1609&lt;&gt;"",(RawData!O1609*ScoringModel!$B$14+RawData!P1609*ScoringModel!$B$15+RawData!Q1609*ScoringModel!$B$16+RawData!R1609*ScoringModel!$B$17+RawData!S1609*ScoringModel!$B$18+RawData!T1609*ScoringModel!$B$19+RawData!U1609*ScoringModel!$B$20)*0.01,"")</f>
        <v/>
      </c>
      <c r="P1609" t="str">
        <f>IF(A1609&lt;&gt;"",(RawData!V1609*ScoringModel!$B$24+RawData!W1609*ScoringModel!$B$25+RawData!X1609*ScoringModel!$B$26+RawData!Y1609*ScoringModel!$B$27+RawData!Z1609*ScoringModel!$B$28+RawData!AA1609*ScoringModel!$B$29+RawData!AB1609*ScoringModel!$B$30)*0.01,"")</f>
        <v/>
      </c>
      <c r="Q1609" s="19"/>
      <c r="R1609" s="19"/>
      <c r="S1609" s="19"/>
      <c r="T1609" s="19"/>
      <c r="U1609" s="19"/>
      <c r="V1609" s="19"/>
    </row>
    <row r="1610" spans="1:22" x14ac:dyDescent="0.25">
      <c r="A1610" t="str">
        <f>IF(RawData!A1610&lt;&gt;"",RawData!A1610,"")</f>
        <v/>
      </c>
      <c r="B1610" t="str">
        <f>IF(RawData!B1610&lt;&gt;"",CONCATENATE(RawData!B1610,", ",RawData!C1610),"")</f>
        <v/>
      </c>
      <c r="C1610" t="str">
        <f>IF(RawData!D1610&lt;&gt;"",RawData!D1610,"")</f>
        <v/>
      </c>
      <c r="D1610" s="28" t="str">
        <f>IF(RawData!E1610&lt;&gt;"",RawData!E1610,"")</f>
        <v/>
      </c>
      <c r="E1610" t="str">
        <f>IF(RawData!F1610&lt;&gt;"",CONCATENATE(RawData!F1610,", ",LEFT(RawData!G1610,1)),"")</f>
        <v/>
      </c>
      <c r="G1610" s="30" t="str">
        <f t="shared" si="25"/>
        <v/>
      </c>
      <c r="H1610" t="str">
        <f>IF(A1610&lt;&gt;"",VLOOKUP(G1610,ScoreRanges!$C$4:$E$8,3),"")</f>
        <v/>
      </c>
      <c r="J1610" s="30" t="str">
        <f>IF(AND(ConversionTable!$F$2&lt;&gt;"",A1610&lt;&gt;""),VLOOKUP(G1610,ConversionTable!B$2:D$402,3),"")</f>
        <v/>
      </c>
      <c r="K1610" t="str">
        <f>IF(AND(ConversionTable!$F$2&lt;&gt;"",A1610&lt;&gt;""),VLOOKUP(J1610,ConversionTable!I$4:K$7,3),"")</f>
        <v/>
      </c>
      <c r="M1610" t="str">
        <f>IF(A1610&lt;&gt;"",(RawData!AC1610*ScoringModel!$B$11+RawData!AD1610*ScoringModel!$B$21+RawData!AE1610*ScoringModel!$B$31)*0.01,"")</f>
        <v/>
      </c>
      <c r="N1610" t="str">
        <f>IF(A1610&lt;&gt;"",(RawData!H1610*ScoringModel!$B$4+RawData!I1610*ScoringModel!$B$5+RawData!J1610*ScoringModel!$B$6+RawData!K1610*ScoringModel!$B$7+RawData!L1610*ScoringModel!$B$8+RawData!M1610*ScoringModel!$B$9+RawData!N1610*ScoringModel!$B$10)*0.01,"")</f>
        <v/>
      </c>
      <c r="O1610" t="str">
        <f>IF(A1610&lt;&gt;"",(RawData!O1610*ScoringModel!$B$14+RawData!P1610*ScoringModel!$B$15+RawData!Q1610*ScoringModel!$B$16+RawData!R1610*ScoringModel!$B$17+RawData!S1610*ScoringModel!$B$18+RawData!T1610*ScoringModel!$B$19+RawData!U1610*ScoringModel!$B$20)*0.01,"")</f>
        <v/>
      </c>
      <c r="P1610" t="str">
        <f>IF(A1610&lt;&gt;"",(RawData!V1610*ScoringModel!$B$24+RawData!W1610*ScoringModel!$B$25+RawData!X1610*ScoringModel!$B$26+RawData!Y1610*ScoringModel!$B$27+RawData!Z1610*ScoringModel!$B$28+RawData!AA1610*ScoringModel!$B$29+RawData!AB1610*ScoringModel!$B$30)*0.01,"")</f>
        <v/>
      </c>
      <c r="Q1610" s="19"/>
      <c r="R1610" s="19"/>
      <c r="S1610" s="19"/>
      <c r="T1610" s="19"/>
      <c r="U1610" s="19"/>
      <c r="V1610" s="19"/>
    </row>
    <row r="1611" spans="1:22" x14ac:dyDescent="0.25">
      <c r="A1611" t="str">
        <f>IF(RawData!A1611&lt;&gt;"",RawData!A1611,"")</f>
        <v/>
      </c>
      <c r="B1611" t="str">
        <f>IF(RawData!B1611&lt;&gt;"",CONCATENATE(RawData!B1611,", ",RawData!C1611),"")</f>
        <v/>
      </c>
      <c r="C1611" t="str">
        <f>IF(RawData!D1611&lt;&gt;"",RawData!D1611,"")</f>
        <v/>
      </c>
      <c r="D1611" s="28" t="str">
        <f>IF(RawData!E1611&lt;&gt;"",RawData!E1611,"")</f>
        <v/>
      </c>
      <c r="E1611" t="str">
        <f>IF(RawData!F1611&lt;&gt;"",CONCATENATE(RawData!F1611,", ",LEFT(RawData!G1611,1)),"")</f>
        <v/>
      </c>
      <c r="G1611" s="30" t="str">
        <f t="shared" si="25"/>
        <v/>
      </c>
      <c r="H1611" t="str">
        <f>IF(A1611&lt;&gt;"",VLOOKUP(G1611,ScoreRanges!$C$4:$E$8,3),"")</f>
        <v/>
      </c>
      <c r="J1611" s="30" t="str">
        <f>IF(AND(ConversionTable!$F$2&lt;&gt;"",A1611&lt;&gt;""),VLOOKUP(G1611,ConversionTable!B$2:D$402,3),"")</f>
        <v/>
      </c>
      <c r="K1611" t="str">
        <f>IF(AND(ConversionTable!$F$2&lt;&gt;"",A1611&lt;&gt;""),VLOOKUP(J1611,ConversionTable!I$4:K$7,3),"")</f>
        <v/>
      </c>
      <c r="M1611" t="str">
        <f>IF(A1611&lt;&gt;"",(RawData!AC1611*ScoringModel!$B$11+RawData!AD1611*ScoringModel!$B$21+RawData!AE1611*ScoringModel!$B$31)*0.01,"")</f>
        <v/>
      </c>
      <c r="N1611" t="str">
        <f>IF(A1611&lt;&gt;"",(RawData!H1611*ScoringModel!$B$4+RawData!I1611*ScoringModel!$B$5+RawData!J1611*ScoringModel!$B$6+RawData!K1611*ScoringModel!$B$7+RawData!L1611*ScoringModel!$B$8+RawData!M1611*ScoringModel!$B$9+RawData!N1611*ScoringModel!$B$10)*0.01,"")</f>
        <v/>
      </c>
      <c r="O1611" t="str">
        <f>IF(A1611&lt;&gt;"",(RawData!O1611*ScoringModel!$B$14+RawData!P1611*ScoringModel!$B$15+RawData!Q1611*ScoringModel!$B$16+RawData!R1611*ScoringModel!$B$17+RawData!S1611*ScoringModel!$B$18+RawData!T1611*ScoringModel!$B$19+RawData!U1611*ScoringModel!$B$20)*0.01,"")</f>
        <v/>
      </c>
      <c r="P1611" t="str">
        <f>IF(A1611&lt;&gt;"",(RawData!V1611*ScoringModel!$B$24+RawData!W1611*ScoringModel!$B$25+RawData!X1611*ScoringModel!$B$26+RawData!Y1611*ScoringModel!$B$27+RawData!Z1611*ScoringModel!$B$28+RawData!AA1611*ScoringModel!$B$29+RawData!AB1611*ScoringModel!$B$30)*0.01,"")</f>
        <v/>
      </c>
      <c r="Q1611" s="19"/>
      <c r="R1611" s="19"/>
      <c r="S1611" s="19"/>
      <c r="T1611" s="19"/>
      <c r="U1611" s="19"/>
      <c r="V1611" s="19"/>
    </row>
    <row r="1612" spans="1:22" x14ac:dyDescent="0.25">
      <c r="A1612" t="str">
        <f>IF(RawData!A1612&lt;&gt;"",RawData!A1612,"")</f>
        <v/>
      </c>
      <c r="B1612" t="str">
        <f>IF(RawData!B1612&lt;&gt;"",CONCATENATE(RawData!B1612,", ",RawData!C1612),"")</f>
        <v/>
      </c>
      <c r="C1612" t="str">
        <f>IF(RawData!D1612&lt;&gt;"",RawData!D1612,"")</f>
        <v/>
      </c>
      <c r="D1612" s="28" t="str">
        <f>IF(RawData!E1612&lt;&gt;"",RawData!E1612,"")</f>
        <v/>
      </c>
      <c r="E1612" t="str">
        <f>IF(RawData!F1612&lt;&gt;"",CONCATENATE(RawData!F1612,", ",LEFT(RawData!G1612,1)),"")</f>
        <v/>
      </c>
      <c r="G1612" s="30" t="str">
        <f t="shared" si="25"/>
        <v/>
      </c>
      <c r="H1612" t="str">
        <f>IF(A1612&lt;&gt;"",VLOOKUP(G1612,ScoreRanges!$C$4:$E$8,3),"")</f>
        <v/>
      </c>
      <c r="J1612" s="30" t="str">
        <f>IF(AND(ConversionTable!$F$2&lt;&gt;"",A1612&lt;&gt;""),VLOOKUP(G1612,ConversionTable!B$2:D$402,3),"")</f>
        <v/>
      </c>
      <c r="K1612" t="str">
        <f>IF(AND(ConversionTable!$F$2&lt;&gt;"",A1612&lt;&gt;""),VLOOKUP(J1612,ConversionTable!I$4:K$7,3),"")</f>
        <v/>
      </c>
      <c r="M1612" t="str">
        <f>IF(A1612&lt;&gt;"",(RawData!AC1612*ScoringModel!$B$11+RawData!AD1612*ScoringModel!$B$21+RawData!AE1612*ScoringModel!$B$31)*0.01,"")</f>
        <v/>
      </c>
      <c r="N1612" t="str">
        <f>IF(A1612&lt;&gt;"",(RawData!H1612*ScoringModel!$B$4+RawData!I1612*ScoringModel!$B$5+RawData!J1612*ScoringModel!$B$6+RawData!K1612*ScoringModel!$B$7+RawData!L1612*ScoringModel!$B$8+RawData!M1612*ScoringModel!$B$9+RawData!N1612*ScoringModel!$B$10)*0.01,"")</f>
        <v/>
      </c>
      <c r="O1612" t="str">
        <f>IF(A1612&lt;&gt;"",(RawData!O1612*ScoringModel!$B$14+RawData!P1612*ScoringModel!$B$15+RawData!Q1612*ScoringModel!$B$16+RawData!R1612*ScoringModel!$B$17+RawData!S1612*ScoringModel!$B$18+RawData!T1612*ScoringModel!$B$19+RawData!U1612*ScoringModel!$B$20)*0.01,"")</f>
        <v/>
      </c>
      <c r="P1612" t="str">
        <f>IF(A1612&lt;&gt;"",(RawData!V1612*ScoringModel!$B$24+RawData!W1612*ScoringModel!$B$25+RawData!X1612*ScoringModel!$B$26+RawData!Y1612*ScoringModel!$B$27+RawData!Z1612*ScoringModel!$B$28+RawData!AA1612*ScoringModel!$B$29+RawData!AB1612*ScoringModel!$B$30)*0.01,"")</f>
        <v/>
      </c>
      <c r="Q1612" s="19"/>
      <c r="R1612" s="19"/>
      <c r="S1612" s="19"/>
      <c r="T1612" s="19"/>
      <c r="U1612" s="19"/>
      <c r="V1612" s="19"/>
    </row>
    <row r="1613" spans="1:22" x14ac:dyDescent="0.25">
      <c r="A1613" t="str">
        <f>IF(RawData!A1613&lt;&gt;"",RawData!A1613,"")</f>
        <v/>
      </c>
      <c r="B1613" t="str">
        <f>IF(RawData!B1613&lt;&gt;"",CONCATENATE(RawData!B1613,", ",RawData!C1613),"")</f>
        <v/>
      </c>
      <c r="C1613" t="str">
        <f>IF(RawData!D1613&lt;&gt;"",RawData!D1613,"")</f>
        <v/>
      </c>
      <c r="D1613" s="28" t="str">
        <f>IF(RawData!E1613&lt;&gt;"",RawData!E1613,"")</f>
        <v/>
      </c>
      <c r="E1613" t="str">
        <f>IF(RawData!F1613&lt;&gt;"",CONCATENATE(RawData!F1613,", ",LEFT(RawData!G1613,1)),"")</f>
        <v/>
      </c>
      <c r="G1613" s="30" t="str">
        <f t="shared" si="25"/>
        <v/>
      </c>
      <c r="H1613" t="str">
        <f>IF(A1613&lt;&gt;"",VLOOKUP(G1613,ScoreRanges!$C$4:$E$8,3),"")</f>
        <v/>
      </c>
      <c r="J1613" s="30" t="str">
        <f>IF(AND(ConversionTable!$F$2&lt;&gt;"",A1613&lt;&gt;""),VLOOKUP(G1613,ConversionTable!B$2:D$402,3),"")</f>
        <v/>
      </c>
      <c r="K1613" t="str">
        <f>IF(AND(ConversionTable!$F$2&lt;&gt;"",A1613&lt;&gt;""),VLOOKUP(J1613,ConversionTable!I$4:K$7,3),"")</f>
        <v/>
      </c>
      <c r="M1613" t="str">
        <f>IF(A1613&lt;&gt;"",(RawData!AC1613*ScoringModel!$B$11+RawData!AD1613*ScoringModel!$B$21+RawData!AE1613*ScoringModel!$B$31)*0.01,"")</f>
        <v/>
      </c>
      <c r="N1613" t="str">
        <f>IF(A1613&lt;&gt;"",(RawData!H1613*ScoringModel!$B$4+RawData!I1613*ScoringModel!$B$5+RawData!J1613*ScoringModel!$B$6+RawData!K1613*ScoringModel!$B$7+RawData!L1613*ScoringModel!$B$8+RawData!M1613*ScoringModel!$B$9+RawData!N1613*ScoringModel!$B$10)*0.01,"")</f>
        <v/>
      </c>
      <c r="O1613" t="str">
        <f>IF(A1613&lt;&gt;"",(RawData!O1613*ScoringModel!$B$14+RawData!P1613*ScoringModel!$B$15+RawData!Q1613*ScoringModel!$B$16+RawData!R1613*ScoringModel!$B$17+RawData!S1613*ScoringModel!$B$18+RawData!T1613*ScoringModel!$B$19+RawData!U1613*ScoringModel!$B$20)*0.01,"")</f>
        <v/>
      </c>
      <c r="P1613" t="str">
        <f>IF(A1613&lt;&gt;"",(RawData!V1613*ScoringModel!$B$24+RawData!W1613*ScoringModel!$B$25+RawData!X1613*ScoringModel!$B$26+RawData!Y1613*ScoringModel!$B$27+RawData!Z1613*ScoringModel!$B$28+RawData!AA1613*ScoringModel!$B$29+RawData!AB1613*ScoringModel!$B$30)*0.01,"")</f>
        <v/>
      </c>
      <c r="Q1613" s="19"/>
      <c r="R1613" s="19"/>
      <c r="S1613" s="19"/>
      <c r="T1613" s="19"/>
      <c r="U1613" s="19"/>
      <c r="V1613" s="19"/>
    </row>
    <row r="1614" spans="1:22" x14ac:dyDescent="0.25">
      <c r="A1614" t="str">
        <f>IF(RawData!A1614&lt;&gt;"",RawData!A1614,"")</f>
        <v/>
      </c>
      <c r="B1614" t="str">
        <f>IF(RawData!B1614&lt;&gt;"",CONCATENATE(RawData!B1614,", ",RawData!C1614),"")</f>
        <v/>
      </c>
      <c r="C1614" t="str">
        <f>IF(RawData!D1614&lt;&gt;"",RawData!D1614,"")</f>
        <v/>
      </c>
      <c r="D1614" s="28" t="str">
        <f>IF(RawData!E1614&lt;&gt;"",RawData!E1614,"")</f>
        <v/>
      </c>
      <c r="E1614" t="str">
        <f>IF(RawData!F1614&lt;&gt;"",CONCATENATE(RawData!F1614,", ",LEFT(RawData!G1614,1)),"")</f>
        <v/>
      </c>
      <c r="G1614" s="30" t="str">
        <f t="shared" si="25"/>
        <v/>
      </c>
      <c r="H1614" t="str">
        <f>IF(A1614&lt;&gt;"",VLOOKUP(G1614,ScoreRanges!$C$4:$E$8,3),"")</f>
        <v/>
      </c>
      <c r="J1614" s="30" t="str">
        <f>IF(AND(ConversionTable!$F$2&lt;&gt;"",A1614&lt;&gt;""),VLOOKUP(G1614,ConversionTable!B$2:D$402,3),"")</f>
        <v/>
      </c>
      <c r="K1614" t="str">
        <f>IF(AND(ConversionTable!$F$2&lt;&gt;"",A1614&lt;&gt;""),VLOOKUP(J1614,ConversionTable!I$4:K$7,3),"")</f>
        <v/>
      </c>
      <c r="M1614" t="str">
        <f>IF(A1614&lt;&gt;"",(RawData!AC1614*ScoringModel!$B$11+RawData!AD1614*ScoringModel!$B$21+RawData!AE1614*ScoringModel!$B$31)*0.01,"")</f>
        <v/>
      </c>
      <c r="N1614" t="str">
        <f>IF(A1614&lt;&gt;"",(RawData!H1614*ScoringModel!$B$4+RawData!I1614*ScoringModel!$B$5+RawData!J1614*ScoringModel!$B$6+RawData!K1614*ScoringModel!$B$7+RawData!L1614*ScoringModel!$B$8+RawData!M1614*ScoringModel!$B$9+RawData!N1614*ScoringModel!$B$10)*0.01,"")</f>
        <v/>
      </c>
      <c r="O1614" t="str">
        <f>IF(A1614&lt;&gt;"",(RawData!O1614*ScoringModel!$B$14+RawData!P1614*ScoringModel!$B$15+RawData!Q1614*ScoringModel!$B$16+RawData!R1614*ScoringModel!$B$17+RawData!S1614*ScoringModel!$B$18+RawData!T1614*ScoringModel!$B$19+RawData!U1614*ScoringModel!$B$20)*0.01,"")</f>
        <v/>
      </c>
      <c r="P1614" t="str">
        <f>IF(A1614&lt;&gt;"",(RawData!V1614*ScoringModel!$B$24+RawData!W1614*ScoringModel!$B$25+RawData!X1614*ScoringModel!$B$26+RawData!Y1614*ScoringModel!$B$27+RawData!Z1614*ScoringModel!$B$28+RawData!AA1614*ScoringModel!$B$29+RawData!AB1614*ScoringModel!$B$30)*0.01,"")</f>
        <v/>
      </c>
      <c r="Q1614" s="19"/>
      <c r="R1614" s="19"/>
      <c r="S1614" s="19"/>
      <c r="T1614" s="19"/>
      <c r="U1614" s="19"/>
      <c r="V1614" s="19"/>
    </row>
    <row r="1615" spans="1:22" x14ac:dyDescent="0.25">
      <c r="A1615" t="str">
        <f>IF(RawData!A1615&lt;&gt;"",RawData!A1615,"")</f>
        <v/>
      </c>
      <c r="B1615" t="str">
        <f>IF(RawData!B1615&lt;&gt;"",CONCATENATE(RawData!B1615,", ",RawData!C1615),"")</f>
        <v/>
      </c>
      <c r="C1615" t="str">
        <f>IF(RawData!D1615&lt;&gt;"",RawData!D1615,"")</f>
        <v/>
      </c>
      <c r="D1615" s="28" t="str">
        <f>IF(RawData!E1615&lt;&gt;"",RawData!E1615,"")</f>
        <v/>
      </c>
      <c r="E1615" t="str">
        <f>IF(RawData!F1615&lt;&gt;"",CONCATENATE(RawData!F1615,", ",LEFT(RawData!G1615,1)),"")</f>
        <v/>
      </c>
      <c r="G1615" s="30" t="str">
        <f t="shared" si="25"/>
        <v/>
      </c>
      <c r="H1615" t="str">
        <f>IF(A1615&lt;&gt;"",VLOOKUP(G1615,ScoreRanges!$C$4:$E$8,3),"")</f>
        <v/>
      </c>
      <c r="J1615" s="30" t="str">
        <f>IF(AND(ConversionTable!$F$2&lt;&gt;"",A1615&lt;&gt;""),VLOOKUP(G1615,ConversionTable!B$2:D$402,3),"")</f>
        <v/>
      </c>
      <c r="K1615" t="str">
        <f>IF(AND(ConversionTable!$F$2&lt;&gt;"",A1615&lt;&gt;""),VLOOKUP(J1615,ConversionTable!I$4:K$7,3),"")</f>
        <v/>
      </c>
      <c r="M1615" t="str">
        <f>IF(A1615&lt;&gt;"",(RawData!AC1615*ScoringModel!$B$11+RawData!AD1615*ScoringModel!$B$21+RawData!AE1615*ScoringModel!$B$31)*0.01,"")</f>
        <v/>
      </c>
      <c r="N1615" t="str">
        <f>IF(A1615&lt;&gt;"",(RawData!H1615*ScoringModel!$B$4+RawData!I1615*ScoringModel!$B$5+RawData!J1615*ScoringModel!$B$6+RawData!K1615*ScoringModel!$B$7+RawData!L1615*ScoringModel!$B$8+RawData!M1615*ScoringModel!$B$9+RawData!N1615*ScoringModel!$B$10)*0.01,"")</f>
        <v/>
      </c>
      <c r="O1615" t="str">
        <f>IF(A1615&lt;&gt;"",(RawData!O1615*ScoringModel!$B$14+RawData!P1615*ScoringModel!$B$15+RawData!Q1615*ScoringModel!$B$16+RawData!R1615*ScoringModel!$B$17+RawData!S1615*ScoringModel!$B$18+RawData!T1615*ScoringModel!$B$19+RawData!U1615*ScoringModel!$B$20)*0.01,"")</f>
        <v/>
      </c>
      <c r="P1615" t="str">
        <f>IF(A1615&lt;&gt;"",(RawData!V1615*ScoringModel!$B$24+RawData!W1615*ScoringModel!$B$25+RawData!X1615*ScoringModel!$B$26+RawData!Y1615*ScoringModel!$B$27+RawData!Z1615*ScoringModel!$B$28+RawData!AA1615*ScoringModel!$B$29+RawData!AB1615*ScoringModel!$B$30)*0.01,"")</f>
        <v/>
      </c>
      <c r="Q1615" s="19"/>
      <c r="R1615" s="19"/>
      <c r="S1615" s="19"/>
      <c r="T1615" s="19"/>
      <c r="U1615" s="19"/>
      <c r="V1615" s="19"/>
    </row>
    <row r="1616" spans="1:22" x14ac:dyDescent="0.25">
      <c r="A1616" t="str">
        <f>IF(RawData!A1616&lt;&gt;"",RawData!A1616,"")</f>
        <v/>
      </c>
      <c r="B1616" t="str">
        <f>IF(RawData!B1616&lt;&gt;"",CONCATENATE(RawData!B1616,", ",RawData!C1616),"")</f>
        <v/>
      </c>
      <c r="C1616" t="str">
        <f>IF(RawData!D1616&lt;&gt;"",RawData!D1616,"")</f>
        <v/>
      </c>
      <c r="D1616" s="28" t="str">
        <f>IF(RawData!E1616&lt;&gt;"",RawData!E1616,"")</f>
        <v/>
      </c>
      <c r="E1616" t="str">
        <f>IF(RawData!F1616&lt;&gt;"",CONCATENATE(RawData!F1616,", ",LEFT(RawData!G1616,1)),"")</f>
        <v/>
      </c>
      <c r="G1616" s="30" t="str">
        <f t="shared" si="25"/>
        <v/>
      </c>
      <c r="H1616" t="str">
        <f>IF(A1616&lt;&gt;"",VLOOKUP(G1616,ScoreRanges!$C$4:$E$8,3),"")</f>
        <v/>
      </c>
      <c r="J1616" s="30" t="str">
        <f>IF(AND(ConversionTable!$F$2&lt;&gt;"",A1616&lt;&gt;""),VLOOKUP(G1616,ConversionTable!B$2:D$402,3),"")</f>
        <v/>
      </c>
      <c r="K1616" t="str">
        <f>IF(AND(ConversionTable!$F$2&lt;&gt;"",A1616&lt;&gt;""),VLOOKUP(J1616,ConversionTable!I$4:K$7,3),"")</f>
        <v/>
      </c>
      <c r="M1616" t="str">
        <f>IF(A1616&lt;&gt;"",(RawData!AC1616*ScoringModel!$B$11+RawData!AD1616*ScoringModel!$B$21+RawData!AE1616*ScoringModel!$B$31)*0.01,"")</f>
        <v/>
      </c>
      <c r="N1616" t="str">
        <f>IF(A1616&lt;&gt;"",(RawData!H1616*ScoringModel!$B$4+RawData!I1616*ScoringModel!$B$5+RawData!J1616*ScoringModel!$B$6+RawData!K1616*ScoringModel!$B$7+RawData!L1616*ScoringModel!$B$8+RawData!M1616*ScoringModel!$B$9+RawData!N1616*ScoringModel!$B$10)*0.01,"")</f>
        <v/>
      </c>
      <c r="O1616" t="str">
        <f>IF(A1616&lt;&gt;"",(RawData!O1616*ScoringModel!$B$14+RawData!P1616*ScoringModel!$B$15+RawData!Q1616*ScoringModel!$B$16+RawData!R1616*ScoringModel!$B$17+RawData!S1616*ScoringModel!$B$18+RawData!T1616*ScoringModel!$B$19+RawData!U1616*ScoringModel!$B$20)*0.01,"")</f>
        <v/>
      </c>
      <c r="P1616" t="str">
        <f>IF(A1616&lt;&gt;"",(RawData!V1616*ScoringModel!$B$24+RawData!W1616*ScoringModel!$B$25+RawData!X1616*ScoringModel!$B$26+RawData!Y1616*ScoringModel!$B$27+RawData!Z1616*ScoringModel!$B$28+RawData!AA1616*ScoringModel!$B$29+RawData!AB1616*ScoringModel!$B$30)*0.01,"")</f>
        <v/>
      </c>
      <c r="Q1616" s="19"/>
      <c r="R1616" s="19"/>
      <c r="S1616" s="19"/>
      <c r="T1616" s="19"/>
      <c r="U1616" s="19"/>
      <c r="V1616" s="19"/>
    </row>
    <row r="1617" spans="1:22" x14ac:dyDescent="0.25">
      <c r="A1617" t="str">
        <f>IF(RawData!A1617&lt;&gt;"",RawData!A1617,"")</f>
        <v/>
      </c>
      <c r="B1617" t="str">
        <f>IF(RawData!B1617&lt;&gt;"",CONCATENATE(RawData!B1617,", ",RawData!C1617),"")</f>
        <v/>
      </c>
      <c r="C1617" t="str">
        <f>IF(RawData!D1617&lt;&gt;"",RawData!D1617,"")</f>
        <v/>
      </c>
      <c r="D1617" s="28" t="str">
        <f>IF(RawData!E1617&lt;&gt;"",RawData!E1617,"")</f>
        <v/>
      </c>
      <c r="E1617" t="str">
        <f>IF(RawData!F1617&lt;&gt;"",CONCATENATE(RawData!F1617,", ",LEFT(RawData!G1617,1)),"")</f>
        <v/>
      </c>
      <c r="G1617" s="30" t="str">
        <f t="shared" si="25"/>
        <v/>
      </c>
      <c r="H1617" t="str">
        <f>IF(A1617&lt;&gt;"",VLOOKUP(G1617,ScoreRanges!$C$4:$E$8,3),"")</f>
        <v/>
      </c>
      <c r="J1617" s="30" t="str">
        <f>IF(AND(ConversionTable!$F$2&lt;&gt;"",A1617&lt;&gt;""),VLOOKUP(G1617,ConversionTable!B$2:D$402,3),"")</f>
        <v/>
      </c>
      <c r="K1617" t="str">
        <f>IF(AND(ConversionTable!$F$2&lt;&gt;"",A1617&lt;&gt;""),VLOOKUP(J1617,ConversionTable!I$4:K$7,3),"")</f>
        <v/>
      </c>
      <c r="M1617" t="str">
        <f>IF(A1617&lt;&gt;"",(RawData!AC1617*ScoringModel!$B$11+RawData!AD1617*ScoringModel!$B$21+RawData!AE1617*ScoringModel!$B$31)*0.01,"")</f>
        <v/>
      </c>
      <c r="N1617" t="str">
        <f>IF(A1617&lt;&gt;"",(RawData!H1617*ScoringModel!$B$4+RawData!I1617*ScoringModel!$B$5+RawData!J1617*ScoringModel!$B$6+RawData!K1617*ScoringModel!$B$7+RawData!L1617*ScoringModel!$B$8+RawData!M1617*ScoringModel!$B$9+RawData!N1617*ScoringModel!$B$10)*0.01,"")</f>
        <v/>
      </c>
      <c r="O1617" t="str">
        <f>IF(A1617&lt;&gt;"",(RawData!O1617*ScoringModel!$B$14+RawData!P1617*ScoringModel!$B$15+RawData!Q1617*ScoringModel!$B$16+RawData!R1617*ScoringModel!$B$17+RawData!S1617*ScoringModel!$B$18+RawData!T1617*ScoringModel!$B$19+RawData!U1617*ScoringModel!$B$20)*0.01,"")</f>
        <v/>
      </c>
      <c r="P1617" t="str">
        <f>IF(A1617&lt;&gt;"",(RawData!V1617*ScoringModel!$B$24+RawData!W1617*ScoringModel!$B$25+RawData!X1617*ScoringModel!$B$26+RawData!Y1617*ScoringModel!$B$27+RawData!Z1617*ScoringModel!$B$28+RawData!AA1617*ScoringModel!$B$29+RawData!AB1617*ScoringModel!$B$30)*0.01,"")</f>
        <v/>
      </c>
      <c r="Q1617" s="19"/>
      <c r="R1617" s="19"/>
      <c r="S1617" s="19"/>
      <c r="T1617" s="19"/>
      <c r="U1617" s="19"/>
      <c r="V1617" s="19"/>
    </row>
    <row r="1618" spans="1:22" x14ac:dyDescent="0.25">
      <c r="A1618" t="str">
        <f>IF(RawData!A1618&lt;&gt;"",RawData!A1618,"")</f>
        <v/>
      </c>
      <c r="B1618" t="str">
        <f>IF(RawData!B1618&lt;&gt;"",CONCATENATE(RawData!B1618,", ",RawData!C1618),"")</f>
        <v/>
      </c>
      <c r="C1618" t="str">
        <f>IF(RawData!D1618&lt;&gt;"",RawData!D1618,"")</f>
        <v/>
      </c>
      <c r="D1618" s="28" t="str">
        <f>IF(RawData!E1618&lt;&gt;"",RawData!E1618,"")</f>
        <v/>
      </c>
      <c r="E1618" t="str">
        <f>IF(RawData!F1618&lt;&gt;"",CONCATENATE(RawData!F1618,", ",LEFT(RawData!G1618,1)),"")</f>
        <v/>
      </c>
      <c r="G1618" s="30" t="str">
        <f t="shared" si="25"/>
        <v/>
      </c>
      <c r="H1618" t="str">
        <f>IF(A1618&lt;&gt;"",VLOOKUP(G1618,ScoreRanges!$C$4:$E$8,3),"")</f>
        <v/>
      </c>
      <c r="J1618" s="30" t="str">
        <f>IF(AND(ConversionTable!$F$2&lt;&gt;"",A1618&lt;&gt;""),VLOOKUP(G1618,ConversionTable!B$2:D$402,3),"")</f>
        <v/>
      </c>
      <c r="K1618" t="str">
        <f>IF(AND(ConversionTable!$F$2&lt;&gt;"",A1618&lt;&gt;""),VLOOKUP(J1618,ConversionTable!I$4:K$7,3),"")</f>
        <v/>
      </c>
      <c r="M1618" t="str">
        <f>IF(A1618&lt;&gt;"",(RawData!AC1618*ScoringModel!$B$11+RawData!AD1618*ScoringModel!$B$21+RawData!AE1618*ScoringModel!$B$31)*0.01,"")</f>
        <v/>
      </c>
      <c r="N1618" t="str">
        <f>IF(A1618&lt;&gt;"",(RawData!H1618*ScoringModel!$B$4+RawData!I1618*ScoringModel!$B$5+RawData!J1618*ScoringModel!$B$6+RawData!K1618*ScoringModel!$B$7+RawData!L1618*ScoringModel!$B$8+RawData!M1618*ScoringModel!$B$9+RawData!N1618*ScoringModel!$B$10)*0.01,"")</f>
        <v/>
      </c>
      <c r="O1618" t="str">
        <f>IF(A1618&lt;&gt;"",(RawData!O1618*ScoringModel!$B$14+RawData!P1618*ScoringModel!$B$15+RawData!Q1618*ScoringModel!$B$16+RawData!R1618*ScoringModel!$B$17+RawData!S1618*ScoringModel!$B$18+RawData!T1618*ScoringModel!$B$19+RawData!U1618*ScoringModel!$B$20)*0.01,"")</f>
        <v/>
      </c>
      <c r="P1618" t="str">
        <f>IF(A1618&lt;&gt;"",(RawData!V1618*ScoringModel!$B$24+RawData!W1618*ScoringModel!$B$25+RawData!X1618*ScoringModel!$B$26+RawData!Y1618*ScoringModel!$B$27+RawData!Z1618*ScoringModel!$B$28+RawData!AA1618*ScoringModel!$B$29+RawData!AB1618*ScoringModel!$B$30)*0.01,"")</f>
        <v/>
      </c>
      <c r="Q1618" s="19"/>
      <c r="R1618" s="19"/>
      <c r="S1618" s="19"/>
      <c r="T1618" s="19"/>
      <c r="U1618" s="19"/>
      <c r="V1618" s="19"/>
    </row>
    <row r="1619" spans="1:22" x14ac:dyDescent="0.25">
      <c r="A1619" t="str">
        <f>IF(RawData!A1619&lt;&gt;"",RawData!A1619,"")</f>
        <v/>
      </c>
      <c r="B1619" t="str">
        <f>IF(RawData!B1619&lt;&gt;"",CONCATENATE(RawData!B1619,", ",RawData!C1619),"")</f>
        <v/>
      </c>
      <c r="C1619" t="str">
        <f>IF(RawData!D1619&lt;&gt;"",RawData!D1619,"")</f>
        <v/>
      </c>
      <c r="D1619" s="28" t="str">
        <f>IF(RawData!E1619&lt;&gt;"",RawData!E1619,"")</f>
        <v/>
      </c>
      <c r="E1619" t="str">
        <f>IF(RawData!F1619&lt;&gt;"",CONCATENATE(RawData!F1619,", ",LEFT(RawData!G1619,1)),"")</f>
        <v/>
      </c>
      <c r="G1619" s="30" t="str">
        <f t="shared" si="25"/>
        <v/>
      </c>
      <c r="H1619" t="str">
        <f>IF(A1619&lt;&gt;"",VLOOKUP(G1619,ScoreRanges!$C$4:$E$8,3),"")</f>
        <v/>
      </c>
      <c r="J1619" s="30" t="str">
        <f>IF(AND(ConversionTable!$F$2&lt;&gt;"",A1619&lt;&gt;""),VLOOKUP(G1619,ConversionTable!B$2:D$402,3),"")</f>
        <v/>
      </c>
      <c r="K1619" t="str">
        <f>IF(AND(ConversionTable!$F$2&lt;&gt;"",A1619&lt;&gt;""),VLOOKUP(J1619,ConversionTable!I$4:K$7,3),"")</f>
        <v/>
      </c>
      <c r="M1619" t="str">
        <f>IF(A1619&lt;&gt;"",(RawData!AC1619*ScoringModel!$B$11+RawData!AD1619*ScoringModel!$B$21+RawData!AE1619*ScoringModel!$B$31)*0.01,"")</f>
        <v/>
      </c>
      <c r="N1619" t="str">
        <f>IF(A1619&lt;&gt;"",(RawData!H1619*ScoringModel!$B$4+RawData!I1619*ScoringModel!$B$5+RawData!J1619*ScoringModel!$B$6+RawData!K1619*ScoringModel!$B$7+RawData!L1619*ScoringModel!$B$8+RawData!M1619*ScoringModel!$B$9+RawData!N1619*ScoringModel!$B$10)*0.01,"")</f>
        <v/>
      </c>
      <c r="O1619" t="str">
        <f>IF(A1619&lt;&gt;"",(RawData!O1619*ScoringModel!$B$14+RawData!P1619*ScoringModel!$B$15+RawData!Q1619*ScoringModel!$B$16+RawData!R1619*ScoringModel!$B$17+RawData!S1619*ScoringModel!$B$18+RawData!T1619*ScoringModel!$B$19+RawData!U1619*ScoringModel!$B$20)*0.01,"")</f>
        <v/>
      </c>
      <c r="P1619" t="str">
        <f>IF(A1619&lt;&gt;"",(RawData!V1619*ScoringModel!$B$24+RawData!W1619*ScoringModel!$B$25+RawData!X1619*ScoringModel!$B$26+RawData!Y1619*ScoringModel!$B$27+RawData!Z1619*ScoringModel!$B$28+RawData!AA1619*ScoringModel!$B$29+RawData!AB1619*ScoringModel!$B$30)*0.01,"")</f>
        <v/>
      </c>
      <c r="Q1619" s="19"/>
      <c r="R1619" s="19"/>
      <c r="S1619" s="19"/>
      <c r="T1619" s="19"/>
      <c r="U1619" s="19"/>
      <c r="V1619" s="19"/>
    </row>
    <row r="1620" spans="1:22" x14ac:dyDescent="0.25">
      <c r="A1620" t="str">
        <f>IF(RawData!A1620&lt;&gt;"",RawData!A1620,"")</f>
        <v/>
      </c>
      <c r="B1620" t="str">
        <f>IF(RawData!B1620&lt;&gt;"",CONCATENATE(RawData!B1620,", ",RawData!C1620),"")</f>
        <v/>
      </c>
      <c r="C1620" t="str">
        <f>IF(RawData!D1620&lt;&gt;"",RawData!D1620,"")</f>
        <v/>
      </c>
      <c r="D1620" s="28" t="str">
        <f>IF(RawData!E1620&lt;&gt;"",RawData!E1620,"")</f>
        <v/>
      </c>
      <c r="E1620" t="str">
        <f>IF(RawData!F1620&lt;&gt;"",CONCATENATE(RawData!F1620,", ",LEFT(RawData!G1620,1)),"")</f>
        <v/>
      </c>
      <c r="G1620" s="30" t="str">
        <f t="shared" si="25"/>
        <v/>
      </c>
      <c r="H1620" t="str">
        <f>IF(A1620&lt;&gt;"",VLOOKUP(G1620,ScoreRanges!$C$4:$E$8,3),"")</f>
        <v/>
      </c>
      <c r="J1620" s="30" t="str">
        <f>IF(AND(ConversionTable!$F$2&lt;&gt;"",A1620&lt;&gt;""),VLOOKUP(G1620,ConversionTable!B$2:D$402,3),"")</f>
        <v/>
      </c>
      <c r="K1620" t="str">
        <f>IF(AND(ConversionTable!$F$2&lt;&gt;"",A1620&lt;&gt;""),VLOOKUP(J1620,ConversionTable!I$4:K$7,3),"")</f>
        <v/>
      </c>
      <c r="M1620" t="str">
        <f>IF(A1620&lt;&gt;"",(RawData!AC1620*ScoringModel!$B$11+RawData!AD1620*ScoringModel!$B$21+RawData!AE1620*ScoringModel!$B$31)*0.01,"")</f>
        <v/>
      </c>
      <c r="N1620" t="str">
        <f>IF(A1620&lt;&gt;"",(RawData!H1620*ScoringModel!$B$4+RawData!I1620*ScoringModel!$B$5+RawData!J1620*ScoringModel!$B$6+RawData!K1620*ScoringModel!$B$7+RawData!L1620*ScoringModel!$B$8+RawData!M1620*ScoringModel!$B$9+RawData!N1620*ScoringModel!$B$10)*0.01,"")</f>
        <v/>
      </c>
      <c r="O1620" t="str">
        <f>IF(A1620&lt;&gt;"",(RawData!O1620*ScoringModel!$B$14+RawData!P1620*ScoringModel!$B$15+RawData!Q1620*ScoringModel!$B$16+RawData!R1620*ScoringModel!$B$17+RawData!S1620*ScoringModel!$B$18+RawData!T1620*ScoringModel!$B$19+RawData!U1620*ScoringModel!$B$20)*0.01,"")</f>
        <v/>
      </c>
      <c r="P1620" t="str">
        <f>IF(A1620&lt;&gt;"",(RawData!V1620*ScoringModel!$B$24+RawData!W1620*ScoringModel!$B$25+RawData!X1620*ScoringModel!$B$26+RawData!Y1620*ScoringModel!$B$27+RawData!Z1620*ScoringModel!$B$28+RawData!AA1620*ScoringModel!$B$29+RawData!AB1620*ScoringModel!$B$30)*0.01,"")</f>
        <v/>
      </c>
      <c r="Q1620" s="19"/>
      <c r="R1620" s="19"/>
      <c r="S1620" s="19"/>
      <c r="T1620" s="19"/>
      <c r="U1620" s="19"/>
      <c r="V1620" s="19"/>
    </row>
    <row r="1621" spans="1:22" x14ac:dyDescent="0.25">
      <c r="A1621" t="str">
        <f>IF(RawData!A1621&lt;&gt;"",RawData!A1621,"")</f>
        <v/>
      </c>
      <c r="B1621" t="str">
        <f>IF(RawData!B1621&lt;&gt;"",CONCATENATE(RawData!B1621,", ",RawData!C1621),"")</f>
        <v/>
      </c>
      <c r="C1621" t="str">
        <f>IF(RawData!D1621&lt;&gt;"",RawData!D1621,"")</f>
        <v/>
      </c>
      <c r="D1621" s="28" t="str">
        <f>IF(RawData!E1621&lt;&gt;"",RawData!E1621,"")</f>
        <v/>
      </c>
      <c r="E1621" t="str">
        <f>IF(RawData!F1621&lt;&gt;"",CONCATENATE(RawData!F1621,", ",LEFT(RawData!G1621,1)),"")</f>
        <v/>
      </c>
      <c r="G1621" s="30" t="str">
        <f t="shared" si="25"/>
        <v/>
      </c>
      <c r="H1621" t="str">
        <f>IF(A1621&lt;&gt;"",VLOOKUP(G1621,ScoreRanges!$C$4:$E$8,3),"")</f>
        <v/>
      </c>
      <c r="J1621" s="30" t="str">
        <f>IF(AND(ConversionTable!$F$2&lt;&gt;"",A1621&lt;&gt;""),VLOOKUP(G1621,ConversionTable!B$2:D$402,3),"")</f>
        <v/>
      </c>
      <c r="K1621" t="str">
        <f>IF(AND(ConversionTable!$F$2&lt;&gt;"",A1621&lt;&gt;""),VLOOKUP(J1621,ConversionTable!I$4:K$7,3),"")</f>
        <v/>
      </c>
      <c r="M1621" t="str">
        <f>IF(A1621&lt;&gt;"",(RawData!AC1621*ScoringModel!$B$11+RawData!AD1621*ScoringModel!$B$21+RawData!AE1621*ScoringModel!$B$31)*0.01,"")</f>
        <v/>
      </c>
      <c r="N1621" t="str">
        <f>IF(A1621&lt;&gt;"",(RawData!H1621*ScoringModel!$B$4+RawData!I1621*ScoringModel!$B$5+RawData!J1621*ScoringModel!$B$6+RawData!K1621*ScoringModel!$B$7+RawData!L1621*ScoringModel!$B$8+RawData!M1621*ScoringModel!$B$9+RawData!N1621*ScoringModel!$B$10)*0.01,"")</f>
        <v/>
      </c>
      <c r="O1621" t="str">
        <f>IF(A1621&lt;&gt;"",(RawData!O1621*ScoringModel!$B$14+RawData!P1621*ScoringModel!$B$15+RawData!Q1621*ScoringModel!$B$16+RawData!R1621*ScoringModel!$B$17+RawData!S1621*ScoringModel!$B$18+RawData!T1621*ScoringModel!$B$19+RawData!U1621*ScoringModel!$B$20)*0.01,"")</f>
        <v/>
      </c>
      <c r="P1621" t="str">
        <f>IF(A1621&lt;&gt;"",(RawData!V1621*ScoringModel!$B$24+RawData!W1621*ScoringModel!$B$25+RawData!X1621*ScoringModel!$B$26+RawData!Y1621*ScoringModel!$B$27+RawData!Z1621*ScoringModel!$B$28+RawData!AA1621*ScoringModel!$B$29+RawData!AB1621*ScoringModel!$B$30)*0.01,"")</f>
        <v/>
      </c>
      <c r="Q1621" s="19"/>
      <c r="R1621" s="19"/>
      <c r="S1621" s="19"/>
      <c r="T1621" s="19"/>
      <c r="U1621" s="19"/>
      <c r="V1621" s="19"/>
    </row>
    <row r="1622" spans="1:22" x14ac:dyDescent="0.25">
      <c r="A1622" t="str">
        <f>IF(RawData!A1622&lt;&gt;"",RawData!A1622,"")</f>
        <v/>
      </c>
      <c r="B1622" t="str">
        <f>IF(RawData!B1622&lt;&gt;"",CONCATENATE(RawData!B1622,", ",RawData!C1622),"")</f>
        <v/>
      </c>
      <c r="C1622" t="str">
        <f>IF(RawData!D1622&lt;&gt;"",RawData!D1622,"")</f>
        <v/>
      </c>
      <c r="D1622" s="28" t="str">
        <f>IF(RawData!E1622&lt;&gt;"",RawData!E1622,"")</f>
        <v/>
      </c>
      <c r="E1622" t="str">
        <f>IF(RawData!F1622&lt;&gt;"",CONCATENATE(RawData!F1622,", ",LEFT(RawData!G1622,1)),"")</f>
        <v/>
      </c>
      <c r="G1622" s="30" t="str">
        <f t="shared" si="25"/>
        <v/>
      </c>
      <c r="H1622" t="str">
        <f>IF(A1622&lt;&gt;"",VLOOKUP(G1622,ScoreRanges!$C$4:$E$8,3),"")</f>
        <v/>
      </c>
      <c r="J1622" s="30" t="str">
        <f>IF(AND(ConversionTable!$F$2&lt;&gt;"",A1622&lt;&gt;""),VLOOKUP(G1622,ConversionTable!B$2:D$402,3),"")</f>
        <v/>
      </c>
      <c r="K1622" t="str">
        <f>IF(AND(ConversionTable!$F$2&lt;&gt;"",A1622&lt;&gt;""),VLOOKUP(J1622,ConversionTable!I$4:K$7,3),"")</f>
        <v/>
      </c>
      <c r="M1622" t="str">
        <f>IF(A1622&lt;&gt;"",(RawData!AC1622*ScoringModel!$B$11+RawData!AD1622*ScoringModel!$B$21+RawData!AE1622*ScoringModel!$B$31)*0.01,"")</f>
        <v/>
      </c>
      <c r="N1622" t="str">
        <f>IF(A1622&lt;&gt;"",(RawData!H1622*ScoringModel!$B$4+RawData!I1622*ScoringModel!$B$5+RawData!J1622*ScoringModel!$B$6+RawData!K1622*ScoringModel!$B$7+RawData!L1622*ScoringModel!$B$8+RawData!M1622*ScoringModel!$B$9+RawData!N1622*ScoringModel!$B$10)*0.01,"")</f>
        <v/>
      </c>
      <c r="O1622" t="str">
        <f>IF(A1622&lt;&gt;"",(RawData!O1622*ScoringModel!$B$14+RawData!P1622*ScoringModel!$B$15+RawData!Q1622*ScoringModel!$B$16+RawData!R1622*ScoringModel!$B$17+RawData!S1622*ScoringModel!$B$18+RawData!T1622*ScoringModel!$B$19+RawData!U1622*ScoringModel!$B$20)*0.01,"")</f>
        <v/>
      </c>
      <c r="P1622" t="str">
        <f>IF(A1622&lt;&gt;"",(RawData!V1622*ScoringModel!$B$24+RawData!W1622*ScoringModel!$B$25+RawData!X1622*ScoringModel!$B$26+RawData!Y1622*ScoringModel!$B$27+RawData!Z1622*ScoringModel!$B$28+RawData!AA1622*ScoringModel!$B$29+RawData!AB1622*ScoringModel!$B$30)*0.01,"")</f>
        <v/>
      </c>
      <c r="Q1622" s="19"/>
      <c r="R1622" s="19"/>
      <c r="S1622" s="19"/>
      <c r="T1622" s="19"/>
      <c r="U1622" s="19"/>
      <c r="V1622" s="19"/>
    </row>
    <row r="1623" spans="1:22" x14ac:dyDescent="0.25">
      <c r="A1623" t="str">
        <f>IF(RawData!A1623&lt;&gt;"",RawData!A1623,"")</f>
        <v/>
      </c>
      <c r="B1623" t="str">
        <f>IF(RawData!B1623&lt;&gt;"",CONCATENATE(RawData!B1623,", ",RawData!C1623),"")</f>
        <v/>
      </c>
      <c r="C1623" t="str">
        <f>IF(RawData!D1623&lt;&gt;"",RawData!D1623,"")</f>
        <v/>
      </c>
      <c r="D1623" s="28" t="str">
        <f>IF(RawData!E1623&lt;&gt;"",RawData!E1623,"")</f>
        <v/>
      </c>
      <c r="E1623" t="str">
        <f>IF(RawData!F1623&lt;&gt;"",CONCATENATE(RawData!F1623,", ",LEFT(RawData!G1623,1)),"")</f>
        <v/>
      </c>
      <c r="G1623" s="30" t="str">
        <f t="shared" si="25"/>
        <v/>
      </c>
      <c r="H1623" t="str">
        <f>IF(A1623&lt;&gt;"",VLOOKUP(G1623,ScoreRanges!$C$4:$E$8,3),"")</f>
        <v/>
      </c>
      <c r="J1623" s="30" t="str">
        <f>IF(AND(ConversionTable!$F$2&lt;&gt;"",A1623&lt;&gt;""),VLOOKUP(G1623,ConversionTable!B$2:D$402,3),"")</f>
        <v/>
      </c>
      <c r="K1623" t="str">
        <f>IF(AND(ConversionTable!$F$2&lt;&gt;"",A1623&lt;&gt;""),VLOOKUP(J1623,ConversionTable!I$4:K$7,3),"")</f>
        <v/>
      </c>
      <c r="M1623" t="str">
        <f>IF(A1623&lt;&gt;"",(RawData!AC1623*ScoringModel!$B$11+RawData!AD1623*ScoringModel!$B$21+RawData!AE1623*ScoringModel!$B$31)*0.01,"")</f>
        <v/>
      </c>
      <c r="N1623" t="str">
        <f>IF(A1623&lt;&gt;"",(RawData!H1623*ScoringModel!$B$4+RawData!I1623*ScoringModel!$B$5+RawData!J1623*ScoringModel!$B$6+RawData!K1623*ScoringModel!$B$7+RawData!L1623*ScoringModel!$B$8+RawData!M1623*ScoringModel!$B$9+RawData!N1623*ScoringModel!$B$10)*0.01,"")</f>
        <v/>
      </c>
      <c r="O1623" t="str">
        <f>IF(A1623&lt;&gt;"",(RawData!O1623*ScoringModel!$B$14+RawData!P1623*ScoringModel!$B$15+RawData!Q1623*ScoringModel!$B$16+RawData!R1623*ScoringModel!$B$17+RawData!S1623*ScoringModel!$B$18+RawData!T1623*ScoringModel!$B$19+RawData!U1623*ScoringModel!$B$20)*0.01,"")</f>
        <v/>
      </c>
      <c r="P1623" t="str">
        <f>IF(A1623&lt;&gt;"",(RawData!V1623*ScoringModel!$B$24+RawData!W1623*ScoringModel!$B$25+RawData!X1623*ScoringModel!$B$26+RawData!Y1623*ScoringModel!$B$27+RawData!Z1623*ScoringModel!$B$28+RawData!AA1623*ScoringModel!$B$29+RawData!AB1623*ScoringModel!$B$30)*0.01,"")</f>
        <v/>
      </c>
      <c r="Q1623" s="19"/>
      <c r="R1623" s="19"/>
      <c r="S1623" s="19"/>
      <c r="T1623" s="19"/>
      <c r="U1623" s="19"/>
      <c r="V1623" s="19"/>
    </row>
    <row r="1624" spans="1:22" x14ac:dyDescent="0.25">
      <c r="A1624" t="str">
        <f>IF(RawData!A1624&lt;&gt;"",RawData!A1624,"")</f>
        <v/>
      </c>
      <c r="B1624" t="str">
        <f>IF(RawData!B1624&lt;&gt;"",CONCATENATE(RawData!B1624,", ",RawData!C1624),"")</f>
        <v/>
      </c>
      <c r="C1624" t="str">
        <f>IF(RawData!D1624&lt;&gt;"",RawData!D1624,"")</f>
        <v/>
      </c>
      <c r="D1624" s="28" t="str">
        <f>IF(RawData!E1624&lt;&gt;"",RawData!E1624,"")</f>
        <v/>
      </c>
      <c r="E1624" t="str">
        <f>IF(RawData!F1624&lt;&gt;"",CONCATENATE(RawData!F1624,", ",LEFT(RawData!G1624,1)),"")</f>
        <v/>
      </c>
      <c r="G1624" s="30" t="str">
        <f t="shared" si="25"/>
        <v/>
      </c>
      <c r="H1624" t="str">
        <f>IF(A1624&lt;&gt;"",VLOOKUP(G1624,ScoreRanges!$C$4:$E$8,3),"")</f>
        <v/>
      </c>
      <c r="J1624" s="30" t="str">
        <f>IF(AND(ConversionTable!$F$2&lt;&gt;"",A1624&lt;&gt;""),VLOOKUP(G1624,ConversionTable!B$2:D$402,3),"")</f>
        <v/>
      </c>
      <c r="K1624" t="str">
        <f>IF(AND(ConversionTable!$F$2&lt;&gt;"",A1624&lt;&gt;""),VLOOKUP(J1624,ConversionTable!I$4:K$7,3),"")</f>
        <v/>
      </c>
      <c r="M1624" t="str">
        <f>IF(A1624&lt;&gt;"",(RawData!AC1624*ScoringModel!$B$11+RawData!AD1624*ScoringModel!$B$21+RawData!AE1624*ScoringModel!$B$31)*0.01,"")</f>
        <v/>
      </c>
      <c r="N1624" t="str">
        <f>IF(A1624&lt;&gt;"",(RawData!H1624*ScoringModel!$B$4+RawData!I1624*ScoringModel!$B$5+RawData!J1624*ScoringModel!$B$6+RawData!K1624*ScoringModel!$B$7+RawData!L1624*ScoringModel!$B$8+RawData!M1624*ScoringModel!$B$9+RawData!N1624*ScoringModel!$B$10)*0.01,"")</f>
        <v/>
      </c>
      <c r="O1624" t="str">
        <f>IF(A1624&lt;&gt;"",(RawData!O1624*ScoringModel!$B$14+RawData!P1624*ScoringModel!$B$15+RawData!Q1624*ScoringModel!$B$16+RawData!R1624*ScoringModel!$B$17+RawData!S1624*ScoringModel!$B$18+RawData!T1624*ScoringModel!$B$19+RawData!U1624*ScoringModel!$B$20)*0.01,"")</f>
        <v/>
      </c>
      <c r="P1624" t="str">
        <f>IF(A1624&lt;&gt;"",(RawData!V1624*ScoringModel!$B$24+RawData!W1624*ScoringModel!$B$25+RawData!X1624*ScoringModel!$B$26+RawData!Y1624*ScoringModel!$B$27+RawData!Z1624*ScoringModel!$B$28+RawData!AA1624*ScoringModel!$B$29+RawData!AB1624*ScoringModel!$B$30)*0.01,"")</f>
        <v/>
      </c>
      <c r="Q1624" s="19"/>
      <c r="R1624" s="19"/>
      <c r="S1624" s="19"/>
      <c r="T1624" s="19"/>
      <c r="U1624" s="19"/>
      <c r="V1624" s="19"/>
    </row>
    <row r="1625" spans="1:22" x14ac:dyDescent="0.25">
      <c r="A1625" t="str">
        <f>IF(RawData!A1625&lt;&gt;"",RawData!A1625,"")</f>
        <v/>
      </c>
      <c r="B1625" t="str">
        <f>IF(RawData!B1625&lt;&gt;"",CONCATENATE(RawData!B1625,", ",RawData!C1625),"")</f>
        <v/>
      </c>
      <c r="C1625" t="str">
        <f>IF(RawData!D1625&lt;&gt;"",RawData!D1625,"")</f>
        <v/>
      </c>
      <c r="D1625" s="28" t="str">
        <f>IF(RawData!E1625&lt;&gt;"",RawData!E1625,"")</f>
        <v/>
      </c>
      <c r="E1625" t="str">
        <f>IF(RawData!F1625&lt;&gt;"",CONCATENATE(RawData!F1625,", ",LEFT(RawData!G1625,1)),"")</f>
        <v/>
      </c>
      <c r="G1625" s="30" t="str">
        <f t="shared" si="25"/>
        <v/>
      </c>
      <c r="H1625" t="str">
        <f>IF(A1625&lt;&gt;"",VLOOKUP(G1625,ScoreRanges!$C$4:$E$8,3),"")</f>
        <v/>
      </c>
      <c r="J1625" s="30" t="str">
        <f>IF(AND(ConversionTable!$F$2&lt;&gt;"",A1625&lt;&gt;""),VLOOKUP(G1625,ConversionTable!B$2:D$402,3),"")</f>
        <v/>
      </c>
      <c r="K1625" t="str">
        <f>IF(AND(ConversionTable!$F$2&lt;&gt;"",A1625&lt;&gt;""),VLOOKUP(J1625,ConversionTable!I$4:K$7,3),"")</f>
        <v/>
      </c>
      <c r="M1625" t="str">
        <f>IF(A1625&lt;&gt;"",(RawData!AC1625*ScoringModel!$B$11+RawData!AD1625*ScoringModel!$B$21+RawData!AE1625*ScoringModel!$B$31)*0.01,"")</f>
        <v/>
      </c>
      <c r="N1625" t="str">
        <f>IF(A1625&lt;&gt;"",(RawData!H1625*ScoringModel!$B$4+RawData!I1625*ScoringModel!$B$5+RawData!J1625*ScoringModel!$B$6+RawData!K1625*ScoringModel!$B$7+RawData!L1625*ScoringModel!$B$8+RawData!M1625*ScoringModel!$B$9+RawData!N1625*ScoringModel!$B$10)*0.01,"")</f>
        <v/>
      </c>
      <c r="O1625" t="str">
        <f>IF(A1625&lt;&gt;"",(RawData!O1625*ScoringModel!$B$14+RawData!P1625*ScoringModel!$B$15+RawData!Q1625*ScoringModel!$B$16+RawData!R1625*ScoringModel!$B$17+RawData!S1625*ScoringModel!$B$18+RawData!T1625*ScoringModel!$B$19+RawData!U1625*ScoringModel!$B$20)*0.01,"")</f>
        <v/>
      </c>
      <c r="P1625" t="str">
        <f>IF(A1625&lt;&gt;"",(RawData!V1625*ScoringModel!$B$24+RawData!W1625*ScoringModel!$B$25+RawData!X1625*ScoringModel!$B$26+RawData!Y1625*ScoringModel!$B$27+RawData!Z1625*ScoringModel!$B$28+RawData!AA1625*ScoringModel!$B$29+RawData!AB1625*ScoringModel!$B$30)*0.01,"")</f>
        <v/>
      </c>
      <c r="Q1625" s="19"/>
      <c r="R1625" s="19"/>
      <c r="S1625" s="19"/>
      <c r="T1625" s="19"/>
      <c r="U1625" s="19"/>
      <c r="V1625" s="19"/>
    </row>
    <row r="1626" spans="1:22" x14ac:dyDescent="0.25">
      <c r="A1626" t="str">
        <f>IF(RawData!A1626&lt;&gt;"",RawData!A1626,"")</f>
        <v/>
      </c>
      <c r="B1626" t="str">
        <f>IF(RawData!B1626&lt;&gt;"",CONCATENATE(RawData!B1626,", ",RawData!C1626),"")</f>
        <v/>
      </c>
      <c r="C1626" t="str">
        <f>IF(RawData!D1626&lt;&gt;"",RawData!D1626,"")</f>
        <v/>
      </c>
      <c r="D1626" s="28" t="str">
        <f>IF(RawData!E1626&lt;&gt;"",RawData!E1626,"")</f>
        <v/>
      </c>
      <c r="E1626" t="str">
        <f>IF(RawData!F1626&lt;&gt;"",CONCATENATE(RawData!F1626,", ",LEFT(RawData!G1626,1)),"")</f>
        <v/>
      </c>
      <c r="G1626" s="30" t="str">
        <f t="shared" si="25"/>
        <v/>
      </c>
      <c r="H1626" t="str">
        <f>IF(A1626&lt;&gt;"",VLOOKUP(G1626,ScoreRanges!$C$4:$E$8,3),"")</f>
        <v/>
      </c>
      <c r="J1626" s="30" t="str">
        <f>IF(AND(ConversionTable!$F$2&lt;&gt;"",A1626&lt;&gt;""),VLOOKUP(G1626,ConversionTable!B$2:D$402,3),"")</f>
        <v/>
      </c>
      <c r="K1626" t="str">
        <f>IF(AND(ConversionTable!$F$2&lt;&gt;"",A1626&lt;&gt;""),VLOOKUP(J1626,ConversionTable!I$4:K$7,3),"")</f>
        <v/>
      </c>
      <c r="M1626" t="str">
        <f>IF(A1626&lt;&gt;"",(RawData!AC1626*ScoringModel!$B$11+RawData!AD1626*ScoringModel!$B$21+RawData!AE1626*ScoringModel!$B$31)*0.01,"")</f>
        <v/>
      </c>
      <c r="N1626" t="str">
        <f>IF(A1626&lt;&gt;"",(RawData!H1626*ScoringModel!$B$4+RawData!I1626*ScoringModel!$B$5+RawData!J1626*ScoringModel!$B$6+RawData!K1626*ScoringModel!$B$7+RawData!L1626*ScoringModel!$B$8+RawData!M1626*ScoringModel!$B$9+RawData!N1626*ScoringModel!$B$10)*0.01,"")</f>
        <v/>
      </c>
      <c r="O1626" t="str">
        <f>IF(A1626&lt;&gt;"",(RawData!O1626*ScoringModel!$B$14+RawData!P1626*ScoringModel!$B$15+RawData!Q1626*ScoringModel!$B$16+RawData!R1626*ScoringModel!$B$17+RawData!S1626*ScoringModel!$B$18+RawData!T1626*ScoringModel!$B$19+RawData!U1626*ScoringModel!$B$20)*0.01,"")</f>
        <v/>
      </c>
      <c r="P1626" t="str">
        <f>IF(A1626&lt;&gt;"",(RawData!V1626*ScoringModel!$B$24+RawData!W1626*ScoringModel!$B$25+RawData!X1626*ScoringModel!$B$26+RawData!Y1626*ScoringModel!$B$27+RawData!Z1626*ScoringModel!$B$28+RawData!AA1626*ScoringModel!$B$29+RawData!AB1626*ScoringModel!$B$30)*0.01,"")</f>
        <v/>
      </c>
      <c r="Q1626" s="19"/>
      <c r="R1626" s="19"/>
      <c r="S1626" s="19"/>
      <c r="T1626" s="19"/>
      <c r="U1626" s="19"/>
      <c r="V1626" s="19"/>
    </row>
    <row r="1627" spans="1:22" x14ac:dyDescent="0.25">
      <c r="A1627" t="str">
        <f>IF(RawData!A1627&lt;&gt;"",RawData!A1627,"")</f>
        <v/>
      </c>
      <c r="B1627" t="str">
        <f>IF(RawData!B1627&lt;&gt;"",CONCATENATE(RawData!B1627,", ",RawData!C1627),"")</f>
        <v/>
      </c>
      <c r="C1627" t="str">
        <f>IF(RawData!D1627&lt;&gt;"",RawData!D1627,"")</f>
        <v/>
      </c>
      <c r="D1627" s="28" t="str">
        <f>IF(RawData!E1627&lt;&gt;"",RawData!E1627,"")</f>
        <v/>
      </c>
      <c r="E1627" t="str">
        <f>IF(RawData!F1627&lt;&gt;"",CONCATENATE(RawData!F1627,", ",LEFT(RawData!G1627,1)),"")</f>
        <v/>
      </c>
      <c r="G1627" s="30" t="str">
        <f t="shared" si="25"/>
        <v/>
      </c>
      <c r="H1627" t="str">
        <f>IF(A1627&lt;&gt;"",VLOOKUP(G1627,ScoreRanges!$C$4:$E$8,3),"")</f>
        <v/>
      </c>
      <c r="J1627" s="30" t="str">
        <f>IF(AND(ConversionTable!$F$2&lt;&gt;"",A1627&lt;&gt;""),VLOOKUP(G1627,ConversionTable!B$2:D$402,3),"")</f>
        <v/>
      </c>
      <c r="K1627" t="str">
        <f>IF(AND(ConversionTable!$F$2&lt;&gt;"",A1627&lt;&gt;""),VLOOKUP(J1627,ConversionTable!I$4:K$7,3),"")</f>
        <v/>
      </c>
      <c r="M1627" t="str">
        <f>IF(A1627&lt;&gt;"",(RawData!AC1627*ScoringModel!$B$11+RawData!AD1627*ScoringModel!$B$21+RawData!AE1627*ScoringModel!$B$31)*0.01,"")</f>
        <v/>
      </c>
      <c r="N1627" t="str">
        <f>IF(A1627&lt;&gt;"",(RawData!H1627*ScoringModel!$B$4+RawData!I1627*ScoringModel!$B$5+RawData!J1627*ScoringModel!$B$6+RawData!K1627*ScoringModel!$B$7+RawData!L1627*ScoringModel!$B$8+RawData!M1627*ScoringModel!$B$9+RawData!N1627*ScoringModel!$B$10)*0.01,"")</f>
        <v/>
      </c>
      <c r="O1627" t="str">
        <f>IF(A1627&lt;&gt;"",(RawData!O1627*ScoringModel!$B$14+RawData!P1627*ScoringModel!$B$15+RawData!Q1627*ScoringModel!$B$16+RawData!R1627*ScoringModel!$B$17+RawData!S1627*ScoringModel!$B$18+RawData!T1627*ScoringModel!$B$19+RawData!U1627*ScoringModel!$B$20)*0.01,"")</f>
        <v/>
      </c>
      <c r="P1627" t="str">
        <f>IF(A1627&lt;&gt;"",(RawData!V1627*ScoringModel!$B$24+RawData!W1627*ScoringModel!$B$25+RawData!X1627*ScoringModel!$B$26+RawData!Y1627*ScoringModel!$B$27+RawData!Z1627*ScoringModel!$B$28+RawData!AA1627*ScoringModel!$B$29+RawData!AB1627*ScoringModel!$B$30)*0.01,"")</f>
        <v/>
      </c>
      <c r="Q1627" s="19"/>
      <c r="R1627" s="19"/>
      <c r="S1627" s="19"/>
      <c r="T1627" s="19"/>
      <c r="U1627" s="19"/>
      <c r="V1627" s="19"/>
    </row>
    <row r="1628" spans="1:22" x14ac:dyDescent="0.25">
      <c r="A1628" t="str">
        <f>IF(RawData!A1628&lt;&gt;"",RawData!A1628,"")</f>
        <v/>
      </c>
      <c r="B1628" t="str">
        <f>IF(RawData!B1628&lt;&gt;"",CONCATENATE(RawData!B1628,", ",RawData!C1628),"")</f>
        <v/>
      </c>
      <c r="C1628" t="str">
        <f>IF(RawData!D1628&lt;&gt;"",RawData!D1628,"")</f>
        <v/>
      </c>
      <c r="D1628" s="28" t="str">
        <f>IF(RawData!E1628&lt;&gt;"",RawData!E1628,"")</f>
        <v/>
      </c>
      <c r="E1628" t="str">
        <f>IF(RawData!F1628&lt;&gt;"",CONCATENATE(RawData!F1628,", ",LEFT(RawData!G1628,1)),"")</f>
        <v/>
      </c>
      <c r="G1628" s="30" t="str">
        <f t="shared" si="25"/>
        <v/>
      </c>
      <c r="H1628" t="str">
        <f>IF(A1628&lt;&gt;"",VLOOKUP(G1628,ScoreRanges!$C$4:$E$8,3),"")</f>
        <v/>
      </c>
      <c r="J1628" s="30" t="str">
        <f>IF(AND(ConversionTable!$F$2&lt;&gt;"",A1628&lt;&gt;""),VLOOKUP(G1628,ConversionTable!B$2:D$402,3),"")</f>
        <v/>
      </c>
      <c r="K1628" t="str">
        <f>IF(AND(ConversionTable!$F$2&lt;&gt;"",A1628&lt;&gt;""),VLOOKUP(J1628,ConversionTable!I$4:K$7,3),"")</f>
        <v/>
      </c>
      <c r="M1628" t="str">
        <f>IF(A1628&lt;&gt;"",(RawData!AC1628*ScoringModel!$B$11+RawData!AD1628*ScoringModel!$B$21+RawData!AE1628*ScoringModel!$B$31)*0.01,"")</f>
        <v/>
      </c>
      <c r="N1628" t="str">
        <f>IF(A1628&lt;&gt;"",(RawData!H1628*ScoringModel!$B$4+RawData!I1628*ScoringModel!$B$5+RawData!J1628*ScoringModel!$B$6+RawData!K1628*ScoringModel!$B$7+RawData!L1628*ScoringModel!$B$8+RawData!M1628*ScoringModel!$B$9+RawData!N1628*ScoringModel!$B$10)*0.01,"")</f>
        <v/>
      </c>
      <c r="O1628" t="str">
        <f>IF(A1628&lt;&gt;"",(RawData!O1628*ScoringModel!$B$14+RawData!P1628*ScoringModel!$B$15+RawData!Q1628*ScoringModel!$B$16+RawData!R1628*ScoringModel!$B$17+RawData!S1628*ScoringModel!$B$18+RawData!T1628*ScoringModel!$B$19+RawData!U1628*ScoringModel!$B$20)*0.01,"")</f>
        <v/>
      </c>
      <c r="P1628" t="str">
        <f>IF(A1628&lt;&gt;"",(RawData!V1628*ScoringModel!$B$24+RawData!W1628*ScoringModel!$B$25+RawData!X1628*ScoringModel!$B$26+RawData!Y1628*ScoringModel!$B$27+RawData!Z1628*ScoringModel!$B$28+RawData!AA1628*ScoringModel!$B$29+RawData!AB1628*ScoringModel!$B$30)*0.01,"")</f>
        <v/>
      </c>
      <c r="Q1628" s="19"/>
      <c r="R1628" s="19"/>
      <c r="S1628" s="19"/>
      <c r="T1628" s="19"/>
      <c r="U1628" s="19"/>
      <c r="V1628" s="19"/>
    </row>
    <row r="1629" spans="1:22" x14ac:dyDescent="0.25">
      <c r="A1629" t="str">
        <f>IF(RawData!A1629&lt;&gt;"",RawData!A1629,"")</f>
        <v/>
      </c>
      <c r="B1629" t="str">
        <f>IF(RawData!B1629&lt;&gt;"",CONCATENATE(RawData!B1629,", ",RawData!C1629),"")</f>
        <v/>
      </c>
      <c r="C1629" t="str">
        <f>IF(RawData!D1629&lt;&gt;"",RawData!D1629,"")</f>
        <v/>
      </c>
      <c r="D1629" s="28" t="str">
        <f>IF(RawData!E1629&lt;&gt;"",RawData!E1629,"")</f>
        <v/>
      </c>
      <c r="E1629" t="str">
        <f>IF(RawData!F1629&lt;&gt;"",CONCATENATE(RawData!F1629,", ",LEFT(RawData!G1629,1)),"")</f>
        <v/>
      </c>
      <c r="G1629" s="30" t="str">
        <f t="shared" si="25"/>
        <v/>
      </c>
      <c r="H1629" t="str">
        <f>IF(A1629&lt;&gt;"",VLOOKUP(G1629,ScoreRanges!$C$4:$E$8,3),"")</f>
        <v/>
      </c>
      <c r="J1629" s="30" t="str">
        <f>IF(AND(ConversionTable!$F$2&lt;&gt;"",A1629&lt;&gt;""),VLOOKUP(G1629,ConversionTable!B$2:D$402,3),"")</f>
        <v/>
      </c>
      <c r="K1629" t="str">
        <f>IF(AND(ConversionTable!$F$2&lt;&gt;"",A1629&lt;&gt;""),VLOOKUP(J1629,ConversionTable!I$4:K$7,3),"")</f>
        <v/>
      </c>
      <c r="M1629" t="str">
        <f>IF(A1629&lt;&gt;"",(RawData!AC1629*ScoringModel!$B$11+RawData!AD1629*ScoringModel!$B$21+RawData!AE1629*ScoringModel!$B$31)*0.01,"")</f>
        <v/>
      </c>
      <c r="N1629" t="str">
        <f>IF(A1629&lt;&gt;"",(RawData!H1629*ScoringModel!$B$4+RawData!I1629*ScoringModel!$B$5+RawData!J1629*ScoringModel!$B$6+RawData!K1629*ScoringModel!$B$7+RawData!L1629*ScoringModel!$B$8+RawData!M1629*ScoringModel!$B$9+RawData!N1629*ScoringModel!$B$10)*0.01,"")</f>
        <v/>
      </c>
      <c r="O1629" t="str">
        <f>IF(A1629&lt;&gt;"",(RawData!O1629*ScoringModel!$B$14+RawData!P1629*ScoringModel!$B$15+RawData!Q1629*ScoringModel!$B$16+RawData!R1629*ScoringModel!$B$17+RawData!S1629*ScoringModel!$B$18+RawData!T1629*ScoringModel!$B$19+RawData!U1629*ScoringModel!$B$20)*0.01,"")</f>
        <v/>
      </c>
      <c r="P1629" t="str">
        <f>IF(A1629&lt;&gt;"",(RawData!V1629*ScoringModel!$B$24+RawData!W1629*ScoringModel!$B$25+RawData!X1629*ScoringModel!$B$26+RawData!Y1629*ScoringModel!$B$27+RawData!Z1629*ScoringModel!$B$28+RawData!AA1629*ScoringModel!$B$29+RawData!AB1629*ScoringModel!$B$30)*0.01,"")</f>
        <v/>
      </c>
      <c r="Q1629" s="19"/>
      <c r="R1629" s="19"/>
      <c r="S1629" s="19"/>
      <c r="T1629" s="19"/>
      <c r="U1629" s="19"/>
      <c r="V1629" s="19"/>
    </row>
    <row r="1630" spans="1:22" x14ac:dyDescent="0.25">
      <c r="A1630" t="str">
        <f>IF(RawData!A1630&lt;&gt;"",RawData!A1630,"")</f>
        <v/>
      </c>
      <c r="B1630" t="str">
        <f>IF(RawData!B1630&lt;&gt;"",CONCATENATE(RawData!B1630,", ",RawData!C1630),"")</f>
        <v/>
      </c>
      <c r="C1630" t="str">
        <f>IF(RawData!D1630&lt;&gt;"",RawData!D1630,"")</f>
        <v/>
      </c>
      <c r="D1630" s="28" t="str">
        <f>IF(RawData!E1630&lt;&gt;"",RawData!E1630,"")</f>
        <v/>
      </c>
      <c r="E1630" t="str">
        <f>IF(RawData!F1630&lt;&gt;"",CONCATENATE(RawData!F1630,", ",LEFT(RawData!G1630,1)),"")</f>
        <v/>
      </c>
      <c r="G1630" s="30" t="str">
        <f t="shared" si="25"/>
        <v/>
      </c>
      <c r="H1630" t="str">
        <f>IF(A1630&lt;&gt;"",VLOOKUP(G1630,ScoreRanges!$C$4:$E$8,3),"")</f>
        <v/>
      </c>
      <c r="J1630" s="30" t="str">
        <f>IF(AND(ConversionTable!$F$2&lt;&gt;"",A1630&lt;&gt;""),VLOOKUP(G1630,ConversionTable!B$2:D$402,3),"")</f>
        <v/>
      </c>
      <c r="K1630" t="str">
        <f>IF(AND(ConversionTable!$F$2&lt;&gt;"",A1630&lt;&gt;""),VLOOKUP(J1630,ConversionTable!I$4:K$7,3),"")</f>
        <v/>
      </c>
      <c r="M1630" t="str">
        <f>IF(A1630&lt;&gt;"",(RawData!AC1630*ScoringModel!$B$11+RawData!AD1630*ScoringModel!$B$21+RawData!AE1630*ScoringModel!$B$31)*0.01,"")</f>
        <v/>
      </c>
      <c r="N1630" t="str">
        <f>IF(A1630&lt;&gt;"",(RawData!H1630*ScoringModel!$B$4+RawData!I1630*ScoringModel!$B$5+RawData!J1630*ScoringModel!$B$6+RawData!K1630*ScoringModel!$B$7+RawData!L1630*ScoringModel!$B$8+RawData!M1630*ScoringModel!$B$9+RawData!N1630*ScoringModel!$B$10)*0.01,"")</f>
        <v/>
      </c>
      <c r="O1630" t="str">
        <f>IF(A1630&lt;&gt;"",(RawData!O1630*ScoringModel!$B$14+RawData!P1630*ScoringModel!$B$15+RawData!Q1630*ScoringModel!$B$16+RawData!R1630*ScoringModel!$B$17+RawData!S1630*ScoringModel!$B$18+RawData!T1630*ScoringModel!$B$19+RawData!U1630*ScoringModel!$B$20)*0.01,"")</f>
        <v/>
      </c>
      <c r="P1630" t="str">
        <f>IF(A1630&lt;&gt;"",(RawData!V1630*ScoringModel!$B$24+RawData!W1630*ScoringModel!$B$25+RawData!X1630*ScoringModel!$B$26+RawData!Y1630*ScoringModel!$B$27+RawData!Z1630*ScoringModel!$B$28+RawData!AA1630*ScoringModel!$B$29+RawData!AB1630*ScoringModel!$B$30)*0.01,"")</f>
        <v/>
      </c>
      <c r="Q1630" s="19"/>
      <c r="R1630" s="19"/>
      <c r="S1630" s="19"/>
      <c r="T1630" s="19"/>
      <c r="U1630" s="19"/>
      <c r="V1630" s="19"/>
    </row>
    <row r="1631" spans="1:22" x14ac:dyDescent="0.25">
      <c r="A1631" t="str">
        <f>IF(RawData!A1631&lt;&gt;"",RawData!A1631,"")</f>
        <v/>
      </c>
      <c r="B1631" t="str">
        <f>IF(RawData!B1631&lt;&gt;"",CONCATENATE(RawData!B1631,", ",RawData!C1631),"")</f>
        <v/>
      </c>
      <c r="C1631" t="str">
        <f>IF(RawData!D1631&lt;&gt;"",RawData!D1631,"")</f>
        <v/>
      </c>
      <c r="D1631" s="28" t="str">
        <f>IF(RawData!E1631&lt;&gt;"",RawData!E1631,"")</f>
        <v/>
      </c>
      <c r="E1631" t="str">
        <f>IF(RawData!F1631&lt;&gt;"",CONCATENATE(RawData!F1631,", ",LEFT(RawData!G1631,1)),"")</f>
        <v/>
      </c>
      <c r="G1631" s="30" t="str">
        <f t="shared" si="25"/>
        <v/>
      </c>
      <c r="H1631" t="str">
        <f>IF(A1631&lt;&gt;"",VLOOKUP(G1631,ScoreRanges!$C$4:$E$8,3),"")</f>
        <v/>
      </c>
      <c r="J1631" s="30" t="str">
        <f>IF(AND(ConversionTable!$F$2&lt;&gt;"",A1631&lt;&gt;""),VLOOKUP(G1631,ConversionTable!B$2:D$402,3),"")</f>
        <v/>
      </c>
      <c r="K1631" t="str">
        <f>IF(AND(ConversionTable!$F$2&lt;&gt;"",A1631&lt;&gt;""),VLOOKUP(J1631,ConversionTable!I$4:K$7,3),"")</f>
        <v/>
      </c>
      <c r="M1631" t="str">
        <f>IF(A1631&lt;&gt;"",(RawData!AC1631*ScoringModel!$B$11+RawData!AD1631*ScoringModel!$B$21+RawData!AE1631*ScoringModel!$B$31)*0.01,"")</f>
        <v/>
      </c>
      <c r="N1631" t="str">
        <f>IF(A1631&lt;&gt;"",(RawData!H1631*ScoringModel!$B$4+RawData!I1631*ScoringModel!$B$5+RawData!J1631*ScoringModel!$B$6+RawData!K1631*ScoringModel!$B$7+RawData!L1631*ScoringModel!$B$8+RawData!M1631*ScoringModel!$B$9+RawData!N1631*ScoringModel!$B$10)*0.01,"")</f>
        <v/>
      </c>
      <c r="O1631" t="str">
        <f>IF(A1631&lt;&gt;"",(RawData!O1631*ScoringModel!$B$14+RawData!P1631*ScoringModel!$B$15+RawData!Q1631*ScoringModel!$B$16+RawData!R1631*ScoringModel!$B$17+RawData!S1631*ScoringModel!$B$18+RawData!T1631*ScoringModel!$B$19+RawData!U1631*ScoringModel!$B$20)*0.01,"")</f>
        <v/>
      </c>
      <c r="P1631" t="str">
        <f>IF(A1631&lt;&gt;"",(RawData!V1631*ScoringModel!$B$24+RawData!W1631*ScoringModel!$B$25+RawData!X1631*ScoringModel!$B$26+RawData!Y1631*ScoringModel!$B$27+RawData!Z1631*ScoringModel!$B$28+RawData!AA1631*ScoringModel!$B$29+RawData!AB1631*ScoringModel!$B$30)*0.01,"")</f>
        <v/>
      </c>
      <c r="Q1631" s="19"/>
      <c r="R1631" s="19"/>
      <c r="S1631" s="19"/>
      <c r="T1631" s="19"/>
      <c r="U1631" s="19"/>
      <c r="V1631" s="19"/>
    </row>
    <row r="1632" spans="1:22" x14ac:dyDescent="0.25">
      <c r="A1632" t="str">
        <f>IF(RawData!A1632&lt;&gt;"",RawData!A1632,"")</f>
        <v/>
      </c>
      <c r="B1632" t="str">
        <f>IF(RawData!B1632&lt;&gt;"",CONCATENATE(RawData!B1632,", ",RawData!C1632),"")</f>
        <v/>
      </c>
      <c r="C1632" t="str">
        <f>IF(RawData!D1632&lt;&gt;"",RawData!D1632,"")</f>
        <v/>
      </c>
      <c r="D1632" s="28" t="str">
        <f>IF(RawData!E1632&lt;&gt;"",RawData!E1632,"")</f>
        <v/>
      </c>
      <c r="E1632" t="str">
        <f>IF(RawData!F1632&lt;&gt;"",CONCATENATE(RawData!F1632,", ",LEFT(RawData!G1632,1)),"")</f>
        <v/>
      </c>
      <c r="G1632" s="30" t="str">
        <f t="shared" si="25"/>
        <v/>
      </c>
      <c r="H1632" t="str">
        <f>IF(A1632&lt;&gt;"",VLOOKUP(G1632,ScoreRanges!$C$4:$E$8,3),"")</f>
        <v/>
      </c>
      <c r="J1632" s="30" t="str">
        <f>IF(AND(ConversionTable!$F$2&lt;&gt;"",A1632&lt;&gt;""),VLOOKUP(G1632,ConversionTable!B$2:D$402,3),"")</f>
        <v/>
      </c>
      <c r="K1632" t="str">
        <f>IF(AND(ConversionTable!$F$2&lt;&gt;"",A1632&lt;&gt;""),VLOOKUP(J1632,ConversionTable!I$4:K$7,3),"")</f>
        <v/>
      </c>
      <c r="M1632" t="str">
        <f>IF(A1632&lt;&gt;"",(RawData!AC1632*ScoringModel!$B$11+RawData!AD1632*ScoringModel!$B$21+RawData!AE1632*ScoringModel!$B$31)*0.01,"")</f>
        <v/>
      </c>
      <c r="N1632" t="str">
        <f>IF(A1632&lt;&gt;"",(RawData!H1632*ScoringModel!$B$4+RawData!I1632*ScoringModel!$B$5+RawData!J1632*ScoringModel!$B$6+RawData!K1632*ScoringModel!$B$7+RawData!L1632*ScoringModel!$B$8+RawData!M1632*ScoringModel!$B$9+RawData!N1632*ScoringModel!$B$10)*0.01,"")</f>
        <v/>
      </c>
      <c r="O1632" t="str">
        <f>IF(A1632&lt;&gt;"",(RawData!O1632*ScoringModel!$B$14+RawData!P1632*ScoringModel!$B$15+RawData!Q1632*ScoringModel!$B$16+RawData!R1632*ScoringModel!$B$17+RawData!S1632*ScoringModel!$B$18+RawData!T1632*ScoringModel!$B$19+RawData!U1632*ScoringModel!$B$20)*0.01,"")</f>
        <v/>
      </c>
      <c r="P1632" t="str">
        <f>IF(A1632&lt;&gt;"",(RawData!V1632*ScoringModel!$B$24+RawData!W1632*ScoringModel!$B$25+RawData!X1632*ScoringModel!$B$26+RawData!Y1632*ScoringModel!$B$27+RawData!Z1632*ScoringModel!$B$28+RawData!AA1632*ScoringModel!$B$29+RawData!AB1632*ScoringModel!$B$30)*0.01,"")</f>
        <v/>
      </c>
      <c r="Q1632" s="19"/>
      <c r="R1632" s="19"/>
      <c r="S1632" s="19"/>
      <c r="T1632" s="19"/>
      <c r="U1632" s="19"/>
      <c r="V1632" s="19"/>
    </row>
    <row r="1633" spans="1:22" x14ac:dyDescent="0.25">
      <c r="A1633" t="str">
        <f>IF(RawData!A1633&lt;&gt;"",RawData!A1633,"")</f>
        <v/>
      </c>
      <c r="B1633" t="str">
        <f>IF(RawData!B1633&lt;&gt;"",CONCATENATE(RawData!B1633,", ",RawData!C1633),"")</f>
        <v/>
      </c>
      <c r="C1633" t="str">
        <f>IF(RawData!D1633&lt;&gt;"",RawData!D1633,"")</f>
        <v/>
      </c>
      <c r="D1633" s="28" t="str">
        <f>IF(RawData!E1633&lt;&gt;"",RawData!E1633,"")</f>
        <v/>
      </c>
      <c r="E1633" t="str">
        <f>IF(RawData!F1633&lt;&gt;"",CONCATENATE(RawData!F1633,", ",LEFT(RawData!G1633,1)),"")</f>
        <v/>
      </c>
      <c r="G1633" s="30" t="str">
        <f t="shared" si="25"/>
        <v/>
      </c>
      <c r="H1633" t="str">
        <f>IF(A1633&lt;&gt;"",VLOOKUP(G1633,ScoreRanges!$C$4:$E$8,3),"")</f>
        <v/>
      </c>
      <c r="J1633" s="30" t="str">
        <f>IF(AND(ConversionTable!$F$2&lt;&gt;"",A1633&lt;&gt;""),VLOOKUP(G1633,ConversionTable!B$2:D$402,3),"")</f>
        <v/>
      </c>
      <c r="K1633" t="str">
        <f>IF(AND(ConversionTable!$F$2&lt;&gt;"",A1633&lt;&gt;""),VLOOKUP(J1633,ConversionTable!I$4:K$7,3),"")</f>
        <v/>
      </c>
      <c r="M1633" t="str">
        <f>IF(A1633&lt;&gt;"",(RawData!AC1633*ScoringModel!$B$11+RawData!AD1633*ScoringModel!$B$21+RawData!AE1633*ScoringModel!$B$31)*0.01,"")</f>
        <v/>
      </c>
      <c r="N1633" t="str">
        <f>IF(A1633&lt;&gt;"",(RawData!H1633*ScoringModel!$B$4+RawData!I1633*ScoringModel!$B$5+RawData!J1633*ScoringModel!$B$6+RawData!K1633*ScoringModel!$B$7+RawData!L1633*ScoringModel!$B$8+RawData!M1633*ScoringModel!$B$9+RawData!N1633*ScoringModel!$B$10)*0.01,"")</f>
        <v/>
      </c>
      <c r="O1633" t="str">
        <f>IF(A1633&lt;&gt;"",(RawData!O1633*ScoringModel!$B$14+RawData!P1633*ScoringModel!$B$15+RawData!Q1633*ScoringModel!$B$16+RawData!R1633*ScoringModel!$B$17+RawData!S1633*ScoringModel!$B$18+RawData!T1633*ScoringModel!$B$19+RawData!U1633*ScoringModel!$B$20)*0.01,"")</f>
        <v/>
      </c>
      <c r="P1633" t="str">
        <f>IF(A1633&lt;&gt;"",(RawData!V1633*ScoringModel!$B$24+RawData!W1633*ScoringModel!$B$25+RawData!X1633*ScoringModel!$B$26+RawData!Y1633*ScoringModel!$B$27+RawData!Z1633*ScoringModel!$B$28+RawData!AA1633*ScoringModel!$B$29+RawData!AB1633*ScoringModel!$B$30)*0.01,"")</f>
        <v/>
      </c>
      <c r="Q1633" s="19"/>
      <c r="R1633" s="19"/>
      <c r="S1633" s="19"/>
      <c r="T1633" s="19"/>
      <c r="U1633" s="19"/>
      <c r="V1633" s="19"/>
    </row>
    <row r="1634" spans="1:22" x14ac:dyDescent="0.25">
      <c r="A1634" t="str">
        <f>IF(RawData!A1634&lt;&gt;"",RawData!A1634,"")</f>
        <v/>
      </c>
      <c r="B1634" t="str">
        <f>IF(RawData!B1634&lt;&gt;"",CONCATENATE(RawData!B1634,", ",RawData!C1634),"")</f>
        <v/>
      </c>
      <c r="C1634" t="str">
        <f>IF(RawData!D1634&lt;&gt;"",RawData!D1634,"")</f>
        <v/>
      </c>
      <c r="D1634" s="28" t="str">
        <f>IF(RawData!E1634&lt;&gt;"",RawData!E1634,"")</f>
        <v/>
      </c>
      <c r="E1634" t="str">
        <f>IF(RawData!F1634&lt;&gt;"",CONCATENATE(RawData!F1634,", ",LEFT(RawData!G1634,1)),"")</f>
        <v/>
      </c>
      <c r="G1634" s="30" t="str">
        <f t="shared" si="25"/>
        <v/>
      </c>
      <c r="H1634" t="str">
        <f>IF(A1634&lt;&gt;"",VLOOKUP(G1634,ScoreRanges!$C$4:$E$8,3),"")</f>
        <v/>
      </c>
      <c r="J1634" s="30" t="str">
        <f>IF(AND(ConversionTable!$F$2&lt;&gt;"",A1634&lt;&gt;""),VLOOKUP(G1634,ConversionTable!B$2:D$402,3),"")</f>
        <v/>
      </c>
      <c r="K1634" t="str">
        <f>IF(AND(ConversionTable!$F$2&lt;&gt;"",A1634&lt;&gt;""),VLOOKUP(J1634,ConversionTable!I$4:K$7,3),"")</f>
        <v/>
      </c>
      <c r="M1634" t="str">
        <f>IF(A1634&lt;&gt;"",(RawData!AC1634*ScoringModel!$B$11+RawData!AD1634*ScoringModel!$B$21+RawData!AE1634*ScoringModel!$B$31)*0.01,"")</f>
        <v/>
      </c>
      <c r="N1634" t="str">
        <f>IF(A1634&lt;&gt;"",(RawData!H1634*ScoringModel!$B$4+RawData!I1634*ScoringModel!$B$5+RawData!J1634*ScoringModel!$B$6+RawData!K1634*ScoringModel!$B$7+RawData!L1634*ScoringModel!$B$8+RawData!M1634*ScoringModel!$B$9+RawData!N1634*ScoringModel!$B$10)*0.01,"")</f>
        <v/>
      </c>
      <c r="O1634" t="str">
        <f>IF(A1634&lt;&gt;"",(RawData!O1634*ScoringModel!$B$14+RawData!P1634*ScoringModel!$B$15+RawData!Q1634*ScoringModel!$B$16+RawData!R1634*ScoringModel!$B$17+RawData!S1634*ScoringModel!$B$18+RawData!T1634*ScoringModel!$B$19+RawData!U1634*ScoringModel!$B$20)*0.01,"")</f>
        <v/>
      </c>
      <c r="P1634" t="str">
        <f>IF(A1634&lt;&gt;"",(RawData!V1634*ScoringModel!$B$24+RawData!W1634*ScoringModel!$B$25+RawData!X1634*ScoringModel!$B$26+RawData!Y1634*ScoringModel!$B$27+RawData!Z1634*ScoringModel!$B$28+RawData!AA1634*ScoringModel!$B$29+RawData!AB1634*ScoringModel!$B$30)*0.01,"")</f>
        <v/>
      </c>
      <c r="Q1634" s="19"/>
      <c r="R1634" s="19"/>
      <c r="S1634" s="19"/>
      <c r="T1634" s="19"/>
      <c r="U1634" s="19"/>
      <c r="V1634" s="19"/>
    </row>
    <row r="1635" spans="1:22" x14ac:dyDescent="0.25">
      <c r="A1635" t="str">
        <f>IF(RawData!A1635&lt;&gt;"",RawData!A1635,"")</f>
        <v/>
      </c>
      <c r="B1635" t="str">
        <f>IF(RawData!B1635&lt;&gt;"",CONCATENATE(RawData!B1635,", ",RawData!C1635),"")</f>
        <v/>
      </c>
      <c r="C1635" t="str">
        <f>IF(RawData!D1635&lt;&gt;"",RawData!D1635,"")</f>
        <v/>
      </c>
      <c r="D1635" s="28" t="str">
        <f>IF(RawData!E1635&lt;&gt;"",RawData!E1635,"")</f>
        <v/>
      </c>
      <c r="E1635" t="str">
        <f>IF(RawData!F1635&lt;&gt;"",CONCATENATE(RawData!F1635,", ",LEFT(RawData!G1635,1)),"")</f>
        <v/>
      </c>
      <c r="G1635" s="30" t="str">
        <f t="shared" si="25"/>
        <v/>
      </c>
      <c r="H1635" t="str">
        <f>IF(A1635&lt;&gt;"",VLOOKUP(G1635,ScoreRanges!$C$4:$E$8,3),"")</f>
        <v/>
      </c>
      <c r="J1635" s="30" t="str">
        <f>IF(AND(ConversionTable!$F$2&lt;&gt;"",A1635&lt;&gt;""),VLOOKUP(G1635,ConversionTable!B$2:D$402,3),"")</f>
        <v/>
      </c>
      <c r="K1635" t="str">
        <f>IF(AND(ConversionTable!$F$2&lt;&gt;"",A1635&lt;&gt;""),VLOOKUP(J1635,ConversionTable!I$4:K$7,3),"")</f>
        <v/>
      </c>
      <c r="M1635" t="str">
        <f>IF(A1635&lt;&gt;"",(RawData!AC1635*ScoringModel!$B$11+RawData!AD1635*ScoringModel!$B$21+RawData!AE1635*ScoringModel!$B$31)*0.01,"")</f>
        <v/>
      </c>
      <c r="N1635" t="str">
        <f>IF(A1635&lt;&gt;"",(RawData!H1635*ScoringModel!$B$4+RawData!I1635*ScoringModel!$B$5+RawData!J1635*ScoringModel!$B$6+RawData!K1635*ScoringModel!$B$7+RawData!L1635*ScoringModel!$B$8+RawData!M1635*ScoringModel!$B$9+RawData!N1635*ScoringModel!$B$10)*0.01,"")</f>
        <v/>
      </c>
      <c r="O1635" t="str">
        <f>IF(A1635&lt;&gt;"",(RawData!O1635*ScoringModel!$B$14+RawData!P1635*ScoringModel!$B$15+RawData!Q1635*ScoringModel!$B$16+RawData!R1635*ScoringModel!$B$17+RawData!S1635*ScoringModel!$B$18+RawData!T1635*ScoringModel!$B$19+RawData!U1635*ScoringModel!$B$20)*0.01,"")</f>
        <v/>
      </c>
      <c r="P1635" t="str">
        <f>IF(A1635&lt;&gt;"",(RawData!V1635*ScoringModel!$B$24+RawData!W1635*ScoringModel!$B$25+RawData!X1635*ScoringModel!$B$26+RawData!Y1635*ScoringModel!$B$27+RawData!Z1635*ScoringModel!$B$28+RawData!AA1635*ScoringModel!$B$29+RawData!AB1635*ScoringModel!$B$30)*0.01,"")</f>
        <v/>
      </c>
      <c r="Q1635" s="19"/>
      <c r="R1635" s="19"/>
      <c r="S1635" s="19"/>
      <c r="T1635" s="19"/>
      <c r="U1635" s="19"/>
      <c r="V1635" s="19"/>
    </row>
    <row r="1636" spans="1:22" x14ac:dyDescent="0.25">
      <c r="A1636" t="str">
        <f>IF(RawData!A1636&lt;&gt;"",RawData!A1636,"")</f>
        <v/>
      </c>
      <c r="B1636" t="str">
        <f>IF(RawData!B1636&lt;&gt;"",CONCATENATE(RawData!B1636,", ",RawData!C1636),"")</f>
        <v/>
      </c>
      <c r="C1636" t="str">
        <f>IF(RawData!D1636&lt;&gt;"",RawData!D1636,"")</f>
        <v/>
      </c>
      <c r="D1636" s="28" t="str">
        <f>IF(RawData!E1636&lt;&gt;"",RawData!E1636,"")</f>
        <v/>
      </c>
      <c r="E1636" t="str">
        <f>IF(RawData!F1636&lt;&gt;"",CONCATENATE(RawData!F1636,", ",LEFT(RawData!G1636,1)),"")</f>
        <v/>
      </c>
      <c r="G1636" s="30" t="str">
        <f t="shared" si="25"/>
        <v/>
      </c>
      <c r="H1636" t="str">
        <f>IF(A1636&lt;&gt;"",VLOOKUP(G1636,ScoreRanges!$C$4:$E$8,3),"")</f>
        <v/>
      </c>
      <c r="J1636" s="30" t="str">
        <f>IF(AND(ConversionTable!$F$2&lt;&gt;"",A1636&lt;&gt;""),VLOOKUP(G1636,ConversionTable!B$2:D$402,3),"")</f>
        <v/>
      </c>
      <c r="K1636" t="str">
        <f>IF(AND(ConversionTable!$F$2&lt;&gt;"",A1636&lt;&gt;""),VLOOKUP(J1636,ConversionTable!I$4:K$7,3),"")</f>
        <v/>
      </c>
      <c r="M1636" t="str">
        <f>IF(A1636&lt;&gt;"",(RawData!AC1636*ScoringModel!$B$11+RawData!AD1636*ScoringModel!$B$21+RawData!AE1636*ScoringModel!$B$31)*0.01,"")</f>
        <v/>
      </c>
      <c r="N1636" t="str">
        <f>IF(A1636&lt;&gt;"",(RawData!H1636*ScoringModel!$B$4+RawData!I1636*ScoringModel!$B$5+RawData!J1636*ScoringModel!$B$6+RawData!K1636*ScoringModel!$B$7+RawData!L1636*ScoringModel!$B$8+RawData!M1636*ScoringModel!$B$9+RawData!N1636*ScoringModel!$B$10)*0.01,"")</f>
        <v/>
      </c>
      <c r="O1636" t="str">
        <f>IF(A1636&lt;&gt;"",(RawData!O1636*ScoringModel!$B$14+RawData!P1636*ScoringModel!$B$15+RawData!Q1636*ScoringModel!$B$16+RawData!R1636*ScoringModel!$B$17+RawData!S1636*ScoringModel!$B$18+RawData!T1636*ScoringModel!$B$19+RawData!U1636*ScoringModel!$B$20)*0.01,"")</f>
        <v/>
      </c>
      <c r="P1636" t="str">
        <f>IF(A1636&lt;&gt;"",(RawData!V1636*ScoringModel!$B$24+RawData!W1636*ScoringModel!$B$25+RawData!X1636*ScoringModel!$B$26+RawData!Y1636*ScoringModel!$B$27+RawData!Z1636*ScoringModel!$B$28+RawData!AA1636*ScoringModel!$B$29+RawData!AB1636*ScoringModel!$B$30)*0.01,"")</f>
        <v/>
      </c>
      <c r="Q1636" s="19"/>
      <c r="R1636" s="19"/>
      <c r="S1636" s="19"/>
      <c r="T1636" s="19"/>
      <c r="U1636" s="19"/>
      <c r="V1636" s="19"/>
    </row>
    <row r="1637" spans="1:22" x14ac:dyDescent="0.25">
      <c r="A1637" t="str">
        <f>IF(RawData!A1637&lt;&gt;"",RawData!A1637,"")</f>
        <v/>
      </c>
      <c r="B1637" t="str">
        <f>IF(RawData!B1637&lt;&gt;"",CONCATENATE(RawData!B1637,", ",RawData!C1637),"")</f>
        <v/>
      </c>
      <c r="C1637" t="str">
        <f>IF(RawData!D1637&lt;&gt;"",RawData!D1637,"")</f>
        <v/>
      </c>
      <c r="D1637" s="28" t="str">
        <f>IF(RawData!E1637&lt;&gt;"",RawData!E1637,"")</f>
        <v/>
      </c>
      <c r="E1637" t="str">
        <f>IF(RawData!F1637&lt;&gt;"",CONCATENATE(RawData!F1637,", ",LEFT(RawData!G1637,1)),"")</f>
        <v/>
      </c>
      <c r="G1637" s="30" t="str">
        <f t="shared" si="25"/>
        <v/>
      </c>
      <c r="H1637" t="str">
        <f>IF(A1637&lt;&gt;"",VLOOKUP(G1637,ScoreRanges!$C$4:$E$8,3),"")</f>
        <v/>
      </c>
      <c r="J1637" s="30" t="str">
        <f>IF(AND(ConversionTable!$F$2&lt;&gt;"",A1637&lt;&gt;""),VLOOKUP(G1637,ConversionTable!B$2:D$402,3),"")</f>
        <v/>
      </c>
      <c r="K1637" t="str">
        <f>IF(AND(ConversionTable!$F$2&lt;&gt;"",A1637&lt;&gt;""),VLOOKUP(J1637,ConversionTable!I$4:K$7,3),"")</f>
        <v/>
      </c>
      <c r="M1637" t="str">
        <f>IF(A1637&lt;&gt;"",(RawData!AC1637*ScoringModel!$B$11+RawData!AD1637*ScoringModel!$B$21+RawData!AE1637*ScoringModel!$B$31)*0.01,"")</f>
        <v/>
      </c>
      <c r="N1637" t="str">
        <f>IF(A1637&lt;&gt;"",(RawData!H1637*ScoringModel!$B$4+RawData!I1637*ScoringModel!$B$5+RawData!J1637*ScoringModel!$B$6+RawData!K1637*ScoringModel!$B$7+RawData!L1637*ScoringModel!$B$8+RawData!M1637*ScoringModel!$B$9+RawData!N1637*ScoringModel!$B$10)*0.01,"")</f>
        <v/>
      </c>
      <c r="O1637" t="str">
        <f>IF(A1637&lt;&gt;"",(RawData!O1637*ScoringModel!$B$14+RawData!P1637*ScoringModel!$B$15+RawData!Q1637*ScoringModel!$B$16+RawData!R1637*ScoringModel!$B$17+RawData!S1637*ScoringModel!$B$18+RawData!T1637*ScoringModel!$B$19+RawData!U1637*ScoringModel!$B$20)*0.01,"")</f>
        <v/>
      </c>
      <c r="P1637" t="str">
        <f>IF(A1637&lt;&gt;"",(RawData!V1637*ScoringModel!$B$24+RawData!W1637*ScoringModel!$B$25+RawData!X1637*ScoringModel!$B$26+RawData!Y1637*ScoringModel!$B$27+RawData!Z1637*ScoringModel!$B$28+RawData!AA1637*ScoringModel!$B$29+RawData!AB1637*ScoringModel!$B$30)*0.01,"")</f>
        <v/>
      </c>
      <c r="Q1637" s="19"/>
      <c r="R1637" s="19"/>
      <c r="S1637" s="19"/>
      <c r="T1637" s="19"/>
      <c r="U1637" s="19"/>
      <c r="V1637" s="19"/>
    </row>
    <row r="1638" spans="1:22" x14ac:dyDescent="0.25">
      <c r="A1638" t="str">
        <f>IF(RawData!A1638&lt;&gt;"",RawData!A1638,"")</f>
        <v/>
      </c>
      <c r="B1638" t="str">
        <f>IF(RawData!B1638&lt;&gt;"",CONCATENATE(RawData!B1638,", ",RawData!C1638),"")</f>
        <v/>
      </c>
      <c r="C1638" t="str">
        <f>IF(RawData!D1638&lt;&gt;"",RawData!D1638,"")</f>
        <v/>
      </c>
      <c r="D1638" s="28" t="str">
        <f>IF(RawData!E1638&lt;&gt;"",RawData!E1638,"")</f>
        <v/>
      </c>
      <c r="E1638" t="str">
        <f>IF(RawData!F1638&lt;&gt;"",CONCATENATE(RawData!F1638,", ",LEFT(RawData!G1638,1)),"")</f>
        <v/>
      </c>
      <c r="G1638" s="30" t="str">
        <f t="shared" si="25"/>
        <v/>
      </c>
      <c r="H1638" t="str">
        <f>IF(A1638&lt;&gt;"",VLOOKUP(G1638,ScoreRanges!$C$4:$E$8,3),"")</f>
        <v/>
      </c>
      <c r="J1638" s="30" t="str">
        <f>IF(AND(ConversionTable!$F$2&lt;&gt;"",A1638&lt;&gt;""),VLOOKUP(G1638,ConversionTable!B$2:D$402,3),"")</f>
        <v/>
      </c>
      <c r="K1638" t="str">
        <f>IF(AND(ConversionTable!$F$2&lt;&gt;"",A1638&lt;&gt;""),VLOOKUP(J1638,ConversionTable!I$4:K$7,3),"")</f>
        <v/>
      </c>
      <c r="M1638" t="str">
        <f>IF(A1638&lt;&gt;"",(RawData!AC1638*ScoringModel!$B$11+RawData!AD1638*ScoringModel!$B$21+RawData!AE1638*ScoringModel!$B$31)*0.01,"")</f>
        <v/>
      </c>
      <c r="N1638" t="str">
        <f>IF(A1638&lt;&gt;"",(RawData!H1638*ScoringModel!$B$4+RawData!I1638*ScoringModel!$B$5+RawData!J1638*ScoringModel!$B$6+RawData!K1638*ScoringModel!$B$7+RawData!L1638*ScoringModel!$B$8+RawData!M1638*ScoringModel!$B$9+RawData!N1638*ScoringModel!$B$10)*0.01,"")</f>
        <v/>
      </c>
      <c r="O1638" t="str">
        <f>IF(A1638&lt;&gt;"",(RawData!O1638*ScoringModel!$B$14+RawData!P1638*ScoringModel!$B$15+RawData!Q1638*ScoringModel!$B$16+RawData!R1638*ScoringModel!$B$17+RawData!S1638*ScoringModel!$B$18+RawData!T1638*ScoringModel!$B$19+RawData!U1638*ScoringModel!$B$20)*0.01,"")</f>
        <v/>
      </c>
      <c r="P1638" t="str">
        <f>IF(A1638&lt;&gt;"",(RawData!V1638*ScoringModel!$B$24+RawData!W1638*ScoringModel!$B$25+RawData!X1638*ScoringModel!$B$26+RawData!Y1638*ScoringModel!$B$27+RawData!Z1638*ScoringModel!$B$28+RawData!AA1638*ScoringModel!$B$29+RawData!AB1638*ScoringModel!$B$30)*0.01,"")</f>
        <v/>
      </c>
      <c r="Q1638" s="19"/>
      <c r="R1638" s="19"/>
      <c r="S1638" s="19"/>
      <c r="T1638" s="19"/>
      <c r="U1638" s="19"/>
      <c r="V1638" s="19"/>
    </row>
    <row r="1639" spans="1:22" x14ac:dyDescent="0.25">
      <c r="A1639" t="str">
        <f>IF(RawData!A1639&lt;&gt;"",RawData!A1639,"")</f>
        <v/>
      </c>
      <c r="B1639" t="str">
        <f>IF(RawData!B1639&lt;&gt;"",CONCATENATE(RawData!B1639,", ",RawData!C1639),"")</f>
        <v/>
      </c>
      <c r="C1639" t="str">
        <f>IF(RawData!D1639&lt;&gt;"",RawData!D1639,"")</f>
        <v/>
      </c>
      <c r="D1639" s="28" t="str">
        <f>IF(RawData!E1639&lt;&gt;"",RawData!E1639,"")</f>
        <v/>
      </c>
      <c r="E1639" t="str">
        <f>IF(RawData!F1639&lt;&gt;"",CONCATENATE(RawData!F1639,", ",LEFT(RawData!G1639,1)),"")</f>
        <v/>
      </c>
      <c r="G1639" s="30" t="str">
        <f t="shared" si="25"/>
        <v/>
      </c>
      <c r="H1639" t="str">
        <f>IF(A1639&lt;&gt;"",VLOOKUP(G1639,ScoreRanges!$C$4:$E$8,3),"")</f>
        <v/>
      </c>
      <c r="J1639" s="30" t="str">
        <f>IF(AND(ConversionTable!$F$2&lt;&gt;"",A1639&lt;&gt;""),VLOOKUP(G1639,ConversionTable!B$2:D$402,3),"")</f>
        <v/>
      </c>
      <c r="K1639" t="str">
        <f>IF(AND(ConversionTable!$F$2&lt;&gt;"",A1639&lt;&gt;""),VLOOKUP(J1639,ConversionTable!I$4:K$7,3),"")</f>
        <v/>
      </c>
      <c r="M1639" t="str">
        <f>IF(A1639&lt;&gt;"",(RawData!AC1639*ScoringModel!$B$11+RawData!AD1639*ScoringModel!$B$21+RawData!AE1639*ScoringModel!$B$31)*0.01,"")</f>
        <v/>
      </c>
      <c r="N1639" t="str">
        <f>IF(A1639&lt;&gt;"",(RawData!H1639*ScoringModel!$B$4+RawData!I1639*ScoringModel!$B$5+RawData!J1639*ScoringModel!$B$6+RawData!K1639*ScoringModel!$B$7+RawData!L1639*ScoringModel!$B$8+RawData!M1639*ScoringModel!$B$9+RawData!N1639*ScoringModel!$B$10)*0.01,"")</f>
        <v/>
      </c>
      <c r="O1639" t="str">
        <f>IF(A1639&lt;&gt;"",(RawData!O1639*ScoringModel!$B$14+RawData!P1639*ScoringModel!$B$15+RawData!Q1639*ScoringModel!$B$16+RawData!R1639*ScoringModel!$B$17+RawData!S1639*ScoringModel!$B$18+RawData!T1639*ScoringModel!$B$19+RawData!U1639*ScoringModel!$B$20)*0.01,"")</f>
        <v/>
      </c>
      <c r="P1639" t="str">
        <f>IF(A1639&lt;&gt;"",(RawData!V1639*ScoringModel!$B$24+RawData!W1639*ScoringModel!$B$25+RawData!X1639*ScoringModel!$B$26+RawData!Y1639*ScoringModel!$B$27+RawData!Z1639*ScoringModel!$B$28+RawData!AA1639*ScoringModel!$B$29+RawData!AB1639*ScoringModel!$B$30)*0.01,"")</f>
        <v/>
      </c>
      <c r="Q1639" s="19"/>
      <c r="R1639" s="19"/>
      <c r="S1639" s="19"/>
      <c r="T1639" s="19"/>
      <c r="U1639" s="19"/>
      <c r="V1639" s="19"/>
    </row>
    <row r="1640" spans="1:22" x14ac:dyDescent="0.25">
      <c r="A1640" t="str">
        <f>IF(RawData!A1640&lt;&gt;"",RawData!A1640,"")</f>
        <v/>
      </c>
      <c r="B1640" t="str">
        <f>IF(RawData!B1640&lt;&gt;"",CONCATENATE(RawData!B1640,", ",RawData!C1640),"")</f>
        <v/>
      </c>
      <c r="C1640" t="str">
        <f>IF(RawData!D1640&lt;&gt;"",RawData!D1640,"")</f>
        <v/>
      </c>
      <c r="D1640" s="28" t="str">
        <f>IF(RawData!E1640&lt;&gt;"",RawData!E1640,"")</f>
        <v/>
      </c>
      <c r="E1640" t="str">
        <f>IF(RawData!F1640&lt;&gt;"",CONCATENATE(RawData!F1640,", ",LEFT(RawData!G1640,1)),"")</f>
        <v/>
      </c>
      <c r="G1640" s="30" t="str">
        <f t="shared" si="25"/>
        <v/>
      </c>
      <c r="H1640" t="str">
        <f>IF(A1640&lt;&gt;"",VLOOKUP(G1640,ScoreRanges!$C$4:$E$8,3),"")</f>
        <v/>
      </c>
      <c r="J1640" s="30" t="str">
        <f>IF(AND(ConversionTable!$F$2&lt;&gt;"",A1640&lt;&gt;""),VLOOKUP(G1640,ConversionTable!B$2:D$402,3),"")</f>
        <v/>
      </c>
      <c r="K1640" t="str">
        <f>IF(AND(ConversionTable!$F$2&lt;&gt;"",A1640&lt;&gt;""),VLOOKUP(J1640,ConversionTable!I$4:K$7,3),"")</f>
        <v/>
      </c>
      <c r="M1640" t="str">
        <f>IF(A1640&lt;&gt;"",(RawData!AC1640*ScoringModel!$B$11+RawData!AD1640*ScoringModel!$B$21+RawData!AE1640*ScoringModel!$B$31)*0.01,"")</f>
        <v/>
      </c>
      <c r="N1640" t="str">
        <f>IF(A1640&lt;&gt;"",(RawData!H1640*ScoringModel!$B$4+RawData!I1640*ScoringModel!$B$5+RawData!J1640*ScoringModel!$B$6+RawData!K1640*ScoringModel!$B$7+RawData!L1640*ScoringModel!$B$8+RawData!M1640*ScoringModel!$B$9+RawData!N1640*ScoringModel!$B$10)*0.01,"")</f>
        <v/>
      </c>
      <c r="O1640" t="str">
        <f>IF(A1640&lt;&gt;"",(RawData!O1640*ScoringModel!$B$14+RawData!P1640*ScoringModel!$B$15+RawData!Q1640*ScoringModel!$B$16+RawData!R1640*ScoringModel!$B$17+RawData!S1640*ScoringModel!$B$18+RawData!T1640*ScoringModel!$B$19+RawData!U1640*ScoringModel!$B$20)*0.01,"")</f>
        <v/>
      </c>
      <c r="P1640" t="str">
        <f>IF(A1640&lt;&gt;"",(RawData!V1640*ScoringModel!$B$24+RawData!W1640*ScoringModel!$B$25+RawData!X1640*ScoringModel!$B$26+RawData!Y1640*ScoringModel!$B$27+RawData!Z1640*ScoringModel!$B$28+RawData!AA1640*ScoringModel!$B$29+RawData!AB1640*ScoringModel!$B$30)*0.01,"")</f>
        <v/>
      </c>
      <c r="Q1640" s="19"/>
      <c r="R1640" s="19"/>
      <c r="S1640" s="19"/>
      <c r="T1640" s="19"/>
      <c r="U1640" s="19"/>
      <c r="V1640" s="19"/>
    </row>
    <row r="1641" spans="1:22" x14ac:dyDescent="0.25">
      <c r="A1641" t="str">
        <f>IF(RawData!A1641&lt;&gt;"",RawData!A1641,"")</f>
        <v/>
      </c>
      <c r="B1641" t="str">
        <f>IF(RawData!B1641&lt;&gt;"",CONCATENATE(RawData!B1641,", ",RawData!C1641),"")</f>
        <v/>
      </c>
      <c r="C1641" t="str">
        <f>IF(RawData!D1641&lt;&gt;"",RawData!D1641,"")</f>
        <v/>
      </c>
      <c r="D1641" s="28" t="str">
        <f>IF(RawData!E1641&lt;&gt;"",RawData!E1641,"")</f>
        <v/>
      </c>
      <c r="E1641" t="str">
        <f>IF(RawData!F1641&lt;&gt;"",CONCATENATE(RawData!F1641,", ",LEFT(RawData!G1641,1)),"")</f>
        <v/>
      </c>
      <c r="G1641" s="30" t="str">
        <f t="shared" si="25"/>
        <v/>
      </c>
      <c r="H1641" t="str">
        <f>IF(A1641&lt;&gt;"",VLOOKUP(G1641,ScoreRanges!$C$4:$E$8,3),"")</f>
        <v/>
      </c>
      <c r="J1641" s="30" t="str">
        <f>IF(AND(ConversionTable!$F$2&lt;&gt;"",A1641&lt;&gt;""),VLOOKUP(G1641,ConversionTable!B$2:D$402,3),"")</f>
        <v/>
      </c>
      <c r="K1641" t="str">
        <f>IF(AND(ConversionTable!$F$2&lt;&gt;"",A1641&lt;&gt;""),VLOOKUP(J1641,ConversionTable!I$4:K$7,3),"")</f>
        <v/>
      </c>
      <c r="M1641" t="str">
        <f>IF(A1641&lt;&gt;"",(RawData!AC1641*ScoringModel!$B$11+RawData!AD1641*ScoringModel!$B$21+RawData!AE1641*ScoringModel!$B$31)*0.01,"")</f>
        <v/>
      </c>
      <c r="N1641" t="str">
        <f>IF(A1641&lt;&gt;"",(RawData!H1641*ScoringModel!$B$4+RawData!I1641*ScoringModel!$B$5+RawData!J1641*ScoringModel!$B$6+RawData!K1641*ScoringModel!$B$7+RawData!L1641*ScoringModel!$B$8+RawData!M1641*ScoringModel!$B$9+RawData!N1641*ScoringModel!$B$10)*0.01,"")</f>
        <v/>
      </c>
      <c r="O1641" t="str">
        <f>IF(A1641&lt;&gt;"",(RawData!O1641*ScoringModel!$B$14+RawData!P1641*ScoringModel!$B$15+RawData!Q1641*ScoringModel!$B$16+RawData!R1641*ScoringModel!$B$17+RawData!S1641*ScoringModel!$B$18+RawData!T1641*ScoringModel!$B$19+RawData!U1641*ScoringModel!$B$20)*0.01,"")</f>
        <v/>
      </c>
      <c r="P1641" t="str">
        <f>IF(A1641&lt;&gt;"",(RawData!V1641*ScoringModel!$B$24+RawData!W1641*ScoringModel!$B$25+RawData!X1641*ScoringModel!$B$26+RawData!Y1641*ScoringModel!$B$27+RawData!Z1641*ScoringModel!$B$28+RawData!AA1641*ScoringModel!$B$29+RawData!AB1641*ScoringModel!$B$30)*0.01,"")</f>
        <v/>
      </c>
      <c r="Q1641" s="19"/>
      <c r="R1641" s="19"/>
      <c r="S1641" s="19"/>
      <c r="T1641" s="19"/>
      <c r="U1641" s="19"/>
      <c r="V1641" s="19"/>
    </row>
    <row r="1642" spans="1:22" x14ac:dyDescent="0.25">
      <c r="A1642" t="str">
        <f>IF(RawData!A1642&lt;&gt;"",RawData!A1642,"")</f>
        <v/>
      </c>
      <c r="B1642" t="str">
        <f>IF(RawData!B1642&lt;&gt;"",CONCATENATE(RawData!B1642,", ",RawData!C1642),"")</f>
        <v/>
      </c>
      <c r="C1642" t="str">
        <f>IF(RawData!D1642&lt;&gt;"",RawData!D1642,"")</f>
        <v/>
      </c>
      <c r="D1642" s="28" t="str">
        <f>IF(RawData!E1642&lt;&gt;"",RawData!E1642,"")</f>
        <v/>
      </c>
      <c r="E1642" t="str">
        <f>IF(RawData!F1642&lt;&gt;"",CONCATENATE(RawData!F1642,", ",LEFT(RawData!G1642,1)),"")</f>
        <v/>
      </c>
      <c r="G1642" s="30" t="str">
        <f t="shared" si="25"/>
        <v/>
      </c>
      <c r="H1642" t="str">
        <f>IF(A1642&lt;&gt;"",VLOOKUP(G1642,ScoreRanges!$C$4:$E$8,3),"")</f>
        <v/>
      </c>
      <c r="J1642" s="30" t="str">
        <f>IF(AND(ConversionTable!$F$2&lt;&gt;"",A1642&lt;&gt;""),VLOOKUP(G1642,ConversionTable!B$2:D$402,3),"")</f>
        <v/>
      </c>
      <c r="K1642" t="str">
        <f>IF(AND(ConversionTable!$F$2&lt;&gt;"",A1642&lt;&gt;""),VLOOKUP(J1642,ConversionTable!I$4:K$7,3),"")</f>
        <v/>
      </c>
      <c r="M1642" t="str">
        <f>IF(A1642&lt;&gt;"",(RawData!AC1642*ScoringModel!$B$11+RawData!AD1642*ScoringModel!$B$21+RawData!AE1642*ScoringModel!$B$31)*0.01,"")</f>
        <v/>
      </c>
      <c r="N1642" t="str">
        <f>IF(A1642&lt;&gt;"",(RawData!H1642*ScoringModel!$B$4+RawData!I1642*ScoringModel!$B$5+RawData!J1642*ScoringModel!$B$6+RawData!K1642*ScoringModel!$B$7+RawData!L1642*ScoringModel!$B$8+RawData!M1642*ScoringModel!$B$9+RawData!N1642*ScoringModel!$B$10)*0.01,"")</f>
        <v/>
      </c>
      <c r="O1642" t="str">
        <f>IF(A1642&lt;&gt;"",(RawData!O1642*ScoringModel!$B$14+RawData!P1642*ScoringModel!$B$15+RawData!Q1642*ScoringModel!$B$16+RawData!R1642*ScoringModel!$B$17+RawData!S1642*ScoringModel!$B$18+RawData!T1642*ScoringModel!$B$19+RawData!U1642*ScoringModel!$B$20)*0.01,"")</f>
        <v/>
      </c>
      <c r="P1642" t="str">
        <f>IF(A1642&lt;&gt;"",(RawData!V1642*ScoringModel!$B$24+RawData!W1642*ScoringModel!$B$25+RawData!X1642*ScoringModel!$B$26+RawData!Y1642*ScoringModel!$B$27+RawData!Z1642*ScoringModel!$B$28+RawData!AA1642*ScoringModel!$B$29+RawData!AB1642*ScoringModel!$B$30)*0.01,"")</f>
        <v/>
      </c>
      <c r="Q1642" s="19"/>
      <c r="R1642" s="19"/>
      <c r="S1642" s="19"/>
      <c r="T1642" s="19"/>
      <c r="U1642" s="19"/>
      <c r="V1642" s="19"/>
    </row>
    <row r="1643" spans="1:22" x14ac:dyDescent="0.25">
      <c r="A1643" t="str">
        <f>IF(RawData!A1643&lt;&gt;"",RawData!A1643,"")</f>
        <v/>
      </c>
      <c r="B1643" t="str">
        <f>IF(RawData!B1643&lt;&gt;"",CONCATENATE(RawData!B1643,", ",RawData!C1643),"")</f>
        <v/>
      </c>
      <c r="C1643" t="str">
        <f>IF(RawData!D1643&lt;&gt;"",RawData!D1643,"")</f>
        <v/>
      </c>
      <c r="D1643" s="28" t="str">
        <f>IF(RawData!E1643&lt;&gt;"",RawData!E1643,"")</f>
        <v/>
      </c>
      <c r="E1643" t="str">
        <f>IF(RawData!F1643&lt;&gt;"",CONCATENATE(RawData!F1643,", ",LEFT(RawData!G1643,1)),"")</f>
        <v/>
      </c>
      <c r="G1643" s="30" t="str">
        <f t="shared" si="25"/>
        <v/>
      </c>
      <c r="H1643" t="str">
        <f>IF(A1643&lt;&gt;"",VLOOKUP(G1643,ScoreRanges!$C$4:$E$8,3),"")</f>
        <v/>
      </c>
      <c r="J1643" s="30" t="str">
        <f>IF(AND(ConversionTable!$F$2&lt;&gt;"",A1643&lt;&gt;""),VLOOKUP(G1643,ConversionTable!B$2:D$402,3),"")</f>
        <v/>
      </c>
      <c r="K1643" t="str">
        <f>IF(AND(ConversionTable!$F$2&lt;&gt;"",A1643&lt;&gt;""),VLOOKUP(J1643,ConversionTable!I$4:K$7,3),"")</f>
        <v/>
      </c>
      <c r="M1643" t="str">
        <f>IF(A1643&lt;&gt;"",(RawData!AC1643*ScoringModel!$B$11+RawData!AD1643*ScoringModel!$B$21+RawData!AE1643*ScoringModel!$B$31)*0.01,"")</f>
        <v/>
      </c>
      <c r="N1643" t="str">
        <f>IF(A1643&lt;&gt;"",(RawData!H1643*ScoringModel!$B$4+RawData!I1643*ScoringModel!$B$5+RawData!J1643*ScoringModel!$B$6+RawData!K1643*ScoringModel!$B$7+RawData!L1643*ScoringModel!$B$8+RawData!M1643*ScoringModel!$B$9+RawData!N1643*ScoringModel!$B$10)*0.01,"")</f>
        <v/>
      </c>
      <c r="O1643" t="str">
        <f>IF(A1643&lt;&gt;"",(RawData!O1643*ScoringModel!$B$14+RawData!P1643*ScoringModel!$B$15+RawData!Q1643*ScoringModel!$B$16+RawData!R1643*ScoringModel!$B$17+RawData!S1643*ScoringModel!$B$18+RawData!T1643*ScoringModel!$B$19+RawData!U1643*ScoringModel!$B$20)*0.01,"")</f>
        <v/>
      </c>
      <c r="P1643" t="str">
        <f>IF(A1643&lt;&gt;"",(RawData!V1643*ScoringModel!$B$24+RawData!W1643*ScoringModel!$B$25+RawData!X1643*ScoringModel!$B$26+RawData!Y1643*ScoringModel!$B$27+RawData!Z1643*ScoringModel!$B$28+RawData!AA1643*ScoringModel!$B$29+RawData!AB1643*ScoringModel!$B$30)*0.01,"")</f>
        <v/>
      </c>
      <c r="Q1643" s="19"/>
      <c r="R1643" s="19"/>
      <c r="S1643" s="19"/>
      <c r="T1643" s="19"/>
      <c r="U1643" s="19"/>
      <c r="V1643" s="19"/>
    </row>
    <row r="1644" spans="1:22" x14ac:dyDescent="0.25">
      <c r="A1644" t="str">
        <f>IF(RawData!A1644&lt;&gt;"",RawData!A1644,"")</f>
        <v/>
      </c>
      <c r="B1644" t="str">
        <f>IF(RawData!B1644&lt;&gt;"",CONCATENATE(RawData!B1644,", ",RawData!C1644),"")</f>
        <v/>
      </c>
      <c r="C1644" t="str">
        <f>IF(RawData!D1644&lt;&gt;"",RawData!D1644,"")</f>
        <v/>
      </c>
      <c r="D1644" s="28" t="str">
        <f>IF(RawData!E1644&lt;&gt;"",RawData!E1644,"")</f>
        <v/>
      </c>
      <c r="E1644" t="str">
        <f>IF(RawData!F1644&lt;&gt;"",CONCATENATE(RawData!F1644,", ",LEFT(RawData!G1644,1)),"")</f>
        <v/>
      </c>
      <c r="G1644" s="30" t="str">
        <f t="shared" si="25"/>
        <v/>
      </c>
      <c r="H1644" t="str">
        <f>IF(A1644&lt;&gt;"",VLOOKUP(G1644,ScoreRanges!$C$4:$E$8,3),"")</f>
        <v/>
      </c>
      <c r="J1644" s="30" t="str">
        <f>IF(AND(ConversionTable!$F$2&lt;&gt;"",A1644&lt;&gt;""),VLOOKUP(G1644,ConversionTable!B$2:D$402,3),"")</f>
        <v/>
      </c>
      <c r="K1644" t="str">
        <f>IF(AND(ConversionTable!$F$2&lt;&gt;"",A1644&lt;&gt;""),VLOOKUP(J1644,ConversionTable!I$4:K$7,3),"")</f>
        <v/>
      </c>
      <c r="M1644" t="str">
        <f>IF(A1644&lt;&gt;"",(RawData!AC1644*ScoringModel!$B$11+RawData!AD1644*ScoringModel!$B$21+RawData!AE1644*ScoringModel!$B$31)*0.01,"")</f>
        <v/>
      </c>
      <c r="N1644" t="str">
        <f>IF(A1644&lt;&gt;"",(RawData!H1644*ScoringModel!$B$4+RawData!I1644*ScoringModel!$B$5+RawData!J1644*ScoringModel!$B$6+RawData!K1644*ScoringModel!$B$7+RawData!L1644*ScoringModel!$B$8+RawData!M1644*ScoringModel!$B$9+RawData!N1644*ScoringModel!$B$10)*0.01,"")</f>
        <v/>
      </c>
      <c r="O1644" t="str">
        <f>IF(A1644&lt;&gt;"",(RawData!O1644*ScoringModel!$B$14+RawData!P1644*ScoringModel!$B$15+RawData!Q1644*ScoringModel!$B$16+RawData!R1644*ScoringModel!$B$17+RawData!S1644*ScoringModel!$B$18+RawData!T1644*ScoringModel!$B$19+RawData!U1644*ScoringModel!$B$20)*0.01,"")</f>
        <v/>
      </c>
      <c r="P1644" t="str">
        <f>IF(A1644&lt;&gt;"",(RawData!V1644*ScoringModel!$B$24+RawData!W1644*ScoringModel!$B$25+RawData!X1644*ScoringModel!$B$26+RawData!Y1644*ScoringModel!$B$27+RawData!Z1644*ScoringModel!$B$28+RawData!AA1644*ScoringModel!$B$29+RawData!AB1644*ScoringModel!$B$30)*0.01,"")</f>
        <v/>
      </c>
      <c r="Q1644" s="19"/>
      <c r="R1644" s="19"/>
      <c r="S1644" s="19"/>
      <c r="T1644" s="19"/>
      <c r="U1644" s="19"/>
      <c r="V1644" s="19"/>
    </row>
    <row r="1645" spans="1:22" x14ac:dyDescent="0.25">
      <c r="A1645" t="str">
        <f>IF(RawData!A1645&lt;&gt;"",RawData!A1645,"")</f>
        <v/>
      </c>
      <c r="B1645" t="str">
        <f>IF(RawData!B1645&lt;&gt;"",CONCATENATE(RawData!B1645,", ",RawData!C1645),"")</f>
        <v/>
      </c>
      <c r="C1645" t="str">
        <f>IF(RawData!D1645&lt;&gt;"",RawData!D1645,"")</f>
        <v/>
      </c>
      <c r="D1645" s="28" t="str">
        <f>IF(RawData!E1645&lt;&gt;"",RawData!E1645,"")</f>
        <v/>
      </c>
      <c r="E1645" t="str">
        <f>IF(RawData!F1645&lt;&gt;"",CONCATENATE(RawData!F1645,", ",LEFT(RawData!G1645,1)),"")</f>
        <v/>
      </c>
      <c r="G1645" s="30" t="str">
        <f t="shared" si="25"/>
        <v/>
      </c>
      <c r="H1645" t="str">
        <f>IF(A1645&lt;&gt;"",VLOOKUP(G1645,ScoreRanges!$C$4:$E$8,3),"")</f>
        <v/>
      </c>
      <c r="J1645" s="30" t="str">
        <f>IF(AND(ConversionTable!$F$2&lt;&gt;"",A1645&lt;&gt;""),VLOOKUP(G1645,ConversionTable!B$2:D$402,3),"")</f>
        <v/>
      </c>
      <c r="K1645" t="str">
        <f>IF(AND(ConversionTable!$F$2&lt;&gt;"",A1645&lt;&gt;""),VLOOKUP(J1645,ConversionTable!I$4:K$7,3),"")</f>
        <v/>
      </c>
      <c r="M1645" t="str">
        <f>IF(A1645&lt;&gt;"",(RawData!AC1645*ScoringModel!$B$11+RawData!AD1645*ScoringModel!$B$21+RawData!AE1645*ScoringModel!$B$31)*0.01,"")</f>
        <v/>
      </c>
      <c r="N1645" t="str">
        <f>IF(A1645&lt;&gt;"",(RawData!H1645*ScoringModel!$B$4+RawData!I1645*ScoringModel!$B$5+RawData!J1645*ScoringModel!$B$6+RawData!K1645*ScoringModel!$B$7+RawData!L1645*ScoringModel!$B$8+RawData!M1645*ScoringModel!$B$9+RawData!N1645*ScoringModel!$B$10)*0.01,"")</f>
        <v/>
      </c>
      <c r="O1645" t="str">
        <f>IF(A1645&lt;&gt;"",(RawData!O1645*ScoringModel!$B$14+RawData!P1645*ScoringModel!$B$15+RawData!Q1645*ScoringModel!$B$16+RawData!R1645*ScoringModel!$B$17+RawData!S1645*ScoringModel!$B$18+RawData!T1645*ScoringModel!$B$19+RawData!U1645*ScoringModel!$B$20)*0.01,"")</f>
        <v/>
      </c>
      <c r="P1645" t="str">
        <f>IF(A1645&lt;&gt;"",(RawData!V1645*ScoringModel!$B$24+RawData!W1645*ScoringModel!$B$25+RawData!X1645*ScoringModel!$B$26+RawData!Y1645*ScoringModel!$B$27+RawData!Z1645*ScoringModel!$B$28+RawData!AA1645*ScoringModel!$B$29+RawData!AB1645*ScoringModel!$B$30)*0.01,"")</f>
        <v/>
      </c>
      <c r="Q1645" s="19"/>
      <c r="R1645" s="19"/>
      <c r="S1645" s="19"/>
      <c r="T1645" s="19"/>
      <c r="U1645" s="19"/>
      <c r="V1645" s="19"/>
    </row>
    <row r="1646" spans="1:22" x14ac:dyDescent="0.25">
      <c r="A1646" t="str">
        <f>IF(RawData!A1646&lt;&gt;"",RawData!A1646,"")</f>
        <v/>
      </c>
      <c r="B1646" t="str">
        <f>IF(RawData!B1646&lt;&gt;"",CONCATENATE(RawData!B1646,", ",RawData!C1646),"")</f>
        <v/>
      </c>
      <c r="C1646" t="str">
        <f>IF(RawData!D1646&lt;&gt;"",RawData!D1646,"")</f>
        <v/>
      </c>
      <c r="D1646" s="28" t="str">
        <f>IF(RawData!E1646&lt;&gt;"",RawData!E1646,"")</f>
        <v/>
      </c>
      <c r="E1646" t="str">
        <f>IF(RawData!F1646&lt;&gt;"",CONCATENATE(RawData!F1646,", ",LEFT(RawData!G1646,1)),"")</f>
        <v/>
      </c>
      <c r="G1646" s="30" t="str">
        <f t="shared" si="25"/>
        <v/>
      </c>
      <c r="H1646" t="str">
        <f>IF(A1646&lt;&gt;"",VLOOKUP(G1646,ScoreRanges!$C$4:$E$8,3),"")</f>
        <v/>
      </c>
      <c r="J1646" s="30" t="str">
        <f>IF(AND(ConversionTable!$F$2&lt;&gt;"",A1646&lt;&gt;""),VLOOKUP(G1646,ConversionTable!B$2:D$402,3),"")</f>
        <v/>
      </c>
      <c r="K1646" t="str">
        <f>IF(AND(ConversionTable!$F$2&lt;&gt;"",A1646&lt;&gt;""),VLOOKUP(J1646,ConversionTable!I$4:K$7,3),"")</f>
        <v/>
      </c>
      <c r="M1646" t="str">
        <f>IF(A1646&lt;&gt;"",(RawData!AC1646*ScoringModel!$B$11+RawData!AD1646*ScoringModel!$B$21+RawData!AE1646*ScoringModel!$B$31)*0.01,"")</f>
        <v/>
      </c>
      <c r="N1646" t="str">
        <f>IF(A1646&lt;&gt;"",(RawData!H1646*ScoringModel!$B$4+RawData!I1646*ScoringModel!$B$5+RawData!J1646*ScoringModel!$B$6+RawData!K1646*ScoringModel!$B$7+RawData!L1646*ScoringModel!$B$8+RawData!M1646*ScoringModel!$B$9+RawData!N1646*ScoringModel!$B$10)*0.01,"")</f>
        <v/>
      </c>
      <c r="O1646" t="str">
        <f>IF(A1646&lt;&gt;"",(RawData!O1646*ScoringModel!$B$14+RawData!P1646*ScoringModel!$B$15+RawData!Q1646*ScoringModel!$B$16+RawData!R1646*ScoringModel!$B$17+RawData!S1646*ScoringModel!$B$18+RawData!T1646*ScoringModel!$B$19+RawData!U1646*ScoringModel!$B$20)*0.01,"")</f>
        <v/>
      </c>
      <c r="P1646" t="str">
        <f>IF(A1646&lt;&gt;"",(RawData!V1646*ScoringModel!$B$24+RawData!W1646*ScoringModel!$B$25+RawData!X1646*ScoringModel!$B$26+RawData!Y1646*ScoringModel!$B$27+RawData!Z1646*ScoringModel!$B$28+RawData!AA1646*ScoringModel!$B$29+RawData!AB1646*ScoringModel!$B$30)*0.01,"")</f>
        <v/>
      </c>
      <c r="Q1646" s="19"/>
      <c r="R1646" s="19"/>
      <c r="S1646" s="19"/>
      <c r="T1646" s="19"/>
      <c r="U1646" s="19"/>
      <c r="V1646" s="19"/>
    </row>
    <row r="1647" spans="1:22" x14ac:dyDescent="0.25">
      <c r="A1647" t="str">
        <f>IF(RawData!A1647&lt;&gt;"",RawData!A1647,"")</f>
        <v/>
      </c>
      <c r="B1647" t="str">
        <f>IF(RawData!B1647&lt;&gt;"",CONCATENATE(RawData!B1647,", ",RawData!C1647),"")</f>
        <v/>
      </c>
      <c r="C1647" t="str">
        <f>IF(RawData!D1647&lt;&gt;"",RawData!D1647,"")</f>
        <v/>
      </c>
      <c r="D1647" s="28" t="str">
        <f>IF(RawData!E1647&lt;&gt;"",RawData!E1647,"")</f>
        <v/>
      </c>
      <c r="E1647" t="str">
        <f>IF(RawData!F1647&lt;&gt;"",CONCATENATE(RawData!F1647,", ",LEFT(RawData!G1647,1)),"")</f>
        <v/>
      </c>
      <c r="G1647" s="30" t="str">
        <f t="shared" si="25"/>
        <v/>
      </c>
      <c r="H1647" t="str">
        <f>IF(A1647&lt;&gt;"",VLOOKUP(G1647,ScoreRanges!$C$4:$E$8,3),"")</f>
        <v/>
      </c>
      <c r="J1647" s="30" t="str">
        <f>IF(AND(ConversionTable!$F$2&lt;&gt;"",A1647&lt;&gt;""),VLOOKUP(G1647,ConversionTable!B$2:D$402,3),"")</f>
        <v/>
      </c>
      <c r="K1647" t="str">
        <f>IF(AND(ConversionTable!$F$2&lt;&gt;"",A1647&lt;&gt;""),VLOOKUP(J1647,ConversionTable!I$4:K$7,3),"")</f>
        <v/>
      </c>
      <c r="M1647" t="str">
        <f>IF(A1647&lt;&gt;"",(RawData!AC1647*ScoringModel!$B$11+RawData!AD1647*ScoringModel!$B$21+RawData!AE1647*ScoringModel!$B$31)*0.01,"")</f>
        <v/>
      </c>
      <c r="N1647" t="str">
        <f>IF(A1647&lt;&gt;"",(RawData!H1647*ScoringModel!$B$4+RawData!I1647*ScoringModel!$B$5+RawData!J1647*ScoringModel!$B$6+RawData!K1647*ScoringModel!$B$7+RawData!L1647*ScoringModel!$B$8+RawData!M1647*ScoringModel!$B$9+RawData!N1647*ScoringModel!$B$10)*0.01,"")</f>
        <v/>
      </c>
      <c r="O1647" t="str">
        <f>IF(A1647&lt;&gt;"",(RawData!O1647*ScoringModel!$B$14+RawData!P1647*ScoringModel!$B$15+RawData!Q1647*ScoringModel!$B$16+RawData!R1647*ScoringModel!$B$17+RawData!S1647*ScoringModel!$B$18+RawData!T1647*ScoringModel!$B$19+RawData!U1647*ScoringModel!$B$20)*0.01,"")</f>
        <v/>
      </c>
      <c r="P1647" t="str">
        <f>IF(A1647&lt;&gt;"",(RawData!V1647*ScoringModel!$B$24+RawData!W1647*ScoringModel!$B$25+RawData!X1647*ScoringModel!$B$26+RawData!Y1647*ScoringModel!$B$27+RawData!Z1647*ScoringModel!$B$28+RawData!AA1647*ScoringModel!$B$29+RawData!AB1647*ScoringModel!$B$30)*0.01,"")</f>
        <v/>
      </c>
      <c r="Q1647" s="19"/>
      <c r="R1647" s="19"/>
      <c r="S1647" s="19"/>
      <c r="T1647" s="19"/>
      <c r="U1647" s="19"/>
      <c r="V1647" s="19"/>
    </row>
    <row r="1648" spans="1:22" x14ac:dyDescent="0.25">
      <c r="A1648" t="str">
        <f>IF(RawData!A1648&lt;&gt;"",RawData!A1648,"")</f>
        <v/>
      </c>
      <c r="B1648" t="str">
        <f>IF(RawData!B1648&lt;&gt;"",CONCATENATE(RawData!B1648,", ",RawData!C1648),"")</f>
        <v/>
      </c>
      <c r="C1648" t="str">
        <f>IF(RawData!D1648&lt;&gt;"",RawData!D1648,"")</f>
        <v/>
      </c>
      <c r="D1648" s="28" t="str">
        <f>IF(RawData!E1648&lt;&gt;"",RawData!E1648,"")</f>
        <v/>
      </c>
      <c r="E1648" t="str">
        <f>IF(RawData!F1648&lt;&gt;"",CONCATENATE(RawData!F1648,", ",LEFT(RawData!G1648,1)),"")</f>
        <v/>
      </c>
      <c r="G1648" s="30" t="str">
        <f t="shared" si="25"/>
        <v/>
      </c>
      <c r="H1648" t="str">
        <f>IF(A1648&lt;&gt;"",VLOOKUP(G1648,ScoreRanges!$C$4:$E$8,3),"")</f>
        <v/>
      </c>
      <c r="J1648" s="30" t="str">
        <f>IF(AND(ConversionTable!$F$2&lt;&gt;"",A1648&lt;&gt;""),VLOOKUP(G1648,ConversionTable!B$2:D$402,3),"")</f>
        <v/>
      </c>
      <c r="K1648" t="str">
        <f>IF(AND(ConversionTable!$F$2&lt;&gt;"",A1648&lt;&gt;""),VLOOKUP(J1648,ConversionTable!I$4:K$7,3),"")</f>
        <v/>
      </c>
      <c r="M1648" t="str">
        <f>IF(A1648&lt;&gt;"",(RawData!AC1648*ScoringModel!$B$11+RawData!AD1648*ScoringModel!$B$21+RawData!AE1648*ScoringModel!$B$31)*0.01,"")</f>
        <v/>
      </c>
      <c r="N1648" t="str">
        <f>IF(A1648&lt;&gt;"",(RawData!H1648*ScoringModel!$B$4+RawData!I1648*ScoringModel!$B$5+RawData!J1648*ScoringModel!$B$6+RawData!K1648*ScoringModel!$B$7+RawData!L1648*ScoringModel!$B$8+RawData!M1648*ScoringModel!$B$9+RawData!N1648*ScoringModel!$B$10)*0.01,"")</f>
        <v/>
      </c>
      <c r="O1648" t="str">
        <f>IF(A1648&lt;&gt;"",(RawData!O1648*ScoringModel!$B$14+RawData!P1648*ScoringModel!$B$15+RawData!Q1648*ScoringModel!$B$16+RawData!R1648*ScoringModel!$B$17+RawData!S1648*ScoringModel!$B$18+RawData!T1648*ScoringModel!$B$19+RawData!U1648*ScoringModel!$B$20)*0.01,"")</f>
        <v/>
      </c>
      <c r="P1648" t="str">
        <f>IF(A1648&lt;&gt;"",(RawData!V1648*ScoringModel!$B$24+RawData!W1648*ScoringModel!$B$25+RawData!X1648*ScoringModel!$B$26+RawData!Y1648*ScoringModel!$B$27+RawData!Z1648*ScoringModel!$B$28+RawData!AA1648*ScoringModel!$B$29+RawData!AB1648*ScoringModel!$B$30)*0.01,"")</f>
        <v/>
      </c>
      <c r="Q1648" s="19"/>
      <c r="R1648" s="19"/>
      <c r="S1648" s="19"/>
      <c r="T1648" s="19"/>
      <c r="U1648" s="19"/>
      <c r="V1648" s="19"/>
    </row>
    <row r="1649" spans="1:22" x14ac:dyDescent="0.25">
      <c r="A1649" t="str">
        <f>IF(RawData!A1649&lt;&gt;"",RawData!A1649,"")</f>
        <v/>
      </c>
      <c r="B1649" t="str">
        <f>IF(RawData!B1649&lt;&gt;"",CONCATENATE(RawData!B1649,", ",RawData!C1649),"")</f>
        <v/>
      </c>
      <c r="C1649" t="str">
        <f>IF(RawData!D1649&lt;&gt;"",RawData!D1649,"")</f>
        <v/>
      </c>
      <c r="D1649" s="28" t="str">
        <f>IF(RawData!E1649&lt;&gt;"",RawData!E1649,"")</f>
        <v/>
      </c>
      <c r="E1649" t="str">
        <f>IF(RawData!F1649&lt;&gt;"",CONCATENATE(RawData!F1649,", ",LEFT(RawData!G1649,1)),"")</f>
        <v/>
      </c>
      <c r="G1649" s="30" t="str">
        <f t="shared" si="25"/>
        <v/>
      </c>
      <c r="H1649" t="str">
        <f>IF(A1649&lt;&gt;"",VLOOKUP(G1649,ScoreRanges!$C$4:$E$8,3),"")</f>
        <v/>
      </c>
      <c r="J1649" s="30" t="str">
        <f>IF(AND(ConversionTable!$F$2&lt;&gt;"",A1649&lt;&gt;""),VLOOKUP(G1649,ConversionTable!B$2:D$402,3),"")</f>
        <v/>
      </c>
      <c r="K1649" t="str">
        <f>IF(AND(ConversionTable!$F$2&lt;&gt;"",A1649&lt;&gt;""),VLOOKUP(J1649,ConversionTable!I$4:K$7,3),"")</f>
        <v/>
      </c>
      <c r="M1649" t="str">
        <f>IF(A1649&lt;&gt;"",(RawData!AC1649*ScoringModel!$B$11+RawData!AD1649*ScoringModel!$B$21+RawData!AE1649*ScoringModel!$B$31)*0.01,"")</f>
        <v/>
      </c>
      <c r="N1649" t="str">
        <f>IF(A1649&lt;&gt;"",(RawData!H1649*ScoringModel!$B$4+RawData!I1649*ScoringModel!$B$5+RawData!J1649*ScoringModel!$B$6+RawData!K1649*ScoringModel!$B$7+RawData!L1649*ScoringModel!$B$8+RawData!M1649*ScoringModel!$B$9+RawData!N1649*ScoringModel!$B$10)*0.01,"")</f>
        <v/>
      </c>
      <c r="O1649" t="str">
        <f>IF(A1649&lt;&gt;"",(RawData!O1649*ScoringModel!$B$14+RawData!P1649*ScoringModel!$B$15+RawData!Q1649*ScoringModel!$B$16+RawData!R1649*ScoringModel!$B$17+RawData!S1649*ScoringModel!$B$18+RawData!T1649*ScoringModel!$B$19+RawData!U1649*ScoringModel!$B$20)*0.01,"")</f>
        <v/>
      </c>
      <c r="P1649" t="str">
        <f>IF(A1649&lt;&gt;"",(RawData!V1649*ScoringModel!$B$24+RawData!W1649*ScoringModel!$B$25+RawData!X1649*ScoringModel!$B$26+RawData!Y1649*ScoringModel!$B$27+RawData!Z1649*ScoringModel!$B$28+RawData!AA1649*ScoringModel!$B$29+RawData!AB1649*ScoringModel!$B$30)*0.01,"")</f>
        <v/>
      </c>
      <c r="Q1649" s="19"/>
      <c r="R1649" s="19"/>
      <c r="S1649" s="19"/>
      <c r="T1649" s="19"/>
      <c r="U1649" s="19"/>
      <c r="V1649" s="19"/>
    </row>
    <row r="1650" spans="1:22" x14ac:dyDescent="0.25">
      <c r="A1650" t="str">
        <f>IF(RawData!A1650&lt;&gt;"",RawData!A1650,"")</f>
        <v/>
      </c>
      <c r="B1650" t="str">
        <f>IF(RawData!B1650&lt;&gt;"",CONCATENATE(RawData!B1650,", ",RawData!C1650),"")</f>
        <v/>
      </c>
      <c r="C1650" t="str">
        <f>IF(RawData!D1650&lt;&gt;"",RawData!D1650,"")</f>
        <v/>
      </c>
      <c r="D1650" s="28" t="str">
        <f>IF(RawData!E1650&lt;&gt;"",RawData!E1650,"")</f>
        <v/>
      </c>
      <c r="E1650" t="str">
        <f>IF(RawData!F1650&lt;&gt;"",CONCATENATE(RawData!F1650,", ",LEFT(RawData!G1650,1)),"")</f>
        <v/>
      </c>
      <c r="G1650" s="30" t="str">
        <f t="shared" si="25"/>
        <v/>
      </c>
      <c r="H1650" t="str">
        <f>IF(A1650&lt;&gt;"",VLOOKUP(G1650,ScoreRanges!$C$4:$E$8,3),"")</f>
        <v/>
      </c>
      <c r="J1650" s="30" t="str">
        <f>IF(AND(ConversionTable!$F$2&lt;&gt;"",A1650&lt;&gt;""),VLOOKUP(G1650,ConversionTable!B$2:D$402,3),"")</f>
        <v/>
      </c>
      <c r="K1650" t="str">
        <f>IF(AND(ConversionTable!$F$2&lt;&gt;"",A1650&lt;&gt;""),VLOOKUP(J1650,ConversionTable!I$4:K$7,3),"")</f>
        <v/>
      </c>
      <c r="M1650" t="str">
        <f>IF(A1650&lt;&gt;"",(RawData!AC1650*ScoringModel!$B$11+RawData!AD1650*ScoringModel!$B$21+RawData!AE1650*ScoringModel!$B$31)*0.01,"")</f>
        <v/>
      </c>
      <c r="N1650" t="str">
        <f>IF(A1650&lt;&gt;"",(RawData!H1650*ScoringModel!$B$4+RawData!I1650*ScoringModel!$B$5+RawData!J1650*ScoringModel!$B$6+RawData!K1650*ScoringModel!$B$7+RawData!L1650*ScoringModel!$B$8+RawData!M1650*ScoringModel!$B$9+RawData!N1650*ScoringModel!$B$10)*0.01,"")</f>
        <v/>
      </c>
      <c r="O1650" t="str">
        <f>IF(A1650&lt;&gt;"",(RawData!O1650*ScoringModel!$B$14+RawData!P1650*ScoringModel!$B$15+RawData!Q1650*ScoringModel!$B$16+RawData!R1650*ScoringModel!$B$17+RawData!S1650*ScoringModel!$B$18+RawData!T1650*ScoringModel!$B$19+RawData!U1650*ScoringModel!$B$20)*0.01,"")</f>
        <v/>
      </c>
      <c r="P1650" t="str">
        <f>IF(A1650&lt;&gt;"",(RawData!V1650*ScoringModel!$B$24+RawData!W1650*ScoringModel!$B$25+RawData!X1650*ScoringModel!$B$26+RawData!Y1650*ScoringModel!$B$27+RawData!Z1650*ScoringModel!$B$28+RawData!AA1650*ScoringModel!$B$29+RawData!AB1650*ScoringModel!$B$30)*0.01,"")</f>
        <v/>
      </c>
      <c r="Q1650" s="19"/>
      <c r="R1650" s="19"/>
      <c r="S1650" s="19"/>
      <c r="T1650" s="19"/>
      <c r="U1650" s="19"/>
      <c r="V1650" s="19"/>
    </row>
    <row r="1651" spans="1:22" x14ac:dyDescent="0.25">
      <c r="A1651" t="str">
        <f>IF(RawData!A1651&lt;&gt;"",RawData!A1651,"")</f>
        <v/>
      </c>
      <c r="B1651" t="str">
        <f>IF(RawData!B1651&lt;&gt;"",CONCATENATE(RawData!B1651,", ",RawData!C1651),"")</f>
        <v/>
      </c>
      <c r="C1651" t="str">
        <f>IF(RawData!D1651&lt;&gt;"",RawData!D1651,"")</f>
        <v/>
      </c>
      <c r="D1651" s="28" t="str">
        <f>IF(RawData!E1651&lt;&gt;"",RawData!E1651,"")</f>
        <v/>
      </c>
      <c r="E1651" t="str">
        <f>IF(RawData!F1651&lt;&gt;"",CONCATENATE(RawData!F1651,", ",LEFT(RawData!G1651,1)),"")</f>
        <v/>
      </c>
      <c r="G1651" s="30" t="str">
        <f t="shared" si="25"/>
        <v/>
      </c>
      <c r="H1651" t="str">
        <f>IF(A1651&lt;&gt;"",VLOOKUP(G1651,ScoreRanges!$C$4:$E$8,3),"")</f>
        <v/>
      </c>
      <c r="J1651" s="30" t="str">
        <f>IF(AND(ConversionTable!$F$2&lt;&gt;"",A1651&lt;&gt;""),VLOOKUP(G1651,ConversionTable!B$2:D$402,3),"")</f>
        <v/>
      </c>
      <c r="K1651" t="str">
        <f>IF(AND(ConversionTable!$F$2&lt;&gt;"",A1651&lt;&gt;""),VLOOKUP(J1651,ConversionTable!I$4:K$7,3),"")</f>
        <v/>
      </c>
      <c r="M1651" t="str">
        <f>IF(A1651&lt;&gt;"",(RawData!AC1651*ScoringModel!$B$11+RawData!AD1651*ScoringModel!$B$21+RawData!AE1651*ScoringModel!$B$31)*0.01,"")</f>
        <v/>
      </c>
      <c r="N1651" t="str">
        <f>IF(A1651&lt;&gt;"",(RawData!H1651*ScoringModel!$B$4+RawData!I1651*ScoringModel!$B$5+RawData!J1651*ScoringModel!$B$6+RawData!K1651*ScoringModel!$B$7+RawData!L1651*ScoringModel!$B$8+RawData!M1651*ScoringModel!$B$9+RawData!N1651*ScoringModel!$B$10)*0.01,"")</f>
        <v/>
      </c>
      <c r="O1651" t="str">
        <f>IF(A1651&lt;&gt;"",(RawData!O1651*ScoringModel!$B$14+RawData!P1651*ScoringModel!$B$15+RawData!Q1651*ScoringModel!$B$16+RawData!R1651*ScoringModel!$B$17+RawData!S1651*ScoringModel!$B$18+RawData!T1651*ScoringModel!$B$19+RawData!U1651*ScoringModel!$B$20)*0.01,"")</f>
        <v/>
      </c>
      <c r="P1651" t="str">
        <f>IF(A1651&lt;&gt;"",(RawData!V1651*ScoringModel!$B$24+RawData!W1651*ScoringModel!$B$25+RawData!X1651*ScoringModel!$B$26+RawData!Y1651*ScoringModel!$B$27+RawData!Z1651*ScoringModel!$B$28+RawData!AA1651*ScoringModel!$B$29+RawData!AB1651*ScoringModel!$B$30)*0.01,"")</f>
        <v/>
      </c>
      <c r="Q1651" s="19"/>
      <c r="R1651" s="19"/>
      <c r="S1651" s="19"/>
      <c r="T1651" s="19"/>
      <c r="U1651" s="19"/>
      <c r="V1651" s="19"/>
    </row>
    <row r="1652" spans="1:22" x14ac:dyDescent="0.25">
      <c r="A1652" t="str">
        <f>IF(RawData!A1652&lt;&gt;"",RawData!A1652,"")</f>
        <v/>
      </c>
      <c r="B1652" t="str">
        <f>IF(RawData!B1652&lt;&gt;"",CONCATENATE(RawData!B1652,", ",RawData!C1652),"")</f>
        <v/>
      </c>
      <c r="C1652" t="str">
        <f>IF(RawData!D1652&lt;&gt;"",RawData!D1652,"")</f>
        <v/>
      </c>
      <c r="D1652" s="28" t="str">
        <f>IF(RawData!E1652&lt;&gt;"",RawData!E1652,"")</f>
        <v/>
      </c>
      <c r="E1652" t="str">
        <f>IF(RawData!F1652&lt;&gt;"",CONCATENATE(RawData!F1652,", ",LEFT(RawData!G1652,1)),"")</f>
        <v/>
      </c>
      <c r="G1652" s="30" t="str">
        <f t="shared" si="25"/>
        <v/>
      </c>
      <c r="H1652" t="str">
        <f>IF(A1652&lt;&gt;"",VLOOKUP(G1652,ScoreRanges!$C$4:$E$8,3),"")</f>
        <v/>
      </c>
      <c r="J1652" s="30" t="str">
        <f>IF(AND(ConversionTable!$F$2&lt;&gt;"",A1652&lt;&gt;""),VLOOKUP(G1652,ConversionTable!B$2:D$402,3),"")</f>
        <v/>
      </c>
      <c r="K1652" t="str">
        <f>IF(AND(ConversionTable!$F$2&lt;&gt;"",A1652&lt;&gt;""),VLOOKUP(J1652,ConversionTable!I$4:K$7,3),"")</f>
        <v/>
      </c>
      <c r="M1652" t="str">
        <f>IF(A1652&lt;&gt;"",(RawData!AC1652*ScoringModel!$B$11+RawData!AD1652*ScoringModel!$B$21+RawData!AE1652*ScoringModel!$B$31)*0.01,"")</f>
        <v/>
      </c>
      <c r="N1652" t="str">
        <f>IF(A1652&lt;&gt;"",(RawData!H1652*ScoringModel!$B$4+RawData!I1652*ScoringModel!$B$5+RawData!J1652*ScoringModel!$B$6+RawData!K1652*ScoringModel!$B$7+RawData!L1652*ScoringModel!$B$8+RawData!M1652*ScoringModel!$B$9+RawData!N1652*ScoringModel!$B$10)*0.01,"")</f>
        <v/>
      </c>
      <c r="O1652" t="str">
        <f>IF(A1652&lt;&gt;"",(RawData!O1652*ScoringModel!$B$14+RawData!P1652*ScoringModel!$B$15+RawData!Q1652*ScoringModel!$B$16+RawData!R1652*ScoringModel!$B$17+RawData!S1652*ScoringModel!$B$18+RawData!T1652*ScoringModel!$B$19+RawData!U1652*ScoringModel!$B$20)*0.01,"")</f>
        <v/>
      </c>
      <c r="P1652" t="str">
        <f>IF(A1652&lt;&gt;"",(RawData!V1652*ScoringModel!$B$24+RawData!W1652*ScoringModel!$B$25+RawData!X1652*ScoringModel!$B$26+RawData!Y1652*ScoringModel!$B$27+RawData!Z1652*ScoringModel!$B$28+RawData!AA1652*ScoringModel!$B$29+RawData!AB1652*ScoringModel!$B$30)*0.01,"")</f>
        <v/>
      </c>
      <c r="Q1652" s="19"/>
      <c r="R1652" s="19"/>
      <c r="S1652" s="19"/>
      <c r="T1652" s="19"/>
      <c r="U1652" s="19"/>
      <c r="V1652" s="19"/>
    </row>
    <row r="1653" spans="1:22" x14ac:dyDescent="0.25">
      <c r="A1653" t="str">
        <f>IF(RawData!A1653&lt;&gt;"",RawData!A1653,"")</f>
        <v/>
      </c>
      <c r="B1653" t="str">
        <f>IF(RawData!B1653&lt;&gt;"",CONCATENATE(RawData!B1653,", ",RawData!C1653),"")</f>
        <v/>
      </c>
      <c r="C1653" t="str">
        <f>IF(RawData!D1653&lt;&gt;"",RawData!D1653,"")</f>
        <v/>
      </c>
      <c r="D1653" s="28" t="str">
        <f>IF(RawData!E1653&lt;&gt;"",RawData!E1653,"")</f>
        <v/>
      </c>
      <c r="E1653" t="str">
        <f>IF(RawData!F1653&lt;&gt;"",CONCATENATE(RawData!F1653,", ",LEFT(RawData!G1653,1)),"")</f>
        <v/>
      </c>
      <c r="G1653" s="30" t="str">
        <f t="shared" si="25"/>
        <v/>
      </c>
      <c r="H1653" t="str">
        <f>IF(A1653&lt;&gt;"",VLOOKUP(G1653,ScoreRanges!$C$4:$E$8,3),"")</f>
        <v/>
      </c>
      <c r="J1653" s="30" t="str">
        <f>IF(AND(ConversionTable!$F$2&lt;&gt;"",A1653&lt;&gt;""),VLOOKUP(G1653,ConversionTable!B$2:D$402,3),"")</f>
        <v/>
      </c>
      <c r="K1653" t="str">
        <f>IF(AND(ConversionTable!$F$2&lt;&gt;"",A1653&lt;&gt;""),VLOOKUP(J1653,ConversionTable!I$4:K$7,3),"")</f>
        <v/>
      </c>
      <c r="M1653" t="str">
        <f>IF(A1653&lt;&gt;"",(RawData!AC1653*ScoringModel!$B$11+RawData!AD1653*ScoringModel!$B$21+RawData!AE1653*ScoringModel!$B$31)*0.01,"")</f>
        <v/>
      </c>
      <c r="N1653" t="str">
        <f>IF(A1653&lt;&gt;"",(RawData!H1653*ScoringModel!$B$4+RawData!I1653*ScoringModel!$B$5+RawData!J1653*ScoringModel!$B$6+RawData!K1653*ScoringModel!$B$7+RawData!L1653*ScoringModel!$B$8+RawData!M1653*ScoringModel!$B$9+RawData!N1653*ScoringModel!$B$10)*0.01,"")</f>
        <v/>
      </c>
      <c r="O1653" t="str">
        <f>IF(A1653&lt;&gt;"",(RawData!O1653*ScoringModel!$B$14+RawData!P1653*ScoringModel!$B$15+RawData!Q1653*ScoringModel!$B$16+RawData!R1653*ScoringModel!$B$17+RawData!S1653*ScoringModel!$B$18+RawData!T1653*ScoringModel!$B$19+RawData!U1653*ScoringModel!$B$20)*0.01,"")</f>
        <v/>
      </c>
      <c r="P1653" t="str">
        <f>IF(A1653&lt;&gt;"",(RawData!V1653*ScoringModel!$B$24+RawData!W1653*ScoringModel!$B$25+RawData!X1653*ScoringModel!$B$26+RawData!Y1653*ScoringModel!$B$27+RawData!Z1653*ScoringModel!$B$28+RawData!AA1653*ScoringModel!$B$29+RawData!AB1653*ScoringModel!$B$30)*0.01,"")</f>
        <v/>
      </c>
      <c r="Q1653" s="19"/>
      <c r="R1653" s="19"/>
      <c r="S1653" s="19"/>
      <c r="T1653" s="19"/>
      <c r="U1653" s="19"/>
      <c r="V1653" s="19"/>
    </row>
    <row r="1654" spans="1:22" x14ac:dyDescent="0.25">
      <c r="A1654" t="str">
        <f>IF(RawData!A1654&lt;&gt;"",RawData!A1654,"")</f>
        <v/>
      </c>
      <c r="B1654" t="str">
        <f>IF(RawData!B1654&lt;&gt;"",CONCATENATE(RawData!B1654,", ",RawData!C1654),"")</f>
        <v/>
      </c>
      <c r="C1654" t="str">
        <f>IF(RawData!D1654&lt;&gt;"",RawData!D1654,"")</f>
        <v/>
      </c>
      <c r="D1654" s="28" t="str">
        <f>IF(RawData!E1654&lt;&gt;"",RawData!E1654,"")</f>
        <v/>
      </c>
      <c r="E1654" t="str">
        <f>IF(RawData!F1654&lt;&gt;"",CONCATENATE(RawData!F1654,", ",LEFT(RawData!G1654,1)),"")</f>
        <v/>
      </c>
      <c r="G1654" s="30" t="str">
        <f t="shared" si="25"/>
        <v/>
      </c>
      <c r="H1654" t="str">
        <f>IF(A1654&lt;&gt;"",VLOOKUP(G1654,ScoreRanges!$C$4:$E$8,3),"")</f>
        <v/>
      </c>
      <c r="J1654" s="30" t="str">
        <f>IF(AND(ConversionTable!$F$2&lt;&gt;"",A1654&lt;&gt;""),VLOOKUP(G1654,ConversionTable!B$2:D$402,3),"")</f>
        <v/>
      </c>
      <c r="K1654" t="str">
        <f>IF(AND(ConversionTable!$F$2&lt;&gt;"",A1654&lt;&gt;""),VLOOKUP(J1654,ConversionTable!I$4:K$7,3),"")</f>
        <v/>
      </c>
      <c r="M1654" t="str">
        <f>IF(A1654&lt;&gt;"",(RawData!AC1654*ScoringModel!$B$11+RawData!AD1654*ScoringModel!$B$21+RawData!AE1654*ScoringModel!$B$31)*0.01,"")</f>
        <v/>
      </c>
      <c r="N1654" t="str">
        <f>IF(A1654&lt;&gt;"",(RawData!H1654*ScoringModel!$B$4+RawData!I1654*ScoringModel!$B$5+RawData!J1654*ScoringModel!$B$6+RawData!K1654*ScoringModel!$B$7+RawData!L1654*ScoringModel!$B$8+RawData!M1654*ScoringModel!$B$9+RawData!N1654*ScoringModel!$B$10)*0.01,"")</f>
        <v/>
      </c>
      <c r="O1654" t="str">
        <f>IF(A1654&lt;&gt;"",(RawData!O1654*ScoringModel!$B$14+RawData!P1654*ScoringModel!$B$15+RawData!Q1654*ScoringModel!$B$16+RawData!R1654*ScoringModel!$B$17+RawData!S1654*ScoringModel!$B$18+RawData!T1654*ScoringModel!$B$19+RawData!U1654*ScoringModel!$B$20)*0.01,"")</f>
        <v/>
      </c>
      <c r="P1654" t="str">
        <f>IF(A1654&lt;&gt;"",(RawData!V1654*ScoringModel!$B$24+RawData!W1654*ScoringModel!$B$25+RawData!X1654*ScoringModel!$B$26+RawData!Y1654*ScoringModel!$B$27+RawData!Z1654*ScoringModel!$B$28+RawData!AA1654*ScoringModel!$B$29+RawData!AB1654*ScoringModel!$B$30)*0.01,"")</f>
        <v/>
      </c>
      <c r="Q1654" s="19"/>
      <c r="R1654" s="19"/>
      <c r="S1654" s="19"/>
      <c r="T1654" s="19"/>
      <c r="U1654" s="19"/>
      <c r="V1654" s="19"/>
    </row>
    <row r="1655" spans="1:22" x14ac:dyDescent="0.25">
      <c r="A1655" t="str">
        <f>IF(RawData!A1655&lt;&gt;"",RawData!A1655,"")</f>
        <v/>
      </c>
      <c r="B1655" t="str">
        <f>IF(RawData!B1655&lt;&gt;"",CONCATENATE(RawData!B1655,", ",RawData!C1655),"")</f>
        <v/>
      </c>
      <c r="C1655" t="str">
        <f>IF(RawData!D1655&lt;&gt;"",RawData!D1655,"")</f>
        <v/>
      </c>
      <c r="D1655" s="28" t="str">
        <f>IF(RawData!E1655&lt;&gt;"",RawData!E1655,"")</f>
        <v/>
      </c>
      <c r="E1655" t="str">
        <f>IF(RawData!F1655&lt;&gt;"",CONCATENATE(RawData!F1655,", ",LEFT(RawData!G1655,1)),"")</f>
        <v/>
      </c>
      <c r="G1655" s="30" t="str">
        <f t="shared" si="25"/>
        <v/>
      </c>
      <c r="H1655" t="str">
        <f>IF(A1655&lt;&gt;"",VLOOKUP(G1655,ScoreRanges!$C$4:$E$8,3),"")</f>
        <v/>
      </c>
      <c r="J1655" s="30" t="str">
        <f>IF(AND(ConversionTable!$F$2&lt;&gt;"",A1655&lt;&gt;""),VLOOKUP(G1655,ConversionTable!B$2:D$402,3),"")</f>
        <v/>
      </c>
      <c r="K1655" t="str">
        <f>IF(AND(ConversionTable!$F$2&lt;&gt;"",A1655&lt;&gt;""),VLOOKUP(J1655,ConversionTable!I$4:K$7,3),"")</f>
        <v/>
      </c>
      <c r="M1655" t="str">
        <f>IF(A1655&lt;&gt;"",(RawData!AC1655*ScoringModel!$B$11+RawData!AD1655*ScoringModel!$B$21+RawData!AE1655*ScoringModel!$B$31)*0.01,"")</f>
        <v/>
      </c>
      <c r="N1655" t="str">
        <f>IF(A1655&lt;&gt;"",(RawData!H1655*ScoringModel!$B$4+RawData!I1655*ScoringModel!$B$5+RawData!J1655*ScoringModel!$B$6+RawData!K1655*ScoringModel!$B$7+RawData!L1655*ScoringModel!$B$8+RawData!M1655*ScoringModel!$B$9+RawData!N1655*ScoringModel!$B$10)*0.01,"")</f>
        <v/>
      </c>
      <c r="O1655" t="str">
        <f>IF(A1655&lt;&gt;"",(RawData!O1655*ScoringModel!$B$14+RawData!P1655*ScoringModel!$B$15+RawData!Q1655*ScoringModel!$B$16+RawData!R1655*ScoringModel!$B$17+RawData!S1655*ScoringModel!$B$18+RawData!T1655*ScoringModel!$B$19+RawData!U1655*ScoringModel!$B$20)*0.01,"")</f>
        <v/>
      </c>
      <c r="P1655" t="str">
        <f>IF(A1655&lt;&gt;"",(RawData!V1655*ScoringModel!$B$24+RawData!W1655*ScoringModel!$B$25+RawData!X1655*ScoringModel!$B$26+RawData!Y1655*ScoringModel!$B$27+RawData!Z1655*ScoringModel!$B$28+RawData!AA1655*ScoringModel!$B$29+RawData!AB1655*ScoringModel!$B$30)*0.01,"")</f>
        <v/>
      </c>
      <c r="Q1655" s="19"/>
      <c r="R1655" s="19"/>
      <c r="S1655" s="19"/>
      <c r="T1655" s="19"/>
      <c r="U1655" s="19"/>
      <c r="V1655" s="19"/>
    </row>
    <row r="1656" spans="1:22" x14ac:dyDescent="0.25">
      <c r="A1656" t="str">
        <f>IF(RawData!A1656&lt;&gt;"",RawData!A1656,"")</f>
        <v/>
      </c>
      <c r="B1656" t="str">
        <f>IF(RawData!B1656&lt;&gt;"",CONCATENATE(RawData!B1656,", ",RawData!C1656),"")</f>
        <v/>
      </c>
      <c r="C1656" t="str">
        <f>IF(RawData!D1656&lt;&gt;"",RawData!D1656,"")</f>
        <v/>
      </c>
      <c r="D1656" s="28" t="str">
        <f>IF(RawData!E1656&lt;&gt;"",RawData!E1656,"")</f>
        <v/>
      </c>
      <c r="E1656" t="str">
        <f>IF(RawData!F1656&lt;&gt;"",CONCATENATE(RawData!F1656,", ",LEFT(RawData!G1656,1)),"")</f>
        <v/>
      </c>
      <c r="G1656" s="30" t="str">
        <f t="shared" si="25"/>
        <v/>
      </c>
      <c r="H1656" t="str">
        <f>IF(A1656&lt;&gt;"",VLOOKUP(G1656,ScoreRanges!$C$4:$E$8,3),"")</f>
        <v/>
      </c>
      <c r="J1656" s="30" t="str">
        <f>IF(AND(ConversionTable!$F$2&lt;&gt;"",A1656&lt;&gt;""),VLOOKUP(G1656,ConversionTable!B$2:D$402,3),"")</f>
        <v/>
      </c>
      <c r="K1656" t="str">
        <f>IF(AND(ConversionTable!$F$2&lt;&gt;"",A1656&lt;&gt;""),VLOOKUP(J1656,ConversionTable!I$4:K$7,3),"")</f>
        <v/>
      </c>
      <c r="M1656" t="str">
        <f>IF(A1656&lt;&gt;"",(RawData!AC1656*ScoringModel!$B$11+RawData!AD1656*ScoringModel!$B$21+RawData!AE1656*ScoringModel!$B$31)*0.01,"")</f>
        <v/>
      </c>
      <c r="N1656" t="str">
        <f>IF(A1656&lt;&gt;"",(RawData!H1656*ScoringModel!$B$4+RawData!I1656*ScoringModel!$B$5+RawData!J1656*ScoringModel!$B$6+RawData!K1656*ScoringModel!$B$7+RawData!L1656*ScoringModel!$B$8+RawData!M1656*ScoringModel!$B$9+RawData!N1656*ScoringModel!$B$10)*0.01,"")</f>
        <v/>
      </c>
      <c r="O1656" t="str">
        <f>IF(A1656&lt;&gt;"",(RawData!O1656*ScoringModel!$B$14+RawData!P1656*ScoringModel!$B$15+RawData!Q1656*ScoringModel!$B$16+RawData!R1656*ScoringModel!$B$17+RawData!S1656*ScoringModel!$B$18+RawData!T1656*ScoringModel!$B$19+RawData!U1656*ScoringModel!$B$20)*0.01,"")</f>
        <v/>
      </c>
      <c r="P1656" t="str">
        <f>IF(A1656&lt;&gt;"",(RawData!V1656*ScoringModel!$B$24+RawData!W1656*ScoringModel!$B$25+RawData!X1656*ScoringModel!$B$26+RawData!Y1656*ScoringModel!$B$27+RawData!Z1656*ScoringModel!$B$28+RawData!AA1656*ScoringModel!$B$29+RawData!AB1656*ScoringModel!$B$30)*0.01,"")</f>
        <v/>
      </c>
      <c r="Q1656" s="19"/>
      <c r="R1656" s="19"/>
      <c r="S1656" s="19"/>
      <c r="T1656" s="19"/>
      <c r="U1656" s="19"/>
      <c r="V1656" s="19"/>
    </row>
    <row r="1657" spans="1:22" x14ac:dyDescent="0.25">
      <c r="A1657" t="str">
        <f>IF(RawData!A1657&lt;&gt;"",RawData!A1657,"")</f>
        <v/>
      </c>
      <c r="B1657" t="str">
        <f>IF(RawData!B1657&lt;&gt;"",CONCATENATE(RawData!B1657,", ",RawData!C1657),"")</f>
        <v/>
      </c>
      <c r="C1657" t="str">
        <f>IF(RawData!D1657&lt;&gt;"",RawData!D1657,"")</f>
        <v/>
      </c>
      <c r="D1657" s="28" t="str">
        <f>IF(RawData!E1657&lt;&gt;"",RawData!E1657,"")</f>
        <v/>
      </c>
      <c r="E1657" t="str">
        <f>IF(RawData!F1657&lt;&gt;"",CONCATENATE(RawData!F1657,", ",LEFT(RawData!G1657,1)),"")</f>
        <v/>
      </c>
      <c r="G1657" s="30" t="str">
        <f t="shared" si="25"/>
        <v/>
      </c>
      <c r="H1657" t="str">
        <f>IF(A1657&lt;&gt;"",VLOOKUP(G1657,ScoreRanges!$C$4:$E$8,3),"")</f>
        <v/>
      </c>
      <c r="J1657" s="30" t="str">
        <f>IF(AND(ConversionTable!$F$2&lt;&gt;"",A1657&lt;&gt;""),VLOOKUP(G1657,ConversionTable!B$2:D$402,3),"")</f>
        <v/>
      </c>
      <c r="K1657" t="str">
        <f>IF(AND(ConversionTable!$F$2&lt;&gt;"",A1657&lt;&gt;""),VLOOKUP(J1657,ConversionTable!I$4:K$7,3),"")</f>
        <v/>
      </c>
      <c r="M1657" t="str">
        <f>IF(A1657&lt;&gt;"",(RawData!AC1657*ScoringModel!$B$11+RawData!AD1657*ScoringModel!$B$21+RawData!AE1657*ScoringModel!$B$31)*0.01,"")</f>
        <v/>
      </c>
      <c r="N1657" t="str">
        <f>IF(A1657&lt;&gt;"",(RawData!H1657*ScoringModel!$B$4+RawData!I1657*ScoringModel!$B$5+RawData!J1657*ScoringModel!$B$6+RawData!K1657*ScoringModel!$B$7+RawData!L1657*ScoringModel!$B$8+RawData!M1657*ScoringModel!$B$9+RawData!N1657*ScoringModel!$B$10)*0.01,"")</f>
        <v/>
      </c>
      <c r="O1657" t="str">
        <f>IF(A1657&lt;&gt;"",(RawData!O1657*ScoringModel!$B$14+RawData!P1657*ScoringModel!$B$15+RawData!Q1657*ScoringModel!$B$16+RawData!R1657*ScoringModel!$B$17+RawData!S1657*ScoringModel!$B$18+RawData!T1657*ScoringModel!$B$19+RawData!U1657*ScoringModel!$B$20)*0.01,"")</f>
        <v/>
      </c>
      <c r="P1657" t="str">
        <f>IF(A1657&lt;&gt;"",(RawData!V1657*ScoringModel!$B$24+RawData!W1657*ScoringModel!$B$25+RawData!X1657*ScoringModel!$B$26+RawData!Y1657*ScoringModel!$B$27+RawData!Z1657*ScoringModel!$B$28+RawData!AA1657*ScoringModel!$B$29+RawData!AB1657*ScoringModel!$B$30)*0.01,"")</f>
        <v/>
      </c>
      <c r="Q1657" s="19"/>
      <c r="R1657" s="19"/>
      <c r="S1657" s="19"/>
      <c r="T1657" s="19"/>
      <c r="U1657" s="19"/>
      <c r="V1657" s="19"/>
    </row>
    <row r="1658" spans="1:22" x14ac:dyDescent="0.25">
      <c r="A1658" t="str">
        <f>IF(RawData!A1658&lt;&gt;"",RawData!A1658,"")</f>
        <v/>
      </c>
      <c r="B1658" t="str">
        <f>IF(RawData!B1658&lt;&gt;"",CONCATENATE(RawData!B1658,", ",RawData!C1658),"")</f>
        <v/>
      </c>
      <c r="C1658" t="str">
        <f>IF(RawData!D1658&lt;&gt;"",RawData!D1658,"")</f>
        <v/>
      </c>
      <c r="D1658" s="28" t="str">
        <f>IF(RawData!E1658&lt;&gt;"",RawData!E1658,"")</f>
        <v/>
      </c>
      <c r="E1658" t="str">
        <f>IF(RawData!F1658&lt;&gt;"",CONCATENATE(RawData!F1658,", ",LEFT(RawData!G1658,1)),"")</f>
        <v/>
      </c>
      <c r="G1658" s="30" t="str">
        <f t="shared" si="25"/>
        <v/>
      </c>
      <c r="H1658" t="str">
        <f>IF(A1658&lt;&gt;"",VLOOKUP(G1658,ScoreRanges!$C$4:$E$8,3),"")</f>
        <v/>
      </c>
      <c r="J1658" s="30" t="str">
        <f>IF(AND(ConversionTable!$F$2&lt;&gt;"",A1658&lt;&gt;""),VLOOKUP(G1658,ConversionTable!B$2:D$402,3),"")</f>
        <v/>
      </c>
      <c r="K1658" t="str">
        <f>IF(AND(ConversionTable!$F$2&lt;&gt;"",A1658&lt;&gt;""),VLOOKUP(J1658,ConversionTable!I$4:K$7,3),"")</f>
        <v/>
      </c>
      <c r="M1658" t="str">
        <f>IF(A1658&lt;&gt;"",(RawData!AC1658*ScoringModel!$B$11+RawData!AD1658*ScoringModel!$B$21+RawData!AE1658*ScoringModel!$B$31)*0.01,"")</f>
        <v/>
      </c>
      <c r="N1658" t="str">
        <f>IF(A1658&lt;&gt;"",(RawData!H1658*ScoringModel!$B$4+RawData!I1658*ScoringModel!$B$5+RawData!J1658*ScoringModel!$B$6+RawData!K1658*ScoringModel!$B$7+RawData!L1658*ScoringModel!$B$8+RawData!M1658*ScoringModel!$B$9+RawData!N1658*ScoringModel!$B$10)*0.01,"")</f>
        <v/>
      </c>
      <c r="O1658" t="str">
        <f>IF(A1658&lt;&gt;"",(RawData!O1658*ScoringModel!$B$14+RawData!P1658*ScoringModel!$B$15+RawData!Q1658*ScoringModel!$B$16+RawData!R1658*ScoringModel!$B$17+RawData!S1658*ScoringModel!$B$18+RawData!T1658*ScoringModel!$B$19+RawData!U1658*ScoringModel!$B$20)*0.01,"")</f>
        <v/>
      </c>
      <c r="P1658" t="str">
        <f>IF(A1658&lt;&gt;"",(RawData!V1658*ScoringModel!$B$24+RawData!W1658*ScoringModel!$B$25+RawData!X1658*ScoringModel!$B$26+RawData!Y1658*ScoringModel!$B$27+RawData!Z1658*ScoringModel!$B$28+RawData!AA1658*ScoringModel!$B$29+RawData!AB1658*ScoringModel!$B$30)*0.01,"")</f>
        <v/>
      </c>
      <c r="Q1658" s="19"/>
      <c r="R1658" s="19"/>
      <c r="S1658" s="19"/>
      <c r="T1658" s="19"/>
      <c r="U1658" s="19"/>
      <c r="V1658" s="19"/>
    </row>
    <row r="1659" spans="1:22" x14ac:dyDescent="0.25">
      <c r="A1659" t="str">
        <f>IF(RawData!A1659&lt;&gt;"",RawData!A1659,"")</f>
        <v/>
      </c>
      <c r="B1659" t="str">
        <f>IF(RawData!B1659&lt;&gt;"",CONCATENATE(RawData!B1659,", ",RawData!C1659),"")</f>
        <v/>
      </c>
      <c r="C1659" t="str">
        <f>IF(RawData!D1659&lt;&gt;"",RawData!D1659,"")</f>
        <v/>
      </c>
      <c r="D1659" s="28" t="str">
        <f>IF(RawData!E1659&lt;&gt;"",RawData!E1659,"")</f>
        <v/>
      </c>
      <c r="E1659" t="str">
        <f>IF(RawData!F1659&lt;&gt;"",CONCATENATE(RawData!F1659,", ",LEFT(RawData!G1659,1)),"")</f>
        <v/>
      </c>
      <c r="G1659" s="30" t="str">
        <f t="shared" si="25"/>
        <v/>
      </c>
      <c r="H1659" t="str">
        <f>IF(A1659&lt;&gt;"",VLOOKUP(G1659,ScoreRanges!$C$4:$E$8,3),"")</f>
        <v/>
      </c>
      <c r="J1659" s="30" t="str">
        <f>IF(AND(ConversionTable!$F$2&lt;&gt;"",A1659&lt;&gt;""),VLOOKUP(G1659,ConversionTable!B$2:D$402,3),"")</f>
        <v/>
      </c>
      <c r="K1659" t="str">
        <f>IF(AND(ConversionTable!$F$2&lt;&gt;"",A1659&lt;&gt;""),VLOOKUP(J1659,ConversionTable!I$4:K$7,3),"")</f>
        <v/>
      </c>
      <c r="M1659" t="str">
        <f>IF(A1659&lt;&gt;"",(RawData!AC1659*ScoringModel!$B$11+RawData!AD1659*ScoringModel!$B$21+RawData!AE1659*ScoringModel!$B$31)*0.01,"")</f>
        <v/>
      </c>
      <c r="N1659" t="str">
        <f>IF(A1659&lt;&gt;"",(RawData!H1659*ScoringModel!$B$4+RawData!I1659*ScoringModel!$B$5+RawData!J1659*ScoringModel!$B$6+RawData!K1659*ScoringModel!$B$7+RawData!L1659*ScoringModel!$B$8+RawData!M1659*ScoringModel!$B$9+RawData!N1659*ScoringModel!$B$10)*0.01,"")</f>
        <v/>
      </c>
      <c r="O1659" t="str">
        <f>IF(A1659&lt;&gt;"",(RawData!O1659*ScoringModel!$B$14+RawData!P1659*ScoringModel!$B$15+RawData!Q1659*ScoringModel!$B$16+RawData!R1659*ScoringModel!$B$17+RawData!S1659*ScoringModel!$B$18+RawData!T1659*ScoringModel!$B$19+RawData!U1659*ScoringModel!$B$20)*0.01,"")</f>
        <v/>
      </c>
      <c r="P1659" t="str">
        <f>IF(A1659&lt;&gt;"",(RawData!V1659*ScoringModel!$B$24+RawData!W1659*ScoringModel!$B$25+RawData!X1659*ScoringModel!$B$26+RawData!Y1659*ScoringModel!$B$27+RawData!Z1659*ScoringModel!$B$28+RawData!AA1659*ScoringModel!$B$29+RawData!AB1659*ScoringModel!$B$30)*0.01,"")</f>
        <v/>
      </c>
      <c r="Q1659" s="19"/>
      <c r="R1659" s="19"/>
      <c r="S1659" s="19"/>
      <c r="T1659" s="19"/>
      <c r="U1659" s="19"/>
      <c r="V1659" s="19"/>
    </row>
    <row r="1660" spans="1:22" x14ac:dyDescent="0.25">
      <c r="A1660" t="str">
        <f>IF(RawData!A1660&lt;&gt;"",RawData!A1660,"")</f>
        <v/>
      </c>
      <c r="B1660" t="str">
        <f>IF(RawData!B1660&lt;&gt;"",CONCATENATE(RawData!B1660,", ",RawData!C1660),"")</f>
        <v/>
      </c>
      <c r="C1660" t="str">
        <f>IF(RawData!D1660&lt;&gt;"",RawData!D1660,"")</f>
        <v/>
      </c>
      <c r="D1660" s="28" t="str">
        <f>IF(RawData!E1660&lt;&gt;"",RawData!E1660,"")</f>
        <v/>
      </c>
      <c r="E1660" t="str">
        <f>IF(RawData!F1660&lt;&gt;"",CONCATENATE(RawData!F1660,", ",LEFT(RawData!G1660,1)),"")</f>
        <v/>
      </c>
      <c r="G1660" s="30" t="str">
        <f t="shared" si="25"/>
        <v/>
      </c>
      <c r="H1660" t="str">
        <f>IF(A1660&lt;&gt;"",VLOOKUP(G1660,ScoreRanges!$C$4:$E$8,3),"")</f>
        <v/>
      </c>
      <c r="J1660" s="30" t="str">
        <f>IF(AND(ConversionTable!$F$2&lt;&gt;"",A1660&lt;&gt;""),VLOOKUP(G1660,ConversionTable!B$2:D$402,3),"")</f>
        <v/>
      </c>
      <c r="K1660" t="str">
        <f>IF(AND(ConversionTable!$F$2&lt;&gt;"",A1660&lt;&gt;""),VLOOKUP(J1660,ConversionTable!I$4:K$7,3),"")</f>
        <v/>
      </c>
      <c r="M1660" t="str">
        <f>IF(A1660&lt;&gt;"",(RawData!AC1660*ScoringModel!$B$11+RawData!AD1660*ScoringModel!$B$21+RawData!AE1660*ScoringModel!$B$31)*0.01,"")</f>
        <v/>
      </c>
      <c r="N1660" t="str">
        <f>IF(A1660&lt;&gt;"",(RawData!H1660*ScoringModel!$B$4+RawData!I1660*ScoringModel!$B$5+RawData!J1660*ScoringModel!$B$6+RawData!K1660*ScoringModel!$B$7+RawData!L1660*ScoringModel!$B$8+RawData!M1660*ScoringModel!$B$9+RawData!N1660*ScoringModel!$B$10)*0.01,"")</f>
        <v/>
      </c>
      <c r="O1660" t="str">
        <f>IF(A1660&lt;&gt;"",(RawData!O1660*ScoringModel!$B$14+RawData!P1660*ScoringModel!$B$15+RawData!Q1660*ScoringModel!$B$16+RawData!R1660*ScoringModel!$B$17+RawData!S1660*ScoringModel!$B$18+RawData!T1660*ScoringModel!$B$19+RawData!U1660*ScoringModel!$B$20)*0.01,"")</f>
        <v/>
      </c>
      <c r="P1660" t="str">
        <f>IF(A1660&lt;&gt;"",(RawData!V1660*ScoringModel!$B$24+RawData!W1660*ScoringModel!$B$25+RawData!X1660*ScoringModel!$B$26+RawData!Y1660*ScoringModel!$B$27+RawData!Z1660*ScoringModel!$B$28+RawData!AA1660*ScoringModel!$B$29+RawData!AB1660*ScoringModel!$B$30)*0.01,"")</f>
        <v/>
      </c>
      <c r="Q1660" s="19"/>
      <c r="R1660" s="19"/>
      <c r="S1660" s="19"/>
      <c r="T1660" s="19"/>
      <c r="U1660" s="19"/>
      <c r="V1660" s="19"/>
    </row>
    <row r="1661" spans="1:22" x14ac:dyDescent="0.25">
      <c r="A1661" t="str">
        <f>IF(RawData!A1661&lt;&gt;"",RawData!A1661,"")</f>
        <v/>
      </c>
      <c r="B1661" t="str">
        <f>IF(RawData!B1661&lt;&gt;"",CONCATENATE(RawData!B1661,", ",RawData!C1661),"")</f>
        <v/>
      </c>
      <c r="C1661" t="str">
        <f>IF(RawData!D1661&lt;&gt;"",RawData!D1661,"")</f>
        <v/>
      </c>
      <c r="D1661" s="28" t="str">
        <f>IF(RawData!E1661&lt;&gt;"",RawData!E1661,"")</f>
        <v/>
      </c>
      <c r="E1661" t="str">
        <f>IF(RawData!F1661&lt;&gt;"",CONCATENATE(RawData!F1661,", ",LEFT(RawData!G1661,1)),"")</f>
        <v/>
      </c>
      <c r="G1661" s="30" t="str">
        <f t="shared" si="25"/>
        <v/>
      </c>
      <c r="H1661" t="str">
        <f>IF(A1661&lt;&gt;"",VLOOKUP(G1661,ScoreRanges!$C$4:$E$8,3),"")</f>
        <v/>
      </c>
      <c r="J1661" s="30" t="str">
        <f>IF(AND(ConversionTable!$F$2&lt;&gt;"",A1661&lt;&gt;""),VLOOKUP(G1661,ConversionTable!B$2:D$402,3),"")</f>
        <v/>
      </c>
      <c r="K1661" t="str">
        <f>IF(AND(ConversionTable!$F$2&lt;&gt;"",A1661&lt;&gt;""),VLOOKUP(J1661,ConversionTable!I$4:K$7,3),"")</f>
        <v/>
      </c>
      <c r="M1661" t="str">
        <f>IF(A1661&lt;&gt;"",(RawData!AC1661*ScoringModel!$B$11+RawData!AD1661*ScoringModel!$B$21+RawData!AE1661*ScoringModel!$B$31)*0.01,"")</f>
        <v/>
      </c>
      <c r="N1661" t="str">
        <f>IF(A1661&lt;&gt;"",(RawData!H1661*ScoringModel!$B$4+RawData!I1661*ScoringModel!$B$5+RawData!J1661*ScoringModel!$B$6+RawData!K1661*ScoringModel!$B$7+RawData!L1661*ScoringModel!$B$8+RawData!M1661*ScoringModel!$B$9+RawData!N1661*ScoringModel!$B$10)*0.01,"")</f>
        <v/>
      </c>
      <c r="O1661" t="str">
        <f>IF(A1661&lt;&gt;"",(RawData!O1661*ScoringModel!$B$14+RawData!P1661*ScoringModel!$B$15+RawData!Q1661*ScoringModel!$B$16+RawData!R1661*ScoringModel!$B$17+RawData!S1661*ScoringModel!$B$18+RawData!T1661*ScoringModel!$B$19+RawData!U1661*ScoringModel!$B$20)*0.01,"")</f>
        <v/>
      </c>
      <c r="P1661" t="str">
        <f>IF(A1661&lt;&gt;"",(RawData!V1661*ScoringModel!$B$24+RawData!W1661*ScoringModel!$B$25+RawData!X1661*ScoringModel!$B$26+RawData!Y1661*ScoringModel!$B$27+RawData!Z1661*ScoringModel!$B$28+RawData!AA1661*ScoringModel!$B$29+RawData!AB1661*ScoringModel!$B$30)*0.01,"")</f>
        <v/>
      </c>
      <c r="Q1661" s="19"/>
      <c r="R1661" s="19"/>
      <c r="S1661" s="19"/>
      <c r="T1661" s="19"/>
      <c r="U1661" s="19"/>
      <c r="V1661" s="19"/>
    </row>
    <row r="1662" spans="1:22" x14ac:dyDescent="0.25">
      <c r="A1662" t="str">
        <f>IF(RawData!A1662&lt;&gt;"",RawData!A1662,"")</f>
        <v/>
      </c>
      <c r="B1662" t="str">
        <f>IF(RawData!B1662&lt;&gt;"",CONCATENATE(RawData!B1662,", ",RawData!C1662),"")</f>
        <v/>
      </c>
      <c r="C1662" t="str">
        <f>IF(RawData!D1662&lt;&gt;"",RawData!D1662,"")</f>
        <v/>
      </c>
      <c r="D1662" s="28" t="str">
        <f>IF(RawData!E1662&lt;&gt;"",RawData!E1662,"")</f>
        <v/>
      </c>
      <c r="E1662" t="str">
        <f>IF(RawData!F1662&lt;&gt;"",CONCATENATE(RawData!F1662,", ",LEFT(RawData!G1662,1)),"")</f>
        <v/>
      </c>
      <c r="G1662" s="30" t="str">
        <f t="shared" si="25"/>
        <v/>
      </c>
      <c r="H1662" t="str">
        <f>IF(A1662&lt;&gt;"",VLOOKUP(G1662,ScoreRanges!$C$4:$E$8,3),"")</f>
        <v/>
      </c>
      <c r="J1662" s="30" t="str">
        <f>IF(AND(ConversionTable!$F$2&lt;&gt;"",A1662&lt;&gt;""),VLOOKUP(G1662,ConversionTable!B$2:D$402,3),"")</f>
        <v/>
      </c>
      <c r="K1662" t="str">
        <f>IF(AND(ConversionTable!$F$2&lt;&gt;"",A1662&lt;&gt;""),VLOOKUP(J1662,ConversionTable!I$4:K$7,3),"")</f>
        <v/>
      </c>
      <c r="M1662" t="str">
        <f>IF(A1662&lt;&gt;"",(RawData!AC1662*ScoringModel!$B$11+RawData!AD1662*ScoringModel!$B$21+RawData!AE1662*ScoringModel!$B$31)*0.01,"")</f>
        <v/>
      </c>
      <c r="N1662" t="str">
        <f>IF(A1662&lt;&gt;"",(RawData!H1662*ScoringModel!$B$4+RawData!I1662*ScoringModel!$B$5+RawData!J1662*ScoringModel!$B$6+RawData!K1662*ScoringModel!$B$7+RawData!L1662*ScoringModel!$B$8+RawData!M1662*ScoringModel!$B$9+RawData!N1662*ScoringModel!$B$10)*0.01,"")</f>
        <v/>
      </c>
      <c r="O1662" t="str">
        <f>IF(A1662&lt;&gt;"",(RawData!O1662*ScoringModel!$B$14+RawData!P1662*ScoringModel!$B$15+RawData!Q1662*ScoringModel!$B$16+RawData!R1662*ScoringModel!$B$17+RawData!S1662*ScoringModel!$B$18+RawData!T1662*ScoringModel!$B$19+RawData!U1662*ScoringModel!$B$20)*0.01,"")</f>
        <v/>
      </c>
      <c r="P1662" t="str">
        <f>IF(A1662&lt;&gt;"",(RawData!V1662*ScoringModel!$B$24+RawData!W1662*ScoringModel!$B$25+RawData!X1662*ScoringModel!$B$26+RawData!Y1662*ScoringModel!$B$27+RawData!Z1662*ScoringModel!$B$28+RawData!AA1662*ScoringModel!$B$29+RawData!AB1662*ScoringModel!$B$30)*0.01,"")</f>
        <v/>
      </c>
      <c r="Q1662" s="19"/>
      <c r="R1662" s="19"/>
      <c r="S1662" s="19"/>
      <c r="T1662" s="19"/>
      <c r="U1662" s="19"/>
      <c r="V1662" s="19"/>
    </row>
    <row r="1663" spans="1:22" x14ac:dyDescent="0.25">
      <c r="A1663" t="str">
        <f>IF(RawData!A1663&lt;&gt;"",RawData!A1663,"")</f>
        <v/>
      </c>
      <c r="B1663" t="str">
        <f>IF(RawData!B1663&lt;&gt;"",CONCATENATE(RawData!B1663,", ",RawData!C1663),"")</f>
        <v/>
      </c>
      <c r="C1663" t="str">
        <f>IF(RawData!D1663&lt;&gt;"",RawData!D1663,"")</f>
        <v/>
      </c>
      <c r="D1663" s="28" t="str">
        <f>IF(RawData!E1663&lt;&gt;"",RawData!E1663,"")</f>
        <v/>
      </c>
      <c r="E1663" t="str">
        <f>IF(RawData!F1663&lt;&gt;"",CONCATENATE(RawData!F1663,", ",LEFT(RawData!G1663,1)),"")</f>
        <v/>
      </c>
      <c r="G1663" s="30" t="str">
        <f t="shared" si="25"/>
        <v/>
      </c>
      <c r="H1663" t="str">
        <f>IF(A1663&lt;&gt;"",VLOOKUP(G1663,ScoreRanges!$C$4:$E$8,3),"")</f>
        <v/>
      </c>
      <c r="J1663" s="30" t="str">
        <f>IF(AND(ConversionTable!$F$2&lt;&gt;"",A1663&lt;&gt;""),VLOOKUP(G1663,ConversionTable!B$2:D$402,3),"")</f>
        <v/>
      </c>
      <c r="K1663" t="str">
        <f>IF(AND(ConversionTable!$F$2&lt;&gt;"",A1663&lt;&gt;""),VLOOKUP(J1663,ConversionTable!I$4:K$7,3),"")</f>
        <v/>
      </c>
      <c r="M1663" t="str">
        <f>IF(A1663&lt;&gt;"",(RawData!AC1663*ScoringModel!$B$11+RawData!AD1663*ScoringModel!$B$21+RawData!AE1663*ScoringModel!$B$31)*0.01,"")</f>
        <v/>
      </c>
      <c r="N1663" t="str">
        <f>IF(A1663&lt;&gt;"",(RawData!H1663*ScoringModel!$B$4+RawData!I1663*ScoringModel!$B$5+RawData!J1663*ScoringModel!$B$6+RawData!K1663*ScoringModel!$B$7+RawData!L1663*ScoringModel!$B$8+RawData!M1663*ScoringModel!$B$9+RawData!N1663*ScoringModel!$B$10)*0.01,"")</f>
        <v/>
      </c>
      <c r="O1663" t="str">
        <f>IF(A1663&lt;&gt;"",(RawData!O1663*ScoringModel!$B$14+RawData!P1663*ScoringModel!$B$15+RawData!Q1663*ScoringModel!$B$16+RawData!R1663*ScoringModel!$B$17+RawData!S1663*ScoringModel!$B$18+RawData!T1663*ScoringModel!$B$19+RawData!U1663*ScoringModel!$B$20)*0.01,"")</f>
        <v/>
      </c>
      <c r="P1663" t="str">
        <f>IF(A1663&lt;&gt;"",(RawData!V1663*ScoringModel!$B$24+RawData!W1663*ScoringModel!$B$25+RawData!X1663*ScoringModel!$B$26+RawData!Y1663*ScoringModel!$B$27+RawData!Z1663*ScoringModel!$B$28+RawData!AA1663*ScoringModel!$B$29+RawData!AB1663*ScoringModel!$B$30)*0.01,"")</f>
        <v/>
      </c>
      <c r="Q1663" s="19"/>
      <c r="R1663" s="19"/>
      <c r="S1663" s="19"/>
      <c r="T1663" s="19"/>
      <c r="U1663" s="19"/>
      <c r="V1663" s="19"/>
    </row>
    <row r="1664" spans="1:22" x14ac:dyDescent="0.25">
      <c r="A1664" t="str">
        <f>IF(RawData!A1664&lt;&gt;"",RawData!A1664,"")</f>
        <v/>
      </c>
      <c r="B1664" t="str">
        <f>IF(RawData!B1664&lt;&gt;"",CONCATENATE(RawData!B1664,", ",RawData!C1664),"")</f>
        <v/>
      </c>
      <c r="C1664" t="str">
        <f>IF(RawData!D1664&lt;&gt;"",RawData!D1664,"")</f>
        <v/>
      </c>
      <c r="D1664" s="28" t="str">
        <f>IF(RawData!E1664&lt;&gt;"",RawData!E1664,"")</f>
        <v/>
      </c>
      <c r="E1664" t="str">
        <f>IF(RawData!F1664&lt;&gt;"",CONCATENATE(RawData!F1664,", ",LEFT(RawData!G1664,1)),"")</f>
        <v/>
      </c>
      <c r="G1664" s="30" t="str">
        <f t="shared" si="25"/>
        <v/>
      </c>
      <c r="H1664" t="str">
        <f>IF(A1664&lt;&gt;"",VLOOKUP(G1664,ScoreRanges!$C$4:$E$8,3),"")</f>
        <v/>
      </c>
      <c r="J1664" s="30" t="str">
        <f>IF(AND(ConversionTable!$F$2&lt;&gt;"",A1664&lt;&gt;""),VLOOKUP(G1664,ConversionTable!B$2:D$402,3),"")</f>
        <v/>
      </c>
      <c r="K1664" t="str">
        <f>IF(AND(ConversionTable!$F$2&lt;&gt;"",A1664&lt;&gt;""),VLOOKUP(J1664,ConversionTable!I$4:K$7,3),"")</f>
        <v/>
      </c>
      <c r="M1664" t="str">
        <f>IF(A1664&lt;&gt;"",(RawData!AC1664*ScoringModel!$B$11+RawData!AD1664*ScoringModel!$B$21+RawData!AE1664*ScoringModel!$B$31)*0.01,"")</f>
        <v/>
      </c>
      <c r="N1664" t="str">
        <f>IF(A1664&lt;&gt;"",(RawData!H1664*ScoringModel!$B$4+RawData!I1664*ScoringModel!$B$5+RawData!J1664*ScoringModel!$B$6+RawData!K1664*ScoringModel!$B$7+RawData!L1664*ScoringModel!$B$8+RawData!M1664*ScoringModel!$B$9+RawData!N1664*ScoringModel!$B$10)*0.01,"")</f>
        <v/>
      </c>
      <c r="O1664" t="str">
        <f>IF(A1664&lt;&gt;"",(RawData!O1664*ScoringModel!$B$14+RawData!P1664*ScoringModel!$B$15+RawData!Q1664*ScoringModel!$B$16+RawData!R1664*ScoringModel!$B$17+RawData!S1664*ScoringModel!$B$18+RawData!T1664*ScoringModel!$B$19+RawData!U1664*ScoringModel!$B$20)*0.01,"")</f>
        <v/>
      </c>
      <c r="P1664" t="str">
        <f>IF(A1664&lt;&gt;"",(RawData!V1664*ScoringModel!$B$24+RawData!W1664*ScoringModel!$B$25+RawData!X1664*ScoringModel!$B$26+RawData!Y1664*ScoringModel!$B$27+RawData!Z1664*ScoringModel!$B$28+RawData!AA1664*ScoringModel!$B$29+RawData!AB1664*ScoringModel!$B$30)*0.01,"")</f>
        <v/>
      </c>
      <c r="Q1664" s="19"/>
      <c r="R1664" s="19"/>
      <c r="S1664" s="19"/>
      <c r="T1664" s="19"/>
      <c r="U1664" s="19"/>
      <c r="V1664" s="19"/>
    </row>
    <row r="1665" spans="1:22" x14ac:dyDescent="0.25">
      <c r="A1665" t="str">
        <f>IF(RawData!A1665&lt;&gt;"",RawData!A1665,"")</f>
        <v/>
      </c>
      <c r="B1665" t="str">
        <f>IF(RawData!B1665&lt;&gt;"",CONCATENATE(RawData!B1665,", ",RawData!C1665),"")</f>
        <v/>
      </c>
      <c r="C1665" t="str">
        <f>IF(RawData!D1665&lt;&gt;"",RawData!D1665,"")</f>
        <v/>
      </c>
      <c r="D1665" s="28" t="str">
        <f>IF(RawData!E1665&lt;&gt;"",RawData!E1665,"")</f>
        <v/>
      </c>
      <c r="E1665" t="str">
        <f>IF(RawData!F1665&lt;&gt;"",CONCATENATE(RawData!F1665,", ",LEFT(RawData!G1665,1)),"")</f>
        <v/>
      </c>
      <c r="G1665" s="30" t="str">
        <f t="shared" si="25"/>
        <v/>
      </c>
      <c r="H1665" t="str">
        <f>IF(A1665&lt;&gt;"",VLOOKUP(G1665,ScoreRanges!$C$4:$E$8,3),"")</f>
        <v/>
      </c>
      <c r="J1665" s="30" t="str">
        <f>IF(AND(ConversionTable!$F$2&lt;&gt;"",A1665&lt;&gt;""),VLOOKUP(G1665,ConversionTable!B$2:D$402,3),"")</f>
        <v/>
      </c>
      <c r="K1665" t="str">
        <f>IF(AND(ConversionTable!$F$2&lt;&gt;"",A1665&lt;&gt;""),VLOOKUP(J1665,ConversionTable!I$4:K$7,3),"")</f>
        <v/>
      </c>
      <c r="M1665" t="str">
        <f>IF(A1665&lt;&gt;"",(RawData!AC1665*ScoringModel!$B$11+RawData!AD1665*ScoringModel!$B$21+RawData!AE1665*ScoringModel!$B$31)*0.01,"")</f>
        <v/>
      </c>
      <c r="N1665" t="str">
        <f>IF(A1665&lt;&gt;"",(RawData!H1665*ScoringModel!$B$4+RawData!I1665*ScoringModel!$B$5+RawData!J1665*ScoringModel!$B$6+RawData!K1665*ScoringModel!$B$7+RawData!L1665*ScoringModel!$B$8+RawData!M1665*ScoringModel!$B$9+RawData!N1665*ScoringModel!$B$10)*0.01,"")</f>
        <v/>
      </c>
      <c r="O1665" t="str">
        <f>IF(A1665&lt;&gt;"",(RawData!O1665*ScoringModel!$B$14+RawData!P1665*ScoringModel!$B$15+RawData!Q1665*ScoringModel!$B$16+RawData!R1665*ScoringModel!$B$17+RawData!S1665*ScoringModel!$B$18+RawData!T1665*ScoringModel!$B$19+RawData!U1665*ScoringModel!$B$20)*0.01,"")</f>
        <v/>
      </c>
      <c r="P1665" t="str">
        <f>IF(A1665&lt;&gt;"",(RawData!V1665*ScoringModel!$B$24+RawData!W1665*ScoringModel!$B$25+RawData!X1665*ScoringModel!$B$26+RawData!Y1665*ScoringModel!$B$27+RawData!Z1665*ScoringModel!$B$28+RawData!AA1665*ScoringModel!$B$29+RawData!AB1665*ScoringModel!$B$30)*0.01,"")</f>
        <v/>
      </c>
      <c r="Q1665" s="19"/>
      <c r="R1665" s="19"/>
      <c r="S1665" s="19"/>
      <c r="T1665" s="19"/>
      <c r="U1665" s="19"/>
      <c r="V1665" s="19"/>
    </row>
    <row r="1666" spans="1:22" x14ac:dyDescent="0.25">
      <c r="A1666" t="str">
        <f>IF(RawData!A1666&lt;&gt;"",RawData!A1666,"")</f>
        <v/>
      </c>
      <c r="B1666" t="str">
        <f>IF(RawData!B1666&lt;&gt;"",CONCATENATE(RawData!B1666,", ",RawData!C1666),"")</f>
        <v/>
      </c>
      <c r="C1666" t="str">
        <f>IF(RawData!D1666&lt;&gt;"",RawData!D1666,"")</f>
        <v/>
      </c>
      <c r="D1666" s="28" t="str">
        <f>IF(RawData!E1666&lt;&gt;"",RawData!E1666,"")</f>
        <v/>
      </c>
      <c r="E1666" t="str">
        <f>IF(RawData!F1666&lt;&gt;"",CONCATENATE(RawData!F1666,", ",LEFT(RawData!G1666,1)),"")</f>
        <v/>
      </c>
      <c r="G1666" s="30" t="str">
        <f t="shared" si="25"/>
        <v/>
      </c>
      <c r="H1666" t="str">
        <f>IF(A1666&lt;&gt;"",VLOOKUP(G1666,ScoreRanges!$C$4:$E$8,3),"")</f>
        <v/>
      </c>
      <c r="J1666" s="30" t="str">
        <f>IF(AND(ConversionTable!$F$2&lt;&gt;"",A1666&lt;&gt;""),VLOOKUP(G1666,ConversionTable!B$2:D$402,3),"")</f>
        <v/>
      </c>
      <c r="K1666" t="str">
        <f>IF(AND(ConversionTable!$F$2&lt;&gt;"",A1666&lt;&gt;""),VLOOKUP(J1666,ConversionTable!I$4:K$7,3),"")</f>
        <v/>
      </c>
      <c r="M1666" t="str">
        <f>IF(A1666&lt;&gt;"",(RawData!AC1666*ScoringModel!$B$11+RawData!AD1666*ScoringModel!$B$21+RawData!AE1666*ScoringModel!$B$31)*0.01,"")</f>
        <v/>
      </c>
      <c r="N1666" t="str">
        <f>IF(A1666&lt;&gt;"",(RawData!H1666*ScoringModel!$B$4+RawData!I1666*ScoringModel!$B$5+RawData!J1666*ScoringModel!$B$6+RawData!K1666*ScoringModel!$B$7+RawData!L1666*ScoringModel!$B$8+RawData!M1666*ScoringModel!$B$9+RawData!N1666*ScoringModel!$B$10)*0.01,"")</f>
        <v/>
      </c>
      <c r="O1666" t="str">
        <f>IF(A1666&lt;&gt;"",(RawData!O1666*ScoringModel!$B$14+RawData!P1666*ScoringModel!$B$15+RawData!Q1666*ScoringModel!$B$16+RawData!R1666*ScoringModel!$B$17+RawData!S1666*ScoringModel!$B$18+RawData!T1666*ScoringModel!$B$19+RawData!U1666*ScoringModel!$B$20)*0.01,"")</f>
        <v/>
      </c>
      <c r="P1666" t="str">
        <f>IF(A1666&lt;&gt;"",(RawData!V1666*ScoringModel!$B$24+RawData!W1666*ScoringModel!$B$25+RawData!X1666*ScoringModel!$B$26+RawData!Y1666*ScoringModel!$B$27+RawData!Z1666*ScoringModel!$B$28+RawData!AA1666*ScoringModel!$B$29+RawData!AB1666*ScoringModel!$B$30)*0.01,"")</f>
        <v/>
      </c>
      <c r="Q1666" s="19"/>
      <c r="R1666" s="19"/>
      <c r="S1666" s="19"/>
      <c r="T1666" s="19"/>
      <c r="U1666" s="19"/>
      <c r="V1666" s="19"/>
    </row>
    <row r="1667" spans="1:22" x14ac:dyDescent="0.25">
      <c r="A1667" t="str">
        <f>IF(RawData!A1667&lt;&gt;"",RawData!A1667,"")</f>
        <v/>
      </c>
      <c r="B1667" t="str">
        <f>IF(RawData!B1667&lt;&gt;"",CONCATENATE(RawData!B1667,", ",RawData!C1667),"")</f>
        <v/>
      </c>
      <c r="C1667" t="str">
        <f>IF(RawData!D1667&lt;&gt;"",RawData!D1667,"")</f>
        <v/>
      </c>
      <c r="D1667" s="28" t="str">
        <f>IF(RawData!E1667&lt;&gt;"",RawData!E1667,"")</f>
        <v/>
      </c>
      <c r="E1667" t="str">
        <f>IF(RawData!F1667&lt;&gt;"",CONCATENATE(RawData!F1667,", ",LEFT(RawData!G1667,1)),"")</f>
        <v/>
      </c>
      <c r="G1667" s="30" t="str">
        <f t="shared" ref="G1667:G1730" si="26">IF(A1667&lt;&gt;"",SUM(M1667:P1667),"")</f>
        <v/>
      </c>
      <c r="H1667" t="str">
        <f>IF(A1667&lt;&gt;"",VLOOKUP(G1667,ScoreRanges!$C$4:$E$8,3),"")</f>
        <v/>
      </c>
      <c r="J1667" s="30" t="str">
        <f>IF(AND(ConversionTable!$F$2&lt;&gt;"",A1667&lt;&gt;""),VLOOKUP(G1667,ConversionTable!B$2:D$402,3),"")</f>
        <v/>
      </c>
      <c r="K1667" t="str">
        <f>IF(AND(ConversionTable!$F$2&lt;&gt;"",A1667&lt;&gt;""),VLOOKUP(J1667,ConversionTable!I$4:K$7,3),"")</f>
        <v/>
      </c>
      <c r="M1667" t="str">
        <f>IF(A1667&lt;&gt;"",(RawData!AC1667*ScoringModel!$B$11+RawData!AD1667*ScoringModel!$B$21+RawData!AE1667*ScoringModel!$B$31)*0.01,"")</f>
        <v/>
      </c>
      <c r="N1667" t="str">
        <f>IF(A1667&lt;&gt;"",(RawData!H1667*ScoringModel!$B$4+RawData!I1667*ScoringModel!$B$5+RawData!J1667*ScoringModel!$B$6+RawData!K1667*ScoringModel!$B$7+RawData!L1667*ScoringModel!$B$8+RawData!M1667*ScoringModel!$B$9+RawData!N1667*ScoringModel!$B$10)*0.01,"")</f>
        <v/>
      </c>
      <c r="O1667" t="str">
        <f>IF(A1667&lt;&gt;"",(RawData!O1667*ScoringModel!$B$14+RawData!P1667*ScoringModel!$B$15+RawData!Q1667*ScoringModel!$B$16+RawData!R1667*ScoringModel!$B$17+RawData!S1667*ScoringModel!$B$18+RawData!T1667*ScoringModel!$B$19+RawData!U1667*ScoringModel!$B$20)*0.01,"")</f>
        <v/>
      </c>
      <c r="P1667" t="str">
        <f>IF(A1667&lt;&gt;"",(RawData!V1667*ScoringModel!$B$24+RawData!W1667*ScoringModel!$B$25+RawData!X1667*ScoringModel!$B$26+RawData!Y1667*ScoringModel!$B$27+RawData!Z1667*ScoringModel!$B$28+RawData!AA1667*ScoringModel!$B$29+RawData!AB1667*ScoringModel!$B$30)*0.01,"")</f>
        <v/>
      </c>
      <c r="Q1667" s="19"/>
      <c r="R1667" s="19"/>
      <c r="S1667" s="19"/>
      <c r="T1667" s="19"/>
      <c r="U1667" s="19"/>
      <c r="V1667" s="19"/>
    </row>
    <row r="1668" spans="1:22" x14ac:dyDescent="0.25">
      <c r="A1668" t="str">
        <f>IF(RawData!A1668&lt;&gt;"",RawData!A1668,"")</f>
        <v/>
      </c>
      <c r="B1668" t="str">
        <f>IF(RawData!B1668&lt;&gt;"",CONCATENATE(RawData!B1668,", ",RawData!C1668),"")</f>
        <v/>
      </c>
      <c r="C1668" t="str">
        <f>IF(RawData!D1668&lt;&gt;"",RawData!D1668,"")</f>
        <v/>
      </c>
      <c r="D1668" s="28" t="str">
        <f>IF(RawData!E1668&lt;&gt;"",RawData!E1668,"")</f>
        <v/>
      </c>
      <c r="E1668" t="str">
        <f>IF(RawData!F1668&lt;&gt;"",CONCATENATE(RawData!F1668,", ",LEFT(RawData!G1668,1)),"")</f>
        <v/>
      </c>
      <c r="G1668" s="30" t="str">
        <f t="shared" si="26"/>
        <v/>
      </c>
      <c r="H1668" t="str">
        <f>IF(A1668&lt;&gt;"",VLOOKUP(G1668,ScoreRanges!$C$4:$E$8,3),"")</f>
        <v/>
      </c>
      <c r="J1668" s="30" t="str">
        <f>IF(AND(ConversionTable!$F$2&lt;&gt;"",A1668&lt;&gt;""),VLOOKUP(G1668,ConversionTable!B$2:D$402,3),"")</f>
        <v/>
      </c>
      <c r="K1668" t="str">
        <f>IF(AND(ConversionTable!$F$2&lt;&gt;"",A1668&lt;&gt;""),VLOOKUP(J1668,ConversionTable!I$4:K$7,3),"")</f>
        <v/>
      </c>
      <c r="M1668" t="str">
        <f>IF(A1668&lt;&gt;"",(RawData!AC1668*ScoringModel!$B$11+RawData!AD1668*ScoringModel!$B$21+RawData!AE1668*ScoringModel!$B$31)*0.01,"")</f>
        <v/>
      </c>
      <c r="N1668" t="str">
        <f>IF(A1668&lt;&gt;"",(RawData!H1668*ScoringModel!$B$4+RawData!I1668*ScoringModel!$B$5+RawData!J1668*ScoringModel!$B$6+RawData!K1668*ScoringModel!$B$7+RawData!L1668*ScoringModel!$B$8+RawData!M1668*ScoringModel!$B$9+RawData!N1668*ScoringModel!$B$10)*0.01,"")</f>
        <v/>
      </c>
      <c r="O1668" t="str">
        <f>IF(A1668&lt;&gt;"",(RawData!O1668*ScoringModel!$B$14+RawData!P1668*ScoringModel!$B$15+RawData!Q1668*ScoringModel!$B$16+RawData!R1668*ScoringModel!$B$17+RawData!S1668*ScoringModel!$B$18+RawData!T1668*ScoringModel!$B$19+RawData!U1668*ScoringModel!$B$20)*0.01,"")</f>
        <v/>
      </c>
      <c r="P1668" t="str">
        <f>IF(A1668&lt;&gt;"",(RawData!V1668*ScoringModel!$B$24+RawData!W1668*ScoringModel!$B$25+RawData!X1668*ScoringModel!$B$26+RawData!Y1668*ScoringModel!$B$27+RawData!Z1668*ScoringModel!$B$28+RawData!AA1668*ScoringModel!$B$29+RawData!AB1668*ScoringModel!$B$30)*0.01,"")</f>
        <v/>
      </c>
      <c r="Q1668" s="19"/>
      <c r="R1668" s="19"/>
      <c r="S1668" s="19"/>
      <c r="T1668" s="19"/>
      <c r="U1668" s="19"/>
      <c r="V1668" s="19"/>
    </row>
    <row r="1669" spans="1:22" x14ac:dyDescent="0.25">
      <c r="A1669" t="str">
        <f>IF(RawData!A1669&lt;&gt;"",RawData!A1669,"")</f>
        <v/>
      </c>
      <c r="B1669" t="str">
        <f>IF(RawData!B1669&lt;&gt;"",CONCATENATE(RawData!B1669,", ",RawData!C1669),"")</f>
        <v/>
      </c>
      <c r="C1669" t="str">
        <f>IF(RawData!D1669&lt;&gt;"",RawData!D1669,"")</f>
        <v/>
      </c>
      <c r="D1669" s="28" t="str">
        <f>IF(RawData!E1669&lt;&gt;"",RawData!E1669,"")</f>
        <v/>
      </c>
      <c r="E1669" t="str">
        <f>IF(RawData!F1669&lt;&gt;"",CONCATENATE(RawData!F1669,", ",LEFT(RawData!G1669,1)),"")</f>
        <v/>
      </c>
      <c r="G1669" s="30" t="str">
        <f t="shared" si="26"/>
        <v/>
      </c>
      <c r="H1669" t="str">
        <f>IF(A1669&lt;&gt;"",VLOOKUP(G1669,ScoreRanges!$C$4:$E$8,3),"")</f>
        <v/>
      </c>
      <c r="J1669" s="30" t="str">
        <f>IF(AND(ConversionTable!$F$2&lt;&gt;"",A1669&lt;&gt;""),VLOOKUP(G1669,ConversionTable!B$2:D$402,3),"")</f>
        <v/>
      </c>
      <c r="K1669" t="str">
        <f>IF(AND(ConversionTable!$F$2&lt;&gt;"",A1669&lt;&gt;""),VLOOKUP(J1669,ConversionTable!I$4:K$7,3),"")</f>
        <v/>
      </c>
      <c r="M1669" t="str">
        <f>IF(A1669&lt;&gt;"",(RawData!AC1669*ScoringModel!$B$11+RawData!AD1669*ScoringModel!$B$21+RawData!AE1669*ScoringModel!$B$31)*0.01,"")</f>
        <v/>
      </c>
      <c r="N1669" t="str">
        <f>IF(A1669&lt;&gt;"",(RawData!H1669*ScoringModel!$B$4+RawData!I1669*ScoringModel!$B$5+RawData!J1669*ScoringModel!$B$6+RawData!K1669*ScoringModel!$B$7+RawData!L1669*ScoringModel!$B$8+RawData!M1669*ScoringModel!$B$9+RawData!N1669*ScoringModel!$B$10)*0.01,"")</f>
        <v/>
      </c>
      <c r="O1669" t="str">
        <f>IF(A1669&lt;&gt;"",(RawData!O1669*ScoringModel!$B$14+RawData!P1669*ScoringModel!$B$15+RawData!Q1669*ScoringModel!$B$16+RawData!R1669*ScoringModel!$B$17+RawData!S1669*ScoringModel!$B$18+RawData!T1669*ScoringModel!$B$19+RawData!U1669*ScoringModel!$B$20)*0.01,"")</f>
        <v/>
      </c>
      <c r="P1669" t="str">
        <f>IF(A1669&lt;&gt;"",(RawData!V1669*ScoringModel!$B$24+RawData!W1669*ScoringModel!$B$25+RawData!X1669*ScoringModel!$B$26+RawData!Y1669*ScoringModel!$B$27+RawData!Z1669*ScoringModel!$B$28+RawData!AA1669*ScoringModel!$B$29+RawData!AB1669*ScoringModel!$B$30)*0.01,"")</f>
        <v/>
      </c>
      <c r="Q1669" s="19"/>
      <c r="R1669" s="19"/>
      <c r="S1669" s="19"/>
      <c r="T1669" s="19"/>
      <c r="U1669" s="19"/>
      <c r="V1669" s="19"/>
    </row>
    <row r="1670" spans="1:22" x14ac:dyDescent="0.25">
      <c r="A1670" t="str">
        <f>IF(RawData!A1670&lt;&gt;"",RawData!A1670,"")</f>
        <v/>
      </c>
      <c r="B1670" t="str">
        <f>IF(RawData!B1670&lt;&gt;"",CONCATENATE(RawData!B1670,", ",RawData!C1670),"")</f>
        <v/>
      </c>
      <c r="C1670" t="str">
        <f>IF(RawData!D1670&lt;&gt;"",RawData!D1670,"")</f>
        <v/>
      </c>
      <c r="D1670" s="28" t="str">
        <f>IF(RawData!E1670&lt;&gt;"",RawData!E1670,"")</f>
        <v/>
      </c>
      <c r="E1670" t="str">
        <f>IF(RawData!F1670&lt;&gt;"",CONCATENATE(RawData!F1670,", ",LEFT(RawData!G1670,1)),"")</f>
        <v/>
      </c>
      <c r="G1670" s="30" t="str">
        <f t="shared" si="26"/>
        <v/>
      </c>
      <c r="H1670" t="str">
        <f>IF(A1670&lt;&gt;"",VLOOKUP(G1670,ScoreRanges!$C$4:$E$8,3),"")</f>
        <v/>
      </c>
      <c r="J1670" s="30" t="str">
        <f>IF(AND(ConversionTable!$F$2&lt;&gt;"",A1670&lt;&gt;""),VLOOKUP(G1670,ConversionTable!B$2:D$402,3),"")</f>
        <v/>
      </c>
      <c r="K1670" t="str">
        <f>IF(AND(ConversionTable!$F$2&lt;&gt;"",A1670&lt;&gt;""),VLOOKUP(J1670,ConversionTable!I$4:K$7,3),"")</f>
        <v/>
      </c>
      <c r="M1670" t="str">
        <f>IF(A1670&lt;&gt;"",(RawData!AC1670*ScoringModel!$B$11+RawData!AD1670*ScoringModel!$B$21+RawData!AE1670*ScoringModel!$B$31)*0.01,"")</f>
        <v/>
      </c>
      <c r="N1670" t="str">
        <f>IF(A1670&lt;&gt;"",(RawData!H1670*ScoringModel!$B$4+RawData!I1670*ScoringModel!$B$5+RawData!J1670*ScoringModel!$B$6+RawData!K1670*ScoringModel!$B$7+RawData!L1670*ScoringModel!$B$8+RawData!M1670*ScoringModel!$B$9+RawData!N1670*ScoringModel!$B$10)*0.01,"")</f>
        <v/>
      </c>
      <c r="O1670" t="str">
        <f>IF(A1670&lt;&gt;"",(RawData!O1670*ScoringModel!$B$14+RawData!P1670*ScoringModel!$B$15+RawData!Q1670*ScoringModel!$B$16+RawData!R1670*ScoringModel!$B$17+RawData!S1670*ScoringModel!$B$18+RawData!T1670*ScoringModel!$B$19+RawData!U1670*ScoringModel!$B$20)*0.01,"")</f>
        <v/>
      </c>
      <c r="P1670" t="str">
        <f>IF(A1670&lt;&gt;"",(RawData!V1670*ScoringModel!$B$24+RawData!W1670*ScoringModel!$B$25+RawData!X1670*ScoringModel!$B$26+RawData!Y1670*ScoringModel!$B$27+RawData!Z1670*ScoringModel!$B$28+RawData!AA1670*ScoringModel!$B$29+RawData!AB1670*ScoringModel!$B$30)*0.01,"")</f>
        <v/>
      </c>
      <c r="Q1670" s="19"/>
      <c r="R1670" s="19"/>
      <c r="S1670" s="19"/>
      <c r="T1670" s="19"/>
      <c r="U1670" s="19"/>
      <c r="V1670" s="19"/>
    </row>
    <row r="1671" spans="1:22" x14ac:dyDescent="0.25">
      <c r="A1671" t="str">
        <f>IF(RawData!A1671&lt;&gt;"",RawData!A1671,"")</f>
        <v/>
      </c>
      <c r="B1671" t="str">
        <f>IF(RawData!B1671&lt;&gt;"",CONCATENATE(RawData!B1671,", ",RawData!C1671),"")</f>
        <v/>
      </c>
      <c r="C1671" t="str">
        <f>IF(RawData!D1671&lt;&gt;"",RawData!D1671,"")</f>
        <v/>
      </c>
      <c r="D1671" s="28" t="str">
        <f>IF(RawData!E1671&lt;&gt;"",RawData!E1671,"")</f>
        <v/>
      </c>
      <c r="E1671" t="str">
        <f>IF(RawData!F1671&lt;&gt;"",CONCATENATE(RawData!F1671,", ",LEFT(RawData!G1671,1)),"")</f>
        <v/>
      </c>
      <c r="G1671" s="30" t="str">
        <f t="shared" si="26"/>
        <v/>
      </c>
      <c r="H1671" t="str">
        <f>IF(A1671&lt;&gt;"",VLOOKUP(G1671,ScoreRanges!$C$4:$E$8,3),"")</f>
        <v/>
      </c>
      <c r="J1671" s="30" t="str">
        <f>IF(AND(ConversionTable!$F$2&lt;&gt;"",A1671&lt;&gt;""),VLOOKUP(G1671,ConversionTable!B$2:D$402,3),"")</f>
        <v/>
      </c>
      <c r="K1671" t="str">
        <f>IF(AND(ConversionTable!$F$2&lt;&gt;"",A1671&lt;&gt;""),VLOOKUP(J1671,ConversionTable!I$4:K$7,3),"")</f>
        <v/>
      </c>
      <c r="M1671" t="str">
        <f>IF(A1671&lt;&gt;"",(RawData!AC1671*ScoringModel!$B$11+RawData!AD1671*ScoringModel!$B$21+RawData!AE1671*ScoringModel!$B$31)*0.01,"")</f>
        <v/>
      </c>
      <c r="N1671" t="str">
        <f>IF(A1671&lt;&gt;"",(RawData!H1671*ScoringModel!$B$4+RawData!I1671*ScoringModel!$B$5+RawData!J1671*ScoringModel!$B$6+RawData!K1671*ScoringModel!$B$7+RawData!L1671*ScoringModel!$B$8+RawData!M1671*ScoringModel!$B$9+RawData!N1671*ScoringModel!$B$10)*0.01,"")</f>
        <v/>
      </c>
      <c r="O1671" t="str">
        <f>IF(A1671&lt;&gt;"",(RawData!O1671*ScoringModel!$B$14+RawData!P1671*ScoringModel!$B$15+RawData!Q1671*ScoringModel!$B$16+RawData!R1671*ScoringModel!$B$17+RawData!S1671*ScoringModel!$B$18+RawData!T1671*ScoringModel!$B$19+RawData!U1671*ScoringModel!$B$20)*0.01,"")</f>
        <v/>
      </c>
      <c r="P1671" t="str">
        <f>IF(A1671&lt;&gt;"",(RawData!V1671*ScoringModel!$B$24+RawData!W1671*ScoringModel!$B$25+RawData!X1671*ScoringModel!$B$26+RawData!Y1671*ScoringModel!$B$27+RawData!Z1671*ScoringModel!$B$28+RawData!AA1671*ScoringModel!$B$29+RawData!AB1671*ScoringModel!$B$30)*0.01,"")</f>
        <v/>
      </c>
      <c r="Q1671" s="19"/>
      <c r="R1671" s="19"/>
      <c r="S1671" s="19"/>
      <c r="T1671" s="19"/>
      <c r="U1671" s="19"/>
      <c r="V1671" s="19"/>
    </row>
    <row r="1672" spans="1:22" x14ac:dyDescent="0.25">
      <c r="A1672" t="str">
        <f>IF(RawData!A1672&lt;&gt;"",RawData!A1672,"")</f>
        <v/>
      </c>
      <c r="B1672" t="str">
        <f>IF(RawData!B1672&lt;&gt;"",CONCATENATE(RawData!B1672,", ",RawData!C1672),"")</f>
        <v/>
      </c>
      <c r="C1672" t="str">
        <f>IF(RawData!D1672&lt;&gt;"",RawData!D1672,"")</f>
        <v/>
      </c>
      <c r="D1672" s="28" t="str">
        <f>IF(RawData!E1672&lt;&gt;"",RawData!E1672,"")</f>
        <v/>
      </c>
      <c r="E1672" t="str">
        <f>IF(RawData!F1672&lt;&gt;"",CONCATENATE(RawData!F1672,", ",LEFT(RawData!G1672,1)),"")</f>
        <v/>
      </c>
      <c r="G1672" s="30" t="str">
        <f t="shared" si="26"/>
        <v/>
      </c>
      <c r="H1672" t="str">
        <f>IF(A1672&lt;&gt;"",VLOOKUP(G1672,ScoreRanges!$C$4:$E$8,3),"")</f>
        <v/>
      </c>
      <c r="J1672" s="30" t="str">
        <f>IF(AND(ConversionTable!$F$2&lt;&gt;"",A1672&lt;&gt;""),VLOOKUP(G1672,ConversionTable!B$2:D$402,3),"")</f>
        <v/>
      </c>
      <c r="K1672" t="str">
        <f>IF(AND(ConversionTable!$F$2&lt;&gt;"",A1672&lt;&gt;""),VLOOKUP(J1672,ConversionTable!I$4:K$7,3),"")</f>
        <v/>
      </c>
      <c r="M1672" t="str">
        <f>IF(A1672&lt;&gt;"",(RawData!AC1672*ScoringModel!$B$11+RawData!AD1672*ScoringModel!$B$21+RawData!AE1672*ScoringModel!$B$31)*0.01,"")</f>
        <v/>
      </c>
      <c r="N1672" t="str">
        <f>IF(A1672&lt;&gt;"",(RawData!H1672*ScoringModel!$B$4+RawData!I1672*ScoringModel!$B$5+RawData!J1672*ScoringModel!$B$6+RawData!K1672*ScoringModel!$B$7+RawData!L1672*ScoringModel!$B$8+RawData!M1672*ScoringModel!$B$9+RawData!N1672*ScoringModel!$B$10)*0.01,"")</f>
        <v/>
      </c>
      <c r="O1672" t="str">
        <f>IF(A1672&lt;&gt;"",(RawData!O1672*ScoringModel!$B$14+RawData!P1672*ScoringModel!$B$15+RawData!Q1672*ScoringModel!$B$16+RawData!R1672*ScoringModel!$B$17+RawData!S1672*ScoringModel!$B$18+RawData!T1672*ScoringModel!$B$19+RawData!U1672*ScoringModel!$B$20)*0.01,"")</f>
        <v/>
      </c>
      <c r="P1672" t="str">
        <f>IF(A1672&lt;&gt;"",(RawData!V1672*ScoringModel!$B$24+RawData!W1672*ScoringModel!$B$25+RawData!X1672*ScoringModel!$B$26+RawData!Y1672*ScoringModel!$B$27+RawData!Z1672*ScoringModel!$B$28+RawData!AA1672*ScoringModel!$B$29+RawData!AB1672*ScoringModel!$B$30)*0.01,"")</f>
        <v/>
      </c>
      <c r="Q1672" s="19"/>
      <c r="R1672" s="19"/>
      <c r="S1672" s="19"/>
      <c r="T1672" s="19"/>
      <c r="U1672" s="19"/>
      <c r="V1672" s="19"/>
    </row>
    <row r="1673" spans="1:22" x14ac:dyDescent="0.25">
      <c r="A1673" t="str">
        <f>IF(RawData!A1673&lt;&gt;"",RawData!A1673,"")</f>
        <v/>
      </c>
      <c r="B1673" t="str">
        <f>IF(RawData!B1673&lt;&gt;"",CONCATENATE(RawData!B1673,", ",RawData!C1673),"")</f>
        <v/>
      </c>
      <c r="C1673" t="str">
        <f>IF(RawData!D1673&lt;&gt;"",RawData!D1673,"")</f>
        <v/>
      </c>
      <c r="D1673" s="28" t="str">
        <f>IF(RawData!E1673&lt;&gt;"",RawData!E1673,"")</f>
        <v/>
      </c>
      <c r="E1673" t="str">
        <f>IF(RawData!F1673&lt;&gt;"",CONCATENATE(RawData!F1673,", ",LEFT(RawData!G1673,1)),"")</f>
        <v/>
      </c>
      <c r="G1673" s="30" t="str">
        <f t="shared" si="26"/>
        <v/>
      </c>
      <c r="H1673" t="str">
        <f>IF(A1673&lt;&gt;"",VLOOKUP(G1673,ScoreRanges!$C$4:$E$8,3),"")</f>
        <v/>
      </c>
      <c r="J1673" s="30" t="str">
        <f>IF(AND(ConversionTable!$F$2&lt;&gt;"",A1673&lt;&gt;""),VLOOKUP(G1673,ConversionTable!B$2:D$402,3),"")</f>
        <v/>
      </c>
      <c r="K1673" t="str">
        <f>IF(AND(ConversionTable!$F$2&lt;&gt;"",A1673&lt;&gt;""),VLOOKUP(J1673,ConversionTable!I$4:K$7,3),"")</f>
        <v/>
      </c>
      <c r="M1673" t="str">
        <f>IF(A1673&lt;&gt;"",(RawData!AC1673*ScoringModel!$B$11+RawData!AD1673*ScoringModel!$B$21+RawData!AE1673*ScoringModel!$B$31)*0.01,"")</f>
        <v/>
      </c>
      <c r="N1673" t="str">
        <f>IF(A1673&lt;&gt;"",(RawData!H1673*ScoringModel!$B$4+RawData!I1673*ScoringModel!$B$5+RawData!J1673*ScoringModel!$B$6+RawData!K1673*ScoringModel!$B$7+RawData!L1673*ScoringModel!$B$8+RawData!M1673*ScoringModel!$B$9+RawData!N1673*ScoringModel!$B$10)*0.01,"")</f>
        <v/>
      </c>
      <c r="O1673" t="str">
        <f>IF(A1673&lt;&gt;"",(RawData!O1673*ScoringModel!$B$14+RawData!P1673*ScoringModel!$B$15+RawData!Q1673*ScoringModel!$B$16+RawData!R1673*ScoringModel!$B$17+RawData!S1673*ScoringModel!$B$18+RawData!T1673*ScoringModel!$B$19+RawData!U1673*ScoringModel!$B$20)*0.01,"")</f>
        <v/>
      </c>
      <c r="P1673" t="str">
        <f>IF(A1673&lt;&gt;"",(RawData!V1673*ScoringModel!$B$24+RawData!W1673*ScoringModel!$B$25+RawData!X1673*ScoringModel!$B$26+RawData!Y1673*ScoringModel!$B$27+RawData!Z1673*ScoringModel!$B$28+RawData!AA1673*ScoringModel!$B$29+RawData!AB1673*ScoringModel!$B$30)*0.01,"")</f>
        <v/>
      </c>
      <c r="Q1673" s="19"/>
      <c r="R1673" s="19"/>
      <c r="S1673" s="19"/>
      <c r="T1673" s="19"/>
      <c r="U1673" s="19"/>
      <c r="V1673" s="19"/>
    </row>
    <row r="1674" spans="1:22" x14ac:dyDescent="0.25">
      <c r="A1674" t="str">
        <f>IF(RawData!A1674&lt;&gt;"",RawData!A1674,"")</f>
        <v/>
      </c>
      <c r="B1674" t="str">
        <f>IF(RawData!B1674&lt;&gt;"",CONCATENATE(RawData!B1674,", ",RawData!C1674),"")</f>
        <v/>
      </c>
      <c r="C1674" t="str">
        <f>IF(RawData!D1674&lt;&gt;"",RawData!D1674,"")</f>
        <v/>
      </c>
      <c r="D1674" s="28" t="str">
        <f>IF(RawData!E1674&lt;&gt;"",RawData!E1674,"")</f>
        <v/>
      </c>
      <c r="E1674" t="str">
        <f>IF(RawData!F1674&lt;&gt;"",CONCATENATE(RawData!F1674,", ",LEFT(RawData!G1674,1)),"")</f>
        <v/>
      </c>
      <c r="G1674" s="30" t="str">
        <f t="shared" si="26"/>
        <v/>
      </c>
      <c r="H1674" t="str">
        <f>IF(A1674&lt;&gt;"",VLOOKUP(G1674,ScoreRanges!$C$4:$E$8,3),"")</f>
        <v/>
      </c>
      <c r="J1674" s="30" t="str">
        <f>IF(AND(ConversionTable!$F$2&lt;&gt;"",A1674&lt;&gt;""),VLOOKUP(G1674,ConversionTable!B$2:D$402,3),"")</f>
        <v/>
      </c>
      <c r="K1674" t="str">
        <f>IF(AND(ConversionTable!$F$2&lt;&gt;"",A1674&lt;&gt;""),VLOOKUP(J1674,ConversionTable!I$4:K$7,3),"")</f>
        <v/>
      </c>
      <c r="M1674" t="str">
        <f>IF(A1674&lt;&gt;"",(RawData!AC1674*ScoringModel!$B$11+RawData!AD1674*ScoringModel!$B$21+RawData!AE1674*ScoringModel!$B$31)*0.01,"")</f>
        <v/>
      </c>
      <c r="N1674" t="str">
        <f>IF(A1674&lt;&gt;"",(RawData!H1674*ScoringModel!$B$4+RawData!I1674*ScoringModel!$B$5+RawData!J1674*ScoringModel!$B$6+RawData!K1674*ScoringModel!$B$7+RawData!L1674*ScoringModel!$B$8+RawData!M1674*ScoringModel!$B$9+RawData!N1674*ScoringModel!$B$10)*0.01,"")</f>
        <v/>
      </c>
      <c r="O1674" t="str">
        <f>IF(A1674&lt;&gt;"",(RawData!O1674*ScoringModel!$B$14+RawData!P1674*ScoringModel!$B$15+RawData!Q1674*ScoringModel!$B$16+RawData!R1674*ScoringModel!$B$17+RawData!S1674*ScoringModel!$B$18+RawData!T1674*ScoringModel!$B$19+RawData!U1674*ScoringModel!$B$20)*0.01,"")</f>
        <v/>
      </c>
      <c r="P1674" t="str">
        <f>IF(A1674&lt;&gt;"",(RawData!V1674*ScoringModel!$B$24+RawData!W1674*ScoringModel!$B$25+RawData!X1674*ScoringModel!$B$26+RawData!Y1674*ScoringModel!$B$27+RawData!Z1674*ScoringModel!$B$28+RawData!AA1674*ScoringModel!$B$29+RawData!AB1674*ScoringModel!$B$30)*0.01,"")</f>
        <v/>
      </c>
      <c r="Q1674" s="19"/>
      <c r="R1674" s="19"/>
      <c r="S1674" s="19"/>
      <c r="T1674" s="19"/>
      <c r="U1674" s="19"/>
      <c r="V1674" s="19"/>
    </row>
    <row r="1675" spans="1:22" x14ac:dyDescent="0.25">
      <c r="A1675" t="str">
        <f>IF(RawData!A1675&lt;&gt;"",RawData!A1675,"")</f>
        <v/>
      </c>
      <c r="B1675" t="str">
        <f>IF(RawData!B1675&lt;&gt;"",CONCATENATE(RawData!B1675,", ",RawData!C1675),"")</f>
        <v/>
      </c>
      <c r="C1675" t="str">
        <f>IF(RawData!D1675&lt;&gt;"",RawData!D1675,"")</f>
        <v/>
      </c>
      <c r="D1675" s="28" t="str">
        <f>IF(RawData!E1675&lt;&gt;"",RawData!E1675,"")</f>
        <v/>
      </c>
      <c r="E1675" t="str">
        <f>IF(RawData!F1675&lt;&gt;"",CONCATENATE(RawData!F1675,", ",LEFT(RawData!G1675,1)),"")</f>
        <v/>
      </c>
      <c r="G1675" s="30" t="str">
        <f t="shared" si="26"/>
        <v/>
      </c>
      <c r="H1675" t="str">
        <f>IF(A1675&lt;&gt;"",VLOOKUP(G1675,ScoreRanges!$C$4:$E$8,3),"")</f>
        <v/>
      </c>
      <c r="J1675" s="30" t="str">
        <f>IF(AND(ConversionTable!$F$2&lt;&gt;"",A1675&lt;&gt;""),VLOOKUP(G1675,ConversionTable!B$2:D$402,3),"")</f>
        <v/>
      </c>
      <c r="K1675" t="str">
        <f>IF(AND(ConversionTable!$F$2&lt;&gt;"",A1675&lt;&gt;""),VLOOKUP(J1675,ConversionTable!I$4:K$7,3),"")</f>
        <v/>
      </c>
      <c r="M1675" t="str">
        <f>IF(A1675&lt;&gt;"",(RawData!AC1675*ScoringModel!$B$11+RawData!AD1675*ScoringModel!$B$21+RawData!AE1675*ScoringModel!$B$31)*0.01,"")</f>
        <v/>
      </c>
      <c r="N1675" t="str">
        <f>IF(A1675&lt;&gt;"",(RawData!H1675*ScoringModel!$B$4+RawData!I1675*ScoringModel!$B$5+RawData!J1675*ScoringModel!$B$6+RawData!K1675*ScoringModel!$B$7+RawData!L1675*ScoringModel!$B$8+RawData!M1675*ScoringModel!$B$9+RawData!N1675*ScoringModel!$B$10)*0.01,"")</f>
        <v/>
      </c>
      <c r="O1675" t="str">
        <f>IF(A1675&lt;&gt;"",(RawData!O1675*ScoringModel!$B$14+RawData!P1675*ScoringModel!$B$15+RawData!Q1675*ScoringModel!$B$16+RawData!R1675*ScoringModel!$B$17+RawData!S1675*ScoringModel!$B$18+RawData!T1675*ScoringModel!$B$19+RawData!U1675*ScoringModel!$B$20)*0.01,"")</f>
        <v/>
      </c>
      <c r="P1675" t="str">
        <f>IF(A1675&lt;&gt;"",(RawData!V1675*ScoringModel!$B$24+RawData!W1675*ScoringModel!$B$25+RawData!X1675*ScoringModel!$B$26+RawData!Y1675*ScoringModel!$B$27+RawData!Z1675*ScoringModel!$B$28+RawData!AA1675*ScoringModel!$B$29+RawData!AB1675*ScoringModel!$B$30)*0.01,"")</f>
        <v/>
      </c>
      <c r="Q1675" s="19"/>
      <c r="R1675" s="19"/>
      <c r="S1675" s="19"/>
      <c r="T1675" s="19"/>
      <c r="U1675" s="19"/>
      <c r="V1675" s="19"/>
    </row>
    <row r="1676" spans="1:22" x14ac:dyDescent="0.25">
      <c r="A1676" t="str">
        <f>IF(RawData!A1676&lt;&gt;"",RawData!A1676,"")</f>
        <v/>
      </c>
      <c r="B1676" t="str">
        <f>IF(RawData!B1676&lt;&gt;"",CONCATENATE(RawData!B1676,", ",RawData!C1676),"")</f>
        <v/>
      </c>
      <c r="C1676" t="str">
        <f>IF(RawData!D1676&lt;&gt;"",RawData!D1676,"")</f>
        <v/>
      </c>
      <c r="D1676" s="28" t="str">
        <f>IF(RawData!E1676&lt;&gt;"",RawData!E1676,"")</f>
        <v/>
      </c>
      <c r="E1676" t="str">
        <f>IF(RawData!F1676&lt;&gt;"",CONCATENATE(RawData!F1676,", ",LEFT(RawData!G1676,1)),"")</f>
        <v/>
      </c>
      <c r="G1676" s="30" t="str">
        <f t="shared" si="26"/>
        <v/>
      </c>
      <c r="H1676" t="str">
        <f>IF(A1676&lt;&gt;"",VLOOKUP(G1676,ScoreRanges!$C$4:$E$8,3),"")</f>
        <v/>
      </c>
      <c r="J1676" s="30" t="str">
        <f>IF(AND(ConversionTable!$F$2&lt;&gt;"",A1676&lt;&gt;""),VLOOKUP(G1676,ConversionTable!B$2:D$402,3),"")</f>
        <v/>
      </c>
      <c r="K1676" t="str">
        <f>IF(AND(ConversionTable!$F$2&lt;&gt;"",A1676&lt;&gt;""),VLOOKUP(J1676,ConversionTable!I$4:K$7,3),"")</f>
        <v/>
      </c>
      <c r="M1676" t="str">
        <f>IF(A1676&lt;&gt;"",(RawData!AC1676*ScoringModel!$B$11+RawData!AD1676*ScoringModel!$B$21+RawData!AE1676*ScoringModel!$B$31)*0.01,"")</f>
        <v/>
      </c>
      <c r="N1676" t="str">
        <f>IF(A1676&lt;&gt;"",(RawData!H1676*ScoringModel!$B$4+RawData!I1676*ScoringModel!$B$5+RawData!J1676*ScoringModel!$B$6+RawData!K1676*ScoringModel!$B$7+RawData!L1676*ScoringModel!$B$8+RawData!M1676*ScoringModel!$B$9+RawData!N1676*ScoringModel!$B$10)*0.01,"")</f>
        <v/>
      </c>
      <c r="O1676" t="str">
        <f>IF(A1676&lt;&gt;"",(RawData!O1676*ScoringModel!$B$14+RawData!P1676*ScoringModel!$B$15+RawData!Q1676*ScoringModel!$B$16+RawData!R1676*ScoringModel!$B$17+RawData!S1676*ScoringModel!$B$18+RawData!T1676*ScoringModel!$B$19+RawData!U1676*ScoringModel!$B$20)*0.01,"")</f>
        <v/>
      </c>
      <c r="P1676" t="str">
        <f>IF(A1676&lt;&gt;"",(RawData!V1676*ScoringModel!$B$24+RawData!W1676*ScoringModel!$B$25+RawData!X1676*ScoringModel!$B$26+RawData!Y1676*ScoringModel!$B$27+RawData!Z1676*ScoringModel!$B$28+RawData!AA1676*ScoringModel!$B$29+RawData!AB1676*ScoringModel!$B$30)*0.01,"")</f>
        <v/>
      </c>
      <c r="Q1676" s="19"/>
      <c r="R1676" s="19"/>
      <c r="S1676" s="19"/>
      <c r="T1676" s="19"/>
      <c r="U1676" s="19"/>
      <c r="V1676" s="19"/>
    </row>
    <row r="1677" spans="1:22" x14ac:dyDescent="0.25">
      <c r="A1677" t="str">
        <f>IF(RawData!A1677&lt;&gt;"",RawData!A1677,"")</f>
        <v/>
      </c>
      <c r="B1677" t="str">
        <f>IF(RawData!B1677&lt;&gt;"",CONCATENATE(RawData!B1677,", ",RawData!C1677),"")</f>
        <v/>
      </c>
      <c r="C1677" t="str">
        <f>IF(RawData!D1677&lt;&gt;"",RawData!D1677,"")</f>
        <v/>
      </c>
      <c r="D1677" s="28" t="str">
        <f>IF(RawData!E1677&lt;&gt;"",RawData!E1677,"")</f>
        <v/>
      </c>
      <c r="E1677" t="str">
        <f>IF(RawData!F1677&lt;&gt;"",CONCATENATE(RawData!F1677,", ",LEFT(RawData!G1677,1)),"")</f>
        <v/>
      </c>
      <c r="G1677" s="30" t="str">
        <f t="shared" si="26"/>
        <v/>
      </c>
      <c r="H1677" t="str">
        <f>IF(A1677&lt;&gt;"",VLOOKUP(G1677,ScoreRanges!$C$4:$E$8,3),"")</f>
        <v/>
      </c>
      <c r="J1677" s="30" t="str">
        <f>IF(AND(ConversionTable!$F$2&lt;&gt;"",A1677&lt;&gt;""),VLOOKUP(G1677,ConversionTable!B$2:D$402,3),"")</f>
        <v/>
      </c>
      <c r="K1677" t="str">
        <f>IF(AND(ConversionTable!$F$2&lt;&gt;"",A1677&lt;&gt;""),VLOOKUP(J1677,ConversionTable!I$4:K$7,3),"")</f>
        <v/>
      </c>
      <c r="M1677" t="str">
        <f>IF(A1677&lt;&gt;"",(RawData!AC1677*ScoringModel!$B$11+RawData!AD1677*ScoringModel!$B$21+RawData!AE1677*ScoringModel!$B$31)*0.01,"")</f>
        <v/>
      </c>
      <c r="N1677" t="str">
        <f>IF(A1677&lt;&gt;"",(RawData!H1677*ScoringModel!$B$4+RawData!I1677*ScoringModel!$B$5+RawData!J1677*ScoringModel!$B$6+RawData!K1677*ScoringModel!$B$7+RawData!L1677*ScoringModel!$B$8+RawData!M1677*ScoringModel!$B$9+RawData!N1677*ScoringModel!$B$10)*0.01,"")</f>
        <v/>
      </c>
      <c r="O1677" t="str">
        <f>IF(A1677&lt;&gt;"",(RawData!O1677*ScoringModel!$B$14+RawData!P1677*ScoringModel!$B$15+RawData!Q1677*ScoringModel!$B$16+RawData!R1677*ScoringModel!$B$17+RawData!S1677*ScoringModel!$B$18+RawData!T1677*ScoringModel!$B$19+RawData!U1677*ScoringModel!$B$20)*0.01,"")</f>
        <v/>
      </c>
      <c r="P1677" t="str">
        <f>IF(A1677&lt;&gt;"",(RawData!V1677*ScoringModel!$B$24+RawData!W1677*ScoringModel!$B$25+RawData!X1677*ScoringModel!$B$26+RawData!Y1677*ScoringModel!$B$27+RawData!Z1677*ScoringModel!$B$28+RawData!AA1677*ScoringModel!$B$29+RawData!AB1677*ScoringModel!$B$30)*0.01,"")</f>
        <v/>
      </c>
      <c r="Q1677" s="19"/>
      <c r="R1677" s="19"/>
      <c r="S1677" s="19"/>
      <c r="T1677" s="19"/>
      <c r="U1677" s="19"/>
      <c r="V1677" s="19"/>
    </row>
    <row r="1678" spans="1:22" x14ac:dyDescent="0.25">
      <c r="A1678" t="str">
        <f>IF(RawData!A1678&lt;&gt;"",RawData!A1678,"")</f>
        <v/>
      </c>
      <c r="B1678" t="str">
        <f>IF(RawData!B1678&lt;&gt;"",CONCATENATE(RawData!B1678,", ",RawData!C1678),"")</f>
        <v/>
      </c>
      <c r="C1678" t="str">
        <f>IF(RawData!D1678&lt;&gt;"",RawData!D1678,"")</f>
        <v/>
      </c>
      <c r="D1678" s="28" t="str">
        <f>IF(RawData!E1678&lt;&gt;"",RawData!E1678,"")</f>
        <v/>
      </c>
      <c r="E1678" t="str">
        <f>IF(RawData!F1678&lt;&gt;"",CONCATENATE(RawData!F1678,", ",LEFT(RawData!G1678,1)),"")</f>
        <v/>
      </c>
      <c r="G1678" s="30" t="str">
        <f t="shared" si="26"/>
        <v/>
      </c>
      <c r="H1678" t="str">
        <f>IF(A1678&lt;&gt;"",VLOOKUP(G1678,ScoreRanges!$C$4:$E$8,3),"")</f>
        <v/>
      </c>
      <c r="J1678" s="30" t="str">
        <f>IF(AND(ConversionTable!$F$2&lt;&gt;"",A1678&lt;&gt;""),VLOOKUP(G1678,ConversionTable!B$2:D$402,3),"")</f>
        <v/>
      </c>
      <c r="K1678" t="str">
        <f>IF(AND(ConversionTable!$F$2&lt;&gt;"",A1678&lt;&gt;""),VLOOKUP(J1678,ConversionTable!I$4:K$7,3),"")</f>
        <v/>
      </c>
      <c r="M1678" t="str">
        <f>IF(A1678&lt;&gt;"",(RawData!AC1678*ScoringModel!$B$11+RawData!AD1678*ScoringModel!$B$21+RawData!AE1678*ScoringModel!$B$31)*0.01,"")</f>
        <v/>
      </c>
      <c r="N1678" t="str">
        <f>IF(A1678&lt;&gt;"",(RawData!H1678*ScoringModel!$B$4+RawData!I1678*ScoringModel!$B$5+RawData!J1678*ScoringModel!$B$6+RawData!K1678*ScoringModel!$B$7+RawData!L1678*ScoringModel!$B$8+RawData!M1678*ScoringModel!$B$9+RawData!N1678*ScoringModel!$B$10)*0.01,"")</f>
        <v/>
      </c>
      <c r="O1678" t="str">
        <f>IF(A1678&lt;&gt;"",(RawData!O1678*ScoringModel!$B$14+RawData!P1678*ScoringModel!$B$15+RawData!Q1678*ScoringModel!$B$16+RawData!R1678*ScoringModel!$B$17+RawData!S1678*ScoringModel!$B$18+RawData!T1678*ScoringModel!$B$19+RawData!U1678*ScoringModel!$B$20)*0.01,"")</f>
        <v/>
      </c>
      <c r="P1678" t="str">
        <f>IF(A1678&lt;&gt;"",(RawData!V1678*ScoringModel!$B$24+RawData!W1678*ScoringModel!$B$25+RawData!X1678*ScoringModel!$B$26+RawData!Y1678*ScoringModel!$B$27+RawData!Z1678*ScoringModel!$B$28+RawData!AA1678*ScoringModel!$B$29+RawData!AB1678*ScoringModel!$B$30)*0.01,"")</f>
        <v/>
      </c>
      <c r="Q1678" s="19"/>
      <c r="R1678" s="19"/>
      <c r="S1678" s="19"/>
      <c r="T1678" s="19"/>
      <c r="U1678" s="19"/>
      <c r="V1678" s="19"/>
    </row>
    <row r="1679" spans="1:22" x14ac:dyDescent="0.25">
      <c r="A1679" t="str">
        <f>IF(RawData!A1679&lt;&gt;"",RawData!A1679,"")</f>
        <v/>
      </c>
      <c r="B1679" t="str">
        <f>IF(RawData!B1679&lt;&gt;"",CONCATENATE(RawData!B1679,", ",RawData!C1679),"")</f>
        <v/>
      </c>
      <c r="C1679" t="str">
        <f>IF(RawData!D1679&lt;&gt;"",RawData!D1679,"")</f>
        <v/>
      </c>
      <c r="D1679" s="28" t="str">
        <f>IF(RawData!E1679&lt;&gt;"",RawData!E1679,"")</f>
        <v/>
      </c>
      <c r="E1679" t="str">
        <f>IF(RawData!F1679&lt;&gt;"",CONCATENATE(RawData!F1679,", ",LEFT(RawData!G1679,1)),"")</f>
        <v/>
      </c>
      <c r="G1679" s="30" t="str">
        <f t="shared" si="26"/>
        <v/>
      </c>
      <c r="H1679" t="str">
        <f>IF(A1679&lt;&gt;"",VLOOKUP(G1679,ScoreRanges!$C$4:$E$8,3),"")</f>
        <v/>
      </c>
      <c r="J1679" s="30" t="str">
        <f>IF(AND(ConversionTable!$F$2&lt;&gt;"",A1679&lt;&gt;""),VLOOKUP(G1679,ConversionTable!B$2:D$402,3),"")</f>
        <v/>
      </c>
      <c r="K1679" t="str">
        <f>IF(AND(ConversionTable!$F$2&lt;&gt;"",A1679&lt;&gt;""),VLOOKUP(J1679,ConversionTable!I$4:K$7,3),"")</f>
        <v/>
      </c>
      <c r="M1679" t="str">
        <f>IF(A1679&lt;&gt;"",(RawData!AC1679*ScoringModel!$B$11+RawData!AD1679*ScoringModel!$B$21+RawData!AE1679*ScoringModel!$B$31)*0.01,"")</f>
        <v/>
      </c>
      <c r="N1679" t="str">
        <f>IF(A1679&lt;&gt;"",(RawData!H1679*ScoringModel!$B$4+RawData!I1679*ScoringModel!$B$5+RawData!J1679*ScoringModel!$B$6+RawData!K1679*ScoringModel!$B$7+RawData!L1679*ScoringModel!$B$8+RawData!M1679*ScoringModel!$B$9+RawData!N1679*ScoringModel!$B$10)*0.01,"")</f>
        <v/>
      </c>
      <c r="O1679" t="str">
        <f>IF(A1679&lt;&gt;"",(RawData!O1679*ScoringModel!$B$14+RawData!P1679*ScoringModel!$B$15+RawData!Q1679*ScoringModel!$B$16+RawData!R1679*ScoringModel!$B$17+RawData!S1679*ScoringModel!$B$18+RawData!T1679*ScoringModel!$B$19+RawData!U1679*ScoringModel!$B$20)*0.01,"")</f>
        <v/>
      </c>
      <c r="P1679" t="str">
        <f>IF(A1679&lt;&gt;"",(RawData!V1679*ScoringModel!$B$24+RawData!W1679*ScoringModel!$B$25+RawData!X1679*ScoringModel!$B$26+RawData!Y1679*ScoringModel!$B$27+RawData!Z1679*ScoringModel!$B$28+RawData!AA1679*ScoringModel!$B$29+RawData!AB1679*ScoringModel!$B$30)*0.01,"")</f>
        <v/>
      </c>
      <c r="Q1679" s="19"/>
      <c r="R1679" s="19"/>
      <c r="S1679" s="19"/>
      <c r="T1679" s="19"/>
      <c r="U1679" s="19"/>
      <c r="V1679" s="19"/>
    </row>
    <row r="1680" spans="1:22" x14ac:dyDescent="0.25">
      <c r="A1680" t="str">
        <f>IF(RawData!A1680&lt;&gt;"",RawData!A1680,"")</f>
        <v/>
      </c>
      <c r="B1680" t="str">
        <f>IF(RawData!B1680&lt;&gt;"",CONCATENATE(RawData!B1680,", ",RawData!C1680),"")</f>
        <v/>
      </c>
      <c r="C1680" t="str">
        <f>IF(RawData!D1680&lt;&gt;"",RawData!D1680,"")</f>
        <v/>
      </c>
      <c r="D1680" s="28" t="str">
        <f>IF(RawData!E1680&lt;&gt;"",RawData!E1680,"")</f>
        <v/>
      </c>
      <c r="E1680" t="str">
        <f>IF(RawData!F1680&lt;&gt;"",CONCATENATE(RawData!F1680,", ",LEFT(RawData!G1680,1)),"")</f>
        <v/>
      </c>
      <c r="G1680" s="30" t="str">
        <f t="shared" si="26"/>
        <v/>
      </c>
      <c r="H1680" t="str">
        <f>IF(A1680&lt;&gt;"",VLOOKUP(G1680,ScoreRanges!$C$4:$E$8,3),"")</f>
        <v/>
      </c>
      <c r="J1680" s="30" t="str">
        <f>IF(AND(ConversionTable!$F$2&lt;&gt;"",A1680&lt;&gt;""),VLOOKUP(G1680,ConversionTable!B$2:D$402,3),"")</f>
        <v/>
      </c>
      <c r="K1680" t="str">
        <f>IF(AND(ConversionTable!$F$2&lt;&gt;"",A1680&lt;&gt;""),VLOOKUP(J1680,ConversionTable!I$4:K$7,3),"")</f>
        <v/>
      </c>
      <c r="M1680" t="str">
        <f>IF(A1680&lt;&gt;"",(RawData!AC1680*ScoringModel!$B$11+RawData!AD1680*ScoringModel!$B$21+RawData!AE1680*ScoringModel!$B$31)*0.01,"")</f>
        <v/>
      </c>
      <c r="N1680" t="str">
        <f>IF(A1680&lt;&gt;"",(RawData!H1680*ScoringModel!$B$4+RawData!I1680*ScoringModel!$B$5+RawData!J1680*ScoringModel!$B$6+RawData!K1680*ScoringModel!$B$7+RawData!L1680*ScoringModel!$B$8+RawData!M1680*ScoringModel!$B$9+RawData!N1680*ScoringModel!$B$10)*0.01,"")</f>
        <v/>
      </c>
      <c r="O1680" t="str">
        <f>IF(A1680&lt;&gt;"",(RawData!O1680*ScoringModel!$B$14+RawData!P1680*ScoringModel!$B$15+RawData!Q1680*ScoringModel!$B$16+RawData!R1680*ScoringModel!$B$17+RawData!S1680*ScoringModel!$B$18+RawData!T1680*ScoringModel!$B$19+RawData!U1680*ScoringModel!$B$20)*0.01,"")</f>
        <v/>
      </c>
      <c r="P1680" t="str">
        <f>IF(A1680&lt;&gt;"",(RawData!V1680*ScoringModel!$B$24+RawData!W1680*ScoringModel!$B$25+RawData!X1680*ScoringModel!$B$26+RawData!Y1680*ScoringModel!$B$27+RawData!Z1680*ScoringModel!$B$28+RawData!AA1680*ScoringModel!$B$29+RawData!AB1680*ScoringModel!$B$30)*0.01,"")</f>
        <v/>
      </c>
      <c r="Q1680" s="19"/>
      <c r="R1680" s="19"/>
      <c r="S1680" s="19"/>
      <c r="T1680" s="19"/>
      <c r="U1680" s="19"/>
      <c r="V1680" s="19"/>
    </row>
    <row r="1681" spans="1:22" x14ac:dyDescent="0.25">
      <c r="A1681" t="str">
        <f>IF(RawData!A1681&lt;&gt;"",RawData!A1681,"")</f>
        <v/>
      </c>
      <c r="B1681" t="str">
        <f>IF(RawData!B1681&lt;&gt;"",CONCATENATE(RawData!B1681,", ",RawData!C1681),"")</f>
        <v/>
      </c>
      <c r="C1681" t="str">
        <f>IF(RawData!D1681&lt;&gt;"",RawData!D1681,"")</f>
        <v/>
      </c>
      <c r="D1681" s="28" t="str">
        <f>IF(RawData!E1681&lt;&gt;"",RawData!E1681,"")</f>
        <v/>
      </c>
      <c r="E1681" t="str">
        <f>IF(RawData!F1681&lt;&gt;"",CONCATENATE(RawData!F1681,", ",LEFT(RawData!G1681,1)),"")</f>
        <v/>
      </c>
      <c r="G1681" s="30" t="str">
        <f t="shared" si="26"/>
        <v/>
      </c>
      <c r="H1681" t="str">
        <f>IF(A1681&lt;&gt;"",VLOOKUP(G1681,ScoreRanges!$C$4:$E$8,3),"")</f>
        <v/>
      </c>
      <c r="J1681" s="30" t="str">
        <f>IF(AND(ConversionTable!$F$2&lt;&gt;"",A1681&lt;&gt;""),VLOOKUP(G1681,ConversionTable!B$2:D$402,3),"")</f>
        <v/>
      </c>
      <c r="K1681" t="str">
        <f>IF(AND(ConversionTable!$F$2&lt;&gt;"",A1681&lt;&gt;""),VLOOKUP(J1681,ConversionTable!I$4:K$7,3),"")</f>
        <v/>
      </c>
      <c r="M1681" t="str">
        <f>IF(A1681&lt;&gt;"",(RawData!AC1681*ScoringModel!$B$11+RawData!AD1681*ScoringModel!$B$21+RawData!AE1681*ScoringModel!$B$31)*0.01,"")</f>
        <v/>
      </c>
      <c r="N1681" t="str">
        <f>IF(A1681&lt;&gt;"",(RawData!H1681*ScoringModel!$B$4+RawData!I1681*ScoringModel!$B$5+RawData!J1681*ScoringModel!$B$6+RawData!K1681*ScoringModel!$B$7+RawData!L1681*ScoringModel!$B$8+RawData!M1681*ScoringModel!$B$9+RawData!N1681*ScoringModel!$B$10)*0.01,"")</f>
        <v/>
      </c>
      <c r="O1681" t="str">
        <f>IF(A1681&lt;&gt;"",(RawData!O1681*ScoringModel!$B$14+RawData!P1681*ScoringModel!$B$15+RawData!Q1681*ScoringModel!$B$16+RawData!R1681*ScoringModel!$B$17+RawData!S1681*ScoringModel!$B$18+RawData!T1681*ScoringModel!$B$19+RawData!U1681*ScoringModel!$B$20)*0.01,"")</f>
        <v/>
      </c>
      <c r="P1681" t="str">
        <f>IF(A1681&lt;&gt;"",(RawData!V1681*ScoringModel!$B$24+RawData!W1681*ScoringModel!$B$25+RawData!X1681*ScoringModel!$B$26+RawData!Y1681*ScoringModel!$B$27+RawData!Z1681*ScoringModel!$B$28+RawData!AA1681*ScoringModel!$B$29+RawData!AB1681*ScoringModel!$B$30)*0.01,"")</f>
        <v/>
      </c>
      <c r="Q1681" s="19"/>
      <c r="R1681" s="19"/>
      <c r="S1681" s="19"/>
      <c r="T1681" s="19"/>
      <c r="U1681" s="19"/>
      <c r="V1681" s="19"/>
    </row>
    <row r="1682" spans="1:22" x14ac:dyDescent="0.25">
      <c r="A1682" t="str">
        <f>IF(RawData!A1682&lt;&gt;"",RawData!A1682,"")</f>
        <v/>
      </c>
      <c r="B1682" t="str">
        <f>IF(RawData!B1682&lt;&gt;"",CONCATENATE(RawData!B1682,", ",RawData!C1682),"")</f>
        <v/>
      </c>
      <c r="C1682" t="str">
        <f>IF(RawData!D1682&lt;&gt;"",RawData!D1682,"")</f>
        <v/>
      </c>
      <c r="D1682" s="28" t="str">
        <f>IF(RawData!E1682&lt;&gt;"",RawData!E1682,"")</f>
        <v/>
      </c>
      <c r="E1682" t="str">
        <f>IF(RawData!F1682&lt;&gt;"",CONCATENATE(RawData!F1682,", ",LEFT(RawData!G1682,1)),"")</f>
        <v/>
      </c>
      <c r="G1682" s="30" t="str">
        <f t="shared" si="26"/>
        <v/>
      </c>
      <c r="H1682" t="str">
        <f>IF(A1682&lt;&gt;"",VLOOKUP(G1682,ScoreRanges!$C$4:$E$8,3),"")</f>
        <v/>
      </c>
      <c r="J1682" s="30" t="str">
        <f>IF(AND(ConversionTable!$F$2&lt;&gt;"",A1682&lt;&gt;""),VLOOKUP(G1682,ConversionTable!B$2:D$402,3),"")</f>
        <v/>
      </c>
      <c r="K1682" t="str">
        <f>IF(AND(ConversionTable!$F$2&lt;&gt;"",A1682&lt;&gt;""),VLOOKUP(J1682,ConversionTable!I$4:K$7,3),"")</f>
        <v/>
      </c>
      <c r="M1682" t="str">
        <f>IF(A1682&lt;&gt;"",(RawData!AC1682*ScoringModel!$B$11+RawData!AD1682*ScoringModel!$B$21+RawData!AE1682*ScoringModel!$B$31)*0.01,"")</f>
        <v/>
      </c>
      <c r="N1682" t="str">
        <f>IF(A1682&lt;&gt;"",(RawData!H1682*ScoringModel!$B$4+RawData!I1682*ScoringModel!$B$5+RawData!J1682*ScoringModel!$B$6+RawData!K1682*ScoringModel!$B$7+RawData!L1682*ScoringModel!$B$8+RawData!M1682*ScoringModel!$B$9+RawData!N1682*ScoringModel!$B$10)*0.01,"")</f>
        <v/>
      </c>
      <c r="O1682" t="str">
        <f>IF(A1682&lt;&gt;"",(RawData!O1682*ScoringModel!$B$14+RawData!P1682*ScoringModel!$B$15+RawData!Q1682*ScoringModel!$B$16+RawData!R1682*ScoringModel!$B$17+RawData!S1682*ScoringModel!$B$18+RawData!T1682*ScoringModel!$B$19+RawData!U1682*ScoringModel!$B$20)*0.01,"")</f>
        <v/>
      </c>
      <c r="P1682" t="str">
        <f>IF(A1682&lt;&gt;"",(RawData!V1682*ScoringModel!$B$24+RawData!W1682*ScoringModel!$B$25+RawData!X1682*ScoringModel!$B$26+RawData!Y1682*ScoringModel!$B$27+RawData!Z1682*ScoringModel!$B$28+RawData!AA1682*ScoringModel!$B$29+RawData!AB1682*ScoringModel!$B$30)*0.01,"")</f>
        <v/>
      </c>
      <c r="Q1682" s="19"/>
      <c r="R1682" s="19"/>
      <c r="S1682" s="19"/>
      <c r="T1682" s="19"/>
      <c r="U1682" s="19"/>
      <c r="V1682" s="19"/>
    </row>
    <row r="1683" spans="1:22" x14ac:dyDescent="0.25">
      <c r="A1683" t="str">
        <f>IF(RawData!A1683&lt;&gt;"",RawData!A1683,"")</f>
        <v/>
      </c>
      <c r="B1683" t="str">
        <f>IF(RawData!B1683&lt;&gt;"",CONCATENATE(RawData!B1683,", ",RawData!C1683),"")</f>
        <v/>
      </c>
      <c r="C1683" t="str">
        <f>IF(RawData!D1683&lt;&gt;"",RawData!D1683,"")</f>
        <v/>
      </c>
      <c r="D1683" s="28" t="str">
        <f>IF(RawData!E1683&lt;&gt;"",RawData!E1683,"")</f>
        <v/>
      </c>
      <c r="E1683" t="str">
        <f>IF(RawData!F1683&lt;&gt;"",CONCATENATE(RawData!F1683,", ",LEFT(RawData!G1683,1)),"")</f>
        <v/>
      </c>
      <c r="G1683" s="30" t="str">
        <f t="shared" si="26"/>
        <v/>
      </c>
      <c r="H1683" t="str">
        <f>IF(A1683&lt;&gt;"",VLOOKUP(G1683,ScoreRanges!$C$4:$E$8,3),"")</f>
        <v/>
      </c>
      <c r="J1683" s="30" t="str">
        <f>IF(AND(ConversionTable!$F$2&lt;&gt;"",A1683&lt;&gt;""),VLOOKUP(G1683,ConversionTable!B$2:D$402,3),"")</f>
        <v/>
      </c>
      <c r="K1683" t="str">
        <f>IF(AND(ConversionTable!$F$2&lt;&gt;"",A1683&lt;&gt;""),VLOOKUP(J1683,ConversionTable!I$4:K$7,3),"")</f>
        <v/>
      </c>
      <c r="M1683" t="str">
        <f>IF(A1683&lt;&gt;"",(RawData!AC1683*ScoringModel!$B$11+RawData!AD1683*ScoringModel!$B$21+RawData!AE1683*ScoringModel!$B$31)*0.01,"")</f>
        <v/>
      </c>
      <c r="N1683" t="str">
        <f>IF(A1683&lt;&gt;"",(RawData!H1683*ScoringModel!$B$4+RawData!I1683*ScoringModel!$B$5+RawData!J1683*ScoringModel!$B$6+RawData!K1683*ScoringModel!$B$7+RawData!L1683*ScoringModel!$B$8+RawData!M1683*ScoringModel!$B$9+RawData!N1683*ScoringModel!$B$10)*0.01,"")</f>
        <v/>
      </c>
      <c r="O1683" t="str">
        <f>IF(A1683&lt;&gt;"",(RawData!O1683*ScoringModel!$B$14+RawData!P1683*ScoringModel!$B$15+RawData!Q1683*ScoringModel!$B$16+RawData!R1683*ScoringModel!$B$17+RawData!S1683*ScoringModel!$B$18+RawData!T1683*ScoringModel!$B$19+RawData!U1683*ScoringModel!$B$20)*0.01,"")</f>
        <v/>
      </c>
      <c r="P1683" t="str">
        <f>IF(A1683&lt;&gt;"",(RawData!V1683*ScoringModel!$B$24+RawData!W1683*ScoringModel!$B$25+RawData!X1683*ScoringModel!$B$26+RawData!Y1683*ScoringModel!$B$27+RawData!Z1683*ScoringModel!$B$28+RawData!AA1683*ScoringModel!$B$29+RawData!AB1683*ScoringModel!$B$30)*0.01,"")</f>
        <v/>
      </c>
      <c r="Q1683" s="19"/>
      <c r="R1683" s="19"/>
      <c r="S1683" s="19"/>
      <c r="T1683" s="19"/>
      <c r="U1683" s="19"/>
      <c r="V1683" s="19"/>
    </row>
    <row r="1684" spans="1:22" x14ac:dyDescent="0.25">
      <c r="A1684" t="str">
        <f>IF(RawData!A1684&lt;&gt;"",RawData!A1684,"")</f>
        <v/>
      </c>
      <c r="B1684" t="str">
        <f>IF(RawData!B1684&lt;&gt;"",CONCATENATE(RawData!B1684,", ",RawData!C1684),"")</f>
        <v/>
      </c>
      <c r="C1684" t="str">
        <f>IF(RawData!D1684&lt;&gt;"",RawData!D1684,"")</f>
        <v/>
      </c>
      <c r="D1684" s="28" t="str">
        <f>IF(RawData!E1684&lt;&gt;"",RawData!E1684,"")</f>
        <v/>
      </c>
      <c r="E1684" t="str">
        <f>IF(RawData!F1684&lt;&gt;"",CONCATENATE(RawData!F1684,", ",LEFT(RawData!G1684,1)),"")</f>
        <v/>
      </c>
      <c r="G1684" s="30" t="str">
        <f t="shared" si="26"/>
        <v/>
      </c>
      <c r="H1684" t="str">
        <f>IF(A1684&lt;&gt;"",VLOOKUP(G1684,ScoreRanges!$C$4:$E$8,3),"")</f>
        <v/>
      </c>
      <c r="J1684" s="30" t="str">
        <f>IF(AND(ConversionTable!$F$2&lt;&gt;"",A1684&lt;&gt;""),VLOOKUP(G1684,ConversionTable!B$2:D$402,3),"")</f>
        <v/>
      </c>
      <c r="K1684" t="str">
        <f>IF(AND(ConversionTable!$F$2&lt;&gt;"",A1684&lt;&gt;""),VLOOKUP(J1684,ConversionTable!I$4:K$7,3),"")</f>
        <v/>
      </c>
      <c r="M1684" t="str">
        <f>IF(A1684&lt;&gt;"",(RawData!AC1684*ScoringModel!$B$11+RawData!AD1684*ScoringModel!$B$21+RawData!AE1684*ScoringModel!$B$31)*0.01,"")</f>
        <v/>
      </c>
      <c r="N1684" t="str">
        <f>IF(A1684&lt;&gt;"",(RawData!H1684*ScoringModel!$B$4+RawData!I1684*ScoringModel!$B$5+RawData!J1684*ScoringModel!$B$6+RawData!K1684*ScoringModel!$B$7+RawData!L1684*ScoringModel!$B$8+RawData!M1684*ScoringModel!$B$9+RawData!N1684*ScoringModel!$B$10)*0.01,"")</f>
        <v/>
      </c>
      <c r="O1684" t="str">
        <f>IF(A1684&lt;&gt;"",(RawData!O1684*ScoringModel!$B$14+RawData!P1684*ScoringModel!$B$15+RawData!Q1684*ScoringModel!$B$16+RawData!R1684*ScoringModel!$B$17+RawData!S1684*ScoringModel!$B$18+RawData!T1684*ScoringModel!$B$19+RawData!U1684*ScoringModel!$B$20)*0.01,"")</f>
        <v/>
      </c>
      <c r="P1684" t="str">
        <f>IF(A1684&lt;&gt;"",(RawData!V1684*ScoringModel!$B$24+RawData!W1684*ScoringModel!$B$25+RawData!X1684*ScoringModel!$B$26+RawData!Y1684*ScoringModel!$B$27+RawData!Z1684*ScoringModel!$B$28+RawData!AA1684*ScoringModel!$B$29+RawData!AB1684*ScoringModel!$B$30)*0.01,"")</f>
        <v/>
      </c>
      <c r="Q1684" s="19"/>
      <c r="R1684" s="19"/>
      <c r="S1684" s="19"/>
      <c r="T1684" s="19"/>
      <c r="U1684" s="19"/>
      <c r="V1684" s="19"/>
    </row>
    <row r="1685" spans="1:22" x14ac:dyDescent="0.25">
      <c r="A1685" t="str">
        <f>IF(RawData!A1685&lt;&gt;"",RawData!A1685,"")</f>
        <v/>
      </c>
      <c r="B1685" t="str">
        <f>IF(RawData!B1685&lt;&gt;"",CONCATENATE(RawData!B1685,", ",RawData!C1685),"")</f>
        <v/>
      </c>
      <c r="C1685" t="str">
        <f>IF(RawData!D1685&lt;&gt;"",RawData!D1685,"")</f>
        <v/>
      </c>
      <c r="D1685" s="28" t="str">
        <f>IF(RawData!E1685&lt;&gt;"",RawData!E1685,"")</f>
        <v/>
      </c>
      <c r="E1685" t="str">
        <f>IF(RawData!F1685&lt;&gt;"",CONCATENATE(RawData!F1685,", ",LEFT(RawData!G1685,1)),"")</f>
        <v/>
      </c>
      <c r="G1685" s="30" t="str">
        <f t="shared" si="26"/>
        <v/>
      </c>
      <c r="H1685" t="str">
        <f>IF(A1685&lt;&gt;"",VLOOKUP(G1685,ScoreRanges!$C$4:$E$8,3),"")</f>
        <v/>
      </c>
      <c r="J1685" s="30" t="str">
        <f>IF(AND(ConversionTable!$F$2&lt;&gt;"",A1685&lt;&gt;""),VLOOKUP(G1685,ConversionTable!B$2:D$402,3),"")</f>
        <v/>
      </c>
      <c r="K1685" t="str">
        <f>IF(AND(ConversionTable!$F$2&lt;&gt;"",A1685&lt;&gt;""),VLOOKUP(J1685,ConversionTable!I$4:K$7,3),"")</f>
        <v/>
      </c>
      <c r="M1685" t="str">
        <f>IF(A1685&lt;&gt;"",(RawData!AC1685*ScoringModel!$B$11+RawData!AD1685*ScoringModel!$B$21+RawData!AE1685*ScoringModel!$B$31)*0.01,"")</f>
        <v/>
      </c>
      <c r="N1685" t="str">
        <f>IF(A1685&lt;&gt;"",(RawData!H1685*ScoringModel!$B$4+RawData!I1685*ScoringModel!$B$5+RawData!J1685*ScoringModel!$B$6+RawData!K1685*ScoringModel!$B$7+RawData!L1685*ScoringModel!$B$8+RawData!M1685*ScoringModel!$B$9+RawData!N1685*ScoringModel!$B$10)*0.01,"")</f>
        <v/>
      </c>
      <c r="O1685" t="str">
        <f>IF(A1685&lt;&gt;"",(RawData!O1685*ScoringModel!$B$14+RawData!P1685*ScoringModel!$B$15+RawData!Q1685*ScoringModel!$B$16+RawData!R1685*ScoringModel!$B$17+RawData!S1685*ScoringModel!$B$18+RawData!T1685*ScoringModel!$B$19+RawData!U1685*ScoringModel!$B$20)*0.01,"")</f>
        <v/>
      </c>
      <c r="P1685" t="str">
        <f>IF(A1685&lt;&gt;"",(RawData!V1685*ScoringModel!$B$24+RawData!W1685*ScoringModel!$B$25+RawData!X1685*ScoringModel!$B$26+RawData!Y1685*ScoringModel!$B$27+RawData!Z1685*ScoringModel!$B$28+RawData!AA1685*ScoringModel!$B$29+RawData!AB1685*ScoringModel!$B$30)*0.01,"")</f>
        <v/>
      </c>
      <c r="Q1685" s="19"/>
      <c r="R1685" s="19"/>
      <c r="S1685" s="19"/>
      <c r="T1685" s="19"/>
      <c r="U1685" s="19"/>
      <c r="V1685" s="19"/>
    </row>
    <row r="1686" spans="1:22" x14ac:dyDescent="0.25">
      <c r="A1686" t="str">
        <f>IF(RawData!A1686&lt;&gt;"",RawData!A1686,"")</f>
        <v/>
      </c>
      <c r="B1686" t="str">
        <f>IF(RawData!B1686&lt;&gt;"",CONCATENATE(RawData!B1686,", ",RawData!C1686),"")</f>
        <v/>
      </c>
      <c r="C1686" t="str">
        <f>IF(RawData!D1686&lt;&gt;"",RawData!D1686,"")</f>
        <v/>
      </c>
      <c r="D1686" s="28" t="str">
        <f>IF(RawData!E1686&lt;&gt;"",RawData!E1686,"")</f>
        <v/>
      </c>
      <c r="E1686" t="str">
        <f>IF(RawData!F1686&lt;&gt;"",CONCATENATE(RawData!F1686,", ",LEFT(RawData!G1686,1)),"")</f>
        <v/>
      </c>
      <c r="G1686" s="30" t="str">
        <f t="shared" si="26"/>
        <v/>
      </c>
      <c r="H1686" t="str">
        <f>IF(A1686&lt;&gt;"",VLOOKUP(G1686,ScoreRanges!$C$4:$E$8,3),"")</f>
        <v/>
      </c>
      <c r="J1686" s="30" t="str">
        <f>IF(AND(ConversionTable!$F$2&lt;&gt;"",A1686&lt;&gt;""),VLOOKUP(G1686,ConversionTable!B$2:D$402,3),"")</f>
        <v/>
      </c>
      <c r="K1686" t="str">
        <f>IF(AND(ConversionTable!$F$2&lt;&gt;"",A1686&lt;&gt;""),VLOOKUP(J1686,ConversionTable!I$4:K$7,3),"")</f>
        <v/>
      </c>
      <c r="M1686" t="str">
        <f>IF(A1686&lt;&gt;"",(RawData!AC1686*ScoringModel!$B$11+RawData!AD1686*ScoringModel!$B$21+RawData!AE1686*ScoringModel!$B$31)*0.01,"")</f>
        <v/>
      </c>
      <c r="N1686" t="str">
        <f>IF(A1686&lt;&gt;"",(RawData!H1686*ScoringModel!$B$4+RawData!I1686*ScoringModel!$B$5+RawData!J1686*ScoringModel!$B$6+RawData!K1686*ScoringModel!$B$7+RawData!L1686*ScoringModel!$B$8+RawData!M1686*ScoringModel!$B$9+RawData!N1686*ScoringModel!$B$10)*0.01,"")</f>
        <v/>
      </c>
      <c r="O1686" t="str">
        <f>IF(A1686&lt;&gt;"",(RawData!O1686*ScoringModel!$B$14+RawData!P1686*ScoringModel!$B$15+RawData!Q1686*ScoringModel!$B$16+RawData!R1686*ScoringModel!$B$17+RawData!S1686*ScoringModel!$B$18+RawData!T1686*ScoringModel!$B$19+RawData!U1686*ScoringModel!$B$20)*0.01,"")</f>
        <v/>
      </c>
      <c r="P1686" t="str">
        <f>IF(A1686&lt;&gt;"",(RawData!V1686*ScoringModel!$B$24+RawData!W1686*ScoringModel!$B$25+RawData!X1686*ScoringModel!$B$26+RawData!Y1686*ScoringModel!$B$27+RawData!Z1686*ScoringModel!$B$28+RawData!AA1686*ScoringModel!$B$29+RawData!AB1686*ScoringModel!$B$30)*0.01,"")</f>
        <v/>
      </c>
      <c r="Q1686" s="19"/>
      <c r="R1686" s="19"/>
      <c r="S1686" s="19"/>
      <c r="T1686" s="19"/>
      <c r="U1686" s="19"/>
      <c r="V1686" s="19"/>
    </row>
    <row r="1687" spans="1:22" x14ac:dyDescent="0.25">
      <c r="A1687" t="str">
        <f>IF(RawData!A1687&lt;&gt;"",RawData!A1687,"")</f>
        <v/>
      </c>
      <c r="B1687" t="str">
        <f>IF(RawData!B1687&lt;&gt;"",CONCATENATE(RawData!B1687,", ",RawData!C1687),"")</f>
        <v/>
      </c>
      <c r="C1687" t="str">
        <f>IF(RawData!D1687&lt;&gt;"",RawData!D1687,"")</f>
        <v/>
      </c>
      <c r="D1687" s="28" t="str">
        <f>IF(RawData!E1687&lt;&gt;"",RawData!E1687,"")</f>
        <v/>
      </c>
      <c r="E1687" t="str">
        <f>IF(RawData!F1687&lt;&gt;"",CONCATENATE(RawData!F1687,", ",LEFT(RawData!G1687,1)),"")</f>
        <v/>
      </c>
      <c r="G1687" s="30" t="str">
        <f t="shared" si="26"/>
        <v/>
      </c>
      <c r="H1687" t="str">
        <f>IF(A1687&lt;&gt;"",VLOOKUP(G1687,ScoreRanges!$C$4:$E$8,3),"")</f>
        <v/>
      </c>
      <c r="J1687" s="30" t="str">
        <f>IF(AND(ConversionTable!$F$2&lt;&gt;"",A1687&lt;&gt;""),VLOOKUP(G1687,ConversionTable!B$2:D$402,3),"")</f>
        <v/>
      </c>
      <c r="K1687" t="str">
        <f>IF(AND(ConversionTable!$F$2&lt;&gt;"",A1687&lt;&gt;""),VLOOKUP(J1687,ConversionTable!I$4:K$7,3),"")</f>
        <v/>
      </c>
      <c r="M1687" t="str">
        <f>IF(A1687&lt;&gt;"",(RawData!AC1687*ScoringModel!$B$11+RawData!AD1687*ScoringModel!$B$21+RawData!AE1687*ScoringModel!$B$31)*0.01,"")</f>
        <v/>
      </c>
      <c r="N1687" t="str">
        <f>IF(A1687&lt;&gt;"",(RawData!H1687*ScoringModel!$B$4+RawData!I1687*ScoringModel!$B$5+RawData!J1687*ScoringModel!$B$6+RawData!K1687*ScoringModel!$B$7+RawData!L1687*ScoringModel!$B$8+RawData!M1687*ScoringModel!$B$9+RawData!N1687*ScoringModel!$B$10)*0.01,"")</f>
        <v/>
      </c>
      <c r="O1687" t="str">
        <f>IF(A1687&lt;&gt;"",(RawData!O1687*ScoringModel!$B$14+RawData!P1687*ScoringModel!$B$15+RawData!Q1687*ScoringModel!$B$16+RawData!R1687*ScoringModel!$B$17+RawData!S1687*ScoringModel!$B$18+RawData!T1687*ScoringModel!$B$19+RawData!U1687*ScoringModel!$B$20)*0.01,"")</f>
        <v/>
      </c>
      <c r="P1687" t="str">
        <f>IF(A1687&lt;&gt;"",(RawData!V1687*ScoringModel!$B$24+RawData!W1687*ScoringModel!$B$25+RawData!X1687*ScoringModel!$B$26+RawData!Y1687*ScoringModel!$B$27+RawData!Z1687*ScoringModel!$B$28+RawData!AA1687*ScoringModel!$B$29+RawData!AB1687*ScoringModel!$B$30)*0.01,"")</f>
        <v/>
      </c>
      <c r="Q1687" s="19"/>
      <c r="R1687" s="19"/>
      <c r="S1687" s="19"/>
      <c r="T1687" s="19"/>
      <c r="U1687" s="19"/>
      <c r="V1687" s="19"/>
    </row>
    <row r="1688" spans="1:22" x14ac:dyDescent="0.25">
      <c r="A1688" t="str">
        <f>IF(RawData!A1688&lt;&gt;"",RawData!A1688,"")</f>
        <v/>
      </c>
      <c r="B1688" t="str">
        <f>IF(RawData!B1688&lt;&gt;"",CONCATENATE(RawData!B1688,", ",RawData!C1688),"")</f>
        <v/>
      </c>
      <c r="C1688" t="str">
        <f>IF(RawData!D1688&lt;&gt;"",RawData!D1688,"")</f>
        <v/>
      </c>
      <c r="D1688" s="28" t="str">
        <f>IF(RawData!E1688&lt;&gt;"",RawData!E1688,"")</f>
        <v/>
      </c>
      <c r="E1688" t="str">
        <f>IF(RawData!F1688&lt;&gt;"",CONCATENATE(RawData!F1688,", ",LEFT(RawData!G1688,1)),"")</f>
        <v/>
      </c>
      <c r="G1688" s="30" t="str">
        <f t="shared" si="26"/>
        <v/>
      </c>
      <c r="H1688" t="str">
        <f>IF(A1688&lt;&gt;"",VLOOKUP(G1688,ScoreRanges!$C$4:$E$8,3),"")</f>
        <v/>
      </c>
      <c r="J1688" s="30" t="str">
        <f>IF(AND(ConversionTable!$F$2&lt;&gt;"",A1688&lt;&gt;""),VLOOKUP(G1688,ConversionTable!B$2:D$402,3),"")</f>
        <v/>
      </c>
      <c r="K1688" t="str">
        <f>IF(AND(ConversionTable!$F$2&lt;&gt;"",A1688&lt;&gt;""),VLOOKUP(J1688,ConversionTable!I$4:K$7,3),"")</f>
        <v/>
      </c>
      <c r="M1688" t="str">
        <f>IF(A1688&lt;&gt;"",(RawData!AC1688*ScoringModel!$B$11+RawData!AD1688*ScoringModel!$B$21+RawData!AE1688*ScoringModel!$B$31)*0.01,"")</f>
        <v/>
      </c>
      <c r="N1688" t="str">
        <f>IF(A1688&lt;&gt;"",(RawData!H1688*ScoringModel!$B$4+RawData!I1688*ScoringModel!$B$5+RawData!J1688*ScoringModel!$B$6+RawData!K1688*ScoringModel!$B$7+RawData!L1688*ScoringModel!$B$8+RawData!M1688*ScoringModel!$B$9+RawData!N1688*ScoringModel!$B$10)*0.01,"")</f>
        <v/>
      </c>
      <c r="O1688" t="str">
        <f>IF(A1688&lt;&gt;"",(RawData!O1688*ScoringModel!$B$14+RawData!P1688*ScoringModel!$B$15+RawData!Q1688*ScoringModel!$B$16+RawData!R1688*ScoringModel!$B$17+RawData!S1688*ScoringModel!$B$18+RawData!T1688*ScoringModel!$B$19+RawData!U1688*ScoringModel!$B$20)*0.01,"")</f>
        <v/>
      </c>
      <c r="P1688" t="str">
        <f>IF(A1688&lt;&gt;"",(RawData!V1688*ScoringModel!$B$24+RawData!W1688*ScoringModel!$B$25+RawData!X1688*ScoringModel!$B$26+RawData!Y1688*ScoringModel!$B$27+RawData!Z1688*ScoringModel!$B$28+RawData!AA1688*ScoringModel!$B$29+RawData!AB1688*ScoringModel!$B$30)*0.01,"")</f>
        <v/>
      </c>
      <c r="Q1688" s="19"/>
      <c r="R1688" s="19"/>
      <c r="S1688" s="19"/>
      <c r="T1688" s="19"/>
      <c r="U1688" s="19"/>
      <c r="V1688" s="19"/>
    </row>
    <row r="1689" spans="1:22" x14ac:dyDescent="0.25">
      <c r="A1689" t="str">
        <f>IF(RawData!A1689&lt;&gt;"",RawData!A1689,"")</f>
        <v/>
      </c>
      <c r="B1689" t="str">
        <f>IF(RawData!B1689&lt;&gt;"",CONCATENATE(RawData!B1689,", ",RawData!C1689),"")</f>
        <v/>
      </c>
      <c r="C1689" t="str">
        <f>IF(RawData!D1689&lt;&gt;"",RawData!D1689,"")</f>
        <v/>
      </c>
      <c r="D1689" s="28" t="str">
        <f>IF(RawData!E1689&lt;&gt;"",RawData!E1689,"")</f>
        <v/>
      </c>
      <c r="E1689" t="str">
        <f>IF(RawData!F1689&lt;&gt;"",CONCATENATE(RawData!F1689,", ",LEFT(RawData!G1689,1)),"")</f>
        <v/>
      </c>
      <c r="G1689" s="30" t="str">
        <f t="shared" si="26"/>
        <v/>
      </c>
      <c r="H1689" t="str">
        <f>IF(A1689&lt;&gt;"",VLOOKUP(G1689,ScoreRanges!$C$4:$E$8,3),"")</f>
        <v/>
      </c>
      <c r="J1689" s="30" t="str">
        <f>IF(AND(ConversionTable!$F$2&lt;&gt;"",A1689&lt;&gt;""),VLOOKUP(G1689,ConversionTable!B$2:D$402,3),"")</f>
        <v/>
      </c>
      <c r="K1689" t="str">
        <f>IF(AND(ConversionTable!$F$2&lt;&gt;"",A1689&lt;&gt;""),VLOOKUP(J1689,ConversionTable!I$4:K$7,3),"")</f>
        <v/>
      </c>
      <c r="M1689" t="str">
        <f>IF(A1689&lt;&gt;"",(RawData!AC1689*ScoringModel!$B$11+RawData!AD1689*ScoringModel!$B$21+RawData!AE1689*ScoringModel!$B$31)*0.01,"")</f>
        <v/>
      </c>
      <c r="N1689" t="str">
        <f>IF(A1689&lt;&gt;"",(RawData!H1689*ScoringModel!$B$4+RawData!I1689*ScoringModel!$B$5+RawData!J1689*ScoringModel!$B$6+RawData!K1689*ScoringModel!$B$7+RawData!L1689*ScoringModel!$B$8+RawData!M1689*ScoringModel!$B$9+RawData!N1689*ScoringModel!$B$10)*0.01,"")</f>
        <v/>
      </c>
      <c r="O1689" t="str">
        <f>IF(A1689&lt;&gt;"",(RawData!O1689*ScoringModel!$B$14+RawData!P1689*ScoringModel!$B$15+RawData!Q1689*ScoringModel!$B$16+RawData!R1689*ScoringModel!$B$17+RawData!S1689*ScoringModel!$B$18+RawData!T1689*ScoringModel!$B$19+RawData!U1689*ScoringModel!$B$20)*0.01,"")</f>
        <v/>
      </c>
      <c r="P1689" t="str">
        <f>IF(A1689&lt;&gt;"",(RawData!V1689*ScoringModel!$B$24+RawData!W1689*ScoringModel!$B$25+RawData!X1689*ScoringModel!$B$26+RawData!Y1689*ScoringModel!$B$27+RawData!Z1689*ScoringModel!$B$28+RawData!AA1689*ScoringModel!$B$29+RawData!AB1689*ScoringModel!$B$30)*0.01,"")</f>
        <v/>
      </c>
      <c r="Q1689" s="19"/>
      <c r="R1689" s="19"/>
      <c r="S1689" s="19"/>
      <c r="T1689" s="19"/>
      <c r="U1689" s="19"/>
      <c r="V1689" s="19"/>
    </row>
    <row r="1690" spans="1:22" x14ac:dyDescent="0.25">
      <c r="A1690" t="str">
        <f>IF(RawData!A1690&lt;&gt;"",RawData!A1690,"")</f>
        <v/>
      </c>
      <c r="B1690" t="str">
        <f>IF(RawData!B1690&lt;&gt;"",CONCATENATE(RawData!B1690,", ",RawData!C1690),"")</f>
        <v/>
      </c>
      <c r="C1690" t="str">
        <f>IF(RawData!D1690&lt;&gt;"",RawData!D1690,"")</f>
        <v/>
      </c>
      <c r="D1690" s="28" t="str">
        <f>IF(RawData!E1690&lt;&gt;"",RawData!E1690,"")</f>
        <v/>
      </c>
      <c r="E1690" t="str">
        <f>IF(RawData!F1690&lt;&gt;"",CONCATENATE(RawData!F1690,", ",LEFT(RawData!G1690,1)),"")</f>
        <v/>
      </c>
      <c r="G1690" s="30" t="str">
        <f t="shared" si="26"/>
        <v/>
      </c>
      <c r="H1690" t="str">
        <f>IF(A1690&lt;&gt;"",VLOOKUP(G1690,ScoreRanges!$C$4:$E$8,3),"")</f>
        <v/>
      </c>
      <c r="J1690" s="30" t="str">
        <f>IF(AND(ConversionTable!$F$2&lt;&gt;"",A1690&lt;&gt;""),VLOOKUP(G1690,ConversionTable!B$2:D$402,3),"")</f>
        <v/>
      </c>
      <c r="K1690" t="str">
        <f>IF(AND(ConversionTable!$F$2&lt;&gt;"",A1690&lt;&gt;""),VLOOKUP(J1690,ConversionTable!I$4:K$7,3),"")</f>
        <v/>
      </c>
      <c r="M1690" t="str">
        <f>IF(A1690&lt;&gt;"",(RawData!AC1690*ScoringModel!$B$11+RawData!AD1690*ScoringModel!$B$21+RawData!AE1690*ScoringModel!$B$31)*0.01,"")</f>
        <v/>
      </c>
      <c r="N1690" t="str">
        <f>IF(A1690&lt;&gt;"",(RawData!H1690*ScoringModel!$B$4+RawData!I1690*ScoringModel!$B$5+RawData!J1690*ScoringModel!$B$6+RawData!K1690*ScoringModel!$B$7+RawData!L1690*ScoringModel!$B$8+RawData!M1690*ScoringModel!$B$9+RawData!N1690*ScoringModel!$B$10)*0.01,"")</f>
        <v/>
      </c>
      <c r="O1690" t="str">
        <f>IF(A1690&lt;&gt;"",(RawData!O1690*ScoringModel!$B$14+RawData!P1690*ScoringModel!$B$15+RawData!Q1690*ScoringModel!$B$16+RawData!R1690*ScoringModel!$B$17+RawData!S1690*ScoringModel!$B$18+RawData!T1690*ScoringModel!$B$19+RawData!U1690*ScoringModel!$B$20)*0.01,"")</f>
        <v/>
      </c>
      <c r="P1690" t="str">
        <f>IF(A1690&lt;&gt;"",(RawData!V1690*ScoringModel!$B$24+RawData!W1690*ScoringModel!$B$25+RawData!X1690*ScoringModel!$B$26+RawData!Y1690*ScoringModel!$B$27+RawData!Z1690*ScoringModel!$B$28+RawData!AA1690*ScoringModel!$B$29+RawData!AB1690*ScoringModel!$B$30)*0.01,"")</f>
        <v/>
      </c>
      <c r="Q1690" s="19"/>
      <c r="R1690" s="19"/>
      <c r="S1690" s="19"/>
      <c r="T1690" s="19"/>
      <c r="U1690" s="19"/>
      <c r="V1690" s="19"/>
    </row>
    <row r="1691" spans="1:22" x14ac:dyDescent="0.25">
      <c r="A1691" t="str">
        <f>IF(RawData!A1691&lt;&gt;"",RawData!A1691,"")</f>
        <v/>
      </c>
      <c r="B1691" t="str">
        <f>IF(RawData!B1691&lt;&gt;"",CONCATENATE(RawData!B1691,", ",RawData!C1691),"")</f>
        <v/>
      </c>
      <c r="C1691" t="str">
        <f>IF(RawData!D1691&lt;&gt;"",RawData!D1691,"")</f>
        <v/>
      </c>
      <c r="D1691" s="28" t="str">
        <f>IF(RawData!E1691&lt;&gt;"",RawData!E1691,"")</f>
        <v/>
      </c>
      <c r="E1691" t="str">
        <f>IF(RawData!F1691&lt;&gt;"",CONCATENATE(RawData!F1691,", ",LEFT(RawData!G1691,1)),"")</f>
        <v/>
      </c>
      <c r="G1691" s="30" t="str">
        <f t="shared" si="26"/>
        <v/>
      </c>
      <c r="H1691" t="str">
        <f>IF(A1691&lt;&gt;"",VLOOKUP(G1691,ScoreRanges!$C$4:$E$8,3),"")</f>
        <v/>
      </c>
      <c r="J1691" s="30" t="str">
        <f>IF(AND(ConversionTable!$F$2&lt;&gt;"",A1691&lt;&gt;""),VLOOKUP(G1691,ConversionTable!B$2:D$402,3),"")</f>
        <v/>
      </c>
      <c r="K1691" t="str">
        <f>IF(AND(ConversionTable!$F$2&lt;&gt;"",A1691&lt;&gt;""),VLOOKUP(J1691,ConversionTable!I$4:K$7,3),"")</f>
        <v/>
      </c>
      <c r="M1691" t="str">
        <f>IF(A1691&lt;&gt;"",(RawData!AC1691*ScoringModel!$B$11+RawData!AD1691*ScoringModel!$B$21+RawData!AE1691*ScoringModel!$B$31)*0.01,"")</f>
        <v/>
      </c>
      <c r="N1691" t="str">
        <f>IF(A1691&lt;&gt;"",(RawData!H1691*ScoringModel!$B$4+RawData!I1691*ScoringModel!$B$5+RawData!J1691*ScoringModel!$B$6+RawData!K1691*ScoringModel!$B$7+RawData!L1691*ScoringModel!$B$8+RawData!M1691*ScoringModel!$B$9+RawData!N1691*ScoringModel!$B$10)*0.01,"")</f>
        <v/>
      </c>
      <c r="O1691" t="str">
        <f>IF(A1691&lt;&gt;"",(RawData!O1691*ScoringModel!$B$14+RawData!P1691*ScoringModel!$B$15+RawData!Q1691*ScoringModel!$B$16+RawData!R1691*ScoringModel!$B$17+RawData!S1691*ScoringModel!$B$18+RawData!T1691*ScoringModel!$B$19+RawData!U1691*ScoringModel!$B$20)*0.01,"")</f>
        <v/>
      </c>
      <c r="P1691" t="str">
        <f>IF(A1691&lt;&gt;"",(RawData!V1691*ScoringModel!$B$24+RawData!W1691*ScoringModel!$B$25+RawData!X1691*ScoringModel!$B$26+RawData!Y1691*ScoringModel!$B$27+RawData!Z1691*ScoringModel!$B$28+RawData!AA1691*ScoringModel!$B$29+RawData!AB1691*ScoringModel!$B$30)*0.01,"")</f>
        <v/>
      </c>
      <c r="Q1691" s="19"/>
      <c r="R1691" s="19"/>
      <c r="S1691" s="19"/>
      <c r="T1691" s="19"/>
      <c r="U1691" s="19"/>
      <c r="V1691" s="19"/>
    </row>
    <row r="1692" spans="1:22" x14ac:dyDescent="0.25">
      <c r="A1692" t="str">
        <f>IF(RawData!A1692&lt;&gt;"",RawData!A1692,"")</f>
        <v/>
      </c>
      <c r="B1692" t="str">
        <f>IF(RawData!B1692&lt;&gt;"",CONCATENATE(RawData!B1692,", ",RawData!C1692),"")</f>
        <v/>
      </c>
      <c r="C1692" t="str">
        <f>IF(RawData!D1692&lt;&gt;"",RawData!D1692,"")</f>
        <v/>
      </c>
      <c r="D1692" s="28" t="str">
        <f>IF(RawData!E1692&lt;&gt;"",RawData!E1692,"")</f>
        <v/>
      </c>
      <c r="E1692" t="str">
        <f>IF(RawData!F1692&lt;&gt;"",CONCATENATE(RawData!F1692,", ",LEFT(RawData!G1692,1)),"")</f>
        <v/>
      </c>
      <c r="G1692" s="30" t="str">
        <f t="shared" si="26"/>
        <v/>
      </c>
      <c r="H1692" t="str">
        <f>IF(A1692&lt;&gt;"",VLOOKUP(G1692,ScoreRanges!$C$4:$E$8,3),"")</f>
        <v/>
      </c>
      <c r="J1692" s="30" t="str">
        <f>IF(AND(ConversionTable!$F$2&lt;&gt;"",A1692&lt;&gt;""),VLOOKUP(G1692,ConversionTable!B$2:D$402,3),"")</f>
        <v/>
      </c>
      <c r="K1692" t="str">
        <f>IF(AND(ConversionTable!$F$2&lt;&gt;"",A1692&lt;&gt;""),VLOOKUP(J1692,ConversionTable!I$4:K$7,3),"")</f>
        <v/>
      </c>
      <c r="M1692" t="str">
        <f>IF(A1692&lt;&gt;"",(RawData!AC1692*ScoringModel!$B$11+RawData!AD1692*ScoringModel!$B$21+RawData!AE1692*ScoringModel!$B$31)*0.01,"")</f>
        <v/>
      </c>
      <c r="N1692" t="str">
        <f>IF(A1692&lt;&gt;"",(RawData!H1692*ScoringModel!$B$4+RawData!I1692*ScoringModel!$B$5+RawData!J1692*ScoringModel!$B$6+RawData!K1692*ScoringModel!$B$7+RawData!L1692*ScoringModel!$B$8+RawData!M1692*ScoringModel!$B$9+RawData!N1692*ScoringModel!$B$10)*0.01,"")</f>
        <v/>
      </c>
      <c r="O1692" t="str">
        <f>IF(A1692&lt;&gt;"",(RawData!O1692*ScoringModel!$B$14+RawData!P1692*ScoringModel!$B$15+RawData!Q1692*ScoringModel!$B$16+RawData!R1692*ScoringModel!$B$17+RawData!S1692*ScoringModel!$B$18+RawData!T1692*ScoringModel!$B$19+RawData!U1692*ScoringModel!$B$20)*0.01,"")</f>
        <v/>
      </c>
      <c r="P1692" t="str">
        <f>IF(A1692&lt;&gt;"",(RawData!V1692*ScoringModel!$B$24+RawData!W1692*ScoringModel!$B$25+RawData!X1692*ScoringModel!$B$26+RawData!Y1692*ScoringModel!$B$27+RawData!Z1692*ScoringModel!$B$28+RawData!AA1692*ScoringModel!$B$29+RawData!AB1692*ScoringModel!$B$30)*0.01,"")</f>
        <v/>
      </c>
      <c r="Q1692" s="19"/>
      <c r="R1692" s="19"/>
      <c r="S1692" s="19"/>
      <c r="T1692" s="19"/>
      <c r="U1692" s="19"/>
      <c r="V1692" s="19"/>
    </row>
    <row r="1693" spans="1:22" x14ac:dyDescent="0.25">
      <c r="A1693" t="str">
        <f>IF(RawData!A1693&lt;&gt;"",RawData!A1693,"")</f>
        <v/>
      </c>
      <c r="B1693" t="str">
        <f>IF(RawData!B1693&lt;&gt;"",CONCATENATE(RawData!B1693,", ",RawData!C1693),"")</f>
        <v/>
      </c>
      <c r="C1693" t="str">
        <f>IF(RawData!D1693&lt;&gt;"",RawData!D1693,"")</f>
        <v/>
      </c>
      <c r="D1693" s="28" t="str">
        <f>IF(RawData!E1693&lt;&gt;"",RawData!E1693,"")</f>
        <v/>
      </c>
      <c r="E1693" t="str">
        <f>IF(RawData!F1693&lt;&gt;"",CONCATENATE(RawData!F1693,", ",LEFT(RawData!G1693,1)),"")</f>
        <v/>
      </c>
      <c r="G1693" s="30" t="str">
        <f t="shared" si="26"/>
        <v/>
      </c>
      <c r="H1693" t="str">
        <f>IF(A1693&lt;&gt;"",VLOOKUP(G1693,ScoreRanges!$C$4:$E$8,3),"")</f>
        <v/>
      </c>
      <c r="J1693" s="30" t="str">
        <f>IF(AND(ConversionTable!$F$2&lt;&gt;"",A1693&lt;&gt;""),VLOOKUP(G1693,ConversionTable!B$2:D$402,3),"")</f>
        <v/>
      </c>
      <c r="K1693" t="str">
        <f>IF(AND(ConversionTable!$F$2&lt;&gt;"",A1693&lt;&gt;""),VLOOKUP(J1693,ConversionTable!I$4:K$7,3),"")</f>
        <v/>
      </c>
      <c r="M1693" t="str">
        <f>IF(A1693&lt;&gt;"",(RawData!AC1693*ScoringModel!$B$11+RawData!AD1693*ScoringModel!$B$21+RawData!AE1693*ScoringModel!$B$31)*0.01,"")</f>
        <v/>
      </c>
      <c r="N1693" t="str">
        <f>IF(A1693&lt;&gt;"",(RawData!H1693*ScoringModel!$B$4+RawData!I1693*ScoringModel!$B$5+RawData!J1693*ScoringModel!$B$6+RawData!K1693*ScoringModel!$B$7+RawData!L1693*ScoringModel!$B$8+RawData!M1693*ScoringModel!$B$9+RawData!N1693*ScoringModel!$B$10)*0.01,"")</f>
        <v/>
      </c>
      <c r="O1693" t="str">
        <f>IF(A1693&lt;&gt;"",(RawData!O1693*ScoringModel!$B$14+RawData!P1693*ScoringModel!$B$15+RawData!Q1693*ScoringModel!$B$16+RawData!R1693*ScoringModel!$B$17+RawData!S1693*ScoringModel!$B$18+RawData!T1693*ScoringModel!$B$19+RawData!U1693*ScoringModel!$B$20)*0.01,"")</f>
        <v/>
      </c>
      <c r="P1693" t="str">
        <f>IF(A1693&lt;&gt;"",(RawData!V1693*ScoringModel!$B$24+RawData!W1693*ScoringModel!$B$25+RawData!X1693*ScoringModel!$B$26+RawData!Y1693*ScoringModel!$B$27+RawData!Z1693*ScoringModel!$B$28+RawData!AA1693*ScoringModel!$B$29+RawData!AB1693*ScoringModel!$B$30)*0.01,"")</f>
        <v/>
      </c>
      <c r="Q1693" s="19"/>
      <c r="R1693" s="19"/>
      <c r="S1693" s="19"/>
      <c r="T1693" s="19"/>
      <c r="U1693" s="19"/>
      <c r="V1693" s="19"/>
    </row>
    <row r="1694" spans="1:22" x14ac:dyDescent="0.25">
      <c r="A1694" t="str">
        <f>IF(RawData!A1694&lt;&gt;"",RawData!A1694,"")</f>
        <v/>
      </c>
      <c r="B1694" t="str">
        <f>IF(RawData!B1694&lt;&gt;"",CONCATENATE(RawData!B1694,", ",RawData!C1694),"")</f>
        <v/>
      </c>
      <c r="C1694" t="str">
        <f>IF(RawData!D1694&lt;&gt;"",RawData!D1694,"")</f>
        <v/>
      </c>
      <c r="D1694" s="28" t="str">
        <f>IF(RawData!E1694&lt;&gt;"",RawData!E1694,"")</f>
        <v/>
      </c>
      <c r="E1694" t="str">
        <f>IF(RawData!F1694&lt;&gt;"",CONCATENATE(RawData!F1694,", ",LEFT(RawData!G1694,1)),"")</f>
        <v/>
      </c>
      <c r="G1694" s="30" t="str">
        <f t="shared" si="26"/>
        <v/>
      </c>
      <c r="H1694" t="str">
        <f>IF(A1694&lt;&gt;"",VLOOKUP(G1694,ScoreRanges!$C$4:$E$8,3),"")</f>
        <v/>
      </c>
      <c r="J1694" s="30" t="str">
        <f>IF(AND(ConversionTable!$F$2&lt;&gt;"",A1694&lt;&gt;""),VLOOKUP(G1694,ConversionTable!B$2:D$402,3),"")</f>
        <v/>
      </c>
      <c r="K1694" t="str">
        <f>IF(AND(ConversionTable!$F$2&lt;&gt;"",A1694&lt;&gt;""),VLOOKUP(J1694,ConversionTable!I$4:K$7,3),"")</f>
        <v/>
      </c>
      <c r="M1694" t="str">
        <f>IF(A1694&lt;&gt;"",(RawData!AC1694*ScoringModel!$B$11+RawData!AD1694*ScoringModel!$B$21+RawData!AE1694*ScoringModel!$B$31)*0.01,"")</f>
        <v/>
      </c>
      <c r="N1694" t="str">
        <f>IF(A1694&lt;&gt;"",(RawData!H1694*ScoringModel!$B$4+RawData!I1694*ScoringModel!$B$5+RawData!J1694*ScoringModel!$B$6+RawData!K1694*ScoringModel!$B$7+RawData!L1694*ScoringModel!$B$8+RawData!M1694*ScoringModel!$B$9+RawData!N1694*ScoringModel!$B$10)*0.01,"")</f>
        <v/>
      </c>
      <c r="O1694" t="str">
        <f>IF(A1694&lt;&gt;"",(RawData!O1694*ScoringModel!$B$14+RawData!P1694*ScoringModel!$B$15+RawData!Q1694*ScoringModel!$B$16+RawData!R1694*ScoringModel!$B$17+RawData!S1694*ScoringModel!$B$18+RawData!T1694*ScoringModel!$B$19+RawData!U1694*ScoringModel!$B$20)*0.01,"")</f>
        <v/>
      </c>
      <c r="P1694" t="str">
        <f>IF(A1694&lt;&gt;"",(RawData!V1694*ScoringModel!$B$24+RawData!W1694*ScoringModel!$B$25+RawData!X1694*ScoringModel!$B$26+RawData!Y1694*ScoringModel!$B$27+RawData!Z1694*ScoringModel!$B$28+RawData!AA1694*ScoringModel!$B$29+RawData!AB1694*ScoringModel!$B$30)*0.01,"")</f>
        <v/>
      </c>
      <c r="Q1694" s="19"/>
      <c r="R1694" s="19"/>
      <c r="S1694" s="19"/>
      <c r="T1694" s="19"/>
      <c r="U1694" s="19"/>
      <c r="V1694" s="19"/>
    </row>
    <row r="1695" spans="1:22" x14ac:dyDescent="0.25">
      <c r="A1695" t="str">
        <f>IF(RawData!A1695&lt;&gt;"",RawData!A1695,"")</f>
        <v/>
      </c>
      <c r="B1695" t="str">
        <f>IF(RawData!B1695&lt;&gt;"",CONCATENATE(RawData!B1695,", ",RawData!C1695),"")</f>
        <v/>
      </c>
      <c r="C1695" t="str">
        <f>IF(RawData!D1695&lt;&gt;"",RawData!D1695,"")</f>
        <v/>
      </c>
      <c r="D1695" s="28" t="str">
        <f>IF(RawData!E1695&lt;&gt;"",RawData!E1695,"")</f>
        <v/>
      </c>
      <c r="E1695" t="str">
        <f>IF(RawData!F1695&lt;&gt;"",CONCATENATE(RawData!F1695,", ",LEFT(RawData!G1695,1)),"")</f>
        <v/>
      </c>
      <c r="G1695" s="30" t="str">
        <f t="shared" si="26"/>
        <v/>
      </c>
      <c r="H1695" t="str">
        <f>IF(A1695&lt;&gt;"",VLOOKUP(G1695,ScoreRanges!$C$4:$E$8,3),"")</f>
        <v/>
      </c>
      <c r="J1695" s="30" t="str">
        <f>IF(AND(ConversionTable!$F$2&lt;&gt;"",A1695&lt;&gt;""),VLOOKUP(G1695,ConversionTable!B$2:D$402,3),"")</f>
        <v/>
      </c>
      <c r="K1695" t="str">
        <f>IF(AND(ConversionTable!$F$2&lt;&gt;"",A1695&lt;&gt;""),VLOOKUP(J1695,ConversionTable!I$4:K$7,3),"")</f>
        <v/>
      </c>
      <c r="M1695" t="str">
        <f>IF(A1695&lt;&gt;"",(RawData!AC1695*ScoringModel!$B$11+RawData!AD1695*ScoringModel!$B$21+RawData!AE1695*ScoringModel!$B$31)*0.01,"")</f>
        <v/>
      </c>
      <c r="N1695" t="str">
        <f>IF(A1695&lt;&gt;"",(RawData!H1695*ScoringModel!$B$4+RawData!I1695*ScoringModel!$B$5+RawData!J1695*ScoringModel!$B$6+RawData!K1695*ScoringModel!$B$7+RawData!L1695*ScoringModel!$B$8+RawData!M1695*ScoringModel!$B$9+RawData!N1695*ScoringModel!$B$10)*0.01,"")</f>
        <v/>
      </c>
      <c r="O1695" t="str">
        <f>IF(A1695&lt;&gt;"",(RawData!O1695*ScoringModel!$B$14+RawData!P1695*ScoringModel!$B$15+RawData!Q1695*ScoringModel!$B$16+RawData!R1695*ScoringModel!$B$17+RawData!S1695*ScoringModel!$B$18+RawData!T1695*ScoringModel!$B$19+RawData!U1695*ScoringModel!$B$20)*0.01,"")</f>
        <v/>
      </c>
      <c r="P1695" t="str">
        <f>IF(A1695&lt;&gt;"",(RawData!V1695*ScoringModel!$B$24+RawData!W1695*ScoringModel!$B$25+RawData!X1695*ScoringModel!$B$26+RawData!Y1695*ScoringModel!$B$27+RawData!Z1695*ScoringModel!$B$28+RawData!AA1695*ScoringModel!$B$29+RawData!AB1695*ScoringModel!$B$30)*0.01,"")</f>
        <v/>
      </c>
      <c r="Q1695" s="19"/>
      <c r="R1695" s="19"/>
      <c r="S1695" s="19"/>
      <c r="T1695" s="19"/>
      <c r="U1695" s="19"/>
      <c r="V1695" s="19"/>
    </row>
    <row r="1696" spans="1:22" x14ac:dyDescent="0.25">
      <c r="A1696" t="str">
        <f>IF(RawData!A1696&lt;&gt;"",RawData!A1696,"")</f>
        <v/>
      </c>
      <c r="B1696" t="str">
        <f>IF(RawData!B1696&lt;&gt;"",CONCATENATE(RawData!B1696,", ",RawData!C1696),"")</f>
        <v/>
      </c>
      <c r="C1696" t="str">
        <f>IF(RawData!D1696&lt;&gt;"",RawData!D1696,"")</f>
        <v/>
      </c>
      <c r="D1696" s="28" t="str">
        <f>IF(RawData!E1696&lt;&gt;"",RawData!E1696,"")</f>
        <v/>
      </c>
      <c r="E1696" t="str">
        <f>IF(RawData!F1696&lt;&gt;"",CONCATENATE(RawData!F1696,", ",LEFT(RawData!G1696,1)),"")</f>
        <v/>
      </c>
      <c r="G1696" s="30" t="str">
        <f t="shared" si="26"/>
        <v/>
      </c>
      <c r="H1696" t="str">
        <f>IF(A1696&lt;&gt;"",VLOOKUP(G1696,ScoreRanges!$C$4:$E$8,3),"")</f>
        <v/>
      </c>
      <c r="J1696" s="30" t="str">
        <f>IF(AND(ConversionTable!$F$2&lt;&gt;"",A1696&lt;&gt;""),VLOOKUP(G1696,ConversionTable!B$2:D$402,3),"")</f>
        <v/>
      </c>
      <c r="K1696" t="str">
        <f>IF(AND(ConversionTable!$F$2&lt;&gt;"",A1696&lt;&gt;""),VLOOKUP(J1696,ConversionTable!I$4:K$7,3),"")</f>
        <v/>
      </c>
      <c r="M1696" t="str">
        <f>IF(A1696&lt;&gt;"",(RawData!AC1696*ScoringModel!$B$11+RawData!AD1696*ScoringModel!$B$21+RawData!AE1696*ScoringModel!$B$31)*0.01,"")</f>
        <v/>
      </c>
      <c r="N1696" t="str">
        <f>IF(A1696&lt;&gt;"",(RawData!H1696*ScoringModel!$B$4+RawData!I1696*ScoringModel!$B$5+RawData!J1696*ScoringModel!$B$6+RawData!K1696*ScoringModel!$B$7+RawData!L1696*ScoringModel!$B$8+RawData!M1696*ScoringModel!$B$9+RawData!N1696*ScoringModel!$B$10)*0.01,"")</f>
        <v/>
      </c>
      <c r="O1696" t="str">
        <f>IF(A1696&lt;&gt;"",(RawData!O1696*ScoringModel!$B$14+RawData!P1696*ScoringModel!$B$15+RawData!Q1696*ScoringModel!$B$16+RawData!R1696*ScoringModel!$B$17+RawData!S1696*ScoringModel!$B$18+RawData!T1696*ScoringModel!$B$19+RawData!U1696*ScoringModel!$B$20)*0.01,"")</f>
        <v/>
      </c>
      <c r="P1696" t="str">
        <f>IF(A1696&lt;&gt;"",(RawData!V1696*ScoringModel!$B$24+RawData!W1696*ScoringModel!$B$25+RawData!X1696*ScoringModel!$B$26+RawData!Y1696*ScoringModel!$B$27+RawData!Z1696*ScoringModel!$B$28+RawData!AA1696*ScoringModel!$B$29+RawData!AB1696*ScoringModel!$B$30)*0.01,"")</f>
        <v/>
      </c>
      <c r="Q1696" s="19"/>
      <c r="R1696" s="19"/>
      <c r="S1696" s="19"/>
      <c r="T1696" s="19"/>
      <c r="U1696" s="19"/>
      <c r="V1696" s="19"/>
    </row>
    <row r="1697" spans="1:22" x14ac:dyDescent="0.25">
      <c r="A1697" t="str">
        <f>IF(RawData!A1697&lt;&gt;"",RawData!A1697,"")</f>
        <v/>
      </c>
      <c r="B1697" t="str">
        <f>IF(RawData!B1697&lt;&gt;"",CONCATENATE(RawData!B1697,", ",RawData!C1697),"")</f>
        <v/>
      </c>
      <c r="C1697" t="str">
        <f>IF(RawData!D1697&lt;&gt;"",RawData!D1697,"")</f>
        <v/>
      </c>
      <c r="D1697" s="28" t="str">
        <f>IF(RawData!E1697&lt;&gt;"",RawData!E1697,"")</f>
        <v/>
      </c>
      <c r="E1697" t="str">
        <f>IF(RawData!F1697&lt;&gt;"",CONCATENATE(RawData!F1697,", ",LEFT(RawData!G1697,1)),"")</f>
        <v/>
      </c>
      <c r="G1697" s="30" t="str">
        <f t="shared" si="26"/>
        <v/>
      </c>
      <c r="H1697" t="str">
        <f>IF(A1697&lt;&gt;"",VLOOKUP(G1697,ScoreRanges!$C$4:$E$8,3),"")</f>
        <v/>
      </c>
      <c r="J1697" s="30" t="str">
        <f>IF(AND(ConversionTable!$F$2&lt;&gt;"",A1697&lt;&gt;""),VLOOKUP(G1697,ConversionTable!B$2:D$402,3),"")</f>
        <v/>
      </c>
      <c r="K1697" t="str">
        <f>IF(AND(ConversionTable!$F$2&lt;&gt;"",A1697&lt;&gt;""),VLOOKUP(J1697,ConversionTable!I$4:K$7,3),"")</f>
        <v/>
      </c>
      <c r="M1697" t="str">
        <f>IF(A1697&lt;&gt;"",(RawData!AC1697*ScoringModel!$B$11+RawData!AD1697*ScoringModel!$B$21+RawData!AE1697*ScoringModel!$B$31)*0.01,"")</f>
        <v/>
      </c>
      <c r="N1697" t="str">
        <f>IF(A1697&lt;&gt;"",(RawData!H1697*ScoringModel!$B$4+RawData!I1697*ScoringModel!$B$5+RawData!J1697*ScoringModel!$B$6+RawData!K1697*ScoringModel!$B$7+RawData!L1697*ScoringModel!$B$8+RawData!M1697*ScoringModel!$B$9+RawData!N1697*ScoringModel!$B$10)*0.01,"")</f>
        <v/>
      </c>
      <c r="O1697" t="str">
        <f>IF(A1697&lt;&gt;"",(RawData!O1697*ScoringModel!$B$14+RawData!P1697*ScoringModel!$B$15+RawData!Q1697*ScoringModel!$B$16+RawData!R1697*ScoringModel!$B$17+RawData!S1697*ScoringModel!$B$18+RawData!T1697*ScoringModel!$B$19+RawData!U1697*ScoringModel!$B$20)*0.01,"")</f>
        <v/>
      </c>
      <c r="P1697" t="str">
        <f>IF(A1697&lt;&gt;"",(RawData!V1697*ScoringModel!$B$24+RawData!W1697*ScoringModel!$B$25+RawData!X1697*ScoringModel!$B$26+RawData!Y1697*ScoringModel!$B$27+RawData!Z1697*ScoringModel!$B$28+RawData!AA1697*ScoringModel!$B$29+RawData!AB1697*ScoringModel!$B$30)*0.01,"")</f>
        <v/>
      </c>
      <c r="Q1697" s="19"/>
      <c r="R1697" s="19"/>
      <c r="S1697" s="19"/>
      <c r="T1697" s="19"/>
      <c r="U1697" s="19"/>
      <c r="V1697" s="19"/>
    </row>
    <row r="1698" spans="1:22" x14ac:dyDescent="0.25">
      <c r="A1698" t="str">
        <f>IF(RawData!A1698&lt;&gt;"",RawData!A1698,"")</f>
        <v/>
      </c>
      <c r="B1698" t="str">
        <f>IF(RawData!B1698&lt;&gt;"",CONCATENATE(RawData!B1698,", ",RawData!C1698),"")</f>
        <v/>
      </c>
      <c r="C1698" t="str">
        <f>IF(RawData!D1698&lt;&gt;"",RawData!D1698,"")</f>
        <v/>
      </c>
      <c r="D1698" s="28" t="str">
        <f>IF(RawData!E1698&lt;&gt;"",RawData!E1698,"")</f>
        <v/>
      </c>
      <c r="E1698" t="str">
        <f>IF(RawData!F1698&lt;&gt;"",CONCATENATE(RawData!F1698,", ",LEFT(RawData!G1698,1)),"")</f>
        <v/>
      </c>
      <c r="G1698" s="30" t="str">
        <f t="shared" si="26"/>
        <v/>
      </c>
      <c r="H1698" t="str">
        <f>IF(A1698&lt;&gt;"",VLOOKUP(G1698,ScoreRanges!$C$4:$E$8,3),"")</f>
        <v/>
      </c>
      <c r="J1698" s="30" t="str">
        <f>IF(AND(ConversionTable!$F$2&lt;&gt;"",A1698&lt;&gt;""),VLOOKUP(G1698,ConversionTable!B$2:D$402,3),"")</f>
        <v/>
      </c>
      <c r="K1698" t="str">
        <f>IF(AND(ConversionTable!$F$2&lt;&gt;"",A1698&lt;&gt;""),VLOOKUP(J1698,ConversionTable!I$4:K$7,3),"")</f>
        <v/>
      </c>
      <c r="M1698" t="str">
        <f>IF(A1698&lt;&gt;"",(RawData!AC1698*ScoringModel!$B$11+RawData!AD1698*ScoringModel!$B$21+RawData!AE1698*ScoringModel!$B$31)*0.01,"")</f>
        <v/>
      </c>
      <c r="N1698" t="str">
        <f>IF(A1698&lt;&gt;"",(RawData!H1698*ScoringModel!$B$4+RawData!I1698*ScoringModel!$B$5+RawData!J1698*ScoringModel!$B$6+RawData!K1698*ScoringModel!$B$7+RawData!L1698*ScoringModel!$B$8+RawData!M1698*ScoringModel!$B$9+RawData!N1698*ScoringModel!$B$10)*0.01,"")</f>
        <v/>
      </c>
      <c r="O1698" t="str">
        <f>IF(A1698&lt;&gt;"",(RawData!O1698*ScoringModel!$B$14+RawData!P1698*ScoringModel!$B$15+RawData!Q1698*ScoringModel!$B$16+RawData!R1698*ScoringModel!$B$17+RawData!S1698*ScoringModel!$B$18+RawData!T1698*ScoringModel!$B$19+RawData!U1698*ScoringModel!$B$20)*0.01,"")</f>
        <v/>
      </c>
      <c r="P1698" t="str">
        <f>IF(A1698&lt;&gt;"",(RawData!V1698*ScoringModel!$B$24+RawData!W1698*ScoringModel!$B$25+RawData!X1698*ScoringModel!$B$26+RawData!Y1698*ScoringModel!$B$27+RawData!Z1698*ScoringModel!$B$28+RawData!AA1698*ScoringModel!$B$29+RawData!AB1698*ScoringModel!$B$30)*0.01,"")</f>
        <v/>
      </c>
      <c r="Q1698" s="19"/>
      <c r="R1698" s="19"/>
      <c r="S1698" s="19"/>
      <c r="T1698" s="19"/>
      <c r="U1698" s="19"/>
      <c r="V1698" s="19"/>
    </row>
    <row r="1699" spans="1:22" x14ac:dyDescent="0.25">
      <c r="A1699" t="str">
        <f>IF(RawData!A1699&lt;&gt;"",RawData!A1699,"")</f>
        <v/>
      </c>
      <c r="B1699" t="str">
        <f>IF(RawData!B1699&lt;&gt;"",CONCATENATE(RawData!B1699,", ",RawData!C1699),"")</f>
        <v/>
      </c>
      <c r="C1699" t="str">
        <f>IF(RawData!D1699&lt;&gt;"",RawData!D1699,"")</f>
        <v/>
      </c>
      <c r="D1699" s="28" t="str">
        <f>IF(RawData!E1699&lt;&gt;"",RawData!E1699,"")</f>
        <v/>
      </c>
      <c r="E1699" t="str">
        <f>IF(RawData!F1699&lt;&gt;"",CONCATENATE(RawData!F1699,", ",LEFT(RawData!G1699,1)),"")</f>
        <v/>
      </c>
      <c r="G1699" s="30" t="str">
        <f t="shared" si="26"/>
        <v/>
      </c>
      <c r="H1699" t="str">
        <f>IF(A1699&lt;&gt;"",VLOOKUP(G1699,ScoreRanges!$C$4:$E$8,3),"")</f>
        <v/>
      </c>
      <c r="J1699" s="30" t="str">
        <f>IF(AND(ConversionTable!$F$2&lt;&gt;"",A1699&lt;&gt;""),VLOOKUP(G1699,ConversionTable!B$2:D$402,3),"")</f>
        <v/>
      </c>
      <c r="K1699" t="str">
        <f>IF(AND(ConversionTable!$F$2&lt;&gt;"",A1699&lt;&gt;""),VLOOKUP(J1699,ConversionTable!I$4:K$7,3),"")</f>
        <v/>
      </c>
      <c r="M1699" t="str">
        <f>IF(A1699&lt;&gt;"",(RawData!AC1699*ScoringModel!$B$11+RawData!AD1699*ScoringModel!$B$21+RawData!AE1699*ScoringModel!$B$31)*0.01,"")</f>
        <v/>
      </c>
      <c r="N1699" t="str">
        <f>IF(A1699&lt;&gt;"",(RawData!H1699*ScoringModel!$B$4+RawData!I1699*ScoringModel!$B$5+RawData!J1699*ScoringModel!$B$6+RawData!K1699*ScoringModel!$B$7+RawData!L1699*ScoringModel!$B$8+RawData!M1699*ScoringModel!$B$9+RawData!N1699*ScoringModel!$B$10)*0.01,"")</f>
        <v/>
      </c>
      <c r="O1699" t="str">
        <f>IF(A1699&lt;&gt;"",(RawData!O1699*ScoringModel!$B$14+RawData!P1699*ScoringModel!$B$15+RawData!Q1699*ScoringModel!$B$16+RawData!R1699*ScoringModel!$B$17+RawData!S1699*ScoringModel!$B$18+RawData!T1699*ScoringModel!$B$19+RawData!U1699*ScoringModel!$B$20)*0.01,"")</f>
        <v/>
      </c>
      <c r="P1699" t="str">
        <f>IF(A1699&lt;&gt;"",(RawData!V1699*ScoringModel!$B$24+RawData!W1699*ScoringModel!$B$25+RawData!X1699*ScoringModel!$B$26+RawData!Y1699*ScoringModel!$B$27+RawData!Z1699*ScoringModel!$B$28+RawData!AA1699*ScoringModel!$B$29+RawData!AB1699*ScoringModel!$B$30)*0.01,"")</f>
        <v/>
      </c>
      <c r="Q1699" s="19"/>
      <c r="R1699" s="19"/>
      <c r="S1699" s="19"/>
      <c r="T1699" s="19"/>
      <c r="U1699" s="19"/>
      <c r="V1699" s="19"/>
    </row>
    <row r="1700" spans="1:22" x14ac:dyDescent="0.25">
      <c r="A1700" t="str">
        <f>IF(RawData!A1700&lt;&gt;"",RawData!A1700,"")</f>
        <v/>
      </c>
      <c r="B1700" t="str">
        <f>IF(RawData!B1700&lt;&gt;"",CONCATENATE(RawData!B1700,", ",RawData!C1700),"")</f>
        <v/>
      </c>
      <c r="C1700" t="str">
        <f>IF(RawData!D1700&lt;&gt;"",RawData!D1700,"")</f>
        <v/>
      </c>
      <c r="D1700" s="28" t="str">
        <f>IF(RawData!E1700&lt;&gt;"",RawData!E1700,"")</f>
        <v/>
      </c>
      <c r="E1700" t="str">
        <f>IF(RawData!F1700&lt;&gt;"",CONCATENATE(RawData!F1700,", ",LEFT(RawData!G1700,1)),"")</f>
        <v/>
      </c>
      <c r="G1700" s="30" t="str">
        <f t="shared" si="26"/>
        <v/>
      </c>
      <c r="H1700" t="str">
        <f>IF(A1700&lt;&gt;"",VLOOKUP(G1700,ScoreRanges!$C$4:$E$8,3),"")</f>
        <v/>
      </c>
      <c r="J1700" s="30" t="str">
        <f>IF(AND(ConversionTable!$F$2&lt;&gt;"",A1700&lt;&gt;""),VLOOKUP(G1700,ConversionTable!B$2:D$402,3),"")</f>
        <v/>
      </c>
      <c r="K1700" t="str">
        <f>IF(AND(ConversionTable!$F$2&lt;&gt;"",A1700&lt;&gt;""),VLOOKUP(J1700,ConversionTable!I$4:K$7,3),"")</f>
        <v/>
      </c>
      <c r="M1700" t="str">
        <f>IF(A1700&lt;&gt;"",(RawData!AC1700*ScoringModel!$B$11+RawData!AD1700*ScoringModel!$B$21+RawData!AE1700*ScoringModel!$B$31)*0.01,"")</f>
        <v/>
      </c>
      <c r="N1700" t="str">
        <f>IF(A1700&lt;&gt;"",(RawData!H1700*ScoringModel!$B$4+RawData!I1700*ScoringModel!$B$5+RawData!J1700*ScoringModel!$B$6+RawData!K1700*ScoringModel!$B$7+RawData!L1700*ScoringModel!$B$8+RawData!M1700*ScoringModel!$B$9+RawData!N1700*ScoringModel!$B$10)*0.01,"")</f>
        <v/>
      </c>
      <c r="O1700" t="str">
        <f>IF(A1700&lt;&gt;"",(RawData!O1700*ScoringModel!$B$14+RawData!P1700*ScoringModel!$B$15+RawData!Q1700*ScoringModel!$B$16+RawData!R1700*ScoringModel!$B$17+RawData!S1700*ScoringModel!$B$18+RawData!T1700*ScoringModel!$B$19+RawData!U1700*ScoringModel!$B$20)*0.01,"")</f>
        <v/>
      </c>
      <c r="P1700" t="str">
        <f>IF(A1700&lt;&gt;"",(RawData!V1700*ScoringModel!$B$24+RawData!W1700*ScoringModel!$B$25+RawData!X1700*ScoringModel!$B$26+RawData!Y1700*ScoringModel!$B$27+RawData!Z1700*ScoringModel!$B$28+RawData!AA1700*ScoringModel!$B$29+RawData!AB1700*ScoringModel!$B$30)*0.01,"")</f>
        <v/>
      </c>
      <c r="Q1700" s="19"/>
      <c r="R1700" s="19"/>
      <c r="S1700" s="19"/>
      <c r="T1700" s="19"/>
      <c r="U1700" s="19"/>
      <c r="V1700" s="19"/>
    </row>
    <row r="1701" spans="1:22" x14ac:dyDescent="0.25">
      <c r="A1701" t="str">
        <f>IF(RawData!A1701&lt;&gt;"",RawData!A1701,"")</f>
        <v/>
      </c>
      <c r="B1701" t="str">
        <f>IF(RawData!B1701&lt;&gt;"",CONCATENATE(RawData!B1701,", ",RawData!C1701),"")</f>
        <v/>
      </c>
      <c r="C1701" t="str">
        <f>IF(RawData!D1701&lt;&gt;"",RawData!D1701,"")</f>
        <v/>
      </c>
      <c r="D1701" s="28" t="str">
        <f>IF(RawData!E1701&lt;&gt;"",RawData!E1701,"")</f>
        <v/>
      </c>
      <c r="E1701" t="str">
        <f>IF(RawData!F1701&lt;&gt;"",CONCATENATE(RawData!F1701,", ",LEFT(RawData!G1701,1)),"")</f>
        <v/>
      </c>
      <c r="G1701" s="30" t="str">
        <f t="shared" si="26"/>
        <v/>
      </c>
      <c r="H1701" t="str">
        <f>IF(A1701&lt;&gt;"",VLOOKUP(G1701,ScoreRanges!$C$4:$E$8,3),"")</f>
        <v/>
      </c>
      <c r="J1701" s="30" t="str">
        <f>IF(AND(ConversionTable!$F$2&lt;&gt;"",A1701&lt;&gt;""),VLOOKUP(G1701,ConversionTable!B$2:D$402,3),"")</f>
        <v/>
      </c>
      <c r="K1701" t="str">
        <f>IF(AND(ConversionTable!$F$2&lt;&gt;"",A1701&lt;&gt;""),VLOOKUP(J1701,ConversionTable!I$4:K$7,3),"")</f>
        <v/>
      </c>
      <c r="M1701" t="str">
        <f>IF(A1701&lt;&gt;"",(RawData!AC1701*ScoringModel!$B$11+RawData!AD1701*ScoringModel!$B$21+RawData!AE1701*ScoringModel!$B$31)*0.01,"")</f>
        <v/>
      </c>
      <c r="N1701" t="str">
        <f>IF(A1701&lt;&gt;"",(RawData!H1701*ScoringModel!$B$4+RawData!I1701*ScoringModel!$B$5+RawData!J1701*ScoringModel!$B$6+RawData!K1701*ScoringModel!$B$7+RawData!L1701*ScoringModel!$B$8+RawData!M1701*ScoringModel!$B$9+RawData!N1701*ScoringModel!$B$10)*0.01,"")</f>
        <v/>
      </c>
      <c r="O1701" t="str">
        <f>IF(A1701&lt;&gt;"",(RawData!O1701*ScoringModel!$B$14+RawData!P1701*ScoringModel!$B$15+RawData!Q1701*ScoringModel!$B$16+RawData!R1701*ScoringModel!$B$17+RawData!S1701*ScoringModel!$B$18+RawData!T1701*ScoringModel!$B$19+RawData!U1701*ScoringModel!$B$20)*0.01,"")</f>
        <v/>
      </c>
      <c r="P1701" t="str">
        <f>IF(A1701&lt;&gt;"",(RawData!V1701*ScoringModel!$B$24+RawData!W1701*ScoringModel!$B$25+RawData!X1701*ScoringModel!$B$26+RawData!Y1701*ScoringModel!$B$27+RawData!Z1701*ScoringModel!$B$28+RawData!AA1701*ScoringModel!$B$29+RawData!AB1701*ScoringModel!$B$30)*0.01,"")</f>
        <v/>
      </c>
      <c r="Q1701" s="19"/>
      <c r="R1701" s="19"/>
      <c r="S1701" s="19"/>
      <c r="T1701" s="19"/>
      <c r="U1701" s="19"/>
      <c r="V1701" s="19"/>
    </row>
    <row r="1702" spans="1:22" x14ac:dyDescent="0.25">
      <c r="A1702" t="str">
        <f>IF(RawData!A1702&lt;&gt;"",RawData!A1702,"")</f>
        <v/>
      </c>
      <c r="B1702" t="str">
        <f>IF(RawData!B1702&lt;&gt;"",CONCATENATE(RawData!B1702,", ",RawData!C1702),"")</f>
        <v/>
      </c>
      <c r="C1702" t="str">
        <f>IF(RawData!D1702&lt;&gt;"",RawData!D1702,"")</f>
        <v/>
      </c>
      <c r="D1702" s="28" t="str">
        <f>IF(RawData!E1702&lt;&gt;"",RawData!E1702,"")</f>
        <v/>
      </c>
      <c r="E1702" t="str">
        <f>IF(RawData!F1702&lt;&gt;"",CONCATENATE(RawData!F1702,", ",LEFT(RawData!G1702,1)),"")</f>
        <v/>
      </c>
      <c r="G1702" s="30" t="str">
        <f t="shared" si="26"/>
        <v/>
      </c>
      <c r="H1702" t="str">
        <f>IF(A1702&lt;&gt;"",VLOOKUP(G1702,ScoreRanges!$C$4:$E$8,3),"")</f>
        <v/>
      </c>
      <c r="J1702" s="30" t="str">
        <f>IF(AND(ConversionTable!$F$2&lt;&gt;"",A1702&lt;&gt;""),VLOOKUP(G1702,ConversionTable!B$2:D$402,3),"")</f>
        <v/>
      </c>
      <c r="K1702" t="str">
        <f>IF(AND(ConversionTable!$F$2&lt;&gt;"",A1702&lt;&gt;""),VLOOKUP(J1702,ConversionTable!I$4:K$7,3),"")</f>
        <v/>
      </c>
      <c r="M1702" t="str">
        <f>IF(A1702&lt;&gt;"",(RawData!AC1702*ScoringModel!$B$11+RawData!AD1702*ScoringModel!$B$21+RawData!AE1702*ScoringModel!$B$31)*0.01,"")</f>
        <v/>
      </c>
      <c r="N1702" t="str">
        <f>IF(A1702&lt;&gt;"",(RawData!H1702*ScoringModel!$B$4+RawData!I1702*ScoringModel!$B$5+RawData!J1702*ScoringModel!$B$6+RawData!K1702*ScoringModel!$B$7+RawData!L1702*ScoringModel!$B$8+RawData!M1702*ScoringModel!$B$9+RawData!N1702*ScoringModel!$B$10)*0.01,"")</f>
        <v/>
      </c>
      <c r="O1702" t="str">
        <f>IF(A1702&lt;&gt;"",(RawData!O1702*ScoringModel!$B$14+RawData!P1702*ScoringModel!$B$15+RawData!Q1702*ScoringModel!$B$16+RawData!R1702*ScoringModel!$B$17+RawData!S1702*ScoringModel!$B$18+RawData!T1702*ScoringModel!$B$19+RawData!U1702*ScoringModel!$B$20)*0.01,"")</f>
        <v/>
      </c>
      <c r="P1702" t="str">
        <f>IF(A1702&lt;&gt;"",(RawData!V1702*ScoringModel!$B$24+RawData!W1702*ScoringModel!$B$25+RawData!X1702*ScoringModel!$B$26+RawData!Y1702*ScoringModel!$B$27+RawData!Z1702*ScoringModel!$B$28+RawData!AA1702*ScoringModel!$B$29+RawData!AB1702*ScoringModel!$B$30)*0.01,"")</f>
        <v/>
      </c>
      <c r="Q1702" s="19"/>
      <c r="R1702" s="19"/>
      <c r="S1702" s="19"/>
      <c r="T1702" s="19"/>
      <c r="U1702" s="19"/>
      <c r="V1702" s="19"/>
    </row>
    <row r="1703" spans="1:22" x14ac:dyDescent="0.25">
      <c r="A1703" t="str">
        <f>IF(RawData!A1703&lt;&gt;"",RawData!A1703,"")</f>
        <v/>
      </c>
      <c r="B1703" t="str">
        <f>IF(RawData!B1703&lt;&gt;"",CONCATENATE(RawData!B1703,", ",RawData!C1703),"")</f>
        <v/>
      </c>
      <c r="C1703" t="str">
        <f>IF(RawData!D1703&lt;&gt;"",RawData!D1703,"")</f>
        <v/>
      </c>
      <c r="D1703" s="28" t="str">
        <f>IF(RawData!E1703&lt;&gt;"",RawData!E1703,"")</f>
        <v/>
      </c>
      <c r="E1703" t="str">
        <f>IF(RawData!F1703&lt;&gt;"",CONCATENATE(RawData!F1703,", ",LEFT(RawData!G1703,1)),"")</f>
        <v/>
      </c>
      <c r="G1703" s="30" t="str">
        <f t="shared" si="26"/>
        <v/>
      </c>
      <c r="H1703" t="str">
        <f>IF(A1703&lt;&gt;"",VLOOKUP(G1703,ScoreRanges!$C$4:$E$8,3),"")</f>
        <v/>
      </c>
      <c r="J1703" s="30" t="str">
        <f>IF(AND(ConversionTable!$F$2&lt;&gt;"",A1703&lt;&gt;""),VLOOKUP(G1703,ConversionTable!B$2:D$402,3),"")</f>
        <v/>
      </c>
      <c r="K1703" t="str">
        <f>IF(AND(ConversionTable!$F$2&lt;&gt;"",A1703&lt;&gt;""),VLOOKUP(J1703,ConversionTable!I$4:K$7,3),"")</f>
        <v/>
      </c>
      <c r="M1703" t="str">
        <f>IF(A1703&lt;&gt;"",(RawData!AC1703*ScoringModel!$B$11+RawData!AD1703*ScoringModel!$B$21+RawData!AE1703*ScoringModel!$B$31)*0.01,"")</f>
        <v/>
      </c>
      <c r="N1703" t="str">
        <f>IF(A1703&lt;&gt;"",(RawData!H1703*ScoringModel!$B$4+RawData!I1703*ScoringModel!$B$5+RawData!J1703*ScoringModel!$B$6+RawData!K1703*ScoringModel!$B$7+RawData!L1703*ScoringModel!$B$8+RawData!M1703*ScoringModel!$B$9+RawData!N1703*ScoringModel!$B$10)*0.01,"")</f>
        <v/>
      </c>
      <c r="O1703" t="str">
        <f>IF(A1703&lt;&gt;"",(RawData!O1703*ScoringModel!$B$14+RawData!P1703*ScoringModel!$B$15+RawData!Q1703*ScoringModel!$B$16+RawData!R1703*ScoringModel!$B$17+RawData!S1703*ScoringModel!$B$18+RawData!T1703*ScoringModel!$B$19+RawData!U1703*ScoringModel!$B$20)*0.01,"")</f>
        <v/>
      </c>
      <c r="P1703" t="str">
        <f>IF(A1703&lt;&gt;"",(RawData!V1703*ScoringModel!$B$24+RawData!W1703*ScoringModel!$B$25+RawData!X1703*ScoringModel!$B$26+RawData!Y1703*ScoringModel!$B$27+RawData!Z1703*ScoringModel!$B$28+RawData!AA1703*ScoringModel!$B$29+RawData!AB1703*ScoringModel!$B$30)*0.01,"")</f>
        <v/>
      </c>
      <c r="Q1703" s="19"/>
      <c r="R1703" s="19"/>
      <c r="S1703" s="19"/>
      <c r="T1703" s="19"/>
      <c r="U1703" s="19"/>
      <c r="V1703" s="19"/>
    </row>
    <row r="1704" spans="1:22" x14ac:dyDescent="0.25">
      <c r="A1704" t="str">
        <f>IF(RawData!A1704&lt;&gt;"",RawData!A1704,"")</f>
        <v/>
      </c>
      <c r="B1704" t="str">
        <f>IF(RawData!B1704&lt;&gt;"",CONCATENATE(RawData!B1704,", ",RawData!C1704),"")</f>
        <v/>
      </c>
      <c r="C1704" t="str">
        <f>IF(RawData!D1704&lt;&gt;"",RawData!D1704,"")</f>
        <v/>
      </c>
      <c r="D1704" s="28" t="str">
        <f>IF(RawData!E1704&lt;&gt;"",RawData!E1704,"")</f>
        <v/>
      </c>
      <c r="E1704" t="str">
        <f>IF(RawData!F1704&lt;&gt;"",CONCATENATE(RawData!F1704,", ",LEFT(RawData!G1704,1)),"")</f>
        <v/>
      </c>
      <c r="G1704" s="30" t="str">
        <f t="shared" si="26"/>
        <v/>
      </c>
      <c r="H1704" t="str">
        <f>IF(A1704&lt;&gt;"",VLOOKUP(G1704,ScoreRanges!$C$4:$E$8,3),"")</f>
        <v/>
      </c>
      <c r="J1704" s="30" t="str">
        <f>IF(AND(ConversionTable!$F$2&lt;&gt;"",A1704&lt;&gt;""),VLOOKUP(G1704,ConversionTable!B$2:D$402,3),"")</f>
        <v/>
      </c>
      <c r="K1704" t="str">
        <f>IF(AND(ConversionTable!$F$2&lt;&gt;"",A1704&lt;&gt;""),VLOOKUP(J1704,ConversionTable!I$4:K$7,3),"")</f>
        <v/>
      </c>
      <c r="M1704" t="str">
        <f>IF(A1704&lt;&gt;"",(RawData!AC1704*ScoringModel!$B$11+RawData!AD1704*ScoringModel!$B$21+RawData!AE1704*ScoringModel!$B$31)*0.01,"")</f>
        <v/>
      </c>
      <c r="N1704" t="str">
        <f>IF(A1704&lt;&gt;"",(RawData!H1704*ScoringModel!$B$4+RawData!I1704*ScoringModel!$B$5+RawData!J1704*ScoringModel!$B$6+RawData!K1704*ScoringModel!$B$7+RawData!L1704*ScoringModel!$B$8+RawData!M1704*ScoringModel!$B$9+RawData!N1704*ScoringModel!$B$10)*0.01,"")</f>
        <v/>
      </c>
      <c r="O1704" t="str">
        <f>IF(A1704&lt;&gt;"",(RawData!O1704*ScoringModel!$B$14+RawData!P1704*ScoringModel!$B$15+RawData!Q1704*ScoringModel!$B$16+RawData!R1704*ScoringModel!$B$17+RawData!S1704*ScoringModel!$B$18+RawData!T1704*ScoringModel!$B$19+RawData!U1704*ScoringModel!$B$20)*0.01,"")</f>
        <v/>
      </c>
      <c r="P1704" t="str">
        <f>IF(A1704&lt;&gt;"",(RawData!V1704*ScoringModel!$B$24+RawData!W1704*ScoringModel!$B$25+RawData!X1704*ScoringModel!$B$26+RawData!Y1704*ScoringModel!$B$27+RawData!Z1704*ScoringModel!$B$28+RawData!AA1704*ScoringModel!$B$29+RawData!AB1704*ScoringModel!$B$30)*0.01,"")</f>
        <v/>
      </c>
      <c r="Q1704" s="19"/>
      <c r="R1704" s="19"/>
      <c r="S1704" s="19"/>
      <c r="T1704" s="19"/>
      <c r="U1704" s="19"/>
      <c r="V1704" s="19"/>
    </row>
    <row r="1705" spans="1:22" x14ac:dyDescent="0.25">
      <c r="A1705" t="str">
        <f>IF(RawData!A1705&lt;&gt;"",RawData!A1705,"")</f>
        <v/>
      </c>
      <c r="B1705" t="str">
        <f>IF(RawData!B1705&lt;&gt;"",CONCATENATE(RawData!B1705,", ",RawData!C1705),"")</f>
        <v/>
      </c>
      <c r="C1705" t="str">
        <f>IF(RawData!D1705&lt;&gt;"",RawData!D1705,"")</f>
        <v/>
      </c>
      <c r="D1705" s="28" t="str">
        <f>IF(RawData!E1705&lt;&gt;"",RawData!E1705,"")</f>
        <v/>
      </c>
      <c r="E1705" t="str">
        <f>IF(RawData!F1705&lt;&gt;"",CONCATENATE(RawData!F1705,", ",LEFT(RawData!G1705,1)),"")</f>
        <v/>
      </c>
      <c r="G1705" s="30" t="str">
        <f t="shared" si="26"/>
        <v/>
      </c>
      <c r="H1705" t="str">
        <f>IF(A1705&lt;&gt;"",VLOOKUP(G1705,ScoreRanges!$C$4:$E$8,3),"")</f>
        <v/>
      </c>
      <c r="J1705" s="30" t="str">
        <f>IF(AND(ConversionTable!$F$2&lt;&gt;"",A1705&lt;&gt;""),VLOOKUP(G1705,ConversionTable!B$2:D$402,3),"")</f>
        <v/>
      </c>
      <c r="K1705" t="str">
        <f>IF(AND(ConversionTable!$F$2&lt;&gt;"",A1705&lt;&gt;""),VLOOKUP(J1705,ConversionTable!I$4:K$7,3),"")</f>
        <v/>
      </c>
      <c r="M1705" t="str">
        <f>IF(A1705&lt;&gt;"",(RawData!AC1705*ScoringModel!$B$11+RawData!AD1705*ScoringModel!$B$21+RawData!AE1705*ScoringModel!$B$31)*0.01,"")</f>
        <v/>
      </c>
      <c r="N1705" t="str">
        <f>IF(A1705&lt;&gt;"",(RawData!H1705*ScoringModel!$B$4+RawData!I1705*ScoringModel!$B$5+RawData!J1705*ScoringModel!$B$6+RawData!K1705*ScoringModel!$B$7+RawData!L1705*ScoringModel!$B$8+RawData!M1705*ScoringModel!$B$9+RawData!N1705*ScoringModel!$B$10)*0.01,"")</f>
        <v/>
      </c>
      <c r="O1705" t="str">
        <f>IF(A1705&lt;&gt;"",(RawData!O1705*ScoringModel!$B$14+RawData!P1705*ScoringModel!$B$15+RawData!Q1705*ScoringModel!$B$16+RawData!R1705*ScoringModel!$B$17+RawData!S1705*ScoringModel!$B$18+RawData!T1705*ScoringModel!$B$19+RawData!U1705*ScoringModel!$B$20)*0.01,"")</f>
        <v/>
      </c>
      <c r="P1705" t="str">
        <f>IF(A1705&lt;&gt;"",(RawData!V1705*ScoringModel!$B$24+RawData!W1705*ScoringModel!$B$25+RawData!X1705*ScoringModel!$B$26+RawData!Y1705*ScoringModel!$B$27+RawData!Z1705*ScoringModel!$B$28+RawData!AA1705*ScoringModel!$B$29+RawData!AB1705*ScoringModel!$B$30)*0.01,"")</f>
        <v/>
      </c>
      <c r="Q1705" s="19"/>
      <c r="R1705" s="19"/>
      <c r="S1705" s="19"/>
      <c r="T1705" s="19"/>
      <c r="U1705" s="19"/>
      <c r="V1705" s="19"/>
    </row>
    <row r="1706" spans="1:22" x14ac:dyDescent="0.25">
      <c r="A1706" t="str">
        <f>IF(RawData!A1706&lt;&gt;"",RawData!A1706,"")</f>
        <v/>
      </c>
      <c r="B1706" t="str">
        <f>IF(RawData!B1706&lt;&gt;"",CONCATENATE(RawData!B1706,", ",RawData!C1706),"")</f>
        <v/>
      </c>
      <c r="C1706" t="str">
        <f>IF(RawData!D1706&lt;&gt;"",RawData!D1706,"")</f>
        <v/>
      </c>
      <c r="D1706" s="28" t="str">
        <f>IF(RawData!E1706&lt;&gt;"",RawData!E1706,"")</f>
        <v/>
      </c>
      <c r="E1706" t="str">
        <f>IF(RawData!F1706&lt;&gt;"",CONCATENATE(RawData!F1706,", ",LEFT(RawData!G1706,1)),"")</f>
        <v/>
      </c>
      <c r="G1706" s="30" t="str">
        <f t="shared" si="26"/>
        <v/>
      </c>
      <c r="H1706" t="str">
        <f>IF(A1706&lt;&gt;"",VLOOKUP(G1706,ScoreRanges!$C$4:$E$8,3),"")</f>
        <v/>
      </c>
      <c r="J1706" s="30" t="str">
        <f>IF(AND(ConversionTable!$F$2&lt;&gt;"",A1706&lt;&gt;""),VLOOKUP(G1706,ConversionTable!B$2:D$402,3),"")</f>
        <v/>
      </c>
      <c r="K1706" t="str">
        <f>IF(AND(ConversionTable!$F$2&lt;&gt;"",A1706&lt;&gt;""),VLOOKUP(J1706,ConversionTable!I$4:K$7,3),"")</f>
        <v/>
      </c>
      <c r="M1706" t="str">
        <f>IF(A1706&lt;&gt;"",(RawData!AC1706*ScoringModel!$B$11+RawData!AD1706*ScoringModel!$B$21+RawData!AE1706*ScoringModel!$B$31)*0.01,"")</f>
        <v/>
      </c>
      <c r="N1706" t="str">
        <f>IF(A1706&lt;&gt;"",(RawData!H1706*ScoringModel!$B$4+RawData!I1706*ScoringModel!$B$5+RawData!J1706*ScoringModel!$B$6+RawData!K1706*ScoringModel!$B$7+RawData!L1706*ScoringModel!$B$8+RawData!M1706*ScoringModel!$B$9+RawData!N1706*ScoringModel!$B$10)*0.01,"")</f>
        <v/>
      </c>
      <c r="O1706" t="str">
        <f>IF(A1706&lt;&gt;"",(RawData!O1706*ScoringModel!$B$14+RawData!P1706*ScoringModel!$B$15+RawData!Q1706*ScoringModel!$B$16+RawData!R1706*ScoringModel!$B$17+RawData!S1706*ScoringModel!$B$18+RawData!T1706*ScoringModel!$B$19+RawData!U1706*ScoringModel!$B$20)*0.01,"")</f>
        <v/>
      </c>
      <c r="P1706" t="str">
        <f>IF(A1706&lt;&gt;"",(RawData!V1706*ScoringModel!$B$24+RawData!W1706*ScoringModel!$B$25+RawData!X1706*ScoringModel!$B$26+RawData!Y1706*ScoringModel!$B$27+RawData!Z1706*ScoringModel!$B$28+RawData!AA1706*ScoringModel!$B$29+RawData!AB1706*ScoringModel!$B$30)*0.01,"")</f>
        <v/>
      </c>
      <c r="Q1706" s="19"/>
      <c r="R1706" s="19"/>
      <c r="S1706" s="19"/>
      <c r="T1706" s="19"/>
      <c r="U1706" s="19"/>
      <c r="V1706" s="19"/>
    </row>
    <row r="1707" spans="1:22" x14ac:dyDescent="0.25">
      <c r="A1707" t="str">
        <f>IF(RawData!A1707&lt;&gt;"",RawData!A1707,"")</f>
        <v/>
      </c>
      <c r="B1707" t="str">
        <f>IF(RawData!B1707&lt;&gt;"",CONCATENATE(RawData!B1707,", ",RawData!C1707),"")</f>
        <v/>
      </c>
      <c r="C1707" t="str">
        <f>IF(RawData!D1707&lt;&gt;"",RawData!D1707,"")</f>
        <v/>
      </c>
      <c r="D1707" s="28" t="str">
        <f>IF(RawData!E1707&lt;&gt;"",RawData!E1707,"")</f>
        <v/>
      </c>
      <c r="E1707" t="str">
        <f>IF(RawData!F1707&lt;&gt;"",CONCATENATE(RawData!F1707,", ",LEFT(RawData!G1707,1)),"")</f>
        <v/>
      </c>
      <c r="G1707" s="30" t="str">
        <f t="shared" si="26"/>
        <v/>
      </c>
      <c r="H1707" t="str">
        <f>IF(A1707&lt;&gt;"",VLOOKUP(G1707,ScoreRanges!$C$4:$E$8,3),"")</f>
        <v/>
      </c>
      <c r="J1707" s="30" t="str">
        <f>IF(AND(ConversionTable!$F$2&lt;&gt;"",A1707&lt;&gt;""),VLOOKUP(G1707,ConversionTable!B$2:D$402,3),"")</f>
        <v/>
      </c>
      <c r="K1707" t="str">
        <f>IF(AND(ConversionTable!$F$2&lt;&gt;"",A1707&lt;&gt;""),VLOOKUP(J1707,ConversionTable!I$4:K$7,3),"")</f>
        <v/>
      </c>
      <c r="M1707" t="str">
        <f>IF(A1707&lt;&gt;"",(RawData!AC1707*ScoringModel!$B$11+RawData!AD1707*ScoringModel!$B$21+RawData!AE1707*ScoringModel!$B$31)*0.01,"")</f>
        <v/>
      </c>
      <c r="N1707" t="str">
        <f>IF(A1707&lt;&gt;"",(RawData!H1707*ScoringModel!$B$4+RawData!I1707*ScoringModel!$B$5+RawData!J1707*ScoringModel!$B$6+RawData!K1707*ScoringModel!$B$7+RawData!L1707*ScoringModel!$B$8+RawData!M1707*ScoringModel!$B$9+RawData!N1707*ScoringModel!$B$10)*0.01,"")</f>
        <v/>
      </c>
      <c r="O1707" t="str">
        <f>IF(A1707&lt;&gt;"",(RawData!O1707*ScoringModel!$B$14+RawData!P1707*ScoringModel!$B$15+RawData!Q1707*ScoringModel!$B$16+RawData!R1707*ScoringModel!$B$17+RawData!S1707*ScoringModel!$B$18+RawData!T1707*ScoringModel!$B$19+RawData!U1707*ScoringModel!$B$20)*0.01,"")</f>
        <v/>
      </c>
      <c r="P1707" t="str">
        <f>IF(A1707&lt;&gt;"",(RawData!V1707*ScoringModel!$B$24+RawData!W1707*ScoringModel!$B$25+RawData!X1707*ScoringModel!$B$26+RawData!Y1707*ScoringModel!$B$27+RawData!Z1707*ScoringModel!$B$28+RawData!AA1707*ScoringModel!$B$29+RawData!AB1707*ScoringModel!$B$30)*0.01,"")</f>
        <v/>
      </c>
      <c r="Q1707" s="19"/>
      <c r="R1707" s="19"/>
      <c r="S1707" s="19"/>
      <c r="T1707" s="19"/>
      <c r="U1707" s="19"/>
      <c r="V1707" s="19"/>
    </row>
    <row r="1708" spans="1:22" x14ac:dyDescent="0.25">
      <c r="A1708" t="str">
        <f>IF(RawData!A1708&lt;&gt;"",RawData!A1708,"")</f>
        <v/>
      </c>
      <c r="B1708" t="str">
        <f>IF(RawData!B1708&lt;&gt;"",CONCATENATE(RawData!B1708,", ",RawData!C1708),"")</f>
        <v/>
      </c>
      <c r="C1708" t="str">
        <f>IF(RawData!D1708&lt;&gt;"",RawData!D1708,"")</f>
        <v/>
      </c>
      <c r="D1708" s="28" t="str">
        <f>IF(RawData!E1708&lt;&gt;"",RawData!E1708,"")</f>
        <v/>
      </c>
      <c r="E1708" t="str">
        <f>IF(RawData!F1708&lt;&gt;"",CONCATENATE(RawData!F1708,", ",LEFT(RawData!G1708,1)),"")</f>
        <v/>
      </c>
      <c r="G1708" s="30" t="str">
        <f t="shared" si="26"/>
        <v/>
      </c>
      <c r="H1708" t="str">
        <f>IF(A1708&lt;&gt;"",VLOOKUP(G1708,ScoreRanges!$C$4:$E$8,3),"")</f>
        <v/>
      </c>
      <c r="J1708" s="30" t="str">
        <f>IF(AND(ConversionTable!$F$2&lt;&gt;"",A1708&lt;&gt;""),VLOOKUP(G1708,ConversionTable!B$2:D$402,3),"")</f>
        <v/>
      </c>
      <c r="K1708" t="str">
        <f>IF(AND(ConversionTable!$F$2&lt;&gt;"",A1708&lt;&gt;""),VLOOKUP(J1708,ConversionTable!I$4:K$7,3),"")</f>
        <v/>
      </c>
      <c r="M1708" t="str">
        <f>IF(A1708&lt;&gt;"",(RawData!AC1708*ScoringModel!$B$11+RawData!AD1708*ScoringModel!$B$21+RawData!AE1708*ScoringModel!$B$31)*0.01,"")</f>
        <v/>
      </c>
      <c r="N1708" t="str">
        <f>IF(A1708&lt;&gt;"",(RawData!H1708*ScoringModel!$B$4+RawData!I1708*ScoringModel!$B$5+RawData!J1708*ScoringModel!$B$6+RawData!K1708*ScoringModel!$B$7+RawData!L1708*ScoringModel!$B$8+RawData!M1708*ScoringModel!$B$9+RawData!N1708*ScoringModel!$B$10)*0.01,"")</f>
        <v/>
      </c>
      <c r="O1708" t="str">
        <f>IF(A1708&lt;&gt;"",(RawData!O1708*ScoringModel!$B$14+RawData!P1708*ScoringModel!$B$15+RawData!Q1708*ScoringModel!$B$16+RawData!R1708*ScoringModel!$B$17+RawData!S1708*ScoringModel!$B$18+RawData!T1708*ScoringModel!$B$19+RawData!U1708*ScoringModel!$B$20)*0.01,"")</f>
        <v/>
      </c>
      <c r="P1708" t="str">
        <f>IF(A1708&lt;&gt;"",(RawData!V1708*ScoringModel!$B$24+RawData!W1708*ScoringModel!$B$25+RawData!X1708*ScoringModel!$B$26+RawData!Y1708*ScoringModel!$B$27+RawData!Z1708*ScoringModel!$B$28+RawData!AA1708*ScoringModel!$B$29+RawData!AB1708*ScoringModel!$B$30)*0.01,"")</f>
        <v/>
      </c>
      <c r="Q1708" s="19"/>
      <c r="R1708" s="19"/>
      <c r="S1708" s="19"/>
      <c r="T1708" s="19"/>
      <c r="U1708" s="19"/>
      <c r="V1708" s="19"/>
    </row>
    <row r="1709" spans="1:22" x14ac:dyDescent="0.25">
      <c r="A1709" t="str">
        <f>IF(RawData!A1709&lt;&gt;"",RawData!A1709,"")</f>
        <v/>
      </c>
      <c r="B1709" t="str">
        <f>IF(RawData!B1709&lt;&gt;"",CONCATENATE(RawData!B1709,", ",RawData!C1709),"")</f>
        <v/>
      </c>
      <c r="C1709" t="str">
        <f>IF(RawData!D1709&lt;&gt;"",RawData!D1709,"")</f>
        <v/>
      </c>
      <c r="D1709" s="28" t="str">
        <f>IF(RawData!E1709&lt;&gt;"",RawData!E1709,"")</f>
        <v/>
      </c>
      <c r="E1709" t="str">
        <f>IF(RawData!F1709&lt;&gt;"",CONCATENATE(RawData!F1709,", ",LEFT(RawData!G1709,1)),"")</f>
        <v/>
      </c>
      <c r="G1709" s="30" t="str">
        <f t="shared" si="26"/>
        <v/>
      </c>
      <c r="H1709" t="str">
        <f>IF(A1709&lt;&gt;"",VLOOKUP(G1709,ScoreRanges!$C$4:$E$8,3),"")</f>
        <v/>
      </c>
      <c r="J1709" s="30" t="str">
        <f>IF(AND(ConversionTable!$F$2&lt;&gt;"",A1709&lt;&gt;""),VLOOKUP(G1709,ConversionTable!B$2:D$402,3),"")</f>
        <v/>
      </c>
      <c r="K1709" t="str">
        <f>IF(AND(ConversionTable!$F$2&lt;&gt;"",A1709&lt;&gt;""),VLOOKUP(J1709,ConversionTable!I$4:K$7,3),"")</f>
        <v/>
      </c>
      <c r="M1709" t="str">
        <f>IF(A1709&lt;&gt;"",(RawData!AC1709*ScoringModel!$B$11+RawData!AD1709*ScoringModel!$B$21+RawData!AE1709*ScoringModel!$B$31)*0.01,"")</f>
        <v/>
      </c>
      <c r="N1709" t="str">
        <f>IF(A1709&lt;&gt;"",(RawData!H1709*ScoringModel!$B$4+RawData!I1709*ScoringModel!$B$5+RawData!J1709*ScoringModel!$B$6+RawData!K1709*ScoringModel!$B$7+RawData!L1709*ScoringModel!$B$8+RawData!M1709*ScoringModel!$B$9+RawData!N1709*ScoringModel!$B$10)*0.01,"")</f>
        <v/>
      </c>
      <c r="O1709" t="str">
        <f>IF(A1709&lt;&gt;"",(RawData!O1709*ScoringModel!$B$14+RawData!P1709*ScoringModel!$B$15+RawData!Q1709*ScoringModel!$B$16+RawData!R1709*ScoringModel!$B$17+RawData!S1709*ScoringModel!$B$18+RawData!T1709*ScoringModel!$B$19+RawData!U1709*ScoringModel!$B$20)*0.01,"")</f>
        <v/>
      </c>
      <c r="P1709" t="str">
        <f>IF(A1709&lt;&gt;"",(RawData!V1709*ScoringModel!$B$24+RawData!W1709*ScoringModel!$B$25+RawData!X1709*ScoringModel!$B$26+RawData!Y1709*ScoringModel!$B$27+RawData!Z1709*ScoringModel!$B$28+RawData!AA1709*ScoringModel!$B$29+RawData!AB1709*ScoringModel!$B$30)*0.01,"")</f>
        <v/>
      </c>
      <c r="Q1709" s="19"/>
      <c r="R1709" s="19"/>
      <c r="S1709" s="19"/>
      <c r="T1709" s="19"/>
      <c r="U1709" s="19"/>
      <c r="V1709" s="19"/>
    </row>
    <row r="1710" spans="1:22" x14ac:dyDescent="0.25">
      <c r="A1710" t="str">
        <f>IF(RawData!A1710&lt;&gt;"",RawData!A1710,"")</f>
        <v/>
      </c>
      <c r="B1710" t="str">
        <f>IF(RawData!B1710&lt;&gt;"",CONCATENATE(RawData!B1710,", ",RawData!C1710),"")</f>
        <v/>
      </c>
      <c r="C1710" t="str">
        <f>IF(RawData!D1710&lt;&gt;"",RawData!D1710,"")</f>
        <v/>
      </c>
      <c r="D1710" s="28" t="str">
        <f>IF(RawData!E1710&lt;&gt;"",RawData!E1710,"")</f>
        <v/>
      </c>
      <c r="E1710" t="str">
        <f>IF(RawData!F1710&lt;&gt;"",CONCATENATE(RawData!F1710,", ",LEFT(RawData!G1710,1)),"")</f>
        <v/>
      </c>
      <c r="G1710" s="30" t="str">
        <f t="shared" si="26"/>
        <v/>
      </c>
      <c r="H1710" t="str">
        <f>IF(A1710&lt;&gt;"",VLOOKUP(G1710,ScoreRanges!$C$4:$E$8,3),"")</f>
        <v/>
      </c>
      <c r="J1710" s="30" t="str">
        <f>IF(AND(ConversionTable!$F$2&lt;&gt;"",A1710&lt;&gt;""),VLOOKUP(G1710,ConversionTable!B$2:D$402,3),"")</f>
        <v/>
      </c>
      <c r="K1710" t="str">
        <f>IF(AND(ConversionTable!$F$2&lt;&gt;"",A1710&lt;&gt;""),VLOOKUP(J1710,ConversionTable!I$4:K$7,3),"")</f>
        <v/>
      </c>
      <c r="M1710" t="str">
        <f>IF(A1710&lt;&gt;"",(RawData!AC1710*ScoringModel!$B$11+RawData!AD1710*ScoringModel!$B$21+RawData!AE1710*ScoringModel!$B$31)*0.01,"")</f>
        <v/>
      </c>
      <c r="N1710" t="str">
        <f>IF(A1710&lt;&gt;"",(RawData!H1710*ScoringModel!$B$4+RawData!I1710*ScoringModel!$B$5+RawData!J1710*ScoringModel!$B$6+RawData!K1710*ScoringModel!$B$7+RawData!L1710*ScoringModel!$B$8+RawData!M1710*ScoringModel!$B$9+RawData!N1710*ScoringModel!$B$10)*0.01,"")</f>
        <v/>
      </c>
      <c r="O1710" t="str">
        <f>IF(A1710&lt;&gt;"",(RawData!O1710*ScoringModel!$B$14+RawData!P1710*ScoringModel!$B$15+RawData!Q1710*ScoringModel!$B$16+RawData!R1710*ScoringModel!$B$17+RawData!S1710*ScoringModel!$B$18+RawData!T1710*ScoringModel!$B$19+RawData!U1710*ScoringModel!$B$20)*0.01,"")</f>
        <v/>
      </c>
      <c r="P1710" t="str">
        <f>IF(A1710&lt;&gt;"",(RawData!V1710*ScoringModel!$B$24+RawData!W1710*ScoringModel!$B$25+RawData!X1710*ScoringModel!$B$26+RawData!Y1710*ScoringModel!$B$27+RawData!Z1710*ScoringModel!$B$28+RawData!AA1710*ScoringModel!$B$29+RawData!AB1710*ScoringModel!$B$30)*0.01,"")</f>
        <v/>
      </c>
      <c r="Q1710" s="19"/>
      <c r="R1710" s="19"/>
      <c r="S1710" s="19"/>
      <c r="T1710" s="19"/>
      <c r="U1710" s="19"/>
      <c r="V1710" s="19"/>
    </row>
    <row r="1711" spans="1:22" x14ac:dyDescent="0.25">
      <c r="A1711" t="str">
        <f>IF(RawData!A1711&lt;&gt;"",RawData!A1711,"")</f>
        <v/>
      </c>
      <c r="B1711" t="str">
        <f>IF(RawData!B1711&lt;&gt;"",CONCATENATE(RawData!B1711,", ",RawData!C1711),"")</f>
        <v/>
      </c>
      <c r="C1711" t="str">
        <f>IF(RawData!D1711&lt;&gt;"",RawData!D1711,"")</f>
        <v/>
      </c>
      <c r="D1711" s="28" t="str">
        <f>IF(RawData!E1711&lt;&gt;"",RawData!E1711,"")</f>
        <v/>
      </c>
      <c r="E1711" t="str">
        <f>IF(RawData!F1711&lt;&gt;"",CONCATENATE(RawData!F1711,", ",LEFT(RawData!G1711,1)),"")</f>
        <v/>
      </c>
      <c r="G1711" s="30" t="str">
        <f t="shared" si="26"/>
        <v/>
      </c>
      <c r="H1711" t="str">
        <f>IF(A1711&lt;&gt;"",VLOOKUP(G1711,ScoreRanges!$C$4:$E$8,3),"")</f>
        <v/>
      </c>
      <c r="J1711" s="30" t="str">
        <f>IF(AND(ConversionTable!$F$2&lt;&gt;"",A1711&lt;&gt;""),VLOOKUP(G1711,ConversionTable!B$2:D$402,3),"")</f>
        <v/>
      </c>
      <c r="K1711" t="str">
        <f>IF(AND(ConversionTable!$F$2&lt;&gt;"",A1711&lt;&gt;""),VLOOKUP(J1711,ConversionTable!I$4:K$7,3),"")</f>
        <v/>
      </c>
      <c r="M1711" t="str">
        <f>IF(A1711&lt;&gt;"",(RawData!AC1711*ScoringModel!$B$11+RawData!AD1711*ScoringModel!$B$21+RawData!AE1711*ScoringModel!$B$31)*0.01,"")</f>
        <v/>
      </c>
      <c r="N1711" t="str">
        <f>IF(A1711&lt;&gt;"",(RawData!H1711*ScoringModel!$B$4+RawData!I1711*ScoringModel!$B$5+RawData!J1711*ScoringModel!$B$6+RawData!K1711*ScoringModel!$B$7+RawData!L1711*ScoringModel!$B$8+RawData!M1711*ScoringModel!$B$9+RawData!N1711*ScoringModel!$B$10)*0.01,"")</f>
        <v/>
      </c>
      <c r="O1711" t="str">
        <f>IF(A1711&lt;&gt;"",(RawData!O1711*ScoringModel!$B$14+RawData!P1711*ScoringModel!$B$15+RawData!Q1711*ScoringModel!$B$16+RawData!R1711*ScoringModel!$B$17+RawData!S1711*ScoringModel!$B$18+RawData!T1711*ScoringModel!$B$19+RawData!U1711*ScoringModel!$B$20)*0.01,"")</f>
        <v/>
      </c>
      <c r="P1711" t="str">
        <f>IF(A1711&lt;&gt;"",(RawData!V1711*ScoringModel!$B$24+RawData!W1711*ScoringModel!$B$25+RawData!X1711*ScoringModel!$B$26+RawData!Y1711*ScoringModel!$B$27+RawData!Z1711*ScoringModel!$B$28+RawData!AA1711*ScoringModel!$B$29+RawData!AB1711*ScoringModel!$B$30)*0.01,"")</f>
        <v/>
      </c>
      <c r="Q1711" s="19"/>
      <c r="R1711" s="19"/>
      <c r="S1711" s="19"/>
      <c r="T1711" s="19"/>
      <c r="U1711" s="19"/>
      <c r="V1711" s="19"/>
    </row>
    <row r="1712" spans="1:22" x14ac:dyDescent="0.25">
      <c r="A1712" t="str">
        <f>IF(RawData!A1712&lt;&gt;"",RawData!A1712,"")</f>
        <v/>
      </c>
      <c r="B1712" t="str">
        <f>IF(RawData!B1712&lt;&gt;"",CONCATENATE(RawData!B1712,", ",RawData!C1712),"")</f>
        <v/>
      </c>
      <c r="C1712" t="str">
        <f>IF(RawData!D1712&lt;&gt;"",RawData!D1712,"")</f>
        <v/>
      </c>
      <c r="D1712" s="28" t="str">
        <f>IF(RawData!E1712&lt;&gt;"",RawData!E1712,"")</f>
        <v/>
      </c>
      <c r="E1712" t="str">
        <f>IF(RawData!F1712&lt;&gt;"",CONCATENATE(RawData!F1712,", ",LEFT(RawData!G1712,1)),"")</f>
        <v/>
      </c>
      <c r="G1712" s="30" t="str">
        <f t="shared" si="26"/>
        <v/>
      </c>
      <c r="H1712" t="str">
        <f>IF(A1712&lt;&gt;"",VLOOKUP(G1712,ScoreRanges!$C$4:$E$8,3),"")</f>
        <v/>
      </c>
      <c r="J1712" s="30" t="str">
        <f>IF(AND(ConversionTable!$F$2&lt;&gt;"",A1712&lt;&gt;""),VLOOKUP(G1712,ConversionTable!B$2:D$402,3),"")</f>
        <v/>
      </c>
      <c r="K1712" t="str">
        <f>IF(AND(ConversionTable!$F$2&lt;&gt;"",A1712&lt;&gt;""),VLOOKUP(J1712,ConversionTable!I$4:K$7,3),"")</f>
        <v/>
      </c>
      <c r="M1712" t="str">
        <f>IF(A1712&lt;&gt;"",(RawData!AC1712*ScoringModel!$B$11+RawData!AD1712*ScoringModel!$B$21+RawData!AE1712*ScoringModel!$B$31)*0.01,"")</f>
        <v/>
      </c>
      <c r="N1712" t="str">
        <f>IF(A1712&lt;&gt;"",(RawData!H1712*ScoringModel!$B$4+RawData!I1712*ScoringModel!$B$5+RawData!J1712*ScoringModel!$B$6+RawData!K1712*ScoringModel!$B$7+RawData!L1712*ScoringModel!$B$8+RawData!M1712*ScoringModel!$B$9+RawData!N1712*ScoringModel!$B$10)*0.01,"")</f>
        <v/>
      </c>
      <c r="O1712" t="str">
        <f>IF(A1712&lt;&gt;"",(RawData!O1712*ScoringModel!$B$14+RawData!P1712*ScoringModel!$B$15+RawData!Q1712*ScoringModel!$B$16+RawData!R1712*ScoringModel!$B$17+RawData!S1712*ScoringModel!$B$18+RawData!T1712*ScoringModel!$B$19+RawData!U1712*ScoringModel!$B$20)*0.01,"")</f>
        <v/>
      </c>
      <c r="P1712" t="str">
        <f>IF(A1712&lt;&gt;"",(RawData!V1712*ScoringModel!$B$24+RawData!W1712*ScoringModel!$B$25+RawData!X1712*ScoringModel!$B$26+RawData!Y1712*ScoringModel!$B$27+RawData!Z1712*ScoringModel!$B$28+RawData!AA1712*ScoringModel!$B$29+RawData!AB1712*ScoringModel!$B$30)*0.01,"")</f>
        <v/>
      </c>
      <c r="Q1712" s="19"/>
      <c r="R1712" s="19"/>
      <c r="S1712" s="19"/>
      <c r="T1712" s="19"/>
      <c r="U1712" s="19"/>
      <c r="V1712" s="19"/>
    </row>
    <row r="1713" spans="1:22" x14ac:dyDescent="0.25">
      <c r="A1713" t="str">
        <f>IF(RawData!A1713&lt;&gt;"",RawData!A1713,"")</f>
        <v/>
      </c>
      <c r="B1713" t="str">
        <f>IF(RawData!B1713&lt;&gt;"",CONCATENATE(RawData!B1713,", ",RawData!C1713),"")</f>
        <v/>
      </c>
      <c r="C1713" t="str">
        <f>IF(RawData!D1713&lt;&gt;"",RawData!D1713,"")</f>
        <v/>
      </c>
      <c r="D1713" s="28" t="str">
        <f>IF(RawData!E1713&lt;&gt;"",RawData!E1713,"")</f>
        <v/>
      </c>
      <c r="E1713" t="str">
        <f>IF(RawData!F1713&lt;&gt;"",CONCATENATE(RawData!F1713,", ",LEFT(RawData!G1713,1)),"")</f>
        <v/>
      </c>
      <c r="G1713" s="30" t="str">
        <f t="shared" si="26"/>
        <v/>
      </c>
      <c r="H1713" t="str">
        <f>IF(A1713&lt;&gt;"",VLOOKUP(G1713,ScoreRanges!$C$4:$E$8,3),"")</f>
        <v/>
      </c>
      <c r="J1713" s="30" t="str">
        <f>IF(AND(ConversionTable!$F$2&lt;&gt;"",A1713&lt;&gt;""),VLOOKUP(G1713,ConversionTable!B$2:D$402,3),"")</f>
        <v/>
      </c>
      <c r="K1713" t="str">
        <f>IF(AND(ConversionTable!$F$2&lt;&gt;"",A1713&lt;&gt;""),VLOOKUP(J1713,ConversionTable!I$4:K$7,3),"")</f>
        <v/>
      </c>
      <c r="M1713" t="str">
        <f>IF(A1713&lt;&gt;"",(RawData!AC1713*ScoringModel!$B$11+RawData!AD1713*ScoringModel!$B$21+RawData!AE1713*ScoringModel!$B$31)*0.01,"")</f>
        <v/>
      </c>
      <c r="N1713" t="str">
        <f>IF(A1713&lt;&gt;"",(RawData!H1713*ScoringModel!$B$4+RawData!I1713*ScoringModel!$B$5+RawData!J1713*ScoringModel!$B$6+RawData!K1713*ScoringModel!$B$7+RawData!L1713*ScoringModel!$B$8+RawData!M1713*ScoringModel!$B$9+RawData!N1713*ScoringModel!$B$10)*0.01,"")</f>
        <v/>
      </c>
      <c r="O1713" t="str">
        <f>IF(A1713&lt;&gt;"",(RawData!O1713*ScoringModel!$B$14+RawData!P1713*ScoringModel!$B$15+RawData!Q1713*ScoringModel!$B$16+RawData!R1713*ScoringModel!$B$17+RawData!S1713*ScoringModel!$B$18+RawData!T1713*ScoringModel!$B$19+RawData!U1713*ScoringModel!$B$20)*0.01,"")</f>
        <v/>
      </c>
      <c r="P1713" t="str">
        <f>IF(A1713&lt;&gt;"",(RawData!V1713*ScoringModel!$B$24+RawData!W1713*ScoringModel!$B$25+RawData!X1713*ScoringModel!$B$26+RawData!Y1713*ScoringModel!$B$27+RawData!Z1713*ScoringModel!$B$28+RawData!AA1713*ScoringModel!$B$29+RawData!AB1713*ScoringModel!$B$30)*0.01,"")</f>
        <v/>
      </c>
      <c r="Q1713" s="19"/>
      <c r="R1713" s="19"/>
      <c r="S1713" s="19"/>
      <c r="T1713" s="19"/>
      <c r="U1713" s="19"/>
      <c r="V1713" s="19"/>
    </row>
    <row r="1714" spans="1:22" x14ac:dyDescent="0.25">
      <c r="A1714" t="str">
        <f>IF(RawData!A1714&lt;&gt;"",RawData!A1714,"")</f>
        <v/>
      </c>
      <c r="B1714" t="str">
        <f>IF(RawData!B1714&lt;&gt;"",CONCATENATE(RawData!B1714,", ",RawData!C1714),"")</f>
        <v/>
      </c>
      <c r="C1714" t="str">
        <f>IF(RawData!D1714&lt;&gt;"",RawData!D1714,"")</f>
        <v/>
      </c>
      <c r="D1714" s="28" t="str">
        <f>IF(RawData!E1714&lt;&gt;"",RawData!E1714,"")</f>
        <v/>
      </c>
      <c r="E1714" t="str">
        <f>IF(RawData!F1714&lt;&gt;"",CONCATENATE(RawData!F1714,", ",LEFT(RawData!G1714,1)),"")</f>
        <v/>
      </c>
      <c r="G1714" s="30" t="str">
        <f t="shared" si="26"/>
        <v/>
      </c>
      <c r="H1714" t="str">
        <f>IF(A1714&lt;&gt;"",VLOOKUP(G1714,ScoreRanges!$C$4:$E$8,3),"")</f>
        <v/>
      </c>
      <c r="J1714" s="30" t="str">
        <f>IF(AND(ConversionTable!$F$2&lt;&gt;"",A1714&lt;&gt;""),VLOOKUP(G1714,ConversionTable!B$2:D$402,3),"")</f>
        <v/>
      </c>
      <c r="K1714" t="str">
        <f>IF(AND(ConversionTable!$F$2&lt;&gt;"",A1714&lt;&gt;""),VLOOKUP(J1714,ConversionTable!I$4:K$7,3),"")</f>
        <v/>
      </c>
      <c r="M1714" t="str">
        <f>IF(A1714&lt;&gt;"",(RawData!AC1714*ScoringModel!$B$11+RawData!AD1714*ScoringModel!$B$21+RawData!AE1714*ScoringModel!$B$31)*0.01,"")</f>
        <v/>
      </c>
      <c r="N1714" t="str">
        <f>IF(A1714&lt;&gt;"",(RawData!H1714*ScoringModel!$B$4+RawData!I1714*ScoringModel!$B$5+RawData!J1714*ScoringModel!$B$6+RawData!K1714*ScoringModel!$B$7+RawData!L1714*ScoringModel!$B$8+RawData!M1714*ScoringModel!$B$9+RawData!N1714*ScoringModel!$B$10)*0.01,"")</f>
        <v/>
      </c>
      <c r="O1714" t="str">
        <f>IF(A1714&lt;&gt;"",(RawData!O1714*ScoringModel!$B$14+RawData!P1714*ScoringModel!$B$15+RawData!Q1714*ScoringModel!$B$16+RawData!R1714*ScoringModel!$B$17+RawData!S1714*ScoringModel!$B$18+RawData!T1714*ScoringModel!$B$19+RawData!U1714*ScoringModel!$B$20)*0.01,"")</f>
        <v/>
      </c>
      <c r="P1714" t="str">
        <f>IF(A1714&lt;&gt;"",(RawData!V1714*ScoringModel!$B$24+RawData!W1714*ScoringModel!$B$25+RawData!X1714*ScoringModel!$B$26+RawData!Y1714*ScoringModel!$B$27+RawData!Z1714*ScoringModel!$B$28+RawData!AA1714*ScoringModel!$B$29+RawData!AB1714*ScoringModel!$B$30)*0.01,"")</f>
        <v/>
      </c>
      <c r="Q1714" s="19"/>
      <c r="R1714" s="19"/>
      <c r="S1714" s="19"/>
      <c r="T1714" s="19"/>
      <c r="U1714" s="19"/>
      <c r="V1714" s="19"/>
    </row>
    <row r="1715" spans="1:22" x14ac:dyDescent="0.25">
      <c r="A1715" t="str">
        <f>IF(RawData!A1715&lt;&gt;"",RawData!A1715,"")</f>
        <v/>
      </c>
      <c r="B1715" t="str">
        <f>IF(RawData!B1715&lt;&gt;"",CONCATENATE(RawData!B1715,", ",RawData!C1715),"")</f>
        <v/>
      </c>
      <c r="C1715" t="str">
        <f>IF(RawData!D1715&lt;&gt;"",RawData!D1715,"")</f>
        <v/>
      </c>
      <c r="D1715" s="28" t="str">
        <f>IF(RawData!E1715&lt;&gt;"",RawData!E1715,"")</f>
        <v/>
      </c>
      <c r="E1715" t="str">
        <f>IF(RawData!F1715&lt;&gt;"",CONCATENATE(RawData!F1715,", ",LEFT(RawData!G1715,1)),"")</f>
        <v/>
      </c>
      <c r="G1715" s="30" t="str">
        <f t="shared" si="26"/>
        <v/>
      </c>
      <c r="H1715" t="str">
        <f>IF(A1715&lt;&gt;"",VLOOKUP(G1715,ScoreRanges!$C$4:$E$8,3),"")</f>
        <v/>
      </c>
      <c r="J1715" s="30" t="str">
        <f>IF(AND(ConversionTable!$F$2&lt;&gt;"",A1715&lt;&gt;""),VLOOKUP(G1715,ConversionTable!B$2:D$402,3),"")</f>
        <v/>
      </c>
      <c r="K1715" t="str">
        <f>IF(AND(ConversionTable!$F$2&lt;&gt;"",A1715&lt;&gt;""),VLOOKUP(J1715,ConversionTable!I$4:K$7,3),"")</f>
        <v/>
      </c>
      <c r="M1715" t="str">
        <f>IF(A1715&lt;&gt;"",(RawData!AC1715*ScoringModel!$B$11+RawData!AD1715*ScoringModel!$B$21+RawData!AE1715*ScoringModel!$B$31)*0.01,"")</f>
        <v/>
      </c>
      <c r="N1715" t="str">
        <f>IF(A1715&lt;&gt;"",(RawData!H1715*ScoringModel!$B$4+RawData!I1715*ScoringModel!$B$5+RawData!J1715*ScoringModel!$B$6+RawData!K1715*ScoringModel!$B$7+RawData!L1715*ScoringModel!$B$8+RawData!M1715*ScoringModel!$B$9+RawData!N1715*ScoringModel!$B$10)*0.01,"")</f>
        <v/>
      </c>
      <c r="O1715" t="str">
        <f>IF(A1715&lt;&gt;"",(RawData!O1715*ScoringModel!$B$14+RawData!P1715*ScoringModel!$B$15+RawData!Q1715*ScoringModel!$B$16+RawData!R1715*ScoringModel!$B$17+RawData!S1715*ScoringModel!$B$18+RawData!T1715*ScoringModel!$B$19+RawData!U1715*ScoringModel!$B$20)*0.01,"")</f>
        <v/>
      </c>
      <c r="P1715" t="str">
        <f>IF(A1715&lt;&gt;"",(RawData!V1715*ScoringModel!$B$24+RawData!W1715*ScoringModel!$B$25+RawData!X1715*ScoringModel!$B$26+RawData!Y1715*ScoringModel!$B$27+RawData!Z1715*ScoringModel!$B$28+RawData!AA1715*ScoringModel!$B$29+RawData!AB1715*ScoringModel!$B$30)*0.01,"")</f>
        <v/>
      </c>
      <c r="Q1715" s="19"/>
      <c r="R1715" s="19"/>
      <c r="S1715" s="19"/>
      <c r="T1715" s="19"/>
      <c r="U1715" s="19"/>
      <c r="V1715" s="19"/>
    </row>
    <row r="1716" spans="1:22" x14ac:dyDescent="0.25">
      <c r="A1716" t="str">
        <f>IF(RawData!A1716&lt;&gt;"",RawData!A1716,"")</f>
        <v/>
      </c>
      <c r="B1716" t="str">
        <f>IF(RawData!B1716&lt;&gt;"",CONCATENATE(RawData!B1716,", ",RawData!C1716),"")</f>
        <v/>
      </c>
      <c r="C1716" t="str">
        <f>IF(RawData!D1716&lt;&gt;"",RawData!D1716,"")</f>
        <v/>
      </c>
      <c r="D1716" s="28" t="str">
        <f>IF(RawData!E1716&lt;&gt;"",RawData!E1716,"")</f>
        <v/>
      </c>
      <c r="E1716" t="str">
        <f>IF(RawData!F1716&lt;&gt;"",CONCATENATE(RawData!F1716,", ",LEFT(RawData!G1716,1)),"")</f>
        <v/>
      </c>
      <c r="G1716" s="30" t="str">
        <f t="shared" si="26"/>
        <v/>
      </c>
      <c r="H1716" t="str">
        <f>IF(A1716&lt;&gt;"",VLOOKUP(G1716,ScoreRanges!$C$4:$E$8,3),"")</f>
        <v/>
      </c>
      <c r="J1716" s="30" t="str">
        <f>IF(AND(ConversionTable!$F$2&lt;&gt;"",A1716&lt;&gt;""),VLOOKUP(G1716,ConversionTable!B$2:D$402,3),"")</f>
        <v/>
      </c>
      <c r="K1716" t="str">
        <f>IF(AND(ConversionTable!$F$2&lt;&gt;"",A1716&lt;&gt;""),VLOOKUP(J1716,ConversionTable!I$4:K$7,3),"")</f>
        <v/>
      </c>
      <c r="M1716" t="str">
        <f>IF(A1716&lt;&gt;"",(RawData!AC1716*ScoringModel!$B$11+RawData!AD1716*ScoringModel!$B$21+RawData!AE1716*ScoringModel!$B$31)*0.01,"")</f>
        <v/>
      </c>
      <c r="N1716" t="str">
        <f>IF(A1716&lt;&gt;"",(RawData!H1716*ScoringModel!$B$4+RawData!I1716*ScoringModel!$B$5+RawData!J1716*ScoringModel!$B$6+RawData!K1716*ScoringModel!$B$7+RawData!L1716*ScoringModel!$B$8+RawData!M1716*ScoringModel!$B$9+RawData!N1716*ScoringModel!$B$10)*0.01,"")</f>
        <v/>
      </c>
      <c r="O1716" t="str">
        <f>IF(A1716&lt;&gt;"",(RawData!O1716*ScoringModel!$B$14+RawData!P1716*ScoringModel!$B$15+RawData!Q1716*ScoringModel!$B$16+RawData!R1716*ScoringModel!$B$17+RawData!S1716*ScoringModel!$B$18+RawData!T1716*ScoringModel!$B$19+RawData!U1716*ScoringModel!$B$20)*0.01,"")</f>
        <v/>
      </c>
      <c r="P1716" t="str">
        <f>IF(A1716&lt;&gt;"",(RawData!V1716*ScoringModel!$B$24+RawData!W1716*ScoringModel!$B$25+RawData!X1716*ScoringModel!$B$26+RawData!Y1716*ScoringModel!$B$27+RawData!Z1716*ScoringModel!$B$28+RawData!AA1716*ScoringModel!$B$29+RawData!AB1716*ScoringModel!$B$30)*0.01,"")</f>
        <v/>
      </c>
      <c r="Q1716" s="19"/>
      <c r="R1716" s="19"/>
      <c r="S1716" s="19"/>
      <c r="T1716" s="19"/>
      <c r="U1716" s="19"/>
      <c r="V1716" s="19"/>
    </row>
    <row r="1717" spans="1:22" x14ac:dyDescent="0.25">
      <c r="A1717" t="str">
        <f>IF(RawData!A1717&lt;&gt;"",RawData!A1717,"")</f>
        <v/>
      </c>
      <c r="B1717" t="str">
        <f>IF(RawData!B1717&lt;&gt;"",CONCATENATE(RawData!B1717,", ",RawData!C1717),"")</f>
        <v/>
      </c>
      <c r="C1717" t="str">
        <f>IF(RawData!D1717&lt;&gt;"",RawData!D1717,"")</f>
        <v/>
      </c>
      <c r="D1717" s="28" t="str">
        <f>IF(RawData!E1717&lt;&gt;"",RawData!E1717,"")</f>
        <v/>
      </c>
      <c r="E1717" t="str">
        <f>IF(RawData!F1717&lt;&gt;"",CONCATENATE(RawData!F1717,", ",LEFT(RawData!G1717,1)),"")</f>
        <v/>
      </c>
      <c r="G1717" s="30" t="str">
        <f t="shared" si="26"/>
        <v/>
      </c>
      <c r="H1717" t="str">
        <f>IF(A1717&lt;&gt;"",VLOOKUP(G1717,ScoreRanges!$C$4:$E$8,3),"")</f>
        <v/>
      </c>
      <c r="J1717" s="30" t="str">
        <f>IF(AND(ConversionTable!$F$2&lt;&gt;"",A1717&lt;&gt;""),VLOOKUP(G1717,ConversionTable!B$2:D$402,3),"")</f>
        <v/>
      </c>
      <c r="K1717" t="str">
        <f>IF(AND(ConversionTable!$F$2&lt;&gt;"",A1717&lt;&gt;""),VLOOKUP(J1717,ConversionTable!I$4:K$7,3),"")</f>
        <v/>
      </c>
      <c r="M1717" t="str">
        <f>IF(A1717&lt;&gt;"",(RawData!AC1717*ScoringModel!$B$11+RawData!AD1717*ScoringModel!$B$21+RawData!AE1717*ScoringModel!$B$31)*0.01,"")</f>
        <v/>
      </c>
      <c r="N1717" t="str">
        <f>IF(A1717&lt;&gt;"",(RawData!H1717*ScoringModel!$B$4+RawData!I1717*ScoringModel!$B$5+RawData!J1717*ScoringModel!$B$6+RawData!K1717*ScoringModel!$B$7+RawData!L1717*ScoringModel!$B$8+RawData!M1717*ScoringModel!$B$9+RawData!N1717*ScoringModel!$B$10)*0.01,"")</f>
        <v/>
      </c>
      <c r="O1717" t="str">
        <f>IF(A1717&lt;&gt;"",(RawData!O1717*ScoringModel!$B$14+RawData!P1717*ScoringModel!$B$15+RawData!Q1717*ScoringModel!$B$16+RawData!R1717*ScoringModel!$B$17+RawData!S1717*ScoringModel!$B$18+RawData!T1717*ScoringModel!$B$19+RawData!U1717*ScoringModel!$B$20)*0.01,"")</f>
        <v/>
      </c>
      <c r="P1717" t="str">
        <f>IF(A1717&lt;&gt;"",(RawData!V1717*ScoringModel!$B$24+RawData!W1717*ScoringModel!$B$25+RawData!X1717*ScoringModel!$B$26+RawData!Y1717*ScoringModel!$B$27+RawData!Z1717*ScoringModel!$B$28+RawData!AA1717*ScoringModel!$B$29+RawData!AB1717*ScoringModel!$B$30)*0.01,"")</f>
        <v/>
      </c>
      <c r="Q1717" s="19"/>
      <c r="R1717" s="19"/>
      <c r="S1717" s="19"/>
      <c r="T1717" s="19"/>
      <c r="U1717" s="19"/>
      <c r="V1717" s="19"/>
    </row>
    <row r="1718" spans="1:22" x14ac:dyDescent="0.25">
      <c r="A1718" t="str">
        <f>IF(RawData!A1718&lt;&gt;"",RawData!A1718,"")</f>
        <v/>
      </c>
      <c r="B1718" t="str">
        <f>IF(RawData!B1718&lt;&gt;"",CONCATENATE(RawData!B1718,", ",RawData!C1718),"")</f>
        <v/>
      </c>
      <c r="C1718" t="str">
        <f>IF(RawData!D1718&lt;&gt;"",RawData!D1718,"")</f>
        <v/>
      </c>
      <c r="D1718" s="28" t="str">
        <f>IF(RawData!E1718&lt;&gt;"",RawData!E1718,"")</f>
        <v/>
      </c>
      <c r="E1718" t="str">
        <f>IF(RawData!F1718&lt;&gt;"",CONCATENATE(RawData!F1718,", ",LEFT(RawData!G1718,1)),"")</f>
        <v/>
      </c>
      <c r="G1718" s="30" t="str">
        <f t="shared" si="26"/>
        <v/>
      </c>
      <c r="H1718" t="str">
        <f>IF(A1718&lt;&gt;"",VLOOKUP(G1718,ScoreRanges!$C$4:$E$8,3),"")</f>
        <v/>
      </c>
      <c r="J1718" s="30" t="str">
        <f>IF(AND(ConversionTable!$F$2&lt;&gt;"",A1718&lt;&gt;""),VLOOKUP(G1718,ConversionTable!B$2:D$402,3),"")</f>
        <v/>
      </c>
      <c r="K1718" t="str">
        <f>IF(AND(ConversionTable!$F$2&lt;&gt;"",A1718&lt;&gt;""),VLOOKUP(J1718,ConversionTable!I$4:K$7,3),"")</f>
        <v/>
      </c>
      <c r="M1718" t="str">
        <f>IF(A1718&lt;&gt;"",(RawData!AC1718*ScoringModel!$B$11+RawData!AD1718*ScoringModel!$B$21+RawData!AE1718*ScoringModel!$B$31)*0.01,"")</f>
        <v/>
      </c>
      <c r="N1718" t="str">
        <f>IF(A1718&lt;&gt;"",(RawData!H1718*ScoringModel!$B$4+RawData!I1718*ScoringModel!$B$5+RawData!J1718*ScoringModel!$B$6+RawData!K1718*ScoringModel!$B$7+RawData!L1718*ScoringModel!$B$8+RawData!M1718*ScoringModel!$B$9+RawData!N1718*ScoringModel!$B$10)*0.01,"")</f>
        <v/>
      </c>
      <c r="O1718" t="str">
        <f>IF(A1718&lt;&gt;"",(RawData!O1718*ScoringModel!$B$14+RawData!P1718*ScoringModel!$B$15+RawData!Q1718*ScoringModel!$B$16+RawData!R1718*ScoringModel!$B$17+RawData!S1718*ScoringModel!$B$18+RawData!T1718*ScoringModel!$B$19+RawData!U1718*ScoringModel!$B$20)*0.01,"")</f>
        <v/>
      </c>
      <c r="P1718" t="str">
        <f>IF(A1718&lt;&gt;"",(RawData!V1718*ScoringModel!$B$24+RawData!W1718*ScoringModel!$B$25+RawData!X1718*ScoringModel!$B$26+RawData!Y1718*ScoringModel!$B$27+RawData!Z1718*ScoringModel!$B$28+RawData!AA1718*ScoringModel!$B$29+RawData!AB1718*ScoringModel!$B$30)*0.01,"")</f>
        <v/>
      </c>
      <c r="Q1718" s="19"/>
      <c r="R1718" s="19"/>
      <c r="S1718" s="19"/>
      <c r="T1718" s="19"/>
      <c r="U1718" s="19"/>
      <c r="V1718" s="19"/>
    </row>
    <row r="1719" spans="1:22" x14ac:dyDescent="0.25">
      <c r="A1719" t="str">
        <f>IF(RawData!A1719&lt;&gt;"",RawData!A1719,"")</f>
        <v/>
      </c>
      <c r="B1719" t="str">
        <f>IF(RawData!B1719&lt;&gt;"",CONCATENATE(RawData!B1719,", ",RawData!C1719),"")</f>
        <v/>
      </c>
      <c r="C1719" t="str">
        <f>IF(RawData!D1719&lt;&gt;"",RawData!D1719,"")</f>
        <v/>
      </c>
      <c r="D1719" s="28" t="str">
        <f>IF(RawData!E1719&lt;&gt;"",RawData!E1719,"")</f>
        <v/>
      </c>
      <c r="E1719" t="str">
        <f>IF(RawData!F1719&lt;&gt;"",CONCATENATE(RawData!F1719,", ",LEFT(RawData!G1719,1)),"")</f>
        <v/>
      </c>
      <c r="G1719" s="30" t="str">
        <f t="shared" si="26"/>
        <v/>
      </c>
      <c r="H1719" t="str">
        <f>IF(A1719&lt;&gt;"",VLOOKUP(G1719,ScoreRanges!$C$4:$E$8,3),"")</f>
        <v/>
      </c>
      <c r="J1719" s="30" t="str">
        <f>IF(AND(ConversionTable!$F$2&lt;&gt;"",A1719&lt;&gt;""),VLOOKUP(G1719,ConversionTable!B$2:D$402,3),"")</f>
        <v/>
      </c>
      <c r="K1719" t="str">
        <f>IF(AND(ConversionTable!$F$2&lt;&gt;"",A1719&lt;&gt;""),VLOOKUP(J1719,ConversionTable!I$4:K$7,3),"")</f>
        <v/>
      </c>
      <c r="M1719" t="str">
        <f>IF(A1719&lt;&gt;"",(RawData!AC1719*ScoringModel!$B$11+RawData!AD1719*ScoringModel!$B$21+RawData!AE1719*ScoringModel!$B$31)*0.01,"")</f>
        <v/>
      </c>
      <c r="N1719" t="str">
        <f>IF(A1719&lt;&gt;"",(RawData!H1719*ScoringModel!$B$4+RawData!I1719*ScoringModel!$B$5+RawData!J1719*ScoringModel!$B$6+RawData!K1719*ScoringModel!$B$7+RawData!L1719*ScoringModel!$B$8+RawData!M1719*ScoringModel!$B$9+RawData!N1719*ScoringModel!$B$10)*0.01,"")</f>
        <v/>
      </c>
      <c r="O1719" t="str">
        <f>IF(A1719&lt;&gt;"",(RawData!O1719*ScoringModel!$B$14+RawData!P1719*ScoringModel!$B$15+RawData!Q1719*ScoringModel!$B$16+RawData!R1719*ScoringModel!$B$17+RawData!S1719*ScoringModel!$B$18+RawData!T1719*ScoringModel!$B$19+RawData!U1719*ScoringModel!$B$20)*0.01,"")</f>
        <v/>
      </c>
      <c r="P1719" t="str">
        <f>IF(A1719&lt;&gt;"",(RawData!V1719*ScoringModel!$B$24+RawData!W1719*ScoringModel!$B$25+RawData!X1719*ScoringModel!$B$26+RawData!Y1719*ScoringModel!$B$27+RawData!Z1719*ScoringModel!$B$28+RawData!AA1719*ScoringModel!$B$29+RawData!AB1719*ScoringModel!$B$30)*0.01,"")</f>
        <v/>
      </c>
      <c r="Q1719" s="19"/>
      <c r="R1719" s="19"/>
      <c r="S1719" s="19"/>
      <c r="T1719" s="19"/>
      <c r="U1719" s="19"/>
      <c r="V1719" s="19"/>
    </row>
    <row r="1720" spans="1:22" x14ac:dyDescent="0.25">
      <c r="A1720" t="str">
        <f>IF(RawData!A1720&lt;&gt;"",RawData!A1720,"")</f>
        <v/>
      </c>
      <c r="B1720" t="str">
        <f>IF(RawData!B1720&lt;&gt;"",CONCATENATE(RawData!B1720,", ",RawData!C1720),"")</f>
        <v/>
      </c>
      <c r="C1720" t="str">
        <f>IF(RawData!D1720&lt;&gt;"",RawData!D1720,"")</f>
        <v/>
      </c>
      <c r="D1720" s="28" t="str">
        <f>IF(RawData!E1720&lt;&gt;"",RawData!E1720,"")</f>
        <v/>
      </c>
      <c r="E1720" t="str">
        <f>IF(RawData!F1720&lt;&gt;"",CONCATENATE(RawData!F1720,", ",LEFT(RawData!G1720,1)),"")</f>
        <v/>
      </c>
      <c r="G1720" s="30" t="str">
        <f t="shared" si="26"/>
        <v/>
      </c>
      <c r="H1720" t="str">
        <f>IF(A1720&lt;&gt;"",VLOOKUP(G1720,ScoreRanges!$C$4:$E$8,3),"")</f>
        <v/>
      </c>
      <c r="J1720" s="30" t="str">
        <f>IF(AND(ConversionTable!$F$2&lt;&gt;"",A1720&lt;&gt;""),VLOOKUP(G1720,ConversionTable!B$2:D$402,3),"")</f>
        <v/>
      </c>
      <c r="K1720" t="str">
        <f>IF(AND(ConversionTable!$F$2&lt;&gt;"",A1720&lt;&gt;""),VLOOKUP(J1720,ConversionTable!I$4:K$7,3),"")</f>
        <v/>
      </c>
      <c r="M1720" t="str">
        <f>IF(A1720&lt;&gt;"",(RawData!AC1720*ScoringModel!$B$11+RawData!AD1720*ScoringModel!$B$21+RawData!AE1720*ScoringModel!$B$31)*0.01,"")</f>
        <v/>
      </c>
      <c r="N1720" t="str">
        <f>IF(A1720&lt;&gt;"",(RawData!H1720*ScoringModel!$B$4+RawData!I1720*ScoringModel!$B$5+RawData!J1720*ScoringModel!$B$6+RawData!K1720*ScoringModel!$B$7+RawData!L1720*ScoringModel!$B$8+RawData!M1720*ScoringModel!$B$9+RawData!N1720*ScoringModel!$B$10)*0.01,"")</f>
        <v/>
      </c>
      <c r="O1720" t="str">
        <f>IF(A1720&lt;&gt;"",(RawData!O1720*ScoringModel!$B$14+RawData!P1720*ScoringModel!$B$15+RawData!Q1720*ScoringModel!$B$16+RawData!R1720*ScoringModel!$B$17+RawData!S1720*ScoringModel!$B$18+RawData!T1720*ScoringModel!$B$19+RawData!U1720*ScoringModel!$B$20)*0.01,"")</f>
        <v/>
      </c>
      <c r="P1720" t="str">
        <f>IF(A1720&lt;&gt;"",(RawData!V1720*ScoringModel!$B$24+RawData!W1720*ScoringModel!$B$25+RawData!X1720*ScoringModel!$B$26+RawData!Y1720*ScoringModel!$B$27+RawData!Z1720*ScoringModel!$B$28+RawData!AA1720*ScoringModel!$B$29+RawData!AB1720*ScoringModel!$B$30)*0.01,"")</f>
        <v/>
      </c>
      <c r="Q1720" s="19"/>
      <c r="R1720" s="19"/>
      <c r="S1720" s="19"/>
      <c r="T1720" s="19"/>
      <c r="U1720" s="19"/>
      <c r="V1720" s="19"/>
    </row>
    <row r="1721" spans="1:22" x14ac:dyDescent="0.25">
      <c r="A1721" t="str">
        <f>IF(RawData!A1721&lt;&gt;"",RawData!A1721,"")</f>
        <v/>
      </c>
      <c r="B1721" t="str">
        <f>IF(RawData!B1721&lt;&gt;"",CONCATENATE(RawData!B1721,", ",RawData!C1721),"")</f>
        <v/>
      </c>
      <c r="C1721" t="str">
        <f>IF(RawData!D1721&lt;&gt;"",RawData!D1721,"")</f>
        <v/>
      </c>
      <c r="D1721" s="28" t="str">
        <f>IF(RawData!E1721&lt;&gt;"",RawData!E1721,"")</f>
        <v/>
      </c>
      <c r="E1721" t="str">
        <f>IF(RawData!F1721&lt;&gt;"",CONCATENATE(RawData!F1721,", ",LEFT(RawData!G1721,1)),"")</f>
        <v/>
      </c>
      <c r="G1721" s="30" t="str">
        <f t="shared" si="26"/>
        <v/>
      </c>
      <c r="H1721" t="str">
        <f>IF(A1721&lt;&gt;"",VLOOKUP(G1721,ScoreRanges!$C$4:$E$8,3),"")</f>
        <v/>
      </c>
      <c r="J1721" s="30" t="str">
        <f>IF(AND(ConversionTable!$F$2&lt;&gt;"",A1721&lt;&gt;""),VLOOKUP(G1721,ConversionTable!B$2:D$402,3),"")</f>
        <v/>
      </c>
      <c r="K1721" t="str">
        <f>IF(AND(ConversionTable!$F$2&lt;&gt;"",A1721&lt;&gt;""),VLOOKUP(J1721,ConversionTable!I$4:K$7,3),"")</f>
        <v/>
      </c>
      <c r="M1721" t="str">
        <f>IF(A1721&lt;&gt;"",(RawData!AC1721*ScoringModel!$B$11+RawData!AD1721*ScoringModel!$B$21+RawData!AE1721*ScoringModel!$B$31)*0.01,"")</f>
        <v/>
      </c>
      <c r="N1721" t="str">
        <f>IF(A1721&lt;&gt;"",(RawData!H1721*ScoringModel!$B$4+RawData!I1721*ScoringModel!$B$5+RawData!J1721*ScoringModel!$B$6+RawData!K1721*ScoringModel!$B$7+RawData!L1721*ScoringModel!$B$8+RawData!M1721*ScoringModel!$B$9+RawData!N1721*ScoringModel!$B$10)*0.01,"")</f>
        <v/>
      </c>
      <c r="O1721" t="str">
        <f>IF(A1721&lt;&gt;"",(RawData!O1721*ScoringModel!$B$14+RawData!P1721*ScoringModel!$B$15+RawData!Q1721*ScoringModel!$B$16+RawData!R1721*ScoringModel!$B$17+RawData!S1721*ScoringModel!$B$18+RawData!T1721*ScoringModel!$B$19+RawData!U1721*ScoringModel!$B$20)*0.01,"")</f>
        <v/>
      </c>
      <c r="P1721" t="str">
        <f>IF(A1721&lt;&gt;"",(RawData!V1721*ScoringModel!$B$24+RawData!W1721*ScoringModel!$B$25+RawData!X1721*ScoringModel!$B$26+RawData!Y1721*ScoringModel!$B$27+RawData!Z1721*ScoringModel!$B$28+RawData!AA1721*ScoringModel!$B$29+RawData!AB1721*ScoringModel!$B$30)*0.01,"")</f>
        <v/>
      </c>
      <c r="Q1721" s="19"/>
      <c r="R1721" s="19"/>
      <c r="S1721" s="19"/>
      <c r="T1721" s="19"/>
      <c r="U1721" s="19"/>
      <c r="V1721" s="19"/>
    </row>
    <row r="1722" spans="1:22" x14ac:dyDescent="0.25">
      <c r="A1722" t="str">
        <f>IF(RawData!A1722&lt;&gt;"",RawData!A1722,"")</f>
        <v/>
      </c>
      <c r="B1722" t="str">
        <f>IF(RawData!B1722&lt;&gt;"",CONCATENATE(RawData!B1722,", ",RawData!C1722),"")</f>
        <v/>
      </c>
      <c r="C1722" t="str">
        <f>IF(RawData!D1722&lt;&gt;"",RawData!D1722,"")</f>
        <v/>
      </c>
      <c r="D1722" s="28" t="str">
        <f>IF(RawData!E1722&lt;&gt;"",RawData!E1722,"")</f>
        <v/>
      </c>
      <c r="E1722" t="str">
        <f>IF(RawData!F1722&lt;&gt;"",CONCATENATE(RawData!F1722,", ",LEFT(RawData!G1722,1)),"")</f>
        <v/>
      </c>
      <c r="G1722" s="30" t="str">
        <f t="shared" si="26"/>
        <v/>
      </c>
      <c r="H1722" t="str">
        <f>IF(A1722&lt;&gt;"",VLOOKUP(G1722,ScoreRanges!$C$4:$E$8,3),"")</f>
        <v/>
      </c>
      <c r="J1722" s="30" t="str">
        <f>IF(AND(ConversionTable!$F$2&lt;&gt;"",A1722&lt;&gt;""),VLOOKUP(G1722,ConversionTable!B$2:D$402,3),"")</f>
        <v/>
      </c>
      <c r="K1722" t="str">
        <f>IF(AND(ConversionTable!$F$2&lt;&gt;"",A1722&lt;&gt;""),VLOOKUP(J1722,ConversionTable!I$4:K$7,3),"")</f>
        <v/>
      </c>
      <c r="M1722" t="str">
        <f>IF(A1722&lt;&gt;"",(RawData!AC1722*ScoringModel!$B$11+RawData!AD1722*ScoringModel!$B$21+RawData!AE1722*ScoringModel!$B$31)*0.01,"")</f>
        <v/>
      </c>
      <c r="N1722" t="str">
        <f>IF(A1722&lt;&gt;"",(RawData!H1722*ScoringModel!$B$4+RawData!I1722*ScoringModel!$B$5+RawData!J1722*ScoringModel!$B$6+RawData!K1722*ScoringModel!$B$7+RawData!L1722*ScoringModel!$B$8+RawData!M1722*ScoringModel!$B$9+RawData!N1722*ScoringModel!$B$10)*0.01,"")</f>
        <v/>
      </c>
      <c r="O1722" t="str">
        <f>IF(A1722&lt;&gt;"",(RawData!O1722*ScoringModel!$B$14+RawData!P1722*ScoringModel!$B$15+RawData!Q1722*ScoringModel!$B$16+RawData!R1722*ScoringModel!$B$17+RawData!S1722*ScoringModel!$B$18+RawData!T1722*ScoringModel!$B$19+RawData!U1722*ScoringModel!$B$20)*0.01,"")</f>
        <v/>
      </c>
      <c r="P1722" t="str">
        <f>IF(A1722&lt;&gt;"",(RawData!V1722*ScoringModel!$B$24+RawData!W1722*ScoringModel!$B$25+RawData!X1722*ScoringModel!$B$26+RawData!Y1722*ScoringModel!$B$27+RawData!Z1722*ScoringModel!$B$28+RawData!AA1722*ScoringModel!$B$29+RawData!AB1722*ScoringModel!$B$30)*0.01,"")</f>
        <v/>
      </c>
      <c r="Q1722" s="19"/>
      <c r="R1722" s="19"/>
      <c r="S1722" s="19"/>
      <c r="T1722" s="19"/>
      <c r="U1722" s="19"/>
      <c r="V1722" s="19"/>
    </row>
    <row r="1723" spans="1:22" x14ac:dyDescent="0.25">
      <c r="A1723" t="str">
        <f>IF(RawData!A1723&lt;&gt;"",RawData!A1723,"")</f>
        <v/>
      </c>
      <c r="B1723" t="str">
        <f>IF(RawData!B1723&lt;&gt;"",CONCATENATE(RawData!B1723,", ",RawData!C1723),"")</f>
        <v/>
      </c>
      <c r="C1723" t="str">
        <f>IF(RawData!D1723&lt;&gt;"",RawData!D1723,"")</f>
        <v/>
      </c>
      <c r="D1723" s="28" t="str">
        <f>IF(RawData!E1723&lt;&gt;"",RawData!E1723,"")</f>
        <v/>
      </c>
      <c r="E1723" t="str">
        <f>IF(RawData!F1723&lt;&gt;"",CONCATENATE(RawData!F1723,", ",LEFT(RawData!G1723,1)),"")</f>
        <v/>
      </c>
      <c r="G1723" s="30" t="str">
        <f t="shared" si="26"/>
        <v/>
      </c>
      <c r="H1723" t="str">
        <f>IF(A1723&lt;&gt;"",VLOOKUP(G1723,ScoreRanges!$C$4:$E$8,3),"")</f>
        <v/>
      </c>
      <c r="J1723" s="30" t="str">
        <f>IF(AND(ConversionTable!$F$2&lt;&gt;"",A1723&lt;&gt;""),VLOOKUP(G1723,ConversionTable!B$2:D$402,3),"")</f>
        <v/>
      </c>
      <c r="K1723" t="str">
        <f>IF(AND(ConversionTable!$F$2&lt;&gt;"",A1723&lt;&gt;""),VLOOKUP(J1723,ConversionTable!I$4:K$7,3),"")</f>
        <v/>
      </c>
      <c r="M1723" t="str">
        <f>IF(A1723&lt;&gt;"",(RawData!AC1723*ScoringModel!$B$11+RawData!AD1723*ScoringModel!$B$21+RawData!AE1723*ScoringModel!$B$31)*0.01,"")</f>
        <v/>
      </c>
      <c r="N1723" t="str">
        <f>IF(A1723&lt;&gt;"",(RawData!H1723*ScoringModel!$B$4+RawData!I1723*ScoringModel!$B$5+RawData!J1723*ScoringModel!$B$6+RawData!K1723*ScoringModel!$B$7+RawData!L1723*ScoringModel!$B$8+RawData!M1723*ScoringModel!$B$9+RawData!N1723*ScoringModel!$B$10)*0.01,"")</f>
        <v/>
      </c>
      <c r="O1723" t="str">
        <f>IF(A1723&lt;&gt;"",(RawData!O1723*ScoringModel!$B$14+RawData!P1723*ScoringModel!$B$15+RawData!Q1723*ScoringModel!$B$16+RawData!R1723*ScoringModel!$B$17+RawData!S1723*ScoringModel!$B$18+RawData!T1723*ScoringModel!$B$19+RawData!U1723*ScoringModel!$B$20)*0.01,"")</f>
        <v/>
      </c>
      <c r="P1723" t="str">
        <f>IF(A1723&lt;&gt;"",(RawData!V1723*ScoringModel!$B$24+RawData!W1723*ScoringModel!$B$25+RawData!X1723*ScoringModel!$B$26+RawData!Y1723*ScoringModel!$B$27+RawData!Z1723*ScoringModel!$B$28+RawData!AA1723*ScoringModel!$B$29+RawData!AB1723*ScoringModel!$B$30)*0.01,"")</f>
        <v/>
      </c>
      <c r="Q1723" s="19"/>
      <c r="R1723" s="19"/>
      <c r="S1723" s="19"/>
      <c r="T1723" s="19"/>
      <c r="U1723" s="19"/>
      <c r="V1723" s="19"/>
    </row>
    <row r="1724" spans="1:22" x14ac:dyDescent="0.25">
      <c r="A1724" t="str">
        <f>IF(RawData!A1724&lt;&gt;"",RawData!A1724,"")</f>
        <v/>
      </c>
      <c r="B1724" t="str">
        <f>IF(RawData!B1724&lt;&gt;"",CONCATENATE(RawData!B1724,", ",RawData!C1724),"")</f>
        <v/>
      </c>
      <c r="C1724" t="str">
        <f>IF(RawData!D1724&lt;&gt;"",RawData!D1724,"")</f>
        <v/>
      </c>
      <c r="D1724" s="28" t="str">
        <f>IF(RawData!E1724&lt;&gt;"",RawData!E1724,"")</f>
        <v/>
      </c>
      <c r="E1724" t="str">
        <f>IF(RawData!F1724&lt;&gt;"",CONCATENATE(RawData!F1724,", ",LEFT(RawData!G1724,1)),"")</f>
        <v/>
      </c>
      <c r="G1724" s="30" t="str">
        <f t="shared" si="26"/>
        <v/>
      </c>
      <c r="H1724" t="str">
        <f>IF(A1724&lt;&gt;"",VLOOKUP(G1724,ScoreRanges!$C$4:$E$8,3),"")</f>
        <v/>
      </c>
      <c r="J1724" s="30" t="str">
        <f>IF(AND(ConversionTable!$F$2&lt;&gt;"",A1724&lt;&gt;""),VLOOKUP(G1724,ConversionTable!B$2:D$402,3),"")</f>
        <v/>
      </c>
      <c r="K1724" t="str">
        <f>IF(AND(ConversionTable!$F$2&lt;&gt;"",A1724&lt;&gt;""),VLOOKUP(J1724,ConversionTable!I$4:K$7,3),"")</f>
        <v/>
      </c>
      <c r="M1724" t="str">
        <f>IF(A1724&lt;&gt;"",(RawData!AC1724*ScoringModel!$B$11+RawData!AD1724*ScoringModel!$B$21+RawData!AE1724*ScoringModel!$B$31)*0.01,"")</f>
        <v/>
      </c>
      <c r="N1724" t="str">
        <f>IF(A1724&lt;&gt;"",(RawData!H1724*ScoringModel!$B$4+RawData!I1724*ScoringModel!$B$5+RawData!J1724*ScoringModel!$B$6+RawData!K1724*ScoringModel!$B$7+RawData!L1724*ScoringModel!$B$8+RawData!M1724*ScoringModel!$B$9+RawData!N1724*ScoringModel!$B$10)*0.01,"")</f>
        <v/>
      </c>
      <c r="O1724" t="str">
        <f>IF(A1724&lt;&gt;"",(RawData!O1724*ScoringModel!$B$14+RawData!P1724*ScoringModel!$B$15+RawData!Q1724*ScoringModel!$B$16+RawData!R1724*ScoringModel!$B$17+RawData!S1724*ScoringModel!$B$18+RawData!T1724*ScoringModel!$B$19+RawData!U1724*ScoringModel!$B$20)*0.01,"")</f>
        <v/>
      </c>
      <c r="P1724" t="str">
        <f>IF(A1724&lt;&gt;"",(RawData!V1724*ScoringModel!$B$24+RawData!W1724*ScoringModel!$B$25+RawData!X1724*ScoringModel!$B$26+RawData!Y1724*ScoringModel!$B$27+RawData!Z1724*ScoringModel!$B$28+RawData!AA1724*ScoringModel!$B$29+RawData!AB1724*ScoringModel!$B$30)*0.01,"")</f>
        <v/>
      </c>
      <c r="Q1724" s="19"/>
      <c r="R1724" s="19"/>
      <c r="S1724" s="19"/>
      <c r="T1724" s="19"/>
      <c r="U1724" s="19"/>
      <c r="V1724" s="19"/>
    </row>
    <row r="1725" spans="1:22" x14ac:dyDescent="0.25">
      <c r="A1725" t="str">
        <f>IF(RawData!A1725&lt;&gt;"",RawData!A1725,"")</f>
        <v/>
      </c>
      <c r="B1725" t="str">
        <f>IF(RawData!B1725&lt;&gt;"",CONCATENATE(RawData!B1725,", ",RawData!C1725),"")</f>
        <v/>
      </c>
      <c r="C1725" t="str">
        <f>IF(RawData!D1725&lt;&gt;"",RawData!D1725,"")</f>
        <v/>
      </c>
      <c r="D1725" s="28" t="str">
        <f>IF(RawData!E1725&lt;&gt;"",RawData!E1725,"")</f>
        <v/>
      </c>
      <c r="E1725" t="str">
        <f>IF(RawData!F1725&lt;&gt;"",CONCATENATE(RawData!F1725,", ",LEFT(RawData!G1725,1)),"")</f>
        <v/>
      </c>
      <c r="G1725" s="30" t="str">
        <f t="shared" si="26"/>
        <v/>
      </c>
      <c r="H1725" t="str">
        <f>IF(A1725&lt;&gt;"",VLOOKUP(G1725,ScoreRanges!$C$4:$E$8,3),"")</f>
        <v/>
      </c>
      <c r="J1725" s="30" t="str">
        <f>IF(AND(ConversionTable!$F$2&lt;&gt;"",A1725&lt;&gt;""),VLOOKUP(G1725,ConversionTable!B$2:D$402,3),"")</f>
        <v/>
      </c>
      <c r="K1725" t="str">
        <f>IF(AND(ConversionTable!$F$2&lt;&gt;"",A1725&lt;&gt;""),VLOOKUP(J1725,ConversionTable!I$4:K$7,3),"")</f>
        <v/>
      </c>
      <c r="M1725" t="str">
        <f>IF(A1725&lt;&gt;"",(RawData!AC1725*ScoringModel!$B$11+RawData!AD1725*ScoringModel!$B$21+RawData!AE1725*ScoringModel!$B$31)*0.01,"")</f>
        <v/>
      </c>
      <c r="N1725" t="str">
        <f>IF(A1725&lt;&gt;"",(RawData!H1725*ScoringModel!$B$4+RawData!I1725*ScoringModel!$B$5+RawData!J1725*ScoringModel!$B$6+RawData!K1725*ScoringModel!$B$7+RawData!L1725*ScoringModel!$B$8+RawData!M1725*ScoringModel!$B$9+RawData!N1725*ScoringModel!$B$10)*0.01,"")</f>
        <v/>
      </c>
      <c r="O1725" t="str">
        <f>IF(A1725&lt;&gt;"",(RawData!O1725*ScoringModel!$B$14+RawData!P1725*ScoringModel!$B$15+RawData!Q1725*ScoringModel!$B$16+RawData!R1725*ScoringModel!$B$17+RawData!S1725*ScoringModel!$B$18+RawData!T1725*ScoringModel!$B$19+RawData!U1725*ScoringModel!$B$20)*0.01,"")</f>
        <v/>
      </c>
      <c r="P1725" t="str">
        <f>IF(A1725&lt;&gt;"",(RawData!V1725*ScoringModel!$B$24+RawData!W1725*ScoringModel!$B$25+RawData!X1725*ScoringModel!$B$26+RawData!Y1725*ScoringModel!$B$27+RawData!Z1725*ScoringModel!$B$28+RawData!AA1725*ScoringModel!$B$29+RawData!AB1725*ScoringModel!$B$30)*0.01,"")</f>
        <v/>
      </c>
      <c r="Q1725" s="19"/>
      <c r="R1725" s="19"/>
      <c r="S1725" s="19"/>
      <c r="T1725" s="19"/>
      <c r="U1725" s="19"/>
      <c r="V1725" s="19"/>
    </row>
    <row r="1726" spans="1:22" x14ac:dyDescent="0.25">
      <c r="A1726" t="str">
        <f>IF(RawData!A1726&lt;&gt;"",RawData!A1726,"")</f>
        <v/>
      </c>
      <c r="B1726" t="str">
        <f>IF(RawData!B1726&lt;&gt;"",CONCATENATE(RawData!B1726,", ",RawData!C1726),"")</f>
        <v/>
      </c>
      <c r="C1726" t="str">
        <f>IF(RawData!D1726&lt;&gt;"",RawData!D1726,"")</f>
        <v/>
      </c>
      <c r="D1726" s="28" t="str">
        <f>IF(RawData!E1726&lt;&gt;"",RawData!E1726,"")</f>
        <v/>
      </c>
      <c r="E1726" t="str">
        <f>IF(RawData!F1726&lt;&gt;"",CONCATENATE(RawData!F1726,", ",LEFT(RawData!G1726,1)),"")</f>
        <v/>
      </c>
      <c r="G1726" s="30" t="str">
        <f t="shared" si="26"/>
        <v/>
      </c>
      <c r="H1726" t="str">
        <f>IF(A1726&lt;&gt;"",VLOOKUP(G1726,ScoreRanges!$C$4:$E$8,3),"")</f>
        <v/>
      </c>
      <c r="J1726" s="30" t="str">
        <f>IF(AND(ConversionTable!$F$2&lt;&gt;"",A1726&lt;&gt;""),VLOOKUP(G1726,ConversionTable!B$2:D$402,3),"")</f>
        <v/>
      </c>
      <c r="K1726" t="str">
        <f>IF(AND(ConversionTable!$F$2&lt;&gt;"",A1726&lt;&gt;""),VLOOKUP(J1726,ConversionTable!I$4:K$7,3),"")</f>
        <v/>
      </c>
      <c r="M1726" t="str">
        <f>IF(A1726&lt;&gt;"",(RawData!AC1726*ScoringModel!$B$11+RawData!AD1726*ScoringModel!$B$21+RawData!AE1726*ScoringModel!$B$31)*0.01,"")</f>
        <v/>
      </c>
      <c r="N1726" t="str">
        <f>IF(A1726&lt;&gt;"",(RawData!H1726*ScoringModel!$B$4+RawData!I1726*ScoringModel!$B$5+RawData!J1726*ScoringModel!$B$6+RawData!K1726*ScoringModel!$B$7+RawData!L1726*ScoringModel!$B$8+RawData!M1726*ScoringModel!$B$9+RawData!N1726*ScoringModel!$B$10)*0.01,"")</f>
        <v/>
      </c>
      <c r="O1726" t="str">
        <f>IF(A1726&lt;&gt;"",(RawData!O1726*ScoringModel!$B$14+RawData!P1726*ScoringModel!$B$15+RawData!Q1726*ScoringModel!$B$16+RawData!R1726*ScoringModel!$B$17+RawData!S1726*ScoringModel!$B$18+RawData!T1726*ScoringModel!$B$19+RawData!U1726*ScoringModel!$B$20)*0.01,"")</f>
        <v/>
      </c>
      <c r="P1726" t="str">
        <f>IF(A1726&lt;&gt;"",(RawData!V1726*ScoringModel!$B$24+RawData!W1726*ScoringModel!$B$25+RawData!X1726*ScoringModel!$B$26+RawData!Y1726*ScoringModel!$B$27+RawData!Z1726*ScoringModel!$B$28+RawData!AA1726*ScoringModel!$B$29+RawData!AB1726*ScoringModel!$B$30)*0.01,"")</f>
        <v/>
      </c>
      <c r="Q1726" s="19"/>
      <c r="R1726" s="19"/>
      <c r="S1726" s="19"/>
      <c r="T1726" s="19"/>
      <c r="U1726" s="19"/>
      <c r="V1726" s="19"/>
    </row>
    <row r="1727" spans="1:22" x14ac:dyDescent="0.25">
      <c r="A1727" t="str">
        <f>IF(RawData!A1727&lt;&gt;"",RawData!A1727,"")</f>
        <v/>
      </c>
      <c r="B1727" t="str">
        <f>IF(RawData!B1727&lt;&gt;"",CONCATENATE(RawData!B1727,", ",RawData!C1727),"")</f>
        <v/>
      </c>
      <c r="C1727" t="str">
        <f>IF(RawData!D1727&lt;&gt;"",RawData!D1727,"")</f>
        <v/>
      </c>
      <c r="D1727" s="28" t="str">
        <f>IF(RawData!E1727&lt;&gt;"",RawData!E1727,"")</f>
        <v/>
      </c>
      <c r="E1727" t="str">
        <f>IF(RawData!F1727&lt;&gt;"",CONCATENATE(RawData!F1727,", ",LEFT(RawData!G1727,1)),"")</f>
        <v/>
      </c>
      <c r="G1727" s="30" t="str">
        <f t="shared" si="26"/>
        <v/>
      </c>
      <c r="H1727" t="str">
        <f>IF(A1727&lt;&gt;"",VLOOKUP(G1727,ScoreRanges!$C$4:$E$8,3),"")</f>
        <v/>
      </c>
      <c r="J1727" s="30" t="str">
        <f>IF(AND(ConversionTable!$F$2&lt;&gt;"",A1727&lt;&gt;""),VLOOKUP(G1727,ConversionTable!B$2:D$402,3),"")</f>
        <v/>
      </c>
      <c r="K1727" t="str">
        <f>IF(AND(ConversionTable!$F$2&lt;&gt;"",A1727&lt;&gt;""),VLOOKUP(J1727,ConversionTable!I$4:K$7,3),"")</f>
        <v/>
      </c>
      <c r="M1727" t="str">
        <f>IF(A1727&lt;&gt;"",(RawData!AC1727*ScoringModel!$B$11+RawData!AD1727*ScoringModel!$B$21+RawData!AE1727*ScoringModel!$B$31)*0.01,"")</f>
        <v/>
      </c>
      <c r="N1727" t="str">
        <f>IF(A1727&lt;&gt;"",(RawData!H1727*ScoringModel!$B$4+RawData!I1727*ScoringModel!$B$5+RawData!J1727*ScoringModel!$B$6+RawData!K1727*ScoringModel!$B$7+RawData!L1727*ScoringModel!$B$8+RawData!M1727*ScoringModel!$B$9+RawData!N1727*ScoringModel!$B$10)*0.01,"")</f>
        <v/>
      </c>
      <c r="O1727" t="str">
        <f>IF(A1727&lt;&gt;"",(RawData!O1727*ScoringModel!$B$14+RawData!P1727*ScoringModel!$B$15+RawData!Q1727*ScoringModel!$B$16+RawData!R1727*ScoringModel!$B$17+RawData!S1727*ScoringModel!$B$18+RawData!T1727*ScoringModel!$B$19+RawData!U1727*ScoringModel!$B$20)*0.01,"")</f>
        <v/>
      </c>
      <c r="P1727" t="str">
        <f>IF(A1727&lt;&gt;"",(RawData!V1727*ScoringModel!$B$24+RawData!W1727*ScoringModel!$B$25+RawData!X1727*ScoringModel!$B$26+RawData!Y1727*ScoringModel!$B$27+RawData!Z1727*ScoringModel!$B$28+RawData!AA1727*ScoringModel!$B$29+RawData!AB1727*ScoringModel!$B$30)*0.01,"")</f>
        <v/>
      </c>
      <c r="Q1727" s="19"/>
      <c r="R1727" s="19"/>
      <c r="S1727" s="19"/>
      <c r="T1727" s="19"/>
      <c r="U1727" s="19"/>
      <c r="V1727" s="19"/>
    </row>
    <row r="1728" spans="1:22" x14ac:dyDescent="0.25">
      <c r="A1728" t="str">
        <f>IF(RawData!A1728&lt;&gt;"",RawData!A1728,"")</f>
        <v/>
      </c>
      <c r="B1728" t="str">
        <f>IF(RawData!B1728&lt;&gt;"",CONCATENATE(RawData!B1728,", ",RawData!C1728),"")</f>
        <v/>
      </c>
      <c r="C1728" t="str">
        <f>IF(RawData!D1728&lt;&gt;"",RawData!D1728,"")</f>
        <v/>
      </c>
      <c r="D1728" s="28" t="str">
        <f>IF(RawData!E1728&lt;&gt;"",RawData!E1728,"")</f>
        <v/>
      </c>
      <c r="E1728" t="str">
        <f>IF(RawData!F1728&lt;&gt;"",CONCATENATE(RawData!F1728,", ",LEFT(RawData!G1728,1)),"")</f>
        <v/>
      </c>
      <c r="G1728" s="30" t="str">
        <f t="shared" si="26"/>
        <v/>
      </c>
      <c r="H1728" t="str">
        <f>IF(A1728&lt;&gt;"",VLOOKUP(G1728,ScoreRanges!$C$4:$E$8,3),"")</f>
        <v/>
      </c>
      <c r="J1728" s="30" t="str">
        <f>IF(AND(ConversionTable!$F$2&lt;&gt;"",A1728&lt;&gt;""),VLOOKUP(G1728,ConversionTable!B$2:D$402,3),"")</f>
        <v/>
      </c>
      <c r="K1728" t="str">
        <f>IF(AND(ConversionTable!$F$2&lt;&gt;"",A1728&lt;&gt;""),VLOOKUP(J1728,ConversionTable!I$4:K$7,3),"")</f>
        <v/>
      </c>
      <c r="M1728" t="str">
        <f>IF(A1728&lt;&gt;"",(RawData!AC1728*ScoringModel!$B$11+RawData!AD1728*ScoringModel!$B$21+RawData!AE1728*ScoringModel!$B$31)*0.01,"")</f>
        <v/>
      </c>
      <c r="N1728" t="str">
        <f>IF(A1728&lt;&gt;"",(RawData!H1728*ScoringModel!$B$4+RawData!I1728*ScoringModel!$B$5+RawData!J1728*ScoringModel!$B$6+RawData!K1728*ScoringModel!$B$7+RawData!L1728*ScoringModel!$B$8+RawData!M1728*ScoringModel!$B$9+RawData!N1728*ScoringModel!$B$10)*0.01,"")</f>
        <v/>
      </c>
      <c r="O1728" t="str">
        <f>IF(A1728&lt;&gt;"",(RawData!O1728*ScoringModel!$B$14+RawData!P1728*ScoringModel!$B$15+RawData!Q1728*ScoringModel!$B$16+RawData!R1728*ScoringModel!$B$17+RawData!S1728*ScoringModel!$B$18+RawData!T1728*ScoringModel!$B$19+RawData!U1728*ScoringModel!$B$20)*0.01,"")</f>
        <v/>
      </c>
      <c r="P1728" t="str">
        <f>IF(A1728&lt;&gt;"",(RawData!V1728*ScoringModel!$B$24+RawData!W1728*ScoringModel!$B$25+RawData!X1728*ScoringModel!$B$26+RawData!Y1728*ScoringModel!$B$27+RawData!Z1728*ScoringModel!$B$28+RawData!AA1728*ScoringModel!$B$29+RawData!AB1728*ScoringModel!$B$30)*0.01,"")</f>
        <v/>
      </c>
      <c r="Q1728" s="19"/>
      <c r="R1728" s="19"/>
      <c r="S1728" s="19"/>
      <c r="T1728" s="19"/>
      <c r="U1728" s="19"/>
      <c r="V1728" s="19"/>
    </row>
    <row r="1729" spans="1:22" x14ac:dyDescent="0.25">
      <c r="A1729" t="str">
        <f>IF(RawData!A1729&lt;&gt;"",RawData!A1729,"")</f>
        <v/>
      </c>
      <c r="B1729" t="str">
        <f>IF(RawData!B1729&lt;&gt;"",CONCATENATE(RawData!B1729,", ",RawData!C1729),"")</f>
        <v/>
      </c>
      <c r="C1729" t="str">
        <f>IF(RawData!D1729&lt;&gt;"",RawData!D1729,"")</f>
        <v/>
      </c>
      <c r="D1729" s="28" t="str">
        <f>IF(RawData!E1729&lt;&gt;"",RawData!E1729,"")</f>
        <v/>
      </c>
      <c r="E1729" t="str">
        <f>IF(RawData!F1729&lt;&gt;"",CONCATENATE(RawData!F1729,", ",LEFT(RawData!G1729,1)),"")</f>
        <v/>
      </c>
      <c r="G1729" s="30" t="str">
        <f t="shared" si="26"/>
        <v/>
      </c>
      <c r="H1729" t="str">
        <f>IF(A1729&lt;&gt;"",VLOOKUP(G1729,ScoreRanges!$C$4:$E$8,3),"")</f>
        <v/>
      </c>
      <c r="J1729" s="30" t="str">
        <f>IF(AND(ConversionTable!$F$2&lt;&gt;"",A1729&lt;&gt;""),VLOOKUP(G1729,ConversionTable!B$2:D$402,3),"")</f>
        <v/>
      </c>
      <c r="K1729" t="str">
        <f>IF(AND(ConversionTable!$F$2&lt;&gt;"",A1729&lt;&gt;""),VLOOKUP(J1729,ConversionTable!I$4:K$7,3),"")</f>
        <v/>
      </c>
      <c r="M1729" t="str">
        <f>IF(A1729&lt;&gt;"",(RawData!AC1729*ScoringModel!$B$11+RawData!AD1729*ScoringModel!$B$21+RawData!AE1729*ScoringModel!$B$31)*0.01,"")</f>
        <v/>
      </c>
      <c r="N1729" t="str">
        <f>IF(A1729&lt;&gt;"",(RawData!H1729*ScoringModel!$B$4+RawData!I1729*ScoringModel!$B$5+RawData!J1729*ScoringModel!$B$6+RawData!K1729*ScoringModel!$B$7+RawData!L1729*ScoringModel!$B$8+RawData!M1729*ScoringModel!$B$9+RawData!N1729*ScoringModel!$B$10)*0.01,"")</f>
        <v/>
      </c>
      <c r="O1729" t="str">
        <f>IF(A1729&lt;&gt;"",(RawData!O1729*ScoringModel!$B$14+RawData!P1729*ScoringModel!$B$15+RawData!Q1729*ScoringModel!$B$16+RawData!R1729*ScoringModel!$B$17+RawData!S1729*ScoringModel!$B$18+RawData!T1729*ScoringModel!$B$19+RawData!U1729*ScoringModel!$B$20)*0.01,"")</f>
        <v/>
      </c>
      <c r="P1729" t="str">
        <f>IF(A1729&lt;&gt;"",(RawData!V1729*ScoringModel!$B$24+RawData!W1729*ScoringModel!$B$25+RawData!X1729*ScoringModel!$B$26+RawData!Y1729*ScoringModel!$B$27+RawData!Z1729*ScoringModel!$B$28+RawData!AA1729*ScoringModel!$B$29+RawData!AB1729*ScoringModel!$B$30)*0.01,"")</f>
        <v/>
      </c>
      <c r="Q1729" s="19"/>
      <c r="R1729" s="19"/>
      <c r="S1729" s="19"/>
      <c r="T1729" s="19"/>
      <c r="U1729" s="19"/>
      <c r="V1729" s="19"/>
    </row>
    <row r="1730" spans="1:22" x14ac:dyDescent="0.25">
      <c r="A1730" t="str">
        <f>IF(RawData!A1730&lt;&gt;"",RawData!A1730,"")</f>
        <v/>
      </c>
      <c r="B1730" t="str">
        <f>IF(RawData!B1730&lt;&gt;"",CONCATENATE(RawData!B1730,", ",RawData!C1730),"")</f>
        <v/>
      </c>
      <c r="C1730" t="str">
        <f>IF(RawData!D1730&lt;&gt;"",RawData!D1730,"")</f>
        <v/>
      </c>
      <c r="D1730" s="28" t="str">
        <f>IF(RawData!E1730&lt;&gt;"",RawData!E1730,"")</f>
        <v/>
      </c>
      <c r="E1730" t="str">
        <f>IF(RawData!F1730&lt;&gt;"",CONCATENATE(RawData!F1730,", ",LEFT(RawData!G1730,1)),"")</f>
        <v/>
      </c>
      <c r="G1730" s="30" t="str">
        <f t="shared" si="26"/>
        <v/>
      </c>
      <c r="H1730" t="str">
        <f>IF(A1730&lt;&gt;"",VLOOKUP(G1730,ScoreRanges!$C$4:$E$8,3),"")</f>
        <v/>
      </c>
      <c r="J1730" s="30" t="str">
        <f>IF(AND(ConversionTable!$F$2&lt;&gt;"",A1730&lt;&gt;""),VLOOKUP(G1730,ConversionTable!B$2:D$402,3),"")</f>
        <v/>
      </c>
      <c r="K1730" t="str">
        <f>IF(AND(ConversionTable!$F$2&lt;&gt;"",A1730&lt;&gt;""),VLOOKUP(J1730,ConversionTable!I$4:K$7,3),"")</f>
        <v/>
      </c>
      <c r="M1730" t="str">
        <f>IF(A1730&lt;&gt;"",(RawData!AC1730*ScoringModel!$B$11+RawData!AD1730*ScoringModel!$B$21+RawData!AE1730*ScoringModel!$B$31)*0.01,"")</f>
        <v/>
      </c>
      <c r="N1730" t="str">
        <f>IF(A1730&lt;&gt;"",(RawData!H1730*ScoringModel!$B$4+RawData!I1730*ScoringModel!$B$5+RawData!J1730*ScoringModel!$B$6+RawData!K1730*ScoringModel!$B$7+RawData!L1730*ScoringModel!$B$8+RawData!M1730*ScoringModel!$B$9+RawData!N1730*ScoringModel!$B$10)*0.01,"")</f>
        <v/>
      </c>
      <c r="O1730" t="str">
        <f>IF(A1730&lt;&gt;"",(RawData!O1730*ScoringModel!$B$14+RawData!P1730*ScoringModel!$B$15+RawData!Q1730*ScoringModel!$B$16+RawData!R1730*ScoringModel!$B$17+RawData!S1730*ScoringModel!$B$18+RawData!T1730*ScoringModel!$B$19+RawData!U1730*ScoringModel!$B$20)*0.01,"")</f>
        <v/>
      </c>
      <c r="P1730" t="str">
        <f>IF(A1730&lt;&gt;"",(RawData!V1730*ScoringModel!$B$24+RawData!W1730*ScoringModel!$B$25+RawData!X1730*ScoringModel!$B$26+RawData!Y1730*ScoringModel!$B$27+RawData!Z1730*ScoringModel!$B$28+RawData!AA1730*ScoringModel!$B$29+RawData!AB1730*ScoringModel!$B$30)*0.01,"")</f>
        <v/>
      </c>
      <c r="Q1730" s="19"/>
      <c r="R1730" s="19"/>
      <c r="S1730" s="19"/>
      <c r="T1730" s="19"/>
      <c r="U1730" s="19"/>
      <c r="V1730" s="19"/>
    </row>
    <row r="1731" spans="1:22" x14ac:dyDescent="0.25">
      <c r="A1731" t="str">
        <f>IF(RawData!A1731&lt;&gt;"",RawData!A1731,"")</f>
        <v/>
      </c>
      <c r="B1731" t="str">
        <f>IF(RawData!B1731&lt;&gt;"",CONCATENATE(RawData!B1731,", ",RawData!C1731),"")</f>
        <v/>
      </c>
      <c r="C1731" t="str">
        <f>IF(RawData!D1731&lt;&gt;"",RawData!D1731,"")</f>
        <v/>
      </c>
      <c r="D1731" s="28" t="str">
        <f>IF(RawData!E1731&lt;&gt;"",RawData!E1731,"")</f>
        <v/>
      </c>
      <c r="E1731" t="str">
        <f>IF(RawData!F1731&lt;&gt;"",CONCATENATE(RawData!F1731,", ",LEFT(RawData!G1731,1)),"")</f>
        <v/>
      </c>
      <c r="G1731" s="30" t="str">
        <f t="shared" ref="G1731:G1794" si="27">IF(A1731&lt;&gt;"",SUM(M1731:P1731),"")</f>
        <v/>
      </c>
      <c r="H1731" t="str">
        <f>IF(A1731&lt;&gt;"",VLOOKUP(G1731,ScoreRanges!$C$4:$E$8,3),"")</f>
        <v/>
      </c>
      <c r="J1731" s="30" t="str">
        <f>IF(AND(ConversionTable!$F$2&lt;&gt;"",A1731&lt;&gt;""),VLOOKUP(G1731,ConversionTable!B$2:D$402,3),"")</f>
        <v/>
      </c>
      <c r="K1731" t="str">
        <f>IF(AND(ConversionTable!$F$2&lt;&gt;"",A1731&lt;&gt;""),VLOOKUP(J1731,ConversionTable!I$4:K$7,3),"")</f>
        <v/>
      </c>
      <c r="M1731" t="str">
        <f>IF(A1731&lt;&gt;"",(RawData!AC1731*ScoringModel!$B$11+RawData!AD1731*ScoringModel!$B$21+RawData!AE1731*ScoringModel!$B$31)*0.01,"")</f>
        <v/>
      </c>
      <c r="N1731" t="str">
        <f>IF(A1731&lt;&gt;"",(RawData!H1731*ScoringModel!$B$4+RawData!I1731*ScoringModel!$B$5+RawData!J1731*ScoringModel!$B$6+RawData!K1731*ScoringModel!$B$7+RawData!L1731*ScoringModel!$B$8+RawData!M1731*ScoringModel!$B$9+RawData!N1731*ScoringModel!$B$10)*0.01,"")</f>
        <v/>
      </c>
      <c r="O1731" t="str">
        <f>IF(A1731&lt;&gt;"",(RawData!O1731*ScoringModel!$B$14+RawData!P1731*ScoringModel!$B$15+RawData!Q1731*ScoringModel!$B$16+RawData!R1731*ScoringModel!$B$17+RawData!S1731*ScoringModel!$B$18+RawData!T1731*ScoringModel!$B$19+RawData!U1731*ScoringModel!$B$20)*0.01,"")</f>
        <v/>
      </c>
      <c r="P1731" t="str">
        <f>IF(A1731&lt;&gt;"",(RawData!V1731*ScoringModel!$B$24+RawData!W1731*ScoringModel!$B$25+RawData!X1731*ScoringModel!$B$26+RawData!Y1731*ScoringModel!$B$27+RawData!Z1731*ScoringModel!$B$28+RawData!AA1731*ScoringModel!$B$29+RawData!AB1731*ScoringModel!$B$30)*0.01,"")</f>
        <v/>
      </c>
      <c r="Q1731" s="19"/>
      <c r="R1731" s="19"/>
      <c r="S1731" s="19"/>
      <c r="T1731" s="19"/>
      <c r="U1731" s="19"/>
      <c r="V1731" s="19"/>
    </row>
    <row r="1732" spans="1:22" x14ac:dyDescent="0.25">
      <c r="A1732" t="str">
        <f>IF(RawData!A1732&lt;&gt;"",RawData!A1732,"")</f>
        <v/>
      </c>
      <c r="B1732" t="str">
        <f>IF(RawData!B1732&lt;&gt;"",CONCATENATE(RawData!B1732,", ",RawData!C1732),"")</f>
        <v/>
      </c>
      <c r="C1732" t="str">
        <f>IF(RawData!D1732&lt;&gt;"",RawData!D1732,"")</f>
        <v/>
      </c>
      <c r="D1732" s="28" t="str">
        <f>IF(RawData!E1732&lt;&gt;"",RawData!E1732,"")</f>
        <v/>
      </c>
      <c r="E1732" t="str">
        <f>IF(RawData!F1732&lt;&gt;"",CONCATENATE(RawData!F1732,", ",LEFT(RawData!G1732,1)),"")</f>
        <v/>
      </c>
      <c r="G1732" s="30" t="str">
        <f t="shared" si="27"/>
        <v/>
      </c>
      <c r="H1732" t="str">
        <f>IF(A1732&lt;&gt;"",VLOOKUP(G1732,ScoreRanges!$C$4:$E$8,3),"")</f>
        <v/>
      </c>
      <c r="J1732" s="30" t="str">
        <f>IF(AND(ConversionTable!$F$2&lt;&gt;"",A1732&lt;&gt;""),VLOOKUP(G1732,ConversionTable!B$2:D$402,3),"")</f>
        <v/>
      </c>
      <c r="K1732" t="str">
        <f>IF(AND(ConversionTable!$F$2&lt;&gt;"",A1732&lt;&gt;""),VLOOKUP(J1732,ConversionTable!I$4:K$7,3),"")</f>
        <v/>
      </c>
      <c r="M1732" t="str">
        <f>IF(A1732&lt;&gt;"",(RawData!AC1732*ScoringModel!$B$11+RawData!AD1732*ScoringModel!$B$21+RawData!AE1732*ScoringModel!$B$31)*0.01,"")</f>
        <v/>
      </c>
      <c r="N1732" t="str">
        <f>IF(A1732&lt;&gt;"",(RawData!H1732*ScoringModel!$B$4+RawData!I1732*ScoringModel!$B$5+RawData!J1732*ScoringModel!$B$6+RawData!K1732*ScoringModel!$B$7+RawData!L1732*ScoringModel!$B$8+RawData!M1732*ScoringModel!$B$9+RawData!N1732*ScoringModel!$B$10)*0.01,"")</f>
        <v/>
      </c>
      <c r="O1732" t="str">
        <f>IF(A1732&lt;&gt;"",(RawData!O1732*ScoringModel!$B$14+RawData!P1732*ScoringModel!$B$15+RawData!Q1732*ScoringModel!$B$16+RawData!R1732*ScoringModel!$B$17+RawData!S1732*ScoringModel!$B$18+RawData!T1732*ScoringModel!$B$19+RawData!U1732*ScoringModel!$B$20)*0.01,"")</f>
        <v/>
      </c>
      <c r="P1732" t="str">
        <f>IF(A1732&lt;&gt;"",(RawData!V1732*ScoringModel!$B$24+RawData!W1732*ScoringModel!$B$25+RawData!X1732*ScoringModel!$B$26+RawData!Y1732*ScoringModel!$B$27+RawData!Z1732*ScoringModel!$B$28+RawData!AA1732*ScoringModel!$B$29+RawData!AB1732*ScoringModel!$B$30)*0.01,"")</f>
        <v/>
      </c>
      <c r="Q1732" s="19"/>
      <c r="R1732" s="19"/>
      <c r="S1732" s="19"/>
      <c r="T1732" s="19"/>
      <c r="U1732" s="19"/>
      <c r="V1732" s="19"/>
    </row>
    <row r="1733" spans="1:22" x14ac:dyDescent="0.25">
      <c r="A1733" t="str">
        <f>IF(RawData!A1733&lt;&gt;"",RawData!A1733,"")</f>
        <v/>
      </c>
      <c r="B1733" t="str">
        <f>IF(RawData!B1733&lt;&gt;"",CONCATENATE(RawData!B1733,", ",RawData!C1733),"")</f>
        <v/>
      </c>
      <c r="C1733" t="str">
        <f>IF(RawData!D1733&lt;&gt;"",RawData!D1733,"")</f>
        <v/>
      </c>
      <c r="D1733" s="28" t="str">
        <f>IF(RawData!E1733&lt;&gt;"",RawData!E1733,"")</f>
        <v/>
      </c>
      <c r="E1733" t="str">
        <f>IF(RawData!F1733&lt;&gt;"",CONCATENATE(RawData!F1733,", ",LEFT(RawData!G1733,1)),"")</f>
        <v/>
      </c>
      <c r="G1733" s="30" t="str">
        <f t="shared" si="27"/>
        <v/>
      </c>
      <c r="H1733" t="str">
        <f>IF(A1733&lt;&gt;"",VLOOKUP(G1733,ScoreRanges!$C$4:$E$8,3),"")</f>
        <v/>
      </c>
      <c r="J1733" s="30" t="str">
        <f>IF(AND(ConversionTable!$F$2&lt;&gt;"",A1733&lt;&gt;""),VLOOKUP(G1733,ConversionTable!B$2:D$402,3),"")</f>
        <v/>
      </c>
      <c r="K1733" t="str">
        <f>IF(AND(ConversionTable!$F$2&lt;&gt;"",A1733&lt;&gt;""),VLOOKUP(J1733,ConversionTable!I$4:K$7,3),"")</f>
        <v/>
      </c>
      <c r="M1733" t="str">
        <f>IF(A1733&lt;&gt;"",(RawData!AC1733*ScoringModel!$B$11+RawData!AD1733*ScoringModel!$B$21+RawData!AE1733*ScoringModel!$B$31)*0.01,"")</f>
        <v/>
      </c>
      <c r="N1733" t="str">
        <f>IF(A1733&lt;&gt;"",(RawData!H1733*ScoringModel!$B$4+RawData!I1733*ScoringModel!$B$5+RawData!J1733*ScoringModel!$B$6+RawData!K1733*ScoringModel!$B$7+RawData!L1733*ScoringModel!$B$8+RawData!M1733*ScoringModel!$B$9+RawData!N1733*ScoringModel!$B$10)*0.01,"")</f>
        <v/>
      </c>
      <c r="O1733" t="str">
        <f>IF(A1733&lt;&gt;"",(RawData!O1733*ScoringModel!$B$14+RawData!P1733*ScoringModel!$B$15+RawData!Q1733*ScoringModel!$B$16+RawData!R1733*ScoringModel!$B$17+RawData!S1733*ScoringModel!$B$18+RawData!T1733*ScoringModel!$B$19+RawData!U1733*ScoringModel!$B$20)*0.01,"")</f>
        <v/>
      </c>
      <c r="P1733" t="str">
        <f>IF(A1733&lt;&gt;"",(RawData!V1733*ScoringModel!$B$24+RawData!W1733*ScoringModel!$B$25+RawData!X1733*ScoringModel!$B$26+RawData!Y1733*ScoringModel!$B$27+RawData!Z1733*ScoringModel!$B$28+RawData!AA1733*ScoringModel!$B$29+RawData!AB1733*ScoringModel!$B$30)*0.01,"")</f>
        <v/>
      </c>
      <c r="Q1733" s="19"/>
      <c r="R1733" s="19"/>
      <c r="S1733" s="19"/>
      <c r="T1733" s="19"/>
      <c r="U1733" s="19"/>
      <c r="V1733" s="19"/>
    </row>
    <row r="1734" spans="1:22" x14ac:dyDescent="0.25">
      <c r="A1734" t="str">
        <f>IF(RawData!A1734&lt;&gt;"",RawData!A1734,"")</f>
        <v/>
      </c>
      <c r="B1734" t="str">
        <f>IF(RawData!B1734&lt;&gt;"",CONCATENATE(RawData!B1734,", ",RawData!C1734),"")</f>
        <v/>
      </c>
      <c r="C1734" t="str">
        <f>IF(RawData!D1734&lt;&gt;"",RawData!D1734,"")</f>
        <v/>
      </c>
      <c r="D1734" s="28" t="str">
        <f>IF(RawData!E1734&lt;&gt;"",RawData!E1734,"")</f>
        <v/>
      </c>
      <c r="E1734" t="str">
        <f>IF(RawData!F1734&lt;&gt;"",CONCATENATE(RawData!F1734,", ",LEFT(RawData!G1734,1)),"")</f>
        <v/>
      </c>
      <c r="G1734" s="30" t="str">
        <f t="shared" si="27"/>
        <v/>
      </c>
      <c r="H1734" t="str">
        <f>IF(A1734&lt;&gt;"",VLOOKUP(G1734,ScoreRanges!$C$4:$E$8,3),"")</f>
        <v/>
      </c>
      <c r="J1734" s="30" t="str">
        <f>IF(AND(ConversionTable!$F$2&lt;&gt;"",A1734&lt;&gt;""),VLOOKUP(G1734,ConversionTable!B$2:D$402,3),"")</f>
        <v/>
      </c>
      <c r="K1734" t="str">
        <f>IF(AND(ConversionTable!$F$2&lt;&gt;"",A1734&lt;&gt;""),VLOOKUP(J1734,ConversionTable!I$4:K$7,3),"")</f>
        <v/>
      </c>
      <c r="M1734" t="str">
        <f>IF(A1734&lt;&gt;"",(RawData!AC1734*ScoringModel!$B$11+RawData!AD1734*ScoringModel!$B$21+RawData!AE1734*ScoringModel!$B$31)*0.01,"")</f>
        <v/>
      </c>
      <c r="N1734" t="str">
        <f>IF(A1734&lt;&gt;"",(RawData!H1734*ScoringModel!$B$4+RawData!I1734*ScoringModel!$B$5+RawData!J1734*ScoringModel!$B$6+RawData!K1734*ScoringModel!$B$7+RawData!L1734*ScoringModel!$B$8+RawData!M1734*ScoringModel!$B$9+RawData!N1734*ScoringModel!$B$10)*0.01,"")</f>
        <v/>
      </c>
      <c r="O1734" t="str">
        <f>IF(A1734&lt;&gt;"",(RawData!O1734*ScoringModel!$B$14+RawData!P1734*ScoringModel!$B$15+RawData!Q1734*ScoringModel!$B$16+RawData!R1734*ScoringModel!$B$17+RawData!S1734*ScoringModel!$B$18+RawData!T1734*ScoringModel!$B$19+RawData!U1734*ScoringModel!$B$20)*0.01,"")</f>
        <v/>
      </c>
      <c r="P1734" t="str">
        <f>IF(A1734&lt;&gt;"",(RawData!V1734*ScoringModel!$B$24+RawData!W1734*ScoringModel!$B$25+RawData!X1734*ScoringModel!$B$26+RawData!Y1734*ScoringModel!$B$27+RawData!Z1734*ScoringModel!$B$28+RawData!AA1734*ScoringModel!$B$29+RawData!AB1734*ScoringModel!$B$30)*0.01,"")</f>
        <v/>
      </c>
      <c r="Q1734" s="19"/>
      <c r="R1734" s="19"/>
      <c r="S1734" s="19"/>
      <c r="T1734" s="19"/>
      <c r="U1734" s="19"/>
      <c r="V1734" s="19"/>
    </row>
    <row r="1735" spans="1:22" x14ac:dyDescent="0.25">
      <c r="A1735" t="str">
        <f>IF(RawData!A1735&lt;&gt;"",RawData!A1735,"")</f>
        <v/>
      </c>
      <c r="B1735" t="str">
        <f>IF(RawData!B1735&lt;&gt;"",CONCATENATE(RawData!B1735,", ",RawData!C1735),"")</f>
        <v/>
      </c>
      <c r="C1735" t="str">
        <f>IF(RawData!D1735&lt;&gt;"",RawData!D1735,"")</f>
        <v/>
      </c>
      <c r="D1735" s="28" t="str">
        <f>IF(RawData!E1735&lt;&gt;"",RawData!E1735,"")</f>
        <v/>
      </c>
      <c r="E1735" t="str">
        <f>IF(RawData!F1735&lt;&gt;"",CONCATENATE(RawData!F1735,", ",LEFT(RawData!G1735,1)),"")</f>
        <v/>
      </c>
      <c r="G1735" s="30" t="str">
        <f t="shared" si="27"/>
        <v/>
      </c>
      <c r="H1735" t="str">
        <f>IF(A1735&lt;&gt;"",VLOOKUP(G1735,ScoreRanges!$C$4:$E$8,3),"")</f>
        <v/>
      </c>
      <c r="J1735" s="30" t="str">
        <f>IF(AND(ConversionTable!$F$2&lt;&gt;"",A1735&lt;&gt;""),VLOOKUP(G1735,ConversionTable!B$2:D$402,3),"")</f>
        <v/>
      </c>
      <c r="K1735" t="str">
        <f>IF(AND(ConversionTable!$F$2&lt;&gt;"",A1735&lt;&gt;""),VLOOKUP(J1735,ConversionTable!I$4:K$7,3),"")</f>
        <v/>
      </c>
      <c r="M1735" t="str">
        <f>IF(A1735&lt;&gt;"",(RawData!AC1735*ScoringModel!$B$11+RawData!AD1735*ScoringModel!$B$21+RawData!AE1735*ScoringModel!$B$31)*0.01,"")</f>
        <v/>
      </c>
      <c r="N1735" t="str">
        <f>IF(A1735&lt;&gt;"",(RawData!H1735*ScoringModel!$B$4+RawData!I1735*ScoringModel!$B$5+RawData!J1735*ScoringModel!$B$6+RawData!K1735*ScoringModel!$B$7+RawData!L1735*ScoringModel!$B$8+RawData!M1735*ScoringModel!$B$9+RawData!N1735*ScoringModel!$B$10)*0.01,"")</f>
        <v/>
      </c>
      <c r="O1735" t="str">
        <f>IF(A1735&lt;&gt;"",(RawData!O1735*ScoringModel!$B$14+RawData!P1735*ScoringModel!$B$15+RawData!Q1735*ScoringModel!$B$16+RawData!R1735*ScoringModel!$B$17+RawData!S1735*ScoringModel!$B$18+RawData!T1735*ScoringModel!$B$19+RawData!U1735*ScoringModel!$B$20)*0.01,"")</f>
        <v/>
      </c>
      <c r="P1735" t="str">
        <f>IF(A1735&lt;&gt;"",(RawData!V1735*ScoringModel!$B$24+RawData!W1735*ScoringModel!$B$25+RawData!X1735*ScoringModel!$B$26+RawData!Y1735*ScoringModel!$B$27+RawData!Z1735*ScoringModel!$B$28+RawData!AA1735*ScoringModel!$B$29+RawData!AB1735*ScoringModel!$B$30)*0.01,"")</f>
        <v/>
      </c>
      <c r="Q1735" s="19"/>
      <c r="R1735" s="19"/>
      <c r="S1735" s="19"/>
      <c r="T1735" s="19"/>
      <c r="U1735" s="19"/>
      <c r="V1735" s="19"/>
    </row>
    <row r="1736" spans="1:22" x14ac:dyDescent="0.25">
      <c r="A1736" t="str">
        <f>IF(RawData!A1736&lt;&gt;"",RawData!A1736,"")</f>
        <v/>
      </c>
      <c r="B1736" t="str">
        <f>IF(RawData!B1736&lt;&gt;"",CONCATENATE(RawData!B1736,", ",RawData!C1736),"")</f>
        <v/>
      </c>
      <c r="C1736" t="str">
        <f>IF(RawData!D1736&lt;&gt;"",RawData!D1736,"")</f>
        <v/>
      </c>
      <c r="D1736" s="28" t="str">
        <f>IF(RawData!E1736&lt;&gt;"",RawData!E1736,"")</f>
        <v/>
      </c>
      <c r="E1736" t="str">
        <f>IF(RawData!F1736&lt;&gt;"",CONCATENATE(RawData!F1736,", ",LEFT(RawData!G1736,1)),"")</f>
        <v/>
      </c>
      <c r="G1736" s="30" t="str">
        <f t="shared" si="27"/>
        <v/>
      </c>
      <c r="H1736" t="str">
        <f>IF(A1736&lt;&gt;"",VLOOKUP(G1736,ScoreRanges!$C$4:$E$8,3),"")</f>
        <v/>
      </c>
      <c r="J1736" s="30" t="str">
        <f>IF(AND(ConversionTable!$F$2&lt;&gt;"",A1736&lt;&gt;""),VLOOKUP(G1736,ConversionTable!B$2:D$402,3),"")</f>
        <v/>
      </c>
      <c r="K1736" t="str">
        <f>IF(AND(ConversionTable!$F$2&lt;&gt;"",A1736&lt;&gt;""),VLOOKUP(J1736,ConversionTable!I$4:K$7,3),"")</f>
        <v/>
      </c>
      <c r="M1736" t="str">
        <f>IF(A1736&lt;&gt;"",(RawData!AC1736*ScoringModel!$B$11+RawData!AD1736*ScoringModel!$B$21+RawData!AE1736*ScoringModel!$B$31)*0.01,"")</f>
        <v/>
      </c>
      <c r="N1736" t="str">
        <f>IF(A1736&lt;&gt;"",(RawData!H1736*ScoringModel!$B$4+RawData!I1736*ScoringModel!$B$5+RawData!J1736*ScoringModel!$B$6+RawData!K1736*ScoringModel!$B$7+RawData!L1736*ScoringModel!$B$8+RawData!M1736*ScoringModel!$B$9+RawData!N1736*ScoringModel!$B$10)*0.01,"")</f>
        <v/>
      </c>
      <c r="O1736" t="str">
        <f>IF(A1736&lt;&gt;"",(RawData!O1736*ScoringModel!$B$14+RawData!P1736*ScoringModel!$B$15+RawData!Q1736*ScoringModel!$B$16+RawData!R1736*ScoringModel!$B$17+RawData!S1736*ScoringModel!$B$18+RawData!T1736*ScoringModel!$B$19+RawData!U1736*ScoringModel!$B$20)*0.01,"")</f>
        <v/>
      </c>
      <c r="P1736" t="str">
        <f>IF(A1736&lt;&gt;"",(RawData!V1736*ScoringModel!$B$24+RawData!W1736*ScoringModel!$B$25+RawData!X1736*ScoringModel!$B$26+RawData!Y1736*ScoringModel!$B$27+RawData!Z1736*ScoringModel!$B$28+RawData!AA1736*ScoringModel!$B$29+RawData!AB1736*ScoringModel!$B$30)*0.01,"")</f>
        <v/>
      </c>
      <c r="Q1736" s="19"/>
      <c r="R1736" s="19"/>
      <c r="S1736" s="19"/>
      <c r="T1736" s="19"/>
      <c r="U1736" s="19"/>
      <c r="V1736" s="19"/>
    </row>
    <row r="1737" spans="1:22" x14ac:dyDescent="0.25">
      <c r="A1737" t="str">
        <f>IF(RawData!A1737&lt;&gt;"",RawData!A1737,"")</f>
        <v/>
      </c>
      <c r="B1737" t="str">
        <f>IF(RawData!B1737&lt;&gt;"",CONCATENATE(RawData!B1737,", ",RawData!C1737),"")</f>
        <v/>
      </c>
      <c r="C1737" t="str">
        <f>IF(RawData!D1737&lt;&gt;"",RawData!D1737,"")</f>
        <v/>
      </c>
      <c r="D1737" s="28" t="str">
        <f>IF(RawData!E1737&lt;&gt;"",RawData!E1737,"")</f>
        <v/>
      </c>
      <c r="E1737" t="str">
        <f>IF(RawData!F1737&lt;&gt;"",CONCATENATE(RawData!F1737,", ",LEFT(RawData!G1737,1)),"")</f>
        <v/>
      </c>
      <c r="G1737" s="30" t="str">
        <f t="shared" si="27"/>
        <v/>
      </c>
      <c r="H1737" t="str">
        <f>IF(A1737&lt;&gt;"",VLOOKUP(G1737,ScoreRanges!$C$4:$E$8,3),"")</f>
        <v/>
      </c>
      <c r="J1737" s="30" t="str">
        <f>IF(AND(ConversionTable!$F$2&lt;&gt;"",A1737&lt;&gt;""),VLOOKUP(G1737,ConversionTable!B$2:D$402,3),"")</f>
        <v/>
      </c>
      <c r="K1737" t="str">
        <f>IF(AND(ConversionTable!$F$2&lt;&gt;"",A1737&lt;&gt;""),VLOOKUP(J1737,ConversionTable!I$4:K$7,3),"")</f>
        <v/>
      </c>
      <c r="M1737" t="str">
        <f>IF(A1737&lt;&gt;"",(RawData!AC1737*ScoringModel!$B$11+RawData!AD1737*ScoringModel!$B$21+RawData!AE1737*ScoringModel!$B$31)*0.01,"")</f>
        <v/>
      </c>
      <c r="N1737" t="str">
        <f>IF(A1737&lt;&gt;"",(RawData!H1737*ScoringModel!$B$4+RawData!I1737*ScoringModel!$B$5+RawData!J1737*ScoringModel!$B$6+RawData!K1737*ScoringModel!$B$7+RawData!L1737*ScoringModel!$B$8+RawData!M1737*ScoringModel!$B$9+RawData!N1737*ScoringModel!$B$10)*0.01,"")</f>
        <v/>
      </c>
      <c r="O1737" t="str">
        <f>IF(A1737&lt;&gt;"",(RawData!O1737*ScoringModel!$B$14+RawData!P1737*ScoringModel!$B$15+RawData!Q1737*ScoringModel!$B$16+RawData!R1737*ScoringModel!$B$17+RawData!S1737*ScoringModel!$B$18+RawData!T1737*ScoringModel!$B$19+RawData!U1737*ScoringModel!$B$20)*0.01,"")</f>
        <v/>
      </c>
      <c r="P1737" t="str">
        <f>IF(A1737&lt;&gt;"",(RawData!V1737*ScoringModel!$B$24+RawData!W1737*ScoringModel!$B$25+RawData!X1737*ScoringModel!$B$26+RawData!Y1737*ScoringModel!$B$27+RawData!Z1737*ScoringModel!$B$28+RawData!AA1737*ScoringModel!$B$29+RawData!AB1737*ScoringModel!$B$30)*0.01,"")</f>
        <v/>
      </c>
      <c r="Q1737" s="19"/>
      <c r="R1737" s="19"/>
      <c r="S1737" s="19"/>
      <c r="T1737" s="19"/>
      <c r="U1737" s="19"/>
      <c r="V1737" s="19"/>
    </row>
    <row r="1738" spans="1:22" x14ac:dyDescent="0.25">
      <c r="A1738" t="str">
        <f>IF(RawData!A1738&lt;&gt;"",RawData!A1738,"")</f>
        <v/>
      </c>
      <c r="B1738" t="str">
        <f>IF(RawData!B1738&lt;&gt;"",CONCATENATE(RawData!B1738,", ",RawData!C1738),"")</f>
        <v/>
      </c>
      <c r="C1738" t="str">
        <f>IF(RawData!D1738&lt;&gt;"",RawData!D1738,"")</f>
        <v/>
      </c>
      <c r="D1738" s="28" t="str">
        <f>IF(RawData!E1738&lt;&gt;"",RawData!E1738,"")</f>
        <v/>
      </c>
      <c r="E1738" t="str">
        <f>IF(RawData!F1738&lt;&gt;"",CONCATENATE(RawData!F1738,", ",LEFT(RawData!G1738,1)),"")</f>
        <v/>
      </c>
      <c r="G1738" s="30" t="str">
        <f t="shared" si="27"/>
        <v/>
      </c>
      <c r="H1738" t="str">
        <f>IF(A1738&lt;&gt;"",VLOOKUP(G1738,ScoreRanges!$C$4:$E$8,3),"")</f>
        <v/>
      </c>
      <c r="J1738" s="30" t="str">
        <f>IF(AND(ConversionTable!$F$2&lt;&gt;"",A1738&lt;&gt;""),VLOOKUP(G1738,ConversionTable!B$2:D$402,3),"")</f>
        <v/>
      </c>
      <c r="K1738" t="str">
        <f>IF(AND(ConversionTable!$F$2&lt;&gt;"",A1738&lt;&gt;""),VLOOKUP(J1738,ConversionTable!I$4:K$7,3),"")</f>
        <v/>
      </c>
      <c r="M1738" t="str">
        <f>IF(A1738&lt;&gt;"",(RawData!AC1738*ScoringModel!$B$11+RawData!AD1738*ScoringModel!$B$21+RawData!AE1738*ScoringModel!$B$31)*0.01,"")</f>
        <v/>
      </c>
      <c r="N1738" t="str">
        <f>IF(A1738&lt;&gt;"",(RawData!H1738*ScoringModel!$B$4+RawData!I1738*ScoringModel!$B$5+RawData!J1738*ScoringModel!$B$6+RawData!K1738*ScoringModel!$B$7+RawData!L1738*ScoringModel!$B$8+RawData!M1738*ScoringModel!$B$9+RawData!N1738*ScoringModel!$B$10)*0.01,"")</f>
        <v/>
      </c>
      <c r="O1738" t="str">
        <f>IF(A1738&lt;&gt;"",(RawData!O1738*ScoringModel!$B$14+RawData!P1738*ScoringModel!$B$15+RawData!Q1738*ScoringModel!$B$16+RawData!R1738*ScoringModel!$B$17+RawData!S1738*ScoringModel!$B$18+RawData!T1738*ScoringModel!$B$19+RawData!U1738*ScoringModel!$B$20)*0.01,"")</f>
        <v/>
      </c>
      <c r="P1738" t="str">
        <f>IF(A1738&lt;&gt;"",(RawData!V1738*ScoringModel!$B$24+RawData!W1738*ScoringModel!$B$25+RawData!X1738*ScoringModel!$B$26+RawData!Y1738*ScoringModel!$B$27+RawData!Z1738*ScoringModel!$B$28+RawData!AA1738*ScoringModel!$B$29+RawData!AB1738*ScoringModel!$B$30)*0.01,"")</f>
        <v/>
      </c>
      <c r="Q1738" s="19"/>
      <c r="R1738" s="19"/>
      <c r="S1738" s="19"/>
      <c r="T1738" s="19"/>
      <c r="U1738" s="19"/>
      <c r="V1738" s="19"/>
    </row>
    <row r="1739" spans="1:22" x14ac:dyDescent="0.25">
      <c r="A1739" t="str">
        <f>IF(RawData!A1739&lt;&gt;"",RawData!A1739,"")</f>
        <v/>
      </c>
      <c r="B1739" t="str">
        <f>IF(RawData!B1739&lt;&gt;"",CONCATENATE(RawData!B1739,", ",RawData!C1739),"")</f>
        <v/>
      </c>
      <c r="C1739" t="str">
        <f>IF(RawData!D1739&lt;&gt;"",RawData!D1739,"")</f>
        <v/>
      </c>
      <c r="D1739" s="28" t="str">
        <f>IF(RawData!E1739&lt;&gt;"",RawData!E1739,"")</f>
        <v/>
      </c>
      <c r="E1739" t="str">
        <f>IF(RawData!F1739&lt;&gt;"",CONCATENATE(RawData!F1739,", ",LEFT(RawData!G1739,1)),"")</f>
        <v/>
      </c>
      <c r="G1739" s="30" t="str">
        <f t="shared" si="27"/>
        <v/>
      </c>
      <c r="H1739" t="str">
        <f>IF(A1739&lt;&gt;"",VLOOKUP(G1739,ScoreRanges!$C$4:$E$8,3),"")</f>
        <v/>
      </c>
      <c r="J1739" s="30" t="str">
        <f>IF(AND(ConversionTable!$F$2&lt;&gt;"",A1739&lt;&gt;""),VLOOKUP(G1739,ConversionTable!B$2:D$402,3),"")</f>
        <v/>
      </c>
      <c r="K1739" t="str">
        <f>IF(AND(ConversionTable!$F$2&lt;&gt;"",A1739&lt;&gt;""),VLOOKUP(J1739,ConversionTable!I$4:K$7,3),"")</f>
        <v/>
      </c>
      <c r="M1739" t="str">
        <f>IF(A1739&lt;&gt;"",(RawData!AC1739*ScoringModel!$B$11+RawData!AD1739*ScoringModel!$B$21+RawData!AE1739*ScoringModel!$B$31)*0.01,"")</f>
        <v/>
      </c>
      <c r="N1739" t="str">
        <f>IF(A1739&lt;&gt;"",(RawData!H1739*ScoringModel!$B$4+RawData!I1739*ScoringModel!$B$5+RawData!J1739*ScoringModel!$B$6+RawData!K1739*ScoringModel!$B$7+RawData!L1739*ScoringModel!$B$8+RawData!M1739*ScoringModel!$B$9+RawData!N1739*ScoringModel!$B$10)*0.01,"")</f>
        <v/>
      </c>
      <c r="O1739" t="str">
        <f>IF(A1739&lt;&gt;"",(RawData!O1739*ScoringModel!$B$14+RawData!P1739*ScoringModel!$B$15+RawData!Q1739*ScoringModel!$B$16+RawData!R1739*ScoringModel!$B$17+RawData!S1739*ScoringModel!$B$18+RawData!T1739*ScoringModel!$B$19+RawData!U1739*ScoringModel!$B$20)*0.01,"")</f>
        <v/>
      </c>
      <c r="P1739" t="str">
        <f>IF(A1739&lt;&gt;"",(RawData!V1739*ScoringModel!$B$24+RawData!W1739*ScoringModel!$B$25+RawData!X1739*ScoringModel!$B$26+RawData!Y1739*ScoringModel!$B$27+RawData!Z1739*ScoringModel!$B$28+RawData!AA1739*ScoringModel!$B$29+RawData!AB1739*ScoringModel!$B$30)*0.01,"")</f>
        <v/>
      </c>
      <c r="Q1739" s="19"/>
      <c r="R1739" s="19"/>
      <c r="S1739" s="19"/>
      <c r="T1739" s="19"/>
      <c r="U1739" s="19"/>
      <c r="V1739" s="19"/>
    </row>
    <row r="1740" spans="1:22" x14ac:dyDescent="0.25">
      <c r="A1740" t="str">
        <f>IF(RawData!A1740&lt;&gt;"",RawData!A1740,"")</f>
        <v/>
      </c>
      <c r="B1740" t="str">
        <f>IF(RawData!B1740&lt;&gt;"",CONCATENATE(RawData!B1740,", ",RawData!C1740),"")</f>
        <v/>
      </c>
      <c r="C1740" t="str">
        <f>IF(RawData!D1740&lt;&gt;"",RawData!D1740,"")</f>
        <v/>
      </c>
      <c r="D1740" s="28" t="str">
        <f>IF(RawData!E1740&lt;&gt;"",RawData!E1740,"")</f>
        <v/>
      </c>
      <c r="E1740" t="str">
        <f>IF(RawData!F1740&lt;&gt;"",CONCATENATE(RawData!F1740,", ",LEFT(RawData!G1740,1)),"")</f>
        <v/>
      </c>
      <c r="G1740" s="30" t="str">
        <f t="shared" si="27"/>
        <v/>
      </c>
      <c r="H1740" t="str">
        <f>IF(A1740&lt;&gt;"",VLOOKUP(G1740,ScoreRanges!$C$4:$E$8,3),"")</f>
        <v/>
      </c>
      <c r="J1740" s="30" t="str">
        <f>IF(AND(ConversionTable!$F$2&lt;&gt;"",A1740&lt;&gt;""),VLOOKUP(G1740,ConversionTable!B$2:D$402,3),"")</f>
        <v/>
      </c>
      <c r="K1740" t="str">
        <f>IF(AND(ConversionTable!$F$2&lt;&gt;"",A1740&lt;&gt;""),VLOOKUP(J1740,ConversionTable!I$4:K$7,3),"")</f>
        <v/>
      </c>
      <c r="M1740" t="str">
        <f>IF(A1740&lt;&gt;"",(RawData!AC1740*ScoringModel!$B$11+RawData!AD1740*ScoringModel!$B$21+RawData!AE1740*ScoringModel!$B$31)*0.01,"")</f>
        <v/>
      </c>
      <c r="N1740" t="str">
        <f>IF(A1740&lt;&gt;"",(RawData!H1740*ScoringModel!$B$4+RawData!I1740*ScoringModel!$B$5+RawData!J1740*ScoringModel!$B$6+RawData!K1740*ScoringModel!$B$7+RawData!L1740*ScoringModel!$B$8+RawData!M1740*ScoringModel!$B$9+RawData!N1740*ScoringModel!$B$10)*0.01,"")</f>
        <v/>
      </c>
      <c r="O1740" t="str">
        <f>IF(A1740&lt;&gt;"",(RawData!O1740*ScoringModel!$B$14+RawData!P1740*ScoringModel!$B$15+RawData!Q1740*ScoringModel!$B$16+RawData!R1740*ScoringModel!$B$17+RawData!S1740*ScoringModel!$B$18+RawData!T1740*ScoringModel!$B$19+RawData!U1740*ScoringModel!$B$20)*0.01,"")</f>
        <v/>
      </c>
      <c r="P1740" t="str">
        <f>IF(A1740&lt;&gt;"",(RawData!V1740*ScoringModel!$B$24+RawData!W1740*ScoringModel!$B$25+RawData!X1740*ScoringModel!$B$26+RawData!Y1740*ScoringModel!$B$27+RawData!Z1740*ScoringModel!$B$28+RawData!AA1740*ScoringModel!$B$29+RawData!AB1740*ScoringModel!$B$30)*0.01,"")</f>
        <v/>
      </c>
      <c r="Q1740" s="19"/>
      <c r="R1740" s="19"/>
      <c r="S1740" s="19"/>
      <c r="T1740" s="19"/>
      <c r="U1740" s="19"/>
      <c r="V1740" s="19"/>
    </row>
    <row r="1741" spans="1:22" x14ac:dyDescent="0.25">
      <c r="A1741" t="str">
        <f>IF(RawData!A1741&lt;&gt;"",RawData!A1741,"")</f>
        <v/>
      </c>
      <c r="B1741" t="str">
        <f>IF(RawData!B1741&lt;&gt;"",CONCATENATE(RawData!B1741,", ",RawData!C1741),"")</f>
        <v/>
      </c>
      <c r="C1741" t="str">
        <f>IF(RawData!D1741&lt;&gt;"",RawData!D1741,"")</f>
        <v/>
      </c>
      <c r="D1741" s="28" t="str">
        <f>IF(RawData!E1741&lt;&gt;"",RawData!E1741,"")</f>
        <v/>
      </c>
      <c r="E1741" t="str">
        <f>IF(RawData!F1741&lt;&gt;"",CONCATENATE(RawData!F1741,", ",LEFT(RawData!G1741,1)),"")</f>
        <v/>
      </c>
      <c r="G1741" s="30" t="str">
        <f t="shared" si="27"/>
        <v/>
      </c>
      <c r="H1741" t="str">
        <f>IF(A1741&lt;&gt;"",VLOOKUP(G1741,ScoreRanges!$C$4:$E$8,3),"")</f>
        <v/>
      </c>
      <c r="J1741" s="30" t="str">
        <f>IF(AND(ConversionTable!$F$2&lt;&gt;"",A1741&lt;&gt;""),VLOOKUP(G1741,ConversionTable!B$2:D$402,3),"")</f>
        <v/>
      </c>
      <c r="K1741" t="str">
        <f>IF(AND(ConversionTable!$F$2&lt;&gt;"",A1741&lt;&gt;""),VLOOKUP(J1741,ConversionTable!I$4:K$7,3),"")</f>
        <v/>
      </c>
      <c r="M1741" t="str">
        <f>IF(A1741&lt;&gt;"",(RawData!AC1741*ScoringModel!$B$11+RawData!AD1741*ScoringModel!$B$21+RawData!AE1741*ScoringModel!$B$31)*0.01,"")</f>
        <v/>
      </c>
      <c r="N1741" t="str">
        <f>IF(A1741&lt;&gt;"",(RawData!H1741*ScoringModel!$B$4+RawData!I1741*ScoringModel!$B$5+RawData!J1741*ScoringModel!$B$6+RawData!K1741*ScoringModel!$B$7+RawData!L1741*ScoringModel!$B$8+RawData!M1741*ScoringModel!$B$9+RawData!N1741*ScoringModel!$B$10)*0.01,"")</f>
        <v/>
      </c>
      <c r="O1741" t="str">
        <f>IF(A1741&lt;&gt;"",(RawData!O1741*ScoringModel!$B$14+RawData!P1741*ScoringModel!$B$15+RawData!Q1741*ScoringModel!$B$16+RawData!R1741*ScoringModel!$B$17+RawData!S1741*ScoringModel!$B$18+RawData!T1741*ScoringModel!$B$19+RawData!U1741*ScoringModel!$B$20)*0.01,"")</f>
        <v/>
      </c>
      <c r="P1741" t="str">
        <f>IF(A1741&lt;&gt;"",(RawData!V1741*ScoringModel!$B$24+RawData!W1741*ScoringModel!$B$25+RawData!X1741*ScoringModel!$B$26+RawData!Y1741*ScoringModel!$B$27+RawData!Z1741*ScoringModel!$B$28+RawData!AA1741*ScoringModel!$B$29+RawData!AB1741*ScoringModel!$B$30)*0.01,"")</f>
        <v/>
      </c>
      <c r="Q1741" s="19"/>
      <c r="R1741" s="19"/>
      <c r="S1741" s="19"/>
      <c r="T1741" s="19"/>
      <c r="U1741" s="19"/>
      <c r="V1741" s="19"/>
    </row>
    <row r="1742" spans="1:22" x14ac:dyDescent="0.25">
      <c r="A1742" t="str">
        <f>IF(RawData!A1742&lt;&gt;"",RawData!A1742,"")</f>
        <v/>
      </c>
      <c r="B1742" t="str">
        <f>IF(RawData!B1742&lt;&gt;"",CONCATENATE(RawData!B1742,", ",RawData!C1742),"")</f>
        <v/>
      </c>
      <c r="C1742" t="str">
        <f>IF(RawData!D1742&lt;&gt;"",RawData!D1742,"")</f>
        <v/>
      </c>
      <c r="D1742" s="28" t="str">
        <f>IF(RawData!E1742&lt;&gt;"",RawData!E1742,"")</f>
        <v/>
      </c>
      <c r="E1742" t="str">
        <f>IF(RawData!F1742&lt;&gt;"",CONCATENATE(RawData!F1742,", ",LEFT(RawData!G1742,1)),"")</f>
        <v/>
      </c>
      <c r="G1742" s="30" t="str">
        <f t="shared" si="27"/>
        <v/>
      </c>
      <c r="H1742" t="str">
        <f>IF(A1742&lt;&gt;"",VLOOKUP(G1742,ScoreRanges!$C$4:$E$8,3),"")</f>
        <v/>
      </c>
      <c r="J1742" s="30" t="str">
        <f>IF(AND(ConversionTable!$F$2&lt;&gt;"",A1742&lt;&gt;""),VLOOKUP(G1742,ConversionTable!B$2:D$402,3),"")</f>
        <v/>
      </c>
      <c r="K1742" t="str">
        <f>IF(AND(ConversionTable!$F$2&lt;&gt;"",A1742&lt;&gt;""),VLOOKUP(J1742,ConversionTable!I$4:K$7,3),"")</f>
        <v/>
      </c>
      <c r="M1742" t="str">
        <f>IF(A1742&lt;&gt;"",(RawData!AC1742*ScoringModel!$B$11+RawData!AD1742*ScoringModel!$B$21+RawData!AE1742*ScoringModel!$B$31)*0.01,"")</f>
        <v/>
      </c>
      <c r="N1742" t="str">
        <f>IF(A1742&lt;&gt;"",(RawData!H1742*ScoringModel!$B$4+RawData!I1742*ScoringModel!$B$5+RawData!J1742*ScoringModel!$B$6+RawData!K1742*ScoringModel!$B$7+RawData!L1742*ScoringModel!$B$8+RawData!M1742*ScoringModel!$B$9+RawData!N1742*ScoringModel!$B$10)*0.01,"")</f>
        <v/>
      </c>
      <c r="O1742" t="str">
        <f>IF(A1742&lt;&gt;"",(RawData!O1742*ScoringModel!$B$14+RawData!P1742*ScoringModel!$B$15+RawData!Q1742*ScoringModel!$B$16+RawData!R1742*ScoringModel!$B$17+RawData!S1742*ScoringModel!$B$18+RawData!T1742*ScoringModel!$B$19+RawData!U1742*ScoringModel!$B$20)*0.01,"")</f>
        <v/>
      </c>
      <c r="P1742" t="str">
        <f>IF(A1742&lt;&gt;"",(RawData!V1742*ScoringModel!$B$24+RawData!W1742*ScoringModel!$B$25+RawData!X1742*ScoringModel!$B$26+RawData!Y1742*ScoringModel!$B$27+RawData!Z1742*ScoringModel!$B$28+RawData!AA1742*ScoringModel!$B$29+RawData!AB1742*ScoringModel!$B$30)*0.01,"")</f>
        <v/>
      </c>
      <c r="Q1742" s="19"/>
      <c r="R1742" s="19"/>
      <c r="S1742" s="19"/>
      <c r="T1742" s="19"/>
      <c r="U1742" s="19"/>
      <c r="V1742" s="19"/>
    </row>
    <row r="1743" spans="1:22" x14ac:dyDescent="0.25">
      <c r="A1743" t="str">
        <f>IF(RawData!A1743&lt;&gt;"",RawData!A1743,"")</f>
        <v/>
      </c>
      <c r="B1743" t="str">
        <f>IF(RawData!B1743&lt;&gt;"",CONCATENATE(RawData!B1743,", ",RawData!C1743),"")</f>
        <v/>
      </c>
      <c r="C1743" t="str">
        <f>IF(RawData!D1743&lt;&gt;"",RawData!D1743,"")</f>
        <v/>
      </c>
      <c r="D1743" s="28" t="str">
        <f>IF(RawData!E1743&lt;&gt;"",RawData!E1743,"")</f>
        <v/>
      </c>
      <c r="E1743" t="str">
        <f>IF(RawData!F1743&lt;&gt;"",CONCATENATE(RawData!F1743,", ",LEFT(RawData!G1743,1)),"")</f>
        <v/>
      </c>
      <c r="G1743" s="30" t="str">
        <f t="shared" si="27"/>
        <v/>
      </c>
      <c r="H1743" t="str">
        <f>IF(A1743&lt;&gt;"",VLOOKUP(G1743,ScoreRanges!$C$4:$E$8,3),"")</f>
        <v/>
      </c>
      <c r="J1743" s="30" t="str">
        <f>IF(AND(ConversionTable!$F$2&lt;&gt;"",A1743&lt;&gt;""),VLOOKUP(G1743,ConversionTable!B$2:D$402,3),"")</f>
        <v/>
      </c>
      <c r="K1743" t="str">
        <f>IF(AND(ConversionTable!$F$2&lt;&gt;"",A1743&lt;&gt;""),VLOOKUP(J1743,ConversionTable!I$4:K$7,3),"")</f>
        <v/>
      </c>
      <c r="M1743" t="str">
        <f>IF(A1743&lt;&gt;"",(RawData!AC1743*ScoringModel!$B$11+RawData!AD1743*ScoringModel!$B$21+RawData!AE1743*ScoringModel!$B$31)*0.01,"")</f>
        <v/>
      </c>
      <c r="N1743" t="str">
        <f>IF(A1743&lt;&gt;"",(RawData!H1743*ScoringModel!$B$4+RawData!I1743*ScoringModel!$B$5+RawData!J1743*ScoringModel!$B$6+RawData!K1743*ScoringModel!$B$7+RawData!L1743*ScoringModel!$B$8+RawData!M1743*ScoringModel!$B$9+RawData!N1743*ScoringModel!$B$10)*0.01,"")</f>
        <v/>
      </c>
      <c r="O1743" t="str">
        <f>IF(A1743&lt;&gt;"",(RawData!O1743*ScoringModel!$B$14+RawData!P1743*ScoringModel!$B$15+RawData!Q1743*ScoringModel!$B$16+RawData!R1743*ScoringModel!$B$17+RawData!S1743*ScoringModel!$B$18+RawData!T1743*ScoringModel!$B$19+RawData!U1743*ScoringModel!$B$20)*0.01,"")</f>
        <v/>
      </c>
      <c r="P1743" t="str">
        <f>IF(A1743&lt;&gt;"",(RawData!V1743*ScoringModel!$B$24+RawData!W1743*ScoringModel!$B$25+RawData!X1743*ScoringModel!$B$26+RawData!Y1743*ScoringModel!$B$27+RawData!Z1743*ScoringModel!$B$28+RawData!AA1743*ScoringModel!$B$29+RawData!AB1743*ScoringModel!$B$30)*0.01,"")</f>
        <v/>
      </c>
      <c r="Q1743" s="19"/>
      <c r="R1743" s="19"/>
      <c r="S1743" s="19"/>
      <c r="T1743" s="19"/>
      <c r="U1743" s="19"/>
      <c r="V1743" s="19"/>
    </row>
    <row r="1744" spans="1:22" x14ac:dyDescent="0.25">
      <c r="A1744" t="str">
        <f>IF(RawData!A1744&lt;&gt;"",RawData!A1744,"")</f>
        <v/>
      </c>
      <c r="B1744" t="str">
        <f>IF(RawData!B1744&lt;&gt;"",CONCATENATE(RawData!B1744,", ",RawData!C1744),"")</f>
        <v/>
      </c>
      <c r="C1744" t="str">
        <f>IF(RawData!D1744&lt;&gt;"",RawData!D1744,"")</f>
        <v/>
      </c>
      <c r="D1744" s="28" t="str">
        <f>IF(RawData!E1744&lt;&gt;"",RawData!E1744,"")</f>
        <v/>
      </c>
      <c r="E1744" t="str">
        <f>IF(RawData!F1744&lt;&gt;"",CONCATENATE(RawData!F1744,", ",LEFT(RawData!G1744,1)),"")</f>
        <v/>
      </c>
      <c r="G1744" s="30" t="str">
        <f t="shared" si="27"/>
        <v/>
      </c>
      <c r="H1744" t="str">
        <f>IF(A1744&lt;&gt;"",VLOOKUP(G1744,ScoreRanges!$C$4:$E$8,3),"")</f>
        <v/>
      </c>
      <c r="J1744" s="30" t="str">
        <f>IF(AND(ConversionTable!$F$2&lt;&gt;"",A1744&lt;&gt;""),VLOOKUP(G1744,ConversionTable!B$2:D$402,3),"")</f>
        <v/>
      </c>
      <c r="K1744" t="str">
        <f>IF(AND(ConversionTable!$F$2&lt;&gt;"",A1744&lt;&gt;""),VLOOKUP(J1744,ConversionTable!I$4:K$7,3),"")</f>
        <v/>
      </c>
      <c r="M1744" t="str">
        <f>IF(A1744&lt;&gt;"",(RawData!AC1744*ScoringModel!$B$11+RawData!AD1744*ScoringModel!$B$21+RawData!AE1744*ScoringModel!$B$31)*0.01,"")</f>
        <v/>
      </c>
      <c r="N1744" t="str">
        <f>IF(A1744&lt;&gt;"",(RawData!H1744*ScoringModel!$B$4+RawData!I1744*ScoringModel!$B$5+RawData!J1744*ScoringModel!$B$6+RawData!K1744*ScoringModel!$B$7+RawData!L1744*ScoringModel!$B$8+RawData!M1744*ScoringModel!$B$9+RawData!N1744*ScoringModel!$B$10)*0.01,"")</f>
        <v/>
      </c>
      <c r="O1744" t="str">
        <f>IF(A1744&lt;&gt;"",(RawData!O1744*ScoringModel!$B$14+RawData!P1744*ScoringModel!$B$15+RawData!Q1744*ScoringModel!$B$16+RawData!R1744*ScoringModel!$B$17+RawData!S1744*ScoringModel!$B$18+RawData!T1744*ScoringModel!$B$19+RawData!U1744*ScoringModel!$B$20)*0.01,"")</f>
        <v/>
      </c>
      <c r="P1744" t="str">
        <f>IF(A1744&lt;&gt;"",(RawData!V1744*ScoringModel!$B$24+RawData!W1744*ScoringModel!$B$25+RawData!X1744*ScoringModel!$B$26+RawData!Y1744*ScoringModel!$B$27+RawData!Z1744*ScoringModel!$B$28+RawData!AA1744*ScoringModel!$B$29+RawData!AB1744*ScoringModel!$B$30)*0.01,"")</f>
        <v/>
      </c>
      <c r="Q1744" s="19"/>
      <c r="R1744" s="19"/>
      <c r="S1744" s="19"/>
      <c r="T1744" s="19"/>
      <c r="U1744" s="19"/>
      <c r="V1744" s="19"/>
    </row>
    <row r="1745" spans="1:22" x14ac:dyDescent="0.25">
      <c r="A1745" t="str">
        <f>IF(RawData!A1745&lt;&gt;"",RawData!A1745,"")</f>
        <v/>
      </c>
      <c r="B1745" t="str">
        <f>IF(RawData!B1745&lt;&gt;"",CONCATENATE(RawData!B1745,", ",RawData!C1745),"")</f>
        <v/>
      </c>
      <c r="C1745" t="str">
        <f>IF(RawData!D1745&lt;&gt;"",RawData!D1745,"")</f>
        <v/>
      </c>
      <c r="D1745" s="28" t="str">
        <f>IF(RawData!E1745&lt;&gt;"",RawData!E1745,"")</f>
        <v/>
      </c>
      <c r="E1745" t="str">
        <f>IF(RawData!F1745&lt;&gt;"",CONCATENATE(RawData!F1745,", ",LEFT(RawData!G1745,1)),"")</f>
        <v/>
      </c>
      <c r="G1745" s="30" t="str">
        <f t="shared" si="27"/>
        <v/>
      </c>
      <c r="H1745" t="str">
        <f>IF(A1745&lt;&gt;"",VLOOKUP(G1745,ScoreRanges!$C$4:$E$8,3),"")</f>
        <v/>
      </c>
      <c r="J1745" s="30" t="str">
        <f>IF(AND(ConversionTable!$F$2&lt;&gt;"",A1745&lt;&gt;""),VLOOKUP(G1745,ConversionTable!B$2:D$402,3),"")</f>
        <v/>
      </c>
      <c r="K1745" t="str">
        <f>IF(AND(ConversionTable!$F$2&lt;&gt;"",A1745&lt;&gt;""),VLOOKUP(J1745,ConversionTable!I$4:K$7,3),"")</f>
        <v/>
      </c>
      <c r="M1745" t="str">
        <f>IF(A1745&lt;&gt;"",(RawData!AC1745*ScoringModel!$B$11+RawData!AD1745*ScoringModel!$B$21+RawData!AE1745*ScoringModel!$B$31)*0.01,"")</f>
        <v/>
      </c>
      <c r="N1745" t="str">
        <f>IF(A1745&lt;&gt;"",(RawData!H1745*ScoringModel!$B$4+RawData!I1745*ScoringModel!$B$5+RawData!J1745*ScoringModel!$B$6+RawData!K1745*ScoringModel!$B$7+RawData!L1745*ScoringModel!$B$8+RawData!M1745*ScoringModel!$B$9+RawData!N1745*ScoringModel!$B$10)*0.01,"")</f>
        <v/>
      </c>
      <c r="O1745" t="str">
        <f>IF(A1745&lt;&gt;"",(RawData!O1745*ScoringModel!$B$14+RawData!P1745*ScoringModel!$B$15+RawData!Q1745*ScoringModel!$B$16+RawData!R1745*ScoringModel!$B$17+RawData!S1745*ScoringModel!$B$18+RawData!T1745*ScoringModel!$B$19+RawData!U1745*ScoringModel!$B$20)*0.01,"")</f>
        <v/>
      </c>
      <c r="P1745" t="str">
        <f>IF(A1745&lt;&gt;"",(RawData!V1745*ScoringModel!$B$24+RawData!W1745*ScoringModel!$B$25+RawData!X1745*ScoringModel!$B$26+RawData!Y1745*ScoringModel!$B$27+RawData!Z1745*ScoringModel!$B$28+RawData!AA1745*ScoringModel!$B$29+RawData!AB1745*ScoringModel!$B$30)*0.01,"")</f>
        <v/>
      </c>
      <c r="Q1745" s="19"/>
      <c r="R1745" s="19"/>
      <c r="S1745" s="19"/>
      <c r="T1745" s="19"/>
      <c r="U1745" s="19"/>
      <c r="V1745" s="19"/>
    </row>
    <row r="1746" spans="1:22" x14ac:dyDescent="0.25">
      <c r="A1746" t="str">
        <f>IF(RawData!A1746&lt;&gt;"",RawData!A1746,"")</f>
        <v/>
      </c>
      <c r="B1746" t="str">
        <f>IF(RawData!B1746&lt;&gt;"",CONCATENATE(RawData!B1746,", ",RawData!C1746),"")</f>
        <v/>
      </c>
      <c r="C1746" t="str">
        <f>IF(RawData!D1746&lt;&gt;"",RawData!D1746,"")</f>
        <v/>
      </c>
      <c r="D1746" s="28" t="str">
        <f>IF(RawData!E1746&lt;&gt;"",RawData!E1746,"")</f>
        <v/>
      </c>
      <c r="E1746" t="str">
        <f>IF(RawData!F1746&lt;&gt;"",CONCATENATE(RawData!F1746,", ",LEFT(RawData!G1746,1)),"")</f>
        <v/>
      </c>
      <c r="G1746" s="30" t="str">
        <f t="shared" si="27"/>
        <v/>
      </c>
      <c r="H1746" t="str">
        <f>IF(A1746&lt;&gt;"",VLOOKUP(G1746,ScoreRanges!$C$4:$E$8,3),"")</f>
        <v/>
      </c>
      <c r="J1746" s="30" t="str">
        <f>IF(AND(ConversionTable!$F$2&lt;&gt;"",A1746&lt;&gt;""),VLOOKUP(G1746,ConversionTable!B$2:D$402,3),"")</f>
        <v/>
      </c>
      <c r="K1746" t="str">
        <f>IF(AND(ConversionTable!$F$2&lt;&gt;"",A1746&lt;&gt;""),VLOOKUP(J1746,ConversionTable!I$4:K$7,3),"")</f>
        <v/>
      </c>
      <c r="M1746" t="str">
        <f>IF(A1746&lt;&gt;"",(RawData!AC1746*ScoringModel!$B$11+RawData!AD1746*ScoringModel!$B$21+RawData!AE1746*ScoringModel!$B$31)*0.01,"")</f>
        <v/>
      </c>
      <c r="N1746" t="str">
        <f>IF(A1746&lt;&gt;"",(RawData!H1746*ScoringModel!$B$4+RawData!I1746*ScoringModel!$B$5+RawData!J1746*ScoringModel!$B$6+RawData!K1746*ScoringModel!$B$7+RawData!L1746*ScoringModel!$B$8+RawData!M1746*ScoringModel!$B$9+RawData!N1746*ScoringModel!$B$10)*0.01,"")</f>
        <v/>
      </c>
      <c r="O1746" t="str">
        <f>IF(A1746&lt;&gt;"",(RawData!O1746*ScoringModel!$B$14+RawData!P1746*ScoringModel!$B$15+RawData!Q1746*ScoringModel!$B$16+RawData!R1746*ScoringModel!$B$17+RawData!S1746*ScoringModel!$B$18+RawData!T1746*ScoringModel!$B$19+RawData!U1746*ScoringModel!$B$20)*0.01,"")</f>
        <v/>
      </c>
      <c r="P1746" t="str">
        <f>IF(A1746&lt;&gt;"",(RawData!V1746*ScoringModel!$B$24+RawData!W1746*ScoringModel!$B$25+RawData!X1746*ScoringModel!$B$26+RawData!Y1746*ScoringModel!$B$27+RawData!Z1746*ScoringModel!$B$28+RawData!AA1746*ScoringModel!$B$29+RawData!AB1746*ScoringModel!$B$30)*0.01,"")</f>
        <v/>
      </c>
      <c r="Q1746" s="19"/>
      <c r="R1746" s="19"/>
      <c r="S1746" s="19"/>
      <c r="T1746" s="19"/>
      <c r="U1746" s="19"/>
      <c r="V1746" s="19"/>
    </row>
    <row r="1747" spans="1:22" x14ac:dyDescent="0.25">
      <c r="A1747" t="str">
        <f>IF(RawData!A1747&lt;&gt;"",RawData!A1747,"")</f>
        <v/>
      </c>
      <c r="B1747" t="str">
        <f>IF(RawData!B1747&lt;&gt;"",CONCATENATE(RawData!B1747,", ",RawData!C1747),"")</f>
        <v/>
      </c>
      <c r="C1747" t="str">
        <f>IF(RawData!D1747&lt;&gt;"",RawData!D1747,"")</f>
        <v/>
      </c>
      <c r="D1747" s="28" t="str">
        <f>IF(RawData!E1747&lt;&gt;"",RawData!E1747,"")</f>
        <v/>
      </c>
      <c r="E1747" t="str">
        <f>IF(RawData!F1747&lt;&gt;"",CONCATENATE(RawData!F1747,", ",LEFT(RawData!G1747,1)),"")</f>
        <v/>
      </c>
      <c r="G1747" s="30" t="str">
        <f t="shared" si="27"/>
        <v/>
      </c>
      <c r="H1747" t="str">
        <f>IF(A1747&lt;&gt;"",VLOOKUP(G1747,ScoreRanges!$C$4:$E$8,3),"")</f>
        <v/>
      </c>
      <c r="J1747" s="30" t="str">
        <f>IF(AND(ConversionTable!$F$2&lt;&gt;"",A1747&lt;&gt;""),VLOOKUP(G1747,ConversionTable!B$2:D$402,3),"")</f>
        <v/>
      </c>
      <c r="K1747" t="str">
        <f>IF(AND(ConversionTable!$F$2&lt;&gt;"",A1747&lt;&gt;""),VLOOKUP(J1747,ConversionTable!I$4:K$7,3),"")</f>
        <v/>
      </c>
      <c r="M1747" t="str">
        <f>IF(A1747&lt;&gt;"",(RawData!AC1747*ScoringModel!$B$11+RawData!AD1747*ScoringModel!$B$21+RawData!AE1747*ScoringModel!$B$31)*0.01,"")</f>
        <v/>
      </c>
      <c r="N1747" t="str">
        <f>IF(A1747&lt;&gt;"",(RawData!H1747*ScoringModel!$B$4+RawData!I1747*ScoringModel!$B$5+RawData!J1747*ScoringModel!$B$6+RawData!K1747*ScoringModel!$B$7+RawData!L1747*ScoringModel!$B$8+RawData!M1747*ScoringModel!$B$9+RawData!N1747*ScoringModel!$B$10)*0.01,"")</f>
        <v/>
      </c>
      <c r="O1747" t="str">
        <f>IF(A1747&lt;&gt;"",(RawData!O1747*ScoringModel!$B$14+RawData!P1747*ScoringModel!$B$15+RawData!Q1747*ScoringModel!$B$16+RawData!R1747*ScoringModel!$B$17+RawData!S1747*ScoringModel!$B$18+RawData!T1747*ScoringModel!$B$19+RawData!U1747*ScoringModel!$B$20)*0.01,"")</f>
        <v/>
      </c>
      <c r="P1747" t="str">
        <f>IF(A1747&lt;&gt;"",(RawData!V1747*ScoringModel!$B$24+RawData!W1747*ScoringModel!$B$25+RawData!X1747*ScoringModel!$B$26+RawData!Y1747*ScoringModel!$B$27+RawData!Z1747*ScoringModel!$B$28+RawData!AA1747*ScoringModel!$B$29+RawData!AB1747*ScoringModel!$B$30)*0.01,"")</f>
        <v/>
      </c>
      <c r="Q1747" s="19"/>
      <c r="R1747" s="19"/>
      <c r="S1747" s="19"/>
      <c r="T1747" s="19"/>
      <c r="U1747" s="19"/>
      <c r="V1747" s="19"/>
    </row>
    <row r="1748" spans="1:22" x14ac:dyDescent="0.25">
      <c r="A1748" t="str">
        <f>IF(RawData!A1748&lt;&gt;"",RawData!A1748,"")</f>
        <v/>
      </c>
      <c r="B1748" t="str">
        <f>IF(RawData!B1748&lt;&gt;"",CONCATENATE(RawData!B1748,", ",RawData!C1748),"")</f>
        <v/>
      </c>
      <c r="C1748" t="str">
        <f>IF(RawData!D1748&lt;&gt;"",RawData!D1748,"")</f>
        <v/>
      </c>
      <c r="D1748" s="28" t="str">
        <f>IF(RawData!E1748&lt;&gt;"",RawData!E1748,"")</f>
        <v/>
      </c>
      <c r="E1748" t="str">
        <f>IF(RawData!F1748&lt;&gt;"",CONCATENATE(RawData!F1748,", ",LEFT(RawData!G1748,1)),"")</f>
        <v/>
      </c>
      <c r="G1748" s="30" t="str">
        <f t="shared" si="27"/>
        <v/>
      </c>
      <c r="H1748" t="str">
        <f>IF(A1748&lt;&gt;"",VLOOKUP(G1748,ScoreRanges!$C$4:$E$8,3),"")</f>
        <v/>
      </c>
      <c r="J1748" s="30" t="str">
        <f>IF(AND(ConversionTable!$F$2&lt;&gt;"",A1748&lt;&gt;""),VLOOKUP(G1748,ConversionTable!B$2:D$402,3),"")</f>
        <v/>
      </c>
      <c r="K1748" t="str">
        <f>IF(AND(ConversionTable!$F$2&lt;&gt;"",A1748&lt;&gt;""),VLOOKUP(J1748,ConversionTable!I$4:K$7,3),"")</f>
        <v/>
      </c>
      <c r="M1748" t="str">
        <f>IF(A1748&lt;&gt;"",(RawData!AC1748*ScoringModel!$B$11+RawData!AD1748*ScoringModel!$B$21+RawData!AE1748*ScoringModel!$B$31)*0.01,"")</f>
        <v/>
      </c>
      <c r="N1748" t="str">
        <f>IF(A1748&lt;&gt;"",(RawData!H1748*ScoringModel!$B$4+RawData!I1748*ScoringModel!$B$5+RawData!J1748*ScoringModel!$B$6+RawData!K1748*ScoringModel!$B$7+RawData!L1748*ScoringModel!$B$8+RawData!M1748*ScoringModel!$B$9+RawData!N1748*ScoringModel!$B$10)*0.01,"")</f>
        <v/>
      </c>
      <c r="O1748" t="str">
        <f>IF(A1748&lt;&gt;"",(RawData!O1748*ScoringModel!$B$14+RawData!P1748*ScoringModel!$B$15+RawData!Q1748*ScoringModel!$B$16+RawData!R1748*ScoringModel!$B$17+RawData!S1748*ScoringModel!$B$18+RawData!T1748*ScoringModel!$B$19+RawData!U1748*ScoringModel!$B$20)*0.01,"")</f>
        <v/>
      </c>
      <c r="P1748" t="str">
        <f>IF(A1748&lt;&gt;"",(RawData!V1748*ScoringModel!$B$24+RawData!W1748*ScoringModel!$B$25+RawData!X1748*ScoringModel!$B$26+RawData!Y1748*ScoringModel!$B$27+RawData!Z1748*ScoringModel!$B$28+RawData!AA1748*ScoringModel!$B$29+RawData!AB1748*ScoringModel!$B$30)*0.01,"")</f>
        <v/>
      </c>
      <c r="Q1748" s="19"/>
      <c r="R1748" s="19"/>
      <c r="S1748" s="19"/>
      <c r="T1748" s="19"/>
      <c r="U1748" s="19"/>
      <c r="V1748" s="19"/>
    </row>
    <row r="1749" spans="1:22" x14ac:dyDescent="0.25">
      <c r="A1749" t="str">
        <f>IF(RawData!A1749&lt;&gt;"",RawData!A1749,"")</f>
        <v/>
      </c>
      <c r="B1749" t="str">
        <f>IF(RawData!B1749&lt;&gt;"",CONCATENATE(RawData!B1749,", ",RawData!C1749),"")</f>
        <v/>
      </c>
      <c r="C1749" t="str">
        <f>IF(RawData!D1749&lt;&gt;"",RawData!D1749,"")</f>
        <v/>
      </c>
      <c r="D1749" s="28" t="str">
        <f>IF(RawData!E1749&lt;&gt;"",RawData!E1749,"")</f>
        <v/>
      </c>
      <c r="E1749" t="str">
        <f>IF(RawData!F1749&lt;&gt;"",CONCATENATE(RawData!F1749,", ",LEFT(RawData!G1749,1)),"")</f>
        <v/>
      </c>
      <c r="G1749" s="30" t="str">
        <f t="shared" si="27"/>
        <v/>
      </c>
      <c r="H1749" t="str">
        <f>IF(A1749&lt;&gt;"",VLOOKUP(G1749,ScoreRanges!$C$4:$E$8,3),"")</f>
        <v/>
      </c>
      <c r="J1749" s="30" t="str">
        <f>IF(AND(ConversionTable!$F$2&lt;&gt;"",A1749&lt;&gt;""),VLOOKUP(G1749,ConversionTable!B$2:D$402,3),"")</f>
        <v/>
      </c>
      <c r="K1749" t="str">
        <f>IF(AND(ConversionTable!$F$2&lt;&gt;"",A1749&lt;&gt;""),VLOOKUP(J1749,ConversionTable!I$4:K$7,3),"")</f>
        <v/>
      </c>
      <c r="M1749" t="str">
        <f>IF(A1749&lt;&gt;"",(RawData!AC1749*ScoringModel!$B$11+RawData!AD1749*ScoringModel!$B$21+RawData!AE1749*ScoringModel!$B$31)*0.01,"")</f>
        <v/>
      </c>
      <c r="N1749" t="str">
        <f>IF(A1749&lt;&gt;"",(RawData!H1749*ScoringModel!$B$4+RawData!I1749*ScoringModel!$B$5+RawData!J1749*ScoringModel!$B$6+RawData!K1749*ScoringModel!$B$7+RawData!L1749*ScoringModel!$B$8+RawData!M1749*ScoringModel!$B$9+RawData!N1749*ScoringModel!$B$10)*0.01,"")</f>
        <v/>
      </c>
      <c r="O1749" t="str">
        <f>IF(A1749&lt;&gt;"",(RawData!O1749*ScoringModel!$B$14+RawData!P1749*ScoringModel!$B$15+RawData!Q1749*ScoringModel!$B$16+RawData!R1749*ScoringModel!$B$17+RawData!S1749*ScoringModel!$B$18+RawData!T1749*ScoringModel!$B$19+RawData!U1749*ScoringModel!$B$20)*0.01,"")</f>
        <v/>
      </c>
      <c r="P1749" t="str">
        <f>IF(A1749&lt;&gt;"",(RawData!V1749*ScoringModel!$B$24+RawData!W1749*ScoringModel!$B$25+RawData!X1749*ScoringModel!$B$26+RawData!Y1749*ScoringModel!$B$27+RawData!Z1749*ScoringModel!$B$28+RawData!AA1749*ScoringModel!$B$29+RawData!AB1749*ScoringModel!$B$30)*0.01,"")</f>
        <v/>
      </c>
      <c r="Q1749" s="19"/>
      <c r="R1749" s="19"/>
      <c r="S1749" s="19"/>
      <c r="T1749" s="19"/>
      <c r="U1749" s="19"/>
      <c r="V1749" s="19"/>
    </row>
    <row r="1750" spans="1:22" x14ac:dyDescent="0.25">
      <c r="A1750" t="str">
        <f>IF(RawData!A1750&lt;&gt;"",RawData!A1750,"")</f>
        <v/>
      </c>
      <c r="B1750" t="str">
        <f>IF(RawData!B1750&lt;&gt;"",CONCATENATE(RawData!B1750,", ",RawData!C1750),"")</f>
        <v/>
      </c>
      <c r="C1750" t="str">
        <f>IF(RawData!D1750&lt;&gt;"",RawData!D1750,"")</f>
        <v/>
      </c>
      <c r="D1750" s="28" t="str">
        <f>IF(RawData!E1750&lt;&gt;"",RawData!E1750,"")</f>
        <v/>
      </c>
      <c r="E1750" t="str">
        <f>IF(RawData!F1750&lt;&gt;"",CONCATENATE(RawData!F1750,", ",LEFT(RawData!G1750,1)),"")</f>
        <v/>
      </c>
      <c r="G1750" s="30" t="str">
        <f t="shared" si="27"/>
        <v/>
      </c>
      <c r="H1750" t="str">
        <f>IF(A1750&lt;&gt;"",VLOOKUP(G1750,ScoreRanges!$C$4:$E$8,3),"")</f>
        <v/>
      </c>
      <c r="J1750" s="30" t="str">
        <f>IF(AND(ConversionTable!$F$2&lt;&gt;"",A1750&lt;&gt;""),VLOOKUP(G1750,ConversionTable!B$2:D$402,3),"")</f>
        <v/>
      </c>
      <c r="K1750" t="str">
        <f>IF(AND(ConversionTable!$F$2&lt;&gt;"",A1750&lt;&gt;""),VLOOKUP(J1750,ConversionTable!I$4:K$7,3),"")</f>
        <v/>
      </c>
      <c r="M1750" t="str">
        <f>IF(A1750&lt;&gt;"",(RawData!AC1750*ScoringModel!$B$11+RawData!AD1750*ScoringModel!$B$21+RawData!AE1750*ScoringModel!$B$31)*0.01,"")</f>
        <v/>
      </c>
      <c r="N1750" t="str">
        <f>IF(A1750&lt;&gt;"",(RawData!H1750*ScoringModel!$B$4+RawData!I1750*ScoringModel!$B$5+RawData!J1750*ScoringModel!$B$6+RawData!K1750*ScoringModel!$B$7+RawData!L1750*ScoringModel!$B$8+RawData!M1750*ScoringModel!$B$9+RawData!N1750*ScoringModel!$B$10)*0.01,"")</f>
        <v/>
      </c>
      <c r="O1750" t="str">
        <f>IF(A1750&lt;&gt;"",(RawData!O1750*ScoringModel!$B$14+RawData!P1750*ScoringModel!$B$15+RawData!Q1750*ScoringModel!$B$16+RawData!R1750*ScoringModel!$B$17+RawData!S1750*ScoringModel!$B$18+RawData!T1750*ScoringModel!$B$19+RawData!U1750*ScoringModel!$B$20)*0.01,"")</f>
        <v/>
      </c>
      <c r="P1750" t="str">
        <f>IF(A1750&lt;&gt;"",(RawData!V1750*ScoringModel!$B$24+RawData!W1750*ScoringModel!$B$25+RawData!X1750*ScoringModel!$B$26+RawData!Y1750*ScoringModel!$B$27+RawData!Z1750*ScoringModel!$B$28+RawData!AA1750*ScoringModel!$B$29+RawData!AB1750*ScoringModel!$B$30)*0.01,"")</f>
        <v/>
      </c>
      <c r="Q1750" s="19"/>
      <c r="R1750" s="19"/>
      <c r="S1750" s="19"/>
      <c r="T1750" s="19"/>
      <c r="U1750" s="19"/>
      <c r="V1750" s="19"/>
    </row>
    <row r="1751" spans="1:22" x14ac:dyDescent="0.25">
      <c r="A1751" t="str">
        <f>IF(RawData!A1751&lt;&gt;"",RawData!A1751,"")</f>
        <v/>
      </c>
      <c r="B1751" t="str">
        <f>IF(RawData!B1751&lt;&gt;"",CONCATENATE(RawData!B1751,", ",RawData!C1751),"")</f>
        <v/>
      </c>
      <c r="C1751" t="str">
        <f>IF(RawData!D1751&lt;&gt;"",RawData!D1751,"")</f>
        <v/>
      </c>
      <c r="D1751" s="28" t="str">
        <f>IF(RawData!E1751&lt;&gt;"",RawData!E1751,"")</f>
        <v/>
      </c>
      <c r="E1751" t="str">
        <f>IF(RawData!F1751&lt;&gt;"",CONCATENATE(RawData!F1751,", ",LEFT(RawData!G1751,1)),"")</f>
        <v/>
      </c>
      <c r="G1751" s="30" t="str">
        <f t="shared" si="27"/>
        <v/>
      </c>
      <c r="H1751" t="str">
        <f>IF(A1751&lt;&gt;"",VLOOKUP(G1751,ScoreRanges!$C$4:$E$8,3),"")</f>
        <v/>
      </c>
      <c r="J1751" s="30" t="str">
        <f>IF(AND(ConversionTable!$F$2&lt;&gt;"",A1751&lt;&gt;""),VLOOKUP(G1751,ConversionTable!B$2:D$402,3),"")</f>
        <v/>
      </c>
      <c r="K1751" t="str">
        <f>IF(AND(ConversionTable!$F$2&lt;&gt;"",A1751&lt;&gt;""),VLOOKUP(J1751,ConversionTable!I$4:K$7,3),"")</f>
        <v/>
      </c>
      <c r="M1751" t="str">
        <f>IF(A1751&lt;&gt;"",(RawData!AC1751*ScoringModel!$B$11+RawData!AD1751*ScoringModel!$B$21+RawData!AE1751*ScoringModel!$B$31)*0.01,"")</f>
        <v/>
      </c>
      <c r="N1751" t="str">
        <f>IF(A1751&lt;&gt;"",(RawData!H1751*ScoringModel!$B$4+RawData!I1751*ScoringModel!$B$5+RawData!J1751*ScoringModel!$B$6+RawData!K1751*ScoringModel!$B$7+RawData!L1751*ScoringModel!$B$8+RawData!M1751*ScoringModel!$B$9+RawData!N1751*ScoringModel!$B$10)*0.01,"")</f>
        <v/>
      </c>
      <c r="O1751" t="str">
        <f>IF(A1751&lt;&gt;"",(RawData!O1751*ScoringModel!$B$14+RawData!P1751*ScoringModel!$B$15+RawData!Q1751*ScoringModel!$B$16+RawData!R1751*ScoringModel!$B$17+RawData!S1751*ScoringModel!$B$18+RawData!T1751*ScoringModel!$B$19+RawData!U1751*ScoringModel!$B$20)*0.01,"")</f>
        <v/>
      </c>
      <c r="P1751" t="str">
        <f>IF(A1751&lt;&gt;"",(RawData!V1751*ScoringModel!$B$24+RawData!W1751*ScoringModel!$B$25+RawData!X1751*ScoringModel!$B$26+RawData!Y1751*ScoringModel!$B$27+RawData!Z1751*ScoringModel!$B$28+RawData!AA1751*ScoringModel!$B$29+RawData!AB1751*ScoringModel!$B$30)*0.01,"")</f>
        <v/>
      </c>
      <c r="Q1751" s="19"/>
      <c r="R1751" s="19"/>
      <c r="S1751" s="19"/>
      <c r="T1751" s="19"/>
      <c r="U1751" s="19"/>
      <c r="V1751" s="19"/>
    </row>
    <row r="1752" spans="1:22" x14ac:dyDescent="0.25">
      <c r="A1752" t="str">
        <f>IF(RawData!A1752&lt;&gt;"",RawData!A1752,"")</f>
        <v/>
      </c>
      <c r="B1752" t="str">
        <f>IF(RawData!B1752&lt;&gt;"",CONCATENATE(RawData!B1752,", ",RawData!C1752),"")</f>
        <v/>
      </c>
      <c r="C1752" t="str">
        <f>IF(RawData!D1752&lt;&gt;"",RawData!D1752,"")</f>
        <v/>
      </c>
      <c r="D1752" s="28" t="str">
        <f>IF(RawData!E1752&lt;&gt;"",RawData!E1752,"")</f>
        <v/>
      </c>
      <c r="E1752" t="str">
        <f>IF(RawData!F1752&lt;&gt;"",CONCATENATE(RawData!F1752,", ",LEFT(RawData!G1752,1)),"")</f>
        <v/>
      </c>
      <c r="G1752" s="30" t="str">
        <f t="shared" si="27"/>
        <v/>
      </c>
      <c r="H1752" t="str">
        <f>IF(A1752&lt;&gt;"",VLOOKUP(G1752,ScoreRanges!$C$4:$E$8,3),"")</f>
        <v/>
      </c>
      <c r="J1752" s="30" t="str">
        <f>IF(AND(ConversionTable!$F$2&lt;&gt;"",A1752&lt;&gt;""),VLOOKUP(G1752,ConversionTable!B$2:D$402,3),"")</f>
        <v/>
      </c>
      <c r="K1752" t="str">
        <f>IF(AND(ConversionTable!$F$2&lt;&gt;"",A1752&lt;&gt;""),VLOOKUP(J1752,ConversionTable!I$4:K$7,3),"")</f>
        <v/>
      </c>
      <c r="M1752" t="str">
        <f>IF(A1752&lt;&gt;"",(RawData!AC1752*ScoringModel!$B$11+RawData!AD1752*ScoringModel!$B$21+RawData!AE1752*ScoringModel!$B$31)*0.01,"")</f>
        <v/>
      </c>
      <c r="N1752" t="str">
        <f>IF(A1752&lt;&gt;"",(RawData!H1752*ScoringModel!$B$4+RawData!I1752*ScoringModel!$B$5+RawData!J1752*ScoringModel!$B$6+RawData!K1752*ScoringModel!$B$7+RawData!L1752*ScoringModel!$B$8+RawData!M1752*ScoringModel!$B$9+RawData!N1752*ScoringModel!$B$10)*0.01,"")</f>
        <v/>
      </c>
      <c r="O1752" t="str">
        <f>IF(A1752&lt;&gt;"",(RawData!O1752*ScoringModel!$B$14+RawData!P1752*ScoringModel!$B$15+RawData!Q1752*ScoringModel!$B$16+RawData!R1752*ScoringModel!$B$17+RawData!S1752*ScoringModel!$B$18+RawData!T1752*ScoringModel!$B$19+RawData!U1752*ScoringModel!$B$20)*0.01,"")</f>
        <v/>
      </c>
      <c r="P1752" t="str">
        <f>IF(A1752&lt;&gt;"",(RawData!V1752*ScoringModel!$B$24+RawData!W1752*ScoringModel!$B$25+RawData!X1752*ScoringModel!$B$26+RawData!Y1752*ScoringModel!$B$27+RawData!Z1752*ScoringModel!$B$28+RawData!AA1752*ScoringModel!$B$29+RawData!AB1752*ScoringModel!$B$30)*0.01,"")</f>
        <v/>
      </c>
      <c r="Q1752" s="19"/>
      <c r="R1752" s="19"/>
      <c r="S1752" s="19"/>
      <c r="T1752" s="19"/>
      <c r="U1752" s="19"/>
      <c r="V1752" s="19"/>
    </row>
    <row r="1753" spans="1:22" x14ac:dyDescent="0.25">
      <c r="A1753" t="str">
        <f>IF(RawData!A1753&lt;&gt;"",RawData!A1753,"")</f>
        <v/>
      </c>
      <c r="B1753" t="str">
        <f>IF(RawData!B1753&lt;&gt;"",CONCATENATE(RawData!B1753,", ",RawData!C1753),"")</f>
        <v/>
      </c>
      <c r="C1753" t="str">
        <f>IF(RawData!D1753&lt;&gt;"",RawData!D1753,"")</f>
        <v/>
      </c>
      <c r="D1753" s="28" t="str">
        <f>IF(RawData!E1753&lt;&gt;"",RawData!E1753,"")</f>
        <v/>
      </c>
      <c r="E1753" t="str">
        <f>IF(RawData!F1753&lt;&gt;"",CONCATENATE(RawData!F1753,", ",LEFT(RawData!G1753,1)),"")</f>
        <v/>
      </c>
      <c r="G1753" s="30" t="str">
        <f t="shared" si="27"/>
        <v/>
      </c>
      <c r="H1753" t="str">
        <f>IF(A1753&lt;&gt;"",VLOOKUP(G1753,ScoreRanges!$C$4:$E$8,3),"")</f>
        <v/>
      </c>
      <c r="J1753" s="30" t="str">
        <f>IF(AND(ConversionTable!$F$2&lt;&gt;"",A1753&lt;&gt;""),VLOOKUP(G1753,ConversionTable!B$2:D$402,3),"")</f>
        <v/>
      </c>
      <c r="K1753" t="str">
        <f>IF(AND(ConversionTable!$F$2&lt;&gt;"",A1753&lt;&gt;""),VLOOKUP(J1753,ConversionTable!I$4:K$7,3),"")</f>
        <v/>
      </c>
      <c r="M1753" t="str">
        <f>IF(A1753&lt;&gt;"",(RawData!AC1753*ScoringModel!$B$11+RawData!AD1753*ScoringModel!$B$21+RawData!AE1753*ScoringModel!$B$31)*0.01,"")</f>
        <v/>
      </c>
      <c r="N1753" t="str">
        <f>IF(A1753&lt;&gt;"",(RawData!H1753*ScoringModel!$B$4+RawData!I1753*ScoringModel!$B$5+RawData!J1753*ScoringModel!$B$6+RawData!K1753*ScoringModel!$B$7+RawData!L1753*ScoringModel!$B$8+RawData!M1753*ScoringModel!$B$9+RawData!N1753*ScoringModel!$B$10)*0.01,"")</f>
        <v/>
      </c>
      <c r="O1753" t="str">
        <f>IF(A1753&lt;&gt;"",(RawData!O1753*ScoringModel!$B$14+RawData!P1753*ScoringModel!$B$15+RawData!Q1753*ScoringModel!$B$16+RawData!R1753*ScoringModel!$B$17+RawData!S1753*ScoringModel!$B$18+RawData!T1753*ScoringModel!$B$19+RawData!U1753*ScoringModel!$B$20)*0.01,"")</f>
        <v/>
      </c>
      <c r="P1753" t="str">
        <f>IF(A1753&lt;&gt;"",(RawData!V1753*ScoringModel!$B$24+RawData!W1753*ScoringModel!$B$25+RawData!X1753*ScoringModel!$B$26+RawData!Y1753*ScoringModel!$B$27+RawData!Z1753*ScoringModel!$B$28+RawData!AA1753*ScoringModel!$B$29+RawData!AB1753*ScoringModel!$B$30)*0.01,"")</f>
        <v/>
      </c>
      <c r="Q1753" s="19"/>
      <c r="R1753" s="19"/>
      <c r="S1753" s="19"/>
      <c r="T1753" s="19"/>
      <c r="U1753" s="19"/>
      <c r="V1753" s="19"/>
    </row>
    <row r="1754" spans="1:22" x14ac:dyDescent="0.25">
      <c r="A1754" t="str">
        <f>IF(RawData!A1754&lt;&gt;"",RawData!A1754,"")</f>
        <v/>
      </c>
      <c r="B1754" t="str">
        <f>IF(RawData!B1754&lt;&gt;"",CONCATENATE(RawData!B1754,", ",RawData!C1754),"")</f>
        <v/>
      </c>
      <c r="C1754" t="str">
        <f>IF(RawData!D1754&lt;&gt;"",RawData!D1754,"")</f>
        <v/>
      </c>
      <c r="D1754" s="28" t="str">
        <f>IF(RawData!E1754&lt;&gt;"",RawData!E1754,"")</f>
        <v/>
      </c>
      <c r="E1754" t="str">
        <f>IF(RawData!F1754&lt;&gt;"",CONCATENATE(RawData!F1754,", ",LEFT(RawData!G1754,1)),"")</f>
        <v/>
      </c>
      <c r="G1754" s="30" t="str">
        <f t="shared" si="27"/>
        <v/>
      </c>
      <c r="H1754" t="str">
        <f>IF(A1754&lt;&gt;"",VLOOKUP(G1754,ScoreRanges!$C$4:$E$8,3),"")</f>
        <v/>
      </c>
      <c r="J1754" s="30" t="str">
        <f>IF(AND(ConversionTable!$F$2&lt;&gt;"",A1754&lt;&gt;""),VLOOKUP(G1754,ConversionTable!B$2:D$402,3),"")</f>
        <v/>
      </c>
      <c r="K1754" t="str">
        <f>IF(AND(ConversionTable!$F$2&lt;&gt;"",A1754&lt;&gt;""),VLOOKUP(J1754,ConversionTable!I$4:K$7,3),"")</f>
        <v/>
      </c>
      <c r="M1754" t="str">
        <f>IF(A1754&lt;&gt;"",(RawData!AC1754*ScoringModel!$B$11+RawData!AD1754*ScoringModel!$B$21+RawData!AE1754*ScoringModel!$B$31)*0.01,"")</f>
        <v/>
      </c>
      <c r="N1754" t="str">
        <f>IF(A1754&lt;&gt;"",(RawData!H1754*ScoringModel!$B$4+RawData!I1754*ScoringModel!$B$5+RawData!J1754*ScoringModel!$B$6+RawData!K1754*ScoringModel!$B$7+RawData!L1754*ScoringModel!$B$8+RawData!M1754*ScoringModel!$B$9+RawData!N1754*ScoringModel!$B$10)*0.01,"")</f>
        <v/>
      </c>
      <c r="O1754" t="str">
        <f>IF(A1754&lt;&gt;"",(RawData!O1754*ScoringModel!$B$14+RawData!P1754*ScoringModel!$B$15+RawData!Q1754*ScoringModel!$B$16+RawData!R1754*ScoringModel!$B$17+RawData!S1754*ScoringModel!$B$18+RawData!T1754*ScoringModel!$B$19+RawData!U1754*ScoringModel!$B$20)*0.01,"")</f>
        <v/>
      </c>
      <c r="P1754" t="str">
        <f>IF(A1754&lt;&gt;"",(RawData!V1754*ScoringModel!$B$24+RawData!W1754*ScoringModel!$B$25+RawData!X1754*ScoringModel!$B$26+RawData!Y1754*ScoringModel!$B$27+RawData!Z1754*ScoringModel!$B$28+RawData!AA1754*ScoringModel!$B$29+RawData!AB1754*ScoringModel!$B$30)*0.01,"")</f>
        <v/>
      </c>
      <c r="Q1754" s="19"/>
      <c r="R1754" s="19"/>
      <c r="S1754" s="19"/>
      <c r="T1754" s="19"/>
      <c r="U1754" s="19"/>
      <c r="V1754" s="19"/>
    </row>
    <row r="1755" spans="1:22" x14ac:dyDescent="0.25">
      <c r="A1755" t="str">
        <f>IF(RawData!A1755&lt;&gt;"",RawData!A1755,"")</f>
        <v/>
      </c>
      <c r="B1755" t="str">
        <f>IF(RawData!B1755&lt;&gt;"",CONCATENATE(RawData!B1755,", ",RawData!C1755),"")</f>
        <v/>
      </c>
      <c r="C1755" t="str">
        <f>IF(RawData!D1755&lt;&gt;"",RawData!D1755,"")</f>
        <v/>
      </c>
      <c r="D1755" s="28" t="str">
        <f>IF(RawData!E1755&lt;&gt;"",RawData!E1755,"")</f>
        <v/>
      </c>
      <c r="E1755" t="str">
        <f>IF(RawData!F1755&lt;&gt;"",CONCATENATE(RawData!F1755,", ",LEFT(RawData!G1755,1)),"")</f>
        <v/>
      </c>
      <c r="G1755" s="30" t="str">
        <f t="shared" si="27"/>
        <v/>
      </c>
      <c r="H1755" t="str">
        <f>IF(A1755&lt;&gt;"",VLOOKUP(G1755,ScoreRanges!$C$4:$E$8,3),"")</f>
        <v/>
      </c>
      <c r="J1755" s="30" t="str">
        <f>IF(AND(ConversionTable!$F$2&lt;&gt;"",A1755&lt;&gt;""),VLOOKUP(G1755,ConversionTable!B$2:D$402,3),"")</f>
        <v/>
      </c>
      <c r="K1755" t="str">
        <f>IF(AND(ConversionTable!$F$2&lt;&gt;"",A1755&lt;&gt;""),VLOOKUP(J1755,ConversionTable!I$4:K$7,3),"")</f>
        <v/>
      </c>
      <c r="M1755" t="str">
        <f>IF(A1755&lt;&gt;"",(RawData!AC1755*ScoringModel!$B$11+RawData!AD1755*ScoringModel!$B$21+RawData!AE1755*ScoringModel!$B$31)*0.01,"")</f>
        <v/>
      </c>
      <c r="N1755" t="str">
        <f>IF(A1755&lt;&gt;"",(RawData!H1755*ScoringModel!$B$4+RawData!I1755*ScoringModel!$B$5+RawData!J1755*ScoringModel!$B$6+RawData!K1755*ScoringModel!$B$7+RawData!L1755*ScoringModel!$B$8+RawData!M1755*ScoringModel!$B$9+RawData!N1755*ScoringModel!$B$10)*0.01,"")</f>
        <v/>
      </c>
      <c r="O1755" t="str">
        <f>IF(A1755&lt;&gt;"",(RawData!O1755*ScoringModel!$B$14+RawData!P1755*ScoringModel!$B$15+RawData!Q1755*ScoringModel!$B$16+RawData!R1755*ScoringModel!$B$17+RawData!S1755*ScoringModel!$B$18+RawData!T1755*ScoringModel!$B$19+RawData!U1755*ScoringModel!$B$20)*0.01,"")</f>
        <v/>
      </c>
      <c r="P1755" t="str">
        <f>IF(A1755&lt;&gt;"",(RawData!V1755*ScoringModel!$B$24+RawData!W1755*ScoringModel!$B$25+RawData!X1755*ScoringModel!$B$26+RawData!Y1755*ScoringModel!$B$27+RawData!Z1755*ScoringModel!$B$28+RawData!AA1755*ScoringModel!$B$29+RawData!AB1755*ScoringModel!$B$30)*0.01,"")</f>
        <v/>
      </c>
      <c r="Q1755" s="19"/>
      <c r="R1755" s="19"/>
      <c r="S1755" s="19"/>
      <c r="T1755" s="19"/>
      <c r="U1755" s="19"/>
      <c r="V1755" s="19"/>
    </row>
    <row r="1756" spans="1:22" x14ac:dyDescent="0.25">
      <c r="A1756" t="str">
        <f>IF(RawData!A1756&lt;&gt;"",RawData!A1756,"")</f>
        <v/>
      </c>
      <c r="B1756" t="str">
        <f>IF(RawData!B1756&lt;&gt;"",CONCATENATE(RawData!B1756,", ",RawData!C1756),"")</f>
        <v/>
      </c>
      <c r="C1756" t="str">
        <f>IF(RawData!D1756&lt;&gt;"",RawData!D1756,"")</f>
        <v/>
      </c>
      <c r="D1756" s="28" t="str">
        <f>IF(RawData!E1756&lt;&gt;"",RawData!E1756,"")</f>
        <v/>
      </c>
      <c r="E1756" t="str">
        <f>IF(RawData!F1756&lt;&gt;"",CONCATENATE(RawData!F1756,", ",LEFT(RawData!G1756,1)),"")</f>
        <v/>
      </c>
      <c r="G1756" s="30" t="str">
        <f t="shared" si="27"/>
        <v/>
      </c>
      <c r="H1756" t="str">
        <f>IF(A1756&lt;&gt;"",VLOOKUP(G1756,ScoreRanges!$C$4:$E$8,3),"")</f>
        <v/>
      </c>
      <c r="J1756" s="30" t="str">
        <f>IF(AND(ConversionTable!$F$2&lt;&gt;"",A1756&lt;&gt;""),VLOOKUP(G1756,ConversionTable!B$2:D$402,3),"")</f>
        <v/>
      </c>
      <c r="K1756" t="str">
        <f>IF(AND(ConversionTable!$F$2&lt;&gt;"",A1756&lt;&gt;""),VLOOKUP(J1756,ConversionTable!I$4:K$7,3),"")</f>
        <v/>
      </c>
      <c r="M1756" t="str">
        <f>IF(A1756&lt;&gt;"",(RawData!AC1756*ScoringModel!$B$11+RawData!AD1756*ScoringModel!$B$21+RawData!AE1756*ScoringModel!$B$31)*0.01,"")</f>
        <v/>
      </c>
      <c r="N1756" t="str">
        <f>IF(A1756&lt;&gt;"",(RawData!H1756*ScoringModel!$B$4+RawData!I1756*ScoringModel!$B$5+RawData!J1756*ScoringModel!$B$6+RawData!K1756*ScoringModel!$B$7+RawData!L1756*ScoringModel!$B$8+RawData!M1756*ScoringModel!$B$9+RawData!N1756*ScoringModel!$B$10)*0.01,"")</f>
        <v/>
      </c>
      <c r="O1756" t="str">
        <f>IF(A1756&lt;&gt;"",(RawData!O1756*ScoringModel!$B$14+RawData!P1756*ScoringModel!$B$15+RawData!Q1756*ScoringModel!$B$16+RawData!R1756*ScoringModel!$B$17+RawData!S1756*ScoringModel!$B$18+RawData!T1756*ScoringModel!$B$19+RawData!U1756*ScoringModel!$B$20)*0.01,"")</f>
        <v/>
      </c>
      <c r="P1756" t="str">
        <f>IF(A1756&lt;&gt;"",(RawData!V1756*ScoringModel!$B$24+RawData!W1756*ScoringModel!$B$25+RawData!X1756*ScoringModel!$B$26+RawData!Y1756*ScoringModel!$B$27+RawData!Z1756*ScoringModel!$B$28+RawData!AA1756*ScoringModel!$B$29+RawData!AB1756*ScoringModel!$B$30)*0.01,"")</f>
        <v/>
      </c>
      <c r="Q1756" s="19"/>
      <c r="R1756" s="19"/>
      <c r="S1756" s="19"/>
      <c r="T1756" s="19"/>
      <c r="U1756" s="19"/>
      <c r="V1756" s="19"/>
    </row>
    <row r="1757" spans="1:22" x14ac:dyDescent="0.25">
      <c r="A1757" t="str">
        <f>IF(RawData!A1757&lt;&gt;"",RawData!A1757,"")</f>
        <v/>
      </c>
      <c r="B1757" t="str">
        <f>IF(RawData!B1757&lt;&gt;"",CONCATENATE(RawData!B1757,", ",RawData!C1757),"")</f>
        <v/>
      </c>
      <c r="C1757" t="str">
        <f>IF(RawData!D1757&lt;&gt;"",RawData!D1757,"")</f>
        <v/>
      </c>
      <c r="D1757" s="28" t="str">
        <f>IF(RawData!E1757&lt;&gt;"",RawData!E1757,"")</f>
        <v/>
      </c>
      <c r="E1757" t="str">
        <f>IF(RawData!F1757&lt;&gt;"",CONCATENATE(RawData!F1757,", ",LEFT(RawData!G1757,1)),"")</f>
        <v/>
      </c>
      <c r="G1757" s="30" t="str">
        <f t="shared" si="27"/>
        <v/>
      </c>
      <c r="H1757" t="str">
        <f>IF(A1757&lt;&gt;"",VLOOKUP(G1757,ScoreRanges!$C$4:$E$8,3),"")</f>
        <v/>
      </c>
      <c r="J1757" s="30" t="str">
        <f>IF(AND(ConversionTable!$F$2&lt;&gt;"",A1757&lt;&gt;""),VLOOKUP(G1757,ConversionTable!B$2:D$402,3),"")</f>
        <v/>
      </c>
      <c r="K1757" t="str">
        <f>IF(AND(ConversionTable!$F$2&lt;&gt;"",A1757&lt;&gt;""),VLOOKUP(J1757,ConversionTable!I$4:K$7,3),"")</f>
        <v/>
      </c>
      <c r="M1757" t="str">
        <f>IF(A1757&lt;&gt;"",(RawData!AC1757*ScoringModel!$B$11+RawData!AD1757*ScoringModel!$B$21+RawData!AE1757*ScoringModel!$B$31)*0.01,"")</f>
        <v/>
      </c>
      <c r="N1757" t="str">
        <f>IF(A1757&lt;&gt;"",(RawData!H1757*ScoringModel!$B$4+RawData!I1757*ScoringModel!$B$5+RawData!J1757*ScoringModel!$B$6+RawData!K1757*ScoringModel!$B$7+RawData!L1757*ScoringModel!$B$8+RawData!M1757*ScoringModel!$B$9+RawData!N1757*ScoringModel!$B$10)*0.01,"")</f>
        <v/>
      </c>
      <c r="O1757" t="str">
        <f>IF(A1757&lt;&gt;"",(RawData!O1757*ScoringModel!$B$14+RawData!P1757*ScoringModel!$B$15+RawData!Q1757*ScoringModel!$B$16+RawData!R1757*ScoringModel!$B$17+RawData!S1757*ScoringModel!$B$18+RawData!T1757*ScoringModel!$B$19+RawData!U1757*ScoringModel!$B$20)*0.01,"")</f>
        <v/>
      </c>
      <c r="P1757" t="str">
        <f>IF(A1757&lt;&gt;"",(RawData!V1757*ScoringModel!$B$24+RawData!W1757*ScoringModel!$B$25+RawData!X1757*ScoringModel!$B$26+RawData!Y1757*ScoringModel!$B$27+RawData!Z1757*ScoringModel!$B$28+RawData!AA1757*ScoringModel!$B$29+RawData!AB1757*ScoringModel!$B$30)*0.01,"")</f>
        <v/>
      </c>
      <c r="Q1757" s="19"/>
      <c r="R1757" s="19"/>
      <c r="S1757" s="19"/>
      <c r="T1757" s="19"/>
      <c r="U1757" s="19"/>
      <c r="V1757" s="19"/>
    </row>
    <row r="1758" spans="1:22" x14ac:dyDescent="0.25">
      <c r="A1758" t="str">
        <f>IF(RawData!A1758&lt;&gt;"",RawData!A1758,"")</f>
        <v/>
      </c>
      <c r="B1758" t="str">
        <f>IF(RawData!B1758&lt;&gt;"",CONCATENATE(RawData!B1758,", ",RawData!C1758),"")</f>
        <v/>
      </c>
      <c r="C1758" t="str">
        <f>IF(RawData!D1758&lt;&gt;"",RawData!D1758,"")</f>
        <v/>
      </c>
      <c r="D1758" s="28" t="str">
        <f>IF(RawData!E1758&lt;&gt;"",RawData!E1758,"")</f>
        <v/>
      </c>
      <c r="E1758" t="str">
        <f>IF(RawData!F1758&lt;&gt;"",CONCATENATE(RawData!F1758,", ",LEFT(RawData!G1758,1)),"")</f>
        <v/>
      </c>
      <c r="G1758" s="30" t="str">
        <f t="shared" si="27"/>
        <v/>
      </c>
      <c r="H1758" t="str">
        <f>IF(A1758&lt;&gt;"",VLOOKUP(G1758,ScoreRanges!$C$4:$E$8,3),"")</f>
        <v/>
      </c>
      <c r="J1758" s="30" t="str">
        <f>IF(AND(ConversionTable!$F$2&lt;&gt;"",A1758&lt;&gt;""),VLOOKUP(G1758,ConversionTable!B$2:D$402,3),"")</f>
        <v/>
      </c>
      <c r="K1758" t="str">
        <f>IF(AND(ConversionTable!$F$2&lt;&gt;"",A1758&lt;&gt;""),VLOOKUP(J1758,ConversionTable!I$4:K$7,3),"")</f>
        <v/>
      </c>
      <c r="M1758" t="str">
        <f>IF(A1758&lt;&gt;"",(RawData!AC1758*ScoringModel!$B$11+RawData!AD1758*ScoringModel!$B$21+RawData!AE1758*ScoringModel!$B$31)*0.01,"")</f>
        <v/>
      </c>
      <c r="N1758" t="str">
        <f>IF(A1758&lt;&gt;"",(RawData!H1758*ScoringModel!$B$4+RawData!I1758*ScoringModel!$B$5+RawData!J1758*ScoringModel!$B$6+RawData!K1758*ScoringModel!$B$7+RawData!L1758*ScoringModel!$B$8+RawData!M1758*ScoringModel!$B$9+RawData!N1758*ScoringModel!$B$10)*0.01,"")</f>
        <v/>
      </c>
      <c r="O1758" t="str">
        <f>IF(A1758&lt;&gt;"",(RawData!O1758*ScoringModel!$B$14+RawData!P1758*ScoringModel!$B$15+RawData!Q1758*ScoringModel!$B$16+RawData!R1758*ScoringModel!$B$17+RawData!S1758*ScoringModel!$B$18+RawData!T1758*ScoringModel!$B$19+RawData!U1758*ScoringModel!$B$20)*0.01,"")</f>
        <v/>
      </c>
      <c r="P1758" t="str">
        <f>IF(A1758&lt;&gt;"",(RawData!V1758*ScoringModel!$B$24+RawData!W1758*ScoringModel!$B$25+RawData!X1758*ScoringModel!$B$26+RawData!Y1758*ScoringModel!$B$27+RawData!Z1758*ScoringModel!$B$28+RawData!AA1758*ScoringModel!$B$29+RawData!AB1758*ScoringModel!$B$30)*0.01,"")</f>
        <v/>
      </c>
      <c r="Q1758" s="19"/>
      <c r="R1758" s="19"/>
      <c r="S1758" s="19"/>
      <c r="T1758" s="19"/>
      <c r="U1758" s="19"/>
      <c r="V1758" s="19"/>
    </row>
    <row r="1759" spans="1:22" x14ac:dyDescent="0.25">
      <c r="A1759" t="str">
        <f>IF(RawData!A1759&lt;&gt;"",RawData!A1759,"")</f>
        <v/>
      </c>
      <c r="B1759" t="str">
        <f>IF(RawData!B1759&lt;&gt;"",CONCATENATE(RawData!B1759,", ",RawData!C1759),"")</f>
        <v/>
      </c>
      <c r="C1759" t="str">
        <f>IF(RawData!D1759&lt;&gt;"",RawData!D1759,"")</f>
        <v/>
      </c>
      <c r="D1759" s="28" t="str">
        <f>IF(RawData!E1759&lt;&gt;"",RawData!E1759,"")</f>
        <v/>
      </c>
      <c r="E1759" t="str">
        <f>IF(RawData!F1759&lt;&gt;"",CONCATENATE(RawData!F1759,", ",LEFT(RawData!G1759,1)),"")</f>
        <v/>
      </c>
      <c r="G1759" s="30" t="str">
        <f t="shared" si="27"/>
        <v/>
      </c>
      <c r="H1759" t="str">
        <f>IF(A1759&lt;&gt;"",VLOOKUP(G1759,ScoreRanges!$C$4:$E$8,3),"")</f>
        <v/>
      </c>
      <c r="J1759" s="30" t="str">
        <f>IF(AND(ConversionTable!$F$2&lt;&gt;"",A1759&lt;&gt;""),VLOOKUP(G1759,ConversionTable!B$2:D$402,3),"")</f>
        <v/>
      </c>
      <c r="K1759" t="str">
        <f>IF(AND(ConversionTable!$F$2&lt;&gt;"",A1759&lt;&gt;""),VLOOKUP(J1759,ConversionTable!I$4:K$7,3),"")</f>
        <v/>
      </c>
      <c r="M1759" t="str">
        <f>IF(A1759&lt;&gt;"",(RawData!AC1759*ScoringModel!$B$11+RawData!AD1759*ScoringModel!$B$21+RawData!AE1759*ScoringModel!$B$31)*0.01,"")</f>
        <v/>
      </c>
      <c r="N1759" t="str">
        <f>IF(A1759&lt;&gt;"",(RawData!H1759*ScoringModel!$B$4+RawData!I1759*ScoringModel!$B$5+RawData!J1759*ScoringModel!$B$6+RawData!K1759*ScoringModel!$B$7+RawData!L1759*ScoringModel!$B$8+RawData!M1759*ScoringModel!$B$9+RawData!N1759*ScoringModel!$B$10)*0.01,"")</f>
        <v/>
      </c>
      <c r="O1759" t="str">
        <f>IF(A1759&lt;&gt;"",(RawData!O1759*ScoringModel!$B$14+RawData!P1759*ScoringModel!$B$15+RawData!Q1759*ScoringModel!$B$16+RawData!R1759*ScoringModel!$B$17+RawData!S1759*ScoringModel!$B$18+RawData!T1759*ScoringModel!$B$19+RawData!U1759*ScoringModel!$B$20)*0.01,"")</f>
        <v/>
      </c>
      <c r="P1759" t="str">
        <f>IF(A1759&lt;&gt;"",(RawData!V1759*ScoringModel!$B$24+RawData!W1759*ScoringModel!$B$25+RawData!X1759*ScoringModel!$B$26+RawData!Y1759*ScoringModel!$B$27+RawData!Z1759*ScoringModel!$B$28+RawData!AA1759*ScoringModel!$B$29+RawData!AB1759*ScoringModel!$B$30)*0.01,"")</f>
        <v/>
      </c>
      <c r="Q1759" s="19"/>
      <c r="R1759" s="19"/>
      <c r="S1759" s="19"/>
      <c r="T1759" s="19"/>
      <c r="U1759" s="19"/>
      <c r="V1759" s="19"/>
    </row>
    <row r="1760" spans="1:22" x14ac:dyDescent="0.25">
      <c r="A1760" t="str">
        <f>IF(RawData!A1760&lt;&gt;"",RawData!A1760,"")</f>
        <v/>
      </c>
      <c r="B1760" t="str">
        <f>IF(RawData!B1760&lt;&gt;"",CONCATENATE(RawData!B1760,", ",RawData!C1760),"")</f>
        <v/>
      </c>
      <c r="C1760" t="str">
        <f>IF(RawData!D1760&lt;&gt;"",RawData!D1760,"")</f>
        <v/>
      </c>
      <c r="D1760" s="28" t="str">
        <f>IF(RawData!E1760&lt;&gt;"",RawData!E1760,"")</f>
        <v/>
      </c>
      <c r="E1760" t="str">
        <f>IF(RawData!F1760&lt;&gt;"",CONCATENATE(RawData!F1760,", ",LEFT(RawData!G1760,1)),"")</f>
        <v/>
      </c>
      <c r="G1760" s="30" t="str">
        <f t="shared" si="27"/>
        <v/>
      </c>
      <c r="H1760" t="str">
        <f>IF(A1760&lt;&gt;"",VLOOKUP(G1760,ScoreRanges!$C$4:$E$8,3),"")</f>
        <v/>
      </c>
      <c r="J1760" s="30" t="str">
        <f>IF(AND(ConversionTable!$F$2&lt;&gt;"",A1760&lt;&gt;""),VLOOKUP(G1760,ConversionTable!B$2:D$402,3),"")</f>
        <v/>
      </c>
      <c r="K1760" t="str">
        <f>IF(AND(ConversionTable!$F$2&lt;&gt;"",A1760&lt;&gt;""),VLOOKUP(J1760,ConversionTable!I$4:K$7,3),"")</f>
        <v/>
      </c>
      <c r="M1760" t="str">
        <f>IF(A1760&lt;&gt;"",(RawData!AC1760*ScoringModel!$B$11+RawData!AD1760*ScoringModel!$B$21+RawData!AE1760*ScoringModel!$B$31)*0.01,"")</f>
        <v/>
      </c>
      <c r="N1760" t="str">
        <f>IF(A1760&lt;&gt;"",(RawData!H1760*ScoringModel!$B$4+RawData!I1760*ScoringModel!$B$5+RawData!J1760*ScoringModel!$B$6+RawData!K1760*ScoringModel!$B$7+RawData!L1760*ScoringModel!$B$8+RawData!M1760*ScoringModel!$B$9+RawData!N1760*ScoringModel!$B$10)*0.01,"")</f>
        <v/>
      </c>
      <c r="O1760" t="str">
        <f>IF(A1760&lt;&gt;"",(RawData!O1760*ScoringModel!$B$14+RawData!P1760*ScoringModel!$B$15+RawData!Q1760*ScoringModel!$B$16+RawData!R1760*ScoringModel!$B$17+RawData!S1760*ScoringModel!$B$18+RawData!T1760*ScoringModel!$B$19+RawData!U1760*ScoringModel!$B$20)*0.01,"")</f>
        <v/>
      </c>
      <c r="P1760" t="str">
        <f>IF(A1760&lt;&gt;"",(RawData!V1760*ScoringModel!$B$24+RawData!W1760*ScoringModel!$B$25+RawData!X1760*ScoringModel!$B$26+RawData!Y1760*ScoringModel!$B$27+RawData!Z1760*ScoringModel!$B$28+RawData!AA1760*ScoringModel!$B$29+RawData!AB1760*ScoringModel!$B$30)*0.01,"")</f>
        <v/>
      </c>
      <c r="Q1760" s="19"/>
      <c r="R1760" s="19"/>
      <c r="S1760" s="19"/>
      <c r="T1760" s="19"/>
      <c r="U1760" s="19"/>
      <c r="V1760" s="19"/>
    </row>
    <row r="1761" spans="1:22" x14ac:dyDescent="0.25">
      <c r="A1761" t="str">
        <f>IF(RawData!A1761&lt;&gt;"",RawData!A1761,"")</f>
        <v/>
      </c>
      <c r="B1761" t="str">
        <f>IF(RawData!B1761&lt;&gt;"",CONCATENATE(RawData!B1761,", ",RawData!C1761),"")</f>
        <v/>
      </c>
      <c r="C1761" t="str">
        <f>IF(RawData!D1761&lt;&gt;"",RawData!D1761,"")</f>
        <v/>
      </c>
      <c r="D1761" s="28" t="str">
        <f>IF(RawData!E1761&lt;&gt;"",RawData!E1761,"")</f>
        <v/>
      </c>
      <c r="E1761" t="str">
        <f>IF(RawData!F1761&lt;&gt;"",CONCATENATE(RawData!F1761,", ",LEFT(RawData!G1761,1)),"")</f>
        <v/>
      </c>
      <c r="G1761" s="30" t="str">
        <f t="shared" si="27"/>
        <v/>
      </c>
      <c r="H1761" t="str">
        <f>IF(A1761&lt;&gt;"",VLOOKUP(G1761,ScoreRanges!$C$4:$E$8,3),"")</f>
        <v/>
      </c>
      <c r="J1761" s="30" t="str">
        <f>IF(AND(ConversionTable!$F$2&lt;&gt;"",A1761&lt;&gt;""),VLOOKUP(G1761,ConversionTable!B$2:D$402,3),"")</f>
        <v/>
      </c>
      <c r="K1761" t="str">
        <f>IF(AND(ConversionTable!$F$2&lt;&gt;"",A1761&lt;&gt;""),VLOOKUP(J1761,ConversionTable!I$4:K$7,3),"")</f>
        <v/>
      </c>
      <c r="M1761" t="str">
        <f>IF(A1761&lt;&gt;"",(RawData!AC1761*ScoringModel!$B$11+RawData!AD1761*ScoringModel!$B$21+RawData!AE1761*ScoringModel!$B$31)*0.01,"")</f>
        <v/>
      </c>
      <c r="N1761" t="str">
        <f>IF(A1761&lt;&gt;"",(RawData!H1761*ScoringModel!$B$4+RawData!I1761*ScoringModel!$B$5+RawData!J1761*ScoringModel!$B$6+RawData!K1761*ScoringModel!$B$7+RawData!L1761*ScoringModel!$B$8+RawData!M1761*ScoringModel!$B$9+RawData!N1761*ScoringModel!$B$10)*0.01,"")</f>
        <v/>
      </c>
      <c r="O1761" t="str">
        <f>IF(A1761&lt;&gt;"",(RawData!O1761*ScoringModel!$B$14+RawData!P1761*ScoringModel!$B$15+RawData!Q1761*ScoringModel!$B$16+RawData!R1761*ScoringModel!$B$17+RawData!S1761*ScoringModel!$B$18+RawData!T1761*ScoringModel!$B$19+RawData!U1761*ScoringModel!$B$20)*0.01,"")</f>
        <v/>
      </c>
      <c r="P1761" t="str">
        <f>IF(A1761&lt;&gt;"",(RawData!V1761*ScoringModel!$B$24+RawData!W1761*ScoringModel!$B$25+RawData!X1761*ScoringModel!$B$26+RawData!Y1761*ScoringModel!$B$27+RawData!Z1761*ScoringModel!$B$28+RawData!AA1761*ScoringModel!$B$29+RawData!AB1761*ScoringModel!$B$30)*0.01,"")</f>
        <v/>
      </c>
      <c r="Q1761" s="19"/>
      <c r="R1761" s="19"/>
      <c r="S1761" s="19"/>
      <c r="T1761" s="19"/>
      <c r="U1761" s="19"/>
      <c r="V1761" s="19"/>
    </row>
    <row r="1762" spans="1:22" x14ac:dyDescent="0.25">
      <c r="A1762" t="str">
        <f>IF(RawData!A1762&lt;&gt;"",RawData!A1762,"")</f>
        <v/>
      </c>
      <c r="B1762" t="str">
        <f>IF(RawData!B1762&lt;&gt;"",CONCATENATE(RawData!B1762,", ",RawData!C1762),"")</f>
        <v/>
      </c>
      <c r="C1762" t="str">
        <f>IF(RawData!D1762&lt;&gt;"",RawData!D1762,"")</f>
        <v/>
      </c>
      <c r="D1762" s="28" t="str">
        <f>IF(RawData!E1762&lt;&gt;"",RawData!E1762,"")</f>
        <v/>
      </c>
      <c r="E1762" t="str">
        <f>IF(RawData!F1762&lt;&gt;"",CONCATENATE(RawData!F1762,", ",LEFT(RawData!G1762,1)),"")</f>
        <v/>
      </c>
      <c r="G1762" s="30" t="str">
        <f t="shared" si="27"/>
        <v/>
      </c>
      <c r="H1762" t="str">
        <f>IF(A1762&lt;&gt;"",VLOOKUP(G1762,ScoreRanges!$C$4:$E$8,3),"")</f>
        <v/>
      </c>
      <c r="J1762" s="30" t="str">
        <f>IF(AND(ConversionTable!$F$2&lt;&gt;"",A1762&lt;&gt;""),VLOOKUP(G1762,ConversionTable!B$2:D$402,3),"")</f>
        <v/>
      </c>
      <c r="K1762" t="str">
        <f>IF(AND(ConversionTable!$F$2&lt;&gt;"",A1762&lt;&gt;""),VLOOKUP(J1762,ConversionTable!I$4:K$7,3),"")</f>
        <v/>
      </c>
      <c r="M1762" t="str">
        <f>IF(A1762&lt;&gt;"",(RawData!AC1762*ScoringModel!$B$11+RawData!AD1762*ScoringModel!$B$21+RawData!AE1762*ScoringModel!$B$31)*0.01,"")</f>
        <v/>
      </c>
      <c r="N1762" t="str">
        <f>IF(A1762&lt;&gt;"",(RawData!H1762*ScoringModel!$B$4+RawData!I1762*ScoringModel!$B$5+RawData!J1762*ScoringModel!$B$6+RawData!K1762*ScoringModel!$B$7+RawData!L1762*ScoringModel!$B$8+RawData!M1762*ScoringModel!$B$9+RawData!N1762*ScoringModel!$B$10)*0.01,"")</f>
        <v/>
      </c>
      <c r="O1762" t="str">
        <f>IF(A1762&lt;&gt;"",(RawData!O1762*ScoringModel!$B$14+RawData!P1762*ScoringModel!$B$15+RawData!Q1762*ScoringModel!$B$16+RawData!R1762*ScoringModel!$B$17+RawData!S1762*ScoringModel!$B$18+RawData!T1762*ScoringModel!$B$19+RawData!U1762*ScoringModel!$B$20)*0.01,"")</f>
        <v/>
      </c>
      <c r="P1762" t="str">
        <f>IF(A1762&lt;&gt;"",(RawData!V1762*ScoringModel!$B$24+RawData!W1762*ScoringModel!$B$25+RawData!X1762*ScoringModel!$B$26+RawData!Y1762*ScoringModel!$B$27+RawData!Z1762*ScoringModel!$B$28+RawData!AA1762*ScoringModel!$B$29+RawData!AB1762*ScoringModel!$B$30)*0.01,"")</f>
        <v/>
      </c>
      <c r="Q1762" s="19"/>
      <c r="R1762" s="19"/>
      <c r="S1762" s="19"/>
      <c r="T1762" s="19"/>
      <c r="U1762" s="19"/>
      <c r="V1762" s="19"/>
    </row>
    <row r="1763" spans="1:22" x14ac:dyDescent="0.25">
      <c r="A1763" t="str">
        <f>IF(RawData!A1763&lt;&gt;"",RawData!A1763,"")</f>
        <v/>
      </c>
      <c r="B1763" t="str">
        <f>IF(RawData!B1763&lt;&gt;"",CONCATENATE(RawData!B1763,", ",RawData!C1763),"")</f>
        <v/>
      </c>
      <c r="C1763" t="str">
        <f>IF(RawData!D1763&lt;&gt;"",RawData!D1763,"")</f>
        <v/>
      </c>
      <c r="D1763" s="28" t="str">
        <f>IF(RawData!E1763&lt;&gt;"",RawData!E1763,"")</f>
        <v/>
      </c>
      <c r="E1763" t="str">
        <f>IF(RawData!F1763&lt;&gt;"",CONCATENATE(RawData!F1763,", ",LEFT(RawData!G1763,1)),"")</f>
        <v/>
      </c>
      <c r="G1763" s="30" t="str">
        <f t="shared" si="27"/>
        <v/>
      </c>
      <c r="H1763" t="str">
        <f>IF(A1763&lt;&gt;"",VLOOKUP(G1763,ScoreRanges!$C$4:$E$8,3),"")</f>
        <v/>
      </c>
      <c r="J1763" s="30" t="str">
        <f>IF(AND(ConversionTable!$F$2&lt;&gt;"",A1763&lt;&gt;""),VLOOKUP(G1763,ConversionTable!B$2:D$402,3),"")</f>
        <v/>
      </c>
      <c r="K1763" t="str">
        <f>IF(AND(ConversionTable!$F$2&lt;&gt;"",A1763&lt;&gt;""),VLOOKUP(J1763,ConversionTable!I$4:K$7,3),"")</f>
        <v/>
      </c>
      <c r="M1763" t="str">
        <f>IF(A1763&lt;&gt;"",(RawData!AC1763*ScoringModel!$B$11+RawData!AD1763*ScoringModel!$B$21+RawData!AE1763*ScoringModel!$B$31)*0.01,"")</f>
        <v/>
      </c>
      <c r="N1763" t="str">
        <f>IF(A1763&lt;&gt;"",(RawData!H1763*ScoringModel!$B$4+RawData!I1763*ScoringModel!$B$5+RawData!J1763*ScoringModel!$B$6+RawData!K1763*ScoringModel!$B$7+RawData!L1763*ScoringModel!$B$8+RawData!M1763*ScoringModel!$B$9+RawData!N1763*ScoringModel!$B$10)*0.01,"")</f>
        <v/>
      </c>
      <c r="O1763" t="str">
        <f>IF(A1763&lt;&gt;"",(RawData!O1763*ScoringModel!$B$14+RawData!P1763*ScoringModel!$B$15+RawData!Q1763*ScoringModel!$B$16+RawData!R1763*ScoringModel!$B$17+RawData!S1763*ScoringModel!$B$18+RawData!T1763*ScoringModel!$B$19+RawData!U1763*ScoringModel!$B$20)*0.01,"")</f>
        <v/>
      </c>
      <c r="P1763" t="str">
        <f>IF(A1763&lt;&gt;"",(RawData!V1763*ScoringModel!$B$24+RawData!W1763*ScoringModel!$B$25+RawData!X1763*ScoringModel!$B$26+RawData!Y1763*ScoringModel!$B$27+RawData!Z1763*ScoringModel!$B$28+RawData!AA1763*ScoringModel!$B$29+RawData!AB1763*ScoringModel!$B$30)*0.01,"")</f>
        <v/>
      </c>
      <c r="Q1763" s="19"/>
      <c r="R1763" s="19"/>
      <c r="S1763" s="19"/>
      <c r="T1763" s="19"/>
      <c r="U1763" s="19"/>
      <c r="V1763" s="19"/>
    </row>
    <row r="1764" spans="1:22" x14ac:dyDescent="0.25">
      <c r="A1764" t="str">
        <f>IF(RawData!A1764&lt;&gt;"",RawData!A1764,"")</f>
        <v/>
      </c>
      <c r="B1764" t="str">
        <f>IF(RawData!B1764&lt;&gt;"",CONCATENATE(RawData!B1764,", ",RawData!C1764),"")</f>
        <v/>
      </c>
      <c r="C1764" t="str">
        <f>IF(RawData!D1764&lt;&gt;"",RawData!D1764,"")</f>
        <v/>
      </c>
      <c r="D1764" s="28" t="str">
        <f>IF(RawData!E1764&lt;&gt;"",RawData!E1764,"")</f>
        <v/>
      </c>
      <c r="E1764" t="str">
        <f>IF(RawData!F1764&lt;&gt;"",CONCATENATE(RawData!F1764,", ",LEFT(RawData!G1764,1)),"")</f>
        <v/>
      </c>
      <c r="G1764" s="30" t="str">
        <f t="shared" si="27"/>
        <v/>
      </c>
      <c r="H1764" t="str">
        <f>IF(A1764&lt;&gt;"",VLOOKUP(G1764,ScoreRanges!$C$4:$E$8,3),"")</f>
        <v/>
      </c>
      <c r="J1764" s="30" t="str">
        <f>IF(AND(ConversionTable!$F$2&lt;&gt;"",A1764&lt;&gt;""),VLOOKUP(G1764,ConversionTable!B$2:D$402,3),"")</f>
        <v/>
      </c>
      <c r="K1764" t="str">
        <f>IF(AND(ConversionTable!$F$2&lt;&gt;"",A1764&lt;&gt;""),VLOOKUP(J1764,ConversionTable!I$4:K$7,3),"")</f>
        <v/>
      </c>
      <c r="M1764" t="str">
        <f>IF(A1764&lt;&gt;"",(RawData!AC1764*ScoringModel!$B$11+RawData!AD1764*ScoringModel!$B$21+RawData!AE1764*ScoringModel!$B$31)*0.01,"")</f>
        <v/>
      </c>
      <c r="N1764" t="str">
        <f>IF(A1764&lt;&gt;"",(RawData!H1764*ScoringModel!$B$4+RawData!I1764*ScoringModel!$B$5+RawData!J1764*ScoringModel!$B$6+RawData!K1764*ScoringModel!$B$7+RawData!L1764*ScoringModel!$B$8+RawData!M1764*ScoringModel!$B$9+RawData!N1764*ScoringModel!$B$10)*0.01,"")</f>
        <v/>
      </c>
      <c r="O1764" t="str">
        <f>IF(A1764&lt;&gt;"",(RawData!O1764*ScoringModel!$B$14+RawData!P1764*ScoringModel!$B$15+RawData!Q1764*ScoringModel!$B$16+RawData!R1764*ScoringModel!$B$17+RawData!S1764*ScoringModel!$B$18+RawData!T1764*ScoringModel!$B$19+RawData!U1764*ScoringModel!$B$20)*0.01,"")</f>
        <v/>
      </c>
      <c r="P1764" t="str">
        <f>IF(A1764&lt;&gt;"",(RawData!V1764*ScoringModel!$B$24+RawData!W1764*ScoringModel!$B$25+RawData!X1764*ScoringModel!$B$26+RawData!Y1764*ScoringModel!$B$27+RawData!Z1764*ScoringModel!$B$28+RawData!AA1764*ScoringModel!$B$29+RawData!AB1764*ScoringModel!$B$30)*0.01,"")</f>
        <v/>
      </c>
      <c r="Q1764" s="19"/>
      <c r="R1764" s="19"/>
      <c r="S1764" s="19"/>
      <c r="T1764" s="19"/>
      <c r="U1764" s="19"/>
      <c r="V1764" s="19"/>
    </row>
    <row r="1765" spans="1:22" x14ac:dyDescent="0.25">
      <c r="A1765" t="str">
        <f>IF(RawData!A1765&lt;&gt;"",RawData!A1765,"")</f>
        <v/>
      </c>
      <c r="B1765" t="str">
        <f>IF(RawData!B1765&lt;&gt;"",CONCATENATE(RawData!B1765,", ",RawData!C1765),"")</f>
        <v/>
      </c>
      <c r="C1765" t="str">
        <f>IF(RawData!D1765&lt;&gt;"",RawData!D1765,"")</f>
        <v/>
      </c>
      <c r="D1765" s="28" t="str">
        <f>IF(RawData!E1765&lt;&gt;"",RawData!E1765,"")</f>
        <v/>
      </c>
      <c r="E1765" t="str">
        <f>IF(RawData!F1765&lt;&gt;"",CONCATENATE(RawData!F1765,", ",LEFT(RawData!G1765,1)),"")</f>
        <v/>
      </c>
      <c r="G1765" s="30" t="str">
        <f t="shared" si="27"/>
        <v/>
      </c>
      <c r="H1765" t="str">
        <f>IF(A1765&lt;&gt;"",VLOOKUP(G1765,ScoreRanges!$C$4:$E$8,3),"")</f>
        <v/>
      </c>
      <c r="J1765" s="30" t="str">
        <f>IF(AND(ConversionTable!$F$2&lt;&gt;"",A1765&lt;&gt;""),VLOOKUP(G1765,ConversionTable!B$2:D$402,3),"")</f>
        <v/>
      </c>
      <c r="K1765" t="str">
        <f>IF(AND(ConversionTable!$F$2&lt;&gt;"",A1765&lt;&gt;""),VLOOKUP(J1765,ConversionTable!I$4:K$7,3),"")</f>
        <v/>
      </c>
      <c r="M1765" t="str">
        <f>IF(A1765&lt;&gt;"",(RawData!AC1765*ScoringModel!$B$11+RawData!AD1765*ScoringModel!$B$21+RawData!AE1765*ScoringModel!$B$31)*0.01,"")</f>
        <v/>
      </c>
      <c r="N1765" t="str">
        <f>IF(A1765&lt;&gt;"",(RawData!H1765*ScoringModel!$B$4+RawData!I1765*ScoringModel!$B$5+RawData!J1765*ScoringModel!$B$6+RawData!K1765*ScoringModel!$B$7+RawData!L1765*ScoringModel!$B$8+RawData!M1765*ScoringModel!$B$9+RawData!N1765*ScoringModel!$B$10)*0.01,"")</f>
        <v/>
      </c>
      <c r="O1765" t="str">
        <f>IF(A1765&lt;&gt;"",(RawData!O1765*ScoringModel!$B$14+RawData!P1765*ScoringModel!$B$15+RawData!Q1765*ScoringModel!$B$16+RawData!R1765*ScoringModel!$B$17+RawData!S1765*ScoringModel!$B$18+RawData!T1765*ScoringModel!$B$19+RawData!U1765*ScoringModel!$B$20)*0.01,"")</f>
        <v/>
      </c>
      <c r="P1765" t="str">
        <f>IF(A1765&lt;&gt;"",(RawData!V1765*ScoringModel!$B$24+RawData!W1765*ScoringModel!$B$25+RawData!X1765*ScoringModel!$B$26+RawData!Y1765*ScoringModel!$B$27+RawData!Z1765*ScoringModel!$B$28+RawData!AA1765*ScoringModel!$B$29+RawData!AB1765*ScoringModel!$B$30)*0.01,"")</f>
        <v/>
      </c>
      <c r="Q1765" s="19"/>
      <c r="R1765" s="19"/>
      <c r="S1765" s="19"/>
      <c r="T1765" s="19"/>
      <c r="U1765" s="19"/>
      <c r="V1765" s="19"/>
    </row>
    <row r="1766" spans="1:22" x14ac:dyDescent="0.25">
      <c r="A1766" t="str">
        <f>IF(RawData!A1766&lt;&gt;"",RawData!A1766,"")</f>
        <v/>
      </c>
      <c r="B1766" t="str">
        <f>IF(RawData!B1766&lt;&gt;"",CONCATENATE(RawData!B1766,", ",RawData!C1766),"")</f>
        <v/>
      </c>
      <c r="C1766" t="str">
        <f>IF(RawData!D1766&lt;&gt;"",RawData!D1766,"")</f>
        <v/>
      </c>
      <c r="D1766" s="28" t="str">
        <f>IF(RawData!E1766&lt;&gt;"",RawData!E1766,"")</f>
        <v/>
      </c>
      <c r="E1766" t="str">
        <f>IF(RawData!F1766&lt;&gt;"",CONCATENATE(RawData!F1766,", ",LEFT(RawData!G1766,1)),"")</f>
        <v/>
      </c>
      <c r="G1766" s="30" t="str">
        <f t="shared" si="27"/>
        <v/>
      </c>
      <c r="H1766" t="str">
        <f>IF(A1766&lt;&gt;"",VLOOKUP(G1766,ScoreRanges!$C$4:$E$8,3),"")</f>
        <v/>
      </c>
      <c r="J1766" s="30" t="str">
        <f>IF(AND(ConversionTable!$F$2&lt;&gt;"",A1766&lt;&gt;""),VLOOKUP(G1766,ConversionTable!B$2:D$402,3),"")</f>
        <v/>
      </c>
      <c r="K1766" t="str">
        <f>IF(AND(ConversionTable!$F$2&lt;&gt;"",A1766&lt;&gt;""),VLOOKUP(J1766,ConversionTable!I$4:K$7,3),"")</f>
        <v/>
      </c>
      <c r="M1766" t="str">
        <f>IF(A1766&lt;&gt;"",(RawData!AC1766*ScoringModel!$B$11+RawData!AD1766*ScoringModel!$B$21+RawData!AE1766*ScoringModel!$B$31)*0.01,"")</f>
        <v/>
      </c>
      <c r="N1766" t="str">
        <f>IF(A1766&lt;&gt;"",(RawData!H1766*ScoringModel!$B$4+RawData!I1766*ScoringModel!$B$5+RawData!J1766*ScoringModel!$B$6+RawData!K1766*ScoringModel!$B$7+RawData!L1766*ScoringModel!$B$8+RawData!M1766*ScoringModel!$B$9+RawData!N1766*ScoringModel!$B$10)*0.01,"")</f>
        <v/>
      </c>
      <c r="O1766" t="str">
        <f>IF(A1766&lt;&gt;"",(RawData!O1766*ScoringModel!$B$14+RawData!P1766*ScoringModel!$B$15+RawData!Q1766*ScoringModel!$B$16+RawData!R1766*ScoringModel!$B$17+RawData!S1766*ScoringModel!$B$18+RawData!T1766*ScoringModel!$B$19+RawData!U1766*ScoringModel!$B$20)*0.01,"")</f>
        <v/>
      </c>
      <c r="P1766" t="str">
        <f>IF(A1766&lt;&gt;"",(RawData!V1766*ScoringModel!$B$24+RawData!W1766*ScoringModel!$B$25+RawData!X1766*ScoringModel!$B$26+RawData!Y1766*ScoringModel!$B$27+RawData!Z1766*ScoringModel!$B$28+RawData!AA1766*ScoringModel!$B$29+RawData!AB1766*ScoringModel!$B$30)*0.01,"")</f>
        <v/>
      </c>
      <c r="Q1766" s="19"/>
      <c r="R1766" s="19"/>
      <c r="S1766" s="19"/>
      <c r="T1766" s="19"/>
      <c r="U1766" s="19"/>
      <c r="V1766" s="19"/>
    </row>
    <row r="1767" spans="1:22" x14ac:dyDescent="0.25">
      <c r="A1767" t="str">
        <f>IF(RawData!A1767&lt;&gt;"",RawData!A1767,"")</f>
        <v/>
      </c>
      <c r="B1767" t="str">
        <f>IF(RawData!B1767&lt;&gt;"",CONCATENATE(RawData!B1767,", ",RawData!C1767),"")</f>
        <v/>
      </c>
      <c r="C1767" t="str">
        <f>IF(RawData!D1767&lt;&gt;"",RawData!D1767,"")</f>
        <v/>
      </c>
      <c r="D1767" s="28" t="str">
        <f>IF(RawData!E1767&lt;&gt;"",RawData!E1767,"")</f>
        <v/>
      </c>
      <c r="E1767" t="str">
        <f>IF(RawData!F1767&lt;&gt;"",CONCATENATE(RawData!F1767,", ",LEFT(RawData!G1767,1)),"")</f>
        <v/>
      </c>
      <c r="G1767" s="30" t="str">
        <f t="shared" si="27"/>
        <v/>
      </c>
      <c r="H1767" t="str">
        <f>IF(A1767&lt;&gt;"",VLOOKUP(G1767,ScoreRanges!$C$4:$E$8,3),"")</f>
        <v/>
      </c>
      <c r="J1767" s="30" t="str">
        <f>IF(AND(ConversionTable!$F$2&lt;&gt;"",A1767&lt;&gt;""),VLOOKUP(G1767,ConversionTable!B$2:D$402,3),"")</f>
        <v/>
      </c>
      <c r="K1767" t="str">
        <f>IF(AND(ConversionTable!$F$2&lt;&gt;"",A1767&lt;&gt;""),VLOOKUP(J1767,ConversionTable!I$4:K$7,3),"")</f>
        <v/>
      </c>
      <c r="M1767" t="str">
        <f>IF(A1767&lt;&gt;"",(RawData!AC1767*ScoringModel!$B$11+RawData!AD1767*ScoringModel!$B$21+RawData!AE1767*ScoringModel!$B$31)*0.01,"")</f>
        <v/>
      </c>
      <c r="N1767" t="str">
        <f>IF(A1767&lt;&gt;"",(RawData!H1767*ScoringModel!$B$4+RawData!I1767*ScoringModel!$B$5+RawData!J1767*ScoringModel!$B$6+RawData!K1767*ScoringModel!$B$7+RawData!L1767*ScoringModel!$B$8+RawData!M1767*ScoringModel!$B$9+RawData!N1767*ScoringModel!$B$10)*0.01,"")</f>
        <v/>
      </c>
      <c r="O1767" t="str">
        <f>IF(A1767&lt;&gt;"",(RawData!O1767*ScoringModel!$B$14+RawData!P1767*ScoringModel!$B$15+RawData!Q1767*ScoringModel!$B$16+RawData!R1767*ScoringModel!$B$17+RawData!S1767*ScoringModel!$B$18+RawData!T1767*ScoringModel!$B$19+RawData!U1767*ScoringModel!$B$20)*0.01,"")</f>
        <v/>
      </c>
      <c r="P1767" t="str">
        <f>IF(A1767&lt;&gt;"",(RawData!V1767*ScoringModel!$B$24+RawData!W1767*ScoringModel!$B$25+RawData!X1767*ScoringModel!$B$26+RawData!Y1767*ScoringModel!$B$27+RawData!Z1767*ScoringModel!$B$28+RawData!AA1767*ScoringModel!$B$29+RawData!AB1767*ScoringModel!$B$30)*0.01,"")</f>
        <v/>
      </c>
      <c r="Q1767" s="19"/>
      <c r="R1767" s="19"/>
      <c r="S1767" s="19"/>
      <c r="T1767" s="19"/>
      <c r="U1767" s="19"/>
      <c r="V1767" s="19"/>
    </row>
    <row r="1768" spans="1:22" x14ac:dyDescent="0.25">
      <c r="A1768" t="str">
        <f>IF(RawData!A1768&lt;&gt;"",RawData!A1768,"")</f>
        <v/>
      </c>
      <c r="B1768" t="str">
        <f>IF(RawData!B1768&lt;&gt;"",CONCATENATE(RawData!B1768,", ",RawData!C1768),"")</f>
        <v/>
      </c>
      <c r="C1768" t="str">
        <f>IF(RawData!D1768&lt;&gt;"",RawData!D1768,"")</f>
        <v/>
      </c>
      <c r="D1768" s="28" t="str">
        <f>IF(RawData!E1768&lt;&gt;"",RawData!E1768,"")</f>
        <v/>
      </c>
      <c r="E1768" t="str">
        <f>IF(RawData!F1768&lt;&gt;"",CONCATENATE(RawData!F1768,", ",LEFT(RawData!G1768,1)),"")</f>
        <v/>
      </c>
      <c r="G1768" s="30" t="str">
        <f t="shared" si="27"/>
        <v/>
      </c>
      <c r="H1768" t="str">
        <f>IF(A1768&lt;&gt;"",VLOOKUP(G1768,ScoreRanges!$C$4:$E$8,3),"")</f>
        <v/>
      </c>
      <c r="J1768" s="30" t="str">
        <f>IF(AND(ConversionTable!$F$2&lt;&gt;"",A1768&lt;&gt;""),VLOOKUP(G1768,ConversionTable!B$2:D$402,3),"")</f>
        <v/>
      </c>
      <c r="K1768" t="str">
        <f>IF(AND(ConversionTable!$F$2&lt;&gt;"",A1768&lt;&gt;""),VLOOKUP(J1768,ConversionTable!I$4:K$7,3),"")</f>
        <v/>
      </c>
      <c r="M1768" t="str">
        <f>IF(A1768&lt;&gt;"",(RawData!AC1768*ScoringModel!$B$11+RawData!AD1768*ScoringModel!$B$21+RawData!AE1768*ScoringModel!$B$31)*0.01,"")</f>
        <v/>
      </c>
      <c r="N1768" t="str">
        <f>IF(A1768&lt;&gt;"",(RawData!H1768*ScoringModel!$B$4+RawData!I1768*ScoringModel!$B$5+RawData!J1768*ScoringModel!$B$6+RawData!K1768*ScoringModel!$B$7+RawData!L1768*ScoringModel!$B$8+RawData!M1768*ScoringModel!$B$9+RawData!N1768*ScoringModel!$B$10)*0.01,"")</f>
        <v/>
      </c>
      <c r="O1768" t="str">
        <f>IF(A1768&lt;&gt;"",(RawData!O1768*ScoringModel!$B$14+RawData!P1768*ScoringModel!$B$15+RawData!Q1768*ScoringModel!$B$16+RawData!R1768*ScoringModel!$B$17+RawData!S1768*ScoringModel!$B$18+RawData!T1768*ScoringModel!$B$19+RawData!U1768*ScoringModel!$B$20)*0.01,"")</f>
        <v/>
      </c>
      <c r="P1768" t="str">
        <f>IF(A1768&lt;&gt;"",(RawData!V1768*ScoringModel!$B$24+RawData!W1768*ScoringModel!$B$25+RawData!X1768*ScoringModel!$B$26+RawData!Y1768*ScoringModel!$B$27+RawData!Z1768*ScoringModel!$B$28+RawData!AA1768*ScoringModel!$B$29+RawData!AB1768*ScoringModel!$B$30)*0.01,"")</f>
        <v/>
      </c>
      <c r="Q1768" s="19"/>
      <c r="R1768" s="19"/>
      <c r="S1768" s="19"/>
      <c r="T1768" s="19"/>
      <c r="U1768" s="19"/>
      <c r="V1768" s="19"/>
    </row>
    <row r="1769" spans="1:22" x14ac:dyDescent="0.25">
      <c r="A1769" t="str">
        <f>IF(RawData!A1769&lt;&gt;"",RawData!A1769,"")</f>
        <v/>
      </c>
      <c r="B1769" t="str">
        <f>IF(RawData!B1769&lt;&gt;"",CONCATENATE(RawData!B1769,", ",RawData!C1769),"")</f>
        <v/>
      </c>
      <c r="C1769" t="str">
        <f>IF(RawData!D1769&lt;&gt;"",RawData!D1769,"")</f>
        <v/>
      </c>
      <c r="D1769" s="28" t="str">
        <f>IF(RawData!E1769&lt;&gt;"",RawData!E1769,"")</f>
        <v/>
      </c>
      <c r="E1769" t="str">
        <f>IF(RawData!F1769&lt;&gt;"",CONCATENATE(RawData!F1769,", ",LEFT(RawData!G1769,1)),"")</f>
        <v/>
      </c>
      <c r="G1769" s="30" t="str">
        <f t="shared" si="27"/>
        <v/>
      </c>
      <c r="H1769" t="str">
        <f>IF(A1769&lt;&gt;"",VLOOKUP(G1769,ScoreRanges!$C$4:$E$8,3),"")</f>
        <v/>
      </c>
      <c r="J1769" s="30" t="str">
        <f>IF(AND(ConversionTable!$F$2&lt;&gt;"",A1769&lt;&gt;""),VLOOKUP(G1769,ConversionTable!B$2:D$402,3),"")</f>
        <v/>
      </c>
      <c r="K1769" t="str">
        <f>IF(AND(ConversionTable!$F$2&lt;&gt;"",A1769&lt;&gt;""),VLOOKUP(J1769,ConversionTable!I$4:K$7,3),"")</f>
        <v/>
      </c>
      <c r="M1769" t="str">
        <f>IF(A1769&lt;&gt;"",(RawData!AC1769*ScoringModel!$B$11+RawData!AD1769*ScoringModel!$B$21+RawData!AE1769*ScoringModel!$B$31)*0.01,"")</f>
        <v/>
      </c>
      <c r="N1769" t="str">
        <f>IF(A1769&lt;&gt;"",(RawData!H1769*ScoringModel!$B$4+RawData!I1769*ScoringModel!$B$5+RawData!J1769*ScoringModel!$B$6+RawData!K1769*ScoringModel!$B$7+RawData!L1769*ScoringModel!$B$8+RawData!M1769*ScoringModel!$B$9+RawData!N1769*ScoringModel!$B$10)*0.01,"")</f>
        <v/>
      </c>
      <c r="O1769" t="str">
        <f>IF(A1769&lt;&gt;"",(RawData!O1769*ScoringModel!$B$14+RawData!P1769*ScoringModel!$B$15+RawData!Q1769*ScoringModel!$B$16+RawData!R1769*ScoringModel!$B$17+RawData!S1769*ScoringModel!$B$18+RawData!T1769*ScoringModel!$B$19+RawData!U1769*ScoringModel!$B$20)*0.01,"")</f>
        <v/>
      </c>
      <c r="P1769" t="str">
        <f>IF(A1769&lt;&gt;"",(RawData!V1769*ScoringModel!$B$24+RawData!W1769*ScoringModel!$B$25+RawData!X1769*ScoringModel!$B$26+RawData!Y1769*ScoringModel!$B$27+RawData!Z1769*ScoringModel!$B$28+RawData!AA1769*ScoringModel!$B$29+RawData!AB1769*ScoringModel!$B$30)*0.01,"")</f>
        <v/>
      </c>
      <c r="Q1769" s="19"/>
      <c r="R1769" s="19"/>
      <c r="S1769" s="19"/>
      <c r="T1769" s="19"/>
      <c r="U1769" s="19"/>
      <c r="V1769" s="19"/>
    </row>
    <row r="1770" spans="1:22" x14ac:dyDescent="0.25">
      <c r="A1770" t="str">
        <f>IF(RawData!A1770&lt;&gt;"",RawData!A1770,"")</f>
        <v/>
      </c>
      <c r="B1770" t="str">
        <f>IF(RawData!B1770&lt;&gt;"",CONCATENATE(RawData!B1770,", ",RawData!C1770),"")</f>
        <v/>
      </c>
      <c r="C1770" t="str">
        <f>IF(RawData!D1770&lt;&gt;"",RawData!D1770,"")</f>
        <v/>
      </c>
      <c r="D1770" s="28" t="str">
        <f>IF(RawData!E1770&lt;&gt;"",RawData!E1770,"")</f>
        <v/>
      </c>
      <c r="E1770" t="str">
        <f>IF(RawData!F1770&lt;&gt;"",CONCATENATE(RawData!F1770,", ",LEFT(RawData!G1770,1)),"")</f>
        <v/>
      </c>
      <c r="G1770" s="30" t="str">
        <f t="shared" si="27"/>
        <v/>
      </c>
      <c r="H1770" t="str">
        <f>IF(A1770&lt;&gt;"",VLOOKUP(G1770,ScoreRanges!$C$4:$E$8,3),"")</f>
        <v/>
      </c>
      <c r="J1770" s="30" t="str">
        <f>IF(AND(ConversionTable!$F$2&lt;&gt;"",A1770&lt;&gt;""),VLOOKUP(G1770,ConversionTable!B$2:D$402,3),"")</f>
        <v/>
      </c>
      <c r="K1770" t="str">
        <f>IF(AND(ConversionTable!$F$2&lt;&gt;"",A1770&lt;&gt;""),VLOOKUP(J1770,ConversionTable!I$4:K$7,3),"")</f>
        <v/>
      </c>
      <c r="M1770" t="str">
        <f>IF(A1770&lt;&gt;"",(RawData!AC1770*ScoringModel!$B$11+RawData!AD1770*ScoringModel!$B$21+RawData!AE1770*ScoringModel!$B$31)*0.01,"")</f>
        <v/>
      </c>
      <c r="N1770" t="str">
        <f>IF(A1770&lt;&gt;"",(RawData!H1770*ScoringModel!$B$4+RawData!I1770*ScoringModel!$B$5+RawData!J1770*ScoringModel!$B$6+RawData!K1770*ScoringModel!$B$7+RawData!L1770*ScoringModel!$B$8+RawData!M1770*ScoringModel!$B$9+RawData!N1770*ScoringModel!$B$10)*0.01,"")</f>
        <v/>
      </c>
      <c r="O1770" t="str">
        <f>IF(A1770&lt;&gt;"",(RawData!O1770*ScoringModel!$B$14+RawData!P1770*ScoringModel!$B$15+RawData!Q1770*ScoringModel!$B$16+RawData!R1770*ScoringModel!$B$17+RawData!S1770*ScoringModel!$B$18+RawData!T1770*ScoringModel!$B$19+RawData!U1770*ScoringModel!$B$20)*0.01,"")</f>
        <v/>
      </c>
      <c r="P1770" t="str">
        <f>IF(A1770&lt;&gt;"",(RawData!V1770*ScoringModel!$B$24+RawData!W1770*ScoringModel!$B$25+RawData!X1770*ScoringModel!$B$26+RawData!Y1770*ScoringModel!$B$27+RawData!Z1770*ScoringModel!$B$28+RawData!AA1770*ScoringModel!$B$29+RawData!AB1770*ScoringModel!$B$30)*0.01,"")</f>
        <v/>
      </c>
      <c r="Q1770" s="19"/>
      <c r="R1770" s="19"/>
      <c r="S1770" s="19"/>
      <c r="T1770" s="19"/>
      <c r="U1770" s="19"/>
      <c r="V1770" s="19"/>
    </row>
    <row r="1771" spans="1:22" x14ac:dyDescent="0.25">
      <c r="A1771" t="str">
        <f>IF(RawData!A1771&lt;&gt;"",RawData!A1771,"")</f>
        <v/>
      </c>
      <c r="B1771" t="str">
        <f>IF(RawData!B1771&lt;&gt;"",CONCATENATE(RawData!B1771,", ",RawData!C1771),"")</f>
        <v/>
      </c>
      <c r="C1771" t="str">
        <f>IF(RawData!D1771&lt;&gt;"",RawData!D1771,"")</f>
        <v/>
      </c>
      <c r="D1771" s="28" t="str">
        <f>IF(RawData!E1771&lt;&gt;"",RawData!E1771,"")</f>
        <v/>
      </c>
      <c r="E1771" t="str">
        <f>IF(RawData!F1771&lt;&gt;"",CONCATENATE(RawData!F1771,", ",LEFT(RawData!G1771,1)),"")</f>
        <v/>
      </c>
      <c r="G1771" s="30" t="str">
        <f t="shared" si="27"/>
        <v/>
      </c>
      <c r="H1771" t="str">
        <f>IF(A1771&lt;&gt;"",VLOOKUP(G1771,ScoreRanges!$C$4:$E$8,3),"")</f>
        <v/>
      </c>
      <c r="J1771" s="30" t="str">
        <f>IF(AND(ConversionTable!$F$2&lt;&gt;"",A1771&lt;&gt;""),VLOOKUP(G1771,ConversionTable!B$2:D$402,3),"")</f>
        <v/>
      </c>
      <c r="K1771" t="str">
        <f>IF(AND(ConversionTable!$F$2&lt;&gt;"",A1771&lt;&gt;""),VLOOKUP(J1771,ConversionTable!I$4:K$7,3),"")</f>
        <v/>
      </c>
      <c r="M1771" t="str">
        <f>IF(A1771&lt;&gt;"",(RawData!AC1771*ScoringModel!$B$11+RawData!AD1771*ScoringModel!$B$21+RawData!AE1771*ScoringModel!$B$31)*0.01,"")</f>
        <v/>
      </c>
      <c r="N1771" t="str">
        <f>IF(A1771&lt;&gt;"",(RawData!H1771*ScoringModel!$B$4+RawData!I1771*ScoringModel!$B$5+RawData!J1771*ScoringModel!$B$6+RawData!K1771*ScoringModel!$B$7+RawData!L1771*ScoringModel!$B$8+RawData!M1771*ScoringModel!$B$9+RawData!N1771*ScoringModel!$B$10)*0.01,"")</f>
        <v/>
      </c>
      <c r="O1771" t="str">
        <f>IF(A1771&lt;&gt;"",(RawData!O1771*ScoringModel!$B$14+RawData!P1771*ScoringModel!$B$15+RawData!Q1771*ScoringModel!$B$16+RawData!R1771*ScoringModel!$B$17+RawData!S1771*ScoringModel!$B$18+RawData!T1771*ScoringModel!$B$19+RawData!U1771*ScoringModel!$B$20)*0.01,"")</f>
        <v/>
      </c>
      <c r="P1771" t="str">
        <f>IF(A1771&lt;&gt;"",(RawData!V1771*ScoringModel!$B$24+RawData!W1771*ScoringModel!$B$25+RawData!X1771*ScoringModel!$B$26+RawData!Y1771*ScoringModel!$B$27+RawData!Z1771*ScoringModel!$B$28+RawData!AA1771*ScoringModel!$B$29+RawData!AB1771*ScoringModel!$B$30)*0.01,"")</f>
        <v/>
      </c>
      <c r="Q1771" s="19"/>
      <c r="R1771" s="19"/>
      <c r="S1771" s="19"/>
      <c r="T1771" s="19"/>
      <c r="U1771" s="19"/>
      <c r="V1771" s="19"/>
    </row>
    <row r="1772" spans="1:22" x14ac:dyDescent="0.25">
      <c r="A1772" t="str">
        <f>IF(RawData!A1772&lt;&gt;"",RawData!A1772,"")</f>
        <v/>
      </c>
      <c r="B1772" t="str">
        <f>IF(RawData!B1772&lt;&gt;"",CONCATENATE(RawData!B1772,", ",RawData!C1772),"")</f>
        <v/>
      </c>
      <c r="C1772" t="str">
        <f>IF(RawData!D1772&lt;&gt;"",RawData!D1772,"")</f>
        <v/>
      </c>
      <c r="D1772" s="28" t="str">
        <f>IF(RawData!E1772&lt;&gt;"",RawData!E1772,"")</f>
        <v/>
      </c>
      <c r="E1772" t="str">
        <f>IF(RawData!F1772&lt;&gt;"",CONCATENATE(RawData!F1772,", ",LEFT(RawData!G1772,1)),"")</f>
        <v/>
      </c>
      <c r="G1772" s="30" t="str">
        <f t="shared" si="27"/>
        <v/>
      </c>
      <c r="H1772" t="str">
        <f>IF(A1772&lt;&gt;"",VLOOKUP(G1772,ScoreRanges!$C$4:$E$8,3),"")</f>
        <v/>
      </c>
      <c r="J1772" s="30" t="str">
        <f>IF(AND(ConversionTable!$F$2&lt;&gt;"",A1772&lt;&gt;""),VLOOKUP(G1772,ConversionTable!B$2:D$402,3),"")</f>
        <v/>
      </c>
      <c r="K1772" t="str">
        <f>IF(AND(ConversionTable!$F$2&lt;&gt;"",A1772&lt;&gt;""),VLOOKUP(J1772,ConversionTable!I$4:K$7,3),"")</f>
        <v/>
      </c>
      <c r="M1772" t="str">
        <f>IF(A1772&lt;&gt;"",(RawData!AC1772*ScoringModel!$B$11+RawData!AD1772*ScoringModel!$B$21+RawData!AE1772*ScoringModel!$B$31)*0.01,"")</f>
        <v/>
      </c>
      <c r="N1772" t="str">
        <f>IF(A1772&lt;&gt;"",(RawData!H1772*ScoringModel!$B$4+RawData!I1772*ScoringModel!$B$5+RawData!J1772*ScoringModel!$B$6+RawData!K1772*ScoringModel!$B$7+RawData!L1772*ScoringModel!$B$8+RawData!M1772*ScoringModel!$B$9+RawData!N1772*ScoringModel!$B$10)*0.01,"")</f>
        <v/>
      </c>
      <c r="O1772" t="str">
        <f>IF(A1772&lt;&gt;"",(RawData!O1772*ScoringModel!$B$14+RawData!P1772*ScoringModel!$B$15+RawData!Q1772*ScoringModel!$B$16+RawData!R1772*ScoringModel!$B$17+RawData!S1772*ScoringModel!$B$18+RawData!T1772*ScoringModel!$B$19+RawData!U1772*ScoringModel!$B$20)*0.01,"")</f>
        <v/>
      </c>
      <c r="P1772" t="str">
        <f>IF(A1772&lt;&gt;"",(RawData!V1772*ScoringModel!$B$24+RawData!W1772*ScoringModel!$B$25+RawData!X1772*ScoringModel!$B$26+RawData!Y1772*ScoringModel!$B$27+RawData!Z1772*ScoringModel!$B$28+RawData!AA1772*ScoringModel!$B$29+RawData!AB1772*ScoringModel!$B$30)*0.01,"")</f>
        <v/>
      </c>
      <c r="Q1772" s="19"/>
      <c r="R1772" s="19"/>
      <c r="S1772" s="19"/>
      <c r="T1772" s="19"/>
      <c r="U1772" s="19"/>
      <c r="V1772" s="19"/>
    </row>
    <row r="1773" spans="1:22" x14ac:dyDescent="0.25">
      <c r="A1773" t="str">
        <f>IF(RawData!A1773&lt;&gt;"",RawData!A1773,"")</f>
        <v/>
      </c>
      <c r="B1773" t="str">
        <f>IF(RawData!B1773&lt;&gt;"",CONCATENATE(RawData!B1773,", ",RawData!C1773),"")</f>
        <v/>
      </c>
      <c r="C1773" t="str">
        <f>IF(RawData!D1773&lt;&gt;"",RawData!D1773,"")</f>
        <v/>
      </c>
      <c r="D1773" s="28" t="str">
        <f>IF(RawData!E1773&lt;&gt;"",RawData!E1773,"")</f>
        <v/>
      </c>
      <c r="E1773" t="str">
        <f>IF(RawData!F1773&lt;&gt;"",CONCATENATE(RawData!F1773,", ",LEFT(RawData!G1773,1)),"")</f>
        <v/>
      </c>
      <c r="G1773" s="30" t="str">
        <f t="shared" si="27"/>
        <v/>
      </c>
      <c r="H1773" t="str">
        <f>IF(A1773&lt;&gt;"",VLOOKUP(G1773,ScoreRanges!$C$4:$E$8,3),"")</f>
        <v/>
      </c>
      <c r="J1773" s="30" t="str">
        <f>IF(AND(ConversionTable!$F$2&lt;&gt;"",A1773&lt;&gt;""),VLOOKUP(G1773,ConversionTable!B$2:D$402,3),"")</f>
        <v/>
      </c>
      <c r="K1773" t="str">
        <f>IF(AND(ConversionTable!$F$2&lt;&gt;"",A1773&lt;&gt;""),VLOOKUP(J1773,ConversionTable!I$4:K$7,3),"")</f>
        <v/>
      </c>
      <c r="M1773" t="str">
        <f>IF(A1773&lt;&gt;"",(RawData!AC1773*ScoringModel!$B$11+RawData!AD1773*ScoringModel!$B$21+RawData!AE1773*ScoringModel!$B$31)*0.01,"")</f>
        <v/>
      </c>
      <c r="N1773" t="str">
        <f>IF(A1773&lt;&gt;"",(RawData!H1773*ScoringModel!$B$4+RawData!I1773*ScoringModel!$B$5+RawData!J1773*ScoringModel!$B$6+RawData!K1773*ScoringModel!$B$7+RawData!L1773*ScoringModel!$B$8+RawData!M1773*ScoringModel!$B$9+RawData!N1773*ScoringModel!$B$10)*0.01,"")</f>
        <v/>
      </c>
      <c r="O1773" t="str">
        <f>IF(A1773&lt;&gt;"",(RawData!O1773*ScoringModel!$B$14+RawData!P1773*ScoringModel!$B$15+RawData!Q1773*ScoringModel!$B$16+RawData!R1773*ScoringModel!$B$17+RawData!S1773*ScoringModel!$B$18+RawData!T1773*ScoringModel!$B$19+RawData!U1773*ScoringModel!$B$20)*0.01,"")</f>
        <v/>
      </c>
      <c r="P1773" t="str">
        <f>IF(A1773&lt;&gt;"",(RawData!V1773*ScoringModel!$B$24+RawData!W1773*ScoringModel!$B$25+RawData!X1773*ScoringModel!$B$26+RawData!Y1773*ScoringModel!$B$27+RawData!Z1773*ScoringModel!$B$28+RawData!AA1773*ScoringModel!$B$29+RawData!AB1773*ScoringModel!$B$30)*0.01,"")</f>
        <v/>
      </c>
      <c r="Q1773" s="19"/>
      <c r="R1773" s="19"/>
      <c r="S1773" s="19"/>
      <c r="T1773" s="19"/>
      <c r="U1773" s="19"/>
      <c r="V1773" s="19"/>
    </row>
    <row r="1774" spans="1:22" x14ac:dyDescent="0.25">
      <c r="A1774" t="str">
        <f>IF(RawData!A1774&lt;&gt;"",RawData!A1774,"")</f>
        <v/>
      </c>
      <c r="B1774" t="str">
        <f>IF(RawData!B1774&lt;&gt;"",CONCATENATE(RawData!B1774,", ",RawData!C1774),"")</f>
        <v/>
      </c>
      <c r="C1774" t="str">
        <f>IF(RawData!D1774&lt;&gt;"",RawData!D1774,"")</f>
        <v/>
      </c>
      <c r="D1774" s="28" t="str">
        <f>IF(RawData!E1774&lt;&gt;"",RawData!E1774,"")</f>
        <v/>
      </c>
      <c r="E1774" t="str">
        <f>IF(RawData!F1774&lt;&gt;"",CONCATENATE(RawData!F1774,", ",LEFT(RawData!G1774,1)),"")</f>
        <v/>
      </c>
      <c r="G1774" s="30" t="str">
        <f t="shared" si="27"/>
        <v/>
      </c>
      <c r="H1774" t="str">
        <f>IF(A1774&lt;&gt;"",VLOOKUP(G1774,ScoreRanges!$C$4:$E$8,3),"")</f>
        <v/>
      </c>
      <c r="J1774" s="30" t="str">
        <f>IF(AND(ConversionTable!$F$2&lt;&gt;"",A1774&lt;&gt;""),VLOOKUP(G1774,ConversionTable!B$2:D$402,3),"")</f>
        <v/>
      </c>
      <c r="K1774" t="str">
        <f>IF(AND(ConversionTable!$F$2&lt;&gt;"",A1774&lt;&gt;""),VLOOKUP(J1774,ConversionTable!I$4:K$7,3),"")</f>
        <v/>
      </c>
      <c r="M1774" t="str">
        <f>IF(A1774&lt;&gt;"",(RawData!AC1774*ScoringModel!$B$11+RawData!AD1774*ScoringModel!$B$21+RawData!AE1774*ScoringModel!$B$31)*0.01,"")</f>
        <v/>
      </c>
      <c r="N1774" t="str">
        <f>IF(A1774&lt;&gt;"",(RawData!H1774*ScoringModel!$B$4+RawData!I1774*ScoringModel!$B$5+RawData!J1774*ScoringModel!$B$6+RawData!K1774*ScoringModel!$B$7+RawData!L1774*ScoringModel!$B$8+RawData!M1774*ScoringModel!$B$9+RawData!N1774*ScoringModel!$B$10)*0.01,"")</f>
        <v/>
      </c>
      <c r="O1774" t="str">
        <f>IF(A1774&lt;&gt;"",(RawData!O1774*ScoringModel!$B$14+RawData!P1774*ScoringModel!$B$15+RawData!Q1774*ScoringModel!$B$16+RawData!R1774*ScoringModel!$B$17+RawData!S1774*ScoringModel!$B$18+RawData!T1774*ScoringModel!$B$19+RawData!U1774*ScoringModel!$B$20)*0.01,"")</f>
        <v/>
      </c>
      <c r="P1774" t="str">
        <f>IF(A1774&lt;&gt;"",(RawData!V1774*ScoringModel!$B$24+RawData!W1774*ScoringModel!$B$25+RawData!X1774*ScoringModel!$B$26+RawData!Y1774*ScoringModel!$B$27+RawData!Z1774*ScoringModel!$B$28+RawData!AA1774*ScoringModel!$B$29+RawData!AB1774*ScoringModel!$B$30)*0.01,"")</f>
        <v/>
      </c>
      <c r="Q1774" s="19"/>
      <c r="R1774" s="19"/>
      <c r="S1774" s="19"/>
      <c r="T1774" s="19"/>
      <c r="U1774" s="19"/>
      <c r="V1774" s="19"/>
    </row>
    <row r="1775" spans="1:22" x14ac:dyDescent="0.25">
      <c r="A1775" t="str">
        <f>IF(RawData!A1775&lt;&gt;"",RawData!A1775,"")</f>
        <v/>
      </c>
      <c r="B1775" t="str">
        <f>IF(RawData!B1775&lt;&gt;"",CONCATENATE(RawData!B1775,", ",RawData!C1775),"")</f>
        <v/>
      </c>
      <c r="C1775" t="str">
        <f>IF(RawData!D1775&lt;&gt;"",RawData!D1775,"")</f>
        <v/>
      </c>
      <c r="D1775" s="28" t="str">
        <f>IF(RawData!E1775&lt;&gt;"",RawData!E1775,"")</f>
        <v/>
      </c>
      <c r="E1775" t="str">
        <f>IF(RawData!F1775&lt;&gt;"",CONCATENATE(RawData!F1775,", ",LEFT(RawData!G1775,1)),"")</f>
        <v/>
      </c>
      <c r="G1775" s="30" t="str">
        <f t="shared" si="27"/>
        <v/>
      </c>
      <c r="H1775" t="str">
        <f>IF(A1775&lt;&gt;"",VLOOKUP(G1775,ScoreRanges!$C$4:$E$8,3),"")</f>
        <v/>
      </c>
      <c r="J1775" s="30" t="str">
        <f>IF(AND(ConversionTable!$F$2&lt;&gt;"",A1775&lt;&gt;""),VLOOKUP(G1775,ConversionTable!B$2:D$402,3),"")</f>
        <v/>
      </c>
      <c r="K1775" t="str">
        <f>IF(AND(ConversionTable!$F$2&lt;&gt;"",A1775&lt;&gt;""),VLOOKUP(J1775,ConversionTable!I$4:K$7,3),"")</f>
        <v/>
      </c>
      <c r="M1775" t="str">
        <f>IF(A1775&lt;&gt;"",(RawData!AC1775*ScoringModel!$B$11+RawData!AD1775*ScoringModel!$B$21+RawData!AE1775*ScoringModel!$B$31)*0.01,"")</f>
        <v/>
      </c>
      <c r="N1775" t="str">
        <f>IF(A1775&lt;&gt;"",(RawData!H1775*ScoringModel!$B$4+RawData!I1775*ScoringModel!$B$5+RawData!J1775*ScoringModel!$B$6+RawData!K1775*ScoringModel!$B$7+RawData!L1775*ScoringModel!$B$8+RawData!M1775*ScoringModel!$B$9+RawData!N1775*ScoringModel!$B$10)*0.01,"")</f>
        <v/>
      </c>
      <c r="O1775" t="str">
        <f>IF(A1775&lt;&gt;"",(RawData!O1775*ScoringModel!$B$14+RawData!P1775*ScoringModel!$B$15+RawData!Q1775*ScoringModel!$B$16+RawData!R1775*ScoringModel!$B$17+RawData!S1775*ScoringModel!$B$18+RawData!T1775*ScoringModel!$B$19+RawData!U1775*ScoringModel!$B$20)*0.01,"")</f>
        <v/>
      </c>
      <c r="P1775" t="str">
        <f>IF(A1775&lt;&gt;"",(RawData!V1775*ScoringModel!$B$24+RawData!W1775*ScoringModel!$B$25+RawData!X1775*ScoringModel!$B$26+RawData!Y1775*ScoringModel!$B$27+RawData!Z1775*ScoringModel!$B$28+RawData!AA1775*ScoringModel!$B$29+RawData!AB1775*ScoringModel!$B$30)*0.01,"")</f>
        <v/>
      </c>
      <c r="Q1775" s="19"/>
      <c r="R1775" s="19"/>
      <c r="S1775" s="19"/>
      <c r="T1775" s="19"/>
      <c r="U1775" s="19"/>
      <c r="V1775" s="19"/>
    </row>
    <row r="1776" spans="1:22" x14ac:dyDescent="0.25">
      <c r="A1776" t="str">
        <f>IF(RawData!A1776&lt;&gt;"",RawData!A1776,"")</f>
        <v/>
      </c>
      <c r="B1776" t="str">
        <f>IF(RawData!B1776&lt;&gt;"",CONCATENATE(RawData!B1776,", ",RawData!C1776),"")</f>
        <v/>
      </c>
      <c r="C1776" t="str">
        <f>IF(RawData!D1776&lt;&gt;"",RawData!D1776,"")</f>
        <v/>
      </c>
      <c r="D1776" s="28" t="str">
        <f>IF(RawData!E1776&lt;&gt;"",RawData!E1776,"")</f>
        <v/>
      </c>
      <c r="E1776" t="str">
        <f>IF(RawData!F1776&lt;&gt;"",CONCATENATE(RawData!F1776,", ",LEFT(RawData!G1776,1)),"")</f>
        <v/>
      </c>
      <c r="G1776" s="30" t="str">
        <f t="shared" si="27"/>
        <v/>
      </c>
      <c r="H1776" t="str">
        <f>IF(A1776&lt;&gt;"",VLOOKUP(G1776,ScoreRanges!$C$4:$E$8,3),"")</f>
        <v/>
      </c>
      <c r="J1776" s="30" t="str">
        <f>IF(AND(ConversionTable!$F$2&lt;&gt;"",A1776&lt;&gt;""),VLOOKUP(G1776,ConversionTable!B$2:D$402,3),"")</f>
        <v/>
      </c>
      <c r="K1776" t="str">
        <f>IF(AND(ConversionTable!$F$2&lt;&gt;"",A1776&lt;&gt;""),VLOOKUP(J1776,ConversionTable!I$4:K$7,3),"")</f>
        <v/>
      </c>
      <c r="M1776" t="str">
        <f>IF(A1776&lt;&gt;"",(RawData!AC1776*ScoringModel!$B$11+RawData!AD1776*ScoringModel!$B$21+RawData!AE1776*ScoringModel!$B$31)*0.01,"")</f>
        <v/>
      </c>
      <c r="N1776" t="str">
        <f>IF(A1776&lt;&gt;"",(RawData!H1776*ScoringModel!$B$4+RawData!I1776*ScoringModel!$B$5+RawData!J1776*ScoringModel!$B$6+RawData!K1776*ScoringModel!$B$7+RawData!L1776*ScoringModel!$B$8+RawData!M1776*ScoringModel!$B$9+RawData!N1776*ScoringModel!$B$10)*0.01,"")</f>
        <v/>
      </c>
      <c r="O1776" t="str">
        <f>IF(A1776&lt;&gt;"",(RawData!O1776*ScoringModel!$B$14+RawData!P1776*ScoringModel!$B$15+RawData!Q1776*ScoringModel!$B$16+RawData!R1776*ScoringModel!$B$17+RawData!S1776*ScoringModel!$B$18+RawData!T1776*ScoringModel!$B$19+RawData!U1776*ScoringModel!$B$20)*0.01,"")</f>
        <v/>
      </c>
      <c r="P1776" t="str">
        <f>IF(A1776&lt;&gt;"",(RawData!V1776*ScoringModel!$B$24+RawData!W1776*ScoringModel!$B$25+RawData!X1776*ScoringModel!$B$26+RawData!Y1776*ScoringModel!$B$27+RawData!Z1776*ScoringModel!$B$28+RawData!AA1776*ScoringModel!$B$29+RawData!AB1776*ScoringModel!$B$30)*0.01,"")</f>
        <v/>
      </c>
      <c r="Q1776" s="19"/>
      <c r="R1776" s="19"/>
      <c r="S1776" s="19"/>
      <c r="T1776" s="19"/>
      <c r="U1776" s="19"/>
      <c r="V1776" s="19"/>
    </row>
    <row r="1777" spans="1:22" x14ac:dyDescent="0.25">
      <c r="A1777" t="str">
        <f>IF(RawData!A1777&lt;&gt;"",RawData!A1777,"")</f>
        <v/>
      </c>
      <c r="B1777" t="str">
        <f>IF(RawData!B1777&lt;&gt;"",CONCATENATE(RawData!B1777,", ",RawData!C1777),"")</f>
        <v/>
      </c>
      <c r="C1777" t="str">
        <f>IF(RawData!D1777&lt;&gt;"",RawData!D1777,"")</f>
        <v/>
      </c>
      <c r="D1777" s="28" t="str">
        <f>IF(RawData!E1777&lt;&gt;"",RawData!E1777,"")</f>
        <v/>
      </c>
      <c r="E1777" t="str">
        <f>IF(RawData!F1777&lt;&gt;"",CONCATENATE(RawData!F1777,", ",LEFT(RawData!G1777,1)),"")</f>
        <v/>
      </c>
      <c r="G1777" s="30" t="str">
        <f t="shared" si="27"/>
        <v/>
      </c>
      <c r="H1777" t="str">
        <f>IF(A1777&lt;&gt;"",VLOOKUP(G1777,ScoreRanges!$C$4:$E$8,3),"")</f>
        <v/>
      </c>
      <c r="J1777" s="30" t="str">
        <f>IF(AND(ConversionTable!$F$2&lt;&gt;"",A1777&lt;&gt;""),VLOOKUP(G1777,ConversionTable!B$2:D$402,3),"")</f>
        <v/>
      </c>
      <c r="K1777" t="str">
        <f>IF(AND(ConversionTable!$F$2&lt;&gt;"",A1777&lt;&gt;""),VLOOKUP(J1777,ConversionTable!I$4:K$7,3),"")</f>
        <v/>
      </c>
      <c r="M1777" t="str">
        <f>IF(A1777&lt;&gt;"",(RawData!AC1777*ScoringModel!$B$11+RawData!AD1777*ScoringModel!$B$21+RawData!AE1777*ScoringModel!$B$31)*0.01,"")</f>
        <v/>
      </c>
      <c r="N1777" t="str">
        <f>IF(A1777&lt;&gt;"",(RawData!H1777*ScoringModel!$B$4+RawData!I1777*ScoringModel!$B$5+RawData!J1777*ScoringModel!$B$6+RawData!K1777*ScoringModel!$B$7+RawData!L1777*ScoringModel!$B$8+RawData!M1777*ScoringModel!$B$9+RawData!N1777*ScoringModel!$B$10)*0.01,"")</f>
        <v/>
      </c>
      <c r="O1777" t="str">
        <f>IF(A1777&lt;&gt;"",(RawData!O1777*ScoringModel!$B$14+RawData!P1777*ScoringModel!$B$15+RawData!Q1777*ScoringModel!$B$16+RawData!R1777*ScoringModel!$B$17+RawData!S1777*ScoringModel!$B$18+RawData!T1777*ScoringModel!$B$19+RawData!U1777*ScoringModel!$B$20)*0.01,"")</f>
        <v/>
      </c>
      <c r="P1777" t="str">
        <f>IF(A1777&lt;&gt;"",(RawData!V1777*ScoringModel!$B$24+RawData!W1777*ScoringModel!$B$25+RawData!X1777*ScoringModel!$B$26+RawData!Y1777*ScoringModel!$B$27+RawData!Z1777*ScoringModel!$B$28+RawData!AA1777*ScoringModel!$B$29+RawData!AB1777*ScoringModel!$B$30)*0.01,"")</f>
        <v/>
      </c>
      <c r="Q1777" s="19"/>
      <c r="R1777" s="19"/>
      <c r="S1777" s="19"/>
      <c r="T1777" s="19"/>
      <c r="U1777" s="19"/>
      <c r="V1777" s="19"/>
    </row>
    <row r="1778" spans="1:22" x14ac:dyDescent="0.25">
      <c r="A1778" t="str">
        <f>IF(RawData!A1778&lt;&gt;"",RawData!A1778,"")</f>
        <v/>
      </c>
      <c r="B1778" t="str">
        <f>IF(RawData!B1778&lt;&gt;"",CONCATENATE(RawData!B1778,", ",RawData!C1778),"")</f>
        <v/>
      </c>
      <c r="C1778" t="str">
        <f>IF(RawData!D1778&lt;&gt;"",RawData!D1778,"")</f>
        <v/>
      </c>
      <c r="D1778" s="28" t="str">
        <f>IF(RawData!E1778&lt;&gt;"",RawData!E1778,"")</f>
        <v/>
      </c>
      <c r="E1778" t="str">
        <f>IF(RawData!F1778&lt;&gt;"",CONCATENATE(RawData!F1778,", ",LEFT(RawData!G1778,1)),"")</f>
        <v/>
      </c>
      <c r="G1778" s="30" t="str">
        <f t="shared" si="27"/>
        <v/>
      </c>
      <c r="H1778" t="str">
        <f>IF(A1778&lt;&gt;"",VLOOKUP(G1778,ScoreRanges!$C$4:$E$8,3),"")</f>
        <v/>
      </c>
      <c r="J1778" s="30" t="str">
        <f>IF(AND(ConversionTable!$F$2&lt;&gt;"",A1778&lt;&gt;""),VLOOKUP(G1778,ConversionTable!B$2:D$402,3),"")</f>
        <v/>
      </c>
      <c r="K1778" t="str">
        <f>IF(AND(ConversionTable!$F$2&lt;&gt;"",A1778&lt;&gt;""),VLOOKUP(J1778,ConversionTable!I$4:K$7,3),"")</f>
        <v/>
      </c>
      <c r="M1778" t="str">
        <f>IF(A1778&lt;&gt;"",(RawData!AC1778*ScoringModel!$B$11+RawData!AD1778*ScoringModel!$B$21+RawData!AE1778*ScoringModel!$B$31)*0.01,"")</f>
        <v/>
      </c>
      <c r="N1778" t="str">
        <f>IF(A1778&lt;&gt;"",(RawData!H1778*ScoringModel!$B$4+RawData!I1778*ScoringModel!$B$5+RawData!J1778*ScoringModel!$B$6+RawData!K1778*ScoringModel!$B$7+RawData!L1778*ScoringModel!$B$8+RawData!M1778*ScoringModel!$B$9+RawData!N1778*ScoringModel!$B$10)*0.01,"")</f>
        <v/>
      </c>
      <c r="O1778" t="str">
        <f>IF(A1778&lt;&gt;"",(RawData!O1778*ScoringModel!$B$14+RawData!P1778*ScoringModel!$B$15+RawData!Q1778*ScoringModel!$B$16+RawData!R1778*ScoringModel!$B$17+RawData!S1778*ScoringModel!$B$18+RawData!T1778*ScoringModel!$B$19+RawData!U1778*ScoringModel!$B$20)*0.01,"")</f>
        <v/>
      </c>
      <c r="P1778" t="str">
        <f>IF(A1778&lt;&gt;"",(RawData!V1778*ScoringModel!$B$24+RawData!W1778*ScoringModel!$B$25+RawData!X1778*ScoringModel!$B$26+RawData!Y1778*ScoringModel!$B$27+RawData!Z1778*ScoringModel!$B$28+RawData!AA1778*ScoringModel!$B$29+RawData!AB1778*ScoringModel!$B$30)*0.01,"")</f>
        <v/>
      </c>
      <c r="Q1778" s="19"/>
      <c r="R1778" s="19"/>
      <c r="S1778" s="19"/>
      <c r="T1778" s="19"/>
      <c r="U1778" s="19"/>
      <c r="V1778" s="19"/>
    </row>
    <row r="1779" spans="1:22" x14ac:dyDescent="0.25">
      <c r="A1779" t="str">
        <f>IF(RawData!A1779&lt;&gt;"",RawData!A1779,"")</f>
        <v/>
      </c>
      <c r="B1779" t="str">
        <f>IF(RawData!B1779&lt;&gt;"",CONCATENATE(RawData!B1779,", ",RawData!C1779),"")</f>
        <v/>
      </c>
      <c r="C1779" t="str">
        <f>IF(RawData!D1779&lt;&gt;"",RawData!D1779,"")</f>
        <v/>
      </c>
      <c r="D1779" s="28" t="str">
        <f>IF(RawData!E1779&lt;&gt;"",RawData!E1779,"")</f>
        <v/>
      </c>
      <c r="E1779" t="str">
        <f>IF(RawData!F1779&lt;&gt;"",CONCATENATE(RawData!F1779,", ",LEFT(RawData!G1779,1)),"")</f>
        <v/>
      </c>
      <c r="G1779" s="30" t="str">
        <f t="shared" si="27"/>
        <v/>
      </c>
      <c r="H1779" t="str">
        <f>IF(A1779&lt;&gt;"",VLOOKUP(G1779,ScoreRanges!$C$4:$E$8,3),"")</f>
        <v/>
      </c>
      <c r="J1779" s="30" t="str">
        <f>IF(AND(ConversionTable!$F$2&lt;&gt;"",A1779&lt;&gt;""),VLOOKUP(G1779,ConversionTable!B$2:D$402,3),"")</f>
        <v/>
      </c>
      <c r="K1779" t="str">
        <f>IF(AND(ConversionTable!$F$2&lt;&gt;"",A1779&lt;&gt;""),VLOOKUP(J1779,ConversionTable!I$4:K$7,3),"")</f>
        <v/>
      </c>
      <c r="M1779" t="str">
        <f>IF(A1779&lt;&gt;"",(RawData!AC1779*ScoringModel!$B$11+RawData!AD1779*ScoringModel!$B$21+RawData!AE1779*ScoringModel!$B$31)*0.01,"")</f>
        <v/>
      </c>
      <c r="N1779" t="str">
        <f>IF(A1779&lt;&gt;"",(RawData!H1779*ScoringModel!$B$4+RawData!I1779*ScoringModel!$B$5+RawData!J1779*ScoringModel!$B$6+RawData!K1779*ScoringModel!$B$7+RawData!L1779*ScoringModel!$B$8+RawData!M1779*ScoringModel!$B$9+RawData!N1779*ScoringModel!$B$10)*0.01,"")</f>
        <v/>
      </c>
      <c r="O1779" t="str">
        <f>IF(A1779&lt;&gt;"",(RawData!O1779*ScoringModel!$B$14+RawData!P1779*ScoringModel!$B$15+RawData!Q1779*ScoringModel!$B$16+RawData!R1779*ScoringModel!$B$17+RawData!S1779*ScoringModel!$B$18+RawData!T1779*ScoringModel!$B$19+RawData!U1779*ScoringModel!$B$20)*0.01,"")</f>
        <v/>
      </c>
      <c r="P1779" t="str">
        <f>IF(A1779&lt;&gt;"",(RawData!V1779*ScoringModel!$B$24+RawData!W1779*ScoringModel!$B$25+RawData!X1779*ScoringModel!$B$26+RawData!Y1779*ScoringModel!$B$27+RawData!Z1779*ScoringModel!$B$28+RawData!AA1779*ScoringModel!$B$29+RawData!AB1779*ScoringModel!$B$30)*0.01,"")</f>
        <v/>
      </c>
      <c r="Q1779" s="19"/>
      <c r="R1779" s="19"/>
      <c r="S1779" s="19"/>
      <c r="T1779" s="19"/>
      <c r="U1779" s="19"/>
      <c r="V1779" s="19"/>
    </row>
    <row r="1780" spans="1:22" x14ac:dyDescent="0.25">
      <c r="A1780" t="str">
        <f>IF(RawData!A1780&lt;&gt;"",RawData!A1780,"")</f>
        <v/>
      </c>
      <c r="B1780" t="str">
        <f>IF(RawData!B1780&lt;&gt;"",CONCATENATE(RawData!B1780,", ",RawData!C1780),"")</f>
        <v/>
      </c>
      <c r="C1780" t="str">
        <f>IF(RawData!D1780&lt;&gt;"",RawData!D1780,"")</f>
        <v/>
      </c>
      <c r="D1780" s="28" t="str">
        <f>IF(RawData!E1780&lt;&gt;"",RawData!E1780,"")</f>
        <v/>
      </c>
      <c r="E1780" t="str">
        <f>IF(RawData!F1780&lt;&gt;"",CONCATENATE(RawData!F1780,", ",LEFT(RawData!G1780,1)),"")</f>
        <v/>
      </c>
      <c r="G1780" s="30" t="str">
        <f t="shared" si="27"/>
        <v/>
      </c>
      <c r="H1780" t="str">
        <f>IF(A1780&lt;&gt;"",VLOOKUP(G1780,ScoreRanges!$C$4:$E$8,3),"")</f>
        <v/>
      </c>
      <c r="J1780" s="30" t="str">
        <f>IF(AND(ConversionTable!$F$2&lt;&gt;"",A1780&lt;&gt;""),VLOOKUP(G1780,ConversionTable!B$2:D$402,3),"")</f>
        <v/>
      </c>
      <c r="K1780" t="str">
        <f>IF(AND(ConversionTable!$F$2&lt;&gt;"",A1780&lt;&gt;""),VLOOKUP(J1780,ConversionTable!I$4:K$7,3),"")</f>
        <v/>
      </c>
      <c r="M1780" t="str">
        <f>IF(A1780&lt;&gt;"",(RawData!AC1780*ScoringModel!$B$11+RawData!AD1780*ScoringModel!$B$21+RawData!AE1780*ScoringModel!$B$31)*0.01,"")</f>
        <v/>
      </c>
      <c r="N1780" t="str">
        <f>IF(A1780&lt;&gt;"",(RawData!H1780*ScoringModel!$B$4+RawData!I1780*ScoringModel!$B$5+RawData!J1780*ScoringModel!$B$6+RawData!K1780*ScoringModel!$B$7+RawData!L1780*ScoringModel!$B$8+RawData!M1780*ScoringModel!$B$9+RawData!N1780*ScoringModel!$B$10)*0.01,"")</f>
        <v/>
      </c>
      <c r="O1780" t="str">
        <f>IF(A1780&lt;&gt;"",(RawData!O1780*ScoringModel!$B$14+RawData!P1780*ScoringModel!$B$15+RawData!Q1780*ScoringModel!$B$16+RawData!R1780*ScoringModel!$B$17+RawData!S1780*ScoringModel!$B$18+RawData!T1780*ScoringModel!$B$19+RawData!U1780*ScoringModel!$B$20)*0.01,"")</f>
        <v/>
      </c>
      <c r="P1780" t="str">
        <f>IF(A1780&lt;&gt;"",(RawData!V1780*ScoringModel!$B$24+RawData!W1780*ScoringModel!$B$25+RawData!X1780*ScoringModel!$B$26+RawData!Y1780*ScoringModel!$B$27+RawData!Z1780*ScoringModel!$B$28+RawData!AA1780*ScoringModel!$B$29+RawData!AB1780*ScoringModel!$B$30)*0.01,"")</f>
        <v/>
      </c>
      <c r="Q1780" s="19"/>
      <c r="R1780" s="19"/>
      <c r="S1780" s="19"/>
      <c r="T1780" s="19"/>
      <c r="U1780" s="19"/>
      <c r="V1780" s="19"/>
    </row>
    <row r="1781" spans="1:22" x14ac:dyDescent="0.25">
      <c r="A1781" t="str">
        <f>IF(RawData!A1781&lt;&gt;"",RawData!A1781,"")</f>
        <v/>
      </c>
      <c r="B1781" t="str">
        <f>IF(RawData!B1781&lt;&gt;"",CONCATENATE(RawData!B1781,", ",RawData!C1781),"")</f>
        <v/>
      </c>
      <c r="C1781" t="str">
        <f>IF(RawData!D1781&lt;&gt;"",RawData!D1781,"")</f>
        <v/>
      </c>
      <c r="D1781" s="28" t="str">
        <f>IF(RawData!E1781&lt;&gt;"",RawData!E1781,"")</f>
        <v/>
      </c>
      <c r="E1781" t="str">
        <f>IF(RawData!F1781&lt;&gt;"",CONCATENATE(RawData!F1781,", ",LEFT(RawData!G1781,1)),"")</f>
        <v/>
      </c>
      <c r="G1781" s="30" t="str">
        <f t="shared" si="27"/>
        <v/>
      </c>
      <c r="H1781" t="str">
        <f>IF(A1781&lt;&gt;"",VLOOKUP(G1781,ScoreRanges!$C$4:$E$8,3),"")</f>
        <v/>
      </c>
      <c r="J1781" s="30" t="str">
        <f>IF(AND(ConversionTable!$F$2&lt;&gt;"",A1781&lt;&gt;""),VLOOKUP(G1781,ConversionTable!B$2:D$402,3),"")</f>
        <v/>
      </c>
      <c r="K1781" t="str">
        <f>IF(AND(ConversionTable!$F$2&lt;&gt;"",A1781&lt;&gt;""),VLOOKUP(J1781,ConversionTable!I$4:K$7,3),"")</f>
        <v/>
      </c>
      <c r="M1781" t="str">
        <f>IF(A1781&lt;&gt;"",(RawData!AC1781*ScoringModel!$B$11+RawData!AD1781*ScoringModel!$B$21+RawData!AE1781*ScoringModel!$B$31)*0.01,"")</f>
        <v/>
      </c>
      <c r="N1781" t="str">
        <f>IF(A1781&lt;&gt;"",(RawData!H1781*ScoringModel!$B$4+RawData!I1781*ScoringModel!$B$5+RawData!J1781*ScoringModel!$B$6+RawData!K1781*ScoringModel!$B$7+RawData!L1781*ScoringModel!$B$8+RawData!M1781*ScoringModel!$B$9+RawData!N1781*ScoringModel!$B$10)*0.01,"")</f>
        <v/>
      </c>
      <c r="O1781" t="str">
        <f>IF(A1781&lt;&gt;"",(RawData!O1781*ScoringModel!$B$14+RawData!P1781*ScoringModel!$B$15+RawData!Q1781*ScoringModel!$B$16+RawData!R1781*ScoringModel!$B$17+RawData!S1781*ScoringModel!$B$18+RawData!T1781*ScoringModel!$B$19+RawData!U1781*ScoringModel!$B$20)*0.01,"")</f>
        <v/>
      </c>
      <c r="P1781" t="str">
        <f>IF(A1781&lt;&gt;"",(RawData!V1781*ScoringModel!$B$24+RawData!W1781*ScoringModel!$B$25+RawData!X1781*ScoringModel!$B$26+RawData!Y1781*ScoringModel!$B$27+RawData!Z1781*ScoringModel!$B$28+RawData!AA1781*ScoringModel!$B$29+RawData!AB1781*ScoringModel!$B$30)*0.01,"")</f>
        <v/>
      </c>
      <c r="Q1781" s="19"/>
      <c r="R1781" s="19"/>
      <c r="S1781" s="19"/>
      <c r="T1781" s="19"/>
      <c r="U1781" s="19"/>
      <c r="V1781" s="19"/>
    </row>
    <row r="1782" spans="1:22" x14ac:dyDescent="0.25">
      <c r="A1782" t="str">
        <f>IF(RawData!A1782&lt;&gt;"",RawData!A1782,"")</f>
        <v/>
      </c>
      <c r="B1782" t="str">
        <f>IF(RawData!B1782&lt;&gt;"",CONCATENATE(RawData!B1782,", ",RawData!C1782),"")</f>
        <v/>
      </c>
      <c r="C1782" t="str">
        <f>IF(RawData!D1782&lt;&gt;"",RawData!D1782,"")</f>
        <v/>
      </c>
      <c r="D1782" s="28" t="str">
        <f>IF(RawData!E1782&lt;&gt;"",RawData!E1782,"")</f>
        <v/>
      </c>
      <c r="E1782" t="str">
        <f>IF(RawData!F1782&lt;&gt;"",CONCATENATE(RawData!F1782,", ",LEFT(RawData!G1782,1)),"")</f>
        <v/>
      </c>
      <c r="G1782" s="30" t="str">
        <f t="shared" si="27"/>
        <v/>
      </c>
      <c r="H1782" t="str">
        <f>IF(A1782&lt;&gt;"",VLOOKUP(G1782,ScoreRanges!$C$4:$E$8,3),"")</f>
        <v/>
      </c>
      <c r="J1782" s="30" t="str">
        <f>IF(AND(ConversionTable!$F$2&lt;&gt;"",A1782&lt;&gt;""),VLOOKUP(G1782,ConversionTable!B$2:D$402,3),"")</f>
        <v/>
      </c>
      <c r="K1782" t="str">
        <f>IF(AND(ConversionTable!$F$2&lt;&gt;"",A1782&lt;&gt;""),VLOOKUP(J1782,ConversionTable!I$4:K$7,3),"")</f>
        <v/>
      </c>
      <c r="M1782" t="str">
        <f>IF(A1782&lt;&gt;"",(RawData!AC1782*ScoringModel!$B$11+RawData!AD1782*ScoringModel!$B$21+RawData!AE1782*ScoringModel!$B$31)*0.01,"")</f>
        <v/>
      </c>
      <c r="N1782" t="str">
        <f>IF(A1782&lt;&gt;"",(RawData!H1782*ScoringModel!$B$4+RawData!I1782*ScoringModel!$B$5+RawData!J1782*ScoringModel!$B$6+RawData!K1782*ScoringModel!$B$7+RawData!L1782*ScoringModel!$B$8+RawData!M1782*ScoringModel!$B$9+RawData!N1782*ScoringModel!$B$10)*0.01,"")</f>
        <v/>
      </c>
      <c r="O1782" t="str">
        <f>IF(A1782&lt;&gt;"",(RawData!O1782*ScoringModel!$B$14+RawData!P1782*ScoringModel!$B$15+RawData!Q1782*ScoringModel!$B$16+RawData!R1782*ScoringModel!$B$17+RawData!S1782*ScoringModel!$B$18+RawData!T1782*ScoringModel!$B$19+RawData!U1782*ScoringModel!$B$20)*0.01,"")</f>
        <v/>
      </c>
      <c r="P1782" t="str">
        <f>IF(A1782&lt;&gt;"",(RawData!V1782*ScoringModel!$B$24+RawData!W1782*ScoringModel!$B$25+RawData!X1782*ScoringModel!$B$26+RawData!Y1782*ScoringModel!$B$27+RawData!Z1782*ScoringModel!$B$28+RawData!AA1782*ScoringModel!$B$29+RawData!AB1782*ScoringModel!$B$30)*0.01,"")</f>
        <v/>
      </c>
      <c r="Q1782" s="19"/>
      <c r="R1782" s="19"/>
      <c r="S1782" s="19"/>
      <c r="T1782" s="19"/>
      <c r="U1782" s="19"/>
      <c r="V1782" s="19"/>
    </row>
    <row r="1783" spans="1:22" x14ac:dyDescent="0.25">
      <c r="A1783" t="str">
        <f>IF(RawData!A1783&lt;&gt;"",RawData!A1783,"")</f>
        <v/>
      </c>
      <c r="B1783" t="str">
        <f>IF(RawData!B1783&lt;&gt;"",CONCATENATE(RawData!B1783,", ",RawData!C1783),"")</f>
        <v/>
      </c>
      <c r="C1783" t="str">
        <f>IF(RawData!D1783&lt;&gt;"",RawData!D1783,"")</f>
        <v/>
      </c>
      <c r="D1783" s="28" t="str">
        <f>IF(RawData!E1783&lt;&gt;"",RawData!E1783,"")</f>
        <v/>
      </c>
      <c r="E1783" t="str">
        <f>IF(RawData!F1783&lt;&gt;"",CONCATENATE(RawData!F1783,", ",LEFT(RawData!G1783,1)),"")</f>
        <v/>
      </c>
      <c r="G1783" s="30" t="str">
        <f t="shared" si="27"/>
        <v/>
      </c>
      <c r="H1783" t="str">
        <f>IF(A1783&lt;&gt;"",VLOOKUP(G1783,ScoreRanges!$C$4:$E$8,3),"")</f>
        <v/>
      </c>
      <c r="J1783" s="30" t="str">
        <f>IF(AND(ConversionTable!$F$2&lt;&gt;"",A1783&lt;&gt;""),VLOOKUP(G1783,ConversionTable!B$2:D$402,3),"")</f>
        <v/>
      </c>
      <c r="K1783" t="str">
        <f>IF(AND(ConversionTable!$F$2&lt;&gt;"",A1783&lt;&gt;""),VLOOKUP(J1783,ConversionTable!I$4:K$7,3),"")</f>
        <v/>
      </c>
      <c r="M1783" t="str">
        <f>IF(A1783&lt;&gt;"",(RawData!AC1783*ScoringModel!$B$11+RawData!AD1783*ScoringModel!$B$21+RawData!AE1783*ScoringModel!$B$31)*0.01,"")</f>
        <v/>
      </c>
      <c r="N1783" t="str">
        <f>IF(A1783&lt;&gt;"",(RawData!H1783*ScoringModel!$B$4+RawData!I1783*ScoringModel!$B$5+RawData!J1783*ScoringModel!$B$6+RawData!K1783*ScoringModel!$B$7+RawData!L1783*ScoringModel!$B$8+RawData!M1783*ScoringModel!$B$9+RawData!N1783*ScoringModel!$B$10)*0.01,"")</f>
        <v/>
      </c>
      <c r="O1783" t="str">
        <f>IF(A1783&lt;&gt;"",(RawData!O1783*ScoringModel!$B$14+RawData!P1783*ScoringModel!$B$15+RawData!Q1783*ScoringModel!$B$16+RawData!R1783*ScoringModel!$B$17+RawData!S1783*ScoringModel!$B$18+RawData!T1783*ScoringModel!$B$19+RawData!U1783*ScoringModel!$B$20)*0.01,"")</f>
        <v/>
      </c>
      <c r="P1783" t="str">
        <f>IF(A1783&lt;&gt;"",(RawData!V1783*ScoringModel!$B$24+RawData!W1783*ScoringModel!$B$25+RawData!X1783*ScoringModel!$B$26+RawData!Y1783*ScoringModel!$B$27+RawData!Z1783*ScoringModel!$B$28+RawData!AA1783*ScoringModel!$B$29+RawData!AB1783*ScoringModel!$B$30)*0.01,"")</f>
        <v/>
      </c>
      <c r="Q1783" s="19"/>
      <c r="R1783" s="19"/>
      <c r="S1783" s="19"/>
      <c r="T1783" s="19"/>
      <c r="U1783" s="19"/>
      <c r="V1783" s="19"/>
    </row>
    <row r="1784" spans="1:22" x14ac:dyDescent="0.25">
      <c r="A1784" t="str">
        <f>IF(RawData!A1784&lt;&gt;"",RawData!A1784,"")</f>
        <v/>
      </c>
      <c r="B1784" t="str">
        <f>IF(RawData!B1784&lt;&gt;"",CONCATENATE(RawData!B1784,", ",RawData!C1784),"")</f>
        <v/>
      </c>
      <c r="C1784" t="str">
        <f>IF(RawData!D1784&lt;&gt;"",RawData!D1784,"")</f>
        <v/>
      </c>
      <c r="D1784" s="28" t="str">
        <f>IF(RawData!E1784&lt;&gt;"",RawData!E1784,"")</f>
        <v/>
      </c>
      <c r="E1784" t="str">
        <f>IF(RawData!F1784&lt;&gt;"",CONCATENATE(RawData!F1784,", ",LEFT(RawData!G1784,1)),"")</f>
        <v/>
      </c>
      <c r="G1784" s="30" t="str">
        <f t="shared" si="27"/>
        <v/>
      </c>
      <c r="H1784" t="str">
        <f>IF(A1784&lt;&gt;"",VLOOKUP(G1784,ScoreRanges!$C$4:$E$8,3),"")</f>
        <v/>
      </c>
      <c r="J1784" s="30" t="str">
        <f>IF(AND(ConversionTable!$F$2&lt;&gt;"",A1784&lt;&gt;""),VLOOKUP(G1784,ConversionTable!B$2:D$402,3),"")</f>
        <v/>
      </c>
      <c r="K1784" t="str">
        <f>IF(AND(ConversionTable!$F$2&lt;&gt;"",A1784&lt;&gt;""),VLOOKUP(J1784,ConversionTable!I$4:K$7,3),"")</f>
        <v/>
      </c>
      <c r="M1784" t="str">
        <f>IF(A1784&lt;&gt;"",(RawData!AC1784*ScoringModel!$B$11+RawData!AD1784*ScoringModel!$B$21+RawData!AE1784*ScoringModel!$B$31)*0.01,"")</f>
        <v/>
      </c>
      <c r="N1784" t="str">
        <f>IF(A1784&lt;&gt;"",(RawData!H1784*ScoringModel!$B$4+RawData!I1784*ScoringModel!$B$5+RawData!J1784*ScoringModel!$B$6+RawData!K1784*ScoringModel!$B$7+RawData!L1784*ScoringModel!$B$8+RawData!M1784*ScoringModel!$B$9+RawData!N1784*ScoringModel!$B$10)*0.01,"")</f>
        <v/>
      </c>
      <c r="O1784" t="str">
        <f>IF(A1784&lt;&gt;"",(RawData!O1784*ScoringModel!$B$14+RawData!P1784*ScoringModel!$B$15+RawData!Q1784*ScoringModel!$B$16+RawData!R1784*ScoringModel!$B$17+RawData!S1784*ScoringModel!$B$18+RawData!T1784*ScoringModel!$B$19+RawData!U1784*ScoringModel!$B$20)*0.01,"")</f>
        <v/>
      </c>
      <c r="P1784" t="str">
        <f>IF(A1784&lt;&gt;"",(RawData!V1784*ScoringModel!$B$24+RawData!W1784*ScoringModel!$B$25+RawData!X1784*ScoringModel!$B$26+RawData!Y1784*ScoringModel!$B$27+RawData!Z1784*ScoringModel!$B$28+RawData!AA1784*ScoringModel!$B$29+RawData!AB1784*ScoringModel!$B$30)*0.01,"")</f>
        <v/>
      </c>
      <c r="Q1784" s="19"/>
      <c r="R1784" s="19"/>
      <c r="S1784" s="19"/>
      <c r="T1784" s="19"/>
      <c r="U1784" s="19"/>
      <c r="V1784" s="19"/>
    </row>
    <row r="1785" spans="1:22" x14ac:dyDescent="0.25">
      <c r="A1785" t="str">
        <f>IF(RawData!A1785&lt;&gt;"",RawData!A1785,"")</f>
        <v/>
      </c>
      <c r="B1785" t="str">
        <f>IF(RawData!B1785&lt;&gt;"",CONCATENATE(RawData!B1785,", ",RawData!C1785),"")</f>
        <v/>
      </c>
      <c r="C1785" t="str">
        <f>IF(RawData!D1785&lt;&gt;"",RawData!D1785,"")</f>
        <v/>
      </c>
      <c r="D1785" s="28" t="str">
        <f>IF(RawData!E1785&lt;&gt;"",RawData!E1785,"")</f>
        <v/>
      </c>
      <c r="E1785" t="str">
        <f>IF(RawData!F1785&lt;&gt;"",CONCATENATE(RawData!F1785,", ",LEFT(RawData!G1785,1)),"")</f>
        <v/>
      </c>
      <c r="G1785" s="30" t="str">
        <f t="shared" si="27"/>
        <v/>
      </c>
      <c r="H1785" t="str">
        <f>IF(A1785&lt;&gt;"",VLOOKUP(G1785,ScoreRanges!$C$4:$E$8,3),"")</f>
        <v/>
      </c>
      <c r="J1785" s="30" t="str">
        <f>IF(AND(ConversionTable!$F$2&lt;&gt;"",A1785&lt;&gt;""),VLOOKUP(G1785,ConversionTable!B$2:D$402,3),"")</f>
        <v/>
      </c>
      <c r="K1785" t="str">
        <f>IF(AND(ConversionTable!$F$2&lt;&gt;"",A1785&lt;&gt;""),VLOOKUP(J1785,ConversionTable!I$4:K$7,3),"")</f>
        <v/>
      </c>
      <c r="M1785" t="str">
        <f>IF(A1785&lt;&gt;"",(RawData!AC1785*ScoringModel!$B$11+RawData!AD1785*ScoringModel!$B$21+RawData!AE1785*ScoringModel!$B$31)*0.01,"")</f>
        <v/>
      </c>
      <c r="N1785" t="str">
        <f>IF(A1785&lt;&gt;"",(RawData!H1785*ScoringModel!$B$4+RawData!I1785*ScoringModel!$B$5+RawData!J1785*ScoringModel!$B$6+RawData!K1785*ScoringModel!$B$7+RawData!L1785*ScoringModel!$B$8+RawData!M1785*ScoringModel!$B$9+RawData!N1785*ScoringModel!$B$10)*0.01,"")</f>
        <v/>
      </c>
      <c r="O1785" t="str">
        <f>IF(A1785&lt;&gt;"",(RawData!O1785*ScoringModel!$B$14+RawData!P1785*ScoringModel!$B$15+RawData!Q1785*ScoringModel!$B$16+RawData!R1785*ScoringModel!$B$17+RawData!S1785*ScoringModel!$B$18+RawData!T1785*ScoringModel!$B$19+RawData!U1785*ScoringModel!$B$20)*0.01,"")</f>
        <v/>
      </c>
      <c r="P1785" t="str">
        <f>IF(A1785&lt;&gt;"",(RawData!V1785*ScoringModel!$B$24+RawData!W1785*ScoringModel!$B$25+RawData!X1785*ScoringModel!$B$26+RawData!Y1785*ScoringModel!$B$27+RawData!Z1785*ScoringModel!$B$28+RawData!AA1785*ScoringModel!$B$29+RawData!AB1785*ScoringModel!$B$30)*0.01,"")</f>
        <v/>
      </c>
      <c r="Q1785" s="19"/>
      <c r="R1785" s="19"/>
      <c r="S1785" s="19"/>
      <c r="T1785" s="19"/>
      <c r="U1785" s="19"/>
      <c r="V1785" s="19"/>
    </row>
    <row r="1786" spans="1:22" x14ac:dyDescent="0.25">
      <c r="A1786" t="str">
        <f>IF(RawData!A1786&lt;&gt;"",RawData!A1786,"")</f>
        <v/>
      </c>
      <c r="B1786" t="str">
        <f>IF(RawData!B1786&lt;&gt;"",CONCATENATE(RawData!B1786,", ",RawData!C1786),"")</f>
        <v/>
      </c>
      <c r="C1786" t="str">
        <f>IF(RawData!D1786&lt;&gt;"",RawData!D1786,"")</f>
        <v/>
      </c>
      <c r="D1786" s="28" t="str">
        <f>IF(RawData!E1786&lt;&gt;"",RawData!E1786,"")</f>
        <v/>
      </c>
      <c r="E1786" t="str">
        <f>IF(RawData!F1786&lt;&gt;"",CONCATENATE(RawData!F1786,", ",LEFT(RawData!G1786,1)),"")</f>
        <v/>
      </c>
      <c r="G1786" s="30" t="str">
        <f t="shared" si="27"/>
        <v/>
      </c>
      <c r="H1786" t="str">
        <f>IF(A1786&lt;&gt;"",VLOOKUP(G1786,ScoreRanges!$C$4:$E$8,3),"")</f>
        <v/>
      </c>
      <c r="J1786" s="30" t="str">
        <f>IF(AND(ConversionTable!$F$2&lt;&gt;"",A1786&lt;&gt;""),VLOOKUP(G1786,ConversionTable!B$2:D$402,3),"")</f>
        <v/>
      </c>
      <c r="K1786" t="str">
        <f>IF(AND(ConversionTable!$F$2&lt;&gt;"",A1786&lt;&gt;""),VLOOKUP(J1786,ConversionTable!I$4:K$7,3),"")</f>
        <v/>
      </c>
      <c r="M1786" t="str">
        <f>IF(A1786&lt;&gt;"",(RawData!AC1786*ScoringModel!$B$11+RawData!AD1786*ScoringModel!$B$21+RawData!AE1786*ScoringModel!$B$31)*0.01,"")</f>
        <v/>
      </c>
      <c r="N1786" t="str">
        <f>IF(A1786&lt;&gt;"",(RawData!H1786*ScoringModel!$B$4+RawData!I1786*ScoringModel!$B$5+RawData!J1786*ScoringModel!$B$6+RawData!K1786*ScoringModel!$B$7+RawData!L1786*ScoringModel!$B$8+RawData!M1786*ScoringModel!$B$9+RawData!N1786*ScoringModel!$B$10)*0.01,"")</f>
        <v/>
      </c>
      <c r="O1786" t="str">
        <f>IF(A1786&lt;&gt;"",(RawData!O1786*ScoringModel!$B$14+RawData!P1786*ScoringModel!$B$15+RawData!Q1786*ScoringModel!$B$16+RawData!R1786*ScoringModel!$B$17+RawData!S1786*ScoringModel!$B$18+RawData!T1786*ScoringModel!$B$19+RawData!U1786*ScoringModel!$B$20)*0.01,"")</f>
        <v/>
      </c>
      <c r="P1786" t="str">
        <f>IF(A1786&lt;&gt;"",(RawData!V1786*ScoringModel!$B$24+RawData!W1786*ScoringModel!$B$25+RawData!X1786*ScoringModel!$B$26+RawData!Y1786*ScoringModel!$B$27+RawData!Z1786*ScoringModel!$B$28+RawData!AA1786*ScoringModel!$B$29+RawData!AB1786*ScoringModel!$B$30)*0.01,"")</f>
        <v/>
      </c>
      <c r="Q1786" s="19"/>
      <c r="R1786" s="19"/>
      <c r="S1786" s="19"/>
      <c r="T1786" s="19"/>
      <c r="U1786" s="19"/>
      <c r="V1786" s="19"/>
    </row>
    <row r="1787" spans="1:22" x14ac:dyDescent="0.25">
      <c r="A1787" t="str">
        <f>IF(RawData!A1787&lt;&gt;"",RawData!A1787,"")</f>
        <v/>
      </c>
      <c r="B1787" t="str">
        <f>IF(RawData!B1787&lt;&gt;"",CONCATENATE(RawData!B1787,", ",RawData!C1787),"")</f>
        <v/>
      </c>
      <c r="C1787" t="str">
        <f>IF(RawData!D1787&lt;&gt;"",RawData!D1787,"")</f>
        <v/>
      </c>
      <c r="D1787" s="28" t="str">
        <f>IF(RawData!E1787&lt;&gt;"",RawData!E1787,"")</f>
        <v/>
      </c>
      <c r="E1787" t="str">
        <f>IF(RawData!F1787&lt;&gt;"",CONCATENATE(RawData!F1787,", ",LEFT(RawData!G1787,1)),"")</f>
        <v/>
      </c>
      <c r="G1787" s="30" t="str">
        <f t="shared" si="27"/>
        <v/>
      </c>
      <c r="H1787" t="str">
        <f>IF(A1787&lt;&gt;"",VLOOKUP(G1787,ScoreRanges!$C$4:$E$8,3),"")</f>
        <v/>
      </c>
      <c r="J1787" s="30" t="str">
        <f>IF(AND(ConversionTable!$F$2&lt;&gt;"",A1787&lt;&gt;""),VLOOKUP(G1787,ConversionTable!B$2:D$402,3),"")</f>
        <v/>
      </c>
      <c r="K1787" t="str">
        <f>IF(AND(ConversionTable!$F$2&lt;&gt;"",A1787&lt;&gt;""),VLOOKUP(J1787,ConversionTable!I$4:K$7,3),"")</f>
        <v/>
      </c>
      <c r="M1787" t="str">
        <f>IF(A1787&lt;&gt;"",(RawData!AC1787*ScoringModel!$B$11+RawData!AD1787*ScoringModel!$B$21+RawData!AE1787*ScoringModel!$B$31)*0.01,"")</f>
        <v/>
      </c>
      <c r="N1787" t="str">
        <f>IF(A1787&lt;&gt;"",(RawData!H1787*ScoringModel!$B$4+RawData!I1787*ScoringModel!$B$5+RawData!J1787*ScoringModel!$B$6+RawData!K1787*ScoringModel!$B$7+RawData!L1787*ScoringModel!$B$8+RawData!M1787*ScoringModel!$B$9+RawData!N1787*ScoringModel!$B$10)*0.01,"")</f>
        <v/>
      </c>
      <c r="O1787" t="str">
        <f>IF(A1787&lt;&gt;"",(RawData!O1787*ScoringModel!$B$14+RawData!P1787*ScoringModel!$B$15+RawData!Q1787*ScoringModel!$B$16+RawData!R1787*ScoringModel!$B$17+RawData!S1787*ScoringModel!$B$18+RawData!T1787*ScoringModel!$B$19+RawData!U1787*ScoringModel!$B$20)*0.01,"")</f>
        <v/>
      </c>
      <c r="P1787" t="str">
        <f>IF(A1787&lt;&gt;"",(RawData!V1787*ScoringModel!$B$24+RawData!W1787*ScoringModel!$B$25+RawData!X1787*ScoringModel!$B$26+RawData!Y1787*ScoringModel!$B$27+RawData!Z1787*ScoringModel!$B$28+RawData!AA1787*ScoringModel!$B$29+RawData!AB1787*ScoringModel!$B$30)*0.01,"")</f>
        <v/>
      </c>
      <c r="Q1787" s="19"/>
      <c r="R1787" s="19"/>
      <c r="S1787" s="19"/>
      <c r="T1787" s="19"/>
      <c r="U1787" s="19"/>
      <c r="V1787" s="19"/>
    </row>
    <row r="1788" spans="1:22" x14ac:dyDescent="0.25">
      <c r="A1788" t="str">
        <f>IF(RawData!A1788&lt;&gt;"",RawData!A1788,"")</f>
        <v/>
      </c>
      <c r="B1788" t="str">
        <f>IF(RawData!B1788&lt;&gt;"",CONCATENATE(RawData!B1788,", ",RawData!C1788),"")</f>
        <v/>
      </c>
      <c r="C1788" t="str">
        <f>IF(RawData!D1788&lt;&gt;"",RawData!D1788,"")</f>
        <v/>
      </c>
      <c r="D1788" s="28" t="str">
        <f>IF(RawData!E1788&lt;&gt;"",RawData!E1788,"")</f>
        <v/>
      </c>
      <c r="E1788" t="str">
        <f>IF(RawData!F1788&lt;&gt;"",CONCATENATE(RawData!F1788,", ",LEFT(RawData!G1788,1)),"")</f>
        <v/>
      </c>
      <c r="G1788" s="30" t="str">
        <f t="shared" si="27"/>
        <v/>
      </c>
      <c r="H1788" t="str">
        <f>IF(A1788&lt;&gt;"",VLOOKUP(G1788,ScoreRanges!$C$4:$E$8,3),"")</f>
        <v/>
      </c>
      <c r="J1788" s="30" t="str">
        <f>IF(AND(ConversionTable!$F$2&lt;&gt;"",A1788&lt;&gt;""),VLOOKUP(G1788,ConversionTable!B$2:D$402,3),"")</f>
        <v/>
      </c>
      <c r="K1788" t="str">
        <f>IF(AND(ConversionTable!$F$2&lt;&gt;"",A1788&lt;&gt;""),VLOOKUP(J1788,ConversionTable!I$4:K$7,3),"")</f>
        <v/>
      </c>
      <c r="M1788" t="str">
        <f>IF(A1788&lt;&gt;"",(RawData!AC1788*ScoringModel!$B$11+RawData!AD1788*ScoringModel!$B$21+RawData!AE1788*ScoringModel!$B$31)*0.01,"")</f>
        <v/>
      </c>
      <c r="N1788" t="str">
        <f>IF(A1788&lt;&gt;"",(RawData!H1788*ScoringModel!$B$4+RawData!I1788*ScoringModel!$B$5+RawData!J1788*ScoringModel!$B$6+RawData!K1788*ScoringModel!$B$7+RawData!L1788*ScoringModel!$B$8+RawData!M1788*ScoringModel!$B$9+RawData!N1788*ScoringModel!$B$10)*0.01,"")</f>
        <v/>
      </c>
      <c r="O1788" t="str">
        <f>IF(A1788&lt;&gt;"",(RawData!O1788*ScoringModel!$B$14+RawData!P1788*ScoringModel!$B$15+RawData!Q1788*ScoringModel!$B$16+RawData!R1788*ScoringModel!$B$17+RawData!S1788*ScoringModel!$B$18+RawData!T1788*ScoringModel!$B$19+RawData!U1788*ScoringModel!$B$20)*0.01,"")</f>
        <v/>
      </c>
      <c r="P1788" t="str">
        <f>IF(A1788&lt;&gt;"",(RawData!V1788*ScoringModel!$B$24+RawData!W1788*ScoringModel!$B$25+RawData!X1788*ScoringModel!$B$26+RawData!Y1788*ScoringModel!$B$27+RawData!Z1788*ScoringModel!$B$28+RawData!AA1788*ScoringModel!$B$29+RawData!AB1788*ScoringModel!$B$30)*0.01,"")</f>
        <v/>
      </c>
      <c r="Q1788" s="19"/>
      <c r="R1788" s="19"/>
      <c r="S1788" s="19"/>
      <c r="T1788" s="19"/>
      <c r="U1788" s="19"/>
      <c r="V1788" s="19"/>
    </row>
    <row r="1789" spans="1:22" x14ac:dyDescent="0.25">
      <c r="A1789" t="str">
        <f>IF(RawData!A1789&lt;&gt;"",RawData!A1789,"")</f>
        <v/>
      </c>
      <c r="B1789" t="str">
        <f>IF(RawData!B1789&lt;&gt;"",CONCATENATE(RawData!B1789,", ",RawData!C1789),"")</f>
        <v/>
      </c>
      <c r="C1789" t="str">
        <f>IF(RawData!D1789&lt;&gt;"",RawData!D1789,"")</f>
        <v/>
      </c>
      <c r="D1789" s="28" t="str">
        <f>IF(RawData!E1789&lt;&gt;"",RawData!E1789,"")</f>
        <v/>
      </c>
      <c r="E1789" t="str">
        <f>IF(RawData!F1789&lt;&gt;"",CONCATENATE(RawData!F1789,", ",LEFT(RawData!G1789,1)),"")</f>
        <v/>
      </c>
      <c r="G1789" s="30" t="str">
        <f t="shared" si="27"/>
        <v/>
      </c>
      <c r="H1789" t="str">
        <f>IF(A1789&lt;&gt;"",VLOOKUP(G1789,ScoreRanges!$C$4:$E$8,3),"")</f>
        <v/>
      </c>
      <c r="J1789" s="30" t="str">
        <f>IF(AND(ConversionTable!$F$2&lt;&gt;"",A1789&lt;&gt;""),VLOOKUP(G1789,ConversionTable!B$2:D$402,3),"")</f>
        <v/>
      </c>
      <c r="K1789" t="str">
        <f>IF(AND(ConversionTable!$F$2&lt;&gt;"",A1789&lt;&gt;""),VLOOKUP(J1789,ConversionTable!I$4:K$7,3),"")</f>
        <v/>
      </c>
      <c r="M1789" t="str">
        <f>IF(A1789&lt;&gt;"",(RawData!AC1789*ScoringModel!$B$11+RawData!AD1789*ScoringModel!$B$21+RawData!AE1789*ScoringModel!$B$31)*0.01,"")</f>
        <v/>
      </c>
      <c r="N1789" t="str">
        <f>IF(A1789&lt;&gt;"",(RawData!H1789*ScoringModel!$B$4+RawData!I1789*ScoringModel!$B$5+RawData!J1789*ScoringModel!$B$6+RawData!K1789*ScoringModel!$B$7+RawData!L1789*ScoringModel!$B$8+RawData!M1789*ScoringModel!$B$9+RawData!N1789*ScoringModel!$B$10)*0.01,"")</f>
        <v/>
      </c>
      <c r="O1789" t="str">
        <f>IF(A1789&lt;&gt;"",(RawData!O1789*ScoringModel!$B$14+RawData!P1789*ScoringModel!$B$15+RawData!Q1789*ScoringModel!$B$16+RawData!R1789*ScoringModel!$B$17+RawData!S1789*ScoringModel!$B$18+RawData!T1789*ScoringModel!$B$19+RawData!U1789*ScoringModel!$B$20)*0.01,"")</f>
        <v/>
      </c>
      <c r="P1789" t="str">
        <f>IF(A1789&lt;&gt;"",(RawData!V1789*ScoringModel!$B$24+RawData!W1789*ScoringModel!$B$25+RawData!X1789*ScoringModel!$B$26+RawData!Y1789*ScoringModel!$B$27+RawData!Z1789*ScoringModel!$B$28+RawData!AA1789*ScoringModel!$B$29+RawData!AB1789*ScoringModel!$B$30)*0.01,"")</f>
        <v/>
      </c>
      <c r="Q1789" s="19"/>
      <c r="R1789" s="19"/>
      <c r="S1789" s="19"/>
      <c r="T1789" s="19"/>
      <c r="U1789" s="19"/>
      <c r="V1789" s="19"/>
    </row>
    <row r="1790" spans="1:22" x14ac:dyDescent="0.25">
      <c r="A1790" t="str">
        <f>IF(RawData!A1790&lt;&gt;"",RawData!A1790,"")</f>
        <v/>
      </c>
      <c r="B1790" t="str">
        <f>IF(RawData!B1790&lt;&gt;"",CONCATENATE(RawData!B1790,", ",RawData!C1790),"")</f>
        <v/>
      </c>
      <c r="C1790" t="str">
        <f>IF(RawData!D1790&lt;&gt;"",RawData!D1790,"")</f>
        <v/>
      </c>
      <c r="D1790" s="28" t="str">
        <f>IF(RawData!E1790&lt;&gt;"",RawData!E1790,"")</f>
        <v/>
      </c>
      <c r="E1790" t="str">
        <f>IF(RawData!F1790&lt;&gt;"",CONCATENATE(RawData!F1790,", ",LEFT(RawData!G1790,1)),"")</f>
        <v/>
      </c>
      <c r="G1790" s="30" t="str">
        <f t="shared" si="27"/>
        <v/>
      </c>
      <c r="H1790" t="str">
        <f>IF(A1790&lt;&gt;"",VLOOKUP(G1790,ScoreRanges!$C$4:$E$8,3),"")</f>
        <v/>
      </c>
      <c r="J1790" s="30" t="str">
        <f>IF(AND(ConversionTable!$F$2&lt;&gt;"",A1790&lt;&gt;""),VLOOKUP(G1790,ConversionTable!B$2:D$402,3),"")</f>
        <v/>
      </c>
      <c r="K1790" t="str">
        <f>IF(AND(ConversionTable!$F$2&lt;&gt;"",A1790&lt;&gt;""),VLOOKUP(J1790,ConversionTable!I$4:K$7,3),"")</f>
        <v/>
      </c>
      <c r="M1790" t="str">
        <f>IF(A1790&lt;&gt;"",(RawData!AC1790*ScoringModel!$B$11+RawData!AD1790*ScoringModel!$B$21+RawData!AE1790*ScoringModel!$B$31)*0.01,"")</f>
        <v/>
      </c>
      <c r="N1790" t="str">
        <f>IF(A1790&lt;&gt;"",(RawData!H1790*ScoringModel!$B$4+RawData!I1790*ScoringModel!$B$5+RawData!J1790*ScoringModel!$B$6+RawData!K1790*ScoringModel!$B$7+RawData!L1790*ScoringModel!$B$8+RawData!M1790*ScoringModel!$B$9+RawData!N1790*ScoringModel!$B$10)*0.01,"")</f>
        <v/>
      </c>
      <c r="O1790" t="str">
        <f>IF(A1790&lt;&gt;"",(RawData!O1790*ScoringModel!$B$14+RawData!P1790*ScoringModel!$B$15+RawData!Q1790*ScoringModel!$B$16+RawData!R1790*ScoringModel!$B$17+RawData!S1790*ScoringModel!$B$18+RawData!T1790*ScoringModel!$B$19+RawData!U1790*ScoringModel!$B$20)*0.01,"")</f>
        <v/>
      </c>
      <c r="P1790" t="str">
        <f>IF(A1790&lt;&gt;"",(RawData!V1790*ScoringModel!$B$24+RawData!W1790*ScoringModel!$B$25+RawData!X1790*ScoringModel!$B$26+RawData!Y1790*ScoringModel!$B$27+RawData!Z1790*ScoringModel!$B$28+RawData!AA1790*ScoringModel!$B$29+RawData!AB1790*ScoringModel!$B$30)*0.01,"")</f>
        <v/>
      </c>
      <c r="Q1790" s="19"/>
      <c r="R1790" s="19"/>
      <c r="S1790" s="19"/>
      <c r="T1790" s="19"/>
      <c r="U1790" s="19"/>
      <c r="V1790" s="19"/>
    </row>
    <row r="1791" spans="1:22" x14ac:dyDescent="0.25">
      <c r="A1791" t="str">
        <f>IF(RawData!A1791&lt;&gt;"",RawData!A1791,"")</f>
        <v/>
      </c>
      <c r="B1791" t="str">
        <f>IF(RawData!B1791&lt;&gt;"",CONCATENATE(RawData!B1791,", ",RawData!C1791),"")</f>
        <v/>
      </c>
      <c r="C1791" t="str">
        <f>IF(RawData!D1791&lt;&gt;"",RawData!D1791,"")</f>
        <v/>
      </c>
      <c r="D1791" s="28" t="str">
        <f>IF(RawData!E1791&lt;&gt;"",RawData!E1791,"")</f>
        <v/>
      </c>
      <c r="E1791" t="str">
        <f>IF(RawData!F1791&lt;&gt;"",CONCATENATE(RawData!F1791,", ",LEFT(RawData!G1791,1)),"")</f>
        <v/>
      </c>
      <c r="G1791" s="30" t="str">
        <f t="shared" si="27"/>
        <v/>
      </c>
      <c r="H1791" t="str">
        <f>IF(A1791&lt;&gt;"",VLOOKUP(G1791,ScoreRanges!$C$4:$E$8,3),"")</f>
        <v/>
      </c>
      <c r="J1791" s="30" t="str">
        <f>IF(AND(ConversionTable!$F$2&lt;&gt;"",A1791&lt;&gt;""),VLOOKUP(G1791,ConversionTable!B$2:D$402,3),"")</f>
        <v/>
      </c>
      <c r="K1791" t="str">
        <f>IF(AND(ConversionTable!$F$2&lt;&gt;"",A1791&lt;&gt;""),VLOOKUP(J1791,ConversionTable!I$4:K$7,3),"")</f>
        <v/>
      </c>
      <c r="M1791" t="str">
        <f>IF(A1791&lt;&gt;"",(RawData!AC1791*ScoringModel!$B$11+RawData!AD1791*ScoringModel!$B$21+RawData!AE1791*ScoringModel!$B$31)*0.01,"")</f>
        <v/>
      </c>
      <c r="N1791" t="str">
        <f>IF(A1791&lt;&gt;"",(RawData!H1791*ScoringModel!$B$4+RawData!I1791*ScoringModel!$B$5+RawData!J1791*ScoringModel!$B$6+RawData!K1791*ScoringModel!$B$7+RawData!L1791*ScoringModel!$B$8+RawData!M1791*ScoringModel!$B$9+RawData!N1791*ScoringModel!$B$10)*0.01,"")</f>
        <v/>
      </c>
      <c r="O1791" t="str">
        <f>IF(A1791&lt;&gt;"",(RawData!O1791*ScoringModel!$B$14+RawData!P1791*ScoringModel!$B$15+RawData!Q1791*ScoringModel!$B$16+RawData!R1791*ScoringModel!$B$17+RawData!S1791*ScoringModel!$B$18+RawData!T1791*ScoringModel!$B$19+RawData!U1791*ScoringModel!$B$20)*0.01,"")</f>
        <v/>
      </c>
      <c r="P1791" t="str">
        <f>IF(A1791&lt;&gt;"",(RawData!V1791*ScoringModel!$B$24+RawData!W1791*ScoringModel!$B$25+RawData!X1791*ScoringModel!$B$26+RawData!Y1791*ScoringModel!$B$27+RawData!Z1791*ScoringModel!$B$28+RawData!AA1791*ScoringModel!$B$29+RawData!AB1791*ScoringModel!$B$30)*0.01,"")</f>
        <v/>
      </c>
      <c r="Q1791" s="19"/>
      <c r="R1791" s="19"/>
      <c r="S1791" s="19"/>
      <c r="T1791" s="19"/>
      <c r="U1791" s="19"/>
      <c r="V1791" s="19"/>
    </row>
    <row r="1792" spans="1:22" x14ac:dyDescent="0.25">
      <c r="A1792" t="str">
        <f>IF(RawData!A1792&lt;&gt;"",RawData!A1792,"")</f>
        <v/>
      </c>
      <c r="B1792" t="str">
        <f>IF(RawData!B1792&lt;&gt;"",CONCATENATE(RawData!B1792,", ",RawData!C1792),"")</f>
        <v/>
      </c>
      <c r="C1792" t="str">
        <f>IF(RawData!D1792&lt;&gt;"",RawData!D1792,"")</f>
        <v/>
      </c>
      <c r="D1792" s="28" t="str">
        <f>IF(RawData!E1792&lt;&gt;"",RawData!E1792,"")</f>
        <v/>
      </c>
      <c r="E1792" t="str">
        <f>IF(RawData!F1792&lt;&gt;"",CONCATENATE(RawData!F1792,", ",LEFT(RawData!G1792,1)),"")</f>
        <v/>
      </c>
      <c r="G1792" s="30" t="str">
        <f t="shared" si="27"/>
        <v/>
      </c>
      <c r="H1792" t="str">
        <f>IF(A1792&lt;&gt;"",VLOOKUP(G1792,ScoreRanges!$C$4:$E$8,3),"")</f>
        <v/>
      </c>
      <c r="J1792" s="30" t="str">
        <f>IF(AND(ConversionTable!$F$2&lt;&gt;"",A1792&lt;&gt;""),VLOOKUP(G1792,ConversionTable!B$2:D$402,3),"")</f>
        <v/>
      </c>
      <c r="K1792" t="str">
        <f>IF(AND(ConversionTable!$F$2&lt;&gt;"",A1792&lt;&gt;""),VLOOKUP(J1792,ConversionTable!I$4:K$7,3),"")</f>
        <v/>
      </c>
      <c r="M1792" t="str">
        <f>IF(A1792&lt;&gt;"",(RawData!AC1792*ScoringModel!$B$11+RawData!AD1792*ScoringModel!$B$21+RawData!AE1792*ScoringModel!$B$31)*0.01,"")</f>
        <v/>
      </c>
      <c r="N1792" t="str">
        <f>IF(A1792&lt;&gt;"",(RawData!H1792*ScoringModel!$B$4+RawData!I1792*ScoringModel!$B$5+RawData!J1792*ScoringModel!$B$6+RawData!K1792*ScoringModel!$B$7+RawData!L1792*ScoringModel!$B$8+RawData!M1792*ScoringModel!$B$9+RawData!N1792*ScoringModel!$B$10)*0.01,"")</f>
        <v/>
      </c>
      <c r="O1792" t="str">
        <f>IF(A1792&lt;&gt;"",(RawData!O1792*ScoringModel!$B$14+RawData!P1792*ScoringModel!$B$15+RawData!Q1792*ScoringModel!$B$16+RawData!R1792*ScoringModel!$B$17+RawData!S1792*ScoringModel!$B$18+RawData!T1792*ScoringModel!$B$19+RawData!U1792*ScoringModel!$B$20)*0.01,"")</f>
        <v/>
      </c>
      <c r="P1792" t="str">
        <f>IF(A1792&lt;&gt;"",(RawData!V1792*ScoringModel!$B$24+RawData!W1792*ScoringModel!$B$25+RawData!X1792*ScoringModel!$B$26+RawData!Y1792*ScoringModel!$B$27+RawData!Z1792*ScoringModel!$B$28+RawData!AA1792*ScoringModel!$B$29+RawData!AB1792*ScoringModel!$B$30)*0.01,"")</f>
        <v/>
      </c>
      <c r="Q1792" s="19"/>
      <c r="R1792" s="19"/>
      <c r="S1792" s="19"/>
      <c r="T1792" s="19"/>
      <c r="U1792" s="19"/>
      <c r="V1792" s="19"/>
    </row>
    <row r="1793" spans="1:22" x14ac:dyDescent="0.25">
      <c r="A1793" t="str">
        <f>IF(RawData!A1793&lt;&gt;"",RawData!A1793,"")</f>
        <v/>
      </c>
      <c r="B1793" t="str">
        <f>IF(RawData!B1793&lt;&gt;"",CONCATENATE(RawData!B1793,", ",RawData!C1793),"")</f>
        <v/>
      </c>
      <c r="C1793" t="str">
        <f>IF(RawData!D1793&lt;&gt;"",RawData!D1793,"")</f>
        <v/>
      </c>
      <c r="D1793" s="28" t="str">
        <f>IF(RawData!E1793&lt;&gt;"",RawData!E1793,"")</f>
        <v/>
      </c>
      <c r="E1793" t="str">
        <f>IF(RawData!F1793&lt;&gt;"",CONCATENATE(RawData!F1793,", ",LEFT(RawData!G1793,1)),"")</f>
        <v/>
      </c>
      <c r="G1793" s="30" t="str">
        <f t="shared" si="27"/>
        <v/>
      </c>
      <c r="H1793" t="str">
        <f>IF(A1793&lt;&gt;"",VLOOKUP(G1793,ScoreRanges!$C$4:$E$8,3),"")</f>
        <v/>
      </c>
      <c r="J1793" s="30" t="str">
        <f>IF(AND(ConversionTable!$F$2&lt;&gt;"",A1793&lt;&gt;""),VLOOKUP(G1793,ConversionTable!B$2:D$402,3),"")</f>
        <v/>
      </c>
      <c r="K1793" t="str">
        <f>IF(AND(ConversionTable!$F$2&lt;&gt;"",A1793&lt;&gt;""),VLOOKUP(J1793,ConversionTable!I$4:K$7,3),"")</f>
        <v/>
      </c>
      <c r="M1793" t="str">
        <f>IF(A1793&lt;&gt;"",(RawData!AC1793*ScoringModel!$B$11+RawData!AD1793*ScoringModel!$B$21+RawData!AE1793*ScoringModel!$B$31)*0.01,"")</f>
        <v/>
      </c>
      <c r="N1793" t="str">
        <f>IF(A1793&lt;&gt;"",(RawData!H1793*ScoringModel!$B$4+RawData!I1793*ScoringModel!$B$5+RawData!J1793*ScoringModel!$B$6+RawData!K1793*ScoringModel!$B$7+RawData!L1793*ScoringModel!$B$8+RawData!M1793*ScoringModel!$B$9+RawData!N1793*ScoringModel!$B$10)*0.01,"")</f>
        <v/>
      </c>
      <c r="O1793" t="str">
        <f>IF(A1793&lt;&gt;"",(RawData!O1793*ScoringModel!$B$14+RawData!P1793*ScoringModel!$B$15+RawData!Q1793*ScoringModel!$B$16+RawData!R1793*ScoringModel!$B$17+RawData!S1793*ScoringModel!$B$18+RawData!T1793*ScoringModel!$B$19+RawData!U1793*ScoringModel!$B$20)*0.01,"")</f>
        <v/>
      </c>
      <c r="P1793" t="str">
        <f>IF(A1793&lt;&gt;"",(RawData!V1793*ScoringModel!$B$24+RawData!W1793*ScoringModel!$B$25+RawData!X1793*ScoringModel!$B$26+RawData!Y1793*ScoringModel!$B$27+RawData!Z1793*ScoringModel!$B$28+RawData!AA1793*ScoringModel!$B$29+RawData!AB1793*ScoringModel!$B$30)*0.01,"")</f>
        <v/>
      </c>
      <c r="Q1793" s="19"/>
      <c r="R1793" s="19"/>
      <c r="S1793" s="19"/>
      <c r="T1793" s="19"/>
      <c r="U1793" s="19"/>
      <c r="V1793" s="19"/>
    </row>
    <row r="1794" spans="1:22" x14ac:dyDescent="0.25">
      <c r="A1794" t="str">
        <f>IF(RawData!A1794&lt;&gt;"",RawData!A1794,"")</f>
        <v/>
      </c>
      <c r="B1794" t="str">
        <f>IF(RawData!B1794&lt;&gt;"",CONCATENATE(RawData!B1794,", ",RawData!C1794),"")</f>
        <v/>
      </c>
      <c r="C1794" t="str">
        <f>IF(RawData!D1794&lt;&gt;"",RawData!D1794,"")</f>
        <v/>
      </c>
      <c r="D1794" s="28" t="str">
        <f>IF(RawData!E1794&lt;&gt;"",RawData!E1794,"")</f>
        <v/>
      </c>
      <c r="E1794" t="str">
        <f>IF(RawData!F1794&lt;&gt;"",CONCATENATE(RawData!F1794,", ",LEFT(RawData!G1794,1)),"")</f>
        <v/>
      </c>
      <c r="G1794" s="30" t="str">
        <f t="shared" si="27"/>
        <v/>
      </c>
      <c r="H1794" t="str">
        <f>IF(A1794&lt;&gt;"",VLOOKUP(G1794,ScoreRanges!$C$4:$E$8,3),"")</f>
        <v/>
      </c>
      <c r="J1794" s="30" t="str">
        <f>IF(AND(ConversionTable!$F$2&lt;&gt;"",A1794&lt;&gt;""),VLOOKUP(G1794,ConversionTable!B$2:D$402,3),"")</f>
        <v/>
      </c>
      <c r="K1794" t="str">
        <f>IF(AND(ConversionTable!$F$2&lt;&gt;"",A1794&lt;&gt;""),VLOOKUP(J1794,ConversionTable!I$4:K$7,3),"")</f>
        <v/>
      </c>
      <c r="M1794" t="str">
        <f>IF(A1794&lt;&gt;"",(RawData!AC1794*ScoringModel!$B$11+RawData!AD1794*ScoringModel!$B$21+RawData!AE1794*ScoringModel!$B$31)*0.01,"")</f>
        <v/>
      </c>
      <c r="N1794" t="str">
        <f>IF(A1794&lt;&gt;"",(RawData!H1794*ScoringModel!$B$4+RawData!I1794*ScoringModel!$B$5+RawData!J1794*ScoringModel!$B$6+RawData!K1794*ScoringModel!$B$7+RawData!L1794*ScoringModel!$B$8+RawData!M1794*ScoringModel!$B$9+RawData!N1794*ScoringModel!$B$10)*0.01,"")</f>
        <v/>
      </c>
      <c r="O1794" t="str">
        <f>IF(A1794&lt;&gt;"",(RawData!O1794*ScoringModel!$B$14+RawData!P1794*ScoringModel!$B$15+RawData!Q1794*ScoringModel!$B$16+RawData!R1794*ScoringModel!$B$17+RawData!S1794*ScoringModel!$B$18+RawData!T1794*ScoringModel!$B$19+RawData!U1794*ScoringModel!$B$20)*0.01,"")</f>
        <v/>
      </c>
      <c r="P1794" t="str">
        <f>IF(A1794&lt;&gt;"",(RawData!V1794*ScoringModel!$B$24+RawData!W1794*ScoringModel!$B$25+RawData!X1794*ScoringModel!$B$26+RawData!Y1794*ScoringModel!$B$27+RawData!Z1794*ScoringModel!$B$28+RawData!AA1794*ScoringModel!$B$29+RawData!AB1794*ScoringModel!$B$30)*0.01,"")</f>
        <v/>
      </c>
      <c r="Q1794" s="19"/>
      <c r="R1794" s="19"/>
      <c r="S1794" s="19"/>
      <c r="T1794" s="19"/>
      <c r="U1794" s="19"/>
      <c r="V1794" s="19"/>
    </row>
    <row r="1795" spans="1:22" x14ac:dyDescent="0.25">
      <c r="A1795" t="str">
        <f>IF(RawData!A1795&lt;&gt;"",RawData!A1795,"")</f>
        <v/>
      </c>
      <c r="B1795" t="str">
        <f>IF(RawData!B1795&lt;&gt;"",CONCATENATE(RawData!B1795,", ",RawData!C1795),"")</f>
        <v/>
      </c>
      <c r="C1795" t="str">
        <f>IF(RawData!D1795&lt;&gt;"",RawData!D1795,"")</f>
        <v/>
      </c>
      <c r="D1795" s="28" t="str">
        <f>IF(RawData!E1795&lt;&gt;"",RawData!E1795,"")</f>
        <v/>
      </c>
      <c r="E1795" t="str">
        <f>IF(RawData!F1795&lt;&gt;"",CONCATENATE(RawData!F1795,", ",LEFT(RawData!G1795,1)),"")</f>
        <v/>
      </c>
      <c r="G1795" s="30" t="str">
        <f t="shared" ref="G1795:G1858" si="28">IF(A1795&lt;&gt;"",SUM(M1795:P1795),"")</f>
        <v/>
      </c>
      <c r="H1795" t="str">
        <f>IF(A1795&lt;&gt;"",VLOOKUP(G1795,ScoreRanges!$C$4:$E$8,3),"")</f>
        <v/>
      </c>
      <c r="J1795" s="30" t="str">
        <f>IF(AND(ConversionTable!$F$2&lt;&gt;"",A1795&lt;&gt;""),VLOOKUP(G1795,ConversionTable!B$2:D$402,3),"")</f>
        <v/>
      </c>
      <c r="K1795" t="str">
        <f>IF(AND(ConversionTable!$F$2&lt;&gt;"",A1795&lt;&gt;""),VLOOKUP(J1795,ConversionTable!I$4:K$7,3),"")</f>
        <v/>
      </c>
      <c r="M1795" t="str">
        <f>IF(A1795&lt;&gt;"",(RawData!AC1795*ScoringModel!$B$11+RawData!AD1795*ScoringModel!$B$21+RawData!AE1795*ScoringModel!$B$31)*0.01,"")</f>
        <v/>
      </c>
      <c r="N1795" t="str">
        <f>IF(A1795&lt;&gt;"",(RawData!H1795*ScoringModel!$B$4+RawData!I1795*ScoringModel!$B$5+RawData!J1795*ScoringModel!$B$6+RawData!K1795*ScoringModel!$B$7+RawData!L1795*ScoringModel!$B$8+RawData!M1795*ScoringModel!$B$9+RawData!N1795*ScoringModel!$B$10)*0.01,"")</f>
        <v/>
      </c>
      <c r="O1795" t="str">
        <f>IF(A1795&lt;&gt;"",(RawData!O1795*ScoringModel!$B$14+RawData!P1795*ScoringModel!$B$15+RawData!Q1795*ScoringModel!$B$16+RawData!R1795*ScoringModel!$B$17+RawData!S1795*ScoringModel!$B$18+RawData!T1795*ScoringModel!$B$19+RawData!U1795*ScoringModel!$B$20)*0.01,"")</f>
        <v/>
      </c>
      <c r="P1795" t="str">
        <f>IF(A1795&lt;&gt;"",(RawData!V1795*ScoringModel!$B$24+RawData!W1795*ScoringModel!$B$25+RawData!X1795*ScoringModel!$B$26+RawData!Y1795*ScoringModel!$B$27+RawData!Z1795*ScoringModel!$B$28+RawData!AA1795*ScoringModel!$B$29+RawData!AB1795*ScoringModel!$B$30)*0.01,"")</f>
        <v/>
      </c>
      <c r="Q1795" s="19"/>
      <c r="R1795" s="19"/>
      <c r="S1795" s="19"/>
      <c r="T1795" s="19"/>
      <c r="U1795" s="19"/>
      <c r="V1795" s="19"/>
    </row>
    <row r="1796" spans="1:22" x14ac:dyDescent="0.25">
      <c r="A1796" t="str">
        <f>IF(RawData!A1796&lt;&gt;"",RawData!A1796,"")</f>
        <v/>
      </c>
      <c r="B1796" t="str">
        <f>IF(RawData!B1796&lt;&gt;"",CONCATENATE(RawData!B1796,", ",RawData!C1796),"")</f>
        <v/>
      </c>
      <c r="C1796" t="str">
        <f>IF(RawData!D1796&lt;&gt;"",RawData!D1796,"")</f>
        <v/>
      </c>
      <c r="D1796" s="28" t="str">
        <f>IF(RawData!E1796&lt;&gt;"",RawData!E1796,"")</f>
        <v/>
      </c>
      <c r="E1796" t="str">
        <f>IF(RawData!F1796&lt;&gt;"",CONCATENATE(RawData!F1796,", ",LEFT(RawData!G1796,1)),"")</f>
        <v/>
      </c>
      <c r="G1796" s="30" t="str">
        <f t="shared" si="28"/>
        <v/>
      </c>
      <c r="H1796" t="str">
        <f>IF(A1796&lt;&gt;"",VLOOKUP(G1796,ScoreRanges!$C$4:$E$8,3),"")</f>
        <v/>
      </c>
      <c r="J1796" s="30" t="str">
        <f>IF(AND(ConversionTable!$F$2&lt;&gt;"",A1796&lt;&gt;""),VLOOKUP(G1796,ConversionTable!B$2:D$402,3),"")</f>
        <v/>
      </c>
      <c r="K1796" t="str">
        <f>IF(AND(ConversionTable!$F$2&lt;&gt;"",A1796&lt;&gt;""),VLOOKUP(J1796,ConversionTable!I$4:K$7,3),"")</f>
        <v/>
      </c>
      <c r="M1796" t="str">
        <f>IF(A1796&lt;&gt;"",(RawData!AC1796*ScoringModel!$B$11+RawData!AD1796*ScoringModel!$B$21+RawData!AE1796*ScoringModel!$B$31)*0.01,"")</f>
        <v/>
      </c>
      <c r="N1796" t="str">
        <f>IF(A1796&lt;&gt;"",(RawData!H1796*ScoringModel!$B$4+RawData!I1796*ScoringModel!$B$5+RawData!J1796*ScoringModel!$B$6+RawData!K1796*ScoringModel!$B$7+RawData!L1796*ScoringModel!$B$8+RawData!M1796*ScoringModel!$B$9+RawData!N1796*ScoringModel!$B$10)*0.01,"")</f>
        <v/>
      </c>
      <c r="O1796" t="str">
        <f>IF(A1796&lt;&gt;"",(RawData!O1796*ScoringModel!$B$14+RawData!P1796*ScoringModel!$B$15+RawData!Q1796*ScoringModel!$B$16+RawData!R1796*ScoringModel!$B$17+RawData!S1796*ScoringModel!$B$18+RawData!T1796*ScoringModel!$B$19+RawData!U1796*ScoringModel!$B$20)*0.01,"")</f>
        <v/>
      </c>
      <c r="P1796" t="str">
        <f>IF(A1796&lt;&gt;"",(RawData!V1796*ScoringModel!$B$24+RawData!W1796*ScoringModel!$B$25+RawData!X1796*ScoringModel!$B$26+RawData!Y1796*ScoringModel!$B$27+RawData!Z1796*ScoringModel!$B$28+RawData!AA1796*ScoringModel!$B$29+RawData!AB1796*ScoringModel!$B$30)*0.01,"")</f>
        <v/>
      </c>
      <c r="Q1796" s="19"/>
      <c r="R1796" s="19"/>
      <c r="S1796" s="19"/>
      <c r="T1796" s="19"/>
      <c r="U1796" s="19"/>
      <c r="V1796" s="19"/>
    </row>
    <row r="1797" spans="1:22" x14ac:dyDescent="0.25">
      <c r="A1797" t="str">
        <f>IF(RawData!A1797&lt;&gt;"",RawData!A1797,"")</f>
        <v/>
      </c>
      <c r="B1797" t="str">
        <f>IF(RawData!B1797&lt;&gt;"",CONCATENATE(RawData!B1797,", ",RawData!C1797),"")</f>
        <v/>
      </c>
      <c r="C1797" t="str">
        <f>IF(RawData!D1797&lt;&gt;"",RawData!D1797,"")</f>
        <v/>
      </c>
      <c r="D1797" s="28" t="str">
        <f>IF(RawData!E1797&lt;&gt;"",RawData!E1797,"")</f>
        <v/>
      </c>
      <c r="E1797" t="str">
        <f>IF(RawData!F1797&lt;&gt;"",CONCATENATE(RawData!F1797,", ",LEFT(RawData!G1797,1)),"")</f>
        <v/>
      </c>
      <c r="G1797" s="30" t="str">
        <f t="shared" si="28"/>
        <v/>
      </c>
      <c r="H1797" t="str">
        <f>IF(A1797&lt;&gt;"",VLOOKUP(G1797,ScoreRanges!$C$4:$E$8,3),"")</f>
        <v/>
      </c>
      <c r="J1797" s="30" t="str">
        <f>IF(AND(ConversionTable!$F$2&lt;&gt;"",A1797&lt;&gt;""),VLOOKUP(G1797,ConversionTable!B$2:D$402,3),"")</f>
        <v/>
      </c>
      <c r="K1797" t="str">
        <f>IF(AND(ConversionTable!$F$2&lt;&gt;"",A1797&lt;&gt;""),VLOOKUP(J1797,ConversionTable!I$4:K$7,3),"")</f>
        <v/>
      </c>
      <c r="M1797" t="str">
        <f>IF(A1797&lt;&gt;"",(RawData!AC1797*ScoringModel!$B$11+RawData!AD1797*ScoringModel!$B$21+RawData!AE1797*ScoringModel!$B$31)*0.01,"")</f>
        <v/>
      </c>
      <c r="N1797" t="str">
        <f>IF(A1797&lt;&gt;"",(RawData!H1797*ScoringModel!$B$4+RawData!I1797*ScoringModel!$B$5+RawData!J1797*ScoringModel!$B$6+RawData!K1797*ScoringModel!$B$7+RawData!L1797*ScoringModel!$B$8+RawData!M1797*ScoringModel!$B$9+RawData!N1797*ScoringModel!$B$10)*0.01,"")</f>
        <v/>
      </c>
      <c r="O1797" t="str">
        <f>IF(A1797&lt;&gt;"",(RawData!O1797*ScoringModel!$B$14+RawData!P1797*ScoringModel!$B$15+RawData!Q1797*ScoringModel!$B$16+RawData!R1797*ScoringModel!$B$17+RawData!S1797*ScoringModel!$B$18+RawData!T1797*ScoringModel!$B$19+RawData!U1797*ScoringModel!$B$20)*0.01,"")</f>
        <v/>
      </c>
      <c r="P1797" t="str">
        <f>IF(A1797&lt;&gt;"",(RawData!V1797*ScoringModel!$B$24+RawData!W1797*ScoringModel!$B$25+RawData!X1797*ScoringModel!$B$26+RawData!Y1797*ScoringModel!$B$27+RawData!Z1797*ScoringModel!$B$28+RawData!AA1797*ScoringModel!$B$29+RawData!AB1797*ScoringModel!$B$30)*0.01,"")</f>
        <v/>
      </c>
      <c r="Q1797" s="19"/>
      <c r="R1797" s="19"/>
      <c r="S1797" s="19"/>
      <c r="T1797" s="19"/>
      <c r="U1797" s="19"/>
      <c r="V1797" s="19"/>
    </row>
    <row r="1798" spans="1:22" x14ac:dyDescent="0.25">
      <c r="A1798" t="str">
        <f>IF(RawData!A1798&lt;&gt;"",RawData!A1798,"")</f>
        <v/>
      </c>
      <c r="B1798" t="str">
        <f>IF(RawData!B1798&lt;&gt;"",CONCATENATE(RawData!B1798,", ",RawData!C1798),"")</f>
        <v/>
      </c>
      <c r="C1798" t="str">
        <f>IF(RawData!D1798&lt;&gt;"",RawData!D1798,"")</f>
        <v/>
      </c>
      <c r="D1798" s="28" t="str">
        <f>IF(RawData!E1798&lt;&gt;"",RawData!E1798,"")</f>
        <v/>
      </c>
      <c r="E1798" t="str">
        <f>IF(RawData!F1798&lt;&gt;"",CONCATENATE(RawData!F1798,", ",LEFT(RawData!G1798,1)),"")</f>
        <v/>
      </c>
      <c r="G1798" s="30" t="str">
        <f t="shared" si="28"/>
        <v/>
      </c>
      <c r="H1798" t="str">
        <f>IF(A1798&lt;&gt;"",VLOOKUP(G1798,ScoreRanges!$C$4:$E$8,3),"")</f>
        <v/>
      </c>
      <c r="J1798" s="30" t="str">
        <f>IF(AND(ConversionTable!$F$2&lt;&gt;"",A1798&lt;&gt;""),VLOOKUP(G1798,ConversionTable!B$2:D$402,3),"")</f>
        <v/>
      </c>
      <c r="K1798" t="str">
        <f>IF(AND(ConversionTable!$F$2&lt;&gt;"",A1798&lt;&gt;""),VLOOKUP(J1798,ConversionTable!I$4:K$7,3),"")</f>
        <v/>
      </c>
      <c r="M1798" t="str">
        <f>IF(A1798&lt;&gt;"",(RawData!AC1798*ScoringModel!$B$11+RawData!AD1798*ScoringModel!$B$21+RawData!AE1798*ScoringModel!$B$31)*0.01,"")</f>
        <v/>
      </c>
      <c r="N1798" t="str">
        <f>IF(A1798&lt;&gt;"",(RawData!H1798*ScoringModel!$B$4+RawData!I1798*ScoringModel!$B$5+RawData!J1798*ScoringModel!$B$6+RawData!K1798*ScoringModel!$B$7+RawData!L1798*ScoringModel!$B$8+RawData!M1798*ScoringModel!$B$9+RawData!N1798*ScoringModel!$B$10)*0.01,"")</f>
        <v/>
      </c>
      <c r="O1798" t="str">
        <f>IF(A1798&lt;&gt;"",(RawData!O1798*ScoringModel!$B$14+RawData!P1798*ScoringModel!$B$15+RawData!Q1798*ScoringModel!$B$16+RawData!R1798*ScoringModel!$B$17+RawData!S1798*ScoringModel!$B$18+RawData!T1798*ScoringModel!$B$19+RawData!U1798*ScoringModel!$B$20)*0.01,"")</f>
        <v/>
      </c>
      <c r="P1798" t="str">
        <f>IF(A1798&lt;&gt;"",(RawData!V1798*ScoringModel!$B$24+RawData!W1798*ScoringModel!$B$25+RawData!X1798*ScoringModel!$B$26+RawData!Y1798*ScoringModel!$B$27+RawData!Z1798*ScoringModel!$B$28+RawData!AA1798*ScoringModel!$B$29+RawData!AB1798*ScoringModel!$B$30)*0.01,"")</f>
        <v/>
      </c>
      <c r="Q1798" s="19"/>
      <c r="R1798" s="19"/>
      <c r="S1798" s="19"/>
      <c r="T1798" s="19"/>
      <c r="U1798" s="19"/>
      <c r="V1798" s="19"/>
    </row>
    <row r="1799" spans="1:22" x14ac:dyDescent="0.25">
      <c r="A1799" t="str">
        <f>IF(RawData!A1799&lt;&gt;"",RawData!A1799,"")</f>
        <v/>
      </c>
      <c r="B1799" t="str">
        <f>IF(RawData!B1799&lt;&gt;"",CONCATENATE(RawData!B1799,", ",RawData!C1799),"")</f>
        <v/>
      </c>
      <c r="C1799" t="str">
        <f>IF(RawData!D1799&lt;&gt;"",RawData!D1799,"")</f>
        <v/>
      </c>
      <c r="D1799" s="28" t="str">
        <f>IF(RawData!E1799&lt;&gt;"",RawData!E1799,"")</f>
        <v/>
      </c>
      <c r="E1799" t="str">
        <f>IF(RawData!F1799&lt;&gt;"",CONCATENATE(RawData!F1799,", ",LEFT(RawData!G1799,1)),"")</f>
        <v/>
      </c>
      <c r="G1799" s="30" t="str">
        <f t="shared" si="28"/>
        <v/>
      </c>
      <c r="H1799" t="str">
        <f>IF(A1799&lt;&gt;"",VLOOKUP(G1799,ScoreRanges!$C$4:$E$8,3),"")</f>
        <v/>
      </c>
      <c r="J1799" s="30" t="str">
        <f>IF(AND(ConversionTable!$F$2&lt;&gt;"",A1799&lt;&gt;""),VLOOKUP(G1799,ConversionTable!B$2:D$402,3),"")</f>
        <v/>
      </c>
      <c r="K1799" t="str">
        <f>IF(AND(ConversionTable!$F$2&lt;&gt;"",A1799&lt;&gt;""),VLOOKUP(J1799,ConversionTable!I$4:K$7,3),"")</f>
        <v/>
      </c>
      <c r="M1799" t="str">
        <f>IF(A1799&lt;&gt;"",(RawData!AC1799*ScoringModel!$B$11+RawData!AD1799*ScoringModel!$B$21+RawData!AE1799*ScoringModel!$B$31)*0.01,"")</f>
        <v/>
      </c>
      <c r="N1799" t="str">
        <f>IF(A1799&lt;&gt;"",(RawData!H1799*ScoringModel!$B$4+RawData!I1799*ScoringModel!$B$5+RawData!J1799*ScoringModel!$B$6+RawData!K1799*ScoringModel!$B$7+RawData!L1799*ScoringModel!$B$8+RawData!M1799*ScoringModel!$B$9+RawData!N1799*ScoringModel!$B$10)*0.01,"")</f>
        <v/>
      </c>
      <c r="O1799" t="str">
        <f>IF(A1799&lt;&gt;"",(RawData!O1799*ScoringModel!$B$14+RawData!P1799*ScoringModel!$B$15+RawData!Q1799*ScoringModel!$B$16+RawData!R1799*ScoringModel!$B$17+RawData!S1799*ScoringModel!$B$18+RawData!T1799*ScoringModel!$B$19+RawData!U1799*ScoringModel!$B$20)*0.01,"")</f>
        <v/>
      </c>
      <c r="P1799" t="str">
        <f>IF(A1799&lt;&gt;"",(RawData!V1799*ScoringModel!$B$24+RawData!W1799*ScoringModel!$B$25+RawData!X1799*ScoringModel!$B$26+RawData!Y1799*ScoringModel!$B$27+RawData!Z1799*ScoringModel!$B$28+RawData!AA1799*ScoringModel!$B$29+RawData!AB1799*ScoringModel!$B$30)*0.01,"")</f>
        <v/>
      </c>
      <c r="Q1799" s="19"/>
      <c r="R1799" s="19"/>
      <c r="S1799" s="19"/>
      <c r="T1799" s="19"/>
      <c r="U1799" s="19"/>
      <c r="V1799" s="19"/>
    </row>
    <row r="1800" spans="1:22" x14ac:dyDescent="0.25">
      <c r="A1800" t="str">
        <f>IF(RawData!A1800&lt;&gt;"",RawData!A1800,"")</f>
        <v/>
      </c>
      <c r="B1800" t="str">
        <f>IF(RawData!B1800&lt;&gt;"",CONCATENATE(RawData!B1800,", ",RawData!C1800),"")</f>
        <v/>
      </c>
      <c r="C1800" t="str">
        <f>IF(RawData!D1800&lt;&gt;"",RawData!D1800,"")</f>
        <v/>
      </c>
      <c r="D1800" s="28" t="str">
        <f>IF(RawData!E1800&lt;&gt;"",RawData!E1800,"")</f>
        <v/>
      </c>
      <c r="E1800" t="str">
        <f>IF(RawData!F1800&lt;&gt;"",CONCATENATE(RawData!F1800,", ",LEFT(RawData!G1800,1)),"")</f>
        <v/>
      </c>
      <c r="G1800" s="30" t="str">
        <f t="shared" si="28"/>
        <v/>
      </c>
      <c r="H1800" t="str">
        <f>IF(A1800&lt;&gt;"",VLOOKUP(G1800,ScoreRanges!$C$4:$E$8,3),"")</f>
        <v/>
      </c>
      <c r="J1800" s="30" t="str">
        <f>IF(AND(ConversionTable!$F$2&lt;&gt;"",A1800&lt;&gt;""),VLOOKUP(G1800,ConversionTable!B$2:D$402,3),"")</f>
        <v/>
      </c>
      <c r="K1800" t="str">
        <f>IF(AND(ConversionTable!$F$2&lt;&gt;"",A1800&lt;&gt;""),VLOOKUP(J1800,ConversionTable!I$4:K$7,3),"")</f>
        <v/>
      </c>
      <c r="M1800" t="str">
        <f>IF(A1800&lt;&gt;"",(RawData!AC1800*ScoringModel!$B$11+RawData!AD1800*ScoringModel!$B$21+RawData!AE1800*ScoringModel!$B$31)*0.01,"")</f>
        <v/>
      </c>
      <c r="N1800" t="str">
        <f>IF(A1800&lt;&gt;"",(RawData!H1800*ScoringModel!$B$4+RawData!I1800*ScoringModel!$B$5+RawData!J1800*ScoringModel!$B$6+RawData!K1800*ScoringModel!$B$7+RawData!L1800*ScoringModel!$B$8+RawData!M1800*ScoringModel!$B$9+RawData!N1800*ScoringModel!$B$10)*0.01,"")</f>
        <v/>
      </c>
      <c r="O1800" t="str">
        <f>IF(A1800&lt;&gt;"",(RawData!O1800*ScoringModel!$B$14+RawData!P1800*ScoringModel!$B$15+RawData!Q1800*ScoringModel!$B$16+RawData!R1800*ScoringModel!$B$17+RawData!S1800*ScoringModel!$B$18+RawData!T1800*ScoringModel!$B$19+RawData!U1800*ScoringModel!$B$20)*0.01,"")</f>
        <v/>
      </c>
      <c r="P1800" t="str">
        <f>IF(A1800&lt;&gt;"",(RawData!V1800*ScoringModel!$B$24+RawData!W1800*ScoringModel!$B$25+RawData!X1800*ScoringModel!$B$26+RawData!Y1800*ScoringModel!$B$27+RawData!Z1800*ScoringModel!$B$28+RawData!AA1800*ScoringModel!$B$29+RawData!AB1800*ScoringModel!$B$30)*0.01,"")</f>
        <v/>
      </c>
      <c r="Q1800" s="19"/>
      <c r="R1800" s="19"/>
      <c r="S1800" s="19"/>
      <c r="T1800" s="19"/>
      <c r="U1800" s="19"/>
      <c r="V1800" s="19"/>
    </row>
    <row r="1801" spans="1:22" x14ac:dyDescent="0.25">
      <c r="A1801" t="str">
        <f>IF(RawData!A1801&lt;&gt;"",RawData!A1801,"")</f>
        <v/>
      </c>
      <c r="B1801" t="str">
        <f>IF(RawData!B1801&lt;&gt;"",CONCATENATE(RawData!B1801,", ",RawData!C1801),"")</f>
        <v/>
      </c>
      <c r="C1801" t="str">
        <f>IF(RawData!D1801&lt;&gt;"",RawData!D1801,"")</f>
        <v/>
      </c>
      <c r="D1801" s="28" t="str">
        <f>IF(RawData!E1801&lt;&gt;"",RawData!E1801,"")</f>
        <v/>
      </c>
      <c r="E1801" t="str">
        <f>IF(RawData!F1801&lt;&gt;"",CONCATENATE(RawData!F1801,", ",LEFT(RawData!G1801,1)),"")</f>
        <v/>
      </c>
      <c r="G1801" s="30" t="str">
        <f t="shared" si="28"/>
        <v/>
      </c>
      <c r="H1801" t="str">
        <f>IF(A1801&lt;&gt;"",VLOOKUP(G1801,ScoreRanges!$C$4:$E$8,3),"")</f>
        <v/>
      </c>
      <c r="J1801" s="30" t="str">
        <f>IF(AND(ConversionTable!$F$2&lt;&gt;"",A1801&lt;&gt;""),VLOOKUP(G1801,ConversionTable!B$2:D$402,3),"")</f>
        <v/>
      </c>
      <c r="K1801" t="str">
        <f>IF(AND(ConversionTable!$F$2&lt;&gt;"",A1801&lt;&gt;""),VLOOKUP(J1801,ConversionTable!I$4:K$7,3),"")</f>
        <v/>
      </c>
      <c r="M1801" t="str">
        <f>IF(A1801&lt;&gt;"",(RawData!AC1801*ScoringModel!$B$11+RawData!AD1801*ScoringModel!$B$21+RawData!AE1801*ScoringModel!$B$31)*0.01,"")</f>
        <v/>
      </c>
      <c r="N1801" t="str">
        <f>IF(A1801&lt;&gt;"",(RawData!H1801*ScoringModel!$B$4+RawData!I1801*ScoringModel!$B$5+RawData!J1801*ScoringModel!$B$6+RawData!K1801*ScoringModel!$B$7+RawData!L1801*ScoringModel!$B$8+RawData!M1801*ScoringModel!$B$9+RawData!N1801*ScoringModel!$B$10)*0.01,"")</f>
        <v/>
      </c>
      <c r="O1801" t="str">
        <f>IF(A1801&lt;&gt;"",(RawData!O1801*ScoringModel!$B$14+RawData!P1801*ScoringModel!$B$15+RawData!Q1801*ScoringModel!$B$16+RawData!R1801*ScoringModel!$B$17+RawData!S1801*ScoringModel!$B$18+RawData!T1801*ScoringModel!$B$19+RawData!U1801*ScoringModel!$B$20)*0.01,"")</f>
        <v/>
      </c>
      <c r="P1801" t="str">
        <f>IF(A1801&lt;&gt;"",(RawData!V1801*ScoringModel!$B$24+RawData!W1801*ScoringModel!$B$25+RawData!X1801*ScoringModel!$B$26+RawData!Y1801*ScoringModel!$B$27+RawData!Z1801*ScoringModel!$B$28+RawData!AA1801*ScoringModel!$B$29+RawData!AB1801*ScoringModel!$B$30)*0.01,"")</f>
        <v/>
      </c>
      <c r="Q1801" s="19"/>
      <c r="R1801" s="19"/>
      <c r="S1801" s="19"/>
      <c r="T1801" s="19"/>
      <c r="U1801" s="19"/>
      <c r="V1801" s="19"/>
    </row>
    <row r="1802" spans="1:22" x14ac:dyDescent="0.25">
      <c r="A1802" t="str">
        <f>IF(RawData!A1802&lt;&gt;"",RawData!A1802,"")</f>
        <v/>
      </c>
      <c r="B1802" t="str">
        <f>IF(RawData!B1802&lt;&gt;"",CONCATENATE(RawData!B1802,", ",RawData!C1802),"")</f>
        <v/>
      </c>
      <c r="C1802" t="str">
        <f>IF(RawData!D1802&lt;&gt;"",RawData!D1802,"")</f>
        <v/>
      </c>
      <c r="D1802" s="28" t="str">
        <f>IF(RawData!E1802&lt;&gt;"",RawData!E1802,"")</f>
        <v/>
      </c>
      <c r="E1802" t="str">
        <f>IF(RawData!F1802&lt;&gt;"",CONCATENATE(RawData!F1802,", ",LEFT(RawData!G1802,1)),"")</f>
        <v/>
      </c>
      <c r="G1802" s="30" t="str">
        <f t="shared" si="28"/>
        <v/>
      </c>
      <c r="H1802" t="str">
        <f>IF(A1802&lt;&gt;"",VLOOKUP(G1802,ScoreRanges!$C$4:$E$8,3),"")</f>
        <v/>
      </c>
      <c r="J1802" s="30" t="str">
        <f>IF(AND(ConversionTable!$F$2&lt;&gt;"",A1802&lt;&gt;""),VLOOKUP(G1802,ConversionTable!B$2:D$402,3),"")</f>
        <v/>
      </c>
      <c r="K1802" t="str">
        <f>IF(AND(ConversionTable!$F$2&lt;&gt;"",A1802&lt;&gt;""),VLOOKUP(J1802,ConversionTable!I$4:K$7,3),"")</f>
        <v/>
      </c>
      <c r="M1802" t="str">
        <f>IF(A1802&lt;&gt;"",(RawData!AC1802*ScoringModel!$B$11+RawData!AD1802*ScoringModel!$B$21+RawData!AE1802*ScoringModel!$B$31)*0.01,"")</f>
        <v/>
      </c>
      <c r="N1802" t="str">
        <f>IF(A1802&lt;&gt;"",(RawData!H1802*ScoringModel!$B$4+RawData!I1802*ScoringModel!$B$5+RawData!J1802*ScoringModel!$B$6+RawData!K1802*ScoringModel!$B$7+RawData!L1802*ScoringModel!$B$8+RawData!M1802*ScoringModel!$B$9+RawData!N1802*ScoringModel!$B$10)*0.01,"")</f>
        <v/>
      </c>
      <c r="O1802" t="str">
        <f>IF(A1802&lt;&gt;"",(RawData!O1802*ScoringModel!$B$14+RawData!P1802*ScoringModel!$B$15+RawData!Q1802*ScoringModel!$B$16+RawData!R1802*ScoringModel!$B$17+RawData!S1802*ScoringModel!$B$18+RawData!T1802*ScoringModel!$B$19+RawData!U1802*ScoringModel!$B$20)*0.01,"")</f>
        <v/>
      </c>
      <c r="P1802" t="str">
        <f>IF(A1802&lt;&gt;"",(RawData!V1802*ScoringModel!$B$24+RawData!W1802*ScoringModel!$B$25+RawData!X1802*ScoringModel!$B$26+RawData!Y1802*ScoringModel!$B$27+RawData!Z1802*ScoringModel!$B$28+RawData!AA1802*ScoringModel!$B$29+RawData!AB1802*ScoringModel!$B$30)*0.01,"")</f>
        <v/>
      </c>
      <c r="Q1802" s="19"/>
      <c r="R1802" s="19"/>
      <c r="S1802" s="19"/>
      <c r="T1802" s="19"/>
      <c r="U1802" s="19"/>
      <c r="V1802" s="19"/>
    </row>
    <row r="1803" spans="1:22" x14ac:dyDescent="0.25">
      <c r="A1803" t="str">
        <f>IF(RawData!A1803&lt;&gt;"",RawData!A1803,"")</f>
        <v/>
      </c>
      <c r="B1803" t="str">
        <f>IF(RawData!B1803&lt;&gt;"",CONCATENATE(RawData!B1803,", ",RawData!C1803),"")</f>
        <v/>
      </c>
      <c r="C1803" t="str">
        <f>IF(RawData!D1803&lt;&gt;"",RawData!D1803,"")</f>
        <v/>
      </c>
      <c r="D1803" s="28" t="str">
        <f>IF(RawData!E1803&lt;&gt;"",RawData!E1803,"")</f>
        <v/>
      </c>
      <c r="E1803" t="str">
        <f>IF(RawData!F1803&lt;&gt;"",CONCATENATE(RawData!F1803,", ",LEFT(RawData!G1803,1)),"")</f>
        <v/>
      </c>
      <c r="G1803" s="30" t="str">
        <f t="shared" si="28"/>
        <v/>
      </c>
      <c r="H1803" t="str">
        <f>IF(A1803&lt;&gt;"",VLOOKUP(G1803,ScoreRanges!$C$4:$E$8,3),"")</f>
        <v/>
      </c>
      <c r="J1803" s="30" t="str">
        <f>IF(AND(ConversionTable!$F$2&lt;&gt;"",A1803&lt;&gt;""),VLOOKUP(G1803,ConversionTable!B$2:D$402,3),"")</f>
        <v/>
      </c>
      <c r="K1803" t="str">
        <f>IF(AND(ConversionTable!$F$2&lt;&gt;"",A1803&lt;&gt;""),VLOOKUP(J1803,ConversionTable!I$4:K$7,3),"")</f>
        <v/>
      </c>
      <c r="M1803" t="str">
        <f>IF(A1803&lt;&gt;"",(RawData!AC1803*ScoringModel!$B$11+RawData!AD1803*ScoringModel!$B$21+RawData!AE1803*ScoringModel!$B$31)*0.01,"")</f>
        <v/>
      </c>
      <c r="N1803" t="str">
        <f>IF(A1803&lt;&gt;"",(RawData!H1803*ScoringModel!$B$4+RawData!I1803*ScoringModel!$B$5+RawData!J1803*ScoringModel!$B$6+RawData!K1803*ScoringModel!$B$7+RawData!L1803*ScoringModel!$B$8+RawData!M1803*ScoringModel!$B$9+RawData!N1803*ScoringModel!$B$10)*0.01,"")</f>
        <v/>
      </c>
      <c r="O1803" t="str">
        <f>IF(A1803&lt;&gt;"",(RawData!O1803*ScoringModel!$B$14+RawData!P1803*ScoringModel!$B$15+RawData!Q1803*ScoringModel!$B$16+RawData!R1803*ScoringModel!$B$17+RawData!S1803*ScoringModel!$B$18+RawData!T1803*ScoringModel!$B$19+RawData!U1803*ScoringModel!$B$20)*0.01,"")</f>
        <v/>
      </c>
      <c r="P1803" t="str">
        <f>IF(A1803&lt;&gt;"",(RawData!V1803*ScoringModel!$B$24+RawData!W1803*ScoringModel!$B$25+RawData!X1803*ScoringModel!$B$26+RawData!Y1803*ScoringModel!$B$27+RawData!Z1803*ScoringModel!$B$28+RawData!AA1803*ScoringModel!$B$29+RawData!AB1803*ScoringModel!$B$30)*0.01,"")</f>
        <v/>
      </c>
      <c r="Q1803" s="19"/>
      <c r="R1803" s="19"/>
      <c r="S1803" s="19"/>
      <c r="T1803" s="19"/>
      <c r="U1803" s="19"/>
      <c r="V1803" s="19"/>
    </row>
    <row r="1804" spans="1:22" x14ac:dyDescent="0.25">
      <c r="A1804" t="str">
        <f>IF(RawData!A1804&lt;&gt;"",RawData!A1804,"")</f>
        <v/>
      </c>
      <c r="B1804" t="str">
        <f>IF(RawData!B1804&lt;&gt;"",CONCATENATE(RawData!B1804,", ",RawData!C1804),"")</f>
        <v/>
      </c>
      <c r="C1804" t="str">
        <f>IF(RawData!D1804&lt;&gt;"",RawData!D1804,"")</f>
        <v/>
      </c>
      <c r="D1804" s="28" t="str">
        <f>IF(RawData!E1804&lt;&gt;"",RawData!E1804,"")</f>
        <v/>
      </c>
      <c r="E1804" t="str">
        <f>IF(RawData!F1804&lt;&gt;"",CONCATENATE(RawData!F1804,", ",LEFT(RawData!G1804,1)),"")</f>
        <v/>
      </c>
      <c r="G1804" s="30" t="str">
        <f t="shared" si="28"/>
        <v/>
      </c>
      <c r="H1804" t="str">
        <f>IF(A1804&lt;&gt;"",VLOOKUP(G1804,ScoreRanges!$C$4:$E$8,3),"")</f>
        <v/>
      </c>
      <c r="J1804" s="30" t="str">
        <f>IF(AND(ConversionTable!$F$2&lt;&gt;"",A1804&lt;&gt;""),VLOOKUP(G1804,ConversionTable!B$2:D$402,3),"")</f>
        <v/>
      </c>
      <c r="K1804" t="str">
        <f>IF(AND(ConversionTable!$F$2&lt;&gt;"",A1804&lt;&gt;""),VLOOKUP(J1804,ConversionTable!I$4:K$7,3),"")</f>
        <v/>
      </c>
      <c r="M1804" t="str">
        <f>IF(A1804&lt;&gt;"",(RawData!AC1804*ScoringModel!$B$11+RawData!AD1804*ScoringModel!$B$21+RawData!AE1804*ScoringModel!$B$31)*0.01,"")</f>
        <v/>
      </c>
      <c r="N1804" t="str">
        <f>IF(A1804&lt;&gt;"",(RawData!H1804*ScoringModel!$B$4+RawData!I1804*ScoringModel!$B$5+RawData!J1804*ScoringModel!$B$6+RawData!K1804*ScoringModel!$B$7+RawData!L1804*ScoringModel!$B$8+RawData!M1804*ScoringModel!$B$9+RawData!N1804*ScoringModel!$B$10)*0.01,"")</f>
        <v/>
      </c>
      <c r="O1804" t="str">
        <f>IF(A1804&lt;&gt;"",(RawData!O1804*ScoringModel!$B$14+RawData!P1804*ScoringModel!$B$15+RawData!Q1804*ScoringModel!$B$16+RawData!R1804*ScoringModel!$B$17+RawData!S1804*ScoringModel!$B$18+RawData!T1804*ScoringModel!$B$19+RawData!U1804*ScoringModel!$B$20)*0.01,"")</f>
        <v/>
      </c>
      <c r="P1804" t="str">
        <f>IF(A1804&lt;&gt;"",(RawData!V1804*ScoringModel!$B$24+RawData!W1804*ScoringModel!$B$25+RawData!X1804*ScoringModel!$B$26+RawData!Y1804*ScoringModel!$B$27+RawData!Z1804*ScoringModel!$B$28+RawData!AA1804*ScoringModel!$B$29+RawData!AB1804*ScoringModel!$B$30)*0.01,"")</f>
        <v/>
      </c>
      <c r="Q1804" s="19"/>
      <c r="R1804" s="19"/>
      <c r="S1804" s="19"/>
      <c r="T1804" s="19"/>
      <c r="U1804" s="19"/>
      <c r="V1804" s="19"/>
    </row>
    <row r="1805" spans="1:22" x14ac:dyDescent="0.25">
      <c r="A1805" t="str">
        <f>IF(RawData!A1805&lt;&gt;"",RawData!A1805,"")</f>
        <v/>
      </c>
      <c r="B1805" t="str">
        <f>IF(RawData!B1805&lt;&gt;"",CONCATENATE(RawData!B1805,", ",RawData!C1805),"")</f>
        <v/>
      </c>
      <c r="C1805" t="str">
        <f>IF(RawData!D1805&lt;&gt;"",RawData!D1805,"")</f>
        <v/>
      </c>
      <c r="D1805" s="28" t="str">
        <f>IF(RawData!E1805&lt;&gt;"",RawData!E1805,"")</f>
        <v/>
      </c>
      <c r="E1805" t="str">
        <f>IF(RawData!F1805&lt;&gt;"",CONCATENATE(RawData!F1805,", ",LEFT(RawData!G1805,1)),"")</f>
        <v/>
      </c>
      <c r="G1805" s="30" t="str">
        <f t="shared" si="28"/>
        <v/>
      </c>
      <c r="H1805" t="str">
        <f>IF(A1805&lt;&gt;"",VLOOKUP(G1805,ScoreRanges!$C$4:$E$8,3),"")</f>
        <v/>
      </c>
      <c r="J1805" s="30" t="str">
        <f>IF(AND(ConversionTable!$F$2&lt;&gt;"",A1805&lt;&gt;""),VLOOKUP(G1805,ConversionTable!B$2:D$402,3),"")</f>
        <v/>
      </c>
      <c r="K1805" t="str">
        <f>IF(AND(ConversionTable!$F$2&lt;&gt;"",A1805&lt;&gt;""),VLOOKUP(J1805,ConversionTable!I$4:K$7,3),"")</f>
        <v/>
      </c>
      <c r="M1805" t="str">
        <f>IF(A1805&lt;&gt;"",(RawData!AC1805*ScoringModel!$B$11+RawData!AD1805*ScoringModel!$B$21+RawData!AE1805*ScoringModel!$B$31)*0.01,"")</f>
        <v/>
      </c>
      <c r="N1805" t="str">
        <f>IF(A1805&lt;&gt;"",(RawData!H1805*ScoringModel!$B$4+RawData!I1805*ScoringModel!$B$5+RawData!J1805*ScoringModel!$B$6+RawData!K1805*ScoringModel!$B$7+RawData!L1805*ScoringModel!$B$8+RawData!M1805*ScoringModel!$B$9+RawData!N1805*ScoringModel!$B$10)*0.01,"")</f>
        <v/>
      </c>
      <c r="O1805" t="str">
        <f>IF(A1805&lt;&gt;"",(RawData!O1805*ScoringModel!$B$14+RawData!P1805*ScoringModel!$B$15+RawData!Q1805*ScoringModel!$B$16+RawData!R1805*ScoringModel!$B$17+RawData!S1805*ScoringModel!$B$18+RawData!T1805*ScoringModel!$B$19+RawData!U1805*ScoringModel!$B$20)*0.01,"")</f>
        <v/>
      </c>
      <c r="P1805" t="str">
        <f>IF(A1805&lt;&gt;"",(RawData!V1805*ScoringModel!$B$24+RawData!W1805*ScoringModel!$B$25+RawData!X1805*ScoringModel!$B$26+RawData!Y1805*ScoringModel!$B$27+RawData!Z1805*ScoringModel!$B$28+RawData!AA1805*ScoringModel!$B$29+RawData!AB1805*ScoringModel!$B$30)*0.01,"")</f>
        <v/>
      </c>
      <c r="Q1805" s="19"/>
      <c r="R1805" s="19"/>
      <c r="S1805" s="19"/>
      <c r="T1805" s="19"/>
      <c r="U1805" s="19"/>
      <c r="V1805" s="19"/>
    </row>
    <row r="1806" spans="1:22" x14ac:dyDescent="0.25">
      <c r="A1806" t="str">
        <f>IF(RawData!A1806&lt;&gt;"",RawData!A1806,"")</f>
        <v/>
      </c>
      <c r="B1806" t="str">
        <f>IF(RawData!B1806&lt;&gt;"",CONCATENATE(RawData!B1806,", ",RawData!C1806),"")</f>
        <v/>
      </c>
      <c r="C1806" t="str">
        <f>IF(RawData!D1806&lt;&gt;"",RawData!D1806,"")</f>
        <v/>
      </c>
      <c r="D1806" s="28" t="str">
        <f>IF(RawData!E1806&lt;&gt;"",RawData!E1806,"")</f>
        <v/>
      </c>
      <c r="E1806" t="str">
        <f>IF(RawData!F1806&lt;&gt;"",CONCATENATE(RawData!F1806,", ",LEFT(RawData!G1806,1)),"")</f>
        <v/>
      </c>
      <c r="G1806" s="30" t="str">
        <f t="shared" si="28"/>
        <v/>
      </c>
      <c r="H1806" t="str">
        <f>IF(A1806&lt;&gt;"",VLOOKUP(G1806,ScoreRanges!$C$4:$E$8,3),"")</f>
        <v/>
      </c>
      <c r="J1806" s="30" t="str">
        <f>IF(AND(ConversionTable!$F$2&lt;&gt;"",A1806&lt;&gt;""),VLOOKUP(G1806,ConversionTable!B$2:D$402,3),"")</f>
        <v/>
      </c>
      <c r="K1806" t="str">
        <f>IF(AND(ConversionTable!$F$2&lt;&gt;"",A1806&lt;&gt;""),VLOOKUP(J1806,ConversionTable!I$4:K$7,3),"")</f>
        <v/>
      </c>
      <c r="M1806" t="str">
        <f>IF(A1806&lt;&gt;"",(RawData!AC1806*ScoringModel!$B$11+RawData!AD1806*ScoringModel!$B$21+RawData!AE1806*ScoringModel!$B$31)*0.01,"")</f>
        <v/>
      </c>
      <c r="N1806" t="str">
        <f>IF(A1806&lt;&gt;"",(RawData!H1806*ScoringModel!$B$4+RawData!I1806*ScoringModel!$B$5+RawData!J1806*ScoringModel!$B$6+RawData!K1806*ScoringModel!$B$7+RawData!L1806*ScoringModel!$B$8+RawData!M1806*ScoringModel!$B$9+RawData!N1806*ScoringModel!$B$10)*0.01,"")</f>
        <v/>
      </c>
      <c r="O1806" t="str">
        <f>IF(A1806&lt;&gt;"",(RawData!O1806*ScoringModel!$B$14+RawData!P1806*ScoringModel!$B$15+RawData!Q1806*ScoringModel!$B$16+RawData!R1806*ScoringModel!$B$17+RawData!S1806*ScoringModel!$B$18+RawData!T1806*ScoringModel!$B$19+RawData!U1806*ScoringModel!$B$20)*0.01,"")</f>
        <v/>
      </c>
      <c r="P1806" t="str">
        <f>IF(A1806&lt;&gt;"",(RawData!V1806*ScoringModel!$B$24+RawData!W1806*ScoringModel!$B$25+RawData!X1806*ScoringModel!$B$26+RawData!Y1806*ScoringModel!$B$27+RawData!Z1806*ScoringModel!$B$28+RawData!AA1806*ScoringModel!$B$29+RawData!AB1806*ScoringModel!$B$30)*0.01,"")</f>
        <v/>
      </c>
      <c r="Q1806" s="19"/>
      <c r="R1806" s="19"/>
      <c r="S1806" s="19"/>
      <c r="T1806" s="19"/>
      <c r="U1806" s="19"/>
      <c r="V1806" s="19"/>
    </row>
    <row r="1807" spans="1:22" x14ac:dyDescent="0.25">
      <c r="A1807" t="str">
        <f>IF(RawData!A1807&lt;&gt;"",RawData!A1807,"")</f>
        <v/>
      </c>
      <c r="B1807" t="str">
        <f>IF(RawData!B1807&lt;&gt;"",CONCATENATE(RawData!B1807,", ",RawData!C1807),"")</f>
        <v/>
      </c>
      <c r="C1807" t="str">
        <f>IF(RawData!D1807&lt;&gt;"",RawData!D1807,"")</f>
        <v/>
      </c>
      <c r="D1807" s="28" t="str">
        <f>IF(RawData!E1807&lt;&gt;"",RawData!E1807,"")</f>
        <v/>
      </c>
      <c r="E1807" t="str">
        <f>IF(RawData!F1807&lt;&gt;"",CONCATENATE(RawData!F1807,", ",LEFT(RawData!G1807,1)),"")</f>
        <v/>
      </c>
      <c r="G1807" s="30" t="str">
        <f t="shared" si="28"/>
        <v/>
      </c>
      <c r="H1807" t="str">
        <f>IF(A1807&lt;&gt;"",VLOOKUP(G1807,ScoreRanges!$C$4:$E$8,3),"")</f>
        <v/>
      </c>
      <c r="J1807" s="30" t="str">
        <f>IF(AND(ConversionTable!$F$2&lt;&gt;"",A1807&lt;&gt;""),VLOOKUP(G1807,ConversionTable!B$2:D$402,3),"")</f>
        <v/>
      </c>
      <c r="K1807" t="str">
        <f>IF(AND(ConversionTable!$F$2&lt;&gt;"",A1807&lt;&gt;""),VLOOKUP(J1807,ConversionTable!I$4:K$7,3),"")</f>
        <v/>
      </c>
      <c r="M1807" t="str">
        <f>IF(A1807&lt;&gt;"",(RawData!AC1807*ScoringModel!$B$11+RawData!AD1807*ScoringModel!$B$21+RawData!AE1807*ScoringModel!$B$31)*0.01,"")</f>
        <v/>
      </c>
      <c r="N1807" t="str">
        <f>IF(A1807&lt;&gt;"",(RawData!H1807*ScoringModel!$B$4+RawData!I1807*ScoringModel!$B$5+RawData!J1807*ScoringModel!$B$6+RawData!K1807*ScoringModel!$B$7+RawData!L1807*ScoringModel!$B$8+RawData!M1807*ScoringModel!$B$9+RawData!N1807*ScoringModel!$B$10)*0.01,"")</f>
        <v/>
      </c>
      <c r="O1807" t="str">
        <f>IF(A1807&lt;&gt;"",(RawData!O1807*ScoringModel!$B$14+RawData!P1807*ScoringModel!$B$15+RawData!Q1807*ScoringModel!$B$16+RawData!R1807*ScoringModel!$B$17+RawData!S1807*ScoringModel!$B$18+RawData!T1807*ScoringModel!$B$19+RawData!U1807*ScoringModel!$B$20)*0.01,"")</f>
        <v/>
      </c>
      <c r="P1807" t="str">
        <f>IF(A1807&lt;&gt;"",(RawData!V1807*ScoringModel!$B$24+RawData!W1807*ScoringModel!$B$25+RawData!X1807*ScoringModel!$B$26+RawData!Y1807*ScoringModel!$B$27+RawData!Z1807*ScoringModel!$B$28+RawData!AA1807*ScoringModel!$B$29+RawData!AB1807*ScoringModel!$B$30)*0.01,"")</f>
        <v/>
      </c>
      <c r="Q1807" s="19"/>
      <c r="R1807" s="19"/>
      <c r="S1807" s="19"/>
      <c r="T1807" s="19"/>
      <c r="U1807" s="19"/>
      <c r="V1807" s="19"/>
    </row>
    <row r="1808" spans="1:22" x14ac:dyDescent="0.25">
      <c r="A1808" t="str">
        <f>IF(RawData!A1808&lt;&gt;"",RawData!A1808,"")</f>
        <v/>
      </c>
      <c r="B1808" t="str">
        <f>IF(RawData!B1808&lt;&gt;"",CONCATENATE(RawData!B1808,", ",RawData!C1808),"")</f>
        <v/>
      </c>
      <c r="C1808" t="str">
        <f>IF(RawData!D1808&lt;&gt;"",RawData!D1808,"")</f>
        <v/>
      </c>
      <c r="D1808" s="28" t="str">
        <f>IF(RawData!E1808&lt;&gt;"",RawData!E1808,"")</f>
        <v/>
      </c>
      <c r="E1808" t="str">
        <f>IF(RawData!F1808&lt;&gt;"",CONCATENATE(RawData!F1808,", ",LEFT(RawData!G1808,1)),"")</f>
        <v/>
      </c>
      <c r="G1808" s="30" t="str">
        <f t="shared" si="28"/>
        <v/>
      </c>
      <c r="H1808" t="str">
        <f>IF(A1808&lt;&gt;"",VLOOKUP(G1808,ScoreRanges!$C$4:$E$8,3),"")</f>
        <v/>
      </c>
      <c r="J1808" s="30" t="str">
        <f>IF(AND(ConversionTable!$F$2&lt;&gt;"",A1808&lt;&gt;""),VLOOKUP(G1808,ConversionTable!B$2:D$402,3),"")</f>
        <v/>
      </c>
      <c r="K1808" t="str">
        <f>IF(AND(ConversionTable!$F$2&lt;&gt;"",A1808&lt;&gt;""),VLOOKUP(J1808,ConversionTable!I$4:K$7,3),"")</f>
        <v/>
      </c>
      <c r="M1808" t="str">
        <f>IF(A1808&lt;&gt;"",(RawData!AC1808*ScoringModel!$B$11+RawData!AD1808*ScoringModel!$B$21+RawData!AE1808*ScoringModel!$B$31)*0.01,"")</f>
        <v/>
      </c>
      <c r="N1808" t="str">
        <f>IF(A1808&lt;&gt;"",(RawData!H1808*ScoringModel!$B$4+RawData!I1808*ScoringModel!$B$5+RawData!J1808*ScoringModel!$B$6+RawData!K1808*ScoringModel!$B$7+RawData!L1808*ScoringModel!$B$8+RawData!M1808*ScoringModel!$B$9+RawData!N1808*ScoringModel!$B$10)*0.01,"")</f>
        <v/>
      </c>
      <c r="O1808" t="str">
        <f>IF(A1808&lt;&gt;"",(RawData!O1808*ScoringModel!$B$14+RawData!P1808*ScoringModel!$B$15+RawData!Q1808*ScoringModel!$B$16+RawData!R1808*ScoringModel!$B$17+RawData!S1808*ScoringModel!$B$18+RawData!T1808*ScoringModel!$B$19+RawData!U1808*ScoringModel!$B$20)*0.01,"")</f>
        <v/>
      </c>
      <c r="P1808" t="str">
        <f>IF(A1808&lt;&gt;"",(RawData!V1808*ScoringModel!$B$24+RawData!W1808*ScoringModel!$B$25+RawData!X1808*ScoringModel!$B$26+RawData!Y1808*ScoringModel!$B$27+RawData!Z1808*ScoringModel!$B$28+RawData!AA1808*ScoringModel!$B$29+RawData!AB1808*ScoringModel!$B$30)*0.01,"")</f>
        <v/>
      </c>
      <c r="Q1808" s="19"/>
      <c r="R1808" s="19"/>
      <c r="S1808" s="19"/>
      <c r="T1808" s="19"/>
      <c r="U1808" s="19"/>
      <c r="V1808" s="19"/>
    </row>
    <row r="1809" spans="1:22" x14ac:dyDescent="0.25">
      <c r="A1809" t="str">
        <f>IF(RawData!A1809&lt;&gt;"",RawData!A1809,"")</f>
        <v/>
      </c>
      <c r="B1809" t="str">
        <f>IF(RawData!B1809&lt;&gt;"",CONCATENATE(RawData!B1809,", ",RawData!C1809),"")</f>
        <v/>
      </c>
      <c r="C1809" t="str">
        <f>IF(RawData!D1809&lt;&gt;"",RawData!D1809,"")</f>
        <v/>
      </c>
      <c r="D1809" s="28" t="str">
        <f>IF(RawData!E1809&lt;&gt;"",RawData!E1809,"")</f>
        <v/>
      </c>
      <c r="E1809" t="str">
        <f>IF(RawData!F1809&lt;&gt;"",CONCATENATE(RawData!F1809,", ",LEFT(RawData!G1809,1)),"")</f>
        <v/>
      </c>
      <c r="G1809" s="30" t="str">
        <f t="shared" si="28"/>
        <v/>
      </c>
      <c r="H1809" t="str">
        <f>IF(A1809&lt;&gt;"",VLOOKUP(G1809,ScoreRanges!$C$4:$E$8,3),"")</f>
        <v/>
      </c>
      <c r="J1809" s="30" t="str">
        <f>IF(AND(ConversionTable!$F$2&lt;&gt;"",A1809&lt;&gt;""),VLOOKUP(G1809,ConversionTable!B$2:D$402,3),"")</f>
        <v/>
      </c>
      <c r="K1809" t="str">
        <f>IF(AND(ConversionTable!$F$2&lt;&gt;"",A1809&lt;&gt;""),VLOOKUP(J1809,ConversionTable!I$4:K$7,3),"")</f>
        <v/>
      </c>
      <c r="M1809" t="str">
        <f>IF(A1809&lt;&gt;"",(RawData!AC1809*ScoringModel!$B$11+RawData!AD1809*ScoringModel!$B$21+RawData!AE1809*ScoringModel!$B$31)*0.01,"")</f>
        <v/>
      </c>
      <c r="N1809" t="str">
        <f>IF(A1809&lt;&gt;"",(RawData!H1809*ScoringModel!$B$4+RawData!I1809*ScoringModel!$B$5+RawData!J1809*ScoringModel!$B$6+RawData!K1809*ScoringModel!$B$7+RawData!L1809*ScoringModel!$B$8+RawData!M1809*ScoringModel!$B$9+RawData!N1809*ScoringModel!$B$10)*0.01,"")</f>
        <v/>
      </c>
      <c r="O1809" t="str">
        <f>IF(A1809&lt;&gt;"",(RawData!O1809*ScoringModel!$B$14+RawData!P1809*ScoringModel!$B$15+RawData!Q1809*ScoringModel!$B$16+RawData!R1809*ScoringModel!$B$17+RawData!S1809*ScoringModel!$B$18+RawData!T1809*ScoringModel!$B$19+RawData!U1809*ScoringModel!$B$20)*0.01,"")</f>
        <v/>
      </c>
      <c r="P1809" t="str">
        <f>IF(A1809&lt;&gt;"",(RawData!V1809*ScoringModel!$B$24+RawData!W1809*ScoringModel!$B$25+RawData!X1809*ScoringModel!$B$26+RawData!Y1809*ScoringModel!$B$27+RawData!Z1809*ScoringModel!$B$28+RawData!AA1809*ScoringModel!$B$29+RawData!AB1809*ScoringModel!$B$30)*0.01,"")</f>
        <v/>
      </c>
      <c r="Q1809" s="19"/>
      <c r="R1809" s="19"/>
      <c r="S1809" s="19"/>
      <c r="T1809" s="19"/>
      <c r="U1809" s="19"/>
      <c r="V1809" s="19"/>
    </row>
    <row r="1810" spans="1:22" x14ac:dyDescent="0.25">
      <c r="A1810" t="str">
        <f>IF(RawData!A1810&lt;&gt;"",RawData!A1810,"")</f>
        <v/>
      </c>
      <c r="B1810" t="str">
        <f>IF(RawData!B1810&lt;&gt;"",CONCATENATE(RawData!B1810,", ",RawData!C1810),"")</f>
        <v/>
      </c>
      <c r="C1810" t="str">
        <f>IF(RawData!D1810&lt;&gt;"",RawData!D1810,"")</f>
        <v/>
      </c>
      <c r="D1810" s="28" t="str">
        <f>IF(RawData!E1810&lt;&gt;"",RawData!E1810,"")</f>
        <v/>
      </c>
      <c r="E1810" t="str">
        <f>IF(RawData!F1810&lt;&gt;"",CONCATENATE(RawData!F1810,", ",LEFT(RawData!G1810,1)),"")</f>
        <v/>
      </c>
      <c r="G1810" s="30" t="str">
        <f t="shared" si="28"/>
        <v/>
      </c>
      <c r="H1810" t="str">
        <f>IF(A1810&lt;&gt;"",VLOOKUP(G1810,ScoreRanges!$C$4:$E$8,3),"")</f>
        <v/>
      </c>
      <c r="J1810" s="30" t="str">
        <f>IF(AND(ConversionTable!$F$2&lt;&gt;"",A1810&lt;&gt;""),VLOOKUP(G1810,ConversionTable!B$2:D$402,3),"")</f>
        <v/>
      </c>
      <c r="K1810" t="str">
        <f>IF(AND(ConversionTable!$F$2&lt;&gt;"",A1810&lt;&gt;""),VLOOKUP(J1810,ConversionTable!I$4:K$7,3),"")</f>
        <v/>
      </c>
      <c r="M1810" t="str">
        <f>IF(A1810&lt;&gt;"",(RawData!AC1810*ScoringModel!$B$11+RawData!AD1810*ScoringModel!$B$21+RawData!AE1810*ScoringModel!$B$31)*0.01,"")</f>
        <v/>
      </c>
      <c r="N1810" t="str">
        <f>IF(A1810&lt;&gt;"",(RawData!H1810*ScoringModel!$B$4+RawData!I1810*ScoringModel!$B$5+RawData!J1810*ScoringModel!$B$6+RawData!K1810*ScoringModel!$B$7+RawData!L1810*ScoringModel!$B$8+RawData!M1810*ScoringModel!$B$9+RawData!N1810*ScoringModel!$B$10)*0.01,"")</f>
        <v/>
      </c>
      <c r="O1810" t="str">
        <f>IF(A1810&lt;&gt;"",(RawData!O1810*ScoringModel!$B$14+RawData!P1810*ScoringModel!$B$15+RawData!Q1810*ScoringModel!$B$16+RawData!R1810*ScoringModel!$B$17+RawData!S1810*ScoringModel!$B$18+RawData!T1810*ScoringModel!$B$19+RawData!U1810*ScoringModel!$B$20)*0.01,"")</f>
        <v/>
      </c>
      <c r="P1810" t="str">
        <f>IF(A1810&lt;&gt;"",(RawData!V1810*ScoringModel!$B$24+RawData!W1810*ScoringModel!$B$25+RawData!X1810*ScoringModel!$B$26+RawData!Y1810*ScoringModel!$B$27+RawData!Z1810*ScoringModel!$B$28+RawData!AA1810*ScoringModel!$B$29+RawData!AB1810*ScoringModel!$B$30)*0.01,"")</f>
        <v/>
      </c>
      <c r="Q1810" s="19"/>
      <c r="R1810" s="19"/>
      <c r="S1810" s="19"/>
      <c r="T1810" s="19"/>
      <c r="U1810" s="19"/>
      <c r="V1810" s="19"/>
    </row>
    <row r="1811" spans="1:22" x14ac:dyDescent="0.25">
      <c r="A1811" t="str">
        <f>IF(RawData!A1811&lt;&gt;"",RawData!A1811,"")</f>
        <v/>
      </c>
      <c r="B1811" t="str">
        <f>IF(RawData!B1811&lt;&gt;"",CONCATENATE(RawData!B1811,", ",RawData!C1811),"")</f>
        <v/>
      </c>
      <c r="C1811" t="str">
        <f>IF(RawData!D1811&lt;&gt;"",RawData!D1811,"")</f>
        <v/>
      </c>
      <c r="D1811" s="28" t="str">
        <f>IF(RawData!E1811&lt;&gt;"",RawData!E1811,"")</f>
        <v/>
      </c>
      <c r="E1811" t="str">
        <f>IF(RawData!F1811&lt;&gt;"",CONCATENATE(RawData!F1811,", ",LEFT(RawData!G1811,1)),"")</f>
        <v/>
      </c>
      <c r="G1811" s="30" t="str">
        <f t="shared" si="28"/>
        <v/>
      </c>
      <c r="H1811" t="str">
        <f>IF(A1811&lt;&gt;"",VLOOKUP(G1811,ScoreRanges!$C$4:$E$8,3),"")</f>
        <v/>
      </c>
      <c r="J1811" s="30" t="str">
        <f>IF(AND(ConversionTable!$F$2&lt;&gt;"",A1811&lt;&gt;""),VLOOKUP(G1811,ConversionTable!B$2:D$402,3),"")</f>
        <v/>
      </c>
      <c r="K1811" t="str">
        <f>IF(AND(ConversionTable!$F$2&lt;&gt;"",A1811&lt;&gt;""),VLOOKUP(J1811,ConversionTable!I$4:K$7,3),"")</f>
        <v/>
      </c>
      <c r="M1811" t="str">
        <f>IF(A1811&lt;&gt;"",(RawData!AC1811*ScoringModel!$B$11+RawData!AD1811*ScoringModel!$B$21+RawData!AE1811*ScoringModel!$B$31)*0.01,"")</f>
        <v/>
      </c>
      <c r="N1811" t="str">
        <f>IF(A1811&lt;&gt;"",(RawData!H1811*ScoringModel!$B$4+RawData!I1811*ScoringModel!$B$5+RawData!J1811*ScoringModel!$B$6+RawData!K1811*ScoringModel!$B$7+RawData!L1811*ScoringModel!$B$8+RawData!M1811*ScoringModel!$B$9+RawData!N1811*ScoringModel!$B$10)*0.01,"")</f>
        <v/>
      </c>
      <c r="O1811" t="str">
        <f>IF(A1811&lt;&gt;"",(RawData!O1811*ScoringModel!$B$14+RawData!P1811*ScoringModel!$B$15+RawData!Q1811*ScoringModel!$B$16+RawData!R1811*ScoringModel!$B$17+RawData!S1811*ScoringModel!$B$18+RawData!T1811*ScoringModel!$B$19+RawData!U1811*ScoringModel!$B$20)*0.01,"")</f>
        <v/>
      </c>
      <c r="P1811" t="str">
        <f>IF(A1811&lt;&gt;"",(RawData!V1811*ScoringModel!$B$24+RawData!W1811*ScoringModel!$B$25+RawData!X1811*ScoringModel!$B$26+RawData!Y1811*ScoringModel!$B$27+RawData!Z1811*ScoringModel!$B$28+RawData!AA1811*ScoringModel!$B$29+RawData!AB1811*ScoringModel!$B$30)*0.01,"")</f>
        <v/>
      </c>
      <c r="Q1811" s="19"/>
      <c r="R1811" s="19"/>
      <c r="S1811" s="19"/>
      <c r="T1811" s="19"/>
      <c r="U1811" s="19"/>
      <c r="V1811" s="19"/>
    </row>
    <row r="1812" spans="1:22" x14ac:dyDescent="0.25">
      <c r="A1812" t="str">
        <f>IF(RawData!A1812&lt;&gt;"",RawData!A1812,"")</f>
        <v/>
      </c>
      <c r="B1812" t="str">
        <f>IF(RawData!B1812&lt;&gt;"",CONCATENATE(RawData!B1812,", ",RawData!C1812),"")</f>
        <v/>
      </c>
      <c r="C1812" t="str">
        <f>IF(RawData!D1812&lt;&gt;"",RawData!D1812,"")</f>
        <v/>
      </c>
      <c r="D1812" s="28" t="str">
        <f>IF(RawData!E1812&lt;&gt;"",RawData!E1812,"")</f>
        <v/>
      </c>
      <c r="E1812" t="str">
        <f>IF(RawData!F1812&lt;&gt;"",CONCATENATE(RawData!F1812,", ",LEFT(RawData!G1812,1)),"")</f>
        <v/>
      </c>
      <c r="G1812" s="30" t="str">
        <f t="shared" si="28"/>
        <v/>
      </c>
      <c r="H1812" t="str">
        <f>IF(A1812&lt;&gt;"",VLOOKUP(G1812,ScoreRanges!$C$4:$E$8,3),"")</f>
        <v/>
      </c>
      <c r="J1812" s="30" t="str">
        <f>IF(AND(ConversionTable!$F$2&lt;&gt;"",A1812&lt;&gt;""),VLOOKUP(G1812,ConversionTable!B$2:D$402,3),"")</f>
        <v/>
      </c>
      <c r="K1812" t="str">
        <f>IF(AND(ConversionTable!$F$2&lt;&gt;"",A1812&lt;&gt;""),VLOOKUP(J1812,ConversionTable!I$4:K$7,3),"")</f>
        <v/>
      </c>
      <c r="M1812" t="str">
        <f>IF(A1812&lt;&gt;"",(RawData!AC1812*ScoringModel!$B$11+RawData!AD1812*ScoringModel!$B$21+RawData!AE1812*ScoringModel!$B$31)*0.01,"")</f>
        <v/>
      </c>
      <c r="N1812" t="str">
        <f>IF(A1812&lt;&gt;"",(RawData!H1812*ScoringModel!$B$4+RawData!I1812*ScoringModel!$B$5+RawData!J1812*ScoringModel!$B$6+RawData!K1812*ScoringModel!$B$7+RawData!L1812*ScoringModel!$B$8+RawData!M1812*ScoringModel!$B$9+RawData!N1812*ScoringModel!$B$10)*0.01,"")</f>
        <v/>
      </c>
      <c r="O1812" t="str">
        <f>IF(A1812&lt;&gt;"",(RawData!O1812*ScoringModel!$B$14+RawData!P1812*ScoringModel!$B$15+RawData!Q1812*ScoringModel!$B$16+RawData!R1812*ScoringModel!$B$17+RawData!S1812*ScoringModel!$B$18+RawData!T1812*ScoringModel!$B$19+RawData!U1812*ScoringModel!$B$20)*0.01,"")</f>
        <v/>
      </c>
      <c r="P1812" t="str">
        <f>IF(A1812&lt;&gt;"",(RawData!V1812*ScoringModel!$B$24+RawData!W1812*ScoringModel!$B$25+RawData!X1812*ScoringModel!$B$26+RawData!Y1812*ScoringModel!$B$27+RawData!Z1812*ScoringModel!$B$28+RawData!AA1812*ScoringModel!$B$29+RawData!AB1812*ScoringModel!$B$30)*0.01,"")</f>
        <v/>
      </c>
      <c r="Q1812" s="19"/>
      <c r="R1812" s="19"/>
      <c r="S1812" s="19"/>
      <c r="T1812" s="19"/>
      <c r="U1812" s="19"/>
      <c r="V1812" s="19"/>
    </row>
    <row r="1813" spans="1:22" x14ac:dyDescent="0.25">
      <c r="A1813" t="str">
        <f>IF(RawData!A1813&lt;&gt;"",RawData!A1813,"")</f>
        <v/>
      </c>
      <c r="B1813" t="str">
        <f>IF(RawData!B1813&lt;&gt;"",CONCATENATE(RawData!B1813,", ",RawData!C1813),"")</f>
        <v/>
      </c>
      <c r="C1813" t="str">
        <f>IF(RawData!D1813&lt;&gt;"",RawData!D1813,"")</f>
        <v/>
      </c>
      <c r="D1813" s="28" t="str">
        <f>IF(RawData!E1813&lt;&gt;"",RawData!E1813,"")</f>
        <v/>
      </c>
      <c r="E1813" t="str">
        <f>IF(RawData!F1813&lt;&gt;"",CONCATENATE(RawData!F1813,", ",LEFT(RawData!G1813,1)),"")</f>
        <v/>
      </c>
      <c r="G1813" s="30" t="str">
        <f t="shared" si="28"/>
        <v/>
      </c>
      <c r="H1813" t="str">
        <f>IF(A1813&lt;&gt;"",VLOOKUP(G1813,ScoreRanges!$C$4:$E$8,3),"")</f>
        <v/>
      </c>
      <c r="J1813" s="30" t="str">
        <f>IF(AND(ConversionTable!$F$2&lt;&gt;"",A1813&lt;&gt;""),VLOOKUP(G1813,ConversionTable!B$2:D$402,3),"")</f>
        <v/>
      </c>
      <c r="K1813" t="str">
        <f>IF(AND(ConversionTable!$F$2&lt;&gt;"",A1813&lt;&gt;""),VLOOKUP(J1813,ConversionTable!I$4:K$7,3),"")</f>
        <v/>
      </c>
      <c r="M1813" t="str">
        <f>IF(A1813&lt;&gt;"",(RawData!AC1813*ScoringModel!$B$11+RawData!AD1813*ScoringModel!$B$21+RawData!AE1813*ScoringModel!$B$31)*0.01,"")</f>
        <v/>
      </c>
      <c r="N1813" t="str">
        <f>IF(A1813&lt;&gt;"",(RawData!H1813*ScoringModel!$B$4+RawData!I1813*ScoringModel!$B$5+RawData!J1813*ScoringModel!$B$6+RawData!K1813*ScoringModel!$B$7+RawData!L1813*ScoringModel!$B$8+RawData!M1813*ScoringModel!$B$9+RawData!N1813*ScoringModel!$B$10)*0.01,"")</f>
        <v/>
      </c>
      <c r="O1813" t="str">
        <f>IF(A1813&lt;&gt;"",(RawData!O1813*ScoringModel!$B$14+RawData!P1813*ScoringModel!$B$15+RawData!Q1813*ScoringModel!$B$16+RawData!R1813*ScoringModel!$B$17+RawData!S1813*ScoringModel!$B$18+RawData!T1813*ScoringModel!$B$19+RawData!U1813*ScoringModel!$B$20)*0.01,"")</f>
        <v/>
      </c>
      <c r="P1813" t="str">
        <f>IF(A1813&lt;&gt;"",(RawData!V1813*ScoringModel!$B$24+RawData!W1813*ScoringModel!$B$25+RawData!X1813*ScoringModel!$B$26+RawData!Y1813*ScoringModel!$B$27+RawData!Z1813*ScoringModel!$B$28+RawData!AA1813*ScoringModel!$B$29+RawData!AB1813*ScoringModel!$B$30)*0.01,"")</f>
        <v/>
      </c>
      <c r="Q1813" s="19"/>
      <c r="R1813" s="19"/>
      <c r="S1813" s="19"/>
      <c r="T1813" s="19"/>
      <c r="U1813" s="19"/>
      <c r="V1813" s="19"/>
    </row>
    <row r="1814" spans="1:22" x14ac:dyDescent="0.25">
      <c r="A1814" t="str">
        <f>IF(RawData!A1814&lt;&gt;"",RawData!A1814,"")</f>
        <v/>
      </c>
      <c r="B1814" t="str">
        <f>IF(RawData!B1814&lt;&gt;"",CONCATENATE(RawData!B1814,", ",RawData!C1814),"")</f>
        <v/>
      </c>
      <c r="C1814" t="str">
        <f>IF(RawData!D1814&lt;&gt;"",RawData!D1814,"")</f>
        <v/>
      </c>
      <c r="D1814" s="28" t="str">
        <f>IF(RawData!E1814&lt;&gt;"",RawData!E1814,"")</f>
        <v/>
      </c>
      <c r="E1814" t="str">
        <f>IF(RawData!F1814&lt;&gt;"",CONCATENATE(RawData!F1814,", ",LEFT(RawData!G1814,1)),"")</f>
        <v/>
      </c>
      <c r="G1814" s="30" t="str">
        <f t="shared" si="28"/>
        <v/>
      </c>
      <c r="H1814" t="str">
        <f>IF(A1814&lt;&gt;"",VLOOKUP(G1814,ScoreRanges!$C$4:$E$8,3),"")</f>
        <v/>
      </c>
      <c r="J1814" s="30" t="str">
        <f>IF(AND(ConversionTable!$F$2&lt;&gt;"",A1814&lt;&gt;""),VLOOKUP(G1814,ConversionTable!B$2:D$402,3),"")</f>
        <v/>
      </c>
      <c r="K1814" t="str">
        <f>IF(AND(ConversionTable!$F$2&lt;&gt;"",A1814&lt;&gt;""),VLOOKUP(J1814,ConversionTable!I$4:K$7,3),"")</f>
        <v/>
      </c>
      <c r="M1814" t="str">
        <f>IF(A1814&lt;&gt;"",(RawData!AC1814*ScoringModel!$B$11+RawData!AD1814*ScoringModel!$B$21+RawData!AE1814*ScoringModel!$B$31)*0.01,"")</f>
        <v/>
      </c>
      <c r="N1814" t="str">
        <f>IF(A1814&lt;&gt;"",(RawData!H1814*ScoringModel!$B$4+RawData!I1814*ScoringModel!$B$5+RawData!J1814*ScoringModel!$B$6+RawData!K1814*ScoringModel!$B$7+RawData!L1814*ScoringModel!$B$8+RawData!M1814*ScoringModel!$B$9+RawData!N1814*ScoringModel!$B$10)*0.01,"")</f>
        <v/>
      </c>
      <c r="O1814" t="str">
        <f>IF(A1814&lt;&gt;"",(RawData!O1814*ScoringModel!$B$14+RawData!P1814*ScoringModel!$B$15+RawData!Q1814*ScoringModel!$B$16+RawData!R1814*ScoringModel!$B$17+RawData!S1814*ScoringModel!$B$18+RawData!T1814*ScoringModel!$B$19+RawData!U1814*ScoringModel!$B$20)*0.01,"")</f>
        <v/>
      </c>
      <c r="P1814" t="str">
        <f>IF(A1814&lt;&gt;"",(RawData!V1814*ScoringModel!$B$24+RawData!W1814*ScoringModel!$B$25+RawData!X1814*ScoringModel!$B$26+RawData!Y1814*ScoringModel!$B$27+RawData!Z1814*ScoringModel!$B$28+RawData!AA1814*ScoringModel!$B$29+RawData!AB1814*ScoringModel!$B$30)*0.01,"")</f>
        <v/>
      </c>
      <c r="Q1814" s="19"/>
      <c r="R1814" s="19"/>
      <c r="S1814" s="19"/>
      <c r="T1814" s="19"/>
      <c r="U1814" s="19"/>
      <c r="V1814" s="19"/>
    </row>
    <row r="1815" spans="1:22" x14ac:dyDescent="0.25">
      <c r="A1815" t="str">
        <f>IF(RawData!A1815&lt;&gt;"",RawData!A1815,"")</f>
        <v/>
      </c>
      <c r="B1815" t="str">
        <f>IF(RawData!B1815&lt;&gt;"",CONCATENATE(RawData!B1815,", ",RawData!C1815),"")</f>
        <v/>
      </c>
      <c r="C1815" t="str">
        <f>IF(RawData!D1815&lt;&gt;"",RawData!D1815,"")</f>
        <v/>
      </c>
      <c r="D1815" s="28" t="str">
        <f>IF(RawData!E1815&lt;&gt;"",RawData!E1815,"")</f>
        <v/>
      </c>
      <c r="E1815" t="str">
        <f>IF(RawData!F1815&lt;&gt;"",CONCATENATE(RawData!F1815,", ",LEFT(RawData!G1815,1)),"")</f>
        <v/>
      </c>
      <c r="G1815" s="30" t="str">
        <f t="shared" si="28"/>
        <v/>
      </c>
      <c r="H1815" t="str">
        <f>IF(A1815&lt;&gt;"",VLOOKUP(G1815,ScoreRanges!$C$4:$E$8,3),"")</f>
        <v/>
      </c>
      <c r="J1815" s="30" t="str">
        <f>IF(AND(ConversionTable!$F$2&lt;&gt;"",A1815&lt;&gt;""),VLOOKUP(G1815,ConversionTable!B$2:D$402,3),"")</f>
        <v/>
      </c>
      <c r="K1815" t="str">
        <f>IF(AND(ConversionTable!$F$2&lt;&gt;"",A1815&lt;&gt;""),VLOOKUP(J1815,ConversionTable!I$4:K$7,3),"")</f>
        <v/>
      </c>
      <c r="M1815" t="str">
        <f>IF(A1815&lt;&gt;"",(RawData!AC1815*ScoringModel!$B$11+RawData!AD1815*ScoringModel!$B$21+RawData!AE1815*ScoringModel!$B$31)*0.01,"")</f>
        <v/>
      </c>
      <c r="N1815" t="str">
        <f>IF(A1815&lt;&gt;"",(RawData!H1815*ScoringModel!$B$4+RawData!I1815*ScoringModel!$B$5+RawData!J1815*ScoringModel!$B$6+RawData!K1815*ScoringModel!$B$7+RawData!L1815*ScoringModel!$B$8+RawData!M1815*ScoringModel!$B$9+RawData!N1815*ScoringModel!$B$10)*0.01,"")</f>
        <v/>
      </c>
      <c r="O1815" t="str">
        <f>IF(A1815&lt;&gt;"",(RawData!O1815*ScoringModel!$B$14+RawData!P1815*ScoringModel!$B$15+RawData!Q1815*ScoringModel!$B$16+RawData!R1815*ScoringModel!$B$17+RawData!S1815*ScoringModel!$B$18+RawData!T1815*ScoringModel!$B$19+RawData!U1815*ScoringModel!$B$20)*0.01,"")</f>
        <v/>
      </c>
      <c r="P1815" t="str">
        <f>IF(A1815&lt;&gt;"",(RawData!V1815*ScoringModel!$B$24+RawData!W1815*ScoringModel!$B$25+RawData!X1815*ScoringModel!$B$26+RawData!Y1815*ScoringModel!$B$27+RawData!Z1815*ScoringModel!$B$28+RawData!AA1815*ScoringModel!$B$29+RawData!AB1815*ScoringModel!$B$30)*0.01,"")</f>
        <v/>
      </c>
      <c r="Q1815" s="19"/>
      <c r="R1815" s="19"/>
      <c r="S1815" s="19"/>
      <c r="T1815" s="19"/>
      <c r="U1815" s="19"/>
      <c r="V1815" s="19"/>
    </row>
    <row r="1816" spans="1:22" x14ac:dyDescent="0.25">
      <c r="A1816" t="str">
        <f>IF(RawData!A1816&lt;&gt;"",RawData!A1816,"")</f>
        <v/>
      </c>
      <c r="B1816" t="str">
        <f>IF(RawData!B1816&lt;&gt;"",CONCATENATE(RawData!B1816,", ",RawData!C1816),"")</f>
        <v/>
      </c>
      <c r="C1816" t="str">
        <f>IF(RawData!D1816&lt;&gt;"",RawData!D1816,"")</f>
        <v/>
      </c>
      <c r="D1816" s="28" t="str">
        <f>IF(RawData!E1816&lt;&gt;"",RawData!E1816,"")</f>
        <v/>
      </c>
      <c r="E1816" t="str">
        <f>IF(RawData!F1816&lt;&gt;"",CONCATENATE(RawData!F1816,", ",LEFT(RawData!G1816,1)),"")</f>
        <v/>
      </c>
      <c r="G1816" s="30" t="str">
        <f t="shared" si="28"/>
        <v/>
      </c>
      <c r="H1816" t="str">
        <f>IF(A1816&lt;&gt;"",VLOOKUP(G1816,ScoreRanges!$C$4:$E$8,3),"")</f>
        <v/>
      </c>
      <c r="J1816" s="30" t="str">
        <f>IF(AND(ConversionTable!$F$2&lt;&gt;"",A1816&lt;&gt;""),VLOOKUP(G1816,ConversionTable!B$2:D$402,3),"")</f>
        <v/>
      </c>
      <c r="K1816" t="str">
        <f>IF(AND(ConversionTable!$F$2&lt;&gt;"",A1816&lt;&gt;""),VLOOKUP(J1816,ConversionTable!I$4:K$7,3),"")</f>
        <v/>
      </c>
      <c r="M1816" t="str">
        <f>IF(A1816&lt;&gt;"",(RawData!AC1816*ScoringModel!$B$11+RawData!AD1816*ScoringModel!$B$21+RawData!AE1816*ScoringModel!$B$31)*0.01,"")</f>
        <v/>
      </c>
      <c r="N1816" t="str">
        <f>IF(A1816&lt;&gt;"",(RawData!H1816*ScoringModel!$B$4+RawData!I1816*ScoringModel!$B$5+RawData!J1816*ScoringModel!$B$6+RawData!K1816*ScoringModel!$B$7+RawData!L1816*ScoringModel!$B$8+RawData!M1816*ScoringModel!$B$9+RawData!N1816*ScoringModel!$B$10)*0.01,"")</f>
        <v/>
      </c>
      <c r="O1816" t="str">
        <f>IF(A1816&lt;&gt;"",(RawData!O1816*ScoringModel!$B$14+RawData!P1816*ScoringModel!$B$15+RawData!Q1816*ScoringModel!$B$16+RawData!R1816*ScoringModel!$B$17+RawData!S1816*ScoringModel!$B$18+RawData!T1816*ScoringModel!$B$19+RawData!U1816*ScoringModel!$B$20)*0.01,"")</f>
        <v/>
      </c>
      <c r="P1816" t="str">
        <f>IF(A1816&lt;&gt;"",(RawData!V1816*ScoringModel!$B$24+RawData!W1816*ScoringModel!$B$25+RawData!X1816*ScoringModel!$B$26+RawData!Y1816*ScoringModel!$B$27+RawData!Z1816*ScoringModel!$B$28+RawData!AA1816*ScoringModel!$B$29+RawData!AB1816*ScoringModel!$B$30)*0.01,"")</f>
        <v/>
      </c>
      <c r="Q1816" s="19"/>
      <c r="R1816" s="19"/>
      <c r="S1816" s="19"/>
      <c r="T1816" s="19"/>
      <c r="U1816" s="19"/>
      <c r="V1816" s="19"/>
    </row>
    <row r="1817" spans="1:22" x14ac:dyDescent="0.25">
      <c r="A1817" t="str">
        <f>IF(RawData!A1817&lt;&gt;"",RawData!A1817,"")</f>
        <v/>
      </c>
      <c r="B1817" t="str">
        <f>IF(RawData!B1817&lt;&gt;"",CONCATENATE(RawData!B1817,", ",RawData!C1817),"")</f>
        <v/>
      </c>
      <c r="C1817" t="str">
        <f>IF(RawData!D1817&lt;&gt;"",RawData!D1817,"")</f>
        <v/>
      </c>
      <c r="D1817" s="28" t="str">
        <f>IF(RawData!E1817&lt;&gt;"",RawData!E1817,"")</f>
        <v/>
      </c>
      <c r="E1817" t="str">
        <f>IF(RawData!F1817&lt;&gt;"",CONCATENATE(RawData!F1817,", ",LEFT(RawData!G1817,1)),"")</f>
        <v/>
      </c>
      <c r="G1817" s="30" t="str">
        <f t="shared" si="28"/>
        <v/>
      </c>
      <c r="H1817" t="str">
        <f>IF(A1817&lt;&gt;"",VLOOKUP(G1817,ScoreRanges!$C$4:$E$8,3),"")</f>
        <v/>
      </c>
      <c r="J1817" s="30" t="str">
        <f>IF(AND(ConversionTable!$F$2&lt;&gt;"",A1817&lt;&gt;""),VLOOKUP(G1817,ConversionTable!B$2:D$402,3),"")</f>
        <v/>
      </c>
      <c r="K1817" t="str">
        <f>IF(AND(ConversionTable!$F$2&lt;&gt;"",A1817&lt;&gt;""),VLOOKUP(J1817,ConversionTable!I$4:K$7,3),"")</f>
        <v/>
      </c>
      <c r="M1817" t="str">
        <f>IF(A1817&lt;&gt;"",(RawData!AC1817*ScoringModel!$B$11+RawData!AD1817*ScoringModel!$B$21+RawData!AE1817*ScoringModel!$B$31)*0.01,"")</f>
        <v/>
      </c>
      <c r="N1817" t="str">
        <f>IF(A1817&lt;&gt;"",(RawData!H1817*ScoringModel!$B$4+RawData!I1817*ScoringModel!$B$5+RawData!J1817*ScoringModel!$B$6+RawData!K1817*ScoringModel!$B$7+RawData!L1817*ScoringModel!$B$8+RawData!M1817*ScoringModel!$B$9+RawData!N1817*ScoringModel!$B$10)*0.01,"")</f>
        <v/>
      </c>
      <c r="O1817" t="str">
        <f>IF(A1817&lt;&gt;"",(RawData!O1817*ScoringModel!$B$14+RawData!P1817*ScoringModel!$B$15+RawData!Q1817*ScoringModel!$B$16+RawData!R1817*ScoringModel!$B$17+RawData!S1817*ScoringModel!$B$18+RawData!T1817*ScoringModel!$B$19+RawData!U1817*ScoringModel!$B$20)*0.01,"")</f>
        <v/>
      </c>
      <c r="P1817" t="str">
        <f>IF(A1817&lt;&gt;"",(RawData!V1817*ScoringModel!$B$24+RawData!W1817*ScoringModel!$B$25+RawData!X1817*ScoringModel!$B$26+RawData!Y1817*ScoringModel!$B$27+RawData!Z1817*ScoringModel!$B$28+RawData!AA1817*ScoringModel!$B$29+RawData!AB1817*ScoringModel!$B$30)*0.01,"")</f>
        <v/>
      </c>
      <c r="Q1817" s="19"/>
      <c r="R1817" s="19"/>
      <c r="S1817" s="19"/>
      <c r="T1817" s="19"/>
      <c r="U1817" s="19"/>
      <c r="V1817" s="19"/>
    </row>
    <row r="1818" spans="1:22" x14ac:dyDescent="0.25">
      <c r="A1818" t="str">
        <f>IF(RawData!A1818&lt;&gt;"",RawData!A1818,"")</f>
        <v/>
      </c>
      <c r="B1818" t="str">
        <f>IF(RawData!B1818&lt;&gt;"",CONCATENATE(RawData!B1818,", ",RawData!C1818),"")</f>
        <v/>
      </c>
      <c r="C1818" t="str">
        <f>IF(RawData!D1818&lt;&gt;"",RawData!D1818,"")</f>
        <v/>
      </c>
      <c r="D1818" s="28" t="str">
        <f>IF(RawData!E1818&lt;&gt;"",RawData!E1818,"")</f>
        <v/>
      </c>
      <c r="E1818" t="str">
        <f>IF(RawData!F1818&lt;&gt;"",CONCATENATE(RawData!F1818,", ",LEFT(RawData!G1818,1)),"")</f>
        <v/>
      </c>
      <c r="G1818" s="30" t="str">
        <f t="shared" si="28"/>
        <v/>
      </c>
      <c r="H1818" t="str">
        <f>IF(A1818&lt;&gt;"",VLOOKUP(G1818,ScoreRanges!$C$4:$E$8,3),"")</f>
        <v/>
      </c>
      <c r="J1818" s="30" t="str">
        <f>IF(AND(ConversionTable!$F$2&lt;&gt;"",A1818&lt;&gt;""),VLOOKUP(G1818,ConversionTable!B$2:D$402,3),"")</f>
        <v/>
      </c>
      <c r="K1818" t="str">
        <f>IF(AND(ConversionTable!$F$2&lt;&gt;"",A1818&lt;&gt;""),VLOOKUP(J1818,ConversionTable!I$4:K$7,3),"")</f>
        <v/>
      </c>
      <c r="M1818" t="str">
        <f>IF(A1818&lt;&gt;"",(RawData!AC1818*ScoringModel!$B$11+RawData!AD1818*ScoringModel!$B$21+RawData!AE1818*ScoringModel!$B$31)*0.01,"")</f>
        <v/>
      </c>
      <c r="N1818" t="str">
        <f>IF(A1818&lt;&gt;"",(RawData!H1818*ScoringModel!$B$4+RawData!I1818*ScoringModel!$B$5+RawData!J1818*ScoringModel!$B$6+RawData!K1818*ScoringModel!$B$7+RawData!L1818*ScoringModel!$B$8+RawData!M1818*ScoringModel!$B$9+RawData!N1818*ScoringModel!$B$10)*0.01,"")</f>
        <v/>
      </c>
      <c r="O1818" t="str">
        <f>IF(A1818&lt;&gt;"",(RawData!O1818*ScoringModel!$B$14+RawData!P1818*ScoringModel!$B$15+RawData!Q1818*ScoringModel!$B$16+RawData!R1818*ScoringModel!$B$17+RawData!S1818*ScoringModel!$B$18+RawData!T1818*ScoringModel!$B$19+RawData!U1818*ScoringModel!$B$20)*0.01,"")</f>
        <v/>
      </c>
      <c r="P1818" t="str">
        <f>IF(A1818&lt;&gt;"",(RawData!V1818*ScoringModel!$B$24+RawData!W1818*ScoringModel!$B$25+RawData!X1818*ScoringModel!$B$26+RawData!Y1818*ScoringModel!$B$27+RawData!Z1818*ScoringModel!$B$28+RawData!AA1818*ScoringModel!$B$29+RawData!AB1818*ScoringModel!$B$30)*0.01,"")</f>
        <v/>
      </c>
      <c r="Q1818" s="19"/>
      <c r="R1818" s="19"/>
      <c r="S1818" s="19"/>
      <c r="T1818" s="19"/>
      <c r="U1818" s="19"/>
      <c r="V1818" s="19"/>
    </row>
    <row r="1819" spans="1:22" x14ac:dyDescent="0.25">
      <c r="A1819" t="str">
        <f>IF(RawData!A1819&lt;&gt;"",RawData!A1819,"")</f>
        <v/>
      </c>
      <c r="B1819" t="str">
        <f>IF(RawData!B1819&lt;&gt;"",CONCATENATE(RawData!B1819,", ",RawData!C1819),"")</f>
        <v/>
      </c>
      <c r="C1819" t="str">
        <f>IF(RawData!D1819&lt;&gt;"",RawData!D1819,"")</f>
        <v/>
      </c>
      <c r="D1819" s="28" t="str">
        <f>IF(RawData!E1819&lt;&gt;"",RawData!E1819,"")</f>
        <v/>
      </c>
      <c r="E1819" t="str">
        <f>IF(RawData!F1819&lt;&gt;"",CONCATENATE(RawData!F1819,", ",LEFT(RawData!G1819,1)),"")</f>
        <v/>
      </c>
      <c r="G1819" s="30" t="str">
        <f t="shared" si="28"/>
        <v/>
      </c>
      <c r="H1819" t="str">
        <f>IF(A1819&lt;&gt;"",VLOOKUP(G1819,ScoreRanges!$C$4:$E$8,3),"")</f>
        <v/>
      </c>
      <c r="J1819" s="30" t="str">
        <f>IF(AND(ConversionTable!$F$2&lt;&gt;"",A1819&lt;&gt;""),VLOOKUP(G1819,ConversionTable!B$2:D$402,3),"")</f>
        <v/>
      </c>
      <c r="K1819" t="str">
        <f>IF(AND(ConversionTable!$F$2&lt;&gt;"",A1819&lt;&gt;""),VLOOKUP(J1819,ConversionTable!I$4:K$7,3),"")</f>
        <v/>
      </c>
      <c r="M1819" t="str">
        <f>IF(A1819&lt;&gt;"",(RawData!AC1819*ScoringModel!$B$11+RawData!AD1819*ScoringModel!$B$21+RawData!AE1819*ScoringModel!$B$31)*0.01,"")</f>
        <v/>
      </c>
      <c r="N1819" t="str">
        <f>IF(A1819&lt;&gt;"",(RawData!H1819*ScoringModel!$B$4+RawData!I1819*ScoringModel!$B$5+RawData!J1819*ScoringModel!$B$6+RawData!K1819*ScoringModel!$B$7+RawData!L1819*ScoringModel!$B$8+RawData!M1819*ScoringModel!$B$9+RawData!N1819*ScoringModel!$B$10)*0.01,"")</f>
        <v/>
      </c>
      <c r="O1819" t="str">
        <f>IF(A1819&lt;&gt;"",(RawData!O1819*ScoringModel!$B$14+RawData!P1819*ScoringModel!$B$15+RawData!Q1819*ScoringModel!$B$16+RawData!R1819*ScoringModel!$B$17+RawData!S1819*ScoringModel!$B$18+RawData!T1819*ScoringModel!$B$19+RawData!U1819*ScoringModel!$B$20)*0.01,"")</f>
        <v/>
      </c>
      <c r="P1819" t="str">
        <f>IF(A1819&lt;&gt;"",(RawData!V1819*ScoringModel!$B$24+RawData!W1819*ScoringModel!$B$25+RawData!X1819*ScoringModel!$B$26+RawData!Y1819*ScoringModel!$B$27+RawData!Z1819*ScoringModel!$B$28+RawData!AA1819*ScoringModel!$B$29+RawData!AB1819*ScoringModel!$B$30)*0.01,"")</f>
        <v/>
      </c>
      <c r="Q1819" s="19"/>
      <c r="R1819" s="19"/>
      <c r="S1819" s="19"/>
      <c r="T1819" s="19"/>
      <c r="U1819" s="19"/>
      <c r="V1819" s="19"/>
    </row>
    <row r="1820" spans="1:22" x14ac:dyDescent="0.25">
      <c r="A1820" t="str">
        <f>IF(RawData!A1820&lt;&gt;"",RawData!A1820,"")</f>
        <v/>
      </c>
      <c r="B1820" t="str">
        <f>IF(RawData!B1820&lt;&gt;"",CONCATENATE(RawData!B1820,", ",RawData!C1820),"")</f>
        <v/>
      </c>
      <c r="C1820" t="str">
        <f>IF(RawData!D1820&lt;&gt;"",RawData!D1820,"")</f>
        <v/>
      </c>
      <c r="D1820" s="28" t="str">
        <f>IF(RawData!E1820&lt;&gt;"",RawData!E1820,"")</f>
        <v/>
      </c>
      <c r="E1820" t="str">
        <f>IF(RawData!F1820&lt;&gt;"",CONCATENATE(RawData!F1820,", ",LEFT(RawData!G1820,1)),"")</f>
        <v/>
      </c>
      <c r="G1820" s="30" t="str">
        <f t="shared" si="28"/>
        <v/>
      </c>
      <c r="H1820" t="str">
        <f>IF(A1820&lt;&gt;"",VLOOKUP(G1820,ScoreRanges!$C$4:$E$8,3),"")</f>
        <v/>
      </c>
      <c r="J1820" s="30" t="str">
        <f>IF(AND(ConversionTable!$F$2&lt;&gt;"",A1820&lt;&gt;""),VLOOKUP(G1820,ConversionTable!B$2:D$402,3),"")</f>
        <v/>
      </c>
      <c r="K1820" t="str">
        <f>IF(AND(ConversionTable!$F$2&lt;&gt;"",A1820&lt;&gt;""),VLOOKUP(J1820,ConversionTable!I$4:K$7,3),"")</f>
        <v/>
      </c>
      <c r="M1820" t="str">
        <f>IF(A1820&lt;&gt;"",(RawData!AC1820*ScoringModel!$B$11+RawData!AD1820*ScoringModel!$B$21+RawData!AE1820*ScoringModel!$B$31)*0.01,"")</f>
        <v/>
      </c>
      <c r="N1820" t="str">
        <f>IF(A1820&lt;&gt;"",(RawData!H1820*ScoringModel!$B$4+RawData!I1820*ScoringModel!$B$5+RawData!J1820*ScoringModel!$B$6+RawData!K1820*ScoringModel!$B$7+RawData!L1820*ScoringModel!$B$8+RawData!M1820*ScoringModel!$B$9+RawData!N1820*ScoringModel!$B$10)*0.01,"")</f>
        <v/>
      </c>
      <c r="O1820" t="str">
        <f>IF(A1820&lt;&gt;"",(RawData!O1820*ScoringModel!$B$14+RawData!P1820*ScoringModel!$B$15+RawData!Q1820*ScoringModel!$B$16+RawData!R1820*ScoringModel!$B$17+RawData!S1820*ScoringModel!$B$18+RawData!T1820*ScoringModel!$B$19+RawData!U1820*ScoringModel!$B$20)*0.01,"")</f>
        <v/>
      </c>
      <c r="P1820" t="str">
        <f>IF(A1820&lt;&gt;"",(RawData!V1820*ScoringModel!$B$24+RawData!W1820*ScoringModel!$B$25+RawData!X1820*ScoringModel!$B$26+RawData!Y1820*ScoringModel!$B$27+RawData!Z1820*ScoringModel!$B$28+RawData!AA1820*ScoringModel!$B$29+RawData!AB1820*ScoringModel!$B$30)*0.01,"")</f>
        <v/>
      </c>
      <c r="Q1820" s="19"/>
      <c r="R1820" s="19"/>
      <c r="S1820" s="19"/>
      <c r="T1820" s="19"/>
      <c r="U1820" s="19"/>
      <c r="V1820" s="19"/>
    </row>
    <row r="1821" spans="1:22" x14ac:dyDescent="0.25">
      <c r="A1821" t="str">
        <f>IF(RawData!A1821&lt;&gt;"",RawData!A1821,"")</f>
        <v/>
      </c>
      <c r="B1821" t="str">
        <f>IF(RawData!B1821&lt;&gt;"",CONCATENATE(RawData!B1821,", ",RawData!C1821),"")</f>
        <v/>
      </c>
      <c r="C1821" t="str">
        <f>IF(RawData!D1821&lt;&gt;"",RawData!D1821,"")</f>
        <v/>
      </c>
      <c r="D1821" s="28" t="str">
        <f>IF(RawData!E1821&lt;&gt;"",RawData!E1821,"")</f>
        <v/>
      </c>
      <c r="E1821" t="str">
        <f>IF(RawData!F1821&lt;&gt;"",CONCATENATE(RawData!F1821,", ",LEFT(RawData!G1821,1)),"")</f>
        <v/>
      </c>
      <c r="G1821" s="30" t="str">
        <f t="shared" si="28"/>
        <v/>
      </c>
      <c r="H1821" t="str">
        <f>IF(A1821&lt;&gt;"",VLOOKUP(G1821,ScoreRanges!$C$4:$E$8,3),"")</f>
        <v/>
      </c>
      <c r="J1821" s="30" t="str">
        <f>IF(AND(ConversionTable!$F$2&lt;&gt;"",A1821&lt;&gt;""),VLOOKUP(G1821,ConversionTable!B$2:D$402,3),"")</f>
        <v/>
      </c>
      <c r="K1821" t="str">
        <f>IF(AND(ConversionTable!$F$2&lt;&gt;"",A1821&lt;&gt;""),VLOOKUP(J1821,ConversionTable!I$4:K$7,3),"")</f>
        <v/>
      </c>
      <c r="M1821" t="str">
        <f>IF(A1821&lt;&gt;"",(RawData!AC1821*ScoringModel!$B$11+RawData!AD1821*ScoringModel!$B$21+RawData!AE1821*ScoringModel!$B$31)*0.01,"")</f>
        <v/>
      </c>
      <c r="N1821" t="str">
        <f>IF(A1821&lt;&gt;"",(RawData!H1821*ScoringModel!$B$4+RawData!I1821*ScoringModel!$B$5+RawData!J1821*ScoringModel!$B$6+RawData!K1821*ScoringModel!$B$7+RawData!L1821*ScoringModel!$B$8+RawData!M1821*ScoringModel!$B$9+RawData!N1821*ScoringModel!$B$10)*0.01,"")</f>
        <v/>
      </c>
      <c r="O1821" t="str">
        <f>IF(A1821&lt;&gt;"",(RawData!O1821*ScoringModel!$B$14+RawData!P1821*ScoringModel!$B$15+RawData!Q1821*ScoringModel!$B$16+RawData!R1821*ScoringModel!$B$17+RawData!S1821*ScoringModel!$B$18+RawData!T1821*ScoringModel!$B$19+RawData!U1821*ScoringModel!$B$20)*0.01,"")</f>
        <v/>
      </c>
      <c r="P1821" t="str">
        <f>IF(A1821&lt;&gt;"",(RawData!V1821*ScoringModel!$B$24+RawData!W1821*ScoringModel!$B$25+RawData!X1821*ScoringModel!$B$26+RawData!Y1821*ScoringModel!$B$27+RawData!Z1821*ScoringModel!$B$28+RawData!AA1821*ScoringModel!$B$29+RawData!AB1821*ScoringModel!$B$30)*0.01,"")</f>
        <v/>
      </c>
      <c r="Q1821" s="19"/>
      <c r="R1821" s="19"/>
      <c r="S1821" s="19"/>
      <c r="T1821" s="19"/>
      <c r="U1821" s="19"/>
      <c r="V1821" s="19"/>
    </row>
    <row r="1822" spans="1:22" x14ac:dyDescent="0.25">
      <c r="A1822" t="str">
        <f>IF(RawData!A1822&lt;&gt;"",RawData!A1822,"")</f>
        <v/>
      </c>
      <c r="B1822" t="str">
        <f>IF(RawData!B1822&lt;&gt;"",CONCATENATE(RawData!B1822,", ",RawData!C1822),"")</f>
        <v/>
      </c>
      <c r="C1822" t="str">
        <f>IF(RawData!D1822&lt;&gt;"",RawData!D1822,"")</f>
        <v/>
      </c>
      <c r="D1822" s="28" t="str">
        <f>IF(RawData!E1822&lt;&gt;"",RawData!E1822,"")</f>
        <v/>
      </c>
      <c r="E1822" t="str">
        <f>IF(RawData!F1822&lt;&gt;"",CONCATENATE(RawData!F1822,", ",LEFT(RawData!G1822,1)),"")</f>
        <v/>
      </c>
      <c r="G1822" s="30" t="str">
        <f t="shared" si="28"/>
        <v/>
      </c>
      <c r="H1822" t="str">
        <f>IF(A1822&lt;&gt;"",VLOOKUP(G1822,ScoreRanges!$C$4:$E$8,3),"")</f>
        <v/>
      </c>
      <c r="J1822" s="30" t="str">
        <f>IF(AND(ConversionTable!$F$2&lt;&gt;"",A1822&lt;&gt;""),VLOOKUP(G1822,ConversionTable!B$2:D$402,3),"")</f>
        <v/>
      </c>
      <c r="K1822" t="str">
        <f>IF(AND(ConversionTable!$F$2&lt;&gt;"",A1822&lt;&gt;""),VLOOKUP(J1822,ConversionTable!I$4:K$7,3),"")</f>
        <v/>
      </c>
      <c r="M1822" t="str">
        <f>IF(A1822&lt;&gt;"",(RawData!AC1822*ScoringModel!$B$11+RawData!AD1822*ScoringModel!$B$21+RawData!AE1822*ScoringModel!$B$31)*0.01,"")</f>
        <v/>
      </c>
      <c r="N1822" t="str">
        <f>IF(A1822&lt;&gt;"",(RawData!H1822*ScoringModel!$B$4+RawData!I1822*ScoringModel!$B$5+RawData!J1822*ScoringModel!$B$6+RawData!K1822*ScoringModel!$B$7+RawData!L1822*ScoringModel!$B$8+RawData!M1822*ScoringModel!$B$9+RawData!N1822*ScoringModel!$B$10)*0.01,"")</f>
        <v/>
      </c>
      <c r="O1822" t="str">
        <f>IF(A1822&lt;&gt;"",(RawData!O1822*ScoringModel!$B$14+RawData!P1822*ScoringModel!$B$15+RawData!Q1822*ScoringModel!$B$16+RawData!R1822*ScoringModel!$B$17+RawData!S1822*ScoringModel!$B$18+RawData!T1822*ScoringModel!$B$19+RawData!U1822*ScoringModel!$B$20)*0.01,"")</f>
        <v/>
      </c>
      <c r="P1822" t="str">
        <f>IF(A1822&lt;&gt;"",(RawData!V1822*ScoringModel!$B$24+RawData!W1822*ScoringModel!$B$25+RawData!X1822*ScoringModel!$B$26+RawData!Y1822*ScoringModel!$B$27+RawData!Z1822*ScoringModel!$B$28+RawData!AA1822*ScoringModel!$B$29+RawData!AB1822*ScoringModel!$B$30)*0.01,"")</f>
        <v/>
      </c>
      <c r="Q1822" s="19"/>
      <c r="R1822" s="19"/>
      <c r="S1822" s="19"/>
      <c r="T1822" s="19"/>
      <c r="U1822" s="19"/>
      <c r="V1822" s="19"/>
    </row>
    <row r="1823" spans="1:22" x14ac:dyDescent="0.25">
      <c r="A1823" t="str">
        <f>IF(RawData!A1823&lt;&gt;"",RawData!A1823,"")</f>
        <v/>
      </c>
      <c r="B1823" t="str">
        <f>IF(RawData!B1823&lt;&gt;"",CONCATENATE(RawData!B1823,", ",RawData!C1823),"")</f>
        <v/>
      </c>
      <c r="C1823" t="str">
        <f>IF(RawData!D1823&lt;&gt;"",RawData!D1823,"")</f>
        <v/>
      </c>
      <c r="D1823" s="28" t="str">
        <f>IF(RawData!E1823&lt;&gt;"",RawData!E1823,"")</f>
        <v/>
      </c>
      <c r="E1823" t="str">
        <f>IF(RawData!F1823&lt;&gt;"",CONCATENATE(RawData!F1823,", ",LEFT(RawData!G1823,1)),"")</f>
        <v/>
      </c>
      <c r="G1823" s="30" t="str">
        <f t="shared" si="28"/>
        <v/>
      </c>
      <c r="H1823" t="str">
        <f>IF(A1823&lt;&gt;"",VLOOKUP(G1823,ScoreRanges!$C$4:$E$8,3),"")</f>
        <v/>
      </c>
      <c r="J1823" s="30" t="str">
        <f>IF(AND(ConversionTable!$F$2&lt;&gt;"",A1823&lt;&gt;""),VLOOKUP(G1823,ConversionTable!B$2:D$402,3),"")</f>
        <v/>
      </c>
      <c r="K1823" t="str">
        <f>IF(AND(ConversionTable!$F$2&lt;&gt;"",A1823&lt;&gt;""),VLOOKUP(J1823,ConversionTable!I$4:K$7,3),"")</f>
        <v/>
      </c>
      <c r="M1823" t="str">
        <f>IF(A1823&lt;&gt;"",(RawData!AC1823*ScoringModel!$B$11+RawData!AD1823*ScoringModel!$B$21+RawData!AE1823*ScoringModel!$B$31)*0.01,"")</f>
        <v/>
      </c>
      <c r="N1823" t="str">
        <f>IF(A1823&lt;&gt;"",(RawData!H1823*ScoringModel!$B$4+RawData!I1823*ScoringModel!$B$5+RawData!J1823*ScoringModel!$B$6+RawData!K1823*ScoringModel!$B$7+RawData!L1823*ScoringModel!$B$8+RawData!M1823*ScoringModel!$B$9+RawData!N1823*ScoringModel!$B$10)*0.01,"")</f>
        <v/>
      </c>
      <c r="O1823" t="str">
        <f>IF(A1823&lt;&gt;"",(RawData!O1823*ScoringModel!$B$14+RawData!P1823*ScoringModel!$B$15+RawData!Q1823*ScoringModel!$B$16+RawData!R1823*ScoringModel!$B$17+RawData!S1823*ScoringModel!$B$18+RawData!T1823*ScoringModel!$B$19+RawData!U1823*ScoringModel!$B$20)*0.01,"")</f>
        <v/>
      </c>
      <c r="P1823" t="str">
        <f>IF(A1823&lt;&gt;"",(RawData!V1823*ScoringModel!$B$24+RawData!W1823*ScoringModel!$B$25+RawData!X1823*ScoringModel!$B$26+RawData!Y1823*ScoringModel!$B$27+RawData!Z1823*ScoringModel!$B$28+RawData!AA1823*ScoringModel!$B$29+RawData!AB1823*ScoringModel!$B$30)*0.01,"")</f>
        <v/>
      </c>
      <c r="Q1823" s="19"/>
      <c r="R1823" s="19"/>
      <c r="S1823" s="19"/>
      <c r="T1823" s="19"/>
      <c r="U1823" s="19"/>
      <c r="V1823" s="19"/>
    </row>
    <row r="1824" spans="1:22" x14ac:dyDescent="0.25">
      <c r="A1824" t="str">
        <f>IF(RawData!A1824&lt;&gt;"",RawData!A1824,"")</f>
        <v/>
      </c>
      <c r="B1824" t="str">
        <f>IF(RawData!B1824&lt;&gt;"",CONCATENATE(RawData!B1824,", ",RawData!C1824),"")</f>
        <v/>
      </c>
      <c r="C1824" t="str">
        <f>IF(RawData!D1824&lt;&gt;"",RawData!D1824,"")</f>
        <v/>
      </c>
      <c r="D1824" s="28" t="str">
        <f>IF(RawData!E1824&lt;&gt;"",RawData!E1824,"")</f>
        <v/>
      </c>
      <c r="E1824" t="str">
        <f>IF(RawData!F1824&lt;&gt;"",CONCATENATE(RawData!F1824,", ",LEFT(RawData!G1824,1)),"")</f>
        <v/>
      </c>
      <c r="G1824" s="30" t="str">
        <f t="shared" si="28"/>
        <v/>
      </c>
      <c r="H1824" t="str">
        <f>IF(A1824&lt;&gt;"",VLOOKUP(G1824,ScoreRanges!$C$4:$E$8,3),"")</f>
        <v/>
      </c>
      <c r="J1824" s="30" t="str">
        <f>IF(AND(ConversionTable!$F$2&lt;&gt;"",A1824&lt;&gt;""),VLOOKUP(G1824,ConversionTable!B$2:D$402,3),"")</f>
        <v/>
      </c>
      <c r="K1824" t="str">
        <f>IF(AND(ConversionTable!$F$2&lt;&gt;"",A1824&lt;&gt;""),VLOOKUP(J1824,ConversionTable!I$4:K$7,3),"")</f>
        <v/>
      </c>
      <c r="M1824" t="str">
        <f>IF(A1824&lt;&gt;"",(RawData!AC1824*ScoringModel!$B$11+RawData!AD1824*ScoringModel!$B$21+RawData!AE1824*ScoringModel!$B$31)*0.01,"")</f>
        <v/>
      </c>
      <c r="N1824" t="str">
        <f>IF(A1824&lt;&gt;"",(RawData!H1824*ScoringModel!$B$4+RawData!I1824*ScoringModel!$B$5+RawData!J1824*ScoringModel!$B$6+RawData!K1824*ScoringModel!$B$7+RawData!L1824*ScoringModel!$B$8+RawData!M1824*ScoringModel!$B$9+RawData!N1824*ScoringModel!$B$10)*0.01,"")</f>
        <v/>
      </c>
      <c r="O1824" t="str">
        <f>IF(A1824&lt;&gt;"",(RawData!O1824*ScoringModel!$B$14+RawData!P1824*ScoringModel!$B$15+RawData!Q1824*ScoringModel!$B$16+RawData!R1824*ScoringModel!$B$17+RawData!S1824*ScoringModel!$B$18+RawData!T1824*ScoringModel!$B$19+RawData!U1824*ScoringModel!$B$20)*0.01,"")</f>
        <v/>
      </c>
      <c r="P1824" t="str">
        <f>IF(A1824&lt;&gt;"",(RawData!V1824*ScoringModel!$B$24+RawData!W1824*ScoringModel!$B$25+RawData!X1824*ScoringModel!$B$26+RawData!Y1824*ScoringModel!$B$27+RawData!Z1824*ScoringModel!$B$28+RawData!AA1824*ScoringModel!$B$29+RawData!AB1824*ScoringModel!$B$30)*0.01,"")</f>
        <v/>
      </c>
      <c r="Q1824" s="19"/>
      <c r="R1824" s="19"/>
      <c r="S1824" s="19"/>
      <c r="T1824" s="19"/>
      <c r="U1824" s="19"/>
      <c r="V1824" s="19"/>
    </row>
    <row r="1825" spans="1:22" x14ac:dyDescent="0.25">
      <c r="A1825" t="str">
        <f>IF(RawData!A1825&lt;&gt;"",RawData!A1825,"")</f>
        <v/>
      </c>
      <c r="B1825" t="str">
        <f>IF(RawData!B1825&lt;&gt;"",CONCATENATE(RawData!B1825,", ",RawData!C1825),"")</f>
        <v/>
      </c>
      <c r="C1825" t="str">
        <f>IF(RawData!D1825&lt;&gt;"",RawData!D1825,"")</f>
        <v/>
      </c>
      <c r="D1825" s="28" t="str">
        <f>IF(RawData!E1825&lt;&gt;"",RawData!E1825,"")</f>
        <v/>
      </c>
      <c r="E1825" t="str">
        <f>IF(RawData!F1825&lt;&gt;"",CONCATENATE(RawData!F1825,", ",LEFT(RawData!G1825,1)),"")</f>
        <v/>
      </c>
      <c r="G1825" s="30" t="str">
        <f t="shared" si="28"/>
        <v/>
      </c>
      <c r="H1825" t="str">
        <f>IF(A1825&lt;&gt;"",VLOOKUP(G1825,ScoreRanges!$C$4:$E$8,3),"")</f>
        <v/>
      </c>
      <c r="J1825" s="30" t="str">
        <f>IF(AND(ConversionTable!$F$2&lt;&gt;"",A1825&lt;&gt;""),VLOOKUP(G1825,ConversionTable!B$2:D$402,3),"")</f>
        <v/>
      </c>
      <c r="K1825" t="str">
        <f>IF(AND(ConversionTable!$F$2&lt;&gt;"",A1825&lt;&gt;""),VLOOKUP(J1825,ConversionTable!I$4:K$7,3),"")</f>
        <v/>
      </c>
      <c r="M1825" t="str">
        <f>IF(A1825&lt;&gt;"",(RawData!AC1825*ScoringModel!$B$11+RawData!AD1825*ScoringModel!$B$21+RawData!AE1825*ScoringModel!$B$31)*0.01,"")</f>
        <v/>
      </c>
      <c r="N1825" t="str">
        <f>IF(A1825&lt;&gt;"",(RawData!H1825*ScoringModel!$B$4+RawData!I1825*ScoringModel!$B$5+RawData!J1825*ScoringModel!$B$6+RawData!K1825*ScoringModel!$B$7+RawData!L1825*ScoringModel!$B$8+RawData!M1825*ScoringModel!$B$9+RawData!N1825*ScoringModel!$B$10)*0.01,"")</f>
        <v/>
      </c>
      <c r="O1825" t="str">
        <f>IF(A1825&lt;&gt;"",(RawData!O1825*ScoringModel!$B$14+RawData!P1825*ScoringModel!$B$15+RawData!Q1825*ScoringModel!$B$16+RawData!R1825*ScoringModel!$B$17+RawData!S1825*ScoringModel!$B$18+RawData!T1825*ScoringModel!$B$19+RawData!U1825*ScoringModel!$B$20)*0.01,"")</f>
        <v/>
      </c>
      <c r="P1825" t="str">
        <f>IF(A1825&lt;&gt;"",(RawData!V1825*ScoringModel!$B$24+RawData!W1825*ScoringModel!$B$25+RawData!X1825*ScoringModel!$B$26+RawData!Y1825*ScoringModel!$B$27+RawData!Z1825*ScoringModel!$B$28+RawData!AA1825*ScoringModel!$B$29+RawData!AB1825*ScoringModel!$B$30)*0.01,"")</f>
        <v/>
      </c>
      <c r="Q1825" s="19"/>
      <c r="R1825" s="19"/>
      <c r="S1825" s="19"/>
      <c r="T1825" s="19"/>
      <c r="U1825" s="19"/>
      <c r="V1825" s="19"/>
    </row>
    <row r="1826" spans="1:22" x14ac:dyDescent="0.25">
      <c r="A1826" t="str">
        <f>IF(RawData!A1826&lt;&gt;"",RawData!A1826,"")</f>
        <v/>
      </c>
      <c r="B1826" t="str">
        <f>IF(RawData!B1826&lt;&gt;"",CONCATENATE(RawData!B1826,", ",RawData!C1826),"")</f>
        <v/>
      </c>
      <c r="C1826" t="str">
        <f>IF(RawData!D1826&lt;&gt;"",RawData!D1826,"")</f>
        <v/>
      </c>
      <c r="D1826" s="28" t="str">
        <f>IF(RawData!E1826&lt;&gt;"",RawData!E1826,"")</f>
        <v/>
      </c>
      <c r="E1826" t="str">
        <f>IF(RawData!F1826&lt;&gt;"",CONCATENATE(RawData!F1826,", ",LEFT(RawData!G1826,1)),"")</f>
        <v/>
      </c>
      <c r="G1826" s="30" t="str">
        <f t="shared" si="28"/>
        <v/>
      </c>
      <c r="H1826" t="str">
        <f>IF(A1826&lt;&gt;"",VLOOKUP(G1826,ScoreRanges!$C$4:$E$8,3),"")</f>
        <v/>
      </c>
      <c r="J1826" s="30" t="str">
        <f>IF(AND(ConversionTable!$F$2&lt;&gt;"",A1826&lt;&gt;""),VLOOKUP(G1826,ConversionTable!B$2:D$402,3),"")</f>
        <v/>
      </c>
      <c r="K1826" t="str">
        <f>IF(AND(ConversionTable!$F$2&lt;&gt;"",A1826&lt;&gt;""),VLOOKUP(J1826,ConversionTable!I$4:K$7,3),"")</f>
        <v/>
      </c>
      <c r="M1826" t="str">
        <f>IF(A1826&lt;&gt;"",(RawData!AC1826*ScoringModel!$B$11+RawData!AD1826*ScoringModel!$B$21+RawData!AE1826*ScoringModel!$B$31)*0.01,"")</f>
        <v/>
      </c>
      <c r="N1826" t="str">
        <f>IF(A1826&lt;&gt;"",(RawData!H1826*ScoringModel!$B$4+RawData!I1826*ScoringModel!$B$5+RawData!J1826*ScoringModel!$B$6+RawData!K1826*ScoringModel!$B$7+RawData!L1826*ScoringModel!$B$8+RawData!M1826*ScoringModel!$B$9+RawData!N1826*ScoringModel!$B$10)*0.01,"")</f>
        <v/>
      </c>
      <c r="O1826" t="str">
        <f>IF(A1826&lt;&gt;"",(RawData!O1826*ScoringModel!$B$14+RawData!P1826*ScoringModel!$B$15+RawData!Q1826*ScoringModel!$B$16+RawData!R1826*ScoringModel!$B$17+RawData!S1826*ScoringModel!$B$18+RawData!T1826*ScoringModel!$B$19+RawData!U1826*ScoringModel!$B$20)*0.01,"")</f>
        <v/>
      </c>
      <c r="P1826" t="str">
        <f>IF(A1826&lt;&gt;"",(RawData!V1826*ScoringModel!$B$24+RawData!W1826*ScoringModel!$B$25+RawData!X1826*ScoringModel!$B$26+RawData!Y1826*ScoringModel!$B$27+RawData!Z1826*ScoringModel!$B$28+RawData!AA1826*ScoringModel!$B$29+RawData!AB1826*ScoringModel!$B$30)*0.01,"")</f>
        <v/>
      </c>
      <c r="Q1826" s="19"/>
      <c r="R1826" s="19"/>
      <c r="S1826" s="19"/>
      <c r="T1826" s="19"/>
      <c r="U1826" s="19"/>
      <c r="V1826" s="19"/>
    </row>
    <row r="1827" spans="1:22" x14ac:dyDescent="0.25">
      <c r="A1827" t="str">
        <f>IF(RawData!A1827&lt;&gt;"",RawData!A1827,"")</f>
        <v/>
      </c>
      <c r="B1827" t="str">
        <f>IF(RawData!B1827&lt;&gt;"",CONCATENATE(RawData!B1827,", ",RawData!C1827),"")</f>
        <v/>
      </c>
      <c r="C1827" t="str">
        <f>IF(RawData!D1827&lt;&gt;"",RawData!D1827,"")</f>
        <v/>
      </c>
      <c r="D1827" s="28" t="str">
        <f>IF(RawData!E1827&lt;&gt;"",RawData!E1827,"")</f>
        <v/>
      </c>
      <c r="E1827" t="str">
        <f>IF(RawData!F1827&lt;&gt;"",CONCATENATE(RawData!F1827,", ",LEFT(RawData!G1827,1)),"")</f>
        <v/>
      </c>
      <c r="G1827" s="30" t="str">
        <f t="shared" si="28"/>
        <v/>
      </c>
      <c r="H1827" t="str">
        <f>IF(A1827&lt;&gt;"",VLOOKUP(G1827,ScoreRanges!$C$4:$E$8,3),"")</f>
        <v/>
      </c>
      <c r="J1827" s="30" t="str">
        <f>IF(AND(ConversionTable!$F$2&lt;&gt;"",A1827&lt;&gt;""),VLOOKUP(G1827,ConversionTable!B$2:D$402,3),"")</f>
        <v/>
      </c>
      <c r="K1827" t="str">
        <f>IF(AND(ConversionTable!$F$2&lt;&gt;"",A1827&lt;&gt;""),VLOOKUP(J1827,ConversionTable!I$4:K$7,3),"")</f>
        <v/>
      </c>
      <c r="M1827" t="str">
        <f>IF(A1827&lt;&gt;"",(RawData!AC1827*ScoringModel!$B$11+RawData!AD1827*ScoringModel!$B$21+RawData!AE1827*ScoringModel!$B$31)*0.01,"")</f>
        <v/>
      </c>
      <c r="N1827" t="str">
        <f>IF(A1827&lt;&gt;"",(RawData!H1827*ScoringModel!$B$4+RawData!I1827*ScoringModel!$B$5+RawData!J1827*ScoringModel!$B$6+RawData!K1827*ScoringModel!$B$7+RawData!L1827*ScoringModel!$B$8+RawData!M1827*ScoringModel!$B$9+RawData!N1827*ScoringModel!$B$10)*0.01,"")</f>
        <v/>
      </c>
      <c r="O1827" t="str">
        <f>IF(A1827&lt;&gt;"",(RawData!O1827*ScoringModel!$B$14+RawData!P1827*ScoringModel!$B$15+RawData!Q1827*ScoringModel!$B$16+RawData!R1827*ScoringModel!$B$17+RawData!S1827*ScoringModel!$B$18+RawData!T1827*ScoringModel!$B$19+RawData!U1827*ScoringModel!$B$20)*0.01,"")</f>
        <v/>
      </c>
      <c r="P1827" t="str">
        <f>IF(A1827&lt;&gt;"",(RawData!V1827*ScoringModel!$B$24+RawData!W1827*ScoringModel!$B$25+RawData!X1827*ScoringModel!$B$26+RawData!Y1827*ScoringModel!$B$27+RawData!Z1827*ScoringModel!$B$28+RawData!AA1827*ScoringModel!$B$29+RawData!AB1827*ScoringModel!$B$30)*0.01,"")</f>
        <v/>
      </c>
      <c r="Q1827" s="19"/>
      <c r="R1827" s="19"/>
      <c r="S1827" s="19"/>
      <c r="T1827" s="19"/>
      <c r="U1827" s="19"/>
      <c r="V1827" s="19"/>
    </row>
    <row r="1828" spans="1:22" x14ac:dyDescent="0.25">
      <c r="A1828" t="str">
        <f>IF(RawData!A1828&lt;&gt;"",RawData!A1828,"")</f>
        <v/>
      </c>
      <c r="B1828" t="str">
        <f>IF(RawData!B1828&lt;&gt;"",CONCATENATE(RawData!B1828,", ",RawData!C1828),"")</f>
        <v/>
      </c>
      <c r="C1828" t="str">
        <f>IF(RawData!D1828&lt;&gt;"",RawData!D1828,"")</f>
        <v/>
      </c>
      <c r="D1828" s="28" t="str">
        <f>IF(RawData!E1828&lt;&gt;"",RawData!E1828,"")</f>
        <v/>
      </c>
      <c r="E1828" t="str">
        <f>IF(RawData!F1828&lt;&gt;"",CONCATENATE(RawData!F1828,", ",LEFT(RawData!G1828,1)),"")</f>
        <v/>
      </c>
      <c r="G1828" s="30" t="str">
        <f t="shared" si="28"/>
        <v/>
      </c>
      <c r="H1828" t="str">
        <f>IF(A1828&lt;&gt;"",VLOOKUP(G1828,ScoreRanges!$C$4:$E$8,3),"")</f>
        <v/>
      </c>
      <c r="J1828" s="30" t="str">
        <f>IF(AND(ConversionTable!$F$2&lt;&gt;"",A1828&lt;&gt;""),VLOOKUP(G1828,ConversionTable!B$2:D$402,3),"")</f>
        <v/>
      </c>
      <c r="K1828" t="str">
        <f>IF(AND(ConversionTable!$F$2&lt;&gt;"",A1828&lt;&gt;""),VLOOKUP(J1828,ConversionTable!I$4:K$7,3),"")</f>
        <v/>
      </c>
      <c r="M1828" t="str">
        <f>IF(A1828&lt;&gt;"",(RawData!AC1828*ScoringModel!$B$11+RawData!AD1828*ScoringModel!$B$21+RawData!AE1828*ScoringModel!$B$31)*0.01,"")</f>
        <v/>
      </c>
      <c r="N1828" t="str">
        <f>IF(A1828&lt;&gt;"",(RawData!H1828*ScoringModel!$B$4+RawData!I1828*ScoringModel!$B$5+RawData!J1828*ScoringModel!$B$6+RawData!K1828*ScoringModel!$B$7+RawData!L1828*ScoringModel!$B$8+RawData!M1828*ScoringModel!$B$9+RawData!N1828*ScoringModel!$B$10)*0.01,"")</f>
        <v/>
      </c>
      <c r="O1828" t="str">
        <f>IF(A1828&lt;&gt;"",(RawData!O1828*ScoringModel!$B$14+RawData!P1828*ScoringModel!$B$15+RawData!Q1828*ScoringModel!$B$16+RawData!R1828*ScoringModel!$B$17+RawData!S1828*ScoringModel!$B$18+RawData!T1828*ScoringModel!$B$19+RawData!U1828*ScoringModel!$B$20)*0.01,"")</f>
        <v/>
      </c>
      <c r="P1828" t="str">
        <f>IF(A1828&lt;&gt;"",(RawData!V1828*ScoringModel!$B$24+RawData!W1828*ScoringModel!$B$25+RawData!X1828*ScoringModel!$B$26+RawData!Y1828*ScoringModel!$B$27+RawData!Z1828*ScoringModel!$B$28+RawData!AA1828*ScoringModel!$B$29+RawData!AB1828*ScoringModel!$B$30)*0.01,"")</f>
        <v/>
      </c>
      <c r="Q1828" s="19"/>
      <c r="R1828" s="19"/>
      <c r="S1828" s="19"/>
      <c r="T1828" s="19"/>
      <c r="U1828" s="19"/>
      <c r="V1828" s="19"/>
    </row>
    <row r="1829" spans="1:22" x14ac:dyDescent="0.25">
      <c r="A1829" t="str">
        <f>IF(RawData!A1829&lt;&gt;"",RawData!A1829,"")</f>
        <v/>
      </c>
      <c r="B1829" t="str">
        <f>IF(RawData!B1829&lt;&gt;"",CONCATENATE(RawData!B1829,", ",RawData!C1829),"")</f>
        <v/>
      </c>
      <c r="C1829" t="str">
        <f>IF(RawData!D1829&lt;&gt;"",RawData!D1829,"")</f>
        <v/>
      </c>
      <c r="D1829" s="28" t="str">
        <f>IF(RawData!E1829&lt;&gt;"",RawData!E1829,"")</f>
        <v/>
      </c>
      <c r="E1829" t="str">
        <f>IF(RawData!F1829&lt;&gt;"",CONCATENATE(RawData!F1829,", ",LEFT(RawData!G1829,1)),"")</f>
        <v/>
      </c>
      <c r="G1829" s="30" t="str">
        <f t="shared" si="28"/>
        <v/>
      </c>
      <c r="H1829" t="str">
        <f>IF(A1829&lt;&gt;"",VLOOKUP(G1829,ScoreRanges!$C$4:$E$8,3),"")</f>
        <v/>
      </c>
      <c r="J1829" s="30" t="str">
        <f>IF(AND(ConversionTable!$F$2&lt;&gt;"",A1829&lt;&gt;""),VLOOKUP(G1829,ConversionTable!B$2:D$402,3),"")</f>
        <v/>
      </c>
      <c r="K1829" t="str">
        <f>IF(AND(ConversionTable!$F$2&lt;&gt;"",A1829&lt;&gt;""),VLOOKUP(J1829,ConversionTable!I$4:K$7,3),"")</f>
        <v/>
      </c>
      <c r="M1829" t="str">
        <f>IF(A1829&lt;&gt;"",(RawData!AC1829*ScoringModel!$B$11+RawData!AD1829*ScoringModel!$B$21+RawData!AE1829*ScoringModel!$B$31)*0.01,"")</f>
        <v/>
      </c>
      <c r="N1829" t="str">
        <f>IF(A1829&lt;&gt;"",(RawData!H1829*ScoringModel!$B$4+RawData!I1829*ScoringModel!$B$5+RawData!J1829*ScoringModel!$B$6+RawData!K1829*ScoringModel!$B$7+RawData!L1829*ScoringModel!$B$8+RawData!M1829*ScoringModel!$B$9+RawData!N1829*ScoringModel!$B$10)*0.01,"")</f>
        <v/>
      </c>
      <c r="O1829" t="str">
        <f>IF(A1829&lt;&gt;"",(RawData!O1829*ScoringModel!$B$14+RawData!P1829*ScoringModel!$B$15+RawData!Q1829*ScoringModel!$B$16+RawData!R1829*ScoringModel!$B$17+RawData!S1829*ScoringModel!$B$18+RawData!T1829*ScoringModel!$B$19+RawData!U1829*ScoringModel!$B$20)*0.01,"")</f>
        <v/>
      </c>
      <c r="P1829" t="str">
        <f>IF(A1829&lt;&gt;"",(RawData!V1829*ScoringModel!$B$24+RawData!W1829*ScoringModel!$B$25+RawData!X1829*ScoringModel!$B$26+RawData!Y1829*ScoringModel!$B$27+RawData!Z1829*ScoringModel!$B$28+RawData!AA1829*ScoringModel!$B$29+RawData!AB1829*ScoringModel!$B$30)*0.01,"")</f>
        <v/>
      </c>
      <c r="Q1829" s="19"/>
      <c r="R1829" s="19"/>
      <c r="S1829" s="19"/>
      <c r="T1829" s="19"/>
      <c r="U1829" s="19"/>
      <c r="V1829" s="19"/>
    </row>
    <row r="1830" spans="1:22" x14ac:dyDescent="0.25">
      <c r="A1830" t="str">
        <f>IF(RawData!A1830&lt;&gt;"",RawData!A1830,"")</f>
        <v/>
      </c>
      <c r="B1830" t="str">
        <f>IF(RawData!B1830&lt;&gt;"",CONCATENATE(RawData!B1830,", ",RawData!C1830),"")</f>
        <v/>
      </c>
      <c r="C1830" t="str">
        <f>IF(RawData!D1830&lt;&gt;"",RawData!D1830,"")</f>
        <v/>
      </c>
      <c r="D1830" s="28" t="str">
        <f>IF(RawData!E1830&lt;&gt;"",RawData!E1830,"")</f>
        <v/>
      </c>
      <c r="E1830" t="str">
        <f>IF(RawData!F1830&lt;&gt;"",CONCATENATE(RawData!F1830,", ",LEFT(RawData!G1830,1)),"")</f>
        <v/>
      </c>
      <c r="G1830" s="30" t="str">
        <f t="shared" si="28"/>
        <v/>
      </c>
      <c r="H1830" t="str">
        <f>IF(A1830&lt;&gt;"",VLOOKUP(G1830,ScoreRanges!$C$4:$E$8,3),"")</f>
        <v/>
      </c>
      <c r="J1830" s="30" t="str">
        <f>IF(AND(ConversionTable!$F$2&lt;&gt;"",A1830&lt;&gt;""),VLOOKUP(G1830,ConversionTable!B$2:D$402,3),"")</f>
        <v/>
      </c>
      <c r="K1830" t="str">
        <f>IF(AND(ConversionTable!$F$2&lt;&gt;"",A1830&lt;&gt;""),VLOOKUP(J1830,ConversionTable!I$4:K$7,3),"")</f>
        <v/>
      </c>
      <c r="M1830" t="str">
        <f>IF(A1830&lt;&gt;"",(RawData!AC1830*ScoringModel!$B$11+RawData!AD1830*ScoringModel!$B$21+RawData!AE1830*ScoringModel!$B$31)*0.01,"")</f>
        <v/>
      </c>
      <c r="N1830" t="str">
        <f>IF(A1830&lt;&gt;"",(RawData!H1830*ScoringModel!$B$4+RawData!I1830*ScoringModel!$B$5+RawData!J1830*ScoringModel!$B$6+RawData!K1830*ScoringModel!$B$7+RawData!L1830*ScoringModel!$B$8+RawData!M1830*ScoringModel!$B$9+RawData!N1830*ScoringModel!$B$10)*0.01,"")</f>
        <v/>
      </c>
      <c r="O1830" t="str">
        <f>IF(A1830&lt;&gt;"",(RawData!O1830*ScoringModel!$B$14+RawData!P1830*ScoringModel!$B$15+RawData!Q1830*ScoringModel!$B$16+RawData!R1830*ScoringModel!$B$17+RawData!S1830*ScoringModel!$B$18+RawData!T1830*ScoringModel!$B$19+RawData!U1830*ScoringModel!$B$20)*0.01,"")</f>
        <v/>
      </c>
      <c r="P1830" t="str">
        <f>IF(A1830&lt;&gt;"",(RawData!V1830*ScoringModel!$B$24+RawData!W1830*ScoringModel!$B$25+RawData!X1830*ScoringModel!$B$26+RawData!Y1830*ScoringModel!$B$27+RawData!Z1830*ScoringModel!$B$28+RawData!AA1830*ScoringModel!$B$29+RawData!AB1830*ScoringModel!$B$30)*0.01,"")</f>
        <v/>
      </c>
      <c r="Q1830" s="19"/>
      <c r="R1830" s="19"/>
      <c r="S1830" s="19"/>
      <c r="T1830" s="19"/>
      <c r="U1830" s="19"/>
      <c r="V1830" s="19"/>
    </row>
    <row r="1831" spans="1:22" x14ac:dyDescent="0.25">
      <c r="A1831" t="str">
        <f>IF(RawData!A1831&lt;&gt;"",RawData!A1831,"")</f>
        <v/>
      </c>
      <c r="B1831" t="str">
        <f>IF(RawData!B1831&lt;&gt;"",CONCATENATE(RawData!B1831,", ",RawData!C1831),"")</f>
        <v/>
      </c>
      <c r="C1831" t="str">
        <f>IF(RawData!D1831&lt;&gt;"",RawData!D1831,"")</f>
        <v/>
      </c>
      <c r="D1831" s="28" t="str">
        <f>IF(RawData!E1831&lt;&gt;"",RawData!E1831,"")</f>
        <v/>
      </c>
      <c r="E1831" t="str">
        <f>IF(RawData!F1831&lt;&gt;"",CONCATENATE(RawData!F1831,", ",LEFT(RawData!G1831,1)),"")</f>
        <v/>
      </c>
      <c r="G1831" s="30" t="str">
        <f t="shared" si="28"/>
        <v/>
      </c>
      <c r="H1831" t="str">
        <f>IF(A1831&lt;&gt;"",VLOOKUP(G1831,ScoreRanges!$C$4:$E$8,3),"")</f>
        <v/>
      </c>
      <c r="J1831" s="30" t="str">
        <f>IF(AND(ConversionTable!$F$2&lt;&gt;"",A1831&lt;&gt;""),VLOOKUP(G1831,ConversionTable!B$2:D$402,3),"")</f>
        <v/>
      </c>
      <c r="K1831" t="str">
        <f>IF(AND(ConversionTable!$F$2&lt;&gt;"",A1831&lt;&gt;""),VLOOKUP(J1831,ConversionTable!I$4:K$7,3),"")</f>
        <v/>
      </c>
      <c r="M1831" t="str">
        <f>IF(A1831&lt;&gt;"",(RawData!AC1831*ScoringModel!$B$11+RawData!AD1831*ScoringModel!$B$21+RawData!AE1831*ScoringModel!$B$31)*0.01,"")</f>
        <v/>
      </c>
      <c r="N1831" t="str">
        <f>IF(A1831&lt;&gt;"",(RawData!H1831*ScoringModel!$B$4+RawData!I1831*ScoringModel!$B$5+RawData!J1831*ScoringModel!$B$6+RawData!K1831*ScoringModel!$B$7+RawData!L1831*ScoringModel!$B$8+RawData!M1831*ScoringModel!$B$9+RawData!N1831*ScoringModel!$B$10)*0.01,"")</f>
        <v/>
      </c>
      <c r="O1831" t="str">
        <f>IF(A1831&lt;&gt;"",(RawData!O1831*ScoringModel!$B$14+RawData!P1831*ScoringModel!$B$15+RawData!Q1831*ScoringModel!$B$16+RawData!R1831*ScoringModel!$B$17+RawData!S1831*ScoringModel!$B$18+RawData!T1831*ScoringModel!$B$19+RawData!U1831*ScoringModel!$B$20)*0.01,"")</f>
        <v/>
      </c>
      <c r="P1831" t="str">
        <f>IF(A1831&lt;&gt;"",(RawData!V1831*ScoringModel!$B$24+RawData!W1831*ScoringModel!$B$25+RawData!X1831*ScoringModel!$B$26+RawData!Y1831*ScoringModel!$B$27+RawData!Z1831*ScoringModel!$B$28+RawData!AA1831*ScoringModel!$B$29+RawData!AB1831*ScoringModel!$B$30)*0.01,"")</f>
        <v/>
      </c>
      <c r="Q1831" s="19"/>
      <c r="R1831" s="19"/>
      <c r="S1831" s="19"/>
      <c r="T1831" s="19"/>
      <c r="U1831" s="19"/>
      <c r="V1831" s="19"/>
    </row>
    <row r="1832" spans="1:22" x14ac:dyDescent="0.25">
      <c r="A1832" t="str">
        <f>IF(RawData!A1832&lt;&gt;"",RawData!A1832,"")</f>
        <v/>
      </c>
      <c r="B1832" t="str">
        <f>IF(RawData!B1832&lt;&gt;"",CONCATENATE(RawData!B1832,", ",RawData!C1832),"")</f>
        <v/>
      </c>
      <c r="C1832" t="str">
        <f>IF(RawData!D1832&lt;&gt;"",RawData!D1832,"")</f>
        <v/>
      </c>
      <c r="D1832" s="28" t="str">
        <f>IF(RawData!E1832&lt;&gt;"",RawData!E1832,"")</f>
        <v/>
      </c>
      <c r="E1832" t="str">
        <f>IF(RawData!F1832&lt;&gt;"",CONCATENATE(RawData!F1832,", ",LEFT(RawData!G1832,1)),"")</f>
        <v/>
      </c>
      <c r="G1832" s="30" t="str">
        <f t="shared" si="28"/>
        <v/>
      </c>
      <c r="H1832" t="str">
        <f>IF(A1832&lt;&gt;"",VLOOKUP(G1832,ScoreRanges!$C$4:$E$8,3),"")</f>
        <v/>
      </c>
      <c r="J1832" s="30" t="str">
        <f>IF(AND(ConversionTable!$F$2&lt;&gt;"",A1832&lt;&gt;""),VLOOKUP(G1832,ConversionTable!B$2:D$402,3),"")</f>
        <v/>
      </c>
      <c r="K1832" t="str">
        <f>IF(AND(ConversionTable!$F$2&lt;&gt;"",A1832&lt;&gt;""),VLOOKUP(J1832,ConversionTable!I$4:K$7,3),"")</f>
        <v/>
      </c>
      <c r="M1832" t="str">
        <f>IF(A1832&lt;&gt;"",(RawData!AC1832*ScoringModel!$B$11+RawData!AD1832*ScoringModel!$B$21+RawData!AE1832*ScoringModel!$B$31)*0.01,"")</f>
        <v/>
      </c>
      <c r="N1832" t="str">
        <f>IF(A1832&lt;&gt;"",(RawData!H1832*ScoringModel!$B$4+RawData!I1832*ScoringModel!$B$5+RawData!J1832*ScoringModel!$B$6+RawData!K1832*ScoringModel!$B$7+RawData!L1832*ScoringModel!$B$8+RawData!M1832*ScoringModel!$B$9+RawData!N1832*ScoringModel!$B$10)*0.01,"")</f>
        <v/>
      </c>
      <c r="O1832" t="str">
        <f>IF(A1832&lt;&gt;"",(RawData!O1832*ScoringModel!$B$14+RawData!P1832*ScoringModel!$B$15+RawData!Q1832*ScoringModel!$B$16+RawData!R1832*ScoringModel!$B$17+RawData!S1832*ScoringModel!$B$18+RawData!T1832*ScoringModel!$B$19+RawData!U1832*ScoringModel!$B$20)*0.01,"")</f>
        <v/>
      </c>
      <c r="P1832" t="str">
        <f>IF(A1832&lt;&gt;"",(RawData!V1832*ScoringModel!$B$24+RawData!W1832*ScoringModel!$B$25+RawData!X1832*ScoringModel!$B$26+RawData!Y1832*ScoringModel!$B$27+RawData!Z1832*ScoringModel!$B$28+RawData!AA1832*ScoringModel!$B$29+RawData!AB1832*ScoringModel!$B$30)*0.01,"")</f>
        <v/>
      </c>
      <c r="Q1832" s="19"/>
      <c r="R1832" s="19"/>
      <c r="S1832" s="19"/>
      <c r="T1832" s="19"/>
      <c r="U1832" s="19"/>
      <c r="V1832" s="19"/>
    </row>
    <row r="1833" spans="1:22" x14ac:dyDescent="0.25">
      <c r="A1833" t="str">
        <f>IF(RawData!A1833&lt;&gt;"",RawData!A1833,"")</f>
        <v/>
      </c>
      <c r="B1833" t="str">
        <f>IF(RawData!B1833&lt;&gt;"",CONCATENATE(RawData!B1833,", ",RawData!C1833),"")</f>
        <v/>
      </c>
      <c r="C1833" t="str">
        <f>IF(RawData!D1833&lt;&gt;"",RawData!D1833,"")</f>
        <v/>
      </c>
      <c r="D1833" s="28" t="str">
        <f>IF(RawData!E1833&lt;&gt;"",RawData!E1833,"")</f>
        <v/>
      </c>
      <c r="E1833" t="str">
        <f>IF(RawData!F1833&lt;&gt;"",CONCATENATE(RawData!F1833,", ",LEFT(RawData!G1833,1)),"")</f>
        <v/>
      </c>
      <c r="G1833" s="30" t="str">
        <f t="shared" si="28"/>
        <v/>
      </c>
      <c r="H1833" t="str">
        <f>IF(A1833&lt;&gt;"",VLOOKUP(G1833,ScoreRanges!$C$4:$E$8,3),"")</f>
        <v/>
      </c>
      <c r="J1833" s="30" t="str">
        <f>IF(AND(ConversionTable!$F$2&lt;&gt;"",A1833&lt;&gt;""),VLOOKUP(G1833,ConversionTable!B$2:D$402,3),"")</f>
        <v/>
      </c>
      <c r="K1833" t="str">
        <f>IF(AND(ConversionTable!$F$2&lt;&gt;"",A1833&lt;&gt;""),VLOOKUP(J1833,ConversionTable!I$4:K$7,3),"")</f>
        <v/>
      </c>
      <c r="M1833" t="str">
        <f>IF(A1833&lt;&gt;"",(RawData!AC1833*ScoringModel!$B$11+RawData!AD1833*ScoringModel!$B$21+RawData!AE1833*ScoringModel!$B$31)*0.01,"")</f>
        <v/>
      </c>
      <c r="N1833" t="str">
        <f>IF(A1833&lt;&gt;"",(RawData!H1833*ScoringModel!$B$4+RawData!I1833*ScoringModel!$B$5+RawData!J1833*ScoringModel!$B$6+RawData!K1833*ScoringModel!$B$7+RawData!L1833*ScoringModel!$B$8+RawData!M1833*ScoringModel!$B$9+RawData!N1833*ScoringModel!$B$10)*0.01,"")</f>
        <v/>
      </c>
      <c r="O1833" t="str">
        <f>IF(A1833&lt;&gt;"",(RawData!O1833*ScoringModel!$B$14+RawData!P1833*ScoringModel!$B$15+RawData!Q1833*ScoringModel!$B$16+RawData!R1833*ScoringModel!$B$17+RawData!S1833*ScoringModel!$B$18+RawData!T1833*ScoringModel!$B$19+RawData!U1833*ScoringModel!$B$20)*0.01,"")</f>
        <v/>
      </c>
      <c r="P1833" t="str">
        <f>IF(A1833&lt;&gt;"",(RawData!V1833*ScoringModel!$B$24+RawData!W1833*ScoringModel!$B$25+RawData!X1833*ScoringModel!$B$26+RawData!Y1833*ScoringModel!$B$27+RawData!Z1833*ScoringModel!$B$28+RawData!AA1833*ScoringModel!$B$29+RawData!AB1833*ScoringModel!$B$30)*0.01,"")</f>
        <v/>
      </c>
      <c r="Q1833" s="19"/>
      <c r="R1833" s="19"/>
      <c r="S1833" s="19"/>
      <c r="T1833" s="19"/>
      <c r="U1833" s="19"/>
      <c r="V1833" s="19"/>
    </row>
    <row r="1834" spans="1:22" x14ac:dyDescent="0.25">
      <c r="A1834" t="str">
        <f>IF(RawData!A1834&lt;&gt;"",RawData!A1834,"")</f>
        <v/>
      </c>
      <c r="B1834" t="str">
        <f>IF(RawData!B1834&lt;&gt;"",CONCATENATE(RawData!B1834,", ",RawData!C1834),"")</f>
        <v/>
      </c>
      <c r="C1834" t="str">
        <f>IF(RawData!D1834&lt;&gt;"",RawData!D1834,"")</f>
        <v/>
      </c>
      <c r="D1834" s="28" t="str">
        <f>IF(RawData!E1834&lt;&gt;"",RawData!E1834,"")</f>
        <v/>
      </c>
      <c r="E1834" t="str">
        <f>IF(RawData!F1834&lt;&gt;"",CONCATENATE(RawData!F1834,", ",LEFT(RawData!G1834,1)),"")</f>
        <v/>
      </c>
      <c r="G1834" s="30" t="str">
        <f t="shared" si="28"/>
        <v/>
      </c>
      <c r="H1834" t="str">
        <f>IF(A1834&lt;&gt;"",VLOOKUP(G1834,ScoreRanges!$C$4:$E$8,3),"")</f>
        <v/>
      </c>
      <c r="J1834" s="30" t="str">
        <f>IF(AND(ConversionTable!$F$2&lt;&gt;"",A1834&lt;&gt;""),VLOOKUP(G1834,ConversionTable!B$2:D$402,3),"")</f>
        <v/>
      </c>
      <c r="K1834" t="str">
        <f>IF(AND(ConversionTable!$F$2&lt;&gt;"",A1834&lt;&gt;""),VLOOKUP(J1834,ConversionTable!I$4:K$7,3),"")</f>
        <v/>
      </c>
      <c r="M1834" t="str">
        <f>IF(A1834&lt;&gt;"",(RawData!AC1834*ScoringModel!$B$11+RawData!AD1834*ScoringModel!$B$21+RawData!AE1834*ScoringModel!$B$31)*0.01,"")</f>
        <v/>
      </c>
      <c r="N1834" t="str">
        <f>IF(A1834&lt;&gt;"",(RawData!H1834*ScoringModel!$B$4+RawData!I1834*ScoringModel!$B$5+RawData!J1834*ScoringModel!$B$6+RawData!K1834*ScoringModel!$B$7+RawData!L1834*ScoringModel!$B$8+RawData!M1834*ScoringModel!$B$9+RawData!N1834*ScoringModel!$B$10)*0.01,"")</f>
        <v/>
      </c>
      <c r="O1834" t="str">
        <f>IF(A1834&lt;&gt;"",(RawData!O1834*ScoringModel!$B$14+RawData!P1834*ScoringModel!$B$15+RawData!Q1834*ScoringModel!$B$16+RawData!R1834*ScoringModel!$B$17+RawData!S1834*ScoringModel!$B$18+RawData!T1834*ScoringModel!$B$19+RawData!U1834*ScoringModel!$B$20)*0.01,"")</f>
        <v/>
      </c>
      <c r="P1834" t="str">
        <f>IF(A1834&lt;&gt;"",(RawData!V1834*ScoringModel!$B$24+RawData!W1834*ScoringModel!$B$25+RawData!X1834*ScoringModel!$B$26+RawData!Y1834*ScoringModel!$B$27+RawData!Z1834*ScoringModel!$B$28+RawData!AA1834*ScoringModel!$B$29+RawData!AB1834*ScoringModel!$B$30)*0.01,"")</f>
        <v/>
      </c>
      <c r="Q1834" s="19"/>
      <c r="R1834" s="19"/>
      <c r="S1834" s="19"/>
      <c r="T1834" s="19"/>
      <c r="U1834" s="19"/>
      <c r="V1834" s="19"/>
    </row>
    <row r="1835" spans="1:22" x14ac:dyDescent="0.25">
      <c r="A1835" t="str">
        <f>IF(RawData!A1835&lt;&gt;"",RawData!A1835,"")</f>
        <v/>
      </c>
      <c r="B1835" t="str">
        <f>IF(RawData!B1835&lt;&gt;"",CONCATENATE(RawData!B1835,", ",RawData!C1835),"")</f>
        <v/>
      </c>
      <c r="C1835" t="str">
        <f>IF(RawData!D1835&lt;&gt;"",RawData!D1835,"")</f>
        <v/>
      </c>
      <c r="D1835" s="28" t="str">
        <f>IF(RawData!E1835&lt;&gt;"",RawData!E1835,"")</f>
        <v/>
      </c>
      <c r="E1835" t="str">
        <f>IF(RawData!F1835&lt;&gt;"",CONCATENATE(RawData!F1835,", ",LEFT(RawData!G1835,1)),"")</f>
        <v/>
      </c>
      <c r="G1835" s="30" t="str">
        <f t="shared" si="28"/>
        <v/>
      </c>
      <c r="H1835" t="str">
        <f>IF(A1835&lt;&gt;"",VLOOKUP(G1835,ScoreRanges!$C$4:$E$8,3),"")</f>
        <v/>
      </c>
      <c r="J1835" s="30" t="str">
        <f>IF(AND(ConversionTable!$F$2&lt;&gt;"",A1835&lt;&gt;""),VLOOKUP(G1835,ConversionTable!B$2:D$402,3),"")</f>
        <v/>
      </c>
      <c r="K1835" t="str">
        <f>IF(AND(ConversionTable!$F$2&lt;&gt;"",A1835&lt;&gt;""),VLOOKUP(J1835,ConversionTable!I$4:K$7,3),"")</f>
        <v/>
      </c>
      <c r="M1835" t="str">
        <f>IF(A1835&lt;&gt;"",(RawData!AC1835*ScoringModel!$B$11+RawData!AD1835*ScoringModel!$B$21+RawData!AE1835*ScoringModel!$B$31)*0.01,"")</f>
        <v/>
      </c>
      <c r="N1835" t="str">
        <f>IF(A1835&lt;&gt;"",(RawData!H1835*ScoringModel!$B$4+RawData!I1835*ScoringModel!$B$5+RawData!J1835*ScoringModel!$B$6+RawData!K1835*ScoringModel!$B$7+RawData!L1835*ScoringModel!$B$8+RawData!M1835*ScoringModel!$B$9+RawData!N1835*ScoringModel!$B$10)*0.01,"")</f>
        <v/>
      </c>
      <c r="O1835" t="str">
        <f>IF(A1835&lt;&gt;"",(RawData!O1835*ScoringModel!$B$14+RawData!P1835*ScoringModel!$B$15+RawData!Q1835*ScoringModel!$B$16+RawData!R1835*ScoringModel!$B$17+RawData!S1835*ScoringModel!$B$18+RawData!T1835*ScoringModel!$B$19+RawData!U1835*ScoringModel!$B$20)*0.01,"")</f>
        <v/>
      </c>
      <c r="P1835" t="str">
        <f>IF(A1835&lt;&gt;"",(RawData!V1835*ScoringModel!$B$24+RawData!W1835*ScoringModel!$B$25+RawData!X1835*ScoringModel!$B$26+RawData!Y1835*ScoringModel!$B$27+RawData!Z1835*ScoringModel!$B$28+RawData!AA1835*ScoringModel!$B$29+RawData!AB1835*ScoringModel!$B$30)*0.01,"")</f>
        <v/>
      </c>
      <c r="Q1835" s="19"/>
      <c r="R1835" s="19"/>
      <c r="S1835" s="19"/>
      <c r="T1835" s="19"/>
      <c r="U1835" s="19"/>
      <c r="V1835" s="19"/>
    </row>
    <row r="1836" spans="1:22" x14ac:dyDescent="0.25">
      <c r="A1836" t="str">
        <f>IF(RawData!A1836&lt;&gt;"",RawData!A1836,"")</f>
        <v/>
      </c>
      <c r="B1836" t="str">
        <f>IF(RawData!B1836&lt;&gt;"",CONCATENATE(RawData!B1836,", ",RawData!C1836),"")</f>
        <v/>
      </c>
      <c r="C1836" t="str">
        <f>IF(RawData!D1836&lt;&gt;"",RawData!D1836,"")</f>
        <v/>
      </c>
      <c r="D1836" s="28" t="str">
        <f>IF(RawData!E1836&lt;&gt;"",RawData!E1836,"")</f>
        <v/>
      </c>
      <c r="E1836" t="str">
        <f>IF(RawData!F1836&lt;&gt;"",CONCATENATE(RawData!F1836,", ",LEFT(RawData!G1836,1)),"")</f>
        <v/>
      </c>
      <c r="G1836" s="30" t="str">
        <f t="shared" si="28"/>
        <v/>
      </c>
      <c r="H1836" t="str">
        <f>IF(A1836&lt;&gt;"",VLOOKUP(G1836,ScoreRanges!$C$4:$E$8,3),"")</f>
        <v/>
      </c>
      <c r="J1836" s="30" t="str">
        <f>IF(AND(ConversionTable!$F$2&lt;&gt;"",A1836&lt;&gt;""),VLOOKUP(G1836,ConversionTable!B$2:D$402,3),"")</f>
        <v/>
      </c>
      <c r="K1836" t="str">
        <f>IF(AND(ConversionTable!$F$2&lt;&gt;"",A1836&lt;&gt;""),VLOOKUP(J1836,ConversionTable!I$4:K$7,3),"")</f>
        <v/>
      </c>
      <c r="M1836" t="str">
        <f>IF(A1836&lt;&gt;"",(RawData!AC1836*ScoringModel!$B$11+RawData!AD1836*ScoringModel!$B$21+RawData!AE1836*ScoringModel!$B$31)*0.01,"")</f>
        <v/>
      </c>
      <c r="N1836" t="str">
        <f>IF(A1836&lt;&gt;"",(RawData!H1836*ScoringModel!$B$4+RawData!I1836*ScoringModel!$B$5+RawData!J1836*ScoringModel!$B$6+RawData!K1836*ScoringModel!$B$7+RawData!L1836*ScoringModel!$B$8+RawData!M1836*ScoringModel!$B$9+RawData!N1836*ScoringModel!$B$10)*0.01,"")</f>
        <v/>
      </c>
      <c r="O1836" t="str">
        <f>IF(A1836&lt;&gt;"",(RawData!O1836*ScoringModel!$B$14+RawData!P1836*ScoringModel!$B$15+RawData!Q1836*ScoringModel!$B$16+RawData!R1836*ScoringModel!$B$17+RawData!S1836*ScoringModel!$B$18+RawData!T1836*ScoringModel!$B$19+RawData!U1836*ScoringModel!$B$20)*0.01,"")</f>
        <v/>
      </c>
      <c r="P1836" t="str">
        <f>IF(A1836&lt;&gt;"",(RawData!V1836*ScoringModel!$B$24+RawData!W1836*ScoringModel!$B$25+RawData!X1836*ScoringModel!$B$26+RawData!Y1836*ScoringModel!$B$27+RawData!Z1836*ScoringModel!$B$28+RawData!AA1836*ScoringModel!$B$29+RawData!AB1836*ScoringModel!$B$30)*0.01,"")</f>
        <v/>
      </c>
      <c r="Q1836" s="19"/>
      <c r="R1836" s="19"/>
      <c r="S1836" s="19"/>
      <c r="T1836" s="19"/>
      <c r="U1836" s="19"/>
      <c r="V1836" s="19"/>
    </row>
    <row r="1837" spans="1:22" x14ac:dyDescent="0.25">
      <c r="A1837" t="str">
        <f>IF(RawData!A1837&lt;&gt;"",RawData!A1837,"")</f>
        <v/>
      </c>
      <c r="B1837" t="str">
        <f>IF(RawData!B1837&lt;&gt;"",CONCATENATE(RawData!B1837,", ",RawData!C1837),"")</f>
        <v/>
      </c>
      <c r="C1837" t="str">
        <f>IF(RawData!D1837&lt;&gt;"",RawData!D1837,"")</f>
        <v/>
      </c>
      <c r="D1837" s="28" t="str">
        <f>IF(RawData!E1837&lt;&gt;"",RawData!E1837,"")</f>
        <v/>
      </c>
      <c r="E1837" t="str">
        <f>IF(RawData!F1837&lt;&gt;"",CONCATENATE(RawData!F1837,", ",LEFT(RawData!G1837,1)),"")</f>
        <v/>
      </c>
      <c r="G1837" s="30" t="str">
        <f t="shared" si="28"/>
        <v/>
      </c>
      <c r="H1837" t="str">
        <f>IF(A1837&lt;&gt;"",VLOOKUP(G1837,ScoreRanges!$C$4:$E$8,3),"")</f>
        <v/>
      </c>
      <c r="J1837" s="30" t="str">
        <f>IF(AND(ConversionTable!$F$2&lt;&gt;"",A1837&lt;&gt;""),VLOOKUP(G1837,ConversionTable!B$2:D$402,3),"")</f>
        <v/>
      </c>
      <c r="K1837" t="str">
        <f>IF(AND(ConversionTable!$F$2&lt;&gt;"",A1837&lt;&gt;""),VLOOKUP(J1837,ConversionTable!I$4:K$7,3),"")</f>
        <v/>
      </c>
      <c r="M1837" t="str">
        <f>IF(A1837&lt;&gt;"",(RawData!AC1837*ScoringModel!$B$11+RawData!AD1837*ScoringModel!$B$21+RawData!AE1837*ScoringModel!$B$31)*0.01,"")</f>
        <v/>
      </c>
      <c r="N1837" t="str">
        <f>IF(A1837&lt;&gt;"",(RawData!H1837*ScoringModel!$B$4+RawData!I1837*ScoringModel!$B$5+RawData!J1837*ScoringModel!$B$6+RawData!K1837*ScoringModel!$B$7+RawData!L1837*ScoringModel!$B$8+RawData!M1837*ScoringModel!$B$9+RawData!N1837*ScoringModel!$B$10)*0.01,"")</f>
        <v/>
      </c>
      <c r="O1837" t="str">
        <f>IF(A1837&lt;&gt;"",(RawData!O1837*ScoringModel!$B$14+RawData!P1837*ScoringModel!$B$15+RawData!Q1837*ScoringModel!$B$16+RawData!R1837*ScoringModel!$B$17+RawData!S1837*ScoringModel!$B$18+RawData!T1837*ScoringModel!$B$19+RawData!U1837*ScoringModel!$B$20)*0.01,"")</f>
        <v/>
      </c>
      <c r="P1837" t="str">
        <f>IF(A1837&lt;&gt;"",(RawData!V1837*ScoringModel!$B$24+RawData!W1837*ScoringModel!$B$25+RawData!X1837*ScoringModel!$B$26+RawData!Y1837*ScoringModel!$B$27+RawData!Z1837*ScoringModel!$B$28+RawData!AA1837*ScoringModel!$B$29+RawData!AB1837*ScoringModel!$B$30)*0.01,"")</f>
        <v/>
      </c>
      <c r="Q1837" s="19"/>
      <c r="R1837" s="19"/>
      <c r="S1837" s="19"/>
      <c r="T1837" s="19"/>
      <c r="U1837" s="19"/>
      <c r="V1837" s="19"/>
    </row>
    <row r="1838" spans="1:22" x14ac:dyDescent="0.25">
      <c r="A1838" t="str">
        <f>IF(RawData!A1838&lt;&gt;"",RawData!A1838,"")</f>
        <v/>
      </c>
      <c r="B1838" t="str">
        <f>IF(RawData!B1838&lt;&gt;"",CONCATENATE(RawData!B1838,", ",RawData!C1838),"")</f>
        <v/>
      </c>
      <c r="C1838" t="str">
        <f>IF(RawData!D1838&lt;&gt;"",RawData!D1838,"")</f>
        <v/>
      </c>
      <c r="D1838" s="28" t="str">
        <f>IF(RawData!E1838&lt;&gt;"",RawData!E1838,"")</f>
        <v/>
      </c>
      <c r="E1838" t="str">
        <f>IF(RawData!F1838&lt;&gt;"",CONCATENATE(RawData!F1838,", ",LEFT(RawData!G1838,1)),"")</f>
        <v/>
      </c>
      <c r="G1838" s="30" t="str">
        <f t="shared" si="28"/>
        <v/>
      </c>
      <c r="H1838" t="str">
        <f>IF(A1838&lt;&gt;"",VLOOKUP(G1838,ScoreRanges!$C$4:$E$8,3),"")</f>
        <v/>
      </c>
      <c r="J1838" s="30" t="str">
        <f>IF(AND(ConversionTable!$F$2&lt;&gt;"",A1838&lt;&gt;""),VLOOKUP(G1838,ConversionTable!B$2:D$402,3),"")</f>
        <v/>
      </c>
      <c r="K1838" t="str">
        <f>IF(AND(ConversionTable!$F$2&lt;&gt;"",A1838&lt;&gt;""),VLOOKUP(J1838,ConversionTable!I$4:K$7,3),"")</f>
        <v/>
      </c>
      <c r="M1838" t="str">
        <f>IF(A1838&lt;&gt;"",(RawData!AC1838*ScoringModel!$B$11+RawData!AD1838*ScoringModel!$B$21+RawData!AE1838*ScoringModel!$B$31)*0.01,"")</f>
        <v/>
      </c>
      <c r="N1838" t="str">
        <f>IF(A1838&lt;&gt;"",(RawData!H1838*ScoringModel!$B$4+RawData!I1838*ScoringModel!$B$5+RawData!J1838*ScoringModel!$B$6+RawData!K1838*ScoringModel!$B$7+RawData!L1838*ScoringModel!$B$8+RawData!M1838*ScoringModel!$B$9+RawData!N1838*ScoringModel!$B$10)*0.01,"")</f>
        <v/>
      </c>
      <c r="O1838" t="str">
        <f>IF(A1838&lt;&gt;"",(RawData!O1838*ScoringModel!$B$14+RawData!P1838*ScoringModel!$B$15+RawData!Q1838*ScoringModel!$B$16+RawData!R1838*ScoringModel!$B$17+RawData!S1838*ScoringModel!$B$18+RawData!T1838*ScoringModel!$B$19+RawData!U1838*ScoringModel!$B$20)*0.01,"")</f>
        <v/>
      </c>
      <c r="P1838" t="str">
        <f>IF(A1838&lt;&gt;"",(RawData!V1838*ScoringModel!$B$24+RawData!W1838*ScoringModel!$B$25+RawData!X1838*ScoringModel!$B$26+RawData!Y1838*ScoringModel!$B$27+RawData!Z1838*ScoringModel!$B$28+RawData!AA1838*ScoringModel!$B$29+RawData!AB1838*ScoringModel!$B$30)*0.01,"")</f>
        <v/>
      </c>
      <c r="Q1838" s="19"/>
      <c r="R1838" s="19"/>
      <c r="S1838" s="19"/>
      <c r="T1838" s="19"/>
      <c r="U1838" s="19"/>
      <c r="V1838" s="19"/>
    </row>
    <row r="1839" spans="1:22" x14ac:dyDescent="0.25">
      <c r="A1839" t="str">
        <f>IF(RawData!A1839&lt;&gt;"",RawData!A1839,"")</f>
        <v/>
      </c>
      <c r="B1839" t="str">
        <f>IF(RawData!B1839&lt;&gt;"",CONCATENATE(RawData!B1839,", ",RawData!C1839),"")</f>
        <v/>
      </c>
      <c r="C1839" t="str">
        <f>IF(RawData!D1839&lt;&gt;"",RawData!D1839,"")</f>
        <v/>
      </c>
      <c r="D1839" s="28" t="str">
        <f>IF(RawData!E1839&lt;&gt;"",RawData!E1839,"")</f>
        <v/>
      </c>
      <c r="E1839" t="str">
        <f>IF(RawData!F1839&lt;&gt;"",CONCATENATE(RawData!F1839,", ",LEFT(RawData!G1839,1)),"")</f>
        <v/>
      </c>
      <c r="G1839" s="30" t="str">
        <f t="shared" si="28"/>
        <v/>
      </c>
      <c r="H1839" t="str">
        <f>IF(A1839&lt;&gt;"",VLOOKUP(G1839,ScoreRanges!$C$4:$E$8,3),"")</f>
        <v/>
      </c>
      <c r="J1839" s="30" t="str">
        <f>IF(AND(ConversionTable!$F$2&lt;&gt;"",A1839&lt;&gt;""),VLOOKUP(G1839,ConversionTable!B$2:D$402,3),"")</f>
        <v/>
      </c>
      <c r="K1839" t="str">
        <f>IF(AND(ConversionTable!$F$2&lt;&gt;"",A1839&lt;&gt;""),VLOOKUP(J1839,ConversionTable!I$4:K$7,3),"")</f>
        <v/>
      </c>
      <c r="M1839" t="str">
        <f>IF(A1839&lt;&gt;"",(RawData!AC1839*ScoringModel!$B$11+RawData!AD1839*ScoringModel!$B$21+RawData!AE1839*ScoringModel!$B$31)*0.01,"")</f>
        <v/>
      </c>
      <c r="N1839" t="str">
        <f>IF(A1839&lt;&gt;"",(RawData!H1839*ScoringModel!$B$4+RawData!I1839*ScoringModel!$B$5+RawData!J1839*ScoringModel!$B$6+RawData!K1839*ScoringModel!$B$7+RawData!L1839*ScoringModel!$B$8+RawData!M1839*ScoringModel!$B$9+RawData!N1839*ScoringModel!$B$10)*0.01,"")</f>
        <v/>
      </c>
      <c r="O1839" t="str">
        <f>IF(A1839&lt;&gt;"",(RawData!O1839*ScoringModel!$B$14+RawData!P1839*ScoringModel!$B$15+RawData!Q1839*ScoringModel!$B$16+RawData!R1839*ScoringModel!$B$17+RawData!S1839*ScoringModel!$B$18+RawData!T1839*ScoringModel!$B$19+RawData!U1839*ScoringModel!$B$20)*0.01,"")</f>
        <v/>
      </c>
      <c r="P1839" t="str">
        <f>IF(A1839&lt;&gt;"",(RawData!V1839*ScoringModel!$B$24+RawData!W1839*ScoringModel!$B$25+RawData!X1839*ScoringModel!$B$26+RawData!Y1839*ScoringModel!$B$27+RawData!Z1839*ScoringModel!$B$28+RawData!AA1839*ScoringModel!$B$29+RawData!AB1839*ScoringModel!$B$30)*0.01,"")</f>
        <v/>
      </c>
      <c r="Q1839" s="19"/>
      <c r="R1839" s="19"/>
      <c r="S1839" s="19"/>
      <c r="T1839" s="19"/>
      <c r="U1839" s="19"/>
      <c r="V1839" s="19"/>
    </row>
    <row r="1840" spans="1:22" x14ac:dyDescent="0.25">
      <c r="A1840" t="str">
        <f>IF(RawData!A1840&lt;&gt;"",RawData!A1840,"")</f>
        <v/>
      </c>
      <c r="B1840" t="str">
        <f>IF(RawData!B1840&lt;&gt;"",CONCATENATE(RawData!B1840,", ",RawData!C1840),"")</f>
        <v/>
      </c>
      <c r="C1840" t="str">
        <f>IF(RawData!D1840&lt;&gt;"",RawData!D1840,"")</f>
        <v/>
      </c>
      <c r="D1840" s="28" t="str">
        <f>IF(RawData!E1840&lt;&gt;"",RawData!E1840,"")</f>
        <v/>
      </c>
      <c r="E1840" t="str">
        <f>IF(RawData!F1840&lt;&gt;"",CONCATENATE(RawData!F1840,", ",LEFT(RawData!G1840,1)),"")</f>
        <v/>
      </c>
      <c r="G1840" s="30" t="str">
        <f t="shared" si="28"/>
        <v/>
      </c>
      <c r="H1840" t="str">
        <f>IF(A1840&lt;&gt;"",VLOOKUP(G1840,ScoreRanges!$C$4:$E$8,3),"")</f>
        <v/>
      </c>
      <c r="J1840" s="30" t="str">
        <f>IF(AND(ConversionTable!$F$2&lt;&gt;"",A1840&lt;&gt;""),VLOOKUP(G1840,ConversionTable!B$2:D$402,3),"")</f>
        <v/>
      </c>
      <c r="K1840" t="str">
        <f>IF(AND(ConversionTable!$F$2&lt;&gt;"",A1840&lt;&gt;""),VLOOKUP(J1840,ConversionTable!I$4:K$7,3),"")</f>
        <v/>
      </c>
      <c r="M1840" t="str">
        <f>IF(A1840&lt;&gt;"",(RawData!AC1840*ScoringModel!$B$11+RawData!AD1840*ScoringModel!$B$21+RawData!AE1840*ScoringModel!$B$31)*0.01,"")</f>
        <v/>
      </c>
      <c r="N1840" t="str">
        <f>IF(A1840&lt;&gt;"",(RawData!H1840*ScoringModel!$B$4+RawData!I1840*ScoringModel!$B$5+RawData!J1840*ScoringModel!$B$6+RawData!K1840*ScoringModel!$B$7+RawData!L1840*ScoringModel!$B$8+RawData!M1840*ScoringModel!$B$9+RawData!N1840*ScoringModel!$B$10)*0.01,"")</f>
        <v/>
      </c>
      <c r="O1840" t="str">
        <f>IF(A1840&lt;&gt;"",(RawData!O1840*ScoringModel!$B$14+RawData!P1840*ScoringModel!$B$15+RawData!Q1840*ScoringModel!$B$16+RawData!R1840*ScoringModel!$B$17+RawData!S1840*ScoringModel!$B$18+RawData!T1840*ScoringModel!$B$19+RawData!U1840*ScoringModel!$B$20)*0.01,"")</f>
        <v/>
      </c>
      <c r="P1840" t="str">
        <f>IF(A1840&lt;&gt;"",(RawData!V1840*ScoringModel!$B$24+RawData!W1840*ScoringModel!$B$25+RawData!X1840*ScoringModel!$B$26+RawData!Y1840*ScoringModel!$B$27+RawData!Z1840*ScoringModel!$B$28+RawData!AA1840*ScoringModel!$B$29+RawData!AB1840*ScoringModel!$B$30)*0.01,"")</f>
        <v/>
      </c>
      <c r="Q1840" s="19"/>
      <c r="R1840" s="19"/>
      <c r="S1840" s="19"/>
      <c r="T1840" s="19"/>
      <c r="U1840" s="19"/>
      <c r="V1840" s="19"/>
    </row>
    <row r="1841" spans="1:22" x14ac:dyDescent="0.25">
      <c r="A1841" t="str">
        <f>IF(RawData!A1841&lt;&gt;"",RawData!A1841,"")</f>
        <v/>
      </c>
      <c r="B1841" t="str">
        <f>IF(RawData!B1841&lt;&gt;"",CONCATENATE(RawData!B1841,", ",RawData!C1841),"")</f>
        <v/>
      </c>
      <c r="C1841" t="str">
        <f>IF(RawData!D1841&lt;&gt;"",RawData!D1841,"")</f>
        <v/>
      </c>
      <c r="D1841" s="28" t="str">
        <f>IF(RawData!E1841&lt;&gt;"",RawData!E1841,"")</f>
        <v/>
      </c>
      <c r="E1841" t="str">
        <f>IF(RawData!F1841&lt;&gt;"",CONCATENATE(RawData!F1841,", ",LEFT(RawData!G1841,1)),"")</f>
        <v/>
      </c>
      <c r="G1841" s="30" t="str">
        <f t="shared" si="28"/>
        <v/>
      </c>
      <c r="H1841" t="str">
        <f>IF(A1841&lt;&gt;"",VLOOKUP(G1841,ScoreRanges!$C$4:$E$8,3),"")</f>
        <v/>
      </c>
      <c r="J1841" s="30" t="str">
        <f>IF(AND(ConversionTable!$F$2&lt;&gt;"",A1841&lt;&gt;""),VLOOKUP(G1841,ConversionTable!B$2:D$402,3),"")</f>
        <v/>
      </c>
      <c r="K1841" t="str">
        <f>IF(AND(ConversionTable!$F$2&lt;&gt;"",A1841&lt;&gt;""),VLOOKUP(J1841,ConversionTable!I$4:K$7,3),"")</f>
        <v/>
      </c>
      <c r="M1841" t="str">
        <f>IF(A1841&lt;&gt;"",(RawData!AC1841*ScoringModel!$B$11+RawData!AD1841*ScoringModel!$B$21+RawData!AE1841*ScoringModel!$B$31)*0.01,"")</f>
        <v/>
      </c>
      <c r="N1841" t="str">
        <f>IF(A1841&lt;&gt;"",(RawData!H1841*ScoringModel!$B$4+RawData!I1841*ScoringModel!$B$5+RawData!J1841*ScoringModel!$B$6+RawData!K1841*ScoringModel!$B$7+RawData!L1841*ScoringModel!$B$8+RawData!M1841*ScoringModel!$B$9+RawData!N1841*ScoringModel!$B$10)*0.01,"")</f>
        <v/>
      </c>
      <c r="O1841" t="str">
        <f>IF(A1841&lt;&gt;"",(RawData!O1841*ScoringModel!$B$14+RawData!P1841*ScoringModel!$B$15+RawData!Q1841*ScoringModel!$B$16+RawData!R1841*ScoringModel!$B$17+RawData!S1841*ScoringModel!$B$18+RawData!T1841*ScoringModel!$B$19+RawData!U1841*ScoringModel!$B$20)*0.01,"")</f>
        <v/>
      </c>
      <c r="P1841" t="str">
        <f>IF(A1841&lt;&gt;"",(RawData!V1841*ScoringModel!$B$24+RawData!W1841*ScoringModel!$B$25+RawData!X1841*ScoringModel!$B$26+RawData!Y1841*ScoringModel!$B$27+RawData!Z1841*ScoringModel!$B$28+RawData!AA1841*ScoringModel!$B$29+RawData!AB1841*ScoringModel!$B$30)*0.01,"")</f>
        <v/>
      </c>
      <c r="Q1841" s="19"/>
      <c r="R1841" s="19"/>
      <c r="S1841" s="19"/>
      <c r="T1841" s="19"/>
      <c r="U1841" s="19"/>
      <c r="V1841" s="19"/>
    </row>
    <row r="1842" spans="1:22" x14ac:dyDescent="0.25">
      <c r="A1842" t="str">
        <f>IF(RawData!A1842&lt;&gt;"",RawData!A1842,"")</f>
        <v/>
      </c>
      <c r="B1842" t="str">
        <f>IF(RawData!B1842&lt;&gt;"",CONCATENATE(RawData!B1842,", ",RawData!C1842),"")</f>
        <v/>
      </c>
      <c r="C1842" t="str">
        <f>IF(RawData!D1842&lt;&gt;"",RawData!D1842,"")</f>
        <v/>
      </c>
      <c r="D1842" s="28" t="str">
        <f>IF(RawData!E1842&lt;&gt;"",RawData!E1842,"")</f>
        <v/>
      </c>
      <c r="E1842" t="str">
        <f>IF(RawData!F1842&lt;&gt;"",CONCATENATE(RawData!F1842,", ",LEFT(RawData!G1842,1)),"")</f>
        <v/>
      </c>
      <c r="G1842" s="30" t="str">
        <f t="shared" si="28"/>
        <v/>
      </c>
      <c r="H1842" t="str">
        <f>IF(A1842&lt;&gt;"",VLOOKUP(G1842,ScoreRanges!$C$4:$E$8,3),"")</f>
        <v/>
      </c>
      <c r="J1842" s="30" t="str">
        <f>IF(AND(ConversionTable!$F$2&lt;&gt;"",A1842&lt;&gt;""),VLOOKUP(G1842,ConversionTable!B$2:D$402,3),"")</f>
        <v/>
      </c>
      <c r="K1842" t="str">
        <f>IF(AND(ConversionTable!$F$2&lt;&gt;"",A1842&lt;&gt;""),VLOOKUP(J1842,ConversionTable!I$4:K$7,3),"")</f>
        <v/>
      </c>
      <c r="M1842" t="str">
        <f>IF(A1842&lt;&gt;"",(RawData!AC1842*ScoringModel!$B$11+RawData!AD1842*ScoringModel!$B$21+RawData!AE1842*ScoringModel!$B$31)*0.01,"")</f>
        <v/>
      </c>
      <c r="N1842" t="str">
        <f>IF(A1842&lt;&gt;"",(RawData!H1842*ScoringModel!$B$4+RawData!I1842*ScoringModel!$B$5+RawData!J1842*ScoringModel!$B$6+RawData!K1842*ScoringModel!$B$7+RawData!L1842*ScoringModel!$B$8+RawData!M1842*ScoringModel!$B$9+RawData!N1842*ScoringModel!$B$10)*0.01,"")</f>
        <v/>
      </c>
      <c r="O1842" t="str">
        <f>IF(A1842&lt;&gt;"",(RawData!O1842*ScoringModel!$B$14+RawData!P1842*ScoringModel!$B$15+RawData!Q1842*ScoringModel!$B$16+RawData!R1842*ScoringModel!$B$17+RawData!S1842*ScoringModel!$B$18+RawData!T1842*ScoringModel!$B$19+RawData!U1842*ScoringModel!$B$20)*0.01,"")</f>
        <v/>
      </c>
      <c r="P1842" t="str">
        <f>IF(A1842&lt;&gt;"",(RawData!V1842*ScoringModel!$B$24+RawData!W1842*ScoringModel!$B$25+RawData!X1842*ScoringModel!$B$26+RawData!Y1842*ScoringModel!$B$27+RawData!Z1842*ScoringModel!$B$28+RawData!AA1842*ScoringModel!$B$29+RawData!AB1842*ScoringModel!$B$30)*0.01,"")</f>
        <v/>
      </c>
      <c r="Q1842" s="19"/>
      <c r="R1842" s="19"/>
      <c r="S1842" s="19"/>
      <c r="T1842" s="19"/>
      <c r="U1842" s="19"/>
      <c r="V1842" s="19"/>
    </row>
    <row r="1843" spans="1:22" x14ac:dyDescent="0.25">
      <c r="A1843" t="str">
        <f>IF(RawData!A1843&lt;&gt;"",RawData!A1843,"")</f>
        <v/>
      </c>
      <c r="B1843" t="str">
        <f>IF(RawData!B1843&lt;&gt;"",CONCATENATE(RawData!B1843,", ",RawData!C1843),"")</f>
        <v/>
      </c>
      <c r="C1843" t="str">
        <f>IF(RawData!D1843&lt;&gt;"",RawData!D1843,"")</f>
        <v/>
      </c>
      <c r="D1843" s="28" t="str">
        <f>IF(RawData!E1843&lt;&gt;"",RawData!E1843,"")</f>
        <v/>
      </c>
      <c r="E1843" t="str">
        <f>IF(RawData!F1843&lt;&gt;"",CONCATENATE(RawData!F1843,", ",LEFT(RawData!G1843,1)),"")</f>
        <v/>
      </c>
      <c r="G1843" s="30" t="str">
        <f t="shared" si="28"/>
        <v/>
      </c>
      <c r="H1843" t="str">
        <f>IF(A1843&lt;&gt;"",VLOOKUP(G1843,ScoreRanges!$C$4:$E$8,3),"")</f>
        <v/>
      </c>
      <c r="J1843" s="30" t="str">
        <f>IF(AND(ConversionTable!$F$2&lt;&gt;"",A1843&lt;&gt;""),VLOOKUP(G1843,ConversionTable!B$2:D$402,3),"")</f>
        <v/>
      </c>
      <c r="K1843" t="str">
        <f>IF(AND(ConversionTable!$F$2&lt;&gt;"",A1843&lt;&gt;""),VLOOKUP(J1843,ConversionTable!I$4:K$7,3),"")</f>
        <v/>
      </c>
      <c r="M1843" t="str">
        <f>IF(A1843&lt;&gt;"",(RawData!AC1843*ScoringModel!$B$11+RawData!AD1843*ScoringModel!$B$21+RawData!AE1843*ScoringModel!$B$31)*0.01,"")</f>
        <v/>
      </c>
      <c r="N1843" t="str">
        <f>IF(A1843&lt;&gt;"",(RawData!H1843*ScoringModel!$B$4+RawData!I1843*ScoringModel!$B$5+RawData!J1843*ScoringModel!$B$6+RawData!K1843*ScoringModel!$B$7+RawData!L1843*ScoringModel!$B$8+RawData!M1843*ScoringModel!$B$9+RawData!N1843*ScoringModel!$B$10)*0.01,"")</f>
        <v/>
      </c>
      <c r="O1843" t="str">
        <f>IF(A1843&lt;&gt;"",(RawData!O1843*ScoringModel!$B$14+RawData!P1843*ScoringModel!$B$15+RawData!Q1843*ScoringModel!$B$16+RawData!R1843*ScoringModel!$B$17+RawData!S1843*ScoringModel!$B$18+RawData!T1843*ScoringModel!$B$19+RawData!U1843*ScoringModel!$B$20)*0.01,"")</f>
        <v/>
      </c>
      <c r="P1843" t="str">
        <f>IF(A1843&lt;&gt;"",(RawData!V1843*ScoringModel!$B$24+RawData!W1843*ScoringModel!$B$25+RawData!X1843*ScoringModel!$B$26+RawData!Y1843*ScoringModel!$B$27+RawData!Z1843*ScoringModel!$B$28+RawData!AA1843*ScoringModel!$B$29+RawData!AB1843*ScoringModel!$B$30)*0.01,"")</f>
        <v/>
      </c>
      <c r="Q1843" s="19"/>
      <c r="R1843" s="19"/>
      <c r="S1843" s="19"/>
      <c r="T1843" s="19"/>
      <c r="U1843" s="19"/>
      <c r="V1843" s="19"/>
    </row>
    <row r="1844" spans="1:22" x14ac:dyDescent="0.25">
      <c r="A1844" t="str">
        <f>IF(RawData!A1844&lt;&gt;"",RawData!A1844,"")</f>
        <v/>
      </c>
      <c r="B1844" t="str">
        <f>IF(RawData!B1844&lt;&gt;"",CONCATENATE(RawData!B1844,", ",RawData!C1844),"")</f>
        <v/>
      </c>
      <c r="C1844" t="str">
        <f>IF(RawData!D1844&lt;&gt;"",RawData!D1844,"")</f>
        <v/>
      </c>
      <c r="D1844" s="28" t="str">
        <f>IF(RawData!E1844&lt;&gt;"",RawData!E1844,"")</f>
        <v/>
      </c>
      <c r="E1844" t="str">
        <f>IF(RawData!F1844&lt;&gt;"",CONCATENATE(RawData!F1844,", ",LEFT(RawData!G1844,1)),"")</f>
        <v/>
      </c>
      <c r="G1844" s="30" t="str">
        <f t="shared" si="28"/>
        <v/>
      </c>
      <c r="H1844" t="str">
        <f>IF(A1844&lt;&gt;"",VLOOKUP(G1844,ScoreRanges!$C$4:$E$8,3),"")</f>
        <v/>
      </c>
      <c r="J1844" s="30" t="str">
        <f>IF(AND(ConversionTable!$F$2&lt;&gt;"",A1844&lt;&gt;""),VLOOKUP(G1844,ConversionTable!B$2:D$402,3),"")</f>
        <v/>
      </c>
      <c r="K1844" t="str">
        <f>IF(AND(ConversionTable!$F$2&lt;&gt;"",A1844&lt;&gt;""),VLOOKUP(J1844,ConversionTable!I$4:K$7,3),"")</f>
        <v/>
      </c>
      <c r="M1844" t="str">
        <f>IF(A1844&lt;&gt;"",(RawData!AC1844*ScoringModel!$B$11+RawData!AD1844*ScoringModel!$B$21+RawData!AE1844*ScoringModel!$B$31)*0.01,"")</f>
        <v/>
      </c>
      <c r="N1844" t="str">
        <f>IF(A1844&lt;&gt;"",(RawData!H1844*ScoringModel!$B$4+RawData!I1844*ScoringModel!$B$5+RawData!J1844*ScoringModel!$B$6+RawData!K1844*ScoringModel!$B$7+RawData!L1844*ScoringModel!$B$8+RawData!M1844*ScoringModel!$B$9+RawData!N1844*ScoringModel!$B$10)*0.01,"")</f>
        <v/>
      </c>
      <c r="O1844" t="str">
        <f>IF(A1844&lt;&gt;"",(RawData!O1844*ScoringModel!$B$14+RawData!P1844*ScoringModel!$B$15+RawData!Q1844*ScoringModel!$B$16+RawData!R1844*ScoringModel!$B$17+RawData!S1844*ScoringModel!$B$18+RawData!T1844*ScoringModel!$B$19+RawData!U1844*ScoringModel!$B$20)*0.01,"")</f>
        <v/>
      </c>
      <c r="P1844" t="str">
        <f>IF(A1844&lt;&gt;"",(RawData!V1844*ScoringModel!$B$24+RawData!W1844*ScoringModel!$B$25+RawData!X1844*ScoringModel!$B$26+RawData!Y1844*ScoringModel!$B$27+RawData!Z1844*ScoringModel!$B$28+RawData!AA1844*ScoringModel!$B$29+RawData!AB1844*ScoringModel!$B$30)*0.01,"")</f>
        <v/>
      </c>
      <c r="Q1844" s="19"/>
      <c r="R1844" s="19"/>
      <c r="S1844" s="19"/>
      <c r="T1844" s="19"/>
      <c r="U1844" s="19"/>
      <c r="V1844" s="19"/>
    </row>
    <row r="1845" spans="1:22" x14ac:dyDescent="0.25">
      <c r="A1845" t="str">
        <f>IF(RawData!A1845&lt;&gt;"",RawData!A1845,"")</f>
        <v/>
      </c>
      <c r="B1845" t="str">
        <f>IF(RawData!B1845&lt;&gt;"",CONCATENATE(RawData!B1845,", ",RawData!C1845),"")</f>
        <v/>
      </c>
      <c r="C1845" t="str">
        <f>IF(RawData!D1845&lt;&gt;"",RawData!D1845,"")</f>
        <v/>
      </c>
      <c r="D1845" s="28" t="str">
        <f>IF(RawData!E1845&lt;&gt;"",RawData!E1845,"")</f>
        <v/>
      </c>
      <c r="E1845" t="str">
        <f>IF(RawData!F1845&lt;&gt;"",CONCATENATE(RawData!F1845,", ",LEFT(RawData!G1845,1)),"")</f>
        <v/>
      </c>
      <c r="G1845" s="30" t="str">
        <f t="shared" si="28"/>
        <v/>
      </c>
      <c r="H1845" t="str">
        <f>IF(A1845&lt;&gt;"",VLOOKUP(G1845,ScoreRanges!$C$4:$E$8,3),"")</f>
        <v/>
      </c>
      <c r="J1845" s="30" t="str">
        <f>IF(AND(ConversionTable!$F$2&lt;&gt;"",A1845&lt;&gt;""),VLOOKUP(G1845,ConversionTable!B$2:D$402,3),"")</f>
        <v/>
      </c>
      <c r="K1845" t="str">
        <f>IF(AND(ConversionTable!$F$2&lt;&gt;"",A1845&lt;&gt;""),VLOOKUP(J1845,ConversionTable!I$4:K$7,3),"")</f>
        <v/>
      </c>
      <c r="M1845" t="str">
        <f>IF(A1845&lt;&gt;"",(RawData!AC1845*ScoringModel!$B$11+RawData!AD1845*ScoringModel!$B$21+RawData!AE1845*ScoringModel!$B$31)*0.01,"")</f>
        <v/>
      </c>
      <c r="N1845" t="str">
        <f>IF(A1845&lt;&gt;"",(RawData!H1845*ScoringModel!$B$4+RawData!I1845*ScoringModel!$B$5+RawData!J1845*ScoringModel!$B$6+RawData!K1845*ScoringModel!$B$7+RawData!L1845*ScoringModel!$B$8+RawData!M1845*ScoringModel!$B$9+RawData!N1845*ScoringModel!$B$10)*0.01,"")</f>
        <v/>
      </c>
      <c r="O1845" t="str">
        <f>IF(A1845&lt;&gt;"",(RawData!O1845*ScoringModel!$B$14+RawData!P1845*ScoringModel!$B$15+RawData!Q1845*ScoringModel!$B$16+RawData!R1845*ScoringModel!$B$17+RawData!S1845*ScoringModel!$B$18+RawData!T1845*ScoringModel!$B$19+RawData!U1845*ScoringModel!$B$20)*0.01,"")</f>
        <v/>
      </c>
      <c r="P1845" t="str">
        <f>IF(A1845&lt;&gt;"",(RawData!V1845*ScoringModel!$B$24+RawData!W1845*ScoringModel!$B$25+RawData!X1845*ScoringModel!$B$26+RawData!Y1845*ScoringModel!$B$27+RawData!Z1845*ScoringModel!$B$28+RawData!AA1845*ScoringModel!$B$29+RawData!AB1845*ScoringModel!$B$30)*0.01,"")</f>
        <v/>
      </c>
      <c r="Q1845" s="19"/>
      <c r="R1845" s="19"/>
      <c r="S1845" s="19"/>
      <c r="T1845" s="19"/>
      <c r="U1845" s="19"/>
      <c r="V1845" s="19"/>
    </row>
    <row r="1846" spans="1:22" x14ac:dyDescent="0.25">
      <c r="A1846" t="str">
        <f>IF(RawData!A1846&lt;&gt;"",RawData!A1846,"")</f>
        <v/>
      </c>
      <c r="B1846" t="str">
        <f>IF(RawData!B1846&lt;&gt;"",CONCATENATE(RawData!B1846,", ",RawData!C1846),"")</f>
        <v/>
      </c>
      <c r="C1846" t="str">
        <f>IF(RawData!D1846&lt;&gt;"",RawData!D1846,"")</f>
        <v/>
      </c>
      <c r="D1846" s="28" t="str">
        <f>IF(RawData!E1846&lt;&gt;"",RawData!E1846,"")</f>
        <v/>
      </c>
      <c r="E1846" t="str">
        <f>IF(RawData!F1846&lt;&gt;"",CONCATENATE(RawData!F1846,", ",LEFT(RawData!G1846,1)),"")</f>
        <v/>
      </c>
      <c r="G1846" s="30" t="str">
        <f t="shared" si="28"/>
        <v/>
      </c>
      <c r="H1846" t="str">
        <f>IF(A1846&lt;&gt;"",VLOOKUP(G1846,ScoreRanges!$C$4:$E$8,3),"")</f>
        <v/>
      </c>
      <c r="J1846" s="30" t="str">
        <f>IF(AND(ConversionTable!$F$2&lt;&gt;"",A1846&lt;&gt;""),VLOOKUP(G1846,ConversionTable!B$2:D$402,3),"")</f>
        <v/>
      </c>
      <c r="K1846" t="str">
        <f>IF(AND(ConversionTable!$F$2&lt;&gt;"",A1846&lt;&gt;""),VLOOKUP(J1846,ConversionTable!I$4:K$7,3),"")</f>
        <v/>
      </c>
      <c r="M1846" t="str">
        <f>IF(A1846&lt;&gt;"",(RawData!AC1846*ScoringModel!$B$11+RawData!AD1846*ScoringModel!$B$21+RawData!AE1846*ScoringModel!$B$31)*0.01,"")</f>
        <v/>
      </c>
      <c r="N1846" t="str">
        <f>IF(A1846&lt;&gt;"",(RawData!H1846*ScoringModel!$B$4+RawData!I1846*ScoringModel!$B$5+RawData!J1846*ScoringModel!$B$6+RawData!K1846*ScoringModel!$B$7+RawData!L1846*ScoringModel!$B$8+RawData!M1846*ScoringModel!$B$9+RawData!N1846*ScoringModel!$B$10)*0.01,"")</f>
        <v/>
      </c>
      <c r="O1846" t="str">
        <f>IF(A1846&lt;&gt;"",(RawData!O1846*ScoringModel!$B$14+RawData!P1846*ScoringModel!$B$15+RawData!Q1846*ScoringModel!$B$16+RawData!R1846*ScoringModel!$B$17+RawData!S1846*ScoringModel!$B$18+RawData!T1846*ScoringModel!$B$19+RawData!U1846*ScoringModel!$B$20)*0.01,"")</f>
        <v/>
      </c>
      <c r="P1846" t="str">
        <f>IF(A1846&lt;&gt;"",(RawData!V1846*ScoringModel!$B$24+RawData!W1846*ScoringModel!$B$25+RawData!X1846*ScoringModel!$B$26+RawData!Y1846*ScoringModel!$B$27+RawData!Z1846*ScoringModel!$B$28+RawData!AA1846*ScoringModel!$B$29+RawData!AB1846*ScoringModel!$B$30)*0.01,"")</f>
        <v/>
      </c>
      <c r="Q1846" s="19"/>
      <c r="R1846" s="19"/>
      <c r="S1846" s="19"/>
      <c r="T1846" s="19"/>
      <c r="U1846" s="19"/>
      <c r="V1846" s="19"/>
    </row>
    <row r="1847" spans="1:22" x14ac:dyDescent="0.25">
      <c r="A1847" t="str">
        <f>IF(RawData!A1847&lt;&gt;"",RawData!A1847,"")</f>
        <v/>
      </c>
      <c r="B1847" t="str">
        <f>IF(RawData!B1847&lt;&gt;"",CONCATENATE(RawData!B1847,", ",RawData!C1847),"")</f>
        <v/>
      </c>
      <c r="C1847" t="str">
        <f>IF(RawData!D1847&lt;&gt;"",RawData!D1847,"")</f>
        <v/>
      </c>
      <c r="D1847" s="28" t="str">
        <f>IF(RawData!E1847&lt;&gt;"",RawData!E1847,"")</f>
        <v/>
      </c>
      <c r="E1847" t="str">
        <f>IF(RawData!F1847&lt;&gt;"",CONCATENATE(RawData!F1847,", ",LEFT(RawData!G1847,1)),"")</f>
        <v/>
      </c>
      <c r="G1847" s="30" t="str">
        <f t="shared" si="28"/>
        <v/>
      </c>
      <c r="H1847" t="str">
        <f>IF(A1847&lt;&gt;"",VLOOKUP(G1847,ScoreRanges!$C$4:$E$8,3),"")</f>
        <v/>
      </c>
      <c r="J1847" s="30" t="str">
        <f>IF(AND(ConversionTable!$F$2&lt;&gt;"",A1847&lt;&gt;""),VLOOKUP(G1847,ConversionTable!B$2:D$402,3),"")</f>
        <v/>
      </c>
      <c r="K1847" t="str">
        <f>IF(AND(ConversionTable!$F$2&lt;&gt;"",A1847&lt;&gt;""),VLOOKUP(J1847,ConversionTable!I$4:K$7,3),"")</f>
        <v/>
      </c>
      <c r="M1847" t="str">
        <f>IF(A1847&lt;&gt;"",(RawData!AC1847*ScoringModel!$B$11+RawData!AD1847*ScoringModel!$B$21+RawData!AE1847*ScoringModel!$B$31)*0.01,"")</f>
        <v/>
      </c>
      <c r="N1847" t="str">
        <f>IF(A1847&lt;&gt;"",(RawData!H1847*ScoringModel!$B$4+RawData!I1847*ScoringModel!$B$5+RawData!J1847*ScoringModel!$B$6+RawData!K1847*ScoringModel!$B$7+RawData!L1847*ScoringModel!$B$8+RawData!M1847*ScoringModel!$B$9+RawData!N1847*ScoringModel!$B$10)*0.01,"")</f>
        <v/>
      </c>
      <c r="O1847" t="str">
        <f>IF(A1847&lt;&gt;"",(RawData!O1847*ScoringModel!$B$14+RawData!P1847*ScoringModel!$B$15+RawData!Q1847*ScoringModel!$B$16+RawData!R1847*ScoringModel!$B$17+RawData!S1847*ScoringModel!$B$18+RawData!T1847*ScoringModel!$B$19+RawData!U1847*ScoringModel!$B$20)*0.01,"")</f>
        <v/>
      </c>
      <c r="P1847" t="str">
        <f>IF(A1847&lt;&gt;"",(RawData!V1847*ScoringModel!$B$24+RawData!W1847*ScoringModel!$B$25+RawData!X1847*ScoringModel!$B$26+RawData!Y1847*ScoringModel!$B$27+RawData!Z1847*ScoringModel!$B$28+RawData!AA1847*ScoringModel!$B$29+RawData!AB1847*ScoringModel!$B$30)*0.01,"")</f>
        <v/>
      </c>
      <c r="Q1847" s="19"/>
      <c r="R1847" s="19"/>
      <c r="S1847" s="19"/>
      <c r="T1847" s="19"/>
      <c r="U1847" s="19"/>
      <c r="V1847" s="19"/>
    </row>
    <row r="1848" spans="1:22" x14ac:dyDescent="0.25">
      <c r="A1848" t="str">
        <f>IF(RawData!A1848&lt;&gt;"",RawData!A1848,"")</f>
        <v/>
      </c>
      <c r="B1848" t="str">
        <f>IF(RawData!B1848&lt;&gt;"",CONCATENATE(RawData!B1848,", ",RawData!C1848),"")</f>
        <v/>
      </c>
      <c r="C1848" t="str">
        <f>IF(RawData!D1848&lt;&gt;"",RawData!D1848,"")</f>
        <v/>
      </c>
      <c r="D1848" s="28" t="str">
        <f>IF(RawData!E1848&lt;&gt;"",RawData!E1848,"")</f>
        <v/>
      </c>
      <c r="E1848" t="str">
        <f>IF(RawData!F1848&lt;&gt;"",CONCATENATE(RawData!F1848,", ",LEFT(RawData!G1848,1)),"")</f>
        <v/>
      </c>
      <c r="G1848" s="30" t="str">
        <f t="shared" si="28"/>
        <v/>
      </c>
      <c r="H1848" t="str">
        <f>IF(A1848&lt;&gt;"",VLOOKUP(G1848,ScoreRanges!$C$4:$E$8,3),"")</f>
        <v/>
      </c>
      <c r="J1848" s="30" t="str">
        <f>IF(AND(ConversionTable!$F$2&lt;&gt;"",A1848&lt;&gt;""),VLOOKUP(G1848,ConversionTable!B$2:D$402,3),"")</f>
        <v/>
      </c>
      <c r="K1848" t="str">
        <f>IF(AND(ConversionTable!$F$2&lt;&gt;"",A1848&lt;&gt;""),VLOOKUP(J1848,ConversionTable!I$4:K$7,3),"")</f>
        <v/>
      </c>
      <c r="M1848" t="str">
        <f>IF(A1848&lt;&gt;"",(RawData!AC1848*ScoringModel!$B$11+RawData!AD1848*ScoringModel!$B$21+RawData!AE1848*ScoringModel!$B$31)*0.01,"")</f>
        <v/>
      </c>
      <c r="N1848" t="str">
        <f>IF(A1848&lt;&gt;"",(RawData!H1848*ScoringModel!$B$4+RawData!I1848*ScoringModel!$B$5+RawData!J1848*ScoringModel!$B$6+RawData!K1848*ScoringModel!$B$7+RawData!L1848*ScoringModel!$B$8+RawData!M1848*ScoringModel!$B$9+RawData!N1848*ScoringModel!$B$10)*0.01,"")</f>
        <v/>
      </c>
      <c r="O1848" t="str">
        <f>IF(A1848&lt;&gt;"",(RawData!O1848*ScoringModel!$B$14+RawData!P1848*ScoringModel!$B$15+RawData!Q1848*ScoringModel!$B$16+RawData!R1848*ScoringModel!$B$17+RawData!S1848*ScoringModel!$B$18+RawData!T1848*ScoringModel!$B$19+RawData!U1848*ScoringModel!$B$20)*0.01,"")</f>
        <v/>
      </c>
      <c r="P1848" t="str">
        <f>IF(A1848&lt;&gt;"",(RawData!V1848*ScoringModel!$B$24+RawData!W1848*ScoringModel!$B$25+RawData!X1848*ScoringModel!$B$26+RawData!Y1848*ScoringModel!$B$27+RawData!Z1848*ScoringModel!$B$28+RawData!AA1848*ScoringModel!$B$29+RawData!AB1848*ScoringModel!$B$30)*0.01,"")</f>
        <v/>
      </c>
      <c r="Q1848" s="19"/>
      <c r="R1848" s="19"/>
      <c r="S1848" s="19"/>
      <c r="T1848" s="19"/>
      <c r="U1848" s="19"/>
      <c r="V1848" s="19"/>
    </row>
    <row r="1849" spans="1:22" x14ac:dyDescent="0.25">
      <c r="A1849" t="str">
        <f>IF(RawData!A1849&lt;&gt;"",RawData!A1849,"")</f>
        <v/>
      </c>
      <c r="B1849" t="str">
        <f>IF(RawData!B1849&lt;&gt;"",CONCATENATE(RawData!B1849,", ",RawData!C1849),"")</f>
        <v/>
      </c>
      <c r="C1849" t="str">
        <f>IF(RawData!D1849&lt;&gt;"",RawData!D1849,"")</f>
        <v/>
      </c>
      <c r="D1849" s="28" t="str">
        <f>IF(RawData!E1849&lt;&gt;"",RawData!E1849,"")</f>
        <v/>
      </c>
      <c r="E1849" t="str">
        <f>IF(RawData!F1849&lt;&gt;"",CONCATENATE(RawData!F1849,", ",LEFT(RawData!G1849,1)),"")</f>
        <v/>
      </c>
      <c r="G1849" s="30" t="str">
        <f t="shared" si="28"/>
        <v/>
      </c>
      <c r="H1849" t="str">
        <f>IF(A1849&lt;&gt;"",VLOOKUP(G1849,ScoreRanges!$C$4:$E$8,3),"")</f>
        <v/>
      </c>
      <c r="J1849" s="30" t="str">
        <f>IF(AND(ConversionTable!$F$2&lt;&gt;"",A1849&lt;&gt;""),VLOOKUP(G1849,ConversionTable!B$2:D$402,3),"")</f>
        <v/>
      </c>
      <c r="K1849" t="str">
        <f>IF(AND(ConversionTable!$F$2&lt;&gt;"",A1849&lt;&gt;""),VLOOKUP(J1849,ConversionTable!I$4:K$7,3),"")</f>
        <v/>
      </c>
      <c r="M1849" t="str">
        <f>IF(A1849&lt;&gt;"",(RawData!AC1849*ScoringModel!$B$11+RawData!AD1849*ScoringModel!$B$21+RawData!AE1849*ScoringModel!$B$31)*0.01,"")</f>
        <v/>
      </c>
      <c r="N1849" t="str">
        <f>IF(A1849&lt;&gt;"",(RawData!H1849*ScoringModel!$B$4+RawData!I1849*ScoringModel!$B$5+RawData!J1849*ScoringModel!$B$6+RawData!K1849*ScoringModel!$B$7+RawData!L1849*ScoringModel!$B$8+RawData!M1849*ScoringModel!$B$9+RawData!N1849*ScoringModel!$B$10)*0.01,"")</f>
        <v/>
      </c>
      <c r="O1849" t="str">
        <f>IF(A1849&lt;&gt;"",(RawData!O1849*ScoringModel!$B$14+RawData!P1849*ScoringModel!$B$15+RawData!Q1849*ScoringModel!$B$16+RawData!R1849*ScoringModel!$B$17+RawData!S1849*ScoringModel!$B$18+RawData!T1849*ScoringModel!$B$19+RawData!U1849*ScoringModel!$B$20)*0.01,"")</f>
        <v/>
      </c>
      <c r="P1849" t="str">
        <f>IF(A1849&lt;&gt;"",(RawData!V1849*ScoringModel!$B$24+RawData!W1849*ScoringModel!$B$25+RawData!X1849*ScoringModel!$B$26+RawData!Y1849*ScoringModel!$B$27+RawData!Z1849*ScoringModel!$B$28+RawData!AA1849*ScoringModel!$B$29+RawData!AB1849*ScoringModel!$B$30)*0.01,"")</f>
        <v/>
      </c>
      <c r="Q1849" s="19"/>
      <c r="R1849" s="19"/>
      <c r="S1849" s="19"/>
      <c r="T1849" s="19"/>
      <c r="U1849" s="19"/>
      <c r="V1849" s="19"/>
    </row>
    <row r="1850" spans="1:22" x14ac:dyDescent="0.25">
      <c r="A1850" t="str">
        <f>IF(RawData!A1850&lt;&gt;"",RawData!A1850,"")</f>
        <v/>
      </c>
      <c r="B1850" t="str">
        <f>IF(RawData!B1850&lt;&gt;"",CONCATENATE(RawData!B1850,", ",RawData!C1850),"")</f>
        <v/>
      </c>
      <c r="C1850" t="str">
        <f>IF(RawData!D1850&lt;&gt;"",RawData!D1850,"")</f>
        <v/>
      </c>
      <c r="D1850" s="28" t="str">
        <f>IF(RawData!E1850&lt;&gt;"",RawData!E1850,"")</f>
        <v/>
      </c>
      <c r="E1850" t="str">
        <f>IF(RawData!F1850&lt;&gt;"",CONCATENATE(RawData!F1850,", ",LEFT(RawData!G1850,1)),"")</f>
        <v/>
      </c>
      <c r="G1850" s="30" t="str">
        <f t="shared" si="28"/>
        <v/>
      </c>
      <c r="H1850" t="str">
        <f>IF(A1850&lt;&gt;"",VLOOKUP(G1850,ScoreRanges!$C$4:$E$8,3),"")</f>
        <v/>
      </c>
      <c r="J1850" s="30" t="str">
        <f>IF(AND(ConversionTable!$F$2&lt;&gt;"",A1850&lt;&gt;""),VLOOKUP(G1850,ConversionTable!B$2:D$402,3),"")</f>
        <v/>
      </c>
      <c r="K1850" t="str">
        <f>IF(AND(ConversionTable!$F$2&lt;&gt;"",A1850&lt;&gt;""),VLOOKUP(J1850,ConversionTable!I$4:K$7,3),"")</f>
        <v/>
      </c>
      <c r="M1850" t="str">
        <f>IF(A1850&lt;&gt;"",(RawData!AC1850*ScoringModel!$B$11+RawData!AD1850*ScoringModel!$B$21+RawData!AE1850*ScoringModel!$B$31)*0.01,"")</f>
        <v/>
      </c>
      <c r="N1850" t="str">
        <f>IF(A1850&lt;&gt;"",(RawData!H1850*ScoringModel!$B$4+RawData!I1850*ScoringModel!$B$5+RawData!J1850*ScoringModel!$B$6+RawData!K1850*ScoringModel!$B$7+RawData!L1850*ScoringModel!$B$8+RawData!M1850*ScoringModel!$B$9+RawData!N1850*ScoringModel!$B$10)*0.01,"")</f>
        <v/>
      </c>
      <c r="O1850" t="str">
        <f>IF(A1850&lt;&gt;"",(RawData!O1850*ScoringModel!$B$14+RawData!P1850*ScoringModel!$B$15+RawData!Q1850*ScoringModel!$B$16+RawData!R1850*ScoringModel!$B$17+RawData!S1850*ScoringModel!$B$18+RawData!T1850*ScoringModel!$B$19+RawData!U1850*ScoringModel!$B$20)*0.01,"")</f>
        <v/>
      </c>
      <c r="P1850" t="str">
        <f>IF(A1850&lt;&gt;"",(RawData!V1850*ScoringModel!$B$24+RawData!W1850*ScoringModel!$B$25+RawData!X1850*ScoringModel!$B$26+RawData!Y1850*ScoringModel!$B$27+RawData!Z1850*ScoringModel!$B$28+RawData!AA1850*ScoringModel!$B$29+RawData!AB1850*ScoringModel!$B$30)*0.01,"")</f>
        <v/>
      </c>
      <c r="Q1850" s="19"/>
      <c r="R1850" s="19"/>
      <c r="S1850" s="19"/>
      <c r="T1850" s="19"/>
      <c r="U1850" s="19"/>
      <c r="V1850" s="19"/>
    </row>
    <row r="1851" spans="1:22" x14ac:dyDescent="0.25">
      <c r="A1851" t="str">
        <f>IF(RawData!A1851&lt;&gt;"",RawData!A1851,"")</f>
        <v/>
      </c>
      <c r="B1851" t="str">
        <f>IF(RawData!B1851&lt;&gt;"",CONCATENATE(RawData!B1851,", ",RawData!C1851),"")</f>
        <v/>
      </c>
      <c r="C1851" t="str">
        <f>IF(RawData!D1851&lt;&gt;"",RawData!D1851,"")</f>
        <v/>
      </c>
      <c r="D1851" s="28" t="str">
        <f>IF(RawData!E1851&lt;&gt;"",RawData!E1851,"")</f>
        <v/>
      </c>
      <c r="E1851" t="str">
        <f>IF(RawData!F1851&lt;&gt;"",CONCATENATE(RawData!F1851,", ",LEFT(RawData!G1851,1)),"")</f>
        <v/>
      </c>
      <c r="G1851" s="30" t="str">
        <f t="shared" si="28"/>
        <v/>
      </c>
      <c r="H1851" t="str">
        <f>IF(A1851&lt;&gt;"",VLOOKUP(G1851,ScoreRanges!$C$4:$E$8,3),"")</f>
        <v/>
      </c>
      <c r="J1851" s="30" t="str">
        <f>IF(AND(ConversionTable!$F$2&lt;&gt;"",A1851&lt;&gt;""),VLOOKUP(G1851,ConversionTable!B$2:D$402,3),"")</f>
        <v/>
      </c>
      <c r="K1851" t="str">
        <f>IF(AND(ConversionTable!$F$2&lt;&gt;"",A1851&lt;&gt;""),VLOOKUP(J1851,ConversionTable!I$4:K$7,3),"")</f>
        <v/>
      </c>
      <c r="M1851" t="str">
        <f>IF(A1851&lt;&gt;"",(RawData!AC1851*ScoringModel!$B$11+RawData!AD1851*ScoringModel!$B$21+RawData!AE1851*ScoringModel!$B$31)*0.01,"")</f>
        <v/>
      </c>
      <c r="N1851" t="str">
        <f>IF(A1851&lt;&gt;"",(RawData!H1851*ScoringModel!$B$4+RawData!I1851*ScoringModel!$B$5+RawData!J1851*ScoringModel!$B$6+RawData!K1851*ScoringModel!$B$7+RawData!L1851*ScoringModel!$B$8+RawData!M1851*ScoringModel!$B$9+RawData!N1851*ScoringModel!$B$10)*0.01,"")</f>
        <v/>
      </c>
      <c r="O1851" t="str">
        <f>IF(A1851&lt;&gt;"",(RawData!O1851*ScoringModel!$B$14+RawData!P1851*ScoringModel!$B$15+RawData!Q1851*ScoringModel!$B$16+RawData!R1851*ScoringModel!$B$17+RawData!S1851*ScoringModel!$B$18+RawData!T1851*ScoringModel!$B$19+RawData!U1851*ScoringModel!$B$20)*0.01,"")</f>
        <v/>
      </c>
      <c r="P1851" t="str">
        <f>IF(A1851&lt;&gt;"",(RawData!V1851*ScoringModel!$B$24+RawData!W1851*ScoringModel!$B$25+RawData!X1851*ScoringModel!$B$26+RawData!Y1851*ScoringModel!$B$27+RawData!Z1851*ScoringModel!$B$28+RawData!AA1851*ScoringModel!$B$29+RawData!AB1851*ScoringModel!$B$30)*0.01,"")</f>
        <v/>
      </c>
      <c r="Q1851" s="19"/>
      <c r="R1851" s="19"/>
      <c r="S1851" s="19"/>
      <c r="T1851" s="19"/>
      <c r="U1851" s="19"/>
      <c r="V1851" s="19"/>
    </row>
    <row r="1852" spans="1:22" x14ac:dyDescent="0.25">
      <c r="A1852" t="str">
        <f>IF(RawData!A1852&lt;&gt;"",RawData!A1852,"")</f>
        <v/>
      </c>
      <c r="B1852" t="str">
        <f>IF(RawData!B1852&lt;&gt;"",CONCATENATE(RawData!B1852,", ",RawData!C1852),"")</f>
        <v/>
      </c>
      <c r="C1852" t="str">
        <f>IF(RawData!D1852&lt;&gt;"",RawData!D1852,"")</f>
        <v/>
      </c>
      <c r="D1852" s="28" t="str">
        <f>IF(RawData!E1852&lt;&gt;"",RawData!E1852,"")</f>
        <v/>
      </c>
      <c r="E1852" t="str">
        <f>IF(RawData!F1852&lt;&gt;"",CONCATENATE(RawData!F1852,", ",LEFT(RawData!G1852,1)),"")</f>
        <v/>
      </c>
      <c r="G1852" s="30" t="str">
        <f t="shared" si="28"/>
        <v/>
      </c>
      <c r="H1852" t="str">
        <f>IF(A1852&lt;&gt;"",VLOOKUP(G1852,ScoreRanges!$C$4:$E$8,3),"")</f>
        <v/>
      </c>
      <c r="J1852" s="30" t="str">
        <f>IF(AND(ConversionTable!$F$2&lt;&gt;"",A1852&lt;&gt;""),VLOOKUP(G1852,ConversionTable!B$2:D$402,3),"")</f>
        <v/>
      </c>
      <c r="K1852" t="str">
        <f>IF(AND(ConversionTable!$F$2&lt;&gt;"",A1852&lt;&gt;""),VLOOKUP(J1852,ConversionTable!I$4:K$7,3),"")</f>
        <v/>
      </c>
      <c r="M1852" t="str">
        <f>IF(A1852&lt;&gt;"",(RawData!AC1852*ScoringModel!$B$11+RawData!AD1852*ScoringModel!$B$21+RawData!AE1852*ScoringModel!$B$31)*0.01,"")</f>
        <v/>
      </c>
      <c r="N1852" t="str">
        <f>IF(A1852&lt;&gt;"",(RawData!H1852*ScoringModel!$B$4+RawData!I1852*ScoringModel!$B$5+RawData!J1852*ScoringModel!$B$6+RawData!K1852*ScoringModel!$B$7+RawData!L1852*ScoringModel!$B$8+RawData!M1852*ScoringModel!$B$9+RawData!N1852*ScoringModel!$B$10)*0.01,"")</f>
        <v/>
      </c>
      <c r="O1852" t="str">
        <f>IF(A1852&lt;&gt;"",(RawData!O1852*ScoringModel!$B$14+RawData!P1852*ScoringModel!$B$15+RawData!Q1852*ScoringModel!$B$16+RawData!R1852*ScoringModel!$B$17+RawData!S1852*ScoringModel!$B$18+RawData!T1852*ScoringModel!$B$19+RawData!U1852*ScoringModel!$B$20)*0.01,"")</f>
        <v/>
      </c>
      <c r="P1852" t="str">
        <f>IF(A1852&lt;&gt;"",(RawData!V1852*ScoringModel!$B$24+RawData!W1852*ScoringModel!$B$25+RawData!X1852*ScoringModel!$B$26+RawData!Y1852*ScoringModel!$B$27+RawData!Z1852*ScoringModel!$B$28+RawData!AA1852*ScoringModel!$B$29+RawData!AB1852*ScoringModel!$B$30)*0.01,"")</f>
        <v/>
      </c>
      <c r="Q1852" s="19"/>
      <c r="R1852" s="19"/>
      <c r="S1852" s="19"/>
      <c r="T1852" s="19"/>
      <c r="U1852" s="19"/>
      <c r="V1852" s="19"/>
    </row>
    <row r="1853" spans="1:22" x14ac:dyDescent="0.25">
      <c r="A1853" t="str">
        <f>IF(RawData!A1853&lt;&gt;"",RawData!A1853,"")</f>
        <v/>
      </c>
      <c r="B1853" t="str">
        <f>IF(RawData!B1853&lt;&gt;"",CONCATENATE(RawData!B1853,", ",RawData!C1853),"")</f>
        <v/>
      </c>
      <c r="C1853" t="str">
        <f>IF(RawData!D1853&lt;&gt;"",RawData!D1853,"")</f>
        <v/>
      </c>
      <c r="D1853" s="28" t="str">
        <f>IF(RawData!E1853&lt;&gt;"",RawData!E1853,"")</f>
        <v/>
      </c>
      <c r="E1853" t="str">
        <f>IF(RawData!F1853&lt;&gt;"",CONCATENATE(RawData!F1853,", ",LEFT(RawData!G1853,1)),"")</f>
        <v/>
      </c>
      <c r="G1853" s="30" t="str">
        <f t="shared" si="28"/>
        <v/>
      </c>
      <c r="H1853" t="str">
        <f>IF(A1853&lt;&gt;"",VLOOKUP(G1853,ScoreRanges!$C$4:$E$8,3),"")</f>
        <v/>
      </c>
      <c r="J1853" s="30" t="str">
        <f>IF(AND(ConversionTable!$F$2&lt;&gt;"",A1853&lt;&gt;""),VLOOKUP(G1853,ConversionTable!B$2:D$402,3),"")</f>
        <v/>
      </c>
      <c r="K1853" t="str">
        <f>IF(AND(ConversionTable!$F$2&lt;&gt;"",A1853&lt;&gt;""),VLOOKUP(J1853,ConversionTable!I$4:K$7,3),"")</f>
        <v/>
      </c>
      <c r="M1853" t="str">
        <f>IF(A1853&lt;&gt;"",(RawData!AC1853*ScoringModel!$B$11+RawData!AD1853*ScoringModel!$B$21+RawData!AE1853*ScoringModel!$B$31)*0.01,"")</f>
        <v/>
      </c>
      <c r="N1853" t="str">
        <f>IF(A1853&lt;&gt;"",(RawData!H1853*ScoringModel!$B$4+RawData!I1853*ScoringModel!$B$5+RawData!J1853*ScoringModel!$B$6+RawData!K1853*ScoringModel!$B$7+RawData!L1853*ScoringModel!$B$8+RawData!M1853*ScoringModel!$B$9+RawData!N1853*ScoringModel!$B$10)*0.01,"")</f>
        <v/>
      </c>
      <c r="O1853" t="str">
        <f>IF(A1853&lt;&gt;"",(RawData!O1853*ScoringModel!$B$14+RawData!P1853*ScoringModel!$B$15+RawData!Q1853*ScoringModel!$B$16+RawData!R1853*ScoringModel!$B$17+RawData!S1853*ScoringModel!$B$18+RawData!T1853*ScoringModel!$B$19+RawData!U1853*ScoringModel!$B$20)*0.01,"")</f>
        <v/>
      </c>
      <c r="P1853" t="str">
        <f>IF(A1853&lt;&gt;"",(RawData!V1853*ScoringModel!$B$24+RawData!W1853*ScoringModel!$B$25+RawData!X1853*ScoringModel!$B$26+RawData!Y1853*ScoringModel!$B$27+RawData!Z1853*ScoringModel!$B$28+RawData!AA1853*ScoringModel!$B$29+RawData!AB1853*ScoringModel!$B$30)*0.01,"")</f>
        <v/>
      </c>
      <c r="Q1853" s="19"/>
      <c r="R1853" s="19"/>
      <c r="S1853" s="19"/>
      <c r="T1853" s="19"/>
      <c r="U1853" s="19"/>
      <c r="V1853" s="19"/>
    </row>
    <row r="1854" spans="1:22" x14ac:dyDescent="0.25">
      <c r="A1854" t="str">
        <f>IF(RawData!A1854&lt;&gt;"",RawData!A1854,"")</f>
        <v/>
      </c>
      <c r="B1854" t="str">
        <f>IF(RawData!B1854&lt;&gt;"",CONCATENATE(RawData!B1854,", ",RawData!C1854),"")</f>
        <v/>
      </c>
      <c r="C1854" t="str">
        <f>IF(RawData!D1854&lt;&gt;"",RawData!D1854,"")</f>
        <v/>
      </c>
      <c r="D1854" s="28" t="str">
        <f>IF(RawData!E1854&lt;&gt;"",RawData!E1854,"")</f>
        <v/>
      </c>
      <c r="E1854" t="str">
        <f>IF(RawData!F1854&lt;&gt;"",CONCATENATE(RawData!F1854,", ",LEFT(RawData!G1854,1)),"")</f>
        <v/>
      </c>
      <c r="G1854" s="30" t="str">
        <f t="shared" si="28"/>
        <v/>
      </c>
      <c r="H1854" t="str">
        <f>IF(A1854&lt;&gt;"",VLOOKUP(G1854,ScoreRanges!$C$4:$E$8,3),"")</f>
        <v/>
      </c>
      <c r="J1854" s="30" t="str">
        <f>IF(AND(ConversionTable!$F$2&lt;&gt;"",A1854&lt;&gt;""),VLOOKUP(G1854,ConversionTable!B$2:D$402,3),"")</f>
        <v/>
      </c>
      <c r="K1854" t="str">
        <f>IF(AND(ConversionTable!$F$2&lt;&gt;"",A1854&lt;&gt;""),VLOOKUP(J1854,ConversionTable!I$4:K$7,3),"")</f>
        <v/>
      </c>
      <c r="M1854" t="str">
        <f>IF(A1854&lt;&gt;"",(RawData!AC1854*ScoringModel!$B$11+RawData!AD1854*ScoringModel!$B$21+RawData!AE1854*ScoringModel!$B$31)*0.01,"")</f>
        <v/>
      </c>
      <c r="N1854" t="str">
        <f>IF(A1854&lt;&gt;"",(RawData!H1854*ScoringModel!$B$4+RawData!I1854*ScoringModel!$B$5+RawData!J1854*ScoringModel!$B$6+RawData!K1854*ScoringModel!$B$7+RawData!L1854*ScoringModel!$B$8+RawData!M1854*ScoringModel!$B$9+RawData!N1854*ScoringModel!$B$10)*0.01,"")</f>
        <v/>
      </c>
      <c r="O1854" t="str">
        <f>IF(A1854&lt;&gt;"",(RawData!O1854*ScoringModel!$B$14+RawData!P1854*ScoringModel!$B$15+RawData!Q1854*ScoringModel!$B$16+RawData!R1854*ScoringModel!$B$17+RawData!S1854*ScoringModel!$B$18+RawData!T1854*ScoringModel!$B$19+RawData!U1854*ScoringModel!$B$20)*0.01,"")</f>
        <v/>
      </c>
      <c r="P1854" t="str">
        <f>IF(A1854&lt;&gt;"",(RawData!V1854*ScoringModel!$B$24+RawData!W1854*ScoringModel!$B$25+RawData!X1854*ScoringModel!$B$26+RawData!Y1854*ScoringModel!$B$27+RawData!Z1854*ScoringModel!$B$28+RawData!AA1854*ScoringModel!$B$29+RawData!AB1854*ScoringModel!$B$30)*0.01,"")</f>
        <v/>
      </c>
      <c r="Q1854" s="19"/>
      <c r="R1854" s="19"/>
      <c r="S1854" s="19"/>
      <c r="T1854" s="19"/>
      <c r="U1854" s="19"/>
      <c r="V1854" s="19"/>
    </row>
    <row r="1855" spans="1:22" x14ac:dyDescent="0.25">
      <c r="A1855" t="str">
        <f>IF(RawData!A1855&lt;&gt;"",RawData!A1855,"")</f>
        <v/>
      </c>
      <c r="B1855" t="str">
        <f>IF(RawData!B1855&lt;&gt;"",CONCATENATE(RawData!B1855,", ",RawData!C1855),"")</f>
        <v/>
      </c>
      <c r="C1855" t="str">
        <f>IF(RawData!D1855&lt;&gt;"",RawData!D1855,"")</f>
        <v/>
      </c>
      <c r="D1855" s="28" t="str">
        <f>IF(RawData!E1855&lt;&gt;"",RawData!E1855,"")</f>
        <v/>
      </c>
      <c r="E1855" t="str">
        <f>IF(RawData!F1855&lt;&gt;"",CONCATENATE(RawData!F1855,", ",LEFT(RawData!G1855,1)),"")</f>
        <v/>
      </c>
      <c r="G1855" s="30" t="str">
        <f t="shared" si="28"/>
        <v/>
      </c>
      <c r="H1855" t="str">
        <f>IF(A1855&lt;&gt;"",VLOOKUP(G1855,ScoreRanges!$C$4:$E$8,3),"")</f>
        <v/>
      </c>
      <c r="J1855" s="30" t="str">
        <f>IF(AND(ConversionTable!$F$2&lt;&gt;"",A1855&lt;&gt;""),VLOOKUP(G1855,ConversionTable!B$2:D$402,3),"")</f>
        <v/>
      </c>
      <c r="K1855" t="str">
        <f>IF(AND(ConversionTable!$F$2&lt;&gt;"",A1855&lt;&gt;""),VLOOKUP(J1855,ConversionTable!I$4:K$7,3),"")</f>
        <v/>
      </c>
      <c r="M1855" t="str">
        <f>IF(A1855&lt;&gt;"",(RawData!AC1855*ScoringModel!$B$11+RawData!AD1855*ScoringModel!$B$21+RawData!AE1855*ScoringModel!$B$31)*0.01,"")</f>
        <v/>
      </c>
      <c r="N1855" t="str">
        <f>IF(A1855&lt;&gt;"",(RawData!H1855*ScoringModel!$B$4+RawData!I1855*ScoringModel!$B$5+RawData!J1855*ScoringModel!$B$6+RawData!K1855*ScoringModel!$B$7+RawData!L1855*ScoringModel!$B$8+RawData!M1855*ScoringModel!$B$9+RawData!N1855*ScoringModel!$B$10)*0.01,"")</f>
        <v/>
      </c>
      <c r="O1855" t="str">
        <f>IF(A1855&lt;&gt;"",(RawData!O1855*ScoringModel!$B$14+RawData!P1855*ScoringModel!$B$15+RawData!Q1855*ScoringModel!$B$16+RawData!R1855*ScoringModel!$B$17+RawData!S1855*ScoringModel!$B$18+RawData!T1855*ScoringModel!$B$19+RawData!U1855*ScoringModel!$B$20)*0.01,"")</f>
        <v/>
      </c>
      <c r="P1855" t="str">
        <f>IF(A1855&lt;&gt;"",(RawData!V1855*ScoringModel!$B$24+RawData!W1855*ScoringModel!$B$25+RawData!X1855*ScoringModel!$B$26+RawData!Y1855*ScoringModel!$B$27+RawData!Z1855*ScoringModel!$B$28+RawData!AA1855*ScoringModel!$B$29+RawData!AB1855*ScoringModel!$B$30)*0.01,"")</f>
        <v/>
      </c>
      <c r="Q1855" s="19"/>
      <c r="R1855" s="19"/>
      <c r="S1855" s="19"/>
      <c r="T1855" s="19"/>
      <c r="U1855" s="19"/>
      <c r="V1855" s="19"/>
    </row>
    <row r="1856" spans="1:22" x14ac:dyDescent="0.25">
      <c r="A1856" t="str">
        <f>IF(RawData!A1856&lt;&gt;"",RawData!A1856,"")</f>
        <v/>
      </c>
      <c r="B1856" t="str">
        <f>IF(RawData!B1856&lt;&gt;"",CONCATENATE(RawData!B1856,", ",RawData!C1856),"")</f>
        <v/>
      </c>
      <c r="C1856" t="str">
        <f>IF(RawData!D1856&lt;&gt;"",RawData!D1856,"")</f>
        <v/>
      </c>
      <c r="D1856" s="28" t="str">
        <f>IF(RawData!E1856&lt;&gt;"",RawData!E1856,"")</f>
        <v/>
      </c>
      <c r="E1856" t="str">
        <f>IF(RawData!F1856&lt;&gt;"",CONCATENATE(RawData!F1856,", ",LEFT(RawData!G1856,1)),"")</f>
        <v/>
      </c>
      <c r="G1856" s="30" t="str">
        <f t="shared" si="28"/>
        <v/>
      </c>
      <c r="H1856" t="str">
        <f>IF(A1856&lt;&gt;"",VLOOKUP(G1856,ScoreRanges!$C$4:$E$8,3),"")</f>
        <v/>
      </c>
      <c r="J1856" s="30" t="str">
        <f>IF(AND(ConversionTable!$F$2&lt;&gt;"",A1856&lt;&gt;""),VLOOKUP(G1856,ConversionTable!B$2:D$402,3),"")</f>
        <v/>
      </c>
      <c r="K1856" t="str">
        <f>IF(AND(ConversionTable!$F$2&lt;&gt;"",A1856&lt;&gt;""),VLOOKUP(J1856,ConversionTable!I$4:K$7,3),"")</f>
        <v/>
      </c>
      <c r="M1856" t="str">
        <f>IF(A1856&lt;&gt;"",(RawData!AC1856*ScoringModel!$B$11+RawData!AD1856*ScoringModel!$B$21+RawData!AE1856*ScoringModel!$B$31)*0.01,"")</f>
        <v/>
      </c>
      <c r="N1856" t="str">
        <f>IF(A1856&lt;&gt;"",(RawData!H1856*ScoringModel!$B$4+RawData!I1856*ScoringModel!$B$5+RawData!J1856*ScoringModel!$B$6+RawData!K1856*ScoringModel!$B$7+RawData!L1856*ScoringModel!$B$8+RawData!M1856*ScoringModel!$B$9+RawData!N1856*ScoringModel!$B$10)*0.01,"")</f>
        <v/>
      </c>
      <c r="O1856" t="str">
        <f>IF(A1856&lt;&gt;"",(RawData!O1856*ScoringModel!$B$14+RawData!P1856*ScoringModel!$B$15+RawData!Q1856*ScoringModel!$B$16+RawData!R1856*ScoringModel!$B$17+RawData!S1856*ScoringModel!$B$18+RawData!T1856*ScoringModel!$B$19+RawData!U1856*ScoringModel!$B$20)*0.01,"")</f>
        <v/>
      </c>
      <c r="P1856" t="str">
        <f>IF(A1856&lt;&gt;"",(RawData!V1856*ScoringModel!$B$24+RawData!W1856*ScoringModel!$B$25+RawData!X1856*ScoringModel!$B$26+RawData!Y1856*ScoringModel!$B$27+RawData!Z1856*ScoringModel!$B$28+RawData!AA1856*ScoringModel!$B$29+RawData!AB1856*ScoringModel!$B$30)*0.01,"")</f>
        <v/>
      </c>
      <c r="Q1856" s="19"/>
      <c r="R1856" s="19"/>
      <c r="S1856" s="19"/>
      <c r="T1856" s="19"/>
      <c r="U1856" s="19"/>
      <c r="V1856" s="19"/>
    </row>
    <row r="1857" spans="1:22" x14ac:dyDescent="0.25">
      <c r="A1857" t="str">
        <f>IF(RawData!A1857&lt;&gt;"",RawData!A1857,"")</f>
        <v/>
      </c>
      <c r="B1857" t="str">
        <f>IF(RawData!B1857&lt;&gt;"",CONCATENATE(RawData!B1857,", ",RawData!C1857),"")</f>
        <v/>
      </c>
      <c r="C1857" t="str">
        <f>IF(RawData!D1857&lt;&gt;"",RawData!D1857,"")</f>
        <v/>
      </c>
      <c r="D1857" s="28" t="str">
        <f>IF(RawData!E1857&lt;&gt;"",RawData!E1857,"")</f>
        <v/>
      </c>
      <c r="E1857" t="str">
        <f>IF(RawData!F1857&lt;&gt;"",CONCATENATE(RawData!F1857,", ",LEFT(RawData!G1857,1)),"")</f>
        <v/>
      </c>
      <c r="G1857" s="30" t="str">
        <f t="shared" si="28"/>
        <v/>
      </c>
      <c r="H1857" t="str">
        <f>IF(A1857&lt;&gt;"",VLOOKUP(G1857,ScoreRanges!$C$4:$E$8,3),"")</f>
        <v/>
      </c>
      <c r="J1857" s="30" t="str">
        <f>IF(AND(ConversionTable!$F$2&lt;&gt;"",A1857&lt;&gt;""),VLOOKUP(G1857,ConversionTable!B$2:D$402,3),"")</f>
        <v/>
      </c>
      <c r="K1857" t="str">
        <f>IF(AND(ConversionTable!$F$2&lt;&gt;"",A1857&lt;&gt;""),VLOOKUP(J1857,ConversionTable!I$4:K$7,3),"")</f>
        <v/>
      </c>
      <c r="M1857" t="str">
        <f>IF(A1857&lt;&gt;"",(RawData!AC1857*ScoringModel!$B$11+RawData!AD1857*ScoringModel!$B$21+RawData!AE1857*ScoringModel!$B$31)*0.01,"")</f>
        <v/>
      </c>
      <c r="N1857" t="str">
        <f>IF(A1857&lt;&gt;"",(RawData!H1857*ScoringModel!$B$4+RawData!I1857*ScoringModel!$B$5+RawData!J1857*ScoringModel!$B$6+RawData!K1857*ScoringModel!$B$7+RawData!L1857*ScoringModel!$B$8+RawData!M1857*ScoringModel!$B$9+RawData!N1857*ScoringModel!$B$10)*0.01,"")</f>
        <v/>
      </c>
      <c r="O1857" t="str">
        <f>IF(A1857&lt;&gt;"",(RawData!O1857*ScoringModel!$B$14+RawData!P1857*ScoringModel!$B$15+RawData!Q1857*ScoringModel!$B$16+RawData!R1857*ScoringModel!$B$17+RawData!S1857*ScoringModel!$B$18+RawData!T1857*ScoringModel!$B$19+RawData!U1857*ScoringModel!$B$20)*0.01,"")</f>
        <v/>
      </c>
      <c r="P1857" t="str">
        <f>IF(A1857&lt;&gt;"",(RawData!V1857*ScoringModel!$B$24+RawData!W1857*ScoringModel!$B$25+RawData!X1857*ScoringModel!$B$26+RawData!Y1857*ScoringModel!$B$27+RawData!Z1857*ScoringModel!$B$28+RawData!AA1857*ScoringModel!$B$29+RawData!AB1857*ScoringModel!$B$30)*0.01,"")</f>
        <v/>
      </c>
      <c r="Q1857" s="19"/>
      <c r="R1857" s="19"/>
      <c r="S1857" s="19"/>
      <c r="T1857" s="19"/>
      <c r="U1857" s="19"/>
      <c r="V1857" s="19"/>
    </row>
    <row r="1858" spans="1:22" x14ac:dyDescent="0.25">
      <c r="A1858" t="str">
        <f>IF(RawData!A1858&lt;&gt;"",RawData!A1858,"")</f>
        <v/>
      </c>
      <c r="B1858" t="str">
        <f>IF(RawData!B1858&lt;&gt;"",CONCATENATE(RawData!B1858,", ",RawData!C1858),"")</f>
        <v/>
      </c>
      <c r="C1858" t="str">
        <f>IF(RawData!D1858&lt;&gt;"",RawData!D1858,"")</f>
        <v/>
      </c>
      <c r="D1858" s="28" t="str">
        <f>IF(RawData!E1858&lt;&gt;"",RawData!E1858,"")</f>
        <v/>
      </c>
      <c r="E1858" t="str">
        <f>IF(RawData!F1858&lt;&gt;"",CONCATENATE(RawData!F1858,", ",LEFT(RawData!G1858,1)),"")</f>
        <v/>
      </c>
      <c r="G1858" s="30" t="str">
        <f t="shared" si="28"/>
        <v/>
      </c>
      <c r="H1858" t="str">
        <f>IF(A1858&lt;&gt;"",VLOOKUP(G1858,ScoreRanges!$C$4:$E$8,3),"")</f>
        <v/>
      </c>
      <c r="J1858" s="30" t="str">
        <f>IF(AND(ConversionTable!$F$2&lt;&gt;"",A1858&lt;&gt;""),VLOOKUP(G1858,ConversionTable!B$2:D$402,3),"")</f>
        <v/>
      </c>
      <c r="K1858" t="str">
        <f>IF(AND(ConversionTable!$F$2&lt;&gt;"",A1858&lt;&gt;""),VLOOKUP(J1858,ConversionTable!I$4:K$7,3),"")</f>
        <v/>
      </c>
      <c r="M1858" t="str">
        <f>IF(A1858&lt;&gt;"",(RawData!AC1858*ScoringModel!$B$11+RawData!AD1858*ScoringModel!$B$21+RawData!AE1858*ScoringModel!$B$31)*0.01,"")</f>
        <v/>
      </c>
      <c r="N1858" t="str">
        <f>IF(A1858&lt;&gt;"",(RawData!H1858*ScoringModel!$B$4+RawData!I1858*ScoringModel!$B$5+RawData!J1858*ScoringModel!$B$6+RawData!K1858*ScoringModel!$B$7+RawData!L1858*ScoringModel!$B$8+RawData!M1858*ScoringModel!$B$9+RawData!N1858*ScoringModel!$B$10)*0.01,"")</f>
        <v/>
      </c>
      <c r="O1858" t="str">
        <f>IF(A1858&lt;&gt;"",(RawData!O1858*ScoringModel!$B$14+RawData!P1858*ScoringModel!$B$15+RawData!Q1858*ScoringModel!$B$16+RawData!R1858*ScoringModel!$B$17+RawData!S1858*ScoringModel!$B$18+RawData!T1858*ScoringModel!$B$19+RawData!U1858*ScoringModel!$B$20)*0.01,"")</f>
        <v/>
      </c>
      <c r="P1858" t="str">
        <f>IF(A1858&lt;&gt;"",(RawData!V1858*ScoringModel!$B$24+RawData!W1858*ScoringModel!$B$25+RawData!X1858*ScoringModel!$B$26+RawData!Y1858*ScoringModel!$B$27+RawData!Z1858*ScoringModel!$B$28+RawData!AA1858*ScoringModel!$B$29+RawData!AB1858*ScoringModel!$B$30)*0.01,"")</f>
        <v/>
      </c>
      <c r="Q1858" s="19"/>
      <c r="R1858" s="19"/>
      <c r="S1858" s="19"/>
      <c r="T1858" s="19"/>
      <c r="U1858" s="19"/>
      <c r="V1858" s="19"/>
    </row>
    <row r="1859" spans="1:22" x14ac:dyDescent="0.25">
      <c r="A1859" t="str">
        <f>IF(RawData!A1859&lt;&gt;"",RawData!A1859,"")</f>
        <v/>
      </c>
      <c r="B1859" t="str">
        <f>IF(RawData!B1859&lt;&gt;"",CONCATENATE(RawData!B1859,", ",RawData!C1859),"")</f>
        <v/>
      </c>
      <c r="C1859" t="str">
        <f>IF(RawData!D1859&lt;&gt;"",RawData!D1859,"")</f>
        <v/>
      </c>
      <c r="D1859" s="28" t="str">
        <f>IF(RawData!E1859&lt;&gt;"",RawData!E1859,"")</f>
        <v/>
      </c>
      <c r="E1859" t="str">
        <f>IF(RawData!F1859&lt;&gt;"",CONCATENATE(RawData!F1859,", ",LEFT(RawData!G1859,1)),"")</f>
        <v/>
      </c>
      <c r="G1859" s="30" t="str">
        <f t="shared" ref="G1859:G1922" si="29">IF(A1859&lt;&gt;"",SUM(M1859:P1859),"")</f>
        <v/>
      </c>
      <c r="H1859" t="str">
        <f>IF(A1859&lt;&gt;"",VLOOKUP(G1859,ScoreRanges!$C$4:$E$8,3),"")</f>
        <v/>
      </c>
      <c r="J1859" s="30" t="str">
        <f>IF(AND(ConversionTable!$F$2&lt;&gt;"",A1859&lt;&gt;""),VLOOKUP(G1859,ConversionTable!B$2:D$402,3),"")</f>
        <v/>
      </c>
      <c r="K1859" t="str">
        <f>IF(AND(ConversionTable!$F$2&lt;&gt;"",A1859&lt;&gt;""),VLOOKUP(J1859,ConversionTable!I$4:K$7,3),"")</f>
        <v/>
      </c>
      <c r="M1859" t="str">
        <f>IF(A1859&lt;&gt;"",(RawData!AC1859*ScoringModel!$B$11+RawData!AD1859*ScoringModel!$B$21+RawData!AE1859*ScoringModel!$B$31)*0.01,"")</f>
        <v/>
      </c>
      <c r="N1859" t="str">
        <f>IF(A1859&lt;&gt;"",(RawData!H1859*ScoringModel!$B$4+RawData!I1859*ScoringModel!$B$5+RawData!J1859*ScoringModel!$B$6+RawData!K1859*ScoringModel!$B$7+RawData!L1859*ScoringModel!$B$8+RawData!M1859*ScoringModel!$B$9+RawData!N1859*ScoringModel!$B$10)*0.01,"")</f>
        <v/>
      </c>
      <c r="O1859" t="str">
        <f>IF(A1859&lt;&gt;"",(RawData!O1859*ScoringModel!$B$14+RawData!P1859*ScoringModel!$B$15+RawData!Q1859*ScoringModel!$B$16+RawData!R1859*ScoringModel!$B$17+RawData!S1859*ScoringModel!$B$18+RawData!T1859*ScoringModel!$B$19+RawData!U1859*ScoringModel!$B$20)*0.01,"")</f>
        <v/>
      </c>
      <c r="P1859" t="str">
        <f>IF(A1859&lt;&gt;"",(RawData!V1859*ScoringModel!$B$24+RawData!W1859*ScoringModel!$B$25+RawData!X1859*ScoringModel!$B$26+RawData!Y1859*ScoringModel!$B$27+RawData!Z1859*ScoringModel!$B$28+RawData!AA1859*ScoringModel!$B$29+RawData!AB1859*ScoringModel!$B$30)*0.01,"")</f>
        <v/>
      </c>
      <c r="Q1859" s="19"/>
      <c r="R1859" s="19"/>
      <c r="S1859" s="19"/>
      <c r="T1859" s="19"/>
      <c r="U1859" s="19"/>
      <c r="V1859" s="19"/>
    </row>
    <row r="1860" spans="1:22" x14ac:dyDescent="0.25">
      <c r="A1860" t="str">
        <f>IF(RawData!A1860&lt;&gt;"",RawData!A1860,"")</f>
        <v/>
      </c>
      <c r="B1860" t="str">
        <f>IF(RawData!B1860&lt;&gt;"",CONCATENATE(RawData!B1860,", ",RawData!C1860),"")</f>
        <v/>
      </c>
      <c r="C1860" t="str">
        <f>IF(RawData!D1860&lt;&gt;"",RawData!D1860,"")</f>
        <v/>
      </c>
      <c r="D1860" s="28" t="str">
        <f>IF(RawData!E1860&lt;&gt;"",RawData!E1860,"")</f>
        <v/>
      </c>
      <c r="E1860" t="str">
        <f>IF(RawData!F1860&lt;&gt;"",CONCATENATE(RawData!F1860,", ",LEFT(RawData!G1860,1)),"")</f>
        <v/>
      </c>
      <c r="G1860" s="30" t="str">
        <f t="shared" si="29"/>
        <v/>
      </c>
      <c r="H1860" t="str">
        <f>IF(A1860&lt;&gt;"",VLOOKUP(G1860,ScoreRanges!$C$4:$E$8,3),"")</f>
        <v/>
      </c>
      <c r="J1860" s="30" t="str">
        <f>IF(AND(ConversionTable!$F$2&lt;&gt;"",A1860&lt;&gt;""),VLOOKUP(G1860,ConversionTable!B$2:D$402,3),"")</f>
        <v/>
      </c>
      <c r="K1860" t="str">
        <f>IF(AND(ConversionTable!$F$2&lt;&gt;"",A1860&lt;&gt;""),VLOOKUP(J1860,ConversionTable!I$4:K$7,3),"")</f>
        <v/>
      </c>
      <c r="M1860" t="str">
        <f>IF(A1860&lt;&gt;"",(RawData!AC1860*ScoringModel!$B$11+RawData!AD1860*ScoringModel!$B$21+RawData!AE1860*ScoringModel!$B$31)*0.01,"")</f>
        <v/>
      </c>
      <c r="N1860" t="str">
        <f>IF(A1860&lt;&gt;"",(RawData!H1860*ScoringModel!$B$4+RawData!I1860*ScoringModel!$B$5+RawData!J1860*ScoringModel!$B$6+RawData!K1860*ScoringModel!$B$7+RawData!L1860*ScoringModel!$B$8+RawData!M1860*ScoringModel!$B$9+RawData!N1860*ScoringModel!$B$10)*0.01,"")</f>
        <v/>
      </c>
      <c r="O1860" t="str">
        <f>IF(A1860&lt;&gt;"",(RawData!O1860*ScoringModel!$B$14+RawData!P1860*ScoringModel!$B$15+RawData!Q1860*ScoringModel!$B$16+RawData!R1860*ScoringModel!$B$17+RawData!S1860*ScoringModel!$B$18+RawData!T1860*ScoringModel!$B$19+RawData!U1860*ScoringModel!$B$20)*0.01,"")</f>
        <v/>
      </c>
      <c r="P1860" t="str">
        <f>IF(A1860&lt;&gt;"",(RawData!V1860*ScoringModel!$B$24+RawData!W1860*ScoringModel!$B$25+RawData!X1860*ScoringModel!$B$26+RawData!Y1860*ScoringModel!$B$27+RawData!Z1860*ScoringModel!$B$28+RawData!AA1860*ScoringModel!$B$29+RawData!AB1860*ScoringModel!$B$30)*0.01,"")</f>
        <v/>
      </c>
      <c r="Q1860" s="19"/>
      <c r="R1860" s="19"/>
      <c r="S1860" s="19"/>
      <c r="T1860" s="19"/>
      <c r="U1860" s="19"/>
      <c r="V1860" s="19"/>
    </row>
    <row r="1861" spans="1:22" x14ac:dyDescent="0.25">
      <c r="A1861" t="str">
        <f>IF(RawData!A1861&lt;&gt;"",RawData!A1861,"")</f>
        <v/>
      </c>
      <c r="B1861" t="str">
        <f>IF(RawData!B1861&lt;&gt;"",CONCATENATE(RawData!B1861,", ",RawData!C1861),"")</f>
        <v/>
      </c>
      <c r="C1861" t="str">
        <f>IF(RawData!D1861&lt;&gt;"",RawData!D1861,"")</f>
        <v/>
      </c>
      <c r="D1861" s="28" t="str">
        <f>IF(RawData!E1861&lt;&gt;"",RawData!E1861,"")</f>
        <v/>
      </c>
      <c r="E1861" t="str">
        <f>IF(RawData!F1861&lt;&gt;"",CONCATENATE(RawData!F1861,", ",LEFT(RawData!G1861,1)),"")</f>
        <v/>
      </c>
      <c r="G1861" s="30" t="str">
        <f t="shared" si="29"/>
        <v/>
      </c>
      <c r="H1861" t="str">
        <f>IF(A1861&lt;&gt;"",VLOOKUP(G1861,ScoreRanges!$C$4:$E$8,3),"")</f>
        <v/>
      </c>
      <c r="J1861" s="30" t="str">
        <f>IF(AND(ConversionTable!$F$2&lt;&gt;"",A1861&lt;&gt;""),VLOOKUP(G1861,ConversionTable!B$2:D$402,3),"")</f>
        <v/>
      </c>
      <c r="K1861" t="str">
        <f>IF(AND(ConversionTable!$F$2&lt;&gt;"",A1861&lt;&gt;""),VLOOKUP(J1861,ConversionTable!I$4:K$7,3),"")</f>
        <v/>
      </c>
      <c r="M1861" t="str">
        <f>IF(A1861&lt;&gt;"",(RawData!AC1861*ScoringModel!$B$11+RawData!AD1861*ScoringModel!$B$21+RawData!AE1861*ScoringModel!$B$31)*0.01,"")</f>
        <v/>
      </c>
      <c r="N1861" t="str">
        <f>IF(A1861&lt;&gt;"",(RawData!H1861*ScoringModel!$B$4+RawData!I1861*ScoringModel!$B$5+RawData!J1861*ScoringModel!$B$6+RawData!K1861*ScoringModel!$B$7+RawData!L1861*ScoringModel!$B$8+RawData!M1861*ScoringModel!$B$9+RawData!N1861*ScoringModel!$B$10)*0.01,"")</f>
        <v/>
      </c>
      <c r="O1861" t="str">
        <f>IF(A1861&lt;&gt;"",(RawData!O1861*ScoringModel!$B$14+RawData!P1861*ScoringModel!$B$15+RawData!Q1861*ScoringModel!$B$16+RawData!R1861*ScoringModel!$B$17+RawData!S1861*ScoringModel!$B$18+RawData!T1861*ScoringModel!$B$19+RawData!U1861*ScoringModel!$B$20)*0.01,"")</f>
        <v/>
      </c>
      <c r="P1861" t="str">
        <f>IF(A1861&lt;&gt;"",(RawData!V1861*ScoringModel!$B$24+RawData!W1861*ScoringModel!$B$25+RawData!X1861*ScoringModel!$B$26+RawData!Y1861*ScoringModel!$B$27+RawData!Z1861*ScoringModel!$B$28+RawData!AA1861*ScoringModel!$B$29+RawData!AB1861*ScoringModel!$B$30)*0.01,"")</f>
        <v/>
      </c>
      <c r="Q1861" s="19"/>
      <c r="R1861" s="19"/>
      <c r="S1861" s="19"/>
      <c r="T1861" s="19"/>
      <c r="U1861" s="19"/>
      <c r="V1861" s="19"/>
    </row>
    <row r="1862" spans="1:22" x14ac:dyDescent="0.25">
      <c r="A1862" t="str">
        <f>IF(RawData!A1862&lt;&gt;"",RawData!A1862,"")</f>
        <v/>
      </c>
      <c r="B1862" t="str">
        <f>IF(RawData!B1862&lt;&gt;"",CONCATENATE(RawData!B1862,", ",RawData!C1862),"")</f>
        <v/>
      </c>
      <c r="C1862" t="str">
        <f>IF(RawData!D1862&lt;&gt;"",RawData!D1862,"")</f>
        <v/>
      </c>
      <c r="D1862" s="28" t="str">
        <f>IF(RawData!E1862&lt;&gt;"",RawData!E1862,"")</f>
        <v/>
      </c>
      <c r="E1862" t="str">
        <f>IF(RawData!F1862&lt;&gt;"",CONCATENATE(RawData!F1862,", ",LEFT(RawData!G1862,1)),"")</f>
        <v/>
      </c>
      <c r="G1862" s="30" t="str">
        <f t="shared" si="29"/>
        <v/>
      </c>
      <c r="H1862" t="str">
        <f>IF(A1862&lt;&gt;"",VLOOKUP(G1862,ScoreRanges!$C$4:$E$8,3),"")</f>
        <v/>
      </c>
      <c r="J1862" s="30" t="str">
        <f>IF(AND(ConversionTable!$F$2&lt;&gt;"",A1862&lt;&gt;""),VLOOKUP(G1862,ConversionTable!B$2:D$402,3),"")</f>
        <v/>
      </c>
      <c r="K1862" t="str">
        <f>IF(AND(ConversionTable!$F$2&lt;&gt;"",A1862&lt;&gt;""),VLOOKUP(J1862,ConversionTable!I$4:K$7,3),"")</f>
        <v/>
      </c>
      <c r="M1862" t="str">
        <f>IF(A1862&lt;&gt;"",(RawData!AC1862*ScoringModel!$B$11+RawData!AD1862*ScoringModel!$B$21+RawData!AE1862*ScoringModel!$B$31)*0.01,"")</f>
        <v/>
      </c>
      <c r="N1862" t="str">
        <f>IF(A1862&lt;&gt;"",(RawData!H1862*ScoringModel!$B$4+RawData!I1862*ScoringModel!$B$5+RawData!J1862*ScoringModel!$B$6+RawData!K1862*ScoringModel!$B$7+RawData!L1862*ScoringModel!$B$8+RawData!M1862*ScoringModel!$B$9+RawData!N1862*ScoringModel!$B$10)*0.01,"")</f>
        <v/>
      </c>
      <c r="O1862" t="str">
        <f>IF(A1862&lt;&gt;"",(RawData!O1862*ScoringModel!$B$14+RawData!P1862*ScoringModel!$B$15+RawData!Q1862*ScoringModel!$B$16+RawData!R1862*ScoringModel!$B$17+RawData!S1862*ScoringModel!$B$18+RawData!T1862*ScoringModel!$B$19+RawData!U1862*ScoringModel!$B$20)*0.01,"")</f>
        <v/>
      </c>
      <c r="P1862" t="str">
        <f>IF(A1862&lt;&gt;"",(RawData!V1862*ScoringModel!$B$24+RawData!W1862*ScoringModel!$B$25+RawData!X1862*ScoringModel!$B$26+RawData!Y1862*ScoringModel!$B$27+RawData!Z1862*ScoringModel!$B$28+RawData!AA1862*ScoringModel!$B$29+RawData!AB1862*ScoringModel!$B$30)*0.01,"")</f>
        <v/>
      </c>
      <c r="Q1862" s="19"/>
      <c r="R1862" s="19"/>
      <c r="S1862" s="19"/>
      <c r="T1862" s="19"/>
      <c r="U1862" s="19"/>
      <c r="V1862" s="19"/>
    </row>
    <row r="1863" spans="1:22" x14ac:dyDescent="0.25">
      <c r="A1863" t="str">
        <f>IF(RawData!A1863&lt;&gt;"",RawData!A1863,"")</f>
        <v/>
      </c>
      <c r="B1863" t="str">
        <f>IF(RawData!B1863&lt;&gt;"",CONCATENATE(RawData!B1863,", ",RawData!C1863),"")</f>
        <v/>
      </c>
      <c r="C1863" t="str">
        <f>IF(RawData!D1863&lt;&gt;"",RawData!D1863,"")</f>
        <v/>
      </c>
      <c r="D1863" s="28" t="str">
        <f>IF(RawData!E1863&lt;&gt;"",RawData!E1863,"")</f>
        <v/>
      </c>
      <c r="E1863" t="str">
        <f>IF(RawData!F1863&lt;&gt;"",CONCATENATE(RawData!F1863,", ",LEFT(RawData!G1863,1)),"")</f>
        <v/>
      </c>
      <c r="G1863" s="30" t="str">
        <f t="shared" si="29"/>
        <v/>
      </c>
      <c r="H1863" t="str">
        <f>IF(A1863&lt;&gt;"",VLOOKUP(G1863,ScoreRanges!$C$4:$E$8,3),"")</f>
        <v/>
      </c>
      <c r="J1863" s="30" t="str">
        <f>IF(AND(ConversionTable!$F$2&lt;&gt;"",A1863&lt;&gt;""),VLOOKUP(G1863,ConversionTable!B$2:D$402,3),"")</f>
        <v/>
      </c>
      <c r="K1863" t="str">
        <f>IF(AND(ConversionTable!$F$2&lt;&gt;"",A1863&lt;&gt;""),VLOOKUP(J1863,ConversionTable!I$4:K$7,3),"")</f>
        <v/>
      </c>
      <c r="M1863" t="str">
        <f>IF(A1863&lt;&gt;"",(RawData!AC1863*ScoringModel!$B$11+RawData!AD1863*ScoringModel!$B$21+RawData!AE1863*ScoringModel!$B$31)*0.01,"")</f>
        <v/>
      </c>
      <c r="N1863" t="str">
        <f>IF(A1863&lt;&gt;"",(RawData!H1863*ScoringModel!$B$4+RawData!I1863*ScoringModel!$B$5+RawData!J1863*ScoringModel!$B$6+RawData!K1863*ScoringModel!$B$7+RawData!L1863*ScoringModel!$B$8+RawData!M1863*ScoringModel!$B$9+RawData!N1863*ScoringModel!$B$10)*0.01,"")</f>
        <v/>
      </c>
      <c r="O1863" t="str">
        <f>IF(A1863&lt;&gt;"",(RawData!O1863*ScoringModel!$B$14+RawData!P1863*ScoringModel!$B$15+RawData!Q1863*ScoringModel!$B$16+RawData!R1863*ScoringModel!$B$17+RawData!S1863*ScoringModel!$B$18+RawData!T1863*ScoringModel!$B$19+RawData!U1863*ScoringModel!$B$20)*0.01,"")</f>
        <v/>
      </c>
      <c r="P1863" t="str">
        <f>IF(A1863&lt;&gt;"",(RawData!V1863*ScoringModel!$B$24+RawData!W1863*ScoringModel!$B$25+RawData!X1863*ScoringModel!$B$26+RawData!Y1863*ScoringModel!$B$27+RawData!Z1863*ScoringModel!$B$28+RawData!AA1863*ScoringModel!$B$29+RawData!AB1863*ScoringModel!$B$30)*0.01,"")</f>
        <v/>
      </c>
      <c r="Q1863" s="19"/>
      <c r="R1863" s="19"/>
      <c r="S1863" s="19"/>
      <c r="T1863" s="19"/>
      <c r="U1863" s="19"/>
      <c r="V1863" s="19"/>
    </row>
    <row r="1864" spans="1:22" x14ac:dyDescent="0.25">
      <c r="A1864" t="str">
        <f>IF(RawData!A1864&lt;&gt;"",RawData!A1864,"")</f>
        <v/>
      </c>
      <c r="B1864" t="str">
        <f>IF(RawData!B1864&lt;&gt;"",CONCATENATE(RawData!B1864,", ",RawData!C1864),"")</f>
        <v/>
      </c>
      <c r="C1864" t="str">
        <f>IF(RawData!D1864&lt;&gt;"",RawData!D1864,"")</f>
        <v/>
      </c>
      <c r="D1864" s="28" t="str">
        <f>IF(RawData!E1864&lt;&gt;"",RawData!E1864,"")</f>
        <v/>
      </c>
      <c r="E1864" t="str">
        <f>IF(RawData!F1864&lt;&gt;"",CONCATENATE(RawData!F1864,", ",LEFT(RawData!G1864,1)),"")</f>
        <v/>
      </c>
      <c r="G1864" s="30" t="str">
        <f t="shared" si="29"/>
        <v/>
      </c>
      <c r="H1864" t="str">
        <f>IF(A1864&lt;&gt;"",VLOOKUP(G1864,ScoreRanges!$C$4:$E$8,3),"")</f>
        <v/>
      </c>
      <c r="J1864" s="30" t="str">
        <f>IF(AND(ConversionTable!$F$2&lt;&gt;"",A1864&lt;&gt;""),VLOOKUP(G1864,ConversionTable!B$2:D$402,3),"")</f>
        <v/>
      </c>
      <c r="K1864" t="str">
        <f>IF(AND(ConversionTable!$F$2&lt;&gt;"",A1864&lt;&gt;""),VLOOKUP(J1864,ConversionTable!I$4:K$7,3),"")</f>
        <v/>
      </c>
      <c r="M1864" t="str">
        <f>IF(A1864&lt;&gt;"",(RawData!AC1864*ScoringModel!$B$11+RawData!AD1864*ScoringModel!$B$21+RawData!AE1864*ScoringModel!$B$31)*0.01,"")</f>
        <v/>
      </c>
      <c r="N1864" t="str">
        <f>IF(A1864&lt;&gt;"",(RawData!H1864*ScoringModel!$B$4+RawData!I1864*ScoringModel!$B$5+RawData!J1864*ScoringModel!$B$6+RawData!K1864*ScoringModel!$B$7+RawData!L1864*ScoringModel!$B$8+RawData!M1864*ScoringModel!$B$9+RawData!N1864*ScoringModel!$B$10)*0.01,"")</f>
        <v/>
      </c>
      <c r="O1864" t="str">
        <f>IF(A1864&lt;&gt;"",(RawData!O1864*ScoringModel!$B$14+RawData!P1864*ScoringModel!$B$15+RawData!Q1864*ScoringModel!$B$16+RawData!R1864*ScoringModel!$B$17+RawData!S1864*ScoringModel!$B$18+RawData!T1864*ScoringModel!$B$19+RawData!U1864*ScoringModel!$B$20)*0.01,"")</f>
        <v/>
      </c>
      <c r="P1864" t="str">
        <f>IF(A1864&lt;&gt;"",(RawData!V1864*ScoringModel!$B$24+RawData!W1864*ScoringModel!$B$25+RawData!X1864*ScoringModel!$B$26+RawData!Y1864*ScoringModel!$B$27+RawData!Z1864*ScoringModel!$B$28+RawData!AA1864*ScoringModel!$B$29+RawData!AB1864*ScoringModel!$B$30)*0.01,"")</f>
        <v/>
      </c>
      <c r="Q1864" s="19"/>
      <c r="R1864" s="19"/>
      <c r="S1864" s="19"/>
      <c r="T1864" s="19"/>
      <c r="U1864" s="19"/>
      <c r="V1864" s="19"/>
    </row>
    <row r="1865" spans="1:22" x14ac:dyDescent="0.25">
      <c r="A1865" t="str">
        <f>IF(RawData!A1865&lt;&gt;"",RawData!A1865,"")</f>
        <v/>
      </c>
      <c r="B1865" t="str">
        <f>IF(RawData!B1865&lt;&gt;"",CONCATENATE(RawData!B1865,", ",RawData!C1865),"")</f>
        <v/>
      </c>
      <c r="C1865" t="str">
        <f>IF(RawData!D1865&lt;&gt;"",RawData!D1865,"")</f>
        <v/>
      </c>
      <c r="D1865" s="28" t="str">
        <f>IF(RawData!E1865&lt;&gt;"",RawData!E1865,"")</f>
        <v/>
      </c>
      <c r="E1865" t="str">
        <f>IF(RawData!F1865&lt;&gt;"",CONCATENATE(RawData!F1865,", ",LEFT(RawData!G1865,1)),"")</f>
        <v/>
      </c>
      <c r="G1865" s="30" t="str">
        <f t="shared" si="29"/>
        <v/>
      </c>
      <c r="H1865" t="str">
        <f>IF(A1865&lt;&gt;"",VLOOKUP(G1865,ScoreRanges!$C$4:$E$8,3),"")</f>
        <v/>
      </c>
      <c r="J1865" s="30" t="str">
        <f>IF(AND(ConversionTable!$F$2&lt;&gt;"",A1865&lt;&gt;""),VLOOKUP(G1865,ConversionTable!B$2:D$402,3),"")</f>
        <v/>
      </c>
      <c r="K1865" t="str">
        <f>IF(AND(ConversionTable!$F$2&lt;&gt;"",A1865&lt;&gt;""),VLOOKUP(J1865,ConversionTable!I$4:K$7,3),"")</f>
        <v/>
      </c>
      <c r="M1865" t="str">
        <f>IF(A1865&lt;&gt;"",(RawData!AC1865*ScoringModel!$B$11+RawData!AD1865*ScoringModel!$B$21+RawData!AE1865*ScoringModel!$B$31)*0.01,"")</f>
        <v/>
      </c>
      <c r="N1865" t="str">
        <f>IF(A1865&lt;&gt;"",(RawData!H1865*ScoringModel!$B$4+RawData!I1865*ScoringModel!$B$5+RawData!J1865*ScoringModel!$B$6+RawData!K1865*ScoringModel!$B$7+RawData!L1865*ScoringModel!$B$8+RawData!M1865*ScoringModel!$B$9+RawData!N1865*ScoringModel!$B$10)*0.01,"")</f>
        <v/>
      </c>
      <c r="O1865" t="str">
        <f>IF(A1865&lt;&gt;"",(RawData!O1865*ScoringModel!$B$14+RawData!P1865*ScoringModel!$B$15+RawData!Q1865*ScoringModel!$B$16+RawData!R1865*ScoringModel!$B$17+RawData!S1865*ScoringModel!$B$18+RawData!T1865*ScoringModel!$B$19+RawData!U1865*ScoringModel!$B$20)*0.01,"")</f>
        <v/>
      </c>
      <c r="P1865" t="str">
        <f>IF(A1865&lt;&gt;"",(RawData!V1865*ScoringModel!$B$24+RawData!W1865*ScoringModel!$B$25+RawData!X1865*ScoringModel!$B$26+RawData!Y1865*ScoringModel!$B$27+RawData!Z1865*ScoringModel!$B$28+RawData!AA1865*ScoringModel!$B$29+RawData!AB1865*ScoringModel!$B$30)*0.01,"")</f>
        <v/>
      </c>
      <c r="Q1865" s="19"/>
      <c r="R1865" s="19"/>
      <c r="S1865" s="19"/>
      <c r="T1865" s="19"/>
      <c r="U1865" s="19"/>
      <c r="V1865" s="19"/>
    </row>
    <row r="1866" spans="1:22" x14ac:dyDescent="0.25">
      <c r="A1866" t="str">
        <f>IF(RawData!A1866&lt;&gt;"",RawData!A1866,"")</f>
        <v/>
      </c>
      <c r="B1866" t="str">
        <f>IF(RawData!B1866&lt;&gt;"",CONCATENATE(RawData!B1866,", ",RawData!C1866),"")</f>
        <v/>
      </c>
      <c r="C1866" t="str">
        <f>IF(RawData!D1866&lt;&gt;"",RawData!D1866,"")</f>
        <v/>
      </c>
      <c r="D1866" s="28" t="str">
        <f>IF(RawData!E1866&lt;&gt;"",RawData!E1866,"")</f>
        <v/>
      </c>
      <c r="E1866" t="str">
        <f>IF(RawData!F1866&lt;&gt;"",CONCATENATE(RawData!F1866,", ",LEFT(RawData!G1866,1)),"")</f>
        <v/>
      </c>
      <c r="G1866" s="30" t="str">
        <f t="shared" si="29"/>
        <v/>
      </c>
      <c r="H1866" t="str">
        <f>IF(A1866&lt;&gt;"",VLOOKUP(G1866,ScoreRanges!$C$4:$E$8,3),"")</f>
        <v/>
      </c>
      <c r="J1866" s="30" t="str">
        <f>IF(AND(ConversionTable!$F$2&lt;&gt;"",A1866&lt;&gt;""),VLOOKUP(G1866,ConversionTable!B$2:D$402,3),"")</f>
        <v/>
      </c>
      <c r="K1866" t="str">
        <f>IF(AND(ConversionTable!$F$2&lt;&gt;"",A1866&lt;&gt;""),VLOOKUP(J1866,ConversionTable!I$4:K$7,3),"")</f>
        <v/>
      </c>
      <c r="M1866" t="str">
        <f>IF(A1866&lt;&gt;"",(RawData!AC1866*ScoringModel!$B$11+RawData!AD1866*ScoringModel!$B$21+RawData!AE1866*ScoringModel!$B$31)*0.01,"")</f>
        <v/>
      </c>
      <c r="N1866" t="str">
        <f>IF(A1866&lt;&gt;"",(RawData!H1866*ScoringModel!$B$4+RawData!I1866*ScoringModel!$B$5+RawData!J1866*ScoringModel!$B$6+RawData!K1866*ScoringModel!$B$7+RawData!L1866*ScoringModel!$B$8+RawData!M1866*ScoringModel!$B$9+RawData!N1866*ScoringModel!$B$10)*0.01,"")</f>
        <v/>
      </c>
      <c r="O1866" t="str">
        <f>IF(A1866&lt;&gt;"",(RawData!O1866*ScoringModel!$B$14+RawData!P1866*ScoringModel!$B$15+RawData!Q1866*ScoringModel!$B$16+RawData!R1866*ScoringModel!$B$17+RawData!S1866*ScoringModel!$B$18+RawData!T1866*ScoringModel!$B$19+RawData!U1866*ScoringModel!$B$20)*0.01,"")</f>
        <v/>
      </c>
      <c r="P1866" t="str">
        <f>IF(A1866&lt;&gt;"",(RawData!V1866*ScoringModel!$B$24+RawData!W1866*ScoringModel!$B$25+RawData!X1866*ScoringModel!$B$26+RawData!Y1866*ScoringModel!$B$27+RawData!Z1866*ScoringModel!$B$28+RawData!AA1866*ScoringModel!$B$29+RawData!AB1866*ScoringModel!$B$30)*0.01,"")</f>
        <v/>
      </c>
      <c r="Q1866" s="19"/>
      <c r="R1866" s="19"/>
      <c r="S1866" s="19"/>
      <c r="T1866" s="19"/>
      <c r="U1866" s="19"/>
      <c r="V1866" s="19"/>
    </row>
    <row r="1867" spans="1:22" x14ac:dyDescent="0.25">
      <c r="A1867" t="str">
        <f>IF(RawData!A1867&lt;&gt;"",RawData!A1867,"")</f>
        <v/>
      </c>
      <c r="B1867" t="str">
        <f>IF(RawData!B1867&lt;&gt;"",CONCATENATE(RawData!B1867,", ",RawData!C1867),"")</f>
        <v/>
      </c>
      <c r="C1867" t="str">
        <f>IF(RawData!D1867&lt;&gt;"",RawData!D1867,"")</f>
        <v/>
      </c>
      <c r="D1867" s="28" t="str">
        <f>IF(RawData!E1867&lt;&gt;"",RawData!E1867,"")</f>
        <v/>
      </c>
      <c r="E1867" t="str">
        <f>IF(RawData!F1867&lt;&gt;"",CONCATENATE(RawData!F1867,", ",LEFT(RawData!G1867,1)),"")</f>
        <v/>
      </c>
      <c r="G1867" s="30" t="str">
        <f t="shared" si="29"/>
        <v/>
      </c>
      <c r="H1867" t="str">
        <f>IF(A1867&lt;&gt;"",VLOOKUP(G1867,ScoreRanges!$C$4:$E$8,3),"")</f>
        <v/>
      </c>
      <c r="J1867" s="30" t="str">
        <f>IF(AND(ConversionTable!$F$2&lt;&gt;"",A1867&lt;&gt;""),VLOOKUP(G1867,ConversionTable!B$2:D$402,3),"")</f>
        <v/>
      </c>
      <c r="K1867" t="str">
        <f>IF(AND(ConversionTable!$F$2&lt;&gt;"",A1867&lt;&gt;""),VLOOKUP(J1867,ConversionTable!I$4:K$7,3),"")</f>
        <v/>
      </c>
      <c r="M1867" t="str">
        <f>IF(A1867&lt;&gt;"",(RawData!AC1867*ScoringModel!$B$11+RawData!AD1867*ScoringModel!$B$21+RawData!AE1867*ScoringModel!$B$31)*0.01,"")</f>
        <v/>
      </c>
      <c r="N1867" t="str">
        <f>IF(A1867&lt;&gt;"",(RawData!H1867*ScoringModel!$B$4+RawData!I1867*ScoringModel!$B$5+RawData!J1867*ScoringModel!$B$6+RawData!K1867*ScoringModel!$B$7+RawData!L1867*ScoringModel!$B$8+RawData!M1867*ScoringModel!$B$9+RawData!N1867*ScoringModel!$B$10)*0.01,"")</f>
        <v/>
      </c>
      <c r="O1867" t="str">
        <f>IF(A1867&lt;&gt;"",(RawData!O1867*ScoringModel!$B$14+RawData!P1867*ScoringModel!$B$15+RawData!Q1867*ScoringModel!$B$16+RawData!R1867*ScoringModel!$B$17+RawData!S1867*ScoringModel!$B$18+RawData!T1867*ScoringModel!$B$19+RawData!U1867*ScoringModel!$B$20)*0.01,"")</f>
        <v/>
      </c>
      <c r="P1867" t="str">
        <f>IF(A1867&lt;&gt;"",(RawData!V1867*ScoringModel!$B$24+RawData!W1867*ScoringModel!$B$25+RawData!X1867*ScoringModel!$B$26+RawData!Y1867*ScoringModel!$B$27+RawData!Z1867*ScoringModel!$B$28+RawData!AA1867*ScoringModel!$B$29+RawData!AB1867*ScoringModel!$B$30)*0.01,"")</f>
        <v/>
      </c>
      <c r="Q1867" s="19"/>
      <c r="R1867" s="19"/>
      <c r="S1867" s="19"/>
      <c r="T1867" s="19"/>
      <c r="U1867" s="19"/>
      <c r="V1867" s="19"/>
    </row>
    <row r="1868" spans="1:22" x14ac:dyDescent="0.25">
      <c r="A1868" t="str">
        <f>IF(RawData!A1868&lt;&gt;"",RawData!A1868,"")</f>
        <v/>
      </c>
      <c r="B1868" t="str">
        <f>IF(RawData!B1868&lt;&gt;"",CONCATENATE(RawData!B1868,", ",RawData!C1868),"")</f>
        <v/>
      </c>
      <c r="C1868" t="str">
        <f>IF(RawData!D1868&lt;&gt;"",RawData!D1868,"")</f>
        <v/>
      </c>
      <c r="D1868" s="28" t="str">
        <f>IF(RawData!E1868&lt;&gt;"",RawData!E1868,"")</f>
        <v/>
      </c>
      <c r="E1868" t="str">
        <f>IF(RawData!F1868&lt;&gt;"",CONCATENATE(RawData!F1868,", ",LEFT(RawData!G1868,1)),"")</f>
        <v/>
      </c>
      <c r="G1868" s="30" t="str">
        <f t="shared" si="29"/>
        <v/>
      </c>
      <c r="H1868" t="str">
        <f>IF(A1868&lt;&gt;"",VLOOKUP(G1868,ScoreRanges!$C$4:$E$8,3),"")</f>
        <v/>
      </c>
      <c r="J1868" s="30" t="str">
        <f>IF(AND(ConversionTable!$F$2&lt;&gt;"",A1868&lt;&gt;""),VLOOKUP(G1868,ConversionTable!B$2:D$402,3),"")</f>
        <v/>
      </c>
      <c r="K1868" t="str">
        <f>IF(AND(ConversionTable!$F$2&lt;&gt;"",A1868&lt;&gt;""),VLOOKUP(J1868,ConversionTable!I$4:K$7,3),"")</f>
        <v/>
      </c>
      <c r="M1868" t="str">
        <f>IF(A1868&lt;&gt;"",(RawData!AC1868*ScoringModel!$B$11+RawData!AD1868*ScoringModel!$B$21+RawData!AE1868*ScoringModel!$B$31)*0.01,"")</f>
        <v/>
      </c>
      <c r="N1868" t="str">
        <f>IF(A1868&lt;&gt;"",(RawData!H1868*ScoringModel!$B$4+RawData!I1868*ScoringModel!$B$5+RawData!J1868*ScoringModel!$B$6+RawData!K1868*ScoringModel!$B$7+RawData!L1868*ScoringModel!$B$8+RawData!M1868*ScoringModel!$B$9+RawData!N1868*ScoringModel!$B$10)*0.01,"")</f>
        <v/>
      </c>
      <c r="O1868" t="str">
        <f>IF(A1868&lt;&gt;"",(RawData!O1868*ScoringModel!$B$14+RawData!P1868*ScoringModel!$B$15+RawData!Q1868*ScoringModel!$B$16+RawData!R1868*ScoringModel!$B$17+RawData!S1868*ScoringModel!$B$18+RawData!T1868*ScoringModel!$B$19+RawData!U1868*ScoringModel!$B$20)*0.01,"")</f>
        <v/>
      </c>
      <c r="P1868" t="str">
        <f>IF(A1868&lt;&gt;"",(RawData!V1868*ScoringModel!$B$24+RawData!W1868*ScoringModel!$B$25+RawData!X1868*ScoringModel!$B$26+RawData!Y1868*ScoringModel!$B$27+RawData!Z1868*ScoringModel!$B$28+RawData!AA1868*ScoringModel!$B$29+RawData!AB1868*ScoringModel!$B$30)*0.01,"")</f>
        <v/>
      </c>
      <c r="Q1868" s="19"/>
      <c r="R1868" s="19"/>
      <c r="S1868" s="19"/>
      <c r="T1868" s="19"/>
      <c r="U1868" s="19"/>
      <c r="V1868" s="19"/>
    </row>
    <row r="1869" spans="1:22" x14ac:dyDescent="0.25">
      <c r="A1869" t="str">
        <f>IF(RawData!A1869&lt;&gt;"",RawData!A1869,"")</f>
        <v/>
      </c>
      <c r="B1869" t="str">
        <f>IF(RawData!B1869&lt;&gt;"",CONCATENATE(RawData!B1869,", ",RawData!C1869),"")</f>
        <v/>
      </c>
      <c r="C1869" t="str">
        <f>IF(RawData!D1869&lt;&gt;"",RawData!D1869,"")</f>
        <v/>
      </c>
      <c r="D1869" s="28" t="str">
        <f>IF(RawData!E1869&lt;&gt;"",RawData!E1869,"")</f>
        <v/>
      </c>
      <c r="E1869" t="str">
        <f>IF(RawData!F1869&lt;&gt;"",CONCATENATE(RawData!F1869,", ",LEFT(RawData!G1869,1)),"")</f>
        <v/>
      </c>
      <c r="G1869" s="30" t="str">
        <f t="shared" si="29"/>
        <v/>
      </c>
      <c r="H1869" t="str">
        <f>IF(A1869&lt;&gt;"",VLOOKUP(G1869,ScoreRanges!$C$4:$E$8,3),"")</f>
        <v/>
      </c>
      <c r="J1869" s="30" t="str">
        <f>IF(AND(ConversionTable!$F$2&lt;&gt;"",A1869&lt;&gt;""),VLOOKUP(G1869,ConversionTable!B$2:D$402,3),"")</f>
        <v/>
      </c>
      <c r="K1869" t="str">
        <f>IF(AND(ConversionTable!$F$2&lt;&gt;"",A1869&lt;&gt;""),VLOOKUP(J1869,ConversionTable!I$4:K$7,3),"")</f>
        <v/>
      </c>
      <c r="M1869" t="str">
        <f>IF(A1869&lt;&gt;"",(RawData!AC1869*ScoringModel!$B$11+RawData!AD1869*ScoringModel!$B$21+RawData!AE1869*ScoringModel!$B$31)*0.01,"")</f>
        <v/>
      </c>
      <c r="N1869" t="str">
        <f>IF(A1869&lt;&gt;"",(RawData!H1869*ScoringModel!$B$4+RawData!I1869*ScoringModel!$B$5+RawData!J1869*ScoringModel!$B$6+RawData!K1869*ScoringModel!$B$7+RawData!L1869*ScoringModel!$B$8+RawData!M1869*ScoringModel!$B$9+RawData!N1869*ScoringModel!$B$10)*0.01,"")</f>
        <v/>
      </c>
      <c r="O1869" t="str">
        <f>IF(A1869&lt;&gt;"",(RawData!O1869*ScoringModel!$B$14+RawData!P1869*ScoringModel!$B$15+RawData!Q1869*ScoringModel!$B$16+RawData!R1869*ScoringModel!$B$17+RawData!S1869*ScoringModel!$B$18+RawData!T1869*ScoringModel!$B$19+RawData!U1869*ScoringModel!$B$20)*0.01,"")</f>
        <v/>
      </c>
      <c r="P1869" t="str">
        <f>IF(A1869&lt;&gt;"",(RawData!V1869*ScoringModel!$B$24+RawData!W1869*ScoringModel!$B$25+RawData!X1869*ScoringModel!$B$26+RawData!Y1869*ScoringModel!$B$27+RawData!Z1869*ScoringModel!$B$28+RawData!AA1869*ScoringModel!$B$29+RawData!AB1869*ScoringModel!$B$30)*0.01,"")</f>
        <v/>
      </c>
      <c r="Q1869" s="19"/>
      <c r="R1869" s="19"/>
      <c r="S1869" s="19"/>
      <c r="T1869" s="19"/>
      <c r="U1869" s="19"/>
      <c r="V1869" s="19"/>
    </row>
    <row r="1870" spans="1:22" x14ac:dyDescent="0.25">
      <c r="A1870" t="str">
        <f>IF(RawData!A1870&lt;&gt;"",RawData!A1870,"")</f>
        <v/>
      </c>
      <c r="B1870" t="str">
        <f>IF(RawData!B1870&lt;&gt;"",CONCATENATE(RawData!B1870,", ",RawData!C1870),"")</f>
        <v/>
      </c>
      <c r="C1870" t="str">
        <f>IF(RawData!D1870&lt;&gt;"",RawData!D1870,"")</f>
        <v/>
      </c>
      <c r="D1870" s="28" t="str">
        <f>IF(RawData!E1870&lt;&gt;"",RawData!E1870,"")</f>
        <v/>
      </c>
      <c r="E1870" t="str">
        <f>IF(RawData!F1870&lt;&gt;"",CONCATENATE(RawData!F1870,", ",LEFT(RawData!G1870,1)),"")</f>
        <v/>
      </c>
      <c r="G1870" s="30" t="str">
        <f t="shared" si="29"/>
        <v/>
      </c>
      <c r="H1870" t="str">
        <f>IF(A1870&lt;&gt;"",VLOOKUP(G1870,ScoreRanges!$C$4:$E$8,3),"")</f>
        <v/>
      </c>
      <c r="J1870" s="30" t="str">
        <f>IF(AND(ConversionTable!$F$2&lt;&gt;"",A1870&lt;&gt;""),VLOOKUP(G1870,ConversionTable!B$2:D$402,3),"")</f>
        <v/>
      </c>
      <c r="K1870" t="str">
        <f>IF(AND(ConversionTable!$F$2&lt;&gt;"",A1870&lt;&gt;""),VLOOKUP(J1870,ConversionTable!I$4:K$7,3),"")</f>
        <v/>
      </c>
      <c r="M1870" t="str">
        <f>IF(A1870&lt;&gt;"",(RawData!AC1870*ScoringModel!$B$11+RawData!AD1870*ScoringModel!$B$21+RawData!AE1870*ScoringModel!$B$31)*0.01,"")</f>
        <v/>
      </c>
      <c r="N1870" t="str">
        <f>IF(A1870&lt;&gt;"",(RawData!H1870*ScoringModel!$B$4+RawData!I1870*ScoringModel!$B$5+RawData!J1870*ScoringModel!$B$6+RawData!K1870*ScoringModel!$B$7+RawData!L1870*ScoringModel!$B$8+RawData!M1870*ScoringModel!$B$9+RawData!N1870*ScoringModel!$B$10)*0.01,"")</f>
        <v/>
      </c>
      <c r="O1870" t="str">
        <f>IF(A1870&lt;&gt;"",(RawData!O1870*ScoringModel!$B$14+RawData!P1870*ScoringModel!$B$15+RawData!Q1870*ScoringModel!$B$16+RawData!R1870*ScoringModel!$B$17+RawData!S1870*ScoringModel!$B$18+RawData!T1870*ScoringModel!$B$19+RawData!U1870*ScoringModel!$B$20)*0.01,"")</f>
        <v/>
      </c>
      <c r="P1870" t="str">
        <f>IF(A1870&lt;&gt;"",(RawData!V1870*ScoringModel!$B$24+RawData!W1870*ScoringModel!$B$25+RawData!X1870*ScoringModel!$B$26+RawData!Y1870*ScoringModel!$B$27+RawData!Z1870*ScoringModel!$B$28+RawData!AA1870*ScoringModel!$B$29+RawData!AB1870*ScoringModel!$B$30)*0.01,"")</f>
        <v/>
      </c>
      <c r="Q1870" s="19"/>
      <c r="R1870" s="19"/>
      <c r="S1870" s="19"/>
      <c r="T1870" s="19"/>
      <c r="U1870" s="19"/>
      <c r="V1870" s="19"/>
    </row>
    <row r="1871" spans="1:22" x14ac:dyDescent="0.25">
      <c r="A1871" t="str">
        <f>IF(RawData!A1871&lt;&gt;"",RawData!A1871,"")</f>
        <v/>
      </c>
      <c r="B1871" t="str">
        <f>IF(RawData!B1871&lt;&gt;"",CONCATENATE(RawData!B1871,", ",RawData!C1871),"")</f>
        <v/>
      </c>
      <c r="C1871" t="str">
        <f>IF(RawData!D1871&lt;&gt;"",RawData!D1871,"")</f>
        <v/>
      </c>
      <c r="D1871" s="28" t="str">
        <f>IF(RawData!E1871&lt;&gt;"",RawData!E1871,"")</f>
        <v/>
      </c>
      <c r="E1871" t="str">
        <f>IF(RawData!F1871&lt;&gt;"",CONCATENATE(RawData!F1871,", ",LEFT(RawData!G1871,1)),"")</f>
        <v/>
      </c>
      <c r="G1871" s="30" t="str">
        <f t="shared" si="29"/>
        <v/>
      </c>
      <c r="H1871" t="str">
        <f>IF(A1871&lt;&gt;"",VLOOKUP(G1871,ScoreRanges!$C$4:$E$8,3),"")</f>
        <v/>
      </c>
      <c r="J1871" s="30" t="str">
        <f>IF(AND(ConversionTable!$F$2&lt;&gt;"",A1871&lt;&gt;""),VLOOKUP(G1871,ConversionTable!B$2:D$402,3),"")</f>
        <v/>
      </c>
      <c r="K1871" t="str">
        <f>IF(AND(ConversionTable!$F$2&lt;&gt;"",A1871&lt;&gt;""),VLOOKUP(J1871,ConversionTable!I$4:K$7,3),"")</f>
        <v/>
      </c>
      <c r="M1871" t="str">
        <f>IF(A1871&lt;&gt;"",(RawData!AC1871*ScoringModel!$B$11+RawData!AD1871*ScoringModel!$B$21+RawData!AE1871*ScoringModel!$B$31)*0.01,"")</f>
        <v/>
      </c>
      <c r="N1871" t="str">
        <f>IF(A1871&lt;&gt;"",(RawData!H1871*ScoringModel!$B$4+RawData!I1871*ScoringModel!$B$5+RawData!J1871*ScoringModel!$B$6+RawData!K1871*ScoringModel!$B$7+RawData!L1871*ScoringModel!$B$8+RawData!M1871*ScoringModel!$B$9+RawData!N1871*ScoringModel!$B$10)*0.01,"")</f>
        <v/>
      </c>
      <c r="O1871" t="str">
        <f>IF(A1871&lt;&gt;"",(RawData!O1871*ScoringModel!$B$14+RawData!P1871*ScoringModel!$B$15+RawData!Q1871*ScoringModel!$B$16+RawData!R1871*ScoringModel!$B$17+RawData!S1871*ScoringModel!$B$18+RawData!T1871*ScoringModel!$B$19+RawData!U1871*ScoringModel!$B$20)*0.01,"")</f>
        <v/>
      </c>
      <c r="P1871" t="str">
        <f>IF(A1871&lt;&gt;"",(RawData!V1871*ScoringModel!$B$24+RawData!W1871*ScoringModel!$B$25+RawData!X1871*ScoringModel!$B$26+RawData!Y1871*ScoringModel!$B$27+RawData!Z1871*ScoringModel!$B$28+RawData!AA1871*ScoringModel!$B$29+RawData!AB1871*ScoringModel!$B$30)*0.01,"")</f>
        <v/>
      </c>
      <c r="Q1871" s="19"/>
      <c r="R1871" s="19"/>
      <c r="S1871" s="19"/>
      <c r="T1871" s="19"/>
      <c r="U1871" s="19"/>
      <c r="V1871" s="19"/>
    </row>
    <row r="1872" spans="1:22" x14ac:dyDescent="0.25">
      <c r="A1872" t="str">
        <f>IF(RawData!A1872&lt;&gt;"",RawData!A1872,"")</f>
        <v/>
      </c>
      <c r="B1872" t="str">
        <f>IF(RawData!B1872&lt;&gt;"",CONCATENATE(RawData!B1872,", ",RawData!C1872),"")</f>
        <v/>
      </c>
      <c r="C1872" t="str">
        <f>IF(RawData!D1872&lt;&gt;"",RawData!D1872,"")</f>
        <v/>
      </c>
      <c r="D1872" s="28" t="str">
        <f>IF(RawData!E1872&lt;&gt;"",RawData!E1872,"")</f>
        <v/>
      </c>
      <c r="E1872" t="str">
        <f>IF(RawData!F1872&lt;&gt;"",CONCATENATE(RawData!F1872,", ",LEFT(RawData!G1872,1)),"")</f>
        <v/>
      </c>
      <c r="G1872" s="30" t="str">
        <f t="shared" si="29"/>
        <v/>
      </c>
      <c r="H1872" t="str">
        <f>IF(A1872&lt;&gt;"",VLOOKUP(G1872,ScoreRanges!$C$4:$E$8,3),"")</f>
        <v/>
      </c>
      <c r="J1872" s="30" t="str">
        <f>IF(AND(ConversionTable!$F$2&lt;&gt;"",A1872&lt;&gt;""),VLOOKUP(G1872,ConversionTable!B$2:D$402,3),"")</f>
        <v/>
      </c>
      <c r="K1872" t="str">
        <f>IF(AND(ConversionTable!$F$2&lt;&gt;"",A1872&lt;&gt;""),VLOOKUP(J1872,ConversionTable!I$4:K$7,3),"")</f>
        <v/>
      </c>
      <c r="M1872" t="str">
        <f>IF(A1872&lt;&gt;"",(RawData!AC1872*ScoringModel!$B$11+RawData!AD1872*ScoringModel!$B$21+RawData!AE1872*ScoringModel!$B$31)*0.01,"")</f>
        <v/>
      </c>
      <c r="N1872" t="str">
        <f>IF(A1872&lt;&gt;"",(RawData!H1872*ScoringModel!$B$4+RawData!I1872*ScoringModel!$B$5+RawData!J1872*ScoringModel!$B$6+RawData!K1872*ScoringModel!$B$7+RawData!L1872*ScoringModel!$B$8+RawData!M1872*ScoringModel!$B$9+RawData!N1872*ScoringModel!$B$10)*0.01,"")</f>
        <v/>
      </c>
      <c r="O1872" t="str">
        <f>IF(A1872&lt;&gt;"",(RawData!O1872*ScoringModel!$B$14+RawData!P1872*ScoringModel!$B$15+RawData!Q1872*ScoringModel!$B$16+RawData!R1872*ScoringModel!$B$17+RawData!S1872*ScoringModel!$B$18+RawData!T1872*ScoringModel!$B$19+RawData!U1872*ScoringModel!$B$20)*0.01,"")</f>
        <v/>
      </c>
      <c r="P1872" t="str">
        <f>IF(A1872&lt;&gt;"",(RawData!V1872*ScoringModel!$B$24+RawData!W1872*ScoringModel!$B$25+RawData!X1872*ScoringModel!$B$26+RawData!Y1872*ScoringModel!$B$27+RawData!Z1872*ScoringModel!$B$28+RawData!AA1872*ScoringModel!$B$29+RawData!AB1872*ScoringModel!$B$30)*0.01,"")</f>
        <v/>
      </c>
      <c r="Q1872" s="19"/>
      <c r="R1872" s="19"/>
      <c r="S1872" s="19"/>
      <c r="T1872" s="19"/>
      <c r="U1872" s="19"/>
      <c r="V1872" s="19"/>
    </row>
    <row r="1873" spans="1:22" x14ac:dyDescent="0.25">
      <c r="A1873" t="str">
        <f>IF(RawData!A1873&lt;&gt;"",RawData!A1873,"")</f>
        <v/>
      </c>
      <c r="B1873" t="str">
        <f>IF(RawData!B1873&lt;&gt;"",CONCATENATE(RawData!B1873,", ",RawData!C1873),"")</f>
        <v/>
      </c>
      <c r="C1873" t="str">
        <f>IF(RawData!D1873&lt;&gt;"",RawData!D1873,"")</f>
        <v/>
      </c>
      <c r="D1873" s="28" t="str">
        <f>IF(RawData!E1873&lt;&gt;"",RawData!E1873,"")</f>
        <v/>
      </c>
      <c r="E1873" t="str">
        <f>IF(RawData!F1873&lt;&gt;"",CONCATENATE(RawData!F1873,", ",LEFT(RawData!G1873,1)),"")</f>
        <v/>
      </c>
      <c r="G1873" s="30" t="str">
        <f t="shared" si="29"/>
        <v/>
      </c>
      <c r="H1873" t="str">
        <f>IF(A1873&lt;&gt;"",VLOOKUP(G1873,ScoreRanges!$C$4:$E$8,3),"")</f>
        <v/>
      </c>
      <c r="J1873" s="30" t="str">
        <f>IF(AND(ConversionTable!$F$2&lt;&gt;"",A1873&lt;&gt;""),VLOOKUP(G1873,ConversionTable!B$2:D$402,3),"")</f>
        <v/>
      </c>
      <c r="K1873" t="str">
        <f>IF(AND(ConversionTable!$F$2&lt;&gt;"",A1873&lt;&gt;""),VLOOKUP(J1873,ConversionTable!I$4:K$7,3),"")</f>
        <v/>
      </c>
      <c r="M1873" t="str">
        <f>IF(A1873&lt;&gt;"",(RawData!AC1873*ScoringModel!$B$11+RawData!AD1873*ScoringModel!$B$21+RawData!AE1873*ScoringModel!$B$31)*0.01,"")</f>
        <v/>
      </c>
      <c r="N1873" t="str">
        <f>IF(A1873&lt;&gt;"",(RawData!H1873*ScoringModel!$B$4+RawData!I1873*ScoringModel!$B$5+RawData!J1873*ScoringModel!$B$6+RawData!K1873*ScoringModel!$B$7+RawData!L1873*ScoringModel!$B$8+RawData!M1873*ScoringModel!$B$9+RawData!N1873*ScoringModel!$B$10)*0.01,"")</f>
        <v/>
      </c>
      <c r="O1873" t="str">
        <f>IF(A1873&lt;&gt;"",(RawData!O1873*ScoringModel!$B$14+RawData!P1873*ScoringModel!$B$15+RawData!Q1873*ScoringModel!$B$16+RawData!R1873*ScoringModel!$B$17+RawData!S1873*ScoringModel!$B$18+RawData!T1873*ScoringModel!$B$19+RawData!U1873*ScoringModel!$B$20)*0.01,"")</f>
        <v/>
      </c>
      <c r="P1873" t="str">
        <f>IF(A1873&lt;&gt;"",(RawData!V1873*ScoringModel!$B$24+RawData!W1873*ScoringModel!$B$25+RawData!X1873*ScoringModel!$B$26+RawData!Y1873*ScoringModel!$B$27+RawData!Z1873*ScoringModel!$B$28+RawData!AA1873*ScoringModel!$B$29+RawData!AB1873*ScoringModel!$B$30)*0.01,"")</f>
        <v/>
      </c>
      <c r="Q1873" s="19"/>
      <c r="R1873" s="19"/>
      <c r="S1873" s="19"/>
      <c r="T1873" s="19"/>
      <c r="U1873" s="19"/>
      <c r="V1873" s="19"/>
    </row>
    <row r="1874" spans="1:22" x14ac:dyDescent="0.25">
      <c r="A1874" t="str">
        <f>IF(RawData!A1874&lt;&gt;"",RawData!A1874,"")</f>
        <v/>
      </c>
      <c r="B1874" t="str">
        <f>IF(RawData!B1874&lt;&gt;"",CONCATENATE(RawData!B1874,", ",RawData!C1874),"")</f>
        <v/>
      </c>
      <c r="C1874" t="str">
        <f>IF(RawData!D1874&lt;&gt;"",RawData!D1874,"")</f>
        <v/>
      </c>
      <c r="D1874" s="28" t="str">
        <f>IF(RawData!E1874&lt;&gt;"",RawData!E1874,"")</f>
        <v/>
      </c>
      <c r="E1874" t="str">
        <f>IF(RawData!F1874&lt;&gt;"",CONCATENATE(RawData!F1874,", ",LEFT(RawData!G1874,1)),"")</f>
        <v/>
      </c>
      <c r="G1874" s="30" t="str">
        <f t="shared" si="29"/>
        <v/>
      </c>
      <c r="H1874" t="str">
        <f>IF(A1874&lt;&gt;"",VLOOKUP(G1874,ScoreRanges!$C$4:$E$8,3),"")</f>
        <v/>
      </c>
      <c r="J1874" s="30" t="str">
        <f>IF(AND(ConversionTable!$F$2&lt;&gt;"",A1874&lt;&gt;""),VLOOKUP(G1874,ConversionTable!B$2:D$402,3),"")</f>
        <v/>
      </c>
      <c r="K1874" t="str">
        <f>IF(AND(ConversionTable!$F$2&lt;&gt;"",A1874&lt;&gt;""),VLOOKUP(J1874,ConversionTable!I$4:K$7,3),"")</f>
        <v/>
      </c>
      <c r="M1874" t="str">
        <f>IF(A1874&lt;&gt;"",(RawData!AC1874*ScoringModel!$B$11+RawData!AD1874*ScoringModel!$B$21+RawData!AE1874*ScoringModel!$B$31)*0.01,"")</f>
        <v/>
      </c>
      <c r="N1874" t="str">
        <f>IF(A1874&lt;&gt;"",(RawData!H1874*ScoringModel!$B$4+RawData!I1874*ScoringModel!$B$5+RawData!J1874*ScoringModel!$B$6+RawData!K1874*ScoringModel!$B$7+RawData!L1874*ScoringModel!$B$8+RawData!M1874*ScoringModel!$B$9+RawData!N1874*ScoringModel!$B$10)*0.01,"")</f>
        <v/>
      </c>
      <c r="O1874" t="str">
        <f>IF(A1874&lt;&gt;"",(RawData!O1874*ScoringModel!$B$14+RawData!P1874*ScoringModel!$B$15+RawData!Q1874*ScoringModel!$B$16+RawData!R1874*ScoringModel!$B$17+RawData!S1874*ScoringModel!$B$18+RawData!T1874*ScoringModel!$B$19+RawData!U1874*ScoringModel!$B$20)*0.01,"")</f>
        <v/>
      </c>
      <c r="P1874" t="str">
        <f>IF(A1874&lt;&gt;"",(RawData!V1874*ScoringModel!$B$24+RawData!W1874*ScoringModel!$B$25+RawData!X1874*ScoringModel!$B$26+RawData!Y1874*ScoringModel!$B$27+RawData!Z1874*ScoringModel!$B$28+RawData!AA1874*ScoringModel!$B$29+RawData!AB1874*ScoringModel!$B$30)*0.01,"")</f>
        <v/>
      </c>
      <c r="Q1874" s="19"/>
      <c r="R1874" s="19"/>
      <c r="S1874" s="19"/>
      <c r="T1874" s="19"/>
      <c r="U1874" s="19"/>
      <c r="V1874" s="19"/>
    </row>
    <row r="1875" spans="1:22" x14ac:dyDescent="0.25">
      <c r="A1875" t="str">
        <f>IF(RawData!A1875&lt;&gt;"",RawData!A1875,"")</f>
        <v/>
      </c>
      <c r="B1875" t="str">
        <f>IF(RawData!B1875&lt;&gt;"",CONCATENATE(RawData!B1875,", ",RawData!C1875),"")</f>
        <v/>
      </c>
      <c r="C1875" t="str">
        <f>IF(RawData!D1875&lt;&gt;"",RawData!D1875,"")</f>
        <v/>
      </c>
      <c r="D1875" s="28" t="str">
        <f>IF(RawData!E1875&lt;&gt;"",RawData!E1875,"")</f>
        <v/>
      </c>
      <c r="E1875" t="str">
        <f>IF(RawData!F1875&lt;&gt;"",CONCATENATE(RawData!F1875,", ",LEFT(RawData!G1875,1)),"")</f>
        <v/>
      </c>
      <c r="G1875" s="30" t="str">
        <f t="shared" si="29"/>
        <v/>
      </c>
      <c r="H1875" t="str">
        <f>IF(A1875&lt;&gt;"",VLOOKUP(G1875,ScoreRanges!$C$4:$E$8,3),"")</f>
        <v/>
      </c>
      <c r="J1875" s="30" t="str">
        <f>IF(AND(ConversionTable!$F$2&lt;&gt;"",A1875&lt;&gt;""),VLOOKUP(G1875,ConversionTable!B$2:D$402,3),"")</f>
        <v/>
      </c>
      <c r="K1875" t="str">
        <f>IF(AND(ConversionTable!$F$2&lt;&gt;"",A1875&lt;&gt;""),VLOOKUP(J1875,ConversionTable!I$4:K$7,3),"")</f>
        <v/>
      </c>
      <c r="M1875" t="str">
        <f>IF(A1875&lt;&gt;"",(RawData!AC1875*ScoringModel!$B$11+RawData!AD1875*ScoringModel!$B$21+RawData!AE1875*ScoringModel!$B$31)*0.01,"")</f>
        <v/>
      </c>
      <c r="N1875" t="str">
        <f>IF(A1875&lt;&gt;"",(RawData!H1875*ScoringModel!$B$4+RawData!I1875*ScoringModel!$B$5+RawData!J1875*ScoringModel!$B$6+RawData!K1875*ScoringModel!$B$7+RawData!L1875*ScoringModel!$B$8+RawData!M1875*ScoringModel!$B$9+RawData!N1875*ScoringModel!$B$10)*0.01,"")</f>
        <v/>
      </c>
      <c r="O1875" t="str">
        <f>IF(A1875&lt;&gt;"",(RawData!O1875*ScoringModel!$B$14+RawData!P1875*ScoringModel!$B$15+RawData!Q1875*ScoringModel!$B$16+RawData!R1875*ScoringModel!$B$17+RawData!S1875*ScoringModel!$B$18+RawData!T1875*ScoringModel!$B$19+RawData!U1875*ScoringModel!$B$20)*0.01,"")</f>
        <v/>
      </c>
      <c r="P1875" t="str">
        <f>IF(A1875&lt;&gt;"",(RawData!V1875*ScoringModel!$B$24+RawData!W1875*ScoringModel!$B$25+RawData!X1875*ScoringModel!$B$26+RawData!Y1875*ScoringModel!$B$27+RawData!Z1875*ScoringModel!$B$28+RawData!AA1875*ScoringModel!$B$29+RawData!AB1875*ScoringModel!$B$30)*0.01,"")</f>
        <v/>
      </c>
      <c r="Q1875" s="19"/>
      <c r="R1875" s="19"/>
      <c r="S1875" s="19"/>
      <c r="T1875" s="19"/>
      <c r="U1875" s="19"/>
      <c r="V1875" s="19"/>
    </row>
    <row r="1876" spans="1:22" x14ac:dyDescent="0.25">
      <c r="A1876" t="str">
        <f>IF(RawData!A1876&lt;&gt;"",RawData!A1876,"")</f>
        <v/>
      </c>
      <c r="B1876" t="str">
        <f>IF(RawData!B1876&lt;&gt;"",CONCATENATE(RawData!B1876,", ",RawData!C1876),"")</f>
        <v/>
      </c>
      <c r="C1876" t="str">
        <f>IF(RawData!D1876&lt;&gt;"",RawData!D1876,"")</f>
        <v/>
      </c>
      <c r="D1876" s="28" t="str">
        <f>IF(RawData!E1876&lt;&gt;"",RawData!E1876,"")</f>
        <v/>
      </c>
      <c r="E1876" t="str">
        <f>IF(RawData!F1876&lt;&gt;"",CONCATENATE(RawData!F1876,", ",LEFT(RawData!G1876,1)),"")</f>
        <v/>
      </c>
      <c r="G1876" s="30" t="str">
        <f t="shared" si="29"/>
        <v/>
      </c>
      <c r="H1876" t="str">
        <f>IF(A1876&lt;&gt;"",VLOOKUP(G1876,ScoreRanges!$C$4:$E$8,3),"")</f>
        <v/>
      </c>
      <c r="J1876" s="30" t="str">
        <f>IF(AND(ConversionTable!$F$2&lt;&gt;"",A1876&lt;&gt;""),VLOOKUP(G1876,ConversionTable!B$2:D$402,3),"")</f>
        <v/>
      </c>
      <c r="K1876" t="str">
        <f>IF(AND(ConversionTable!$F$2&lt;&gt;"",A1876&lt;&gt;""),VLOOKUP(J1876,ConversionTable!I$4:K$7,3),"")</f>
        <v/>
      </c>
      <c r="M1876" t="str">
        <f>IF(A1876&lt;&gt;"",(RawData!AC1876*ScoringModel!$B$11+RawData!AD1876*ScoringModel!$B$21+RawData!AE1876*ScoringModel!$B$31)*0.01,"")</f>
        <v/>
      </c>
      <c r="N1876" t="str">
        <f>IF(A1876&lt;&gt;"",(RawData!H1876*ScoringModel!$B$4+RawData!I1876*ScoringModel!$B$5+RawData!J1876*ScoringModel!$B$6+RawData!K1876*ScoringModel!$B$7+RawData!L1876*ScoringModel!$B$8+RawData!M1876*ScoringModel!$B$9+RawData!N1876*ScoringModel!$B$10)*0.01,"")</f>
        <v/>
      </c>
      <c r="O1876" t="str">
        <f>IF(A1876&lt;&gt;"",(RawData!O1876*ScoringModel!$B$14+RawData!P1876*ScoringModel!$B$15+RawData!Q1876*ScoringModel!$B$16+RawData!R1876*ScoringModel!$B$17+RawData!S1876*ScoringModel!$B$18+RawData!T1876*ScoringModel!$B$19+RawData!U1876*ScoringModel!$B$20)*0.01,"")</f>
        <v/>
      </c>
      <c r="P1876" t="str">
        <f>IF(A1876&lt;&gt;"",(RawData!V1876*ScoringModel!$B$24+RawData!W1876*ScoringModel!$B$25+RawData!X1876*ScoringModel!$B$26+RawData!Y1876*ScoringModel!$B$27+RawData!Z1876*ScoringModel!$B$28+RawData!AA1876*ScoringModel!$B$29+RawData!AB1876*ScoringModel!$B$30)*0.01,"")</f>
        <v/>
      </c>
      <c r="Q1876" s="19"/>
      <c r="R1876" s="19"/>
      <c r="S1876" s="19"/>
      <c r="T1876" s="19"/>
      <c r="U1876" s="19"/>
      <c r="V1876" s="19"/>
    </row>
    <row r="1877" spans="1:22" x14ac:dyDescent="0.25">
      <c r="A1877" t="str">
        <f>IF(RawData!A1877&lt;&gt;"",RawData!A1877,"")</f>
        <v/>
      </c>
      <c r="B1877" t="str">
        <f>IF(RawData!B1877&lt;&gt;"",CONCATENATE(RawData!B1877,", ",RawData!C1877),"")</f>
        <v/>
      </c>
      <c r="C1877" t="str">
        <f>IF(RawData!D1877&lt;&gt;"",RawData!D1877,"")</f>
        <v/>
      </c>
      <c r="D1877" s="28" t="str">
        <f>IF(RawData!E1877&lt;&gt;"",RawData!E1877,"")</f>
        <v/>
      </c>
      <c r="E1877" t="str">
        <f>IF(RawData!F1877&lt;&gt;"",CONCATENATE(RawData!F1877,", ",LEFT(RawData!G1877,1)),"")</f>
        <v/>
      </c>
      <c r="G1877" s="30" t="str">
        <f t="shared" si="29"/>
        <v/>
      </c>
      <c r="H1877" t="str">
        <f>IF(A1877&lt;&gt;"",VLOOKUP(G1877,ScoreRanges!$C$4:$E$8,3),"")</f>
        <v/>
      </c>
      <c r="J1877" s="30" t="str">
        <f>IF(AND(ConversionTable!$F$2&lt;&gt;"",A1877&lt;&gt;""),VLOOKUP(G1877,ConversionTable!B$2:D$402,3),"")</f>
        <v/>
      </c>
      <c r="K1877" t="str">
        <f>IF(AND(ConversionTable!$F$2&lt;&gt;"",A1877&lt;&gt;""),VLOOKUP(J1877,ConversionTable!I$4:K$7,3),"")</f>
        <v/>
      </c>
      <c r="M1877" t="str">
        <f>IF(A1877&lt;&gt;"",(RawData!AC1877*ScoringModel!$B$11+RawData!AD1877*ScoringModel!$B$21+RawData!AE1877*ScoringModel!$B$31)*0.01,"")</f>
        <v/>
      </c>
      <c r="N1877" t="str">
        <f>IF(A1877&lt;&gt;"",(RawData!H1877*ScoringModel!$B$4+RawData!I1877*ScoringModel!$B$5+RawData!J1877*ScoringModel!$B$6+RawData!K1877*ScoringModel!$B$7+RawData!L1877*ScoringModel!$B$8+RawData!M1877*ScoringModel!$B$9+RawData!N1877*ScoringModel!$B$10)*0.01,"")</f>
        <v/>
      </c>
      <c r="O1877" t="str">
        <f>IF(A1877&lt;&gt;"",(RawData!O1877*ScoringModel!$B$14+RawData!P1877*ScoringModel!$B$15+RawData!Q1877*ScoringModel!$B$16+RawData!R1877*ScoringModel!$B$17+RawData!S1877*ScoringModel!$B$18+RawData!T1877*ScoringModel!$B$19+RawData!U1877*ScoringModel!$B$20)*0.01,"")</f>
        <v/>
      </c>
      <c r="P1877" t="str">
        <f>IF(A1877&lt;&gt;"",(RawData!V1877*ScoringModel!$B$24+RawData!W1877*ScoringModel!$B$25+RawData!X1877*ScoringModel!$B$26+RawData!Y1877*ScoringModel!$B$27+RawData!Z1877*ScoringModel!$B$28+RawData!AA1877*ScoringModel!$B$29+RawData!AB1877*ScoringModel!$B$30)*0.01,"")</f>
        <v/>
      </c>
      <c r="Q1877" s="19"/>
      <c r="R1877" s="19"/>
      <c r="S1877" s="19"/>
      <c r="T1877" s="19"/>
      <c r="U1877" s="19"/>
      <c r="V1877" s="19"/>
    </row>
    <row r="1878" spans="1:22" x14ac:dyDescent="0.25">
      <c r="A1878" t="str">
        <f>IF(RawData!A1878&lt;&gt;"",RawData!A1878,"")</f>
        <v/>
      </c>
      <c r="B1878" t="str">
        <f>IF(RawData!B1878&lt;&gt;"",CONCATENATE(RawData!B1878,", ",RawData!C1878),"")</f>
        <v/>
      </c>
      <c r="C1878" t="str">
        <f>IF(RawData!D1878&lt;&gt;"",RawData!D1878,"")</f>
        <v/>
      </c>
      <c r="D1878" s="28" t="str">
        <f>IF(RawData!E1878&lt;&gt;"",RawData!E1878,"")</f>
        <v/>
      </c>
      <c r="E1878" t="str">
        <f>IF(RawData!F1878&lt;&gt;"",CONCATENATE(RawData!F1878,", ",LEFT(RawData!G1878,1)),"")</f>
        <v/>
      </c>
      <c r="G1878" s="30" t="str">
        <f t="shared" si="29"/>
        <v/>
      </c>
      <c r="H1878" t="str">
        <f>IF(A1878&lt;&gt;"",VLOOKUP(G1878,ScoreRanges!$C$4:$E$8,3),"")</f>
        <v/>
      </c>
      <c r="J1878" s="30" t="str">
        <f>IF(AND(ConversionTable!$F$2&lt;&gt;"",A1878&lt;&gt;""),VLOOKUP(G1878,ConversionTable!B$2:D$402,3),"")</f>
        <v/>
      </c>
      <c r="K1878" t="str">
        <f>IF(AND(ConversionTable!$F$2&lt;&gt;"",A1878&lt;&gt;""),VLOOKUP(J1878,ConversionTable!I$4:K$7,3),"")</f>
        <v/>
      </c>
      <c r="M1878" t="str">
        <f>IF(A1878&lt;&gt;"",(RawData!AC1878*ScoringModel!$B$11+RawData!AD1878*ScoringModel!$B$21+RawData!AE1878*ScoringModel!$B$31)*0.01,"")</f>
        <v/>
      </c>
      <c r="N1878" t="str">
        <f>IF(A1878&lt;&gt;"",(RawData!H1878*ScoringModel!$B$4+RawData!I1878*ScoringModel!$B$5+RawData!J1878*ScoringModel!$B$6+RawData!K1878*ScoringModel!$B$7+RawData!L1878*ScoringModel!$B$8+RawData!M1878*ScoringModel!$B$9+RawData!N1878*ScoringModel!$B$10)*0.01,"")</f>
        <v/>
      </c>
      <c r="O1878" t="str">
        <f>IF(A1878&lt;&gt;"",(RawData!O1878*ScoringModel!$B$14+RawData!P1878*ScoringModel!$B$15+RawData!Q1878*ScoringModel!$B$16+RawData!R1878*ScoringModel!$B$17+RawData!S1878*ScoringModel!$B$18+RawData!T1878*ScoringModel!$B$19+RawData!U1878*ScoringModel!$B$20)*0.01,"")</f>
        <v/>
      </c>
      <c r="P1878" t="str">
        <f>IF(A1878&lt;&gt;"",(RawData!V1878*ScoringModel!$B$24+RawData!W1878*ScoringModel!$B$25+RawData!X1878*ScoringModel!$B$26+RawData!Y1878*ScoringModel!$B$27+RawData!Z1878*ScoringModel!$B$28+RawData!AA1878*ScoringModel!$B$29+RawData!AB1878*ScoringModel!$B$30)*0.01,"")</f>
        <v/>
      </c>
      <c r="Q1878" s="19"/>
      <c r="R1878" s="19"/>
      <c r="S1878" s="19"/>
      <c r="T1878" s="19"/>
      <c r="U1878" s="19"/>
      <c r="V1878" s="19"/>
    </row>
    <row r="1879" spans="1:22" x14ac:dyDescent="0.25">
      <c r="A1879" t="str">
        <f>IF(RawData!A1879&lt;&gt;"",RawData!A1879,"")</f>
        <v/>
      </c>
      <c r="B1879" t="str">
        <f>IF(RawData!B1879&lt;&gt;"",CONCATENATE(RawData!B1879,", ",RawData!C1879),"")</f>
        <v/>
      </c>
      <c r="C1879" t="str">
        <f>IF(RawData!D1879&lt;&gt;"",RawData!D1879,"")</f>
        <v/>
      </c>
      <c r="D1879" s="28" t="str">
        <f>IF(RawData!E1879&lt;&gt;"",RawData!E1879,"")</f>
        <v/>
      </c>
      <c r="E1879" t="str">
        <f>IF(RawData!F1879&lt;&gt;"",CONCATENATE(RawData!F1879,", ",LEFT(RawData!G1879,1)),"")</f>
        <v/>
      </c>
      <c r="G1879" s="30" t="str">
        <f t="shared" si="29"/>
        <v/>
      </c>
      <c r="H1879" t="str">
        <f>IF(A1879&lt;&gt;"",VLOOKUP(G1879,ScoreRanges!$C$4:$E$8,3),"")</f>
        <v/>
      </c>
      <c r="J1879" s="30" t="str">
        <f>IF(AND(ConversionTable!$F$2&lt;&gt;"",A1879&lt;&gt;""),VLOOKUP(G1879,ConversionTable!B$2:D$402,3),"")</f>
        <v/>
      </c>
      <c r="K1879" t="str">
        <f>IF(AND(ConversionTable!$F$2&lt;&gt;"",A1879&lt;&gt;""),VLOOKUP(J1879,ConversionTable!I$4:K$7,3),"")</f>
        <v/>
      </c>
      <c r="M1879" t="str">
        <f>IF(A1879&lt;&gt;"",(RawData!AC1879*ScoringModel!$B$11+RawData!AD1879*ScoringModel!$B$21+RawData!AE1879*ScoringModel!$B$31)*0.01,"")</f>
        <v/>
      </c>
      <c r="N1879" t="str">
        <f>IF(A1879&lt;&gt;"",(RawData!H1879*ScoringModel!$B$4+RawData!I1879*ScoringModel!$B$5+RawData!J1879*ScoringModel!$B$6+RawData!K1879*ScoringModel!$B$7+RawData!L1879*ScoringModel!$B$8+RawData!M1879*ScoringModel!$B$9+RawData!N1879*ScoringModel!$B$10)*0.01,"")</f>
        <v/>
      </c>
      <c r="O1879" t="str">
        <f>IF(A1879&lt;&gt;"",(RawData!O1879*ScoringModel!$B$14+RawData!P1879*ScoringModel!$B$15+RawData!Q1879*ScoringModel!$B$16+RawData!R1879*ScoringModel!$B$17+RawData!S1879*ScoringModel!$B$18+RawData!T1879*ScoringModel!$B$19+RawData!U1879*ScoringModel!$B$20)*0.01,"")</f>
        <v/>
      </c>
      <c r="P1879" t="str">
        <f>IF(A1879&lt;&gt;"",(RawData!V1879*ScoringModel!$B$24+RawData!W1879*ScoringModel!$B$25+RawData!X1879*ScoringModel!$B$26+RawData!Y1879*ScoringModel!$B$27+RawData!Z1879*ScoringModel!$B$28+RawData!AA1879*ScoringModel!$B$29+RawData!AB1879*ScoringModel!$B$30)*0.01,"")</f>
        <v/>
      </c>
      <c r="Q1879" s="19"/>
      <c r="R1879" s="19"/>
      <c r="S1879" s="19"/>
      <c r="T1879" s="19"/>
      <c r="U1879" s="19"/>
      <c r="V1879" s="19"/>
    </row>
    <row r="1880" spans="1:22" x14ac:dyDescent="0.25">
      <c r="A1880" t="str">
        <f>IF(RawData!A1880&lt;&gt;"",RawData!A1880,"")</f>
        <v/>
      </c>
      <c r="B1880" t="str">
        <f>IF(RawData!B1880&lt;&gt;"",CONCATENATE(RawData!B1880,", ",RawData!C1880),"")</f>
        <v/>
      </c>
      <c r="C1880" t="str">
        <f>IF(RawData!D1880&lt;&gt;"",RawData!D1880,"")</f>
        <v/>
      </c>
      <c r="D1880" s="28" t="str">
        <f>IF(RawData!E1880&lt;&gt;"",RawData!E1880,"")</f>
        <v/>
      </c>
      <c r="E1880" t="str">
        <f>IF(RawData!F1880&lt;&gt;"",CONCATENATE(RawData!F1880,", ",LEFT(RawData!G1880,1)),"")</f>
        <v/>
      </c>
      <c r="G1880" s="30" t="str">
        <f t="shared" si="29"/>
        <v/>
      </c>
      <c r="H1880" t="str">
        <f>IF(A1880&lt;&gt;"",VLOOKUP(G1880,ScoreRanges!$C$4:$E$8,3),"")</f>
        <v/>
      </c>
      <c r="J1880" s="30" t="str">
        <f>IF(AND(ConversionTable!$F$2&lt;&gt;"",A1880&lt;&gt;""),VLOOKUP(G1880,ConversionTable!B$2:D$402,3),"")</f>
        <v/>
      </c>
      <c r="K1880" t="str">
        <f>IF(AND(ConversionTable!$F$2&lt;&gt;"",A1880&lt;&gt;""),VLOOKUP(J1880,ConversionTable!I$4:K$7,3),"")</f>
        <v/>
      </c>
      <c r="M1880" t="str">
        <f>IF(A1880&lt;&gt;"",(RawData!AC1880*ScoringModel!$B$11+RawData!AD1880*ScoringModel!$B$21+RawData!AE1880*ScoringModel!$B$31)*0.01,"")</f>
        <v/>
      </c>
      <c r="N1880" t="str">
        <f>IF(A1880&lt;&gt;"",(RawData!H1880*ScoringModel!$B$4+RawData!I1880*ScoringModel!$B$5+RawData!J1880*ScoringModel!$B$6+RawData!K1880*ScoringModel!$B$7+RawData!L1880*ScoringModel!$B$8+RawData!M1880*ScoringModel!$B$9+RawData!N1880*ScoringModel!$B$10)*0.01,"")</f>
        <v/>
      </c>
      <c r="O1880" t="str">
        <f>IF(A1880&lt;&gt;"",(RawData!O1880*ScoringModel!$B$14+RawData!P1880*ScoringModel!$B$15+RawData!Q1880*ScoringModel!$B$16+RawData!R1880*ScoringModel!$B$17+RawData!S1880*ScoringModel!$B$18+RawData!T1880*ScoringModel!$B$19+RawData!U1880*ScoringModel!$B$20)*0.01,"")</f>
        <v/>
      </c>
      <c r="P1880" t="str">
        <f>IF(A1880&lt;&gt;"",(RawData!V1880*ScoringModel!$B$24+RawData!W1880*ScoringModel!$B$25+RawData!X1880*ScoringModel!$B$26+RawData!Y1880*ScoringModel!$B$27+RawData!Z1880*ScoringModel!$B$28+RawData!AA1880*ScoringModel!$B$29+RawData!AB1880*ScoringModel!$B$30)*0.01,"")</f>
        <v/>
      </c>
      <c r="Q1880" s="19"/>
      <c r="R1880" s="19"/>
      <c r="S1880" s="19"/>
      <c r="T1880" s="19"/>
      <c r="U1880" s="19"/>
      <c r="V1880" s="19"/>
    </row>
    <row r="1881" spans="1:22" x14ac:dyDescent="0.25">
      <c r="A1881" t="str">
        <f>IF(RawData!A1881&lt;&gt;"",RawData!A1881,"")</f>
        <v/>
      </c>
      <c r="B1881" t="str">
        <f>IF(RawData!B1881&lt;&gt;"",CONCATENATE(RawData!B1881,", ",RawData!C1881),"")</f>
        <v/>
      </c>
      <c r="C1881" t="str">
        <f>IF(RawData!D1881&lt;&gt;"",RawData!D1881,"")</f>
        <v/>
      </c>
      <c r="D1881" s="28" t="str">
        <f>IF(RawData!E1881&lt;&gt;"",RawData!E1881,"")</f>
        <v/>
      </c>
      <c r="E1881" t="str">
        <f>IF(RawData!F1881&lt;&gt;"",CONCATENATE(RawData!F1881,", ",LEFT(RawData!G1881,1)),"")</f>
        <v/>
      </c>
      <c r="G1881" s="30" t="str">
        <f t="shared" si="29"/>
        <v/>
      </c>
      <c r="H1881" t="str">
        <f>IF(A1881&lt;&gt;"",VLOOKUP(G1881,ScoreRanges!$C$4:$E$8,3),"")</f>
        <v/>
      </c>
      <c r="J1881" s="30" t="str">
        <f>IF(AND(ConversionTable!$F$2&lt;&gt;"",A1881&lt;&gt;""),VLOOKUP(G1881,ConversionTable!B$2:D$402,3),"")</f>
        <v/>
      </c>
      <c r="K1881" t="str">
        <f>IF(AND(ConversionTable!$F$2&lt;&gt;"",A1881&lt;&gt;""),VLOOKUP(J1881,ConversionTable!I$4:K$7,3),"")</f>
        <v/>
      </c>
      <c r="M1881" t="str">
        <f>IF(A1881&lt;&gt;"",(RawData!AC1881*ScoringModel!$B$11+RawData!AD1881*ScoringModel!$B$21+RawData!AE1881*ScoringModel!$B$31)*0.01,"")</f>
        <v/>
      </c>
      <c r="N1881" t="str">
        <f>IF(A1881&lt;&gt;"",(RawData!H1881*ScoringModel!$B$4+RawData!I1881*ScoringModel!$B$5+RawData!J1881*ScoringModel!$B$6+RawData!K1881*ScoringModel!$B$7+RawData!L1881*ScoringModel!$B$8+RawData!M1881*ScoringModel!$B$9+RawData!N1881*ScoringModel!$B$10)*0.01,"")</f>
        <v/>
      </c>
      <c r="O1881" t="str">
        <f>IF(A1881&lt;&gt;"",(RawData!O1881*ScoringModel!$B$14+RawData!P1881*ScoringModel!$B$15+RawData!Q1881*ScoringModel!$B$16+RawData!R1881*ScoringModel!$B$17+RawData!S1881*ScoringModel!$B$18+RawData!T1881*ScoringModel!$B$19+RawData!U1881*ScoringModel!$B$20)*0.01,"")</f>
        <v/>
      </c>
      <c r="P1881" t="str">
        <f>IF(A1881&lt;&gt;"",(RawData!V1881*ScoringModel!$B$24+RawData!W1881*ScoringModel!$B$25+RawData!X1881*ScoringModel!$B$26+RawData!Y1881*ScoringModel!$B$27+RawData!Z1881*ScoringModel!$B$28+RawData!AA1881*ScoringModel!$B$29+RawData!AB1881*ScoringModel!$B$30)*0.01,"")</f>
        <v/>
      </c>
      <c r="Q1881" s="19"/>
      <c r="R1881" s="19"/>
      <c r="S1881" s="19"/>
      <c r="T1881" s="19"/>
      <c r="U1881" s="19"/>
      <c r="V1881" s="19"/>
    </row>
    <row r="1882" spans="1:22" x14ac:dyDescent="0.25">
      <c r="A1882" t="str">
        <f>IF(RawData!A1882&lt;&gt;"",RawData!A1882,"")</f>
        <v/>
      </c>
      <c r="B1882" t="str">
        <f>IF(RawData!B1882&lt;&gt;"",CONCATENATE(RawData!B1882,", ",RawData!C1882),"")</f>
        <v/>
      </c>
      <c r="C1882" t="str">
        <f>IF(RawData!D1882&lt;&gt;"",RawData!D1882,"")</f>
        <v/>
      </c>
      <c r="D1882" s="28" t="str">
        <f>IF(RawData!E1882&lt;&gt;"",RawData!E1882,"")</f>
        <v/>
      </c>
      <c r="E1882" t="str">
        <f>IF(RawData!F1882&lt;&gt;"",CONCATENATE(RawData!F1882,", ",LEFT(RawData!G1882,1)),"")</f>
        <v/>
      </c>
      <c r="G1882" s="30" t="str">
        <f t="shared" si="29"/>
        <v/>
      </c>
      <c r="H1882" t="str">
        <f>IF(A1882&lt;&gt;"",VLOOKUP(G1882,ScoreRanges!$C$4:$E$8,3),"")</f>
        <v/>
      </c>
      <c r="J1882" s="30" t="str">
        <f>IF(AND(ConversionTable!$F$2&lt;&gt;"",A1882&lt;&gt;""),VLOOKUP(G1882,ConversionTable!B$2:D$402,3),"")</f>
        <v/>
      </c>
      <c r="K1882" t="str">
        <f>IF(AND(ConversionTable!$F$2&lt;&gt;"",A1882&lt;&gt;""),VLOOKUP(J1882,ConversionTable!I$4:K$7,3),"")</f>
        <v/>
      </c>
      <c r="M1882" t="str">
        <f>IF(A1882&lt;&gt;"",(RawData!AC1882*ScoringModel!$B$11+RawData!AD1882*ScoringModel!$B$21+RawData!AE1882*ScoringModel!$B$31)*0.01,"")</f>
        <v/>
      </c>
      <c r="N1882" t="str">
        <f>IF(A1882&lt;&gt;"",(RawData!H1882*ScoringModel!$B$4+RawData!I1882*ScoringModel!$B$5+RawData!J1882*ScoringModel!$B$6+RawData!K1882*ScoringModel!$B$7+RawData!L1882*ScoringModel!$B$8+RawData!M1882*ScoringModel!$B$9+RawData!N1882*ScoringModel!$B$10)*0.01,"")</f>
        <v/>
      </c>
      <c r="O1882" t="str">
        <f>IF(A1882&lt;&gt;"",(RawData!O1882*ScoringModel!$B$14+RawData!P1882*ScoringModel!$B$15+RawData!Q1882*ScoringModel!$B$16+RawData!R1882*ScoringModel!$B$17+RawData!S1882*ScoringModel!$B$18+RawData!T1882*ScoringModel!$B$19+RawData!U1882*ScoringModel!$B$20)*0.01,"")</f>
        <v/>
      </c>
      <c r="P1882" t="str">
        <f>IF(A1882&lt;&gt;"",(RawData!V1882*ScoringModel!$B$24+RawData!W1882*ScoringModel!$B$25+RawData!X1882*ScoringModel!$B$26+RawData!Y1882*ScoringModel!$B$27+RawData!Z1882*ScoringModel!$B$28+RawData!AA1882*ScoringModel!$B$29+RawData!AB1882*ScoringModel!$B$30)*0.01,"")</f>
        <v/>
      </c>
      <c r="Q1882" s="19"/>
      <c r="R1882" s="19"/>
      <c r="S1882" s="19"/>
      <c r="T1882" s="19"/>
      <c r="U1882" s="19"/>
      <c r="V1882" s="19"/>
    </row>
    <row r="1883" spans="1:22" x14ac:dyDescent="0.25">
      <c r="A1883" t="str">
        <f>IF(RawData!A1883&lt;&gt;"",RawData!A1883,"")</f>
        <v/>
      </c>
      <c r="B1883" t="str">
        <f>IF(RawData!B1883&lt;&gt;"",CONCATENATE(RawData!B1883,", ",RawData!C1883),"")</f>
        <v/>
      </c>
      <c r="C1883" t="str">
        <f>IF(RawData!D1883&lt;&gt;"",RawData!D1883,"")</f>
        <v/>
      </c>
      <c r="D1883" s="28" t="str">
        <f>IF(RawData!E1883&lt;&gt;"",RawData!E1883,"")</f>
        <v/>
      </c>
      <c r="E1883" t="str">
        <f>IF(RawData!F1883&lt;&gt;"",CONCATENATE(RawData!F1883,", ",LEFT(RawData!G1883,1)),"")</f>
        <v/>
      </c>
      <c r="G1883" s="30" t="str">
        <f t="shared" si="29"/>
        <v/>
      </c>
      <c r="H1883" t="str">
        <f>IF(A1883&lt;&gt;"",VLOOKUP(G1883,ScoreRanges!$C$4:$E$8,3),"")</f>
        <v/>
      </c>
      <c r="J1883" s="30" t="str">
        <f>IF(AND(ConversionTable!$F$2&lt;&gt;"",A1883&lt;&gt;""),VLOOKUP(G1883,ConversionTable!B$2:D$402,3),"")</f>
        <v/>
      </c>
      <c r="K1883" t="str">
        <f>IF(AND(ConversionTable!$F$2&lt;&gt;"",A1883&lt;&gt;""),VLOOKUP(J1883,ConversionTable!I$4:K$7,3),"")</f>
        <v/>
      </c>
      <c r="M1883" t="str">
        <f>IF(A1883&lt;&gt;"",(RawData!AC1883*ScoringModel!$B$11+RawData!AD1883*ScoringModel!$B$21+RawData!AE1883*ScoringModel!$B$31)*0.01,"")</f>
        <v/>
      </c>
      <c r="N1883" t="str">
        <f>IF(A1883&lt;&gt;"",(RawData!H1883*ScoringModel!$B$4+RawData!I1883*ScoringModel!$B$5+RawData!J1883*ScoringModel!$B$6+RawData!K1883*ScoringModel!$B$7+RawData!L1883*ScoringModel!$B$8+RawData!M1883*ScoringModel!$B$9+RawData!N1883*ScoringModel!$B$10)*0.01,"")</f>
        <v/>
      </c>
      <c r="O1883" t="str">
        <f>IF(A1883&lt;&gt;"",(RawData!O1883*ScoringModel!$B$14+RawData!P1883*ScoringModel!$B$15+RawData!Q1883*ScoringModel!$B$16+RawData!R1883*ScoringModel!$B$17+RawData!S1883*ScoringModel!$B$18+RawData!T1883*ScoringModel!$B$19+RawData!U1883*ScoringModel!$B$20)*0.01,"")</f>
        <v/>
      </c>
      <c r="P1883" t="str">
        <f>IF(A1883&lt;&gt;"",(RawData!V1883*ScoringModel!$B$24+RawData!W1883*ScoringModel!$B$25+RawData!X1883*ScoringModel!$B$26+RawData!Y1883*ScoringModel!$B$27+RawData!Z1883*ScoringModel!$B$28+RawData!AA1883*ScoringModel!$B$29+RawData!AB1883*ScoringModel!$B$30)*0.01,"")</f>
        <v/>
      </c>
      <c r="Q1883" s="19"/>
      <c r="R1883" s="19"/>
      <c r="S1883" s="19"/>
      <c r="T1883" s="19"/>
      <c r="U1883" s="19"/>
      <c r="V1883" s="19"/>
    </row>
    <row r="1884" spans="1:22" x14ac:dyDescent="0.25">
      <c r="A1884" t="str">
        <f>IF(RawData!A1884&lt;&gt;"",RawData!A1884,"")</f>
        <v/>
      </c>
      <c r="B1884" t="str">
        <f>IF(RawData!B1884&lt;&gt;"",CONCATENATE(RawData!B1884,", ",RawData!C1884),"")</f>
        <v/>
      </c>
      <c r="C1884" t="str">
        <f>IF(RawData!D1884&lt;&gt;"",RawData!D1884,"")</f>
        <v/>
      </c>
      <c r="D1884" s="28" t="str">
        <f>IF(RawData!E1884&lt;&gt;"",RawData!E1884,"")</f>
        <v/>
      </c>
      <c r="E1884" t="str">
        <f>IF(RawData!F1884&lt;&gt;"",CONCATENATE(RawData!F1884,", ",LEFT(RawData!G1884,1)),"")</f>
        <v/>
      </c>
      <c r="G1884" s="30" t="str">
        <f t="shared" si="29"/>
        <v/>
      </c>
      <c r="H1884" t="str">
        <f>IF(A1884&lt;&gt;"",VLOOKUP(G1884,ScoreRanges!$C$4:$E$8,3),"")</f>
        <v/>
      </c>
      <c r="J1884" s="30" t="str">
        <f>IF(AND(ConversionTable!$F$2&lt;&gt;"",A1884&lt;&gt;""),VLOOKUP(G1884,ConversionTable!B$2:D$402,3),"")</f>
        <v/>
      </c>
      <c r="K1884" t="str">
        <f>IF(AND(ConversionTable!$F$2&lt;&gt;"",A1884&lt;&gt;""),VLOOKUP(J1884,ConversionTable!I$4:K$7,3),"")</f>
        <v/>
      </c>
      <c r="M1884" t="str">
        <f>IF(A1884&lt;&gt;"",(RawData!AC1884*ScoringModel!$B$11+RawData!AD1884*ScoringModel!$B$21+RawData!AE1884*ScoringModel!$B$31)*0.01,"")</f>
        <v/>
      </c>
      <c r="N1884" t="str">
        <f>IF(A1884&lt;&gt;"",(RawData!H1884*ScoringModel!$B$4+RawData!I1884*ScoringModel!$B$5+RawData!J1884*ScoringModel!$B$6+RawData!K1884*ScoringModel!$B$7+RawData!L1884*ScoringModel!$B$8+RawData!M1884*ScoringModel!$B$9+RawData!N1884*ScoringModel!$B$10)*0.01,"")</f>
        <v/>
      </c>
      <c r="O1884" t="str">
        <f>IF(A1884&lt;&gt;"",(RawData!O1884*ScoringModel!$B$14+RawData!P1884*ScoringModel!$B$15+RawData!Q1884*ScoringModel!$B$16+RawData!R1884*ScoringModel!$B$17+RawData!S1884*ScoringModel!$B$18+RawData!T1884*ScoringModel!$B$19+RawData!U1884*ScoringModel!$B$20)*0.01,"")</f>
        <v/>
      </c>
      <c r="P1884" t="str">
        <f>IF(A1884&lt;&gt;"",(RawData!V1884*ScoringModel!$B$24+RawData!W1884*ScoringModel!$B$25+RawData!X1884*ScoringModel!$B$26+RawData!Y1884*ScoringModel!$B$27+RawData!Z1884*ScoringModel!$B$28+RawData!AA1884*ScoringModel!$B$29+RawData!AB1884*ScoringModel!$B$30)*0.01,"")</f>
        <v/>
      </c>
      <c r="Q1884" s="19"/>
      <c r="R1884" s="19"/>
      <c r="S1884" s="19"/>
      <c r="T1884" s="19"/>
      <c r="U1884" s="19"/>
      <c r="V1884" s="19"/>
    </row>
    <row r="1885" spans="1:22" x14ac:dyDescent="0.25">
      <c r="A1885" t="str">
        <f>IF(RawData!A1885&lt;&gt;"",RawData!A1885,"")</f>
        <v/>
      </c>
      <c r="B1885" t="str">
        <f>IF(RawData!B1885&lt;&gt;"",CONCATENATE(RawData!B1885,", ",RawData!C1885),"")</f>
        <v/>
      </c>
      <c r="C1885" t="str">
        <f>IF(RawData!D1885&lt;&gt;"",RawData!D1885,"")</f>
        <v/>
      </c>
      <c r="D1885" s="28" t="str">
        <f>IF(RawData!E1885&lt;&gt;"",RawData!E1885,"")</f>
        <v/>
      </c>
      <c r="E1885" t="str">
        <f>IF(RawData!F1885&lt;&gt;"",CONCATENATE(RawData!F1885,", ",LEFT(RawData!G1885,1)),"")</f>
        <v/>
      </c>
      <c r="G1885" s="30" t="str">
        <f t="shared" si="29"/>
        <v/>
      </c>
      <c r="H1885" t="str">
        <f>IF(A1885&lt;&gt;"",VLOOKUP(G1885,ScoreRanges!$C$4:$E$8,3),"")</f>
        <v/>
      </c>
      <c r="J1885" s="30" t="str">
        <f>IF(AND(ConversionTable!$F$2&lt;&gt;"",A1885&lt;&gt;""),VLOOKUP(G1885,ConversionTable!B$2:D$402,3),"")</f>
        <v/>
      </c>
      <c r="K1885" t="str">
        <f>IF(AND(ConversionTable!$F$2&lt;&gt;"",A1885&lt;&gt;""),VLOOKUP(J1885,ConversionTable!I$4:K$7,3),"")</f>
        <v/>
      </c>
      <c r="M1885" t="str">
        <f>IF(A1885&lt;&gt;"",(RawData!AC1885*ScoringModel!$B$11+RawData!AD1885*ScoringModel!$B$21+RawData!AE1885*ScoringModel!$B$31)*0.01,"")</f>
        <v/>
      </c>
      <c r="N1885" t="str">
        <f>IF(A1885&lt;&gt;"",(RawData!H1885*ScoringModel!$B$4+RawData!I1885*ScoringModel!$B$5+RawData!J1885*ScoringModel!$B$6+RawData!K1885*ScoringModel!$B$7+RawData!L1885*ScoringModel!$B$8+RawData!M1885*ScoringModel!$B$9+RawData!N1885*ScoringModel!$B$10)*0.01,"")</f>
        <v/>
      </c>
      <c r="O1885" t="str">
        <f>IF(A1885&lt;&gt;"",(RawData!O1885*ScoringModel!$B$14+RawData!P1885*ScoringModel!$B$15+RawData!Q1885*ScoringModel!$B$16+RawData!R1885*ScoringModel!$B$17+RawData!S1885*ScoringModel!$B$18+RawData!T1885*ScoringModel!$B$19+RawData!U1885*ScoringModel!$B$20)*0.01,"")</f>
        <v/>
      </c>
      <c r="P1885" t="str">
        <f>IF(A1885&lt;&gt;"",(RawData!V1885*ScoringModel!$B$24+RawData!W1885*ScoringModel!$B$25+RawData!X1885*ScoringModel!$B$26+RawData!Y1885*ScoringModel!$B$27+RawData!Z1885*ScoringModel!$B$28+RawData!AA1885*ScoringModel!$B$29+RawData!AB1885*ScoringModel!$B$30)*0.01,"")</f>
        <v/>
      </c>
      <c r="Q1885" s="19"/>
      <c r="R1885" s="19"/>
      <c r="S1885" s="19"/>
      <c r="T1885" s="19"/>
      <c r="U1885" s="19"/>
      <c r="V1885" s="19"/>
    </row>
    <row r="1886" spans="1:22" x14ac:dyDescent="0.25">
      <c r="A1886" t="str">
        <f>IF(RawData!A1886&lt;&gt;"",RawData!A1886,"")</f>
        <v/>
      </c>
      <c r="B1886" t="str">
        <f>IF(RawData!B1886&lt;&gt;"",CONCATENATE(RawData!B1886,", ",RawData!C1886),"")</f>
        <v/>
      </c>
      <c r="C1886" t="str">
        <f>IF(RawData!D1886&lt;&gt;"",RawData!D1886,"")</f>
        <v/>
      </c>
      <c r="D1886" s="28" t="str">
        <f>IF(RawData!E1886&lt;&gt;"",RawData!E1886,"")</f>
        <v/>
      </c>
      <c r="E1886" t="str">
        <f>IF(RawData!F1886&lt;&gt;"",CONCATENATE(RawData!F1886,", ",LEFT(RawData!G1886,1)),"")</f>
        <v/>
      </c>
      <c r="G1886" s="30" t="str">
        <f t="shared" si="29"/>
        <v/>
      </c>
      <c r="H1886" t="str">
        <f>IF(A1886&lt;&gt;"",VLOOKUP(G1886,ScoreRanges!$C$4:$E$8,3),"")</f>
        <v/>
      </c>
      <c r="J1886" s="30" t="str">
        <f>IF(AND(ConversionTable!$F$2&lt;&gt;"",A1886&lt;&gt;""),VLOOKUP(G1886,ConversionTable!B$2:D$402,3),"")</f>
        <v/>
      </c>
      <c r="K1886" t="str">
        <f>IF(AND(ConversionTable!$F$2&lt;&gt;"",A1886&lt;&gt;""),VLOOKUP(J1886,ConversionTable!I$4:K$7,3),"")</f>
        <v/>
      </c>
      <c r="M1886" t="str">
        <f>IF(A1886&lt;&gt;"",(RawData!AC1886*ScoringModel!$B$11+RawData!AD1886*ScoringModel!$B$21+RawData!AE1886*ScoringModel!$B$31)*0.01,"")</f>
        <v/>
      </c>
      <c r="N1886" t="str">
        <f>IF(A1886&lt;&gt;"",(RawData!H1886*ScoringModel!$B$4+RawData!I1886*ScoringModel!$B$5+RawData!J1886*ScoringModel!$B$6+RawData!K1886*ScoringModel!$B$7+RawData!L1886*ScoringModel!$B$8+RawData!M1886*ScoringModel!$B$9+RawData!N1886*ScoringModel!$B$10)*0.01,"")</f>
        <v/>
      </c>
      <c r="O1886" t="str">
        <f>IF(A1886&lt;&gt;"",(RawData!O1886*ScoringModel!$B$14+RawData!P1886*ScoringModel!$B$15+RawData!Q1886*ScoringModel!$B$16+RawData!R1886*ScoringModel!$B$17+RawData!S1886*ScoringModel!$B$18+RawData!T1886*ScoringModel!$B$19+RawData!U1886*ScoringModel!$B$20)*0.01,"")</f>
        <v/>
      </c>
      <c r="P1886" t="str">
        <f>IF(A1886&lt;&gt;"",(RawData!V1886*ScoringModel!$B$24+RawData!W1886*ScoringModel!$B$25+RawData!X1886*ScoringModel!$B$26+RawData!Y1886*ScoringModel!$B$27+RawData!Z1886*ScoringModel!$B$28+RawData!AA1886*ScoringModel!$B$29+RawData!AB1886*ScoringModel!$B$30)*0.01,"")</f>
        <v/>
      </c>
      <c r="Q1886" s="19"/>
      <c r="R1886" s="19"/>
      <c r="S1886" s="19"/>
      <c r="T1886" s="19"/>
      <c r="U1886" s="19"/>
      <c r="V1886" s="19"/>
    </row>
    <row r="1887" spans="1:22" x14ac:dyDescent="0.25">
      <c r="A1887" t="str">
        <f>IF(RawData!A1887&lt;&gt;"",RawData!A1887,"")</f>
        <v/>
      </c>
      <c r="B1887" t="str">
        <f>IF(RawData!B1887&lt;&gt;"",CONCATENATE(RawData!B1887,", ",RawData!C1887),"")</f>
        <v/>
      </c>
      <c r="C1887" t="str">
        <f>IF(RawData!D1887&lt;&gt;"",RawData!D1887,"")</f>
        <v/>
      </c>
      <c r="D1887" s="28" t="str">
        <f>IF(RawData!E1887&lt;&gt;"",RawData!E1887,"")</f>
        <v/>
      </c>
      <c r="E1887" t="str">
        <f>IF(RawData!F1887&lt;&gt;"",CONCATENATE(RawData!F1887,", ",LEFT(RawData!G1887,1)),"")</f>
        <v/>
      </c>
      <c r="G1887" s="30" t="str">
        <f t="shared" si="29"/>
        <v/>
      </c>
      <c r="H1887" t="str">
        <f>IF(A1887&lt;&gt;"",VLOOKUP(G1887,ScoreRanges!$C$4:$E$8,3),"")</f>
        <v/>
      </c>
      <c r="J1887" s="30" t="str">
        <f>IF(AND(ConversionTable!$F$2&lt;&gt;"",A1887&lt;&gt;""),VLOOKUP(G1887,ConversionTable!B$2:D$402,3),"")</f>
        <v/>
      </c>
      <c r="K1887" t="str">
        <f>IF(AND(ConversionTable!$F$2&lt;&gt;"",A1887&lt;&gt;""),VLOOKUP(J1887,ConversionTable!I$4:K$7,3),"")</f>
        <v/>
      </c>
      <c r="M1887" t="str">
        <f>IF(A1887&lt;&gt;"",(RawData!AC1887*ScoringModel!$B$11+RawData!AD1887*ScoringModel!$B$21+RawData!AE1887*ScoringModel!$B$31)*0.01,"")</f>
        <v/>
      </c>
      <c r="N1887" t="str">
        <f>IF(A1887&lt;&gt;"",(RawData!H1887*ScoringModel!$B$4+RawData!I1887*ScoringModel!$B$5+RawData!J1887*ScoringModel!$B$6+RawData!K1887*ScoringModel!$B$7+RawData!L1887*ScoringModel!$B$8+RawData!M1887*ScoringModel!$B$9+RawData!N1887*ScoringModel!$B$10)*0.01,"")</f>
        <v/>
      </c>
      <c r="O1887" t="str">
        <f>IF(A1887&lt;&gt;"",(RawData!O1887*ScoringModel!$B$14+RawData!P1887*ScoringModel!$B$15+RawData!Q1887*ScoringModel!$B$16+RawData!R1887*ScoringModel!$B$17+RawData!S1887*ScoringModel!$B$18+RawData!T1887*ScoringModel!$B$19+RawData!U1887*ScoringModel!$B$20)*0.01,"")</f>
        <v/>
      </c>
      <c r="P1887" t="str">
        <f>IF(A1887&lt;&gt;"",(RawData!V1887*ScoringModel!$B$24+RawData!W1887*ScoringModel!$B$25+RawData!X1887*ScoringModel!$B$26+RawData!Y1887*ScoringModel!$B$27+RawData!Z1887*ScoringModel!$B$28+RawData!AA1887*ScoringModel!$B$29+RawData!AB1887*ScoringModel!$B$30)*0.01,"")</f>
        <v/>
      </c>
      <c r="Q1887" s="19"/>
      <c r="R1887" s="19"/>
      <c r="S1887" s="19"/>
      <c r="T1887" s="19"/>
      <c r="U1887" s="19"/>
      <c r="V1887" s="19"/>
    </row>
    <row r="1888" spans="1:22" x14ac:dyDescent="0.25">
      <c r="A1888" t="str">
        <f>IF(RawData!A1888&lt;&gt;"",RawData!A1888,"")</f>
        <v/>
      </c>
      <c r="B1888" t="str">
        <f>IF(RawData!B1888&lt;&gt;"",CONCATENATE(RawData!B1888,", ",RawData!C1888),"")</f>
        <v/>
      </c>
      <c r="C1888" t="str">
        <f>IF(RawData!D1888&lt;&gt;"",RawData!D1888,"")</f>
        <v/>
      </c>
      <c r="D1888" s="28" t="str">
        <f>IF(RawData!E1888&lt;&gt;"",RawData!E1888,"")</f>
        <v/>
      </c>
      <c r="E1888" t="str">
        <f>IF(RawData!F1888&lt;&gt;"",CONCATENATE(RawData!F1888,", ",LEFT(RawData!G1888,1)),"")</f>
        <v/>
      </c>
      <c r="G1888" s="30" t="str">
        <f t="shared" si="29"/>
        <v/>
      </c>
      <c r="H1888" t="str">
        <f>IF(A1888&lt;&gt;"",VLOOKUP(G1888,ScoreRanges!$C$4:$E$8,3),"")</f>
        <v/>
      </c>
      <c r="J1888" s="30" t="str">
        <f>IF(AND(ConversionTable!$F$2&lt;&gt;"",A1888&lt;&gt;""),VLOOKUP(G1888,ConversionTable!B$2:D$402,3),"")</f>
        <v/>
      </c>
      <c r="K1888" t="str">
        <f>IF(AND(ConversionTable!$F$2&lt;&gt;"",A1888&lt;&gt;""),VLOOKUP(J1888,ConversionTable!I$4:K$7,3),"")</f>
        <v/>
      </c>
      <c r="M1888" t="str">
        <f>IF(A1888&lt;&gt;"",(RawData!AC1888*ScoringModel!$B$11+RawData!AD1888*ScoringModel!$B$21+RawData!AE1888*ScoringModel!$B$31)*0.01,"")</f>
        <v/>
      </c>
      <c r="N1888" t="str">
        <f>IF(A1888&lt;&gt;"",(RawData!H1888*ScoringModel!$B$4+RawData!I1888*ScoringModel!$B$5+RawData!J1888*ScoringModel!$B$6+RawData!K1888*ScoringModel!$B$7+RawData!L1888*ScoringModel!$B$8+RawData!M1888*ScoringModel!$B$9+RawData!N1888*ScoringModel!$B$10)*0.01,"")</f>
        <v/>
      </c>
      <c r="O1888" t="str">
        <f>IF(A1888&lt;&gt;"",(RawData!O1888*ScoringModel!$B$14+RawData!P1888*ScoringModel!$B$15+RawData!Q1888*ScoringModel!$B$16+RawData!R1888*ScoringModel!$B$17+RawData!S1888*ScoringModel!$B$18+RawData!T1888*ScoringModel!$B$19+RawData!U1888*ScoringModel!$B$20)*0.01,"")</f>
        <v/>
      </c>
      <c r="P1888" t="str">
        <f>IF(A1888&lt;&gt;"",(RawData!V1888*ScoringModel!$B$24+RawData!W1888*ScoringModel!$B$25+RawData!X1888*ScoringModel!$B$26+RawData!Y1888*ScoringModel!$B$27+RawData!Z1888*ScoringModel!$B$28+RawData!AA1888*ScoringModel!$B$29+RawData!AB1888*ScoringModel!$B$30)*0.01,"")</f>
        <v/>
      </c>
      <c r="Q1888" s="19"/>
      <c r="R1888" s="19"/>
      <c r="S1888" s="19"/>
      <c r="T1888" s="19"/>
      <c r="U1888" s="19"/>
      <c r="V1888" s="19"/>
    </row>
    <row r="1889" spans="1:22" x14ac:dyDescent="0.25">
      <c r="A1889" t="str">
        <f>IF(RawData!A1889&lt;&gt;"",RawData!A1889,"")</f>
        <v/>
      </c>
      <c r="B1889" t="str">
        <f>IF(RawData!B1889&lt;&gt;"",CONCATENATE(RawData!B1889,", ",RawData!C1889),"")</f>
        <v/>
      </c>
      <c r="C1889" t="str">
        <f>IF(RawData!D1889&lt;&gt;"",RawData!D1889,"")</f>
        <v/>
      </c>
      <c r="D1889" s="28" t="str">
        <f>IF(RawData!E1889&lt;&gt;"",RawData!E1889,"")</f>
        <v/>
      </c>
      <c r="E1889" t="str">
        <f>IF(RawData!F1889&lt;&gt;"",CONCATENATE(RawData!F1889,", ",LEFT(RawData!G1889,1)),"")</f>
        <v/>
      </c>
      <c r="G1889" s="30" t="str">
        <f t="shared" si="29"/>
        <v/>
      </c>
      <c r="H1889" t="str">
        <f>IF(A1889&lt;&gt;"",VLOOKUP(G1889,ScoreRanges!$C$4:$E$8,3),"")</f>
        <v/>
      </c>
      <c r="J1889" s="30" t="str">
        <f>IF(AND(ConversionTable!$F$2&lt;&gt;"",A1889&lt;&gt;""),VLOOKUP(G1889,ConversionTable!B$2:D$402,3),"")</f>
        <v/>
      </c>
      <c r="K1889" t="str">
        <f>IF(AND(ConversionTable!$F$2&lt;&gt;"",A1889&lt;&gt;""),VLOOKUP(J1889,ConversionTable!I$4:K$7,3),"")</f>
        <v/>
      </c>
      <c r="M1889" t="str">
        <f>IF(A1889&lt;&gt;"",(RawData!AC1889*ScoringModel!$B$11+RawData!AD1889*ScoringModel!$B$21+RawData!AE1889*ScoringModel!$B$31)*0.01,"")</f>
        <v/>
      </c>
      <c r="N1889" t="str">
        <f>IF(A1889&lt;&gt;"",(RawData!H1889*ScoringModel!$B$4+RawData!I1889*ScoringModel!$B$5+RawData!J1889*ScoringModel!$B$6+RawData!K1889*ScoringModel!$B$7+RawData!L1889*ScoringModel!$B$8+RawData!M1889*ScoringModel!$B$9+RawData!N1889*ScoringModel!$B$10)*0.01,"")</f>
        <v/>
      </c>
      <c r="O1889" t="str">
        <f>IF(A1889&lt;&gt;"",(RawData!O1889*ScoringModel!$B$14+RawData!P1889*ScoringModel!$B$15+RawData!Q1889*ScoringModel!$B$16+RawData!R1889*ScoringModel!$B$17+RawData!S1889*ScoringModel!$B$18+RawData!T1889*ScoringModel!$B$19+RawData!U1889*ScoringModel!$B$20)*0.01,"")</f>
        <v/>
      </c>
      <c r="P1889" t="str">
        <f>IF(A1889&lt;&gt;"",(RawData!V1889*ScoringModel!$B$24+RawData!W1889*ScoringModel!$B$25+RawData!X1889*ScoringModel!$B$26+RawData!Y1889*ScoringModel!$B$27+RawData!Z1889*ScoringModel!$B$28+RawData!AA1889*ScoringModel!$B$29+RawData!AB1889*ScoringModel!$B$30)*0.01,"")</f>
        <v/>
      </c>
      <c r="Q1889" s="19"/>
      <c r="R1889" s="19"/>
      <c r="S1889" s="19"/>
      <c r="T1889" s="19"/>
      <c r="U1889" s="19"/>
      <c r="V1889" s="19"/>
    </row>
    <row r="1890" spans="1:22" x14ac:dyDescent="0.25">
      <c r="A1890" t="str">
        <f>IF(RawData!A1890&lt;&gt;"",RawData!A1890,"")</f>
        <v/>
      </c>
      <c r="B1890" t="str">
        <f>IF(RawData!B1890&lt;&gt;"",CONCATENATE(RawData!B1890,", ",RawData!C1890),"")</f>
        <v/>
      </c>
      <c r="C1890" t="str">
        <f>IF(RawData!D1890&lt;&gt;"",RawData!D1890,"")</f>
        <v/>
      </c>
      <c r="D1890" s="28" t="str">
        <f>IF(RawData!E1890&lt;&gt;"",RawData!E1890,"")</f>
        <v/>
      </c>
      <c r="E1890" t="str">
        <f>IF(RawData!F1890&lt;&gt;"",CONCATENATE(RawData!F1890,", ",LEFT(RawData!G1890,1)),"")</f>
        <v/>
      </c>
      <c r="G1890" s="30" t="str">
        <f t="shared" si="29"/>
        <v/>
      </c>
      <c r="H1890" t="str">
        <f>IF(A1890&lt;&gt;"",VLOOKUP(G1890,ScoreRanges!$C$4:$E$8,3),"")</f>
        <v/>
      </c>
      <c r="J1890" s="30" t="str">
        <f>IF(AND(ConversionTable!$F$2&lt;&gt;"",A1890&lt;&gt;""),VLOOKUP(G1890,ConversionTable!B$2:D$402,3),"")</f>
        <v/>
      </c>
      <c r="K1890" t="str">
        <f>IF(AND(ConversionTable!$F$2&lt;&gt;"",A1890&lt;&gt;""),VLOOKUP(J1890,ConversionTable!I$4:K$7,3),"")</f>
        <v/>
      </c>
      <c r="M1890" t="str">
        <f>IF(A1890&lt;&gt;"",(RawData!AC1890*ScoringModel!$B$11+RawData!AD1890*ScoringModel!$B$21+RawData!AE1890*ScoringModel!$B$31)*0.01,"")</f>
        <v/>
      </c>
      <c r="N1890" t="str">
        <f>IF(A1890&lt;&gt;"",(RawData!H1890*ScoringModel!$B$4+RawData!I1890*ScoringModel!$B$5+RawData!J1890*ScoringModel!$B$6+RawData!K1890*ScoringModel!$B$7+RawData!L1890*ScoringModel!$B$8+RawData!M1890*ScoringModel!$B$9+RawData!N1890*ScoringModel!$B$10)*0.01,"")</f>
        <v/>
      </c>
      <c r="O1890" t="str">
        <f>IF(A1890&lt;&gt;"",(RawData!O1890*ScoringModel!$B$14+RawData!P1890*ScoringModel!$B$15+RawData!Q1890*ScoringModel!$B$16+RawData!R1890*ScoringModel!$B$17+RawData!S1890*ScoringModel!$B$18+RawData!T1890*ScoringModel!$B$19+RawData!U1890*ScoringModel!$B$20)*0.01,"")</f>
        <v/>
      </c>
      <c r="P1890" t="str">
        <f>IF(A1890&lt;&gt;"",(RawData!V1890*ScoringModel!$B$24+RawData!W1890*ScoringModel!$B$25+RawData!X1890*ScoringModel!$B$26+RawData!Y1890*ScoringModel!$B$27+RawData!Z1890*ScoringModel!$B$28+RawData!AA1890*ScoringModel!$B$29+RawData!AB1890*ScoringModel!$B$30)*0.01,"")</f>
        <v/>
      </c>
      <c r="Q1890" s="19"/>
      <c r="R1890" s="19"/>
      <c r="S1890" s="19"/>
      <c r="T1890" s="19"/>
      <c r="U1890" s="19"/>
      <c r="V1890" s="19"/>
    </row>
    <row r="1891" spans="1:22" x14ac:dyDescent="0.25">
      <c r="A1891" t="str">
        <f>IF(RawData!A1891&lt;&gt;"",RawData!A1891,"")</f>
        <v/>
      </c>
      <c r="B1891" t="str">
        <f>IF(RawData!B1891&lt;&gt;"",CONCATENATE(RawData!B1891,", ",RawData!C1891),"")</f>
        <v/>
      </c>
      <c r="C1891" t="str">
        <f>IF(RawData!D1891&lt;&gt;"",RawData!D1891,"")</f>
        <v/>
      </c>
      <c r="D1891" s="28" t="str">
        <f>IF(RawData!E1891&lt;&gt;"",RawData!E1891,"")</f>
        <v/>
      </c>
      <c r="E1891" t="str">
        <f>IF(RawData!F1891&lt;&gt;"",CONCATENATE(RawData!F1891,", ",LEFT(RawData!G1891,1)),"")</f>
        <v/>
      </c>
      <c r="G1891" s="30" t="str">
        <f t="shared" si="29"/>
        <v/>
      </c>
      <c r="H1891" t="str">
        <f>IF(A1891&lt;&gt;"",VLOOKUP(G1891,ScoreRanges!$C$4:$E$8,3),"")</f>
        <v/>
      </c>
      <c r="J1891" s="30" t="str">
        <f>IF(AND(ConversionTable!$F$2&lt;&gt;"",A1891&lt;&gt;""),VLOOKUP(G1891,ConversionTable!B$2:D$402,3),"")</f>
        <v/>
      </c>
      <c r="K1891" t="str">
        <f>IF(AND(ConversionTable!$F$2&lt;&gt;"",A1891&lt;&gt;""),VLOOKUP(J1891,ConversionTable!I$4:K$7,3),"")</f>
        <v/>
      </c>
      <c r="M1891" t="str">
        <f>IF(A1891&lt;&gt;"",(RawData!AC1891*ScoringModel!$B$11+RawData!AD1891*ScoringModel!$B$21+RawData!AE1891*ScoringModel!$B$31)*0.01,"")</f>
        <v/>
      </c>
      <c r="N1891" t="str">
        <f>IF(A1891&lt;&gt;"",(RawData!H1891*ScoringModel!$B$4+RawData!I1891*ScoringModel!$B$5+RawData!J1891*ScoringModel!$B$6+RawData!K1891*ScoringModel!$B$7+RawData!L1891*ScoringModel!$B$8+RawData!M1891*ScoringModel!$B$9+RawData!N1891*ScoringModel!$B$10)*0.01,"")</f>
        <v/>
      </c>
      <c r="O1891" t="str">
        <f>IF(A1891&lt;&gt;"",(RawData!O1891*ScoringModel!$B$14+RawData!P1891*ScoringModel!$B$15+RawData!Q1891*ScoringModel!$B$16+RawData!R1891*ScoringModel!$B$17+RawData!S1891*ScoringModel!$B$18+RawData!T1891*ScoringModel!$B$19+RawData!U1891*ScoringModel!$B$20)*0.01,"")</f>
        <v/>
      </c>
      <c r="P1891" t="str">
        <f>IF(A1891&lt;&gt;"",(RawData!V1891*ScoringModel!$B$24+RawData!W1891*ScoringModel!$B$25+RawData!X1891*ScoringModel!$B$26+RawData!Y1891*ScoringModel!$B$27+RawData!Z1891*ScoringModel!$B$28+RawData!AA1891*ScoringModel!$B$29+RawData!AB1891*ScoringModel!$B$30)*0.01,"")</f>
        <v/>
      </c>
      <c r="Q1891" s="19"/>
      <c r="R1891" s="19"/>
      <c r="S1891" s="19"/>
      <c r="T1891" s="19"/>
      <c r="U1891" s="19"/>
      <c r="V1891" s="19"/>
    </row>
    <row r="1892" spans="1:22" x14ac:dyDescent="0.25">
      <c r="A1892" t="str">
        <f>IF(RawData!A1892&lt;&gt;"",RawData!A1892,"")</f>
        <v/>
      </c>
      <c r="B1892" t="str">
        <f>IF(RawData!B1892&lt;&gt;"",CONCATENATE(RawData!B1892,", ",RawData!C1892),"")</f>
        <v/>
      </c>
      <c r="C1892" t="str">
        <f>IF(RawData!D1892&lt;&gt;"",RawData!D1892,"")</f>
        <v/>
      </c>
      <c r="D1892" s="28" t="str">
        <f>IF(RawData!E1892&lt;&gt;"",RawData!E1892,"")</f>
        <v/>
      </c>
      <c r="E1892" t="str">
        <f>IF(RawData!F1892&lt;&gt;"",CONCATENATE(RawData!F1892,", ",LEFT(RawData!G1892,1)),"")</f>
        <v/>
      </c>
      <c r="G1892" s="30" t="str">
        <f t="shared" si="29"/>
        <v/>
      </c>
      <c r="H1892" t="str">
        <f>IF(A1892&lt;&gt;"",VLOOKUP(G1892,ScoreRanges!$C$4:$E$8,3),"")</f>
        <v/>
      </c>
      <c r="J1892" s="30" t="str">
        <f>IF(AND(ConversionTable!$F$2&lt;&gt;"",A1892&lt;&gt;""),VLOOKUP(G1892,ConversionTable!B$2:D$402,3),"")</f>
        <v/>
      </c>
      <c r="K1892" t="str">
        <f>IF(AND(ConversionTable!$F$2&lt;&gt;"",A1892&lt;&gt;""),VLOOKUP(J1892,ConversionTable!I$4:K$7,3),"")</f>
        <v/>
      </c>
      <c r="M1892" t="str">
        <f>IF(A1892&lt;&gt;"",(RawData!AC1892*ScoringModel!$B$11+RawData!AD1892*ScoringModel!$B$21+RawData!AE1892*ScoringModel!$B$31)*0.01,"")</f>
        <v/>
      </c>
      <c r="N1892" t="str">
        <f>IF(A1892&lt;&gt;"",(RawData!H1892*ScoringModel!$B$4+RawData!I1892*ScoringModel!$B$5+RawData!J1892*ScoringModel!$B$6+RawData!K1892*ScoringModel!$B$7+RawData!L1892*ScoringModel!$B$8+RawData!M1892*ScoringModel!$B$9+RawData!N1892*ScoringModel!$B$10)*0.01,"")</f>
        <v/>
      </c>
      <c r="O1892" t="str">
        <f>IF(A1892&lt;&gt;"",(RawData!O1892*ScoringModel!$B$14+RawData!P1892*ScoringModel!$B$15+RawData!Q1892*ScoringModel!$B$16+RawData!R1892*ScoringModel!$B$17+RawData!S1892*ScoringModel!$B$18+RawData!T1892*ScoringModel!$B$19+RawData!U1892*ScoringModel!$B$20)*0.01,"")</f>
        <v/>
      </c>
      <c r="P1892" t="str">
        <f>IF(A1892&lt;&gt;"",(RawData!V1892*ScoringModel!$B$24+RawData!W1892*ScoringModel!$B$25+RawData!X1892*ScoringModel!$B$26+RawData!Y1892*ScoringModel!$B$27+RawData!Z1892*ScoringModel!$B$28+RawData!AA1892*ScoringModel!$B$29+RawData!AB1892*ScoringModel!$B$30)*0.01,"")</f>
        <v/>
      </c>
      <c r="Q1892" s="19"/>
      <c r="R1892" s="19"/>
      <c r="S1892" s="19"/>
      <c r="T1892" s="19"/>
      <c r="U1892" s="19"/>
      <c r="V1892" s="19"/>
    </row>
    <row r="1893" spans="1:22" x14ac:dyDescent="0.25">
      <c r="A1893" t="str">
        <f>IF(RawData!A1893&lt;&gt;"",RawData!A1893,"")</f>
        <v/>
      </c>
      <c r="B1893" t="str">
        <f>IF(RawData!B1893&lt;&gt;"",CONCATENATE(RawData!B1893,", ",RawData!C1893),"")</f>
        <v/>
      </c>
      <c r="C1893" t="str">
        <f>IF(RawData!D1893&lt;&gt;"",RawData!D1893,"")</f>
        <v/>
      </c>
      <c r="D1893" s="28" t="str">
        <f>IF(RawData!E1893&lt;&gt;"",RawData!E1893,"")</f>
        <v/>
      </c>
      <c r="E1893" t="str">
        <f>IF(RawData!F1893&lt;&gt;"",CONCATENATE(RawData!F1893,", ",LEFT(RawData!G1893,1)),"")</f>
        <v/>
      </c>
      <c r="G1893" s="30" t="str">
        <f t="shared" si="29"/>
        <v/>
      </c>
      <c r="H1893" t="str">
        <f>IF(A1893&lt;&gt;"",VLOOKUP(G1893,ScoreRanges!$C$4:$E$8,3),"")</f>
        <v/>
      </c>
      <c r="J1893" s="30" t="str">
        <f>IF(AND(ConversionTable!$F$2&lt;&gt;"",A1893&lt;&gt;""),VLOOKUP(G1893,ConversionTable!B$2:D$402,3),"")</f>
        <v/>
      </c>
      <c r="K1893" t="str">
        <f>IF(AND(ConversionTable!$F$2&lt;&gt;"",A1893&lt;&gt;""),VLOOKUP(J1893,ConversionTable!I$4:K$7,3),"")</f>
        <v/>
      </c>
      <c r="M1893" t="str">
        <f>IF(A1893&lt;&gt;"",(RawData!AC1893*ScoringModel!$B$11+RawData!AD1893*ScoringModel!$B$21+RawData!AE1893*ScoringModel!$B$31)*0.01,"")</f>
        <v/>
      </c>
      <c r="N1893" t="str">
        <f>IF(A1893&lt;&gt;"",(RawData!H1893*ScoringModel!$B$4+RawData!I1893*ScoringModel!$B$5+RawData!J1893*ScoringModel!$B$6+RawData!K1893*ScoringModel!$B$7+RawData!L1893*ScoringModel!$B$8+RawData!M1893*ScoringModel!$B$9+RawData!N1893*ScoringModel!$B$10)*0.01,"")</f>
        <v/>
      </c>
      <c r="O1893" t="str">
        <f>IF(A1893&lt;&gt;"",(RawData!O1893*ScoringModel!$B$14+RawData!P1893*ScoringModel!$B$15+RawData!Q1893*ScoringModel!$B$16+RawData!R1893*ScoringModel!$B$17+RawData!S1893*ScoringModel!$B$18+RawData!T1893*ScoringModel!$B$19+RawData!U1893*ScoringModel!$B$20)*0.01,"")</f>
        <v/>
      </c>
      <c r="P1893" t="str">
        <f>IF(A1893&lt;&gt;"",(RawData!V1893*ScoringModel!$B$24+RawData!W1893*ScoringModel!$B$25+RawData!X1893*ScoringModel!$B$26+RawData!Y1893*ScoringModel!$B$27+RawData!Z1893*ScoringModel!$B$28+RawData!AA1893*ScoringModel!$B$29+RawData!AB1893*ScoringModel!$B$30)*0.01,"")</f>
        <v/>
      </c>
      <c r="Q1893" s="19"/>
      <c r="R1893" s="19"/>
      <c r="S1893" s="19"/>
      <c r="T1893" s="19"/>
      <c r="U1893" s="19"/>
      <c r="V1893" s="19"/>
    </row>
    <row r="1894" spans="1:22" x14ac:dyDescent="0.25">
      <c r="A1894" t="str">
        <f>IF(RawData!A1894&lt;&gt;"",RawData!A1894,"")</f>
        <v/>
      </c>
      <c r="B1894" t="str">
        <f>IF(RawData!B1894&lt;&gt;"",CONCATENATE(RawData!B1894,", ",RawData!C1894),"")</f>
        <v/>
      </c>
      <c r="C1894" t="str">
        <f>IF(RawData!D1894&lt;&gt;"",RawData!D1894,"")</f>
        <v/>
      </c>
      <c r="D1894" s="28" t="str">
        <f>IF(RawData!E1894&lt;&gt;"",RawData!E1894,"")</f>
        <v/>
      </c>
      <c r="E1894" t="str">
        <f>IF(RawData!F1894&lt;&gt;"",CONCATENATE(RawData!F1894,", ",LEFT(RawData!G1894,1)),"")</f>
        <v/>
      </c>
      <c r="G1894" s="30" t="str">
        <f t="shared" si="29"/>
        <v/>
      </c>
      <c r="H1894" t="str">
        <f>IF(A1894&lt;&gt;"",VLOOKUP(G1894,ScoreRanges!$C$4:$E$8,3),"")</f>
        <v/>
      </c>
      <c r="J1894" s="30" t="str">
        <f>IF(AND(ConversionTable!$F$2&lt;&gt;"",A1894&lt;&gt;""),VLOOKUP(G1894,ConversionTable!B$2:D$402,3),"")</f>
        <v/>
      </c>
      <c r="K1894" t="str">
        <f>IF(AND(ConversionTable!$F$2&lt;&gt;"",A1894&lt;&gt;""),VLOOKUP(J1894,ConversionTable!I$4:K$7,3),"")</f>
        <v/>
      </c>
      <c r="M1894" t="str">
        <f>IF(A1894&lt;&gt;"",(RawData!AC1894*ScoringModel!$B$11+RawData!AD1894*ScoringModel!$B$21+RawData!AE1894*ScoringModel!$B$31)*0.01,"")</f>
        <v/>
      </c>
      <c r="N1894" t="str">
        <f>IF(A1894&lt;&gt;"",(RawData!H1894*ScoringModel!$B$4+RawData!I1894*ScoringModel!$B$5+RawData!J1894*ScoringModel!$B$6+RawData!K1894*ScoringModel!$B$7+RawData!L1894*ScoringModel!$B$8+RawData!M1894*ScoringModel!$B$9+RawData!N1894*ScoringModel!$B$10)*0.01,"")</f>
        <v/>
      </c>
      <c r="O1894" t="str">
        <f>IF(A1894&lt;&gt;"",(RawData!O1894*ScoringModel!$B$14+RawData!P1894*ScoringModel!$B$15+RawData!Q1894*ScoringModel!$B$16+RawData!R1894*ScoringModel!$B$17+RawData!S1894*ScoringModel!$B$18+RawData!T1894*ScoringModel!$B$19+RawData!U1894*ScoringModel!$B$20)*0.01,"")</f>
        <v/>
      </c>
      <c r="P1894" t="str">
        <f>IF(A1894&lt;&gt;"",(RawData!V1894*ScoringModel!$B$24+RawData!W1894*ScoringModel!$B$25+RawData!X1894*ScoringModel!$B$26+RawData!Y1894*ScoringModel!$B$27+RawData!Z1894*ScoringModel!$B$28+RawData!AA1894*ScoringModel!$B$29+RawData!AB1894*ScoringModel!$B$30)*0.01,"")</f>
        <v/>
      </c>
      <c r="Q1894" s="19"/>
      <c r="R1894" s="19"/>
      <c r="S1894" s="19"/>
      <c r="T1894" s="19"/>
      <c r="U1894" s="19"/>
      <c r="V1894" s="19"/>
    </row>
    <row r="1895" spans="1:22" x14ac:dyDescent="0.25">
      <c r="A1895" t="str">
        <f>IF(RawData!A1895&lt;&gt;"",RawData!A1895,"")</f>
        <v/>
      </c>
      <c r="B1895" t="str">
        <f>IF(RawData!B1895&lt;&gt;"",CONCATENATE(RawData!B1895,", ",RawData!C1895),"")</f>
        <v/>
      </c>
      <c r="C1895" t="str">
        <f>IF(RawData!D1895&lt;&gt;"",RawData!D1895,"")</f>
        <v/>
      </c>
      <c r="D1895" s="28" t="str">
        <f>IF(RawData!E1895&lt;&gt;"",RawData!E1895,"")</f>
        <v/>
      </c>
      <c r="E1895" t="str">
        <f>IF(RawData!F1895&lt;&gt;"",CONCATENATE(RawData!F1895,", ",LEFT(RawData!G1895,1)),"")</f>
        <v/>
      </c>
      <c r="G1895" s="30" t="str">
        <f t="shared" si="29"/>
        <v/>
      </c>
      <c r="H1895" t="str">
        <f>IF(A1895&lt;&gt;"",VLOOKUP(G1895,ScoreRanges!$C$4:$E$8,3),"")</f>
        <v/>
      </c>
      <c r="J1895" s="30" t="str">
        <f>IF(AND(ConversionTable!$F$2&lt;&gt;"",A1895&lt;&gt;""),VLOOKUP(G1895,ConversionTable!B$2:D$402,3),"")</f>
        <v/>
      </c>
      <c r="K1895" t="str">
        <f>IF(AND(ConversionTable!$F$2&lt;&gt;"",A1895&lt;&gt;""),VLOOKUP(J1895,ConversionTable!I$4:K$7,3),"")</f>
        <v/>
      </c>
      <c r="M1895" t="str">
        <f>IF(A1895&lt;&gt;"",(RawData!AC1895*ScoringModel!$B$11+RawData!AD1895*ScoringModel!$B$21+RawData!AE1895*ScoringModel!$B$31)*0.01,"")</f>
        <v/>
      </c>
      <c r="N1895" t="str">
        <f>IF(A1895&lt;&gt;"",(RawData!H1895*ScoringModel!$B$4+RawData!I1895*ScoringModel!$B$5+RawData!J1895*ScoringModel!$B$6+RawData!K1895*ScoringModel!$B$7+RawData!L1895*ScoringModel!$B$8+RawData!M1895*ScoringModel!$B$9+RawData!N1895*ScoringModel!$B$10)*0.01,"")</f>
        <v/>
      </c>
      <c r="O1895" t="str">
        <f>IF(A1895&lt;&gt;"",(RawData!O1895*ScoringModel!$B$14+RawData!P1895*ScoringModel!$B$15+RawData!Q1895*ScoringModel!$B$16+RawData!R1895*ScoringModel!$B$17+RawData!S1895*ScoringModel!$B$18+RawData!T1895*ScoringModel!$B$19+RawData!U1895*ScoringModel!$B$20)*0.01,"")</f>
        <v/>
      </c>
      <c r="P1895" t="str">
        <f>IF(A1895&lt;&gt;"",(RawData!V1895*ScoringModel!$B$24+RawData!W1895*ScoringModel!$B$25+RawData!X1895*ScoringModel!$B$26+RawData!Y1895*ScoringModel!$B$27+RawData!Z1895*ScoringModel!$B$28+RawData!AA1895*ScoringModel!$B$29+RawData!AB1895*ScoringModel!$B$30)*0.01,"")</f>
        <v/>
      </c>
      <c r="Q1895" s="19"/>
      <c r="R1895" s="19"/>
      <c r="S1895" s="19"/>
      <c r="T1895" s="19"/>
      <c r="U1895" s="19"/>
      <c r="V1895" s="19"/>
    </row>
    <row r="1896" spans="1:22" x14ac:dyDescent="0.25">
      <c r="A1896" t="str">
        <f>IF(RawData!A1896&lt;&gt;"",RawData!A1896,"")</f>
        <v/>
      </c>
      <c r="B1896" t="str">
        <f>IF(RawData!B1896&lt;&gt;"",CONCATENATE(RawData!B1896,", ",RawData!C1896),"")</f>
        <v/>
      </c>
      <c r="C1896" t="str">
        <f>IF(RawData!D1896&lt;&gt;"",RawData!D1896,"")</f>
        <v/>
      </c>
      <c r="D1896" s="28" t="str">
        <f>IF(RawData!E1896&lt;&gt;"",RawData!E1896,"")</f>
        <v/>
      </c>
      <c r="E1896" t="str">
        <f>IF(RawData!F1896&lt;&gt;"",CONCATENATE(RawData!F1896,", ",LEFT(RawData!G1896,1)),"")</f>
        <v/>
      </c>
      <c r="G1896" s="30" t="str">
        <f t="shared" si="29"/>
        <v/>
      </c>
      <c r="H1896" t="str">
        <f>IF(A1896&lt;&gt;"",VLOOKUP(G1896,ScoreRanges!$C$4:$E$8,3),"")</f>
        <v/>
      </c>
      <c r="J1896" s="30" t="str">
        <f>IF(AND(ConversionTable!$F$2&lt;&gt;"",A1896&lt;&gt;""),VLOOKUP(G1896,ConversionTable!B$2:D$402,3),"")</f>
        <v/>
      </c>
      <c r="K1896" t="str">
        <f>IF(AND(ConversionTable!$F$2&lt;&gt;"",A1896&lt;&gt;""),VLOOKUP(J1896,ConversionTable!I$4:K$7,3),"")</f>
        <v/>
      </c>
      <c r="M1896" t="str">
        <f>IF(A1896&lt;&gt;"",(RawData!AC1896*ScoringModel!$B$11+RawData!AD1896*ScoringModel!$B$21+RawData!AE1896*ScoringModel!$B$31)*0.01,"")</f>
        <v/>
      </c>
      <c r="N1896" t="str">
        <f>IF(A1896&lt;&gt;"",(RawData!H1896*ScoringModel!$B$4+RawData!I1896*ScoringModel!$B$5+RawData!J1896*ScoringModel!$B$6+RawData!K1896*ScoringModel!$B$7+RawData!L1896*ScoringModel!$B$8+RawData!M1896*ScoringModel!$B$9+RawData!N1896*ScoringModel!$B$10)*0.01,"")</f>
        <v/>
      </c>
      <c r="O1896" t="str">
        <f>IF(A1896&lt;&gt;"",(RawData!O1896*ScoringModel!$B$14+RawData!P1896*ScoringModel!$B$15+RawData!Q1896*ScoringModel!$B$16+RawData!R1896*ScoringModel!$B$17+RawData!S1896*ScoringModel!$B$18+RawData!T1896*ScoringModel!$B$19+RawData!U1896*ScoringModel!$B$20)*0.01,"")</f>
        <v/>
      </c>
      <c r="P1896" t="str">
        <f>IF(A1896&lt;&gt;"",(RawData!V1896*ScoringModel!$B$24+RawData!W1896*ScoringModel!$B$25+RawData!X1896*ScoringModel!$B$26+RawData!Y1896*ScoringModel!$B$27+RawData!Z1896*ScoringModel!$B$28+RawData!AA1896*ScoringModel!$B$29+RawData!AB1896*ScoringModel!$B$30)*0.01,"")</f>
        <v/>
      </c>
      <c r="Q1896" s="19"/>
      <c r="R1896" s="19"/>
      <c r="S1896" s="19"/>
      <c r="T1896" s="19"/>
      <c r="U1896" s="19"/>
      <c r="V1896" s="19"/>
    </row>
    <row r="1897" spans="1:22" x14ac:dyDescent="0.25">
      <c r="A1897" t="str">
        <f>IF(RawData!A1897&lt;&gt;"",RawData!A1897,"")</f>
        <v/>
      </c>
      <c r="B1897" t="str">
        <f>IF(RawData!B1897&lt;&gt;"",CONCATENATE(RawData!B1897,", ",RawData!C1897),"")</f>
        <v/>
      </c>
      <c r="C1897" t="str">
        <f>IF(RawData!D1897&lt;&gt;"",RawData!D1897,"")</f>
        <v/>
      </c>
      <c r="D1897" s="28" t="str">
        <f>IF(RawData!E1897&lt;&gt;"",RawData!E1897,"")</f>
        <v/>
      </c>
      <c r="E1897" t="str">
        <f>IF(RawData!F1897&lt;&gt;"",CONCATENATE(RawData!F1897,", ",LEFT(RawData!G1897,1)),"")</f>
        <v/>
      </c>
      <c r="G1897" s="30" t="str">
        <f t="shared" si="29"/>
        <v/>
      </c>
      <c r="H1897" t="str">
        <f>IF(A1897&lt;&gt;"",VLOOKUP(G1897,ScoreRanges!$C$4:$E$8,3),"")</f>
        <v/>
      </c>
      <c r="J1897" s="30" t="str">
        <f>IF(AND(ConversionTable!$F$2&lt;&gt;"",A1897&lt;&gt;""),VLOOKUP(G1897,ConversionTable!B$2:D$402,3),"")</f>
        <v/>
      </c>
      <c r="K1897" t="str">
        <f>IF(AND(ConversionTable!$F$2&lt;&gt;"",A1897&lt;&gt;""),VLOOKUP(J1897,ConversionTable!I$4:K$7,3),"")</f>
        <v/>
      </c>
      <c r="M1897" t="str">
        <f>IF(A1897&lt;&gt;"",(RawData!AC1897*ScoringModel!$B$11+RawData!AD1897*ScoringModel!$B$21+RawData!AE1897*ScoringModel!$B$31)*0.01,"")</f>
        <v/>
      </c>
      <c r="N1897" t="str">
        <f>IF(A1897&lt;&gt;"",(RawData!H1897*ScoringModel!$B$4+RawData!I1897*ScoringModel!$B$5+RawData!J1897*ScoringModel!$B$6+RawData!K1897*ScoringModel!$B$7+RawData!L1897*ScoringModel!$B$8+RawData!M1897*ScoringModel!$B$9+RawData!N1897*ScoringModel!$B$10)*0.01,"")</f>
        <v/>
      </c>
      <c r="O1897" t="str">
        <f>IF(A1897&lt;&gt;"",(RawData!O1897*ScoringModel!$B$14+RawData!P1897*ScoringModel!$B$15+RawData!Q1897*ScoringModel!$B$16+RawData!R1897*ScoringModel!$B$17+RawData!S1897*ScoringModel!$B$18+RawData!T1897*ScoringModel!$B$19+RawData!U1897*ScoringModel!$B$20)*0.01,"")</f>
        <v/>
      </c>
      <c r="P1897" t="str">
        <f>IF(A1897&lt;&gt;"",(RawData!V1897*ScoringModel!$B$24+RawData!W1897*ScoringModel!$B$25+RawData!X1897*ScoringModel!$B$26+RawData!Y1897*ScoringModel!$B$27+RawData!Z1897*ScoringModel!$B$28+RawData!AA1897*ScoringModel!$B$29+RawData!AB1897*ScoringModel!$B$30)*0.01,"")</f>
        <v/>
      </c>
      <c r="Q1897" s="19"/>
      <c r="R1897" s="19"/>
      <c r="S1897" s="19"/>
      <c r="T1897" s="19"/>
      <c r="U1897" s="19"/>
      <c r="V1897" s="19"/>
    </row>
    <row r="1898" spans="1:22" x14ac:dyDescent="0.25">
      <c r="A1898" t="str">
        <f>IF(RawData!A1898&lt;&gt;"",RawData!A1898,"")</f>
        <v/>
      </c>
      <c r="B1898" t="str">
        <f>IF(RawData!B1898&lt;&gt;"",CONCATENATE(RawData!B1898,", ",RawData!C1898),"")</f>
        <v/>
      </c>
      <c r="C1898" t="str">
        <f>IF(RawData!D1898&lt;&gt;"",RawData!D1898,"")</f>
        <v/>
      </c>
      <c r="D1898" s="28" t="str">
        <f>IF(RawData!E1898&lt;&gt;"",RawData!E1898,"")</f>
        <v/>
      </c>
      <c r="E1898" t="str">
        <f>IF(RawData!F1898&lt;&gt;"",CONCATENATE(RawData!F1898,", ",LEFT(RawData!G1898,1)),"")</f>
        <v/>
      </c>
      <c r="G1898" s="30" t="str">
        <f t="shared" si="29"/>
        <v/>
      </c>
      <c r="H1898" t="str">
        <f>IF(A1898&lt;&gt;"",VLOOKUP(G1898,ScoreRanges!$C$4:$E$8,3),"")</f>
        <v/>
      </c>
      <c r="J1898" s="30" t="str">
        <f>IF(AND(ConversionTable!$F$2&lt;&gt;"",A1898&lt;&gt;""),VLOOKUP(G1898,ConversionTable!B$2:D$402,3),"")</f>
        <v/>
      </c>
      <c r="K1898" t="str">
        <f>IF(AND(ConversionTable!$F$2&lt;&gt;"",A1898&lt;&gt;""),VLOOKUP(J1898,ConversionTable!I$4:K$7,3),"")</f>
        <v/>
      </c>
      <c r="M1898" t="str">
        <f>IF(A1898&lt;&gt;"",(RawData!AC1898*ScoringModel!$B$11+RawData!AD1898*ScoringModel!$B$21+RawData!AE1898*ScoringModel!$B$31)*0.01,"")</f>
        <v/>
      </c>
      <c r="N1898" t="str">
        <f>IF(A1898&lt;&gt;"",(RawData!H1898*ScoringModel!$B$4+RawData!I1898*ScoringModel!$B$5+RawData!J1898*ScoringModel!$B$6+RawData!K1898*ScoringModel!$B$7+RawData!L1898*ScoringModel!$B$8+RawData!M1898*ScoringModel!$B$9+RawData!N1898*ScoringModel!$B$10)*0.01,"")</f>
        <v/>
      </c>
      <c r="O1898" t="str">
        <f>IF(A1898&lt;&gt;"",(RawData!O1898*ScoringModel!$B$14+RawData!P1898*ScoringModel!$B$15+RawData!Q1898*ScoringModel!$B$16+RawData!R1898*ScoringModel!$B$17+RawData!S1898*ScoringModel!$B$18+RawData!T1898*ScoringModel!$B$19+RawData!U1898*ScoringModel!$B$20)*0.01,"")</f>
        <v/>
      </c>
      <c r="P1898" t="str">
        <f>IF(A1898&lt;&gt;"",(RawData!V1898*ScoringModel!$B$24+RawData!W1898*ScoringModel!$B$25+RawData!X1898*ScoringModel!$B$26+RawData!Y1898*ScoringModel!$B$27+RawData!Z1898*ScoringModel!$B$28+RawData!AA1898*ScoringModel!$B$29+RawData!AB1898*ScoringModel!$B$30)*0.01,"")</f>
        <v/>
      </c>
      <c r="Q1898" s="19"/>
      <c r="R1898" s="19"/>
      <c r="S1898" s="19"/>
      <c r="T1898" s="19"/>
      <c r="U1898" s="19"/>
      <c r="V1898" s="19"/>
    </row>
    <row r="1899" spans="1:22" x14ac:dyDescent="0.25">
      <c r="A1899" t="str">
        <f>IF(RawData!A1899&lt;&gt;"",RawData!A1899,"")</f>
        <v/>
      </c>
      <c r="B1899" t="str">
        <f>IF(RawData!B1899&lt;&gt;"",CONCATENATE(RawData!B1899,", ",RawData!C1899),"")</f>
        <v/>
      </c>
      <c r="C1899" t="str">
        <f>IF(RawData!D1899&lt;&gt;"",RawData!D1899,"")</f>
        <v/>
      </c>
      <c r="D1899" s="28" t="str">
        <f>IF(RawData!E1899&lt;&gt;"",RawData!E1899,"")</f>
        <v/>
      </c>
      <c r="E1899" t="str">
        <f>IF(RawData!F1899&lt;&gt;"",CONCATENATE(RawData!F1899,", ",LEFT(RawData!G1899,1)),"")</f>
        <v/>
      </c>
      <c r="G1899" s="30" t="str">
        <f t="shared" si="29"/>
        <v/>
      </c>
      <c r="H1899" t="str">
        <f>IF(A1899&lt;&gt;"",VLOOKUP(G1899,ScoreRanges!$C$4:$E$8,3),"")</f>
        <v/>
      </c>
      <c r="J1899" s="30" t="str">
        <f>IF(AND(ConversionTable!$F$2&lt;&gt;"",A1899&lt;&gt;""),VLOOKUP(G1899,ConversionTable!B$2:D$402,3),"")</f>
        <v/>
      </c>
      <c r="K1899" t="str">
        <f>IF(AND(ConversionTable!$F$2&lt;&gt;"",A1899&lt;&gt;""),VLOOKUP(J1899,ConversionTable!I$4:K$7,3),"")</f>
        <v/>
      </c>
      <c r="M1899" t="str">
        <f>IF(A1899&lt;&gt;"",(RawData!AC1899*ScoringModel!$B$11+RawData!AD1899*ScoringModel!$B$21+RawData!AE1899*ScoringModel!$B$31)*0.01,"")</f>
        <v/>
      </c>
      <c r="N1899" t="str">
        <f>IF(A1899&lt;&gt;"",(RawData!H1899*ScoringModel!$B$4+RawData!I1899*ScoringModel!$B$5+RawData!J1899*ScoringModel!$B$6+RawData!K1899*ScoringModel!$B$7+RawData!L1899*ScoringModel!$B$8+RawData!M1899*ScoringModel!$B$9+RawData!N1899*ScoringModel!$B$10)*0.01,"")</f>
        <v/>
      </c>
      <c r="O1899" t="str">
        <f>IF(A1899&lt;&gt;"",(RawData!O1899*ScoringModel!$B$14+RawData!P1899*ScoringModel!$B$15+RawData!Q1899*ScoringModel!$B$16+RawData!R1899*ScoringModel!$B$17+RawData!S1899*ScoringModel!$B$18+RawData!T1899*ScoringModel!$B$19+RawData!U1899*ScoringModel!$B$20)*0.01,"")</f>
        <v/>
      </c>
      <c r="P1899" t="str">
        <f>IF(A1899&lt;&gt;"",(RawData!V1899*ScoringModel!$B$24+RawData!W1899*ScoringModel!$B$25+RawData!X1899*ScoringModel!$B$26+RawData!Y1899*ScoringModel!$B$27+RawData!Z1899*ScoringModel!$B$28+RawData!AA1899*ScoringModel!$B$29+RawData!AB1899*ScoringModel!$B$30)*0.01,"")</f>
        <v/>
      </c>
      <c r="Q1899" s="19"/>
      <c r="R1899" s="19"/>
      <c r="S1899" s="19"/>
      <c r="T1899" s="19"/>
      <c r="U1899" s="19"/>
      <c r="V1899" s="19"/>
    </row>
    <row r="1900" spans="1:22" x14ac:dyDescent="0.25">
      <c r="A1900" t="str">
        <f>IF(RawData!A1900&lt;&gt;"",RawData!A1900,"")</f>
        <v/>
      </c>
      <c r="B1900" t="str">
        <f>IF(RawData!B1900&lt;&gt;"",CONCATENATE(RawData!B1900,", ",RawData!C1900),"")</f>
        <v/>
      </c>
      <c r="C1900" t="str">
        <f>IF(RawData!D1900&lt;&gt;"",RawData!D1900,"")</f>
        <v/>
      </c>
      <c r="D1900" s="28" t="str">
        <f>IF(RawData!E1900&lt;&gt;"",RawData!E1900,"")</f>
        <v/>
      </c>
      <c r="E1900" t="str">
        <f>IF(RawData!F1900&lt;&gt;"",CONCATENATE(RawData!F1900,", ",LEFT(RawData!G1900,1)),"")</f>
        <v/>
      </c>
      <c r="G1900" s="30" t="str">
        <f t="shared" si="29"/>
        <v/>
      </c>
      <c r="H1900" t="str">
        <f>IF(A1900&lt;&gt;"",VLOOKUP(G1900,ScoreRanges!$C$4:$E$8,3),"")</f>
        <v/>
      </c>
      <c r="J1900" s="30" t="str">
        <f>IF(AND(ConversionTable!$F$2&lt;&gt;"",A1900&lt;&gt;""),VLOOKUP(G1900,ConversionTable!B$2:D$402,3),"")</f>
        <v/>
      </c>
      <c r="K1900" t="str">
        <f>IF(AND(ConversionTable!$F$2&lt;&gt;"",A1900&lt;&gt;""),VLOOKUP(J1900,ConversionTable!I$4:K$7,3),"")</f>
        <v/>
      </c>
      <c r="M1900" t="str">
        <f>IF(A1900&lt;&gt;"",(RawData!AC1900*ScoringModel!$B$11+RawData!AD1900*ScoringModel!$B$21+RawData!AE1900*ScoringModel!$B$31)*0.01,"")</f>
        <v/>
      </c>
      <c r="N1900" t="str">
        <f>IF(A1900&lt;&gt;"",(RawData!H1900*ScoringModel!$B$4+RawData!I1900*ScoringModel!$B$5+RawData!J1900*ScoringModel!$B$6+RawData!K1900*ScoringModel!$B$7+RawData!L1900*ScoringModel!$B$8+RawData!M1900*ScoringModel!$B$9+RawData!N1900*ScoringModel!$B$10)*0.01,"")</f>
        <v/>
      </c>
      <c r="O1900" t="str">
        <f>IF(A1900&lt;&gt;"",(RawData!O1900*ScoringModel!$B$14+RawData!P1900*ScoringModel!$B$15+RawData!Q1900*ScoringModel!$B$16+RawData!R1900*ScoringModel!$B$17+RawData!S1900*ScoringModel!$B$18+RawData!T1900*ScoringModel!$B$19+RawData!U1900*ScoringModel!$B$20)*0.01,"")</f>
        <v/>
      </c>
      <c r="P1900" t="str">
        <f>IF(A1900&lt;&gt;"",(RawData!V1900*ScoringModel!$B$24+RawData!W1900*ScoringModel!$B$25+RawData!X1900*ScoringModel!$B$26+RawData!Y1900*ScoringModel!$B$27+RawData!Z1900*ScoringModel!$B$28+RawData!AA1900*ScoringModel!$B$29+RawData!AB1900*ScoringModel!$B$30)*0.01,"")</f>
        <v/>
      </c>
      <c r="Q1900" s="19"/>
      <c r="R1900" s="19"/>
      <c r="S1900" s="19"/>
      <c r="T1900" s="19"/>
      <c r="U1900" s="19"/>
      <c r="V1900" s="19"/>
    </row>
    <row r="1901" spans="1:22" x14ac:dyDescent="0.25">
      <c r="A1901" t="str">
        <f>IF(RawData!A1901&lt;&gt;"",RawData!A1901,"")</f>
        <v/>
      </c>
      <c r="B1901" t="str">
        <f>IF(RawData!B1901&lt;&gt;"",CONCATENATE(RawData!B1901,", ",RawData!C1901),"")</f>
        <v/>
      </c>
      <c r="C1901" t="str">
        <f>IF(RawData!D1901&lt;&gt;"",RawData!D1901,"")</f>
        <v/>
      </c>
      <c r="D1901" s="28" t="str">
        <f>IF(RawData!E1901&lt;&gt;"",RawData!E1901,"")</f>
        <v/>
      </c>
      <c r="E1901" t="str">
        <f>IF(RawData!F1901&lt;&gt;"",CONCATENATE(RawData!F1901,", ",LEFT(RawData!G1901,1)),"")</f>
        <v/>
      </c>
      <c r="G1901" s="30" t="str">
        <f t="shared" si="29"/>
        <v/>
      </c>
      <c r="H1901" t="str">
        <f>IF(A1901&lt;&gt;"",VLOOKUP(G1901,ScoreRanges!$C$4:$E$8,3),"")</f>
        <v/>
      </c>
      <c r="J1901" s="30" t="str">
        <f>IF(AND(ConversionTable!$F$2&lt;&gt;"",A1901&lt;&gt;""),VLOOKUP(G1901,ConversionTable!B$2:D$402,3),"")</f>
        <v/>
      </c>
      <c r="K1901" t="str">
        <f>IF(AND(ConversionTable!$F$2&lt;&gt;"",A1901&lt;&gt;""),VLOOKUP(J1901,ConversionTable!I$4:K$7,3),"")</f>
        <v/>
      </c>
      <c r="M1901" t="str">
        <f>IF(A1901&lt;&gt;"",(RawData!AC1901*ScoringModel!$B$11+RawData!AD1901*ScoringModel!$B$21+RawData!AE1901*ScoringModel!$B$31)*0.01,"")</f>
        <v/>
      </c>
      <c r="N1901" t="str">
        <f>IF(A1901&lt;&gt;"",(RawData!H1901*ScoringModel!$B$4+RawData!I1901*ScoringModel!$B$5+RawData!J1901*ScoringModel!$B$6+RawData!K1901*ScoringModel!$B$7+RawData!L1901*ScoringModel!$B$8+RawData!M1901*ScoringModel!$B$9+RawData!N1901*ScoringModel!$B$10)*0.01,"")</f>
        <v/>
      </c>
      <c r="O1901" t="str">
        <f>IF(A1901&lt;&gt;"",(RawData!O1901*ScoringModel!$B$14+RawData!P1901*ScoringModel!$B$15+RawData!Q1901*ScoringModel!$B$16+RawData!R1901*ScoringModel!$B$17+RawData!S1901*ScoringModel!$B$18+RawData!T1901*ScoringModel!$B$19+RawData!U1901*ScoringModel!$B$20)*0.01,"")</f>
        <v/>
      </c>
      <c r="P1901" t="str">
        <f>IF(A1901&lt;&gt;"",(RawData!V1901*ScoringModel!$B$24+RawData!W1901*ScoringModel!$B$25+RawData!X1901*ScoringModel!$B$26+RawData!Y1901*ScoringModel!$B$27+RawData!Z1901*ScoringModel!$B$28+RawData!AA1901*ScoringModel!$B$29+RawData!AB1901*ScoringModel!$B$30)*0.01,"")</f>
        <v/>
      </c>
      <c r="Q1901" s="19"/>
      <c r="R1901" s="19"/>
      <c r="S1901" s="19"/>
      <c r="T1901" s="19"/>
      <c r="U1901" s="19"/>
      <c r="V1901" s="19"/>
    </row>
    <row r="1902" spans="1:22" x14ac:dyDescent="0.25">
      <c r="A1902" t="str">
        <f>IF(RawData!A1902&lt;&gt;"",RawData!A1902,"")</f>
        <v/>
      </c>
      <c r="B1902" t="str">
        <f>IF(RawData!B1902&lt;&gt;"",CONCATENATE(RawData!B1902,", ",RawData!C1902),"")</f>
        <v/>
      </c>
      <c r="C1902" t="str">
        <f>IF(RawData!D1902&lt;&gt;"",RawData!D1902,"")</f>
        <v/>
      </c>
      <c r="D1902" s="28" t="str">
        <f>IF(RawData!E1902&lt;&gt;"",RawData!E1902,"")</f>
        <v/>
      </c>
      <c r="E1902" t="str">
        <f>IF(RawData!F1902&lt;&gt;"",CONCATENATE(RawData!F1902,", ",LEFT(RawData!G1902,1)),"")</f>
        <v/>
      </c>
      <c r="G1902" s="30" t="str">
        <f t="shared" si="29"/>
        <v/>
      </c>
      <c r="H1902" t="str">
        <f>IF(A1902&lt;&gt;"",VLOOKUP(G1902,ScoreRanges!$C$4:$E$8,3),"")</f>
        <v/>
      </c>
      <c r="J1902" s="30" t="str">
        <f>IF(AND(ConversionTable!$F$2&lt;&gt;"",A1902&lt;&gt;""),VLOOKUP(G1902,ConversionTable!B$2:D$402,3),"")</f>
        <v/>
      </c>
      <c r="K1902" t="str">
        <f>IF(AND(ConversionTable!$F$2&lt;&gt;"",A1902&lt;&gt;""),VLOOKUP(J1902,ConversionTable!I$4:K$7,3),"")</f>
        <v/>
      </c>
      <c r="M1902" t="str">
        <f>IF(A1902&lt;&gt;"",(RawData!AC1902*ScoringModel!$B$11+RawData!AD1902*ScoringModel!$B$21+RawData!AE1902*ScoringModel!$B$31)*0.01,"")</f>
        <v/>
      </c>
      <c r="N1902" t="str">
        <f>IF(A1902&lt;&gt;"",(RawData!H1902*ScoringModel!$B$4+RawData!I1902*ScoringModel!$B$5+RawData!J1902*ScoringModel!$B$6+RawData!K1902*ScoringModel!$B$7+RawData!L1902*ScoringModel!$B$8+RawData!M1902*ScoringModel!$B$9+RawData!N1902*ScoringModel!$B$10)*0.01,"")</f>
        <v/>
      </c>
      <c r="O1902" t="str">
        <f>IF(A1902&lt;&gt;"",(RawData!O1902*ScoringModel!$B$14+RawData!P1902*ScoringModel!$B$15+RawData!Q1902*ScoringModel!$B$16+RawData!R1902*ScoringModel!$B$17+RawData!S1902*ScoringModel!$B$18+RawData!T1902*ScoringModel!$B$19+RawData!U1902*ScoringModel!$B$20)*0.01,"")</f>
        <v/>
      </c>
      <c r="P1902" t="str">
        <f>IF(A1902&lt;&gt;"",(RawData!V1902*ScoringModel!$B$24+RawData!W1902*ScoringModel!$B$25+RawData!X1902*ScoringModel!$B$26+RawData!Y1902*ScoringModel!$B$27+RawData!Z1902*ScoringModel!$B$28+RawData!AA1902*ScoringModel!$B$29+RawData!AB1902*ScoringModel!$B$30)*0.01,"")</f>
        <v/>
      </c>
      <c r="Q1902" s="19"/>
      <c r="R1902" s="19"/>
      <c r="S1902" s="19"/>
      <c r="T1902" s="19"/>
      <c r="U1902" s="19"/>
      <c r="V1902" s="19"/>
    </row>
    <row r="1903" spans="1:22" x14ac:dyDescent="0.25">
      <c r="A1903" t="str">
        <f>IF(RawData!A1903&lt;&gt;"",RawData!A1903,"")</f>
        <v/>
      </c>
      <c r="B1903" t="str">
        <f>IF(RawData!B1903&lt;&gt;"",CONCATENATE(RawData!B1903,", ",RawData!C1903),"")</f>
        <v/>
      </c>
      <c r="C1903" t="str">
        <f>IF(RawData!D1903&lt;&gt;"",RawData!D1903,"")</f>
        <v/>
      </c>
      <c r="D1903" s="28" t="str">
        <f>IF(RawData!E1903&lt;&gt;"",RawData!E1903,"")</f>
        <v/>
      </c>
      <c r="E1903" t="str">
        <f>IF(RawData!F1903&lt;&gt;"",CONCATENATE(RawData!F1903,", ",LEFT(RawData!G1903,1)),"")</f>
        <v/>
      </c>
      <c r="G1903" s="30" t="str">
        <f t="shared" si="29"/>
        <v/>
      </c>
      <c r="H1903" t="str">
        <f>IF(A1903&lt;&gt;"",VLOOKUP(G1903,ScoreRanges!$C$4:$E$8,3),"")</f>
        <v/>
      </c>
      <c r="J1903" s="30" t="str">
        <f>IF(AND(ConversionTable!$F$2&lt;&gt;"",A1903&lt;&gt;""),VLOOKUP(G1903,ConversionTable!B$2:D$402,3),"")</f>
        <v/>
      </c>
      <c r="K1903" t="str">
        <f>IF(AND(ConversionTable!$F$2&lt;&gt;"",A1903&lt;&gt;""),VLOOKUP(J1903,ConversionTable!I$4:K$7,3),"")</f>
        <v/>
      </c>
      <c r="M1903" t="str">
        <f>IF(A1903&lt;&gt;"",(RawData!AC1903*ScoringModel!$B$11+RawData!AD1903*ScoringModel!$B$21+RawData!AE1903*ScoringModel!$B$31)*0.01,"")</f>
        <v/>
      </c>
      <c r="N1903" t="str">
        <f>IF(A1903&lt;&gt;"",(RawData!H1903*ScoringModel!$B$4+RawData!I1903*ScoringModel!$B$5+RawData!J1903*ScoringModel!$B$6+RawData!K1903*ScoringModel!$B$7+RawData!L1903*ScoringModel!$B$8+RawData!M1903*ScoringModel!$B$9+RawData!N1903*ScoringModel!$B$10)*0.01,"")</f>
        <v/>
      </c>
      <c r="O1903" t="str">
        <f>IF(A1903&lt;&gt;"",(RawData!O1903*ScoringModel!$B$14+RawData!P1903*ScoringModel!$B$15+RawData!Q1903*ScoringModel!$B$16+RawData!R1903*ScoringModel!$B$17+RawData!S1903*ScoringModel!$B$18+RawData!T1903*ScoringModel!$B$19+RawData!U1903*ScoringModel!$B$20)*0.01,"")</f>
        <v/>
      </c>
      <c r="P1903" t="str">
        <f>IF(A1903&lt;&gt;"",(RawData!V1903*ScoringModel!$B$24+RawData!W1903*ScoringModel!$B$25+RawData!X1903*ScoringModel!$B$26+RawData!Y1903*ScoringModel!$B$27+RawData!Z1903*ScoringModel!$B$28+RawData!AA1903*ScoringModel!$B$29+RawData!AB1903*ScoringModel!$B$30)*0.01,"")</f>
        <v/>
      </c>
      <c r="Q1903" s="19"/>
      <c r="R1903" s="19"/>
      <c r="S1903" s="19"/>
      <c r="T1903" s="19"/>
      <c r="U1903" s="19"/>
      <c r="V1903" s="19"/>
    </row>
    <row r="1904" spans="1:22" x14ac:dyDescent="0.25">
      <c r="A1904" t="str">
        <f>IF(RawData!A1904&lt;&gt;"",RawData!A1904,"")</f>
        <v/>
      </c>
      <c r="B1904" t="str">
        <f>IF(RawData!B1904&lt;&gt;"",CONCATENATE(RawData!B1904,", ",RawData!C1904),"")</f>
        <v/>
      </c>
      <c r="C1904" t="str">
        <f>IF(RawData!D1904&lt;&gt;"",RawData!D1904,"")</f>
        <v/>
      </c>
      <c r="D1904" s="28" t="str">
        <f>IF(RawData!E1904&lt;&gt;"",RawData!E1904,"")</f>
        <v/>
      </c>
      <c r="E1904" t="str">
        <f>IF(RawData!F1904&lt;&gt;"",CONCATENATE(RawData!F1904,", ",LEFT(RawData!G1904,1)),"")</f>
        <v/>
      </c>
      <c r="G1904" s="30" t="str">
        <f t="shared" si="29"/>
        <v/>
      </c>
      <c r="H1904" t="str">
        <f>IF(A1904&lt;&gt;"",VLOOKUP(G1904,ScoreRanges!$C$4:$E$8,3),"")</f>
        <v/>
      </c>
      <c r="J1904" s="30" t="str">
        <f>IF(AND(ConversionTable!$F$2&lt;&gt;"",A1904&lt;&gt;""),VLOOKUP(G1904,ConversionTable!B$2:D$402,3),"")</f>
        <v/>
      </c>
      <c r="K1904" t="str">
        <f>IF(AND(ConversionTable!$F$2&lt;&gt;"",A1904&lt;&gt;""),VLOOKUP(J1904,ConversionTable!I$4:K$7,3),"")</f>
        <v/>
      </c>
      <c r="M1904" t="str">
        <f>IF(A1904&lt;&gt;"",(RawData!AC1904*ScoringModel!$B$11+RawData!AD1904*ScoringModel!$B$21+RawData!AE1904*ScoringModel!$B$31)*0.01,"")</f>
        <v/>
      </c>
      <c r="N1904" t="str">
        <f>IF(A1904&lt;&gt;"",(RawData!H1904*ScoringModel!$B$4+RawData!I1904*ScoringModel!$B$5+RawData!J1904*ScoringModel!$B$6+RawData!K1904*ScoringModel!$B$7+RawData!L1904*ScoringModel!$B$8+RawData!M1904*ScoringModel!$B$9+RawData!N1904*ScoringModel!$B$10)*0.01,"")</f>
        <v/>
      </c>
      <c r="O1904" t="str">
        <f>IF(A1904&lt;&gt;"",(RawData!O1904*ScoringModel!$B$14+RawData!P1904*ScoringModel!$B$15+RawData!Q1904*ScoringModel!$B$16+RawData!R1904*ScoringModel!$B$17+RawData!S1904*ScoringModel!$B$18+RawData!T1904*ScoringModel!$B$19+RawData!U1904*ScoringModel!$B$20)*0.01,"")</f>
        <v/>
      </c>
      <c r="P1904" t="str">
        <f>IF(A1904&lt;&gt;"",(RawData!V1904*ScoringModel!$B$24+RawData!W1904*ScoringModel!$B$25+RawData!X1904*ScoringModel!$B$26+RawData!Y1904*ScoringModel!$B$27+RawData!Z1904*ScoringModel!$B$28+RawData!AA1904*ScoringModel!$B$29+RawData!AB1904*ScoringModel!$B$30)*0.01,"")</f>
        <v/>
      </c>
      <c r="Q1904" s="19"/>
      <c r="R1904" s="19"/>
      <c r="S1904" s="19"/>
      <c r="T1904" s="19"/>
      <c r="U1904" s="19"/>
      <c r="V1904" s="19"/>
    </row>
    <row r="1905" spans="1:22" x14ac:dyDescent="0.25">
      <c r="A1905" t="str">
        <f>IF(RawData!A1905&lt;&gt;"",RawData!A1905,"")</f>
        <v/>
      </c>
      <c r="B1905" t="str">
        <f>IF(RawData!B1905&lt;&gt;"",CONCATENATE(RawData!B1905,", ",RawData!C1905),"")</f>
        <v/>
      </c>
      <c r="C1905" t="str">
        <f>IF(RawData!D1905&lt;&gt;"",RawData!D1905,"")</f>
        <v/>
      </c>
      <c r="D1905" s="28" t="str">
        <f>IF(RawData!E1905&lt;&gt;"",RawData!E1905,"")</f>
        <v/>
      </c>
      <c r="E1905" t="str">
        <f>IF(RawData!F1905&lt;&gt;"",CONCATENATE(RawData!F1905,", ",LEFT(RawData!G1905,1)),"")</f>
        <v/>
      </c>
      <c r="G1905" s="30" t="str">
        <f t="shared" si="29"/>
        <v/>
      </c>
      <c r="H1905" t="str">
        <f>IF(A1905&lt;&gt;"",VLOOKUP(G1905,ScoreRanges!$C$4:$E$8,3),"")</f>
        <v/>
      </c>
      <c r="J1905" s="30" t="str">
        <f>IF(AND(ConversionTable!$F$2&lt;&gt;"",A1905&lt;&gt;""),VLOOKUP(G1905,ConversionTable!B$2:D$402,3),"")</f>
        <v/>
      </c>
      <c r="K1905" t="str">
        <f>IF(AND(ConversionTable!$F$2&lt;&gt;"",A1905&lt;&gt;""),VLOOKUP(J1905,ConversionTable!I$4:K$7,3),"")</f>
        <v/>
      </c>
      <c r="M1905" t="str">
        <f>IF(A1905&lt;&gt;"",(RawData!AC1905*ScoringModel!$B$11+RawData!AD1905*ScoringModel!$B$21+RawData!AE1905*ScoringModel!$B$31)*0.01,"")</f>
        <v/>
      </c>
      <c r="N1905" t="str">
        <f>IF(A1905&lt;&gt;"",(RawData!H1905*ScoringModel!$B$4+RawData!I1905*ScoringModel!$B$5+RawData!J1905*ScoringModel!$B$6+RawData!K1905*ScoringModel!$B$7+RawData!L1905*ScoringModel!$B$8+RawData!M1905*ScoringModel!$B$9+RawData!N1905*ScoringModel!$B$10)*0.01,"")</f>
        <v/>
      </c>
      <c r="O1905" t="str">
        <f>IF(A1905&lt;&gt;"",(RawData!O1905*ScoringModel!$B$14+RawData!P1905*ScoringModel!$B$15+RawData!Q1905*ScoringModel!$B$16+RawData!R1905*ScoringModel!$B$17+RawData!S1905*ScoringModel!$B$18+RawData!T1905*ScoringModel!$B$19+RawData!U1905*ScoringModel!$B$20)*0.01,"")</f>
        <v/>
      </c>
      <c r="P1905" t="str">
        <f>IF(A1905&lt;&gt;"",(RawData!V1905*ScoringModel!$B$24+RawData!W1905*ScoringModel!$B$25+RawData!X1905*ScoringModel!$B$26+RawData!Y1905*ScoringModel!$B$27+RawData!Z1905*ScoringModel!$B$28+RawData!AA1905*ScoringModel!$B$29+RawData!AB1905*ScoringModel!$B$30)*0.01,"")</f>
        <v/>
      </c>
      <c r="Q1905" s="19"/>
      <c r="R1905" s="19"/>
      <c r="S1905" s="19"/>
      <c r="T1905" s="19"/>
      <c r="U1905" s="19"/>
      <c r="V1905" s="19"/>
    </row>
    <row r="1906" spans="1:22" x14ac:dyDescent="0.25">
      <c r="A1906" t="str">
        <f>IF(RawData!A1906&lt;&gt;"",RawData!A1906,"")</f>
        <v/>
      </c>
      <c r="B1906" t="str">
        <f>IF(RawData!B1906&lt;&gt;"",CONCATENATE(RawData!B1906,", ",RawData!C1906),"")</f>
        <v/>
      </c>
      <c r="C1906" t="str">
        <f>IF(RawData!D1906&lt;&gt;"",RawData!D1906,"")</f>
        <v/>
      </c>
      <c r="D1906" s="28" t="str">
        <f>IF(RawData!E1906&lt;&gt;"",RawData!E1906,"")</f>
        <v/>
      </c>
      <c r="E1906" t="str">
        <f>IF(RawData!F1906&lt;&gt;"",CONCATENATE(RawData!F1906,", ",LEFT(RawData!G1906,1)),"")</f>
        <v/>
      </c>
      <c r="G1906" s="30" t="str">
        <f t="shared" si="29"/>
        <v/>
      </c>
      <c r="H1906" t="str">
        <f>IF(A1906&lt;&gt;"",VLOOKUP(G1906,ScoreRanges!$C$4:$E$8,3),"")</f>
        <v/>
      </c>
      <c r="J1906" s="30" t="str">
        <f>IF(AND(ConversionTable!$F$2&lt;&gt;"",A1906&lt;&gt;""),VLOOKUP(G1906,ConversionTable!B$2:D$402,3),"")</f>
        <v/>
      </c>
      <c r="K1906" t="str">
        <f>IF(AND(ConversionTable!$F$2&lt;&gt;"",A1906&lt;&gt;""),VLOOKUP(J1906,ConversionTable!I$4:K$7,3),"")</f>
        <v/>
      </c>
      <c r="M1906" t="str">
        <f>IF(A1906&lt;&gt;"",(RawData!AC1906*ScoringModel!$B$11+RawData!AD1906*ScoringModel!$B$21+RawData!AE1906*ScoringModel!$B$31)*0.01,"")</f>
        <v/>
      </c>
      <c r="N1906" t="str">
        <f>IF(A1906&lt;&gt;"",(RawData!H1906*ScoringModel!$B$4+RawData!I1906*ScoringModel!$B$5+RawData!J1906*ScoringModel!$B$6+RawData!K1906*ScoringModel!$B$7+RawData!L1906*ScoringModel!$B$8+RawData!M1906*ScoringModel!$B$9+RawData!N1906*ScoringModel!$B$10)*0.01,"")</f>
        <v/>
      </c>
      <c r="O1906" t="str">
        <f>IF(A1906&lt;&gt;"",(RawData!O1906*ScoringModel!$B$14+RawData!P1906*ScoringModel!$B$15+RawData!Q1906*ScoringModel!$B$16+RawData!R1906*ScoringModel!$B$17+RawData!S1906*ScoringModel!$B$18+RawData!T1906*ScoringModel!$B$19+RawData!U1906*ScoringModel!$B$20)*0.01,"")</f>
        <v/>
      </c>
      <c r="P1906" t="str">
        <f>IF(A1906&lt;&gt;"",(RawData!V1906*ScoringModel!$B$24+RawData!W1906*ScoringModel!$B$25+RawData!X1906*ScoringModel!$B$26+RawData!Y1906*ScoringModel!$B$27+RawData!Z1906*ScoringModel!$B$28+RawData!AA1906*ScoringModel!$B$29+RawData!AB1906*ScoringModel!$B$30)*0.01,"")</f>
        <v/>
      </c>
      <c r="Q1906" s="19"/>
      <c r="R1906" s="19"/>
      <c r="S1906" s="19"/>
      <c r="T1906" s="19"/>
      <c r="U1906" s="19"/>
      <c r="V1906" s="19"/>
    </row>
    <row r="1907" spans="1:22" x14ac:dyDescent="0.25">
      <c r="A1907" t="str">
        <f>IF(RawData!A1907&lt;&gt;"",RawData!A1907,"")</f>
        <v/>
      </c>
      <c r="B1907" t="str">
        <f>IF(RawData!B1907&lt;&gt;"",CONCATENATE(RawData!B1907,", ",RawData!C1907),"")</f>
        <v/>
      </c>
      <c r="C1907" t="str">
        <f>IF(RawData!D1907&lt;&gt;"",RawData!D1907,"")</f>
        <v/>
      </c>
      <c r="D1907" s="28" t="str">
        <f>IF(RawData!E1907&lt;&gt;"",RawData!E1907,"")</f>
        <v/>
      </c>
      <c r="E1907" t="str">
        <f>IF(RawData!F1907&lt;&gt;"",CONCATENATE(RawData!F1907,", ",LEFT(RawData!G1907,1)),"")</f>
        <v/>
      </c>
      <c r="G1907" s="30" t="str">
        <f t="shared" si="29"/>
        <v/>
      </c>
      <c r="H1907" t="str">
        <f>IF(A1907&lt;&gt;"",VLOOKUP(G1907,ScoreRanges!$C$4:$E$8,3),"")</f>
        <v/>
      </c>
      <c r="J1907" s="30" t="str">
        <f>IF(AND(ConversionTable!$F$2&lt;&gt;"",A1907&lt;&gt;""),VLOOKUP(G1907,ConversionTable!B$2:D$402,3),"")</f>
        <v/>
      </c>
      <c r="K1907" t="str">
        <f>IF(AND(ConversionTable!$F$2&lt;&gt;"",A1907&lt;&gt;""),VLOOKUP(J1907,ConversionTable!I$4:K$7,3),"")</f>
        <v/>
      </c>
      <c r="M1907" t="str">
        <f>IF(A1907&lt;&gt;"",(RawData!AC1907*ScoringModel!$B$11+RawData!AD1907*ScoringModel!$B$21+RawData!AE1907*ScoringModel!$B$31)*0.01,"")</f>
        <v/>
      </c>
      <c r="N1907" t="str">
        <f>IF(A1907&lt;&gt;"",(RawData!H1907*ScoringModel!$B$4+RawData!I1907*ScoringModel!$B$5+RawData!J1907*ScoringModel!$B$6+RawData!K1907*ScoringModel!$B$7+RawData!L1907*ScoringModel!$B$8+RawData!M1907*ScoringModel!$B$9+RawData!N1907*ScoringModel!$B$10)*0.01,"")</f>
        <v/>
      </c>
      <c r="O1907" t="str">
        <f>IF(A1907&lt;&gt;"",(RawData!O1907*ScoringModel!$B$14+RawData!P1907*ScoringModel!$B$15+RawData!Q1907*ScoringModel!$B$16+RawData!R1907*ScoringModel!$B$17+RawData!S1907*ScoringModel!$B$18+RawData!T1907*ScoringModel!$B$19+RawData!U1907*ScoringModel!$B$20)*0.01,"")</f>
        <v/>
      </c>
      <c r="P1907" t="str">
        <f>IF(A1907&lt;&gt;"",(RawData!V1907*ScoringModel!$B$24+RawData!W1907*ScoringModel!$B$25+RawData!X1907*ScoringModel!$B$26+RawData!Y1907*ScoringModel!$B$27+RawData!Z1907*ScoringModel!$B$28+RawData!AA1907*ScoringModel!$B$29+RawData!AB1907*ScoringModel!$B$30)*0.01,"")</f>
        <v/>
      </c>
      <c r="Q1907" s="19"/>
      <c r="R1907" s="19"/>
      <c r="S1907" s="19"/>
      <c r="T1907" s="19"/>
      <c r="U1907" s="19"/>
      <c r="V1907" s="19"/>
    </row>
    <row r="1908" spans="1:22" x14ac:dyDescent="0.25">
      <c r="A1908" t="str">
        <f>IF(RawData!A1908&lt;&gt;"",RawData!A1908,"")</f>
        <v/>
      </c>
      <c r="B1908" t="str">
        <f>IF(RawData!B1908&lt;&gt;"",CONCATENATE(RawData!B1908,", ",RawData!C1908),"")</f>
        <v/>
      </c>
      <c r="C1908" t="str">
        <f>IF(RawData!D1908&lt;&gt;"",RawData!D1908,"")</f>
        <v/>
      </c>
      <c r="D1908" s="28" t="str">
        <f>IF(RawData!E1908&lt;&gt;"",RawData!E1908,"")</f>
        <v/>
      </c>
      <c r="E1908" t="str">
        <f>IF(RawData!F1908&lt;&gt;"",CONCATENATE(RawData!F1908,", ",LEFT(RawData!G1908,1)),"")</f>
        <v/>
      </c>
      <c r="G1908" s="30" t="str">
        <f t="shared" si="29"/>
        <v/>
      </c>
      <c r="H1908" t="str">
        <f>IF(A1908&lt;&gt;"",VLOOKUP(G1908,ScoreRanges!$C$4:$E$8,3),"")</f>
        <v/>
      </c>
      <c r="J1908" s="30" t="str">
        <f>IF(AND(ConversionTable!$F$2&lt;&gt;"",A1908&lt;&gt;""),VLOOKUP(G1908,ConversionTable!B$2:D$402,3),"")</f>
        <v/>
      </c>
      <c r="K1908" t="str">
        <f>IF(AND(ConversionTable!$F$2&lt;&gt;"",A1908&lt;&gt;""),VLOOKUP(J1908,ConversionTable!I$4:K$7,3),"")</f>
        <v/>
      </c>
      <c r="M1908" t="str">
        <f>IF(A1908&lt;&gt;"",(RawData!AC1908*ScoringModel!$B$11+RawData!AD1908*ScoringModel!$B$21+RawData!AE1908*ScoringModel!$B$31)*0.01,"")</f>
        <v/>
      </c>
      <c r="N1908" t="str">
        <f>IF(A1908&lt;&gt;"",(RawData!H1908*ScoringModel!$B$4+RawData!I1908*ScoringModel!$B$5+RawData!J1908*ScoringModel!$B$6+RawData!K1908*ScoringModel!$B$7+RawData!L1908*ScoringModel!$B$8+RawData!M1908*ScoringModel!$B$9+RawData!N1908*ScoringModel!$B$10)*0.01,"")</f>
        <v/>
      </c>
      <c r="O1908" t="str">
        <f>IF(A1908&lt;&gt;"",(RawData!O1908*ScoringModel!$B$14+RawData!P1908*ScoringModel!$B$15+RawData!Q1908*ScoringModel!$B$16+RawData!R1908*ScoringModel!$B$17+RawData!S1908*ScoringModel!$B$18+RawData!T1908*ScoringModel!$B$19+RawData!U1908*ScoringModel!$B$20)*0.01,"")</f>
        <v/>
      </c>
      <c r="P1908" t="str">
        <f>IF(A1908&lt;&gt;"",(RawData!V1908*ScoringModel!$B$24+RawData!W1908*ScoringModel!$B$25+RawData!X1908*ScoringModel!$B$26+RawData!Y1908*ScoringModel!$B$27+RawData!Z1908*ScoringModel!$B$28+RawData!AA1908*ScoringModel!$B$29+RawData!AB1908*ScoringModel!$B$30)*0.01,"")</f>
        <v/>
      </c>
      <c r="Q1908" s="19"/>
      <c r="R1908" s="19"/>
      <c r="S1908" s="19"/>
      <c r="T1908" s="19"/>
      <c r="U1908" s="19"/>
      <c r="V1908" s="19"/>
    </row>
    <row r="1909" spans="1:22" x14ac:dyDescent="0.25">
      <c r="A1909" t="str">
        <f>IF(RawData!A1909&lt;&gt;"",RawData!A1909,"")</f>
        <v/>
      </c>
      <c r="B1909" t="str">
        <f>IF(RawData!B1909&lt;&gt;"",CONCATENATE(RawData!B1909,", ",RawData!C1909),"")</f>
        <v/>
      </c>
      <c r="C1909" t="str">
        <f>IF(RawData!D1909&lt;&gt;"",RawData!D1909,"")</f>
        <v/>
      </c>
      <c r="D1909" s="28" t="str">
        <f>IF(RawData!E1909&lt;&gt;"",RawData!E1909,"")</f>
        <v/>
      </c>
      <c r="E1909" t="str">
        <f>IF(RawData!F1909&lt;&gt;"",CONCATENATE(RawData!F1909,", ",LEFT(RawData!G1909,1)),"")</f>
        <v/>
      </c>
      <c r="G1909" s="30" t="str">
        <f t="shared" si="29"/>
        <v/>
      </c>
      <c r="H1909" t="str">
        <f>IF(A1909&lt;&gt;"",VLOOKUP(G1909,ScoreRanges!$C$4:$E$8,3),"")</f>
        <v/>
      </c>
      <c r="J1909" s="30" t="str">
        <f>IF(AND(ConversionTable!$F$2&lt;&gt;"",A1909&lt;&gt;""),VLOOKUP(G1909,ConversionTable!B$2:D$402,3),"")</f>
        <v/>
      </c>
      <c r="K1909" t="str">
        <f>IF(AND(ConversionTable!$F$2&lt;&gt;"",A1909&lt;&gt;""),VLOOKUP(J1909,ConversionTable!I$4:K$7,3),"")</f>
        <v/>
      </c>
      <c r="M1909" t="str">
        <f>IF(A1909&lt;&gt;"",(RawData!AC1909*ScoringModel!$B$11+RawData!AD1909*ScoringModel!$B$21+RawData!AE1909*ScoringModel!$B$31)*0.01,"")</f>
        <v/>
      </c>
      <c r="N1909" t="str">
        <f>IF(A1909&lt;&gt;"",(RawData!H1909*ScoringModel!$B$4+RawData!I1909*ScoringModel!$B$5+RawData!J1909*ScoringModel!$B$6+RawData!K1909*ScoringModel!$B$7+RawData!L1909*ScoringModel!$B$8+RawData!M1909*ScoringModel!$B$9+RawData!N1909*ScoringModel!$B$10)*0.01,"")</f>
        <v/>
      </c>
      <c r="O1909" t="str">
        <f>IF(A1909&lt;&gt;"",(RawData!O1909*ScoringModel!$B$14+RawData!P1909*ScoringModel!$B$15+RawData!Q1909*ScoringModel!$B$16+RawData!R1909*ScoringModel!$B$17+RawData!S1909*ScoringModel!$B$18+RawData!T1909*ScoringModel!$B$19+RawData!U1909*ScoringModel!$B$20)*0.01,"")</f>
        <v/>
      </c>
      <c r="P1909" t="str">
        <f>IF(A1909&lt;&gt;"",(RawData!V1909*ScoringModel!$B$24+RawData!W1909*ScoringModel!$B$25+RawData!X1909*ScoringModel!$B$26+RawData!Y1909*ScoringModel!$B$27+RawData!Z1909*ScoringModel!$B$28+RawData!AA1909*ScoringModel!$B$29+RawData!AB1909*ScoringModel!$B$30)*0.01,"")</f>
        <v/>
      </c>
      <c r="Q1909" s="19"/>
      <c r="R1909" s="19"/>
      <c r="S1909" s="19"/>
      <c r="T1909" s="19"/>
      <c r="U1909" s="19"/>
      <c r="V1909" s="19"/>
    </row>
    <row r="1910" spans="1:22" x14ac:dyDescent="0.25">
      <c r="A1910" t="str">
        <f>IF(RawData!A1910&lt;&gt;"",RawData!A1910,"")</f>
        <v/>
      </c>
      <c r="B1910" t="str">
        <f>IF(RawData!B1910&lt;&gt;"",CONCATENATE(RawData!B1910,", ",RawData!C1910),"")</f>
        <v/>
      </c>
      <c r="C1910" t="str">
        <f>IF(RawData!D1910&lt;&gt;"",RawData!D1910,"")</f>
        <v/>
      </c>
      <c r="D1910" s="28" t="str">
        <f>IF(RawData!E1910&lt;&gt;"",RawData!E1910,"")</f>
        <v/>
      </c>
      <c r="E1910" t="str">
        <f>IF(RawData!F1910&lt;&gt;"",CONCATENATE(RawData!F1910,", ",LEFT(RawData!G1910,1)),"")</f>
        <v/>
      </c>
      <c r="G1910" s="30" t="str">
        <f t="shared" si="29"/>
        <v/>
      </c>
      <c r="H1910" t="str">
        <f>IF(A1910&lt;&gt;"",VLOOKUP(G1910,ScoreRanges!$C$4:$E$8,3),"")</f>
        <v/>
      </c>
      <c r="J1910" s="30" t="str">
        <f>IF(AND(ConversionTable!$F$2&lt;&gt;"",A1910&lt;&gt;""),VLOOKUP(G1910,ConversionTable!B$2:D$402,3),"")</f>
        <v/>
      </c>
      <c r="K1910" t="str">
        <f>IF(AND(ConversionTable!$F$2&lt;&gt;"",A1910&lt;&gt;""),VLOOKUP(J1910,ConversionTable!I$4:K$7,3),"")</f>
        <v/>
      </c>
      <c r="M1910" t="str">
        <f>IF(A1910&lt;&gt;"",(RawData!AC1910*ScoringModel!$B$11+RawData!AD1910*ScoringModel!$B$21+RawData!AE1910*ScoringModel!$B$31)*0.01,"")</f>
        <v/>
      </c>
      <c r="N1910" t="str">
        <f>IF(A1910&lt;&gt;"",(RawData!H1910*ScoringModel!$B$4+RawData!I1910*ScoringModel!$B$5+RawData!J1910*ScoringModel!$B$6+RawData!K1910*ScoringModel!$B$7+RawData!L1910*ScoringModel!$B$8+RawData!M1910*ScoringModel!$B$9+RawData!N1910*ScoringModel!$B$10)*0.01,"")</f>
        <v/>
      </c>
      <c r="O1910" t="str">
        <f>IF(A1910&lt;&gt;"",(RawData!O1910*ScoringModel!$B$14+RawData!P1910*ScoringModel!$B$15+RawData!Q1910*ScoringModel!$B$16+RawData!R1910*ScoringModel!$B$17+RawData!S1910*ScoringModel!$B$18+RawData!T1910*ScoringModel!$B$19+RawData!U1910*ScoringModel!$B$20)*0.01,"")</f>
        <v/>
      </c>
      <c r="P1910" t="str">
        <f>IF(A1910&lt;&gt;"",(RawData!V1910*ScoringModel!$B$24+RawData!W1910*ScoringModel!$B$25+RawData!X1910*ScoringModel!$B$26+RawData!Y1910*ScoringModel!$B$27+RawData!Z1910*ScoringModel!$B$28+RawData!AA1910*ScoringModel!$B$29+RawData!AB1910*ScoringModel!$B$30)*0.01,"")</f>
        <v/>
      </c>
      <c r="Q1910" s="19"/>
      <c r="R1910" s="19"/>
      <c r="S1910" s="19"/>
      <c r="T1910" s="19"/>
      <c r="U1910" s="19"/>
      <c r="V1910" s="19"/>
    </row>
    <row r="1911" spans="1:22" x14ac:dyDescent="0.25">
      <c r="A1911" t="str">
        <f>IF(RawData!A1911&lt;&gt;"",RawData!A1911,"")</f>
        <v/>
      </c>
      <c r="B1911" t="str">
        <f>IF(RawData!B1911&lt;&gt;"",CONCATENATE(RawData!B1911,", ",RawData!C1911),"")</f>
        <v/>
      </c>
      <c r="C1911" t="str">
        <f>IF(RawData!D1911&lt;&gt;"",RawData!D1911,"")</f>
        <v/>
      </c>
      <c r="D1911" s="28" t="str">
        <f>IF(RawData!E1911&lt;&gt;"",RawData!E1911,"")</f>
        <v/>
      </c>
      <c r="E1911" t="str">
        <f>IF(RawData!F1911&lt;&gt;"",CONCATENATE(RawData!F1911,", ",LEFT(RawData!G1911,1)),"")</f>
        <v/>
      </c>
      <c r="G1911" s="30" t="str">
        <f t="shared" si="29"/>
        <v/>
      </c>
      <c r="H1911" t="str">
        <f>IF(A1911&lt;&gt;"",VLOOKUP(G1911,ScoreRanges!$C$4:$E$8,3),"")</f>
        <v/>
      </c>
      <c r="J1911" s="30" t="str">
        <f>IF(AND(ConversionTable!$F$2&lt;&gt;"",A1911&lt;&gt;""),VLOOKUP(G1911,ConversionTable!B$2:D$402,3),"")</f>
        <v/>
      </c>
      <c r="K1911" t="str">
        <f>IF(AND(ConversionTable!$F$2&lt;&gt;"",A1911&lt;&gt;""),VLOOKUP(J1911,ConversionTable!I$4:K$7,3),"")</f>
        <v/>
      </c>
      <c r="M1911" t="str">
        <f>IF(A1911&lt;&gt;"",(RawData!AC1911*ScoringModel!$B$11+RawData!AD1911*ScoringModel!$B$21+RawData!AE1911*ScoringModel!$B$31)*0.01,"")</f>
        <v/>
      </c>
      <c r="N1911" t="str">
        <f>IF(A1911&lt;&gt;"",(RawData!H1911*ScoringModel!$B$4+RawData!I1911*ScoringModel!$B$5+RawData!J1911*ScoringModel!$B$6+RawData!K1911*ScoringModel!$B$7+RawData!L1911*ScoringModel!$B$8+RawData!M1911*ScoringModel!$B$9+RawData!N1911*ScoringModel!$B$10)*0.01,"")</f>
        <v/>
      </c>
      <c r="O1911" t="str">
        <f>IF(A1911&lt;&gt;"",(RawData!O1911*ScoringModel!$B$14+RawData!P1911*ScoringModel!$B$15+RawData!Q1911*ScoringModel!$B$16+RawData!R1911*ScoringModel!$B$17+RawData!S1911*ScoringModel!$B$18+RawData!T1911*ScoringModel!$B$19+RawData!U1911*ScoringModel!$B$20)*0.01,"")</f>
        <v/>
      </c>
      <c r="P1911" t="str">
        <f>IF(A1911&lt;&gt;"",(RawData!V1911*ScoringModel!$B$24+RawData!W1911*ScoringModel!$B$25+RawData!X1911*ScoringModel!$B$26+RawData!Y1911*ScoringModel!$B$27+RawData!Z1911*ScoringModel!$B$28+RawData!AA1911*ScoringModel!$B$29+RawData!AB1911*ScoringModel!$B$30)*0.01,"")</f>
        <v/>
      </c>
      <c r="Q1911" s="19"/>
      <c r="R1911" s="19"/>
      <c r="S1911" s="19"/>
      <c r="T1911" s="19"/>
      <c r="U1911" s="19"/>
      <c r="V1911" s="19"/>
    </row>
    <row r="1912" spans="1:22" x14ac:dyDescent="0.25">
      <c r="A1912" t="str">
        <f>IF(RawData!A1912&lt;&gt;"",RawData!A1912,"")</f>
        <v/>
      </c>
      <c r="B1912" t="str">
        <f>IF(RawData!B1912&lt;&gt;"",CONCATENATE(RawData!B1912,", ",RawData!C1912),"")</f>
        <v/>
      </c>
      <c r="C1912" t="str">
        <f>IF(RawData!D1912&lt;&gt;"",RawData!D1912,"")</f>
        <v/>
      </c>
      <c r="D1912" s="28" t="str">
        <f>IF(RawData!E1912&lt;&gt;"",RawData!E1912,"")</f>
        <v/>
      </c>
      <c r="E1912" t="str">
        <f>IF(RawData!F1912&lt;&gt;"",CONCATENATE(RawData!F1912,", ",LEFT(RawData!G1912,1)),"")</f>
        <v/>
      </c>
      <c r="G1912" s="30" t="str">
        <f t="shared" si="29"/>
        <v/>
      </c>
      <c r="H1912" t="str">
        <f>IF(A1912&lt;&gt;"",VLOOKUP(G1912,ScoreRanges!$C$4:$E$8,3),"")</f>
        <v/>
      </c>
      <c r="J1912" s="30" t="str">
        <f>IF(AND(ConversionTable!$F$2&lt;&gt;"",A1912&lt;&gt;""),VLOOKUP(G1912,ConversionTable!B$2:D$402,3),"")</f>
        <v/>
      </c>
      <c r="K1912" t="str">
        <f>IF(AND(ConversionTable!$F$2&lt;&gt;"",A1912&lt;&gt;""),VLOOKUP(J1912,ConversionTable!I$4:K$7,3),"")</f>
        <v/>
      </c>
      <c r="M1912" t="str">
        <f>IF(A1912&lt;&gt;"",(RawData!AC1912*ScoringModel!$B$11+RawData!AD1912*ScoringModel!$B$21+RawData!AE1912*ScoringModel!$B$31)*0.01,"")</f>
        <v/>
      </c>
      <c r="N1912" t="str">
        <f>IF(A1912&lt;&gt;"",(RawData!H1912*ScoringModel!$B$4+RawData!I1912*ScoringModel!$B$5+RawData!J1912*ScoringModel!$B$6+RawData!K1912*ScoringModel!$B$7+RawData!L1912*ScoringModel!$B$8+RawData!M1912*ScoringModel!$B$9+RawData!N1912*ScoringModel!$B$10)*0.01,"")</f>
        <v/>
      </c>
      <c r="O1912" t="str">
        <f>IF(A1912&lt;&gt;"",(RawData!O1912*ScoringModel!$B$14+RawData!P1912*ScoringModel!$B$15+RawData!Q1912*ScoringModel!$B$16+RawData!R1912*ScoringModel!$B$17+RawData!S1912*ScoringModel!$B$18+RawData!T1912*ScoringModel!$B$19+RawData!U1912*ScoringModel!$B$20)*0.01,"")</f>
        <v/>
      </c>
      <c r="P1912" t="str">
        <f>IF(A1912&lt;&gt;"",(RawData!V1912*ScoringModel!$B$24+RawData!W1912*ScoringModel!$B$25+RawData!X1912*ScoringModel!$B$26+RawData!Y1912*ScoringModel!$B$27+RawData!Z1912*ScoringModel!$B$28+RawData!AA1912*ScoringModel!$B$29+RawData!AB1912*ScoringModel!$B$30)*0.01,"")</f>
        <v/>
      </c>
      <c r="Q1912" s="19"/>
      <c r="R1912" s="19"/>
      <c r="S1912" s="19"/>
      <c r="T1912" s="19"/>
      <c r="U1912" s="19"/>
      <c r="V1912" s="19"/>
    </row>
    <row r="1913" spans="1:22" x14ac:dyDescent="0.25">
      <c r="A1913" t="str">
        <f>IF(RawData!A1913&lt;&gt;"",RawData!A1913,"")</f>
        <v/>
      </c>
      <c r="B1913" t="str">
        <f>IF(RawData!B1913&lt;&gt;"",CONCATENATE(RawData!B1913,", ",RawData!C1913),"")</f>
        <v/>
      </c>
      <c r="C1913" t="str">
        <f>IF(RawData!D1913&lt;&gt;"",RawData!D1913,"")</f>
        <v/>
      </c>
      <c r="D1913" s="28" t="str">
        <f>IF(RawData!E1913&lt;&gt;"",RawData!E1913,"")</f>
        <v/>
      </c>
      <c r="E1913" t="str">
        <f>IF(RawData!F1913&lt;&gt;"",CONCATENATE(RawData!F1913,", ",LEFT(RawData!G1913,1)),"")</f>
        <v/>
      </c>
      <c r="G1913" s="30" t="str">
        <f t="shared" si="29"/>
        <v/>
      </c>
      <c r="H1913" t="str">
        <f>IF(A1913&lt;&gt;"",VLOOKUP(G1913,ScoreRanges!$C$4:$E$8,3),"")</f>
        <v/>
      </c>
      <c r="J1913" s="30" t="str">
        <f>IF(AND(ConversionTable!$F$2&lt;&gt;"",A1913&lt;&gt;""),VLOOKUP(G1913,ConversionTable!B$2:D$402,3),"")</f>
        <v/>
      </c>
      <c r="K1913" t="str">
        <f>IF(AND(ConversionTable!$F$2&lt;&gt;"",A1913&lt;&gt;""),VLOOKUP(J1913,ConversionTable!I$4:K$7,3),"")</f>
        <v/>
      </c>
      <c r="M1913" t="str">
        <f>IF(A1913&lt;&gt;"",(RawData!AC1913*ScoringModel!$B$11+RawData!AD1913*ScoringModel!$B$21+RawData!AE1913*ScoringModel!$B$31)*0.01,"")</f>
        <v/>
      </c>
      <c r="N1913" t="str">
        <f>IF(A1913&lt;&gt;"",(RawData!H1913*ScoringModel!$B$4+RawData!I1913*ScoringModel!$B$5+RawData!J1913*ScoringModel!$B$6+RawData!K1913*ScoringModel!$B$7+RawData!L1913*ScoringModel!$B$8+RawData!M1913*ScoringModel!$B$9+RawData!N1913*ScoringModel!$B$10)*0.01,"")</f>
        <v/>
      </c>
      <c r="O1913" t="str">
        <f>IF(A1913&lt;&gt;"",(RawData!O1913*ScoringModel!$B$14+RawData!P1913*ScoringModel!$B$15+RawData!Q1913*ScoringModel!$B$16+RawData!R1913*ScoringModel!$B$17+RawData!S1913*ScoringModel!$B$18+RawData!T1913*ScoringModel!$B$19+RawData!U1913*ScoringModel!$B$20)*0.01,"")</f>
        <v/>
      </c>
      <c r="P1913" t="str">
        <f>IF(A1913&lt;&gt;"",(RawData!V1913*ScoringModel!$B$24+RawData!W1913*ScoringModel!$B$25+RawData!X1913*ScoringModel!$B$26+RawData!Y1913*ScoringModel!$B$27+RawData!Z1913*ScoringModel!$B$28+RawData!AA1913*ScoringModel!$B$29+RawData!AB1913*ScoringModel!$B$30)*0.01,"")</f>
        <v/>
      </c>
      <c r="Q1913" s="19"/>
      <c r="R1913" s="19"/>
      <c r="S1913" s="19"/>
      <c r="T1913" s="19"/>
      <c r="U1913" s="19"/>
      <c r="V1913" s="19"/>
    </row>
    <row r="1914" spans="1:22" x14ac:dyDescent="0.25">
      <c r="A1914" t="str">
        <f>IF(RawData!A1914&lt;&gt;"",RawData!A1914,"")</f>
        <v/>
      </c>
      <c r="B1914" t="str">
        <f>IF(RawData!B1914&lt;&gt;"",CONCATENATE(RawData!B1914,", ",RawData!C1914),"")</f>
        <v/>
      </c>
      <c r="C1914" t="str">
        <f>IF(RawData!D1914&lt;&gt;"",RawData!D1914,"")</f>
        <v/>
      </c>
      <c r="D1914" s="28" t="str">
        <f>IF(RawData!E1914&lt;&gt;"",RawData!E1914,"")</f>
        <v/>
      </c>
      <c r="E1914" t="str">
        <f>IF(RawData!F1914&lt;&gt;"",CONCATENATE(RawData!F1914,", ",LEFT(RawData!G1914,1)),"")</f>
        <v/>
      </c>
      <c r="G1914" s="30" t="str">
        <f t="shared" si="29"/>
        <v/>
      </c>
      <c r="H1914" t="str">
        <f>IF(A1914&lt;&gt;"",VLOOKUP(G1914,ScoreRanges!$C$4:$E$8,3),"")</f>
        <v/>
      </c>
      <c r="J1914" s="30" t="str">
        <f>IF(AND(ConversionTable!$F$2&lt;&gt;"",A1914&lt;&gt;""),VLOOKUP(G1914,ConversionTable!B$2:D$402,3),"")</f>
        <v/>
      </c>
      <c r="K1914" t="str">
        <f>IF(AND(ConversionTable!$F$2&lt;&gt;"",A1914&lt;&gt;""),VLOOKUP(J1914,ConversionTable!I$4:K$7,3),"")</f>
        <v/>
      </c>
      <c r="M1914" t="str">
        <f>IF(A1914&lt;&gt;"",(RawData!AC1914*ScoringModel!$B$11+RawData!AD1914*ScoringModel!$B$21+RawData!AE1914*ScoringModel!$B$31)*0.01,"")</f>
        <v/>
      </c>
      <c r="N1914" t="str">
        <f>IF(A1914&lt;&gt;"",(RawData!H1914*ScoringModel!$B$4+RawData!I1914*ScoringModel!$B$5+RawData!J1914*ScoringModel!$B$6+RawData!K1914*ScoringModel!$B$7+RawData!L1914*ScoringModel!$B$8+RawData!M1914*ScoringModel!$B$9+RawData!N1914*ScoringModel!$B$10)*0.01,"")</f>
        <v/>
      </c>
      <c r="O1914" t="str">
        <f>IF(A1914&lt;&gt;"",(RawData!O1914*ScoringModel!$B$14+RawData!P1914*ScoringModel!$B$15+RawData!Q1914*ScoringModel!$B$16+RawData!R1914*ScoringModel!$B$17+RawData!S1914*ScoringModel!$B$18+RawData!T1914*ScoringModel!$B$19+RawData!U1914*ScoringModel!$B$20)*0.01,"")</f>
        <v/>
      </c>
      <c r="P1914" t="str">
        <f>IF(A1914&lt;&gt;"",(RawData!V1914*ScoringModel!$B$24+RawData!W1914*ScoringModel!$B$25+RawData!X1914*ScoringModel!$B$26+RawData!Y1914*ScoringModel!$B$27+RawData!Z1914*ScoringModel!$B$28+RawData!AA1914*ScoringModel!$B$29+RawData!AB1914*ScoringModel!$B$30)*0.01,"")</f>
        <v/>
      </c>
      <c r="Q1914" s="19"/>
      <c r="R1914" s="19"/>
      <c r="S1914" s="19"/>
      <c r="T1914" s="19"/>
      <c r="U1914" s="19"/>
      <c r="V1914" s="19"/>
    </row>
    <row r="1915" spans="1:22" x14ac:dyDescent="0.25">
      <c r="A1915" t="str">
        <f>IF(RawData!A1915&lt;&gt;"",RawData!A1915,"")</f>
        <v/>
      </c>
      <c r="B1915" t="str">
        <f>IF(RawData!B1915&lt;&gt;"",CONCATENATE(RawData!B1915,", ",RawData!C1915),"")</f>
        <v/>
      </c>
      <c r="C1915" t="str">
        <f>IF(RawData!D1915&lt;&gt;"",RawData!D1915,"")</f>
        <v/>
      </c>
      <c r="D1915" s="28" t="str">
        <f>IF(RawData!E1915&lt;&gt;"",RawData!E1915,"")</f>
        <v/>
      </c>
      <c r="E1915" t="str">
        <f>IF(RawData!F1915&lt;&gt;"",CONCATENATE(RawData!F1915,", ",LEFT(RawData!G1915,1)),"")</f>
        <v/>
      </c>
      <c r="G1915" s="30" t="str">
        <f t="shared" si="29"/>
        <v/>
      </c>
      <c r="H1915" t="str">
        <f>IF(A1915&lt;&gt;"",VLOOKUP(G1915,ScoreRanges!$C$4:$E$8,3),"")</f>
        <v/>
      </c>
      <c r="J1915" s="30" t="str">
        <f>IF(AND(ConversionTable!$F$2&lt;&gt;"",A1915&lt;&gt;""),VLOOKUP(G1915,ConversionTable!B$2:D$402,3),"")</f>
        <v/>
      </c>
      <c r="K1915" t="str">
        <f>IF(AND(ConversionTable!$F$2&lt;&gt;"",A1915&lt;&gt;""),VLOOKUP(J1915,ConversionTable!I$4:K$7,3),"")</f>
        <v/>
      </c>
      <c r="M1915" t="str">
        <f>IF(A1915&lt;&gt;"",(RawData!AC1915*ScoringModel!$B$11+RawData!AD1915*ScoringModel!$B$21+RawData!AE1915*ScoringModel!$B$31)*0.01,"")</f>
        <v/>
      </c>
      <c r="N1915" t="str">
        <f>IF(A1915&lt;&gt;"",(RawData!H1915*ScoringModel!$B$4+RawData!I1915*ScoringModel!$B$5+RawData!J1915*ScoringModel!$B$6+RawData!K1915*ScoringModel!$B$7+RawData!L1915*ScoringModel!$B$8+RawData!M1915*ScoringModel!$B$9+RawData!N1915*ScoringModel!$B$10)*0.01,"")</f>
        <v/>
      </c>
      <c r="O1915" t="str">
        <f>IF(A1915&lt;&gt;"",(RawData!O1915*ScoringModel!$B$14+RawData!P1915*ScoringModel!$B$15+RawData!Q1915*ScoringModel!$B$16+RawData!R1915*ScoringModel!$B$17+RawData!S1915*ScoringModel!$B$18+RawData!T1915*ScoringModel!$B$19+RawData!U1915*ScoringModel!$B$20)*0.01,"")</f>
        <v/>
      </c>
      <c r="P1915" t="str">
        <f>IF(A1915&lt;&gt;"",(RawData!V1915*ScoringModel!$B$24+RawData!W1915*ScoringModel!$B$25+RawData!X1915*ScoringModel!$B$26+RawData!Y1915*ScoringModel!$B$27+RawData!Z1915*ScoringModel!$B$28+RawData!AA1915*ScoringModel!$B$29+RawData!AB1915*ScoringModel!$B$30)*0.01,"")</f>
        <v/>
      </c>
      <c r="Q1915" s="19"/>
      <c r="R1915" s="19"/>
      <c r="S1915" s="19"/>
      <c r="T1915" s="19"/>
      <c r="U1915" s="19"/>
      <c r="V1915" s="19"/>
    </row>
    <row r="1916" spans="1:22" x14ac:dyDescent="0.25">
      <c r="A1916" t="str">
        <f>IF(RawData!A1916&lt;&gt;"",RawData!A1916,"")</f>
        <v/>
      </c>
      <c r="B1916" t="str">
        <f>IF(RawData!B1916&lt;&gt;"",CONCATENATE(RawData!B1916,", ",RawData!C1916),"")</f>
        <v/>
      </c>
      <c r="C1916" t="str">
        <f>IF(RawData!D1916&lt;&gt;"",RawData!D1916,"")</f>
        <v/>
      </c>
      <c r="D1916" s="28" t="str">
        <f>IF(RawData!E1916&lt;&gt;"",RawData!E1916,"")</f>
        <v/>
      </c>
      <c r="E1916" t="str">
        <f>IF(RawData!F1916&lt;&gt;"",CONCATENATE(RawData!F1916,", ",LEFT(RawData!G1916,1)),"")</f>
        <v/>
      </c>
      <c r="G1916" s="30" t="str">
        <f t="shared" si="29"/>
        <v/>
      </c>
      <c r="H1916" t="str">
        <f>IF(A1916&lt;&gt;"",VLOOKUP(G1916,ScoreRanges!$C$4:$E$8,3),"")</f>
        <v/>
      </c>
      <c r="J1916" s="30" t="str">
        <f>IF(AND(ConversionTable!$F$2&lt;&gt;"",A1916&lt;&gt;""),VLOOKUP(G1916,ConversionTable!B$2:D$402,3),"")</f>
        <v/>
      </c>
      <c r="K1916" t="str">
        <f>IF(AND(ConversionTable!$F$2&lt;&gt;"",A1916&lt;&gt;""),VLOOKUP(J1916,ConversionTable!I$4:K$7,3),"")</f>
        <v/>
      </c>
      <c r="M1916" t="str">
        <f>IF(A1916&lt;&gt;"",(RawData!AC1916*ScoringModel!$B$11+RawData!AD1916*ScoringModel!$B$21+RawData!AE1916*ScoringModel!$B$31)*0.01,"")</f>
        <v/>
      </c>
      <c r="N1916" t="str">
        <f>IF(A1916&lt;&gt;"",(RawData!H1916*ScoringModel!$B$4+RawData!I1916*ScoringModel!$B$5+RawData!J1916*ScoringModel!$B$6+RawData!K1916*ScoringModel!$B$7+RawData!L1916*ScoringModel!$B$8+RawData!M1916*ScoringModel!$B$9+RawData!N1916*ScoringModel!$B$10)*0.01,"")</f>
        <v/>
      </c>
      <c r="O1916" t="str">
        <f>IF(A1916&lt;&gt;"",(RawData!O1916*ScoringModel!$B$14+RawData!P1916*ScoringModel!$B$15+RawData!Q1916*ScoringModel!$B$16+RawData!R1916*ScoringModel!$B$17+RawData!S1916*ScoringModel!$B$18+RawData!T1916*ScoringModel!$B$19+RawData!U1916*ScoringModel!$B$20)*0.01,"")</f>
        <v/>
      </c>
      <c r="P1916" t="str">
        <f>IF(A1916&lt;&gt;"",(RawData!V1916*ScoringModel!$B$24+RawData!W1916*ScoringModel!$B$25+RawData!X1916*ScoringModel!$B$26+RawData!Y1916*ScoringModel!$B$27+RawData!Z1916*ScoringModel!$B$28+RawData!AA1916*ScoringModel!$B$29+RawData!AB1916*ScoringModel!$B$30)*0.01,"")</f>
        <v/>
      </c>
      <c r="Q1916" s="19"/>
      <c r="R1916" s="19"/>
      <c r="S1916" s="19"/>
      <c r="T1916" s="19"/>
      <c r="U1916" s="19"/>
      <c r="V1916" s="19"/>
    </row>
    <row r="1917" spans="1:22" x14ac:dyDescent="0.25">
      <c r="A1917" t="str">
        <f>IF(RawData!A1917&lt;&gt;"",RawData!A1917,"")</f>
        <v/>
      </c>
      <c r="B1917" t="str">
        <f>IF(RawData!B1917&lt;&gt;"",CONCATENATE(RawData!B1917,", ",RawData!C1917),"")</f>
        <v/>
      </c>
      <c r="C1917" t="str">
        <f>IF(RawData!D1917&lt;&gt;"",RawData!D1917,"")</f>
        <v/>
      </c>
      <c r="D1917" s="28" t="str">
        <f>IF(RawData!E1917&lt;&gt;"",RawData!E1917,"")</f>
        <v/>
      </c>
      <c r="E1917" t="str">
        <f>IF(RawData!F1917&lt;&gt;"",CONCATENATE(RawData!F1917,", ",LEFT(RawData!G1917,1)),"")</f>
        <v/>
      </c>
      <c r="G1917" s="30" t="str">
        <f t="shared" si="29"/>
        <v/>
      </c>
      <c r="H1917" t="str">
        <f>IF(A1917&lt;&gt;"",VLOOKUP(G1917,ScoreRanges!$C$4:$E$8,3),"")</f>
        <v/>
      </c>
      <c r="J1917" s="30" t="str">
        <f>IF(AND(ConversionTable!$F$2&lt;&gt;"",A1917&lt;&gt;""),VLOOKUP(G1917,ConversionTable!B$2:D$402,3),"")</f>
        <v/>
      </c>
      <c r="K1917" t="str">
        <f>IF(AND(ConversionTable!$F$2&lt;&gt;"",A1917&lt;&gt;""),VLOOKUP(J1917,ConversionTable!I$4:K$7,3),"")</f>
        <v/>
      </c>
      <c r="M1917" t="str">
        <f>IF(A1917&lt;&gt;"",(RawData!AC1917*ScoringModel!$B$11+RawData!AD1917*ScoringModel!$B$21+RawData!AE1917*ScoringModel!$B$31)*0.01,"")</f>
        <v/>
      </c>
      <c r="N1917" t="str">
        <f>IF(A1917&lt;&gt;"",(RawData!H1917*ScoringModel!$B$4+RawData!I1917*ScoringModel!$B$5+RawData!J1917*ScoringModel!$B$6+RawData!K1917*ScoringModel!$B$7+RawData!L1917*ScoringModel!$B$8+RawData!M1917*ScoringModel!$B$9+RawData!N1917*ScoringModel!$B$10)*0.01,"")</f>
        <v/>
      </c>
      <c r="O1917" t="str">
        <f>IF(A1917&lt;&gt;"",(RawData!O1917*ScoringModel!$B$14+RawData!P1917*ScoringModel!$B$15+RawData!Q1917*ScoringModel!$B$16+RawData!R1917*ScoringModel!$B$17+RawData!S1917*ScoringModel!$B$18+RawData!T1917*ScoringModel!$B$19+RawData!U1917*ScoringModel!$B$20)*0.01,"")</f>
        <v/>
      </c>
      <c r="P1917" t="str">
        <f>IF(A1917&lt;&gt;"",(RawData!V1917*ScoringModel!$B$24+RawData!W1917*ScoringModel!$B$25+RawData!X1917*ScoringModel!$B$26+RawData!Y1917*ScoringModel!$B$27+RawData!Z1917*ScoringModel!$B$28+RawData!AA1917*ScoringModel!$B$29+RawData!AB1917*ScoringModel!$B$30)*0.01,"")</f>
        <v/>
      </c>
      <c r="Q1917" s="19"/>
      <c r="R1917" s="19"/>
      <c r="S1917" s="19"/>
      <c r="T1917" s="19"/>
      <c r="U1917" s="19"/>
      <c r="V1917" s="19"/>
    </row>
    <row r="1918" spans="1:22" x14ac:dyDescent="0.25">
      <c r="A1918" t="str">
        <f>IF(RawData!A1918&lt;&gt;"",RawData!A1918,"")</f>
        <v/>
      </c>
      <c r="B1918" t="str">
        <f>IF(RawData!B1918&lt;&gt;"",CONCATENATE(RawData!B1918,", ",RawData!C1918),"")</f>
        <v/>
      </c>
      <c r="C1918" t="str">
        <f>IF(RawData!D1918&lt;&gt;"",RawData!D1918,"")</f>
        <v/>
      </c>
      <c r="D1918" s="28" t="str">
        <f>IF(RawData!E1918&lt;&gt;"",RawData!E1918,"")</f>
        <v/>
      </c>
      <c r="E1918" t="str">
        <f>IF(RawData!F1918&lt;&gt;"",CONCATENATE(RawData!F1918,", ",LEFT(RawData!G1918,1)),"")</f>
        <v/>
      </c>
      <c r="G1918" s="30" t="str">
        <f t="shared" si="29"/>
        <v/>
      </c>
      <c r="H1918" t="str">
        <f>IF(A1918&lt;&gt;"",VLOOKUP(G1918,ScoreRanges!$C$4:$E$8,3),"")</f>
        <v/>
      </c>
      <c r="J1918" s="30" t="str">
        <f>IF(AND(ConversionTable!$F$2&lt;&gt;"",A1918&lt;&gt;""),VLOOKUP(G1918,ConversionTable!B$2:D$402,3),"")</f>
        <v/>
      </c>
      <c r="K1918" t="str">
        <f>IF(AND(ConversionTable!$F$2&lt;&gt;"",A1918&lt;&gt;""),VLOOKUP(J1918,ConversionTable!I$4:K$7,3),"")</f>
        <v/>
      </c>
      <c r="M1918" t="str">
        <f>IF(A1918&lt;&gt;"",(RawData!AC1918*ScoringModel!$B$11+RawData!AD1918*ScoringModel!$B$21+RawData!AE1918*ScoringModel!$B$31)*0.01,"")</f>
        <v/>
      </c>
      <c r="N1918" t="str">
        <f>IF(A1918&lt;&gt;"",(RawData!H1918*ScoringModel!$B$4+RawData!I1918*ScoringModel!$B$5+RawData!J1918*ScoringModel!$B$6+RawData!K1918*ScoringModel!$B$7+RawData!L1918*ScoringModel!$B$8+RawData!M1918*ScoringModel!$B$9+RawData!N1918*ScoringModel!$B$10)*0.01,"")</f>
        <v/>
      </c>
      <c r="O1918" t="str">
        <f>IF(A1918&lt;&gt;"",(RawData!O1918*ScoringModel!$B$14+RawData!P1918*ScoringModel!$B$15+RawData!Q1918*ScoringModel!$B$16+RawData!R1918*ScoringModel!$B$17+RawData!S1918*ScoringModel!$B$18+RawData!T1918*ScoringModel!$B$19+RawData!U1918*ScoringModel!$B$20)*0.01,"")</f>
        <v/>
      </c>
      <c r="P1918" t="str">
        <f>IF(A1918&lt;&gt;"",(RawData!V1918*ScoringModel!$B$24+RawData!W1918*ScoringModel!$B$25+RawData!X1918*ScoringModel!$B$26+RawData!Y1918*ScoringModel!$B$27+RawData!Z1918*ScoringModel!$B$28+RawData!AA1918*ScoringModel!$B$29+RawData!AB1918*ScoringModel!$B$30)*0.01,"")</f>
        <v/>
      </c>
      <c r="Q1918" s="19"/>
      <c r="R1918" s="19"/>
      <c r="S1918" s="19"/>
      <c r="T1918" s="19"/>
      <c r="U1918" s="19"/>
      <c r="V1918" s="19"/>
    </row>
    <row r="1919" spans="1:22" x14ac:dyDescent="0.25">
      <c r="A1919" t="str">
        <f>IF(RawData!A1919&lt;&gt;"",RawData!A1919,"")</f>
        <v/>
      </c>
      <c r="B1919" t="str">
        <f>IF(RawData!B1919&lt;&gt;"",CONCATENATE(RawData!B1919,", ",RawData!C1919),"")</f>
        <v/>
      </c>
      <c r="C1919" t="str">
        <f>IF(RawData!D1919&lt;&gt;"",RawData!D1919,"")</f>
        <v/>
      </c>
      <c r="D1919" s="28" t="str">
        <f>IF(RawData!E1919&lt;&gt;"",RawData!E1919,"")</f>
        <v/>
      </c>
      <c r="E1919" t="str">
        <f>IF(RawData!F1919&lt;&gt;"",CONCATENATE(RawData!F1919,", ",LEFT(RawData!G1919,1)),"")</f>
        <v/>
      </c>
      <c r="G1919" s="30" t="str">
        <f t="shared" si="29"/>
        <v/>
      </c>
      <c r="H1919" t="str">
        <f>IF(A1919&lt;&gt;"",VLOOKUP(G1919,ScoreRanges!$C$4:$E$8,3),"")</f>
        <v/>
      </c>
      <c r="J1919" s="30" t="str">
        <f>IF(AND(ConversionTable!$F$2&lt;&gt;"",A1919&lt;&gt;""),VLOOKUP(G1919,ConversionTable!B$2:D$402,3),"")</f>
        <v/>
      </c>
      <c r="K1919" t="str">
        <f>IF(AND(ConversionTable!$F$2&lt;&gt;"",A1919&lt;&gt;""),VLOOKUP(J1919,ConversionTable!I$4:K$7,3),"")</f>
        <v/>
      </c>
      <c r="M1919" t="str">
        <f>IF(A1919&lt;&gt;"",(RawData!AC1919*ScoringModel!$B$11+RawData!AD1919*ScoringModel!$B$21+RawData!AE1919*ScoringModel!$B$31)*0.01,"")</f>
        <v/>
      </c>
      <c r="N1919" t="str">
        <f>IF(A1919&lt;&gt;"",(RawData!H1919*ScoringModel!$B$4+RawData!I1919*ScoringModel!$B$5+RawData!J1919*ScoringModel!$B$6+RawData!K1919*ScoringModel!$B$7+RawData!L1919*ScoringModel!$B$8+RawData!M1919*ScoringModel!$B$9+RawData!N1919*ScoringModel!$B$10)*0.01,"")</f>
        <v/>
      </c>
      <c r="O1919" t="str">
        <f>IF(A1919&lt;&gt;"",(RawData!O1919*ScoringModel!$B$14+RawData!P1919*ScoringModel!$B$15+RawData!Q1919*ScoringModel!$B$16+RawData!R1919*ScoringModel!$B$17+RawData!S1919*ScoringModel!$B$18+RawData!T1919*ScoringModel!$B$19+RawData!U1919*ScoringModel!$B$20)*0.01,"")</f>
        <v/>
      </c>
      <c r="P1919" t="str">
        <f>IF(A1919&lt;&gt;"",(RawData!V1919*ScoringModel!$B$24+RawData!W1919*ScoringModel!$B$25+RawData!X1919*ScoringModel!$B$26+RawData!Y1919*ScoringModel!$B$27+RawData!Z1919*ScoringModel!$B$28+RawData!AA1919*ScoringModel!$B$29+RawData!AB1919*ScoringModel!$B$30)*0.01,"")</f>
        <v/>
      </c>
      <c r="Q1919" s="19"/>
      <c r="R1919" s="19"/>
      <c r="S1919" s="19"/>
      <c r="T1919" s="19"/>
      <c r="U1919" s="19"/>
      <c r="V1919" s="19"/>
    </row>
    <row r="1920" spans="1:22" x14ac:dyDescent="0.25">
      <c r="A1920" t="str">
        <f>IF(RawData!A1920&lt;&gt;"",RawData!A1920,"")</f>
        <v/>
      </c>
      <c r="B1920" t="str">
        <f>IF(RawData!B1920&lt;&gt;"",CONCATENATE(RawData!B1920,", ",RawData!C1920),"")</f>
        <v/>
      </c>
      <c r="C1920" t="str">
        <f>IF(RawData!D1920&lt;&gt;"",RawData!D1920,"")</f>
        <v/>
      </c>
      <c r="D1920" s="28" t="str">
        <f>IF(RawData!E1920&lt;&gt;"",RawData!E1920,"")</f>
        <v/>
      </c>
      <c r="E1920" t="str">
        <f>IF(RawData!F1920&lt;&gt;"",CONCATENATE(RawData!F1920,", ",LEFT(RawData!G1920,1)),"")</f>
        <v/>
      </c>
      <c r="G1920" s="30" t="str">
        <f t="shared" si="29"/>
        <v/>
      </c>
      <c r="H1920" t="str">
        <f>IF(A1920&lt;&gt;"",VLOOKUP(G1920,ScoreRanges!$C$4:$E$8,3),"")</f>
        <v/>
      </c>
      <c r="J1920" s="30" t="str">
        <f>IF(AND(ConversionTable!$F$2&lt;&gt;"",A1920&lt;&gt;""),VLOOKUP(G1920,ConversionTable!B$2:D$402,3),"")</f>
        <v/>
      </c>
      <c r="K1920" t="str">
        <f>IF(AND(ConversionTable!$F$2&lt;&gt;"",A1920&lt;&gt;""),VLOOKUP(J1920,ConversionTable!I$4:K$7,3),"")</f>
        <v/>
      </c>
      <c r="M1920" t="str">
        <f>IF(A1920&lt;&gt;"",(RawData!AC1920*ScoringModel!$B$11+RawData!AD1920*ScoringModel!$B$21+RawData!AE1920*ScoringModel!$B$31)*0.01,"")</f>
        <v/>
      </c>
      <c r="N1920" t="str">
        <f>IF(A1920&lt;&gt;"",(RawData!H1920*ScoringModel!$B$4+RawData!I1920*ScoringModel!$B$5+RawData!J1920*ScoringModel!$B$6+RawData!K1920*ScoringModel!$B$7+RawData!L1920*ScoringModel!$B$8+RawData!M1920*ScoringModel!$B$9+RawData!N1920*ScoringModel!$B$10)*0.01,"")</f>
        <v/>
      </c>
      <c r="O1920" t="str">
        <f>IF(A1920&lt;&gt;"",(RawData!O1920*ScoringModel!$B$14+RawData!P1920*ScoringModel!$B$15+RawData!Q1920*ScoringModel!$B$16+RawData!R1920*ScoringModel!$B$17+RawData!S1920*ScoringModel!$B$18+RawData!T1920*ScoringModel!$B$19+RawData!U1920*ScoringModel!$B$20)*0.01,"")</f>
        <v/>
      </c>
      <c r="P1920" t="str">
        <f>IF(A1920&lt;&gt;"",(RawData!V1920*ScoringModel!$B$24+RawData!W1920*ScoringModel!$B$25+RawData!X1920*ScoringModel!$B$26+RawData!Y1920*ScoringModel!$B$27+RawData!Z1920*ScoringModel!$B$28+RawData!AA1920*ScoringModel!$B$29+RawData!AB1920*ScoringModel!$B$30)*0.01,"")</f>
        <v/>
      </c>
      <c r="Q1920" s="19"/>
      <c r="R1920" s="19"/>
      <c r="S1920" s="19"/>
      <c r="T1920" s="19"/>
      <c r="U1920" s="19"/>
      <c r="V1920" s="19"/>
    </row>
    <row r="1921" spans="1:22" x14ac:dyDescent="0.25">
      <c r="A1921" t="str">
        <f>IF(RawData!A1921&lt;&gt;"",RawData!A1921,"")</f>
        <v/>
      </c>
      <c r="B1921" t="str">
        <f>IF(RawData!B1921&lt;&gt;"",CONCATENATE(RawData!B1921,", ",RawData!C1921),"")</f>
        <v/>
      </c>
      <c r="C1921" t="str">
        <f>IF(RawData!D1921&lt;&gt;"",RawData!D1921,"")</f>
        <v/>
      </c>
      <c r="D1921" s="28" t="str">
        <f>IF(RawData!E1921&lt;&gt;"",RawData!E1921,"")</f>
        <v/>
      </c>
      <c r="E1921" t="str">
        <f>IF(RawData!F1921&lt;&gt;"",CONCATENATE(RawData!F1921,", ",LEFT(RawData!G1921,1)),"")</f>
        <v/>
      </c>
      <c r="G1921" s="30" t="str">
        <f t="shared" si="29"/>
        <v/>
      </c>
      <c r="H1921" t="str">
        <f>IF(A1921&lt;&gt;"",VLOOKUP(G1921,ScoreRanges!$C$4:$E$8,3),"")</f>
        <v/>
      </c>
      <c r="J1921" s="30" t="str">
        <f>IF(AND(ConversionTable!$F$2&lt;&gt;"",A1921&lt;&gt;""),VLOOKUP(G1921,ConversionTable!B$2:D$402,3),"")</f>
        <v/>
      </c>
      <c r="K1921" t="str">
        <f>IF(AND(ConversionTable!$F$2&lt;&gt;"",A1921&lt;&gt;""),VLOOKUP(J1921,ConversionTable!I$4:K$7,3),"")</f>
        <v/>
      </c>
      <c r="M1921" t="str">
        <f>IF(A1921&lt;&gt;"",(RawData!AC1921*ScoringModel!$B$11+RawData!AD1921*ScoringModel!$B$21+RawData!AE1921*ScoringModel!$B$31)*0.01,"")</f>
        <v/>
      </c>
      <c r="N1921" t="str">
        <f>IF(A1921&lt;&gt;"",(RawData!H1921*ScoringModel!$B$4+RawData!I1921*ScoringModel!$B$5+RawData!J1921*ScoringModel!$B$6+RawData!K1921*ScoringModel!$B$7+RawData!L1921*ScoringModel!$B$8+RawData!M1921*ScoringModel!$B$9+RawData!N1921*ScoringModel!$B$10)*0.01,"")</f>
        <v/>
      </c>
      <c r="O1921" t="str">
        <f>IF(A1921&lt;&gt;"",(RawData!O1921*ScoringModel!$B$14+RawData!P1921*ScoringModel!$B$15+RawData!Q1921*ScoringModel!$B$16+RawData!R1921*ScoringModel!$B$17+RawData!S1921*ScoringModel!$B$18+RawData!T1921*ScoringModel!$B$19+RawData!U1921*ScoringModel!$B$20)*0.01,"")</f>
        <v/>
      </c>
      <c r="P1921" t="str">
        <f>IF(A1921&lt;&gt;"",(RawData!V1921*ScoringModel!$B$24+RawData!W1921*ScoringModel!$B$25+RawData!X1921*ScoringModel!$B$26+RawData!Y1921*ScoringModel!$B$27+RawData!Z1921*ScoringModel!$B$28+RawData!AA1921*ScoringModel!$B$29+RawData!AB1921*ScoringModel!$B$30)*0.01,"")</f>
        <v/>
      </c>
      <c r="Q1921" s="19"/>
      <c r="R1921" s="19"/>
      <c r="S1921" s="19"/>
      <c r="T1921" s="19"/>
      <c r="U1921" s="19"/>
      <c r="V1921" s="19"/>
    </row>
    <row r="1922" spans="1:22" x14ac:dyDescent="0.25">
      <c r="A1922" t="str">
        <f>IF(RawData!A1922&lt;&gt;"",RawData!A1922,"")</f>
        <v/>
      </c>
      <c r="B1922" t="str">
        <f>IF(RawData!B1922&lt;&gt;"",CONCATENATE(RawData!B1922,", ",RawData!C1922),"")</f>
        <v/>
      </c>
      <c r="C1922" t="str">
        <f>IF(RawData!D1922&lt;&gt;"",RawData!D1922,"")</f>
        <v/>
      </c>
      <c r="D1922" s="28" t="str">
        <f>IF(RawData!E1922&lt;&gt;"",RawData!E1922,"")</f>
        <v/>
      </c>
      <c r="E1922" t="str">
        <f>IF(RawData!F1922&lt;&gt;"",CONCATENATE(RawData!F1922,", ",LEFT(RawData!G1922,1)),"")</f>
        <v/>
      </c>
      <c r="G1922" s="30" t="str">
        <f t="shared" si="29"/>
        <v/>
      </c>
      <c r="H1922" t="str">
        <f>IF(A1922&lt;&gt;"",VLOOKUP(G1922,ScoreRanges!$C$4:$E$8,3),"")</f>
        <v/>
      </c>
      <c r="J1922" s="30" t="str">
        <f>IF(AND(ConversionTable!$F$2&lt;&gt;"",A1922&lt;&gt;""),VLOOKUP(G1922,ConversionTable!B$2:D$402,3),"")</f>
        <v/>
      </c>
      <c r="K1922" t="str">
        <f>IF(AND(ConversionTable!$F$2&lt;&gt;"",A1922&lt;&gt;""),VLOOKUP(J1922,ConversionTable!I$4:K$7,3),"")</f>
        <v/>
      </c>
      <c r="M1922" t="str">
        <f>IF(A1922&lt;&gt;"",(RawData!AC1922*ScoringModel!$B$11+RawData!AD1922*ScoringModel!$B$21+RawData!AE1922*ScoringModel!$B$31)*0.01,"")</f>
        <v/>
      </c>
      <c r="N1922" t="str">
        <f>IF(A1922&lt;&gt;"",(RawData!H1922*ScoringModel!$B$4+RawData!I1922*ScoringModel!$B$5+RawData!J1922*ScoringModel!$B$6+RawData!K1922*ScoringModel!$B$7+RawData!L1922*ScoringModel!$B$8+RawData!M1922*ScoringModel!$B$9+RawData!N1922*ScoringModel!$B$10)*0.01,"")</f>
        <v/>
      </c>
      <c r="O1922" t="str">
        <f>IF(A1922&lt;&gt;"",(RawData!O1922*ScoringModel!$B$14+RawData!P1922*ScoringModel!$B$15+RawData!Q1922*ScoringModel!$B$16+RawData!R1922*ScoringModel!$B$17+RawData!S1922*ScoringModel!$B$18+RawData!T1922*ScoringModel!$B$19+RawData!U1922*ScoringModel!$B$20)*0.01,"")</f>
        <v/>
      </c>
      <c r="P1922" t="str">
        <f>IF(A1922&lt;&gt;"",(RawData!V1922*ScoringModel!$B$24+RawData!W1922*ScoringModel!$B$25+RawData!X1922*ScoringModel!$B$26+RawData!Y1922*ScoringModel!$B$27+RawData!Z1922*ScoringModel!$B$28+RawData!AA1922*ScoringModel!$B$29+RawData!AB1922*ScoringModel!$B$30)*0.01,"")</f>
        <v/>
      </c>
      <c r="Q1922" s="19"/>
      <c r="R1922" s="19"/>
      <c r="S1922" s="19"/>
      <c r="T1922" s="19"/>
      <c r="U1922" s="19"/>
      <c r="V1922" s="19"/>
    </row>
    <row r="1923" spans="1:22" x14ac:dyDescent="0.25">
      <c r="A1923" t="str">
        <f>IF(RawData!A1923&lt;&gt;"",RawData!A1923,"")</f>
        <v/>
      </c>
      <c r="B1923" t="str">
        <f>IF(RawData!B1923&lt;&gt;"",CONCATENATE(RawData!B1923,", ",RawData!C1923),"")</f>
        <v/>
      </c>
      <c r="C1923" t="str">
        <f>IF(RawData!D1923&lt;&gt;"",RawData!D1923,"")</f>
        <v/>
      </c>
      <c r="D1923" s="28" t="str">
        <f>IF(RawData!E1923&lt;&gt;"",RawData!E1923,"")</f>
        <v/>
      </c>
      <c r="E1923" t="str">
        <f>IF(RawData!F1923&lt;&gt;"",CONCATENATE(RawData!F1923,", ",LEFT(RawData!G1923,1)),"")</f>
        <v/>
      </c>
      <c r="G1923" s="30" t="str">
        <f t="shared" ref="G1923:G1986" si="30">IF(A1923&lt;&gt;"",SUM(M1923:P1923),"")</f>
        <v/>
      </c>
      <c r="H1923" t="str">
        <f>IF(A1923&lt;&gt;"",VLOOKUP(G1923,ScoreRanges!$C$4:$E$8,3),"")</f>
        <v/>
      </c>
      <c r="J1923" s="30" t="str">
        <f>IF(AND(ConversionTable!$F$2&lt;&gt;"",A1923&lt;&gt;""),VLOOKUP(G1923,ConversionTable!B$2:D$402,3),"")</f>
        <v/>
      </c>
      <c r="K1923" t="str">
        <f>IF(AND(ConversionTable!$F$2&lt;&gt;"",A1923&lt;&gt;""),VLOOKUP(J1923,ConversionTable!I$4:K$7,3),"")</f>
        <v/>
      </c>
      <c r="M1923" t="str">
        <f>IF(A1923&lt;&gt;"",(RawData!AC1923*ScoringModel!$B$11+RawData!AD1923*ScoringModel!$B$21+RawData!AE1923*ScoringModel!$B$31)*0.01,"")</f>
        <v/>
      </c>
      <c r="N1923" t="str">
        <f>IF(A1923&lt;&gt;"",(RawData!H1923*ScoringModel!$B$4+RawData!I1923*ScoringModel!$B$5+RawData!J1923*ScoringModel!$B$6+RawData!K1923*ScoringModel!$B$7+RawData!L1923*ScoringModel!$B$8+RawData!M1923*ScoringModel!$B$9+RawData!N1923*ScoringModel!$B$10)*0.01,"")</f>
        <v/>
      </c>
      <c r="O1923" t="str">
        <f>IF(A1923&lt;&gt;"",(RawData!O1923*ScoringModel!$B$14+RawData!P1923*ScoringModel!$B$15+RawData!Q1923*ScoringModel!$B$16+RawData!R1923*ScoringModel!$B$17+RawData!S1923*ScoringModel!$B$18+RawData!T1923*ScoringModel!$B$19+RawData!U1923*ScoringModel!$B$20)*0.01,"")</f>
        <v/>
      </c>
      <c r="P1923" t="str">
        <f>IF(A1923&lt;&gt;"",(RawData!V1923*ScoringModel!$B$24+RawData!W1923*ScoringModel!$B$25+RawData!X1923*ScoringModel!$B$26+RawData!Y1923*ScoringModel!$B$27+RawData!Z1923*ScoringModel!$B$28+RawData!AA1923*ScoringModel!$B$29+RawData!AB1923*ScoringModel!$B$30)*0.01,"")</f>
        <v/>
      </c>
      <c r="Q1923" s="19"/>
      <c r="R1923" s="19"/>
      <c r="S1923" s="19"/>
      <c r="T1923" s="19"/>
      <c r="U1923" s="19"/>
      <c r="V1923" s="19"/>
    </row>
    <row r="1924" spans="1:22" x14ac:dyDescent="0.25">
      <c r="A1924" t="str">
        <f>IF(RawData!A1924&lt;&gt;"",RawData!A1924,"")</f>
        <v/>
      </c>
      <c r="B1924" t="str">
        <f>IF(RawData!B1924&lt;&gt;"",CONCATENATE(RawData!B1924,", ",RawData!C1924),"")</f>
        <v/>
      </c>
      <c r="C1924" t="str">
        <f>IF(RawData!D1924&lt;&gt;"",RawData!D1924,"")</f>
        <v/>
      </c>
      <c r="D1924" s="28" t="str">
        <f>IF(RawData!E1924&lt;&gt;"",RawData!E1924,"")</f>
        <v/>
      </c>
      <c r="E1924" t="str">
        <f>IF(RawData!F1924&lt;&gt;"",CONCATENATE(RawData!F1924,", ",LEFT(RawData!G1924,1)),"")</f>
        <v/>
      </c>
      <c r="G1924" s="30" t="str">
        <f t="shared" si="30"/>
        <v/>
      </c>
      <c r="H1924" t="str">
        <f>IF(A1924&lt;&gt;"",VLOOKUP(G1924,ScoreRanges!$C$4:$E$8,3),"")</f>
        <v/>
      </c>
      <c r="J1924" s="30" t="str">
        <f>IF(AND(ConversionTable!$F$2&lt;&gt;"",A1924&lt;&gt;""),VLOOKUP(G1924,ConversionTable!B$2:D$402,3),"")</f>
        <v/>
      </c>
      <c r="K1924" t="str">
        <f>IF(AND(ConversionTable!$F$2&lt;&gt;"",A1924&lt;&gt;""),VLOOKUP(J1924,ConversionTable!I$4:K$7,3),"")</f>
        <v/>
      </c>
      <c r="M1924" t="str">
        <f>IF(A1924&lt;&gt;"",(RawData!AC1924*ScoringModel!$B$11+RawData!AD1924*ScoringModel!$B$21+RawData!AE1924*ScoringModel!$B$31)*0.01,"")</f>
        <v/>
      </c>
      <c r="N1924" t="str">
        <f>IF(A1924&lt;&gt;"",(RawData!H1924*ScoringModel!$B$4+RawData!I1924*ScoringModel!$B$5+RawData!J1924*ScoringModel!$B$6+RawData!K1924*ScoringModel!$B$7+RawData!L1924*ScoringModel!$B$8+RawData!M1924*ScoringModel!$B$9+RawData!N1924*ScoringModel!$B$10)*0.01,"")</f>
        <v/>
      </c>
      <c r="O1924" t="str">
        <f>IF(A1924&lt;&gt;"",(RawData!O1924*ScoringModel!$B$14+RawData!P1924*ScoringModel!$B$15+RawData!Q1924*ScoringModel!$B$16+RawData!R1924*ScoringModel!$B$17+RawData!S1924*ScoringModel!$B$18+RawData!T1924*ScoringModel!$B$19+RawData!U1924*ScoringModel!$B$20)*0.01,"")</f>
        <v/>
      </c>
      <c r="P1924" t="str">
        <f>IF(A1924&lt;&gt;"",(RawData!V1924*ScoringModel!$B$24+RawData!W1924*ScoringModel!$B$25+RawData!X1924*ScoringModel!$B$26+RawData!Y1924*ScoringModel!$B$27+RawData!Z1924*ScoringModel!$B$28+RawData!AA1924*ScoringModel!$B$29+RawData!AB1924*ScoringModel!$B$30)*0.01,"")</f>
        <v/>
      </c>
      <c r="Q1924" s="19"/>
      <c r="R1924" s="19"/>
      <c r="S1924" s="19"/>
      <c r="T1924" s="19"/>
      <c r="U1924" s="19"/>
      <c r="V1924" s="19"/>
    </row>
    <row r="1925" spans="1:22" x14ac:dyDescent="0.25">
      <c r="A1925" t="str">
        <f>IF(RawData!A1925&lt;&gt;"",RawData!A1925,"")</f>
        <v/>
      </c>
      <c r="B1925" t="str">
        <f>IF(RawData!B1925&lt;&gt;"",CONCATENATE(RawData!B1925,", ",RawData!C1925),"")</f>
        <v/>
      </c>
      <c r="C1925" t="str">
        <f>IF(RawData!D1925&lt;&gt;"",RawData!D1925,"")</f>
        <v/>
      </c>
      <c r="D1925" s="28" t="str">
        <f>IF(RawData!E1925&lt;&gt;"",RawData!E1925,"")</f>
        <v/>
      </c>
      <c r="E1925" t="str">
        <f>IF(RawData!F1925&lt;&gt;"",CONCATENATE(RawData!F1925,", ",LEFT(RawData!G1925,1)),"")</f>
        <v/>
      </c>
      <c r="G1925" s="30" t="str">
        <f t="shared" si="30"/>
        <v/>
      </c>
      <c r="H1925" t="str">
        <f>IF(A1925&lt;&gt;"",VLOOKUP(G1925,ScoreRanges!$C$4:$E$8,3),"")</f>
        <v/>
      </c>
      <c r="J1925" s="30" t="str">
        <f>IF(AND(ConversionTable!$F$2&lt;&gt;"",A1925&lt;&gt;""),VLOOKUP(G1925,ConversionTable!B$2:D$402,3),"")</f>
        <v/>
      </c>
      <c r="K1925" t="str">
        <f>IF(AND(ConversionTable!$F$2&lt;&gt;"",A1925&lt;&gt;""),VLOOKUP(J1925,ConversionTable!I$4:K$7,3),"")</f>
        <v/>
      </c>
      <c r="M1925" t="str">
        <f>IF(A1925&lt;&gt;"",(RawData!AC1925*ScoringModel!$B$11+RawData!AD1925*ScoringModel!$B$21+RawData!AE1925*ScoringModel!$B$31)*0.01,"")</f>
        <v/>
      </c>
      <c r="N1925" t="str">
        <f>IF(A1925&lt;&gt;"",(RawData!H1925*ScoringModel!$B$4+RawData!I1925*ScoringModel!$B$5+RawData!J1925*ScoringModel!$B$6+RawData!K1925*ScoringModel!$B$7+RawData!L1925*ScoringModel!$B$8+RawData!M1925*ScoringModel!$B$9+RawData!N1925*ScoringModel!$B$10)*0.01,"")</f>
        <v/>
      </c>
      <c r="O1925" t="str">
        <f>IF(A1925&lt;&gt;"",(RawData!O1925*ScoringModel!$B$14+RawData!P1925*ScoringModel!$B$15+RawData!Q1925*ScoringModel!$B$16+RawData!R1925*ScoringModel!$B$17+RawData!S1925*ScoringModel!$B$18+RawData!T1925*ScoringModel!$B$19+RawData!U1925*ScoringModel!$B$20)*0.01,"")</f>
        <v/>
      </c>
      <c r="P1925" t="str">
        <f>IF(A1925&lt;&gt;"",(RawData!V1925*ScoringModel!$B$24+RawData!W1925*ScoringModel!$B$25+RawData!X1925*ScoringModel!$B$26+RawData!Y1925*ScoringModel!$B$27+RawData!Z1925*ScoringModel!$B$28+RawData!AA1925*ScoringModel!$B$29+RawData!AB1925*ScoringModel!$B$30)*0.01,"")</f>
        <v/>
      </c>
      <c r="Q1925" s="19"/>
      <c r="R1925" s="19"/>
      <c r="S1925" s="19"/>
      <c r="T1925" s="19"/>
      <c r="U1925" s="19"/>
      <c r="V1925" s="19"/>
    </row>
    <row r="1926" spans="1:22" x14ac:dyDescent="0.25">
      <c r="A1926" t="str">
        <f>IF(RawData!A1926&lt;&gt;"",RawData!A1926,"")</f>
        <v/>
      </c>
      <c r="B1926" t="str">
        <f>IF(RawData!B1926&lt;&gt;"",CONCATENATE(RawData!B1926,", ",RawData!C1926),"")</f>
        <v/>
      </c>
      <c r="C1926" t="str">
        <f>IF(RawData!D1926&lt;&gt;"",RawData!D1926,"")</f>
        <v/>
      </c>
      <c r="D1926" s="28" t="str">
        <f>IF(RawData!E1926&lt;&gt;"",RawData!E1926,"")</f>
        <v/>
      </c>
      <c r="E1926" t="str">
        <f>IF(RawData!F1926&lt;&gt;"",CONCATENATE(RawData!F1926,", ",LEFT(RawData!G1926,1)),"")</f>
        <v/>
      </c>
      <c r="G1926" s="30" t="str">
        <f t="shared" si="30"/>
        <v/>
      </c>
      <c r="H1926" t="str">
        <f>IF(A1926&lt;&gt;"",VLOOKUP(G1926,ScoreRanges!$C$4:$E$8,3),"")</f>
        <v/>
      </c>
      <c r="J1926" s="30" t="str">
        <f>IF(AND(ConversionTable!$F$2&lt;&gt;"",A1926&lt;&gt;""),VLOOKUP(G1926,ConversionTable!B$2:D$402,3),"")</f>
        <v/>
      </c>
      <c r="K1926" t="str">
        <f>IF(AND(ConversionTable!$F$2&lt;&gt;"",A1926&lt;&gt;""),VLOOKUP(J1926,ConversionTable!I$4:K$7,3),"")</f>
        <v/>
      </c>
      <c r="M1926" t="str">
        <f>IF(A1926&lt;&gt;"",(RawData!AC1926*ScoringModel!$B$11+RawData!AD1926*ScoringModel!$B$21+RawData!AE1926*ScoringModel!$B$31)*0.01,"")</f>
        <v/>
      </c>
      <c r="N1926" t="str">
        <f>IF(A1926&lt;&gt;"",(RawData!H1926*ScoringModel!$B$4+RawData!I1926*ScoringModel!$B$5+RawData!J1926*ScoringModel!$B$6+RawData!K1926*ScoringModel!$B$7+RawData!L1926*ScoringModel!$B$8+RawData!M1926*ScoringModel!$B$9+RawData!N1926*ScoringModel!$B$10)*0.01,"")</f>
        <v/>
      </c>
      <c r="O1926" t="str">
        <f>IF(A1926&lt;&gt;"",(RawData!O1926*ScoringModel!$B$14+RawData!P1926*ScoringModel!$B$15+RawData!Q1926*ScoringModel!$B$16+RawData!R1926*ScoringModel!$B$17+RawData!S1926*ScoringModel!$B$18+RawData!T1926*ScoringModel!$B$19+RawData!U1926*ScoringModel!$B$20)*0.01,"")</f>
        <v/>
      </c>
      <c r="P1926" t="str">
        <f>IF(A1926&lt;&gt;"",(RawData!V1926*ScoringModel!$B$24+RawData!W1926*ScoringModel!$B$25+RawData!X1926*ScoringModel!$B$26+RawData!Y1926*ScoringModel!$B$27+RawData!Z1926*ScoringModel!$B$28+RawData!AA1926*ScoringModel!$B$29+RawData!AB1926*ScoringModel!$B$30)*0.01,"")</f>
        <v/>
      </c>
      <c r="Q1926" s="19"/>
      <c r="R1926" s="19"/>
      <c r="S1926" s="19"/>
      <c r="T1926" s="19"/>
      <c r="U1926" s="19"/>
      <c r="V1926" s="19"/>
    </row>
    <row r="1927" spans="1:22" x14ac:dyDescent="0.25">
      <c r="A1927" t="str">
        <f>IF(RawData!A1927&lt;&gt;"",RawData!A1927,"")</f>
        <v/>
      </c>
      <c r="B1927" t="str">
        <f>IF(RawData!B1927&lt;&gt;"",CONCATENATE(RawData!B1927,", ",RawData!C1927),"")</f>
        <v/>
      </c>
      <c r="C1927" t="str">
        <f>IF(RawData!D1927&lt;&gt;"",RawData!D1927,"")</f>
        <v/>
      </c>
      <c r="D1927" s="28" t="str">
        <f>IF(RawData!E1927&lt;&gt;"",RawData!E1927,"")</f>
        <v/>
      </c>
      <c r="E1927" t="str">
        <f>IF(RawData!F1927&lt;&gt;"",CONCATENATE(RawData!F1927,", ",LEFT(RawData!G1927,1)),"")</f>
        <v/>
      </c>
      <c r="G1927" s="30" t="str">
        <f t="shared" si="30"/>
        <v/>
      </c>
      <c r="H1927" t="str">
        <f>IF(A1927&lt;&gt;"",VLOOKUP(G1927,ScoreRanges!$C$4:$E$8,3),"")</f>
        <v/>
      </c>
      <c r="J1927" s="30" t="str">
        <f>IF(AND(ConversionTable!$F$2&lt;&gt;"",A1927&lt;&gt;""),VLOOKUP(G1927,ConversionTable!B$2:D$402,3),"")</f>
        <v/>
      </c>
      <c r="K1927" t="str">
        <f>IF(AND(ConversionTable!$F$2&lt;&gt;"",A1927&lt;&gt;""),VLOOKUP(J1927,ConversionTable!I$4:K$7,3),"")</f>
        <v/>
      </c>
      <c r="M1927" t="str">
        <f>IF(A1927&lt;&gt;"",(RawData!AC1927*ScoringModel!$B$11+RawData!AD1927*ScoringModel!$B$21+RawData!AE1927*ScoringModel!$B$31)*0.01,"")</f>
        <v/>
      </c>
      <c r="N1927" t="str">
        <f>IF(A1927&lt;&gt;"",(RawData!H1927*ScoringModel!$B$4+RawData!I1927*ScoringModel!$B$5+RawData!J1927*ScoringModel!$B$6+RawData!K1927*ScoringModel!$B$7+RawData!L1927*ScoringModel!$B$8+RawData!M1927*ScoringModel!$B$9+RawData!N1927*ScoringModel!$B$10)*0.01,"")</f>
        <v/>
      </c>
      <c r="O1927" t="str">
        <f>IF(A1927&lt;&gt;"",(RawData!O1927*ScoringModel!$B$14+RawData!P1927*ScoringModel!$B$15+RawData!Q1927*ScoringModel!$B$16+RawData!R1927*ScoringModel!$B$17+RawData!S1927*ScoringModel!$B$18+RawData!T1927*ScoringModel!$B$19+RawData!U1927*ScoringModel!$B$20)*0.01,"")</f>
        <v/>
      </c>
      <c r="P1927" t="str">
        <f>IF(A1927&lt;&gt;"",(RawData!V1927*ScoringModel!$B$24+RawData!W1927*ScoringModel!$B$25+RawData!X1927*ScoringModel!$B$26+RawData!Y1927*ScoringModel!$B$27+RawData!Z1927*ScoringModel!$B$28+RawData!AA1927*ScoringModel!$B$29+RawData!AB1927*ScoringModel!$B$30)*0.01,"")</f>
        <v/>
      </c>
      <c r="Q1927" s="19"/>
      <c r="R1927" s="19"/>
      <c r="S1927" s="19"/>
      <c r="T1927" s="19"/>
      <c r="U1927" s="19"/>
      <c r="V1927" s="19"/>
    </row>
    <row r="1928" spans="1:22" x14ac:dyDescent="0.25">
      <c r="A1928" t="str">
        <f>IF(RawData!A1928&lt;&gt;"",RawData!A1928,"")</f>
        <v/>
      </c>
      <c r="B1928" t="str">
        <f>IF(RawData!B1928&lt;&gt;"",CONCATENATE(RawData!B1928,", ",RawData!C1928),"")</f>
        <v/>
      </c>
      <c r="C1928" t="str">
        <f>IF(RawData!D1928&lt;&gt;"",RawData!D1928,"")</f>
        <v/>
      </c>
      <c r="D1928" s="28" t="str">
        <f>IF(RawData!E1928&lt;&gt;"",RawData!E1928,"")</f>
        <v/>
      </c>
      <c r="E1928" t="str">
        <f>IF(RawData!F1928&lt;&gt;"",CONCATENATE(RawData!F1928,", ",LEFT(RawData!G1928,1)),"")</f>
        <v/>
      </c>
      <c r="G1928" s="30" t="str">
        <f t="shared" si="30"/>
        <v/>
      </c>
      <c r="H1928" t="str">
        <f>IF(A1928&lt;&gt;"",VLOOKUP(G1928,ScoreRanges!$C$4:$E$8,3),"")</f>
        <v/>
      </c>
      <c r="J1928" s="30" t="str">
        <f>IF(AND(ConversionTable!$F$2&lt;&gt;"",A1928&lt;&gt;""),VLOOKUP(G1928,ConversionTable!B$2:D$402,3),"")</f>
        <v/>
      </c>
      <c r="K1928" t="str">
        <f>IF(AND(ConversionTable!$F$2&lt;&gt;"",A1928&lt;&gt;""),VLOOKUP(J1928,ConversionTable!I$4:K$7,3),"")</f>
        <v/>
      </c>
      <c r="M1928" t="str">
        <f>IF(A1928&lt;&gt;"",(RawData!AC1928*ScoringModel!$B$11+RawData!AD1928*ScoringModel!$B$21+RawData!AE1928*ScoringModel!$B$31)*0.01,"")</f>
        <v/>
      </c>
      <c r="N1928" t="str">
        <f>IF(A1928&lt;&gt;"",(RawData!H1928*ScoringModel!$B$4+RawData!I1928*ScoringModel!$B$5+RawData!J1928*ScoringModel!$B$6+RawData!K1928*ScoringModel!$B$7+RawData!L1928*ScoringModel!$B$8+RawData!M1928*ScoringModel!$B$9+RawData!N1928*ScoringModel!$B$10)*0.01,"")</f>
        <v/>
      </c>
      <c r="O1928" t="str">
        <f>IF(A1928&lt;&gt;"",(RawData!O1928*ScoringModel!$B$14+RawData!P1928*ScoringModel!$B$15+RawData!Q1928*ScoringModel!$B$16+RawData!R1928*ScoringModel!$B$17+RawData!S1928*ScoringModel!$B$18+RawData!T1928*ScoringModel!$B$19+RawData!U1928*ScoringModel!$B$20)*0.01,"")</f>
        <v/>
      </c>
      <c r="P1928" t="str">
        <f>IF(A1928&lt;&gt;"",(RawData!V1928*ScoringModel!$B$24+RawData!W1928*ScoringModel!$B$25+RawData!X1928*ScoringModel!$B$26+RawData!Y1928*ScoringModel!$B$27+RawData!Z1928*ScoringModel!$B$28+RawData!AA1928*ScoringModel!$B$29+RawData!AB1928*ScoringModel!$B$30)*0.01,"")</f>
        <v/>
      </c>
      <c r="Q1928" s="19"/>
      <c r="R1928" s="19"/>
      <c r="S1928" s="19"/>
      <c r="T1928" s="19"/>
      <c r="U1928" s="19"/>
      <c r="V1928" s="19"/>
    </row>
    <row r="1929" spans="1:22" x14ac:dyDescent="0.25">
      <c r="A1929" t="str">
        <f>IF(RawData!A1929&lt;&gt;"",RawData!A1929,"")</f>
        <v/>
      </c>
      <c r="B1929" t="str">
        <f>IF(RawData!B1929&lt;&gt;"",CONCATENATE(RawData!B1929,", ",RawData!C1929),"")</f>
        <v/>
      </c>
      <c r="C1929" t="str">
        <f>IF(RawData!D1929&lt;&gt;"",RawData!D1929,"")</f>
        <v/>
      </c>
      <c r="D1929" s="28" t="str">
        <f>IF(RawData!E1929&lt;&gt;"",RawData!E1929,"")</f>
        <v/>
      </c>
      <c r="E1929" t="str">
        <f>IF(RawData!F1929&lt;&gt;"",CONCATENATE(RawData!F1929,", ",LEFT(RawData!G1929,1)),"")</f>
        <v/>
      </c>
      <c r="G1929" s="30" t="str">
        <f t="shared" si="30"/>
        <v/>
      </c>
      <c r="H1929" t="str">
        <f>IF(A1929&lt;&gt;"",VLOOKUP(G1929,ScoreRanges!$C$4:$E$8,3),"")</f>
        <v/>
      </c>
      <c r="J1929" s="30" t="str">
        <f>IF(AND(ConversionTable!$F$2&lt;&gt;"",A1929&lt;&gt;""),VLOOKUP(G1929,ConversionTable!B$2:D$402,3),"")</f>
        <v/>
      </c>
      <c r="K1929" t="str">
        <f>IF(AND(ConversionTable!$F$2&lt;&gt;"",A1929&lt;&gt;""),VLOOKUP(J1929,ConversionTable!I$4:K$7,3),"")</f>
        <v/>
      </c>
      <c r="M1929" t="str">
        <f>IF(A1929&lt;&gt;"",(RawData!AC1929*ScoringModel!$B$11+RawData!AD1929*ScoringModel!$B$21+RawData!AE1929*ScoringModel!$B$31)*0.01,"")</f>
        <v/>
      </c>
      <c r="N1929" t="str">
        <f>IF(A1929&lt;&gt;"",(RawData!H1929*ScoringModel!$B$4+RawData!I1929*ScoringModel!$B$5+RawData!J1929*ScoringModel!$B$6+RawData!K1929*ScoringModel!$B$7+RawData!L1929*ScoringModel!$B$8+RawData!M1929*ScoringModel!$B$9+RawData!N1929*ScoringModel!$B$10)*0.01,"")</f>
        <v/>
      </c>
      <c r="O1929" t="str">
        <f>IF(A1929&lt;&gt;"",(RawData!O1929*ScoringModel!$B$14+RawData!P1929*ScoringModel!$B$15+RawData!Q1929*ScoringModel!$B$16+RawData!R1929*ScoringModel!$B$17+RawData!S1929*ScoringModel!$B$18+RawData!T1929*ScoringModel!$B$19+RawData!U1929*ScoringModel!$B$20)*0.01,"")</f>
        <v/>
      </c>
      <c r="P1929" t="str">
        <f>IF(A1929&lt;&gt;"",(RawData!V1929*ScoringModel!$B$24+RawData!W1929*ScoringModel!$B$25+RawData!X1929*ScoringModel!$B$26+RawData!Y1929*ScoringModel!$B$27+RawData!Z1929*ScoringModel!$B$28+RawData!AA1929*ScoringModel!$B$29+RawData!AB1929*ScoringModel!$B$30)*0.01,"")</f>
        <v/>
      </c>
      <c r="Q1929" s="19"/>
      <c r="R1929" s="19"/>
      <c r="S1929" s="19"/>
      <c r="T1929" s="19"/>
      <c r="U1929" s="19"/>
      <c r="V1929" s="19"/>
    </row>
    <row r="1930" spans="1:22" x14ac:dyDescent="0.25">
      <c r="A1930" t="str">
        <f>IF(RawData!A1930&lt;&gt;"",RawData!A1930,"")</f>
        <v/>
      </c>
      <c r="B1930" t="str">
        <f>IF(RawData!B1930&lt;&gt;"",CONCATENATE(RawData!B1930,", ",RawData!C1930),"")</f>
        <v/>
      </c>
      <c r="C1930" t="str">
        <f>IF(RawData!D1930&lt;&gt;"",RawData!D1930,"")</f>
        <v/>
      </c>
      <c r="D1930" s="28" t="str">
        <f>IF(RawData!E1930&lt;&gt;"",RawData!E1930,"")</f>
        <v/>
      </c>
      <c r="E1930" t="str">
        <f>IF(RawData!F1930&lt;&gt;"",CONCATENATE(RawData!F1930,", ",LEFT(RawData!G1930,1)),"")</f>
        <v/>
      </c>
      <c r="G1930" s="30" t="str">
        <f t="shared" si="30"/>
        <v/>
      </c>
      <c r="H1930" t="str">
        <f>IF(A1930&lt;&gt;"",VLOOKUP(G1930,ScoreRanges!$C$4:$E$8,3),"")</f>
        <v/>
      </c>
      <c r="J1930" s="30" t="str">
        <f>IF(AND(ConversionTable!$F$2&lt;&gt;"",A1930&lt;&gt;""),VLOOKUP(G1930,ConversionTable!B$2:D$402,3),"")</f>
        <v/>
      </c>
      <c r="K1930" t="str">
        <f>IF(AND(ConversionTable!$F$2&lt;&gt;"",A1930&lt;&gt;""),VLOOKUP(J1930,ConversionTable!I$4:K$7,3),"")</f>
        <v/>
      </c>
      <c r="M1930" t="str">
        <f>IF(A1930&lt;&gt;"",(RawData!AC1930*ScoringModel!$B$11+RawData!AD1930*ScoringModel!$B$21+RawData!AE1930*ScoringModel!$B$31)*0.01,"")</f>
        <v/>
      </c>
      <c r="N1930" t="str">
        <f>IF(A1930&lt;&gt;"",(RawData!H1930*ScoringModel!$B$4+RawData!I1930*ScoringModel!$B$5+RawData!J1930*ScoringModel!$B$6+RawData!K1930*ScoringModel!$B$7+RawData!L1930*ScoringModel!$B$8+RawData!M1930*ScoringModel!$B$9+RawData!N1930*ScoringModel!$B$10)*0.01,"")</f>
        <v/>
      </c>
      <c r="O1930" t="str">
        <f>IF(A1930&lt;&gt;"",(RawData!O1930*ScoringModel!$B$14+RawData!P1930*ScoringModel!$B$15+RawData!Q1930*ScoringModel!$B$16+RawData!R1930*ScoringModel!$B$17+RawData!S1930*ScoringModel!$B$18+RawData!T1930*ScoringModel!$B$19+RawData!U1930*ScoringModel!$B$20)*0.01,"")</f>
        <v/>
      </c>
      <c r="P1930" t="str">
        <f>IF(A1930&lt;&gt;"",(RawData!V1930*ScoringModel!$B$24+RawData!W1930*ScoringModel!$B$25+RawData!X1930*ScoringModel!$B$26+RawData!Y1930*ScoringModel!$B$27+RawData!Z1930*ScoringModel!$B$28+RawData!AA1930*ScoringModel!$B$29+RawData!AB1930*ScoringModel!$B$30)*0.01,"")</f>
        <v/>
      </c>
      <c r="Q1930" s="19"/>
      <c r="R1930" s="19"/>
      <c r="S1930" s="19"/>
      <c r="T1930" s="19"/>
      <c r="U1930" s="19"/>
      <c r="V1930" s="19"/>
    </row>
    <row r="1931" spans="1:22" x14ac:dyDescent="0.25">
      <c r="A1931" t="str">
        <f>IF(RawData!A1931&lt;&gt;"",RawData!A1931,"")</f>
        <v/>
      </c>
      <c r="B1931" t="str">
        <f>IF(RawData!B1931&lt;&gt;"",CONCATENATE(RawData!B1931,", ",RawData!C1931),"")</f>
        <v/>
      </c>
      <c r="C1931" t="str">
        <f>IF(RawData!D1931&lt;&gt;"",RawData!D1931,"")</f>
        <v/>
      </c>
      <c r="D1931" s="28" t="str">
        <f>IF(RawData!E1931&lt;&gt;"",RawData!E1931,"")</f>
        <v/>
      </c>
      <c r="E1931" t="str">
        <f>IF(RawData!F1931&lt;&gt;"",CONCATENATE(RawData!F1931,", ",LEFT(RawData!G1931,1)),"")</f>
        <v/>
      </c>
      <c r="G1931" s="30" t="str">
        <f t="shared" si="30"/>
        <v/>
      </c>
      <c r="H1931" t="str">
        <f>IF(A1931&lt;&gt;"",VLOOKUP(G1931,ScoreRanges!$C$4:$E$8,3),"")</f>
        <v/>
      </c>
      <c r="J1931" s="30" t="str">
        <f>IF(AND(ConversionTable!$F$2&lt;&gt;"",A1931&lt;&gt;""),VLOOKUP(G1931,ConversionTable!B$2:D$402,3),"")</f>
        <v/>
      </c>
      <c r="K1931" t="str">
        <f>IF(AND(ConversionTable!$F$2&lt;&gt;"",A1931&lt;&gt;""),VLOOKUP(J1931,ConversionTable!I$4:K$7,3),"")</f>
        <v/>
      </c>
      <c r="M1931" t="str">
        <f>IF(A1931&lt;&gt;"",(RawData!AC1931*ScoringModel!$B$11+RawData!AD1931*ScoringModel!$B$21+RawData!AE1931*ScoringModel!$B$31)*0.01,"")</f>
        <v/>
      </c>
      <c r="N1931" t="str">
        <f>IF(A1931&lt;&gt;"",(RawData!H1931*ScoringModel!$B$4+RawData!I1931*ScoringModel!$B$5+RawData!J1931*ScoringModel!$B$6+RawData!K1931*ScoringModel!$B$7+RawData!L1931*ScoringModel!$B$8+RawData!M1931*ScoringModel!$B$9+RawData!N1931*ScoringModel!$B$10)*0.01,"")</f>
        <v/>
      </c>
      <c r="O1931" t="str">
        <f>IF(A1931&lt;&gt;"",(RawData!O1931*ScoringModel!$B$14+RawData!P1931*ScoringModel!$B$15+RawData!Q1931*ScoringModel!$B$16+RawData!R1931*ScoringModel!$B$17+RawData!S1931*ScoringModel!$B$18+RawData!T1931*ScoringModel!$B$19+RawData!U1931*ScoringModel!$B$20)*0.01,"")</f>
        <v/>
      </c>
      <c r="P1931" t="str">
        <f>IF(A1931&lt;&gt;"",(RawData!V1931*ScoringModel!$B$24+RawData!W1931*ScoringModel!$B$25+RawData!X1931*ScoringModel!$B$26+RawData!Y1931*ScoringModel!$B$27+RawData!Z1931*ScoringModel!$B$28+RawData!AA1931*ScoringModel!$B$29+RawData!AB1931*ScoringModel!$B$30)*0.01,"")</f>
        <v/>
      </c>
      <c r="Q1931" s="19"/>
      <c r="R1931" s="19"/>
      <c r="S1931" s="19"/>
      <c r="T1931" s="19"/>
      <c r="U1931" s="19"/>
      <c r="V1931" s="19"/>
    </row>
    <row r="1932" spans="1:22" x14ac:dyDescent="0.25">
      <c r="A1932" t="str">
        <f>IF(RawData!A1932&lt;&gt;"",RawData!A1932,"")</f>
        <v/>
      </c>
      <c r="B1932" t="str">
        <f>IF(RawData!B1932&lt;&gt;"",CONCATENATE(RawData!B1932,", ",RawData!C1932),"")</f>
        <v/>
      </c>
      <c r="C1932" t="str">
        <f>IF(RawData!D1932&lt;&gt;"",RawData!D1932,"")</f>
        <v/>
      </c>
      <c r="D1932" s="28" t="str">
        <f>IF(RawData!E1932&lt;&gt;"",RawData!E1932,"")</f>
        <v/>
      </c>
      <c r="E1932" t="str">
        <f>IF(RawData!F1932&lt;&gt;"",CONCATENATE(RawData!F1932,", ",LEFT(RawData!G1932,1)),"")</f>
        <v/>
      </c>
      <c r="G1932" s="30" t="str">
        <f t="shared" si="30"/>
        <v/>
      </c>
      <c r="H1932" t="str">
        <f>IF(A1932&lt;&gt;"",VLOOKUP(G1932,ScoreRanges!$C$4:$E$8,3),"")</f>
        <v/>
      </c>
      <c r="J1932" s="30" t="str">
        <f>IF(AND(ConversionTable!$F$2&lt;&gt;"",A1932&lt;&gt;""),VLOOKUP(G1932,ConversionTable!B$2:D$402,3),"")</f>
        <v/>
      </c>
      <c r="K1932" t="str">
        <f>IF(AND(ConversionTable!$F$2&lt;&gt;"",A1932&lt;&gt;""),VLOOKUP(J1932,ConversionTable!I$4:K$7,3),"")</f>
        <v/>
      </c>
      <c r="M1932" t="str">
        <f>IF(A1932&lt;&gt;"",(RawData!AC1932*ScoringModel!$B$11+RawData!AD1932*ScoringModel!$B$21+RawData!AE1932*ScoringModel!$B$31)*0.01,"")</f>
        <v/>
      </c>
      <c r="N1932" t="str">
        <f>IF(A1932&lt;&gt;"",(RawData!H1932*ScoringModel!$B$4+RawData!I1932*ScoringModel!$B$5+RawData!J1932*ScoringModel!$B$6+RawData!K1932*ScoringModel!$B$7+RawData!L1932*ScoringModel!$B$8+RawData!M1932*ScoringModel!$B$9+RawData!N1932*ScoringModel!$B$10)*0.01,"")</f>
        <v/>
      </c>
      <c r="O1932" t="str">
        <f>IF(A1932&lt;&gt;"",(RawData!O1932*ScoringModel!$B$14+RawData!P1932*ScoringModel!$B$15+RawData!Q1932*ScoringModel!$B$16+RawData!R1932*ScoringModel!$B$17+RawData!S1932*ScoringModel!$B$18+RawData!T1932*ScoringModel!$B$19+RawData!U1932*ScoringModel!$B$20)*0.01,"")</f>
        <v/>
      </c>
      <c r="P1932" t="str">
        <f>IF(A1932&lt;&gt;"",(RawData!V1932*ScoringModel!$B$24+RawData!W1932*ScoringModel!$B$25+RawData!X1932*ScoringModel!$B$26+RawData!Y1932*ScoringModel!$B$27+RawData!Z1932*ScoringModel!$B$28+RawData!AA1932*ScoringModel!$B$29+RawData!AB1932*ScoringModel!$B$30)*0.01,"")</f>
        <v/>
      </c>
      <c r="Q1932" s="19"/>
      <c r="R1932" s="19"/>
      <c r="S1932" s="19"/>
      <c r="T1932" s="19"/>
      <c r="U1932" s="19"/>
      <c r="V1932" s="19"/>
    </row>
    <row r="1933" spans="1:22" x14ac:dyDescent="0.25">
      <c r="A1933" t="str">
        <f>IF(RawData!A1933&lt;&gt;"",RawData!A1933,"")</f>
        <v/>
      </c>
      <c r="B1933" t="str">
        <f>IF(RawData!B1933&lt;&gt;"",CONCATENATE(RawData!B1933,", ",RawData!C1933),"")</f>
        <v/>
      </c>
      <c r="C1933" t="str">
        <f>IF(RawData!D1933&lt;&gt;"",RawData!D1933,"")</f>
        <v/>
      </c>
      <c r="D1933" s="28" t="str">
        <f>IF(RawData!E1933&lt;&gt;"",RawData!E1933,"")</f>
        <v/>
      </c>
      <c r="E1933" t="str">
        <f>IF(RawData!F1933&lt;&gt;"",CONCATENATE(RawData!F1933,", ",LEFT(RawData!G1933,1)),"")</f>
        <v/>
      </c>
      <c r="G1933" s="30" t="str">
        <f t="shared" si="30"/>
        <v/>
      </c>
      <c r="H1933" t="str">
        <f>IF(A1933&lt;&gt;"",VLOOKUP(G1933,ScoreRanges!$C$4:$E$8,3),"")</f>
        <v/>
      </c>
      <c r="J1933" s="30" t="str">
        <f>IF(AND(ConversionTable!$F$2&lt;&gt;"",A1933&lt;&gt;""),VLOOKUP(G1933,ConversionTable!B$2:D$402,3),"")</f>
        <v/>
      </c>
      <c r="K1933" t="str">
        <f>IF(AND(ConversionTable!$F$2&lt;&gt;"",A1933&lt;&gt;""),VLOOKUP(J1933,ConversionTable!I$4:K$7,3),"")</f>
        <v/>
      </c>
      <c r="M1933" t="str">
        <f>IF(A1933&lt;&gt;"",(RawData!AC1933*ScoringModel!$B$11+RawData!AD1933*ScoringModel!$B$21+RawData!AE1933*ScoringModel!$B$31)*0.01,"")</f>
        <v/>
      </c>
      <c r="N1933" t="str">
        <f>IF(A1933&lt;&gt;"",(RawData!H1933*ScoringModel!$B$4+RawData!I1933*ScoringModel!$B$5+RawData!J1933*ScoringModel!$B$6+RawData!K1933*ScoringModel!$B$7+RawData!L1933*ScoringModel!$B$8+RawData!M1933*ScoringModel!$B$9+RawData!N1933*ScoringModel!$B$10)*0.01,"")</f>
        <v/>
      </c>
      <c r="O1933" t="str">
        <f>IF(A1933&lt;&gt;"",(RawData!O1933*ScoringModel!$B$14+RawData!P1933*ScoringModel!$B$15+RawData!Q1933*ScoringModel!$B$16+RawData!R1933*ScoringModel!$B$17+RawData!S1933*ScoringModel!$B$18+RawData!T1933*ScoringModel!$B$19+RawData!U1933*ScoringModel!$B$20)*0.01,"")</f>
        <v/>
      </c>
      <c r="P1933" t="str">
        <f>IF(A1933&lt;&gt;"",(RawData!V1933*ScoringModel!$B$24+RawData!W1933*ScoringModel!$B$25+RawData!X1933*ScoringModel!$B$26+RawData!Y1933*ScoringModel!$B$27+RawData!Z1933*ScoringModel!$B$28+RawData!AA1933*ScoringModel!$B$29+RawData!AB1933*ScoringModel!$B$30)*0.01,"")</f>
        <v/>
      </c>
      <c r="Q1933" s="19"/>
      <c r="R1933" s="19"/>
      <c r="S1933" s="19"/>
      <c r="T1933" s="19"/>
      <c r="U1933" s="19"/>
      <c r="V1933" s="19"/>
    </row>
    <row r="1934" spans="1:22" x14ac:dyDescent="0.25">
      <c r="A1934" t="str">
        <f>IF(RawData!A1934&lt;&gt;"",RawData!A1934,"")</f>
        <v/>
      </c>
      <c r="B1934" t="str">
        <f>IF(RawData!B1934&lt;&gt;"",CONCATENATE(RawData!B1934,", ",RawData!C1934),"")</f>
        <v/>
      </c>
      <c r="C1934" t="str">
        <f>IF(RawData!D1934&lt;&gt;"",RawData!D1934,"")</f>
        <v/>
      </c>
      <c r="D1934" s="28" t="str">
        <f>IF(RawData!E1934&lt;&gt;"",RawData!E1934,"")</f>
        <v/>
      </c>
      <c r="E1934" t="str">
        <f>IF(RawData!F1934&lt;&gt;"",CONCATENATE(RawData!F1934,", ",LEFT(RawData!G1934,1)),"")</f>
        <v/>
      </c>
      <c r="G1934" s="30" t="str">
        <f t="shared" si="30"/>
        <v/>
      </c>
      <c r="H1934" t="str">
        <f>IF(A1934&lt;&gt;"",VLOOKUP(G1934,ScoreRanges!$C$4:$E$8,3),"")</f>
        <v/>
      </c>
      <c r="J1934" s="30" t="str">
        <f>IF(AND(ConversionTable!$F$2&lt;&gt;"",A1934&lt;&gt;""),VLOOKUP(G1934,ConversionTable!B$2:D$402,3),"")</f>
        <v/>
      </c>
      <c r="K1934" t="str">
        <f>IF(AND(ConversionTable!$F$2&lt;&gt;"",A1934&lt;&gt;""),VLOOKUP(J1934,ConversionTable!I$4:K$7,3),"")</f>
        <v/>
      </c>
      <c r="M1934" t="str">
        <f>IF(A1934&lt;&gt;"",(RawData!AC1934*ScoringModel!$B$11+RawData!AD1934*ScoringModel!$B$21+RawData!AE1934*ScoringModel!$B$31)*0.01,"")</f>
        <v/>
      </c>
      <c r="N1934" t="str">
        <f>IF(A1934&lt;&gt;"",(RawData!H1934*ScoringModel!$B$4+RawData!I1934*ScoringModel!$B$5+RawData!J1934*ScoringModel!$B$6+RawData!K1934*ScoringModel!$B$7+RawData!L1934*ScoringModel!$B$8+RawData!M1934*ScoringModel!$B$9+RawData!N1934*ScoringModel!$B$10)*0.01,"")</f>
        <v/>
      </c>
      <c r="O1934" t="str">
        <f>IF(A1934&lt;&gt;"",(RawData!O1934*ScoringModel!$B$14+RawData!P1934*ScoringModel!$B$15+RawData!Q1934*ScoringModel!$B$16+RawData!R1934*ScoringModel!$B$17+RawData!S1934*ScoringModel!$B$18+RawData!T1934*ScoringModel!$B$19+RawData!U1934*ScoringModel!$B$20)*0.01,"")</f>
        <v/>
      </c>
      <c r="P1934" t="str">
        <f>IF(A1934&lt;&gt;"",(RawData!V1934*ScoringModel!$B$24+RawData!W1934*ScoringModel!$B$25+RawData!X1934*ScoringModel!$B$26+RawData!Y1934*ScoringModel!$B$27+RawData!Z1934*ScoringModel!$B$28+RawData!AA1934*ScoringModel!$B$29+RawData!AB1934*ScoringModel!$B$30)*0.01,"")</f>
        <v/>
      </c>
      <c r="Q1934" s="19"/>
      <c r="R1934" s="19"/>
      <c r="S1934" s="19"/>
      <c r="T1934" s="19"/>
      <c r="U1934" s="19"/>
      <c r="V1934" s="19"/>
    </row>
    <row r="1935" spans="1:22" x14ac:dyDescent="0.25">
      <c r="A1935" t="str">
        <f>IF(RawData!A1935&lt;&gt;"",RawData!A1935,"")</f>
        <v/>
      </c>
      <c r="B1935" t="str">
        <f>IF(RawData!B1935&lt;&gt;"",CONCATENATE(RawData!B1935,", ",RawData!C1935),"")</f>
        <v/>
      </c>
      <c r="C1935" t="str">
        <f>IF(RawData!D1935&lt;&gt;"",RawData!D1935,"")</f>
        <v/>
      </c>
      <c r="D1935" s="28" t="str">
        <f>IF(RawData!E1935&lt;&gt;"",RawData!E1935,"")</f>
        <v/>
      </c>
      <c r="E1935" t="str">
        <f>IF(RawData!F1935&lt;&gt;"",CONCATENATE(RawData!F1935,", ",LEFT(RawData!G1935,1)),"")</f>
        <v/>
      </c>
      <c r="G1935" s="30" t="str">
        <f t="shared" si="30"/>
        <v/>
      </c>
      <c r="H1935" t="str">
        <f>IF(A1935&lt;&gt;"",VLOOKUP(G1935,ScoreRanges!$C$4:$E$8,3),"")</f>
        <v/>
      </c>
      <c r="J1935" s="30" t="str">
        <f>IF(AND(ConversionTable!$F$2&lt;&gt;"",A1935&lt;&gt;""),VLOOKUP(G1935,ConversionTable!B$2:D$402,3),"")</f>
        <v/>
      </c>
      <c r="K1935" t="str">
        <f>IF(AND(ConversionTable!$F$2&lt;&gt;"",A1935&lt;&gt;""),VLOOKUP(J1935,ConversionTable!I$4:K$7,3),"")</f>
        <v/>
      </c>
      <c r="M1935" t="str">
        <f>IF(A1935&lt;&gt;"",(RawData!AC1935*ScoringModel!$B$11+RawData!AD1935*ScoringModel!$B$21+RawData!AE1935*ScoringModel!$B$31)*0.01,"")</f>
        <v/>
      </c>
      <c r="N1935" t="str">
        <f>IF(A1935&lt;&gt;"",(RawData!H1935*ScoringModel!$B$4+RawData!I1935*ScoringModel!$B$5+RawData!J1935*ScoringModel!$B$6+RawData!K1935*ScoringModel!$B$7+RawData!L1935*ScoringModel!$B$8+RawData!M1935*ScoringModel!$B$9+RawData!N1935*ScoringModel!$B$10)*0.01,"")</f>
        <v/>
      </c>
      <c r="O1935" t="str">
        <f>IF(A1935&lt;&gt;"",(RawData!O1935*ScoringModel!$B$14+RawData!P1935*ScoringModel!$B$15+RawData!Q1935*ScoringModel!$B$16+RawData!R1935*ScoringModel!$B$17+RawData!S1935*ScoringModel!$B$18+RawData!T1935*ScoringModel!$B$19+RawData!U1935*ScoringModel!$B$20)*0.01,"")</f>
        <v/>
      </c>
      <c r="P1935" t="str">
        <f>IF(A1935&lt;&gt;"",(RawData!V1935*ScoringModel!$B$24+RawData!W1935*ScoringModel!$B$25+RawData!X1935*ScoringModel!$B$26+RawData!Y1935*ScoringModel!$B$27+RawData!Z1935*ScoringModel!$B$28+RawData!AA1935*ScoringModel!$B$29+RawData!AB1935*ScoringModel!$B$30)*0.01,"")</f>
        <v/>
      </c>
      <c r="Q1935" s="19"/>
      <c r="R1935" s="19"/>
      <c r="S1935" s="19"/>
      <c r="T1935" s="19"/>
      <c r="U1935" s="19"/>
      <c r="V1935" s="19"/>
    </row>
    <row r="1936" spans="1:22" x14ac:dyDescent="0.25">
      <c r="A1936" t="str">
        <f>IF(RawData!A1936&lt;&gt;"",RawData!A1936,"")</f>
        <v/>
      </c>
      <c r="B1936" t="str">
        <f>IF(RawData!B1936&lt;&gt;"",CONCATENATE(RawData!B1936,", ",RawData!C1936),"")</f>
        <v/>
      </c>
      <c r="C1936" t="str">
        <f>IF(RawData!D1936&lt;&gt;"",RawData!D1936,"")</f>
        <v/>
      </c>
      <c r="D1936" s="28" t="str">
        <f>IF(RawData!E1936&lt;&gt;"",RawData!E1936,"")</f>
        <v/>
      </c>
      <c r="E1936" t="str">
        <f>IF(RawData!F1936&lt;&gt;"",CONCATENATE(RawData!F1936,", ",LEFT(RawData!G1936,1)),"")</f>
        <v/>
      </c>
      <c r="G1936" s="30" t="str">
        <f t="shared" si="30"/>
        <v/>
      </c>
      <c r="H1936" t="str">
        <f>IF(A1936&lt;&gt;"",VLOOKUP(G1936,ScoreRanges!$C$4:$E$8,3),"")</f>
        <v/>
      </c>
      <c r="J1936" s="30" t="str">
        <f>IF(AND(ConversionTable!$F$2&lt;&gt;"",A1936&lt;&gt;""),VLOOKUP(G1936,ConversionTable!B$2:D$402,3),"")</f>
        <v/>
      </c>
      <c r="K1936" t="str">
        <f>IF(AND(ConversionTable!$F$2&lt;&gt;"",A1936&lt;&gt;""),VLOOKUP(J1936,ConversionTable!I$4:K$7,3),"")</f>
        <v/>
      </c>
      <c r="M1936" t="str">
        <f>IF(A1936&lt;&gt;"",(RawData!AC1936*ScoringModel!$B$11+RawData!AD1936*ScoringModel!$B$21+RawData!AE1936*ScoringModel!$B$31)*0.01,"")</f>
        <v/>
      </c>
      <c r="N1936" t="str">
        <f>IF(A1936&lt;&gt;"",(RawData!H1936*ScoringModel!$B$4+RawData!I1936*ScoringModel!$B$5+RawData!J1936*ScoringModel!$B$6+RawData!K1936*ScoringModel!$B$7+RawData!L1936*ScoringModel!$B$8+RawData!M1936*ScoringModel!$B$9+RawData!N1936*ScoringModel!$B$10)*0.01,"")</f>
        <v/>
      </c>
      <c r="O1936" t="str">
        <f>IF(A1936&lt;&gt;"",(RawData!O1936*ScoringModel!$B$14+RawData!P1936*ScoringModel!$B$15+RawData!Q1936*ScoringModel!$B$16+RawData!R1936*ScoringModel!$B$17+RawData!S1936*ScoringModel!$B$18+RawData!T1936*ScoringModel!$B$19+RawData!U1936*ScoringModel!$B$20)*0.01,"")</f>
        <v/>
      </c>
      <c r="P1936" t="str">
        <f>IF(A1936&lt;&gt;"",(RawData!V1936*ScoringModel!$B$24+RawData!W1936*ScoringModel!$B$25+RawData!X1936*ScoringModel!$B$26+RawData!Y1936*ScoringModel!$B$27+RawData!Z1936*ScoringModel!$B$28+RawData!AA1936*ScoringModel!$B$29+RawData!AB1936*ScoringModel!$B$30)*0.01,"")</f>
        <v/>
      </c>
      <c r="Q1936" s="19"/>
      <c r="R1936" s="19"/>
      <c r="S1936" s="19"/>
      <c r="T1936" s="19"/>
      <c r="U1936" s="19"/>
      <c r="V1936" s="19"/>
    </row>
    <row r="1937" spans="1:22" x14ac:dyDescent="0.25">
      <c r="A1937" t="str">
        <f>IF(RawData!A1937&lt;&gt;"",RawData!A1937,"")</f>
        <v/>
      </c>
      <c r="B1937" t="str">
        <f>IF(RawData!B1937&lt;&gt;"",CONCATENATE(RawData!B1937,", ",RawData!C1937),"")</f>
        <v/>
      </c>
      <c r="C1937" t="str">
        <f>IF(RawData!D1937&lt;&gt;"",RawData!D1937,"")</f>
        <v/>
      </c>
      <c r="D1937" s="28" t="str">
        <f>IF(RawData!E1937&lt;&gt;"",RawData!E1937,"")</f>
        <v/>
      </c>
      <c r="E1937" t="str">
        <f>IF(RawData!F1937&lt;&gt;"",CONCATENATE(RawData!F1937,", ",LEFT(RawData!G1937,1)),"")</f>
        <v/>
      </c>
      <c r="G1937" s="30" t="str">
        <f t="shared" si="30"/>
        <v/>
      </c>
      <c r="H1937" t="str">
        <f>IF(A1937&lt;&gt;"",VLOOKUP(G1937,ScoreRanges!$C$4:$E$8,3),"")</f>
        <v/>
      </c>
      <c r="J1937" s="30" t="str">
        <f>IF(AND(ConversionTable!$F$2&lt;&gt;"",A1937&lt;&gt;""),VLOOKUP(G1937,ConversionTable!B$2:D$402,3),"")</f>
        <v/>
      </c>
      <c r="K1937" t="str">
        <f>IF(AND(ConversionTable!$F$2&lt;&gt;"",A1937&lt;&gt;""),VLOOKUP(J1937,ConversionTable!I$4:K$7,3),"")</f>
        <v/>
      </c>
      <c r="M1937" t="str">
        <f>IF(A1937&lt;&gt;"",(RawData!AC1937*ScoringModel!$B$11+RawData!AD1937*ScoringModel!$B$21+RawData!AE1937*ScoringModel!$B$31)*0.01,"")</f>
        <v/>
      </c>
      <c r="N1937" t="str">
        <f>IF(A1937&lt;&gt;"",(RawData!H1937*ScoringModel!$B$4+RawData!I1937*ScoringModel!$B$5+RawData!J1937*ScoringModel!$B$6+RawData!K1937*ScoringModel!$B$7+RawData!L1937*ScoringModel!$B$8+RawData!M1937*ScoringModel!$B$9+RawData!N1937*ScoringModel!$B$10)*0.01,"")</f>
        <v/>
      </c>
      <c r="O1937" t="str">
        <f>IF(A1937&lt;&gt;"",(RawData!O1937*ScoringModel!$B$14+RawData!P1937*ScoringModel!$B$15+RawData!Q1937*ScoringModel!$B$16+RawData!R1937*ScoringModel!$B$17+RawData!S1937*ScoringModel!$B$18+RawData!T1937*ScoringModel!$B$19+RawData!U1937*ScoringModel!$B$20)*0.01,"")</f>
        <v/>
      </c>
      <c r="P1937" t="str">
        <f>IF(A1937&lt;&gt;"",(RawData!V1937*ScoringModel!$B$24+RawData!W1937*ScoringModel!$B$25+RawData!X1937*ScoringModel!$B$26+RawData!Y1937*ScoringModel!$B$27+RawData!Z1937*ScoringModel!$B$28+RawData!AA1937*ScoringModel!$B$29+RawData!AB1937*ScoringModel!$B$30)*0.01,"")</f>
        <v/>
      </c>
      <c r="Q1937" s="19"/>
      <c r="R1937" s="19"/>
      <c r="S1937" s="19"/>
      <c r="T1937" s="19"/>
      <c r="U1937" s="19"/>
      <c r="V1937" s="19"/>
    </row>
    <row r="1938" spans="1:22" x14ac:dyDescent="0.25">
      <c r="A1938" t="str">
        <f>IF(RawData!A1938&lt;&gt;"",RawData!A1938,"")</f>
        <v/>
      </c>
      <c r="B1938" t="str">
        <f>IF(RawData!B1938&lt;&gt;"",CONCATENATE(RawData!B1938,", ",RawData!C1938),"")</f>
        <v/>
      </c>
      <c r="C1938" t="str">
        <f>IF(RawData!D1938&lt;&gt;"",RawData!D1938,"")</f>
        <v/>
      </c>
      <c r="D1938" s="28" t="str">
        <f>IF(RawData!E1938&lt;&gt;"",RawData!E1938,"")</f>
        <v/>
      </c>
      <c r="E1938" t="str">
        <f>IF(RawData!F1938&lt;&gt;"",CONCATENATE(RawData!F1938,", ",LEFT(RawData!G1938,1)),"")</f>
        <v/>
      </c>
      <c r="G1938" s="30" t="str">
        <f t="shared" si="30"/>
        <v/>
      </c>
      <c r="H1938" t="str">
        <f>IF(A1938&lt;&gt;"",VLOOKUP(G1938,ScoreRanges!$C$4:$E$8,3),"")</f>
        <v/>
      </c>
      <c r="J1938" s="30" t="str">
        <f>IF(AND(ConversionTable!$F$2&lt;&gt;"",A1938&lt;&gt;""),VLOOKUP(G1938,ConversionTable!B$2:D$402,3),"")</f>
        <v/>
      </c>
      <c r="K1938" t="str">
        <f>IF(AND(ConversionTable!$F$2&lt;&gt;"",A1938&lt;&gt;""),VLOOKUP(J1938,ConversionTable!I$4:K$7,3),"")</f>
        <v/>
      </c>
      <c r="M1938" t="str">
        <f>IF(A1938&lt;&gt;"",(RawData!AC1938*ScoringModel!$B$11+RawData!AD1938*ScoringModel!$B$21+RawData!AE1938*ScoringModel!$B$31)*0.01,"")</f>
        <v/>
      </c>
      <c r="N1938" t="str">
        <f>IF(A1938&lt;&gt;"",(RawData!H1938*ScoringModel!$B$4+RawData!I1938*ScoringModel!$B$5+RawData!J1938*ScoringModel!$B$6+RawData!K1938*ScoringModel!$B$7+RawData!L1938*ScoringModel!$B$8+RawData!M1938*ScoringModel!$B$9+RawData!N1938*ScoringModel!$B$10)*0.01,"")</f>
        <v/>
      </c>
      <c r="O1938" t="str">
        <f>IF(A1938&lt;&gt;"",(RawData!O1938*ScoringModel!$B$14+RawData!P1938*ScoringModel!$B$15+RawData!Q1938*ScoringModel!$B$16+RawData!R1938*ScoringModel!$B$17+RawData!S1938*ScoringModel!$B$18+RawData!T1938*ScoringModel!$B$19+RawData!U1938*ScoringModel!$B$20)*0.01,"")</f>
        <v/>
      </c>
      <c r="P1938" t="str">
        <f>IF(A1938&lt;&gt;"",(RawData!V1938*ScoringModel!$B$24+RawData!W1938*ScoringModel!$B$25+RawData!X1938*ScoringModel!$B$26+RawData!Y1938*ScoringModel!$B$27+RawData!Z1938*ScoringModel!$B$28+RawData!AA1938*ScoringModel!$B$29+RawData!AB1938*ScoringModel!$B$30)*0.01,"")</f>
        <v/>
      </c>
      <c r="Q1938" s="19"/>
      <c r="R1938" s="19"/>
      <c r="S1938" s="19"/>
      <c r="T1938" s="19"/>
      <c r="U1938" s="19"/>
      <c r="V1938" s="19"/>
    </row>
    <row r="1939" spans="1:22" x14ac:dyDescent="0.25">
      <c r="A1939" t="str">
        <f>IF(RawData!A1939&lt;&gt;"",RawData!A1939,"")</f>
        <v/>
      </c>
      <c r="B1939" t="str">
        <f>IF(RawData!B1939&lt;&gt;"",CONCATENATE(RawData!B1939,", ",RawData!C1939),"")</f>
        <v/>
      </c>
      <c r="C1939" t="str">
        <f>IF(RawData!D1939&lt;&gt;"",RawData!D1939,"")</f>
        <v/>
      </c>
      <c r="D1939" s="28" t="str">
        <f>IF(RawData!E1939&lt;&gt;"",RawData!E1939,"")</f>
        <v/>
      </c>
      <c r="E1939" t="str">
        <f>IF(RawData!F1939&lt;&gt;"",CONCATENATE(RawData!F1939,", ",LEFT(RawData!G1939,1)),"")</f>
        <v/>
      </c>
      <c r="G1939" s="30" t="str">
        <f t="shared" si="30"/>
        <v/>
      </c>
      <c r="H1939" t="str">
        <f>IF(A1939&lt;&gt;"",VLOOKUP(G1939,ScoreRanges!$C$4:$E$8,3),"")</f>
        <v/>
      </c>
      <c r="J1939" s="30" t="str">
        <f>IF(AND(ConversionTable!$F$2&lt;&gt;"",A1939&lt;&gt;""),VLOOKUP(G1939,ConversionTable!B$2:D$402,3),"")</f>
        <v/>
      </c>
      <c r="K1939" t="str">
        <f>IF(AND(ConversionTable!$F$2&lt;&gt;"",A1939&lt;&gt;""),VLOOKUP(J1939,ConversionTable!I$4:K$7,3),"")</f>
        <v/>
      </c>
      <c r="M1939" t="str">
        <f>IF(A1939&lt;&gt;"",(RawData!AC1939*ScoringModel!$B$11+RawData!AD1939*ScoringModel!$B$21+RawData!AE1939*ScoringModel!$B$31)*0.01,"")</f>
        <v/>
      </c>
      <c r="N1939" t="str">
        <f>IF(A1939&lt;&gt;"",(RawData!H1939*ScoringModel!$B$4+RawData!I1939*ScoringModel!$B$5+RawData!J1939*ScoringModel!$B$6+RawData!K1939*ScoringModel!$B$7+RawData!L1939*ScoringModel!$B$8+RawData!M1939*ScoringModel!$B$9+RawData!N1939*ScoringModel!$B$10)*0.01,"")</f>
        <v/>
      </c>
      <c r="O1939" t="str">
        <f>IF(A1939&lt;&gt;"",(RawData!O1939*ScoringModel!$B$14+RawData!P1939*ScoringModel!$B$15+RawData!Q1939*ScoringModel!$B$16+RawData!R1939*ScoringModel!$B$17+RawData!S1939*ScoringModel!$B$18+RawData!T1939*ScoringModel!$B$19+RawData!U1939*ScoringModel!$B$20)*0.01,"")</f>
        <v/>
      </c>
      <c r="P1939" t="str">
        <f>IF(A1939&lt;&gt;"",(RawData!V1939*ScoringModel!$B$24+RawData!W1939*ScoringModel!$B$25+RawData!X1939*ScoringModel!$B$26+RawData!Y1939*ScoringModel!$B$27+RawData!Z1939*ScoringModel!$B$28+RawData!AA1939*ScoringModel!$B$29+RawData!AB1939*ScoringModel!$B$30)*0.01,"")</f>
        <v/>
      </c>
      <c r="Q1939" s="19"/>
      <c r="R1939" s="19"/>
      <c r="S1939" s="19"/>
      <c r="T1939" s="19"/>
      <c r="U1939" s="19"/>
      <c r="V1939" s="19"/>
    </row>
    <row r="1940" spans="1:22" x14ac:dyDescent="0.25">
      <c r="A1940" t="str">
        <f>IF(RawData!A1940&lt;&gt;"",RawData!A1940,"")</f>
        <v/>
      </c>
      <c r="B1940" t="str">
        <f>IF(RawData!B1940&lt;&gt;"",CONCATENATE(RawData!B1940,", ",RawData!C1940),"")</f>
        <v/>
      </c>
      <c r="C1940" t="str">
        <f>IF(RawData!D1940&lt;&gt;"",RawData!D1940,"")</f>
        <v/>
      </c>
      <c r="D1940" s="28" t="str">
        <f>IF(RawData!E1940&lt;&gt;"",RawData!E1940,"")</f>
        <v/>
      </c>
      <c r="E1940" t="str">
        <f>IF(RawData!F1940&lt;&gt;"",CONCATENATE(RawData!F1940,", ",LEFT(RawData!G1940,1)),"")</f>
        <v/>
      </c>
      <c r="G1940" s="30" t="str">
        <f t="shared" si="30"/>
        <v/>
      </c>
      <c r="H1940" t="str">
        <f>IF(A1940&lt;&gt;"",VLOOKUP(G1940,ScoreRanges!$C$4:$E$8,3),"")</f>
        <v/>
      </c>
      <c r="J1940" s="30" t="str">
        <f>IF(AND(ConversionTable!$F$2&lt;&gt;"",A1940&lt;&gt;""),VLOOKUP(G1940,ConversionTable!B$2:D$402,3),"")</f>
        <v/>
      </c>
      <c r="K1940" t="str">
        <f>IF(AND(ConversionTable!$F$2&lt;&gt;"",A1940&lt;&gt;""),VLOOKUP(J1940,ConversionTable!I$4:K$7,3),"")</f>
        <v/>
      </c>
      <c r="M1940" t="str">
        <f>IF(A1940&lt;&gt;"",(RawData!AC1940*ScoringModel!$B$11+RawData!AD1940*ScoringModel!$B$21+RawData!AE1940*ScoringModel!$B$31)*0.01,"")</f>
        <v/>
      </c>
      <c r="N1940" t="str">
        <f>IF(A1940&lt;&gt;"",(RawData!H1940*ScoringModel!$B$4+RawData!I1940*ScoringModel!$B$5+RawData!J1940*ScoringModel!$B$6+RawData!K1940*ScoringModel!$B$7+RawData!L1940*ScoringModel!$B$8+RawData!M1940*ScoringModel!$B$9+RawData!N1940*ScoringModel!$B$10)*0.01,"")</f>
        <v/>
      </c>
      <c r="O1940" t="str">
        <f>IF(A1940&lt;&gt;"",(RawData!O1940*ScoringModel!$B$14+RawData!P1940*ScoringModel!$B$15+RawData!Q1940*ScoringModel!$B$16+RawData!R1940*ScoringModel!$B$17+RawData!S1940*ScoringModel!$B$18+RawData!T1940*ScoringModel!$B$19+RawData!U1940*ScoringModel!$B$20)*0.01,"")</f>
        <v/>
      </c>
      <c r="P1940" t="str">
        <f>IF(A1940&lt;&gt;"",(RawData!V1940*ScoringModel!$B$24+RawData!W1940*ScoringModel!$B$25+RawData!X1940*ScoringModel!$B$26+RawData!Y1940*ScoringModel!$B$27+RawData!Z1940*ScoringModel!$B$28+RawData!AA1940*ScoringModel!$B$29+RawData!AB1940*ScoringModel!$B$30)*0.01,"")</f>
        <v/>
      </c>
      <c r="Q1940" s="19"/>
      <c r="R1940" s="19"/>
      <c r="S1940" s="19"/>
      <c r="T1940" s="19"/>
      <c r="U1940" s="19"/>
      <c r="V1940" s="19"/>
    </row>
    <row r="1941" spans="1:22" x14ac:dyDescent="0.25">
      <c r="A1941" t="str">
        <f>IF(RawData!A1941&lt;&gt;"",RawData!A1941,"")</f>
        <v/>
      </c>
      <c r="B1941" t="str">
        <f>IF(RawData!B1941&lt;&gt;"",CONCATENATE(RawData!B1941,", ",RawData!C1941),"")</f>
        <v/>
      </c>
      <c r="C1941" t="str">
        <f>IF(RawData!D1941&lt;&gt;"",RawData!D1941,"")</f>
        <v/>
      </c>
      <c r="D1941" s="28" t="str">
        <f>IF(RawData!E1941&lt;&gt;"",RawData!E1941,"")</f>
        <v/>
      </c>
      <c r="E1941" t="str">
        <f>IF(RawData!F1941&lt;&gt;"",CONCATENATE(RawData!F1941,", ",LEFT(RawData!G1941,1)),"")</f>
        <v/>
      </c>
      <c r="G1941" s="30" t="str">
        <f t="shared" si="30"/>
        <v/>
      </c>
      <c r="H1941" t="str">
        <f>IF(A1941&lt;&gt;"",VLOOKUP(G1941,ScoreRanges!$C$4:$E$8,3),"")</f>
        <v/>
      </c>
      <c r="J1941" s="30" t="str">
        <f>IF(AND(ConversionTable!$F$2&lt;&gt;"",A1941&lt;&gt;""),VLOOKUP(G1941,ConversionTable!B$2:D$402,3),"")</f>
        <v/>
      </c>
      <c r="K1941" t="str">
        <f>IF(AND(ConversionTable!$F$2&lt;&gt;"",A1941&lt;&gt;""),VLOOKUP(J1941,ConversionTable!I$4:K$7,3),"")</f>
        <v/>
      </c>
      <c r="M1941" t="str">
        <f>IF(A1941&lt;&gt;"",(RawData!AC1941*ScoringModel!$B$11+RawData!AD1941*ScoringModel!$B$21+RawData!AE1941*ScoringModel!$B$31)*0.01,"")</f>
        <v/>
      </c>
      <c r="N1941" t="str">
        <f>IF(A1941&lt;&gt;"",(RawData!H1941*ScoringModel!$B$4+RawData!I1941*ScoringModel!$B$5+RawData!J1941*ScoringModel!$B$6+RawData!K1941*ScoringModel!$B$7+RawData!L1941*ScoringModel!$B$8+RawData!M1941*ScoringModel!$B$9+RawData!N1941*ScoringModel!$B$10)*0.01,"")</f>
        <v/>
      </c>
      <c r="O1941" t="str">
        <f>IF(A1941&lt;&gt;"",(RawData!O1941*ScoringModel!$B$14+RawData!P1941*ScoringModel!$B$15+RawData!Q1941*ScoringModel!$B$16+RawData!R1941*ScoringModel!$B$17+RawData!S1941*ScoringModel!$B$18+RawData!T1941*ScoringModel!$B$19+RawData!U1941*ScoringModel!$B$20)*0.01,"")</f>
        <v/>
      </c>
      <c r="P1941" t="str">
        <f>IF(A1941&lt;&gt;"",(RawData!V1941*ScoringModel!$B$24+RawData!W1941*ScoringModel!$B$25+RawData!X1941*ScoringModel!$B$26+RawData!Y1941*ScoringModel!$B$27+RawData!Z1941*ScoringModel!$B$28+RawData!AA1941*ScoringModel!$B$29+RawData!AB1941*ScoringModel!$B$30)*0.01,"")</f>
        <v/>
      </c>
      <c r="Q1941" s="19"/>
      <c r="R1941" s="19"/>
      <c r="S1941" s="19"/>
      <c r="T1941" s="19"/>
      <c r="U1941" s="19"/>
      <c r="V1941" s="19"/>
    </row>
    <row r="1942" spans="1:22" x14ac:dyDescent="0.25">
      <c r="A1942" t="str">
        <f>IF(RawData!A1942&lt;&gt;"",RawData!A1942,"")</f>
        <v/>
      </c>
      <c r="B1942" t="str">
        <f>IF(RawData!B1942&lt;&gt;"",CONCATENATE(RawData!B1942,", ",RawData!C1942),"")</f>
        <v/>
      </c>
      <c r="C1942" t="str">
        <f>IF(RawData!D1942&lt;&gt;"",RawData!D1942,"")</f>
        <v/>
      </c>
      <c r="D1942" s="28" t="str">
        <f>IF(RawData!E1942&lt;&gt;"",RawData!E1942,"")</f>
        <v/>
      </c>
      <c r="E1942" t="str">
        <f>IF(RawData!F1942&lt;&gt;"",CONCATENATE(RawData!F1942,", ",LEFT(RawData!G1942,1)),"")</f>
        <v/>
      </c>
      <c r="G1942" s="30" t="str">
        <f t="shared" si="30"/>
        <v/>
      </c>
      <c r="H1942" t="str">
        <f>IF(A1942&lt;&gt;"",VLOOKUP(G1942,ScoreRanges!$C$4:$E$8,3),"")</f>
        <v/>
      </c>
      <c r="J1942" s="30" t="str">
        <f>IF(AND(ConversionTable!$F$2&lt;&gt;"",A1942&lt;&gt;""),VLOOKUP(G1942,ConversionTable!B$2:D$402,3),"")</f>
        <v/>
      </c>
      <c r="K1942" t="str">
        <f>IF(AND(ConversionTable!$F$2&lt;&gt;"",A1942&lt;&gt;""),VLOOKUP(J1942,ConversionTable!I$4:K$7,3),"")</f>
        <v/>
      </c>
      <c r="M1942" t="str">
        <f>IF(A1942&lt;&gt;"",(RawData!AC1942*ScoringModel!$B$11+RawData!AD1942*ScoringModel!$B$21+RawData!AE1942*ScoringModel!$B$31)*0.01,"")</f>
        <v/>
      </c>
      <c r="N1942" t="str">
        <f>IF(A1942&lt;&gt;"",(RawData!H1942*ScoringModel!$B$4+RawData!I1942*ScoringModel!$B$5+RawData!J1942*ScoringModel!$B$6+RawData!K1942*ScoringModel!$B$7+RawData!L1942*ScoringModel!$B$8+RawData!M1942*ScoringModel!$B$9+RawData!N1942*ScoringModel!$B$10)*0.01,"")</f>
        <v/>
      </c>
      <c r="O1942" t="str">
        <f>IF(A1942&lt;&gt;"",(RawData!O1942*ScoringModel!$B$14+RawData!P1942*ScoringModel!$B$15+RawData!Q1942*ScoringModel!$B$16+RawData!R1942*ScoringModel!$B$17+RawData!S1942*ScoringModel!$B$18+RawData!T1942*ScoringModel!$B$19+RawData!U1942*ScoringModel!$B$20)*0.01,"")</f>
        <v/>
      </c>
      <c r="P1942" t="str">
        <f>IF(A1942&lt;&gt;"",(RawData!V1942*ScoringModel!$B$24+RawData!W1942*ScoringModel!$B$25+RawData!X1942*ScoringModel!$B$26+RawData!Y1942*ScoringModel!$B$27+RawData!Z1942*ScoringModel!$B$28+RawData!AA1942*ScoringModel!$B$29+RawData!AB1942*ScoringModel!$B$30)*0.01,"")</f>
        <v/>
      </c>
      <c r="Q1942" s="19"/>
      <c r="R1942" s="19"/>
      <c r="S1942" s="19"/>
      <c r="T1942" s="19"/>
      <c r="U1942" s="19"/>
      <c r="V1942" s="19"/>
    </row>
    <row r="1943" spans="1:22" x14ac:dyDescent="0.25">
      <c r="A1943" t="str">
        <f>IF(RawData!A1943&lt;&gt;"",RawData!A1943,"")</f>
        <v/>
      </c>
      <c r="B1943" t="str">
        <f>IF(RawData!B1943&lt;&gt;"",CONCATENATE(RawData!B1943,", ",RawData!C1943),"")</f>
        <v/>
      </c>
      <c r="C1943" t="str">
        <f>IF(RawData!D1943&lt;&gt;"",RawData!D1943,"")</f>
        <v/>
      </c>
      <c r="D1943" s="28" t="str">
        <f>IF(RawData!E1943&lt;&gt;"",RawData!E1943,"")</f>
        <v/>
      </c>
      <c r="E1943" t="str">
        <f>IF(RawData!F1943&lt;&gt;"",CONCATENATE(RawData!F1943,", ",LEFT(RawData!G1943,1)),"")</f>
        <v/>
      </c>
      <c r="G1943" s="30" t="str">
        <f t="shared" si="30"/>
        <v/>
      </c>
      <c r="H1943" t="str">
        <f>IF(A1943&lt;&gt;"",VLOOKUP(G1943,ScoreRanges!$C$4:$E$8,3),"")</f>
        <v/>
      </c>
      <c r="J1943" s="30" t="str">
        <f>IF(AND(ConversionTable!$F$2&lt;&gt;"",A1943&lt;&gt;""),VLOOKUP(G1943,ConversionTable!B$2:D$402,3),"")</f>
        <v/>
      </c>
      <c r="K1943" t="str">
        <f>IF(AND(ConversionTable!$F$2&lt;&gt;"",A1943&lt;&gt;""),VLOOKUP(J1943,ConversionTable!I$4:K$7,3),"")</f>
        <v/>
      </c>
      <c r="M1943" t="str">
        <f>IF(A1943&lt;&gt;"",(RawData!AC1943*ScoringModel!$B$11+RawData!AD1943*ScoringModel!$B$21+RawData!AE1943*ScoringModel!$B$31)*0.01,"")</f>
        <v/>
      </c>
      <c r="N1943" t="str">
        <f>IF(A1943&lt;&gt;"",(RawData!H1943*ScoringModel!$B$4+RawData!I1943*ScoringModel!$B$5+RawData!J1943*ScoringModel!$B$6+RawData!K1943*ScoringModel!$B$7+RawData!L1943*ScoringModel!$B$8+RawData!M1943*ScoringModel!$B$9+RawData!N1943*ScoringModel!$B$10)*0.01,"")</f>
        <v/>
      </c>
      <c r="O1943" t="str">
        <f>IF(A1943&lt;&gt;"",(RawData!O1943*ScoringModel!$B$14+RawData!P1943*ScoringModel!$B$15+RawData!Q1943*ScoringModel!$B$16+RawData!R1943*ScoringModel!$B$17+RawData!S1943*ScoringModel!$B$18+RawData!T1943*ScoringModel!$B$19+RawData!U1943*ScoringModel!$B$20)*0.01,"")</f>
        <v/>
      </c>
      <c r="P1943" t="str">
        <f>IF(A1943&lt;&gt;"",(RawData!V1943*ScoringModel!$B$24+RawData!W1943*ScoringModel!$B$25+RawData!X1943*ScoringModel!$B$26+RawData!Y1943*ScoringModel!$B$27+RawData!Z1943*ScoringModel!$B$28+RawData!AA1943*ScoringModel!$B$29+RawData!AB1943*ScoringModel!$B$30)*0.01,"")</f>
        <v/>
      </c>
      <c r="Q1943" s="19"/>
      <c r="R1943" s="19"/>
      <c r="S1943" s="19"/>
      <c r="T1943" s="19"/>
      <c r="U1943" s="19"/>
      <c r="V1943" s="19"/>
    </row>
    <row r="1944" spans="1:22" x14ac:dyDescent="0.25">
      <c r="A1944" t="str">
        <f>IF(RawData!A1944&lt;&gt;"",RawData!A1944,"")</f>
        <v/>
      </c>
      <c r="B1944" t="str">
        <f>IF(RawData!B1944&lt;&gt;"",CONCATENATE(RawData!B1944,", ",RawData!C1944),"")</f>
        <v/>
      </c>
      <c r="C1944" t="str">
        <f>IF(RawData!D1944&lt;&gt;"",RawData!D1944,"")</f>
        <v/>
      </c>
      <c r="D1944" s="28" t="str">
        <f>IF(RawData!E1944&lt;&gt;"",RawData!E1944,"")</f>
        <v/>
      </c>
      <c r="E1944" t="str">
        <f>IF(RawData!F1944&lt;&gt;"",CONCATENATE(RawData!F1944,", ",LEFT(RawData!G1944,1)),"")</f>
        <v/>
      </c>
      <c r="G1944" s="30" t="str">
        <f t="shared" si="30"/>
        <v/>
      </c>
      <c r="H1944" t="str">
        <f>IF(A1944&lt;&gt;"",VLOOKUP(G1944,ScoreRanges!$C$4:$E$8,3),"")</f>
        <v/>
      </c>
      <c r="J1944" s="30" t="str">
        <f>IF(AND(ConversionTable!$F$2&lt;&gt;"",A1944&lt;&gt;""),VLOOKUP(G1944,ConversionTable!B$2:D$402,3),"")</f>
        <v/>
      </c>
      <c r="K1944" t="str">
        <f>IF(AND(ConversionTable!$F$2&lt;&gt;"",A1944&lt;&gt;""),VLOOKUP(J1944,ConversionTable!I$4:K$7,3),"")</f>
        <v/>
      </c>
      <c r="M1944" t="str">
        <f>IF(A1944&lt;&gt;"",(RawData!AC1944*ScoringModel!$B$11+RawData!AD1944*ScoringModel!$B$21+RawData!AE1944*ScoringModel!$B$31)*0.01,"")</f>
        <v/>
      </c>
      <c r="N1944" t="str">
        <f>IF(A1944&lt;&gt;"",(RawData!H1944*ScoringModel!$B$4+RawData!I1944*ScoringModel!$B$5+RawData!J1944*ScoringModel!$B$6+RawData!K1944*ScoringModel!$B$7+RawData!L1944*ScoringModel!$B$8+RawData!M1944*ScoringModel!$B$9+RawData!N1944*ScoringModel!$B$10)*0.01,"")</f>
        <v/>
      </c>
      <c r="O1944" t="str">
        <f>IF(A1944&lt;&gt;"",(RawData!O1944*ScoringModel!$B$14+RawData!P1944*ScoringModel!$B$15+RawData!Q1944*ScoringModel!$B$16+RawData!R1944*ScoringModel!$B$17+RawData!S1944*ScoringModel!$B$18+RawData!T1944*ScoringModel!$B$19+RawData!U1944*ScoringModel!$B$20)*0.01,"")</f>
        <v/>
      </c>
      <c r="P1944" t="str">
        <f>IF(A1944&lt;&gt;"",(RawData!V1944*ScoringModel!$B$24+RawData!W1944*ScoringModel!$B$25+RawData!X1944*ScoringModel!$B$26+RawData!Y1944*ScoringModel!$B$27+RawData!Z1944*ScoringModel!$B$28+RawData!AA1944*ScoringModel!$B$29+RawData!AB1944*ScoringModel!$B$30)*0.01,"")</f>
        <v/>
      </c>
      <c r="Q1944" s="19"/>
      <c r="R1944" s="19"/>
      <c r="S1944" s="19"/>
      <c r="T1944" s="19"/>
      <c r="U1944" s="19"/>
      <c r="V1944" s="19"/>
    </row>
    <row r="1945" spans="1:22" x14ac:dyDescent="0.25">
      <c r="A1945" t="str">
        <f>IF(RawData!A1945&lt;&gt;"",RawData!A1945,"")</f>
        <v/>
      </c>
      <c r="B1945" t="str">
        <f>IF(RawData!B1945&lt;&gt;"",CONCATENATE(RawData!B1945,", ",RawData!C1945),"")</f>
        <v/>
      </c>
      <c r="C1945" t="str">
        <f>IF(RawData!D1945&lt;&gt;"",RawData!D1945,"")</f>
        <v/>
      </c>
      <c r="D1945" s="28" t="str">
        <f>IF(RawData!E1945&lt;&gt;"",RawData!E1945,"")</f>
        <v/>
      </c>
      <c r="E1945" t="str">
        <f>IF(RawData!F1945&lt;&gt;"",CONCATENATE(RawData!F1945,", ",LEFT(RawData!G1945,1)),"")</f>
        <v/>
      </c>
      <c r="G1945" s="30" t="str">
        <f t="shared" si="30"/>
        <v/>
      </c>
      <c r="H1945" t="str">
        <f>IF(A1945&lt;&gt;"",VLOOKUP(G1945,ScoreRanges!$C$4:$E$8,3),"")</f>
        <v/>
      </c>
      <c r="J1945" s="30" t="str">
        <f>IF(AND(ConversionTable!$F$2&lt;&gt;"",A1945&lt;&gt;""),VLOOKUP(G1945,ConversionTable!B$2:D$402,3),"")</f>
        <v/>
      </c>
      <c r="K1945" t="str">
        <f>IF(AND(ConversionTable!$F$2&lt;&gt;"",A1945&lt;&gt;""),VLOOKUP(J1945,ConversionTable!I$4:K$7,3),"")</f>
        <v/>
      </c>
      <c r="M1945" t="str">
        <f>IF(A1945&lt;&gt;"",(RawData!AC1945*ScoringModel!$B$11+RawData!AD1945*ScoringModel!$B$21+RawData!AE1945*ScoringModel!$B$31)*0.01,"")</f>
        <v/>
      </c>
      <c r="N1945" t="str">
        <f>IF(A1945&lt;&gt;"",(RawData!H1945*ScoringModel!$B$4+RawData!I1945*ScoringModel!$B$5+RawData!J1945*ScoringModel!$B$6+RawData!K1945*ScoringModel!$B$7+RawData!L1945*ScoringModel!$B$8+RawData!M1945*ScoringModel!$B$9+RawData!N1945*ScoringModel!$B$10)*0.01,"")</f>
        <v/>
      </c>
      <c r="O1945" t="str">
        <f>IF(A1945&lt;&gt;"",(RawData!O1945*ScoringModel!$B$14+RawData!P1945*ScoringModel!$B$15+RawData!Q1945*ScoringModel!$B$16+RawData!R1945*ScoringModel!$B$17+RawData!S1945*ScoringModel!$B$18+RawData!T1945*ScoringModel!$B$19+RawData!U1945*ScoringModel!$B$20)*0.01,"")</f>
        <v/>
      </c>
      <c r="P1945" t="str">
        <f>IF(A1945&lt;&gt;"",(RawData!V1945*ScoringModel!$B$24+RawData!W1945*ScoringModel!$B$25+RawData!X1945*ScoringModel!$B$26+RawData!Y1945*ScoringModel!$B$27+RawData!Z1945*ScoringModel!$B$28+RawData!AA1945*ScoringModel!$B$29+RawData!AB1945*ScoringModel!$B$30)*0.01,"")</f>
        <v/>
      </c>
      <c r="Q1945" s="19"/>
      <c r="R1945" s="19"/>
      <c r="S1945" s="19"/>
      <c r="T1945" s="19"/>
      <c r="U1945" s="19"/>
      <c r="V1945" s="19"/>
    </row>
    <row r="1946" spans="1:22" x14ac:dyDescent="0.25">
      <c r="A1946" t="str">
        <f>IF(RawData!A1946&lt;&gt;"",RawData!A1946,"")</f>
        <v/>
      </c>
      <c r="B1946" t="str">
        <f>IF(RawData!B1946&lt;&gt;"",CONCATENATE(RawData!B1946,", ",RawData!C1946),"")</f>
        <v/>
      </c>
      <c r="C1946" t="str">
        <f>IF(RawData!D1946&lt;&gt;"",RawData!D1946,"")</f>
        <v/>
      </c>
      <c r="D1946" s="28" t="str">
        <f>IF(RawData!E1946&lt;&gt;"",RawData!E1946,"")</f>
        <v/>
      </c>
      <c r="E1946" t="str">
        <f>IF(RawData!F1946&lt;&gt;"",CONCATENATE(RawData!F1946,", ",LEFT(RawData!G1946,1)),"")</f>
        <v/>
      </c>
      <c r="G1946" s="30" t="str">
        <f t="shared" si="30"/>
        <v/>
      </c>
      <c r="H1946" t="str">
        <f>IF(A1946&lt;&gt;"",VLOOKUP(G1946,ScoreRanges!$C$4:$E$8,3),"")</f>
        <v/>
      </c>
      <c r="J1946" s="30" t="str">
        <f>IF(AND(ConversionTable!$F$2&lt;&gt;"",A1946&lt;&gt;""),VLOOKUP(G1946,ConversionTable!B$2:D$402,3),"")</f>
        <v/>
      </c>
      <c r="K1946" t="str">
        <f>IF(AND(ConversionTable!$F$2&lt;&gt;"",A1946&lt;&gt;""),VLOOKUP(J1946,ConversionTable!I$4:K$7,3),"")</f>
        <v/>
      </c>
      <c r="M1946" t="str">
        <f>IF(A1946&lt;&gt;"",(RawData!AC1946*ScoringModel!$B$11+RawData!AD1946*ScoringModel!$B$21+RawData!AE1946*ScoringModel!$B$31)*0.01,"")</f>
        <v/>
      </c>
      <c r="N1946" t="str">
        <f>IF(A1946&lt;&gt;"",(RawData!H1946*ScoringModel!$B$4+RawData!I1946*ScoringModel!$B$5+RawData!J1946*ScoringModel!$B$6+RawData!K1946*ScoringModel!$B$7+RawData!L1946*ScoringModel!$B$8+RawData!M1946*ScoringModel!$B$9+RawData!N1946*ScoringModel!$B$10)*0.01,"")</f>
        <v/>
      </c>
      <c r="O1946" t="str">
        <f>IF(A1946&lt;&gt;"",(RawData!O1946*ScoringModel!$B$14+RawData!P1946*ScoringModel!$B$15+RawData!Q1946*ScoringModel!$B$16+RawData!R1946*ScoringModel!$B$17+RawData!S1946*ScoringModel!$B$18+RawData!T1946*ScoringModel!$B$19+RawData!U1946*ScoringModel!$B$20)*0.01,"")</f>
        <v/>
      </c>
      <c r="P1946" t="str">
        <f>IF(A1946&lt;&gt;"",(RawData!V1946*ScoringModel!$B$24+RawData!W1946*ScoringModel!$B$25+RawData!X1946*ScoringModel!$B$26+RawData!Y1946*ScoringModel!$B$27+RawData!Z1946*ScoringModel!$B$28+RawData!AA1946*ScoringModel!$B$29+RawData!AB1946*ScoringModel!$B$30)*0.01,"")</f>
        <v/>
      </c>
      <c r="Q1946" s="19"/>
      <c r="R1946" s="19"/>
      <c r="S1946" s="19"/>
      <c r="T1946" s="19"/>
      <c r="U1946" s="19"/>
      <c r="V1946" s="19"/>
    </row>
    <row r="1947" spans="1:22" x14ac:dyDescent="0.25">
      <c r="A1947" t="str">
        <f>IF(RawData!A1947&lt;&gt;"",RawData!A1947,"")</f>
        <v/>
      </c>
      <c r="B1947" t="str">
        <f>IF(RawData!B1947&lt;&gt;"",CONCATENATE(RawData!B1947,", ",RawData!C1947),"")</f>
        <v/>
      </c>
      <c r="C1947" t="str">
        <f>IF(RawData!D1947&lt;&gt;"",RawData!D1947,"")</f>
        <v/>
      </c>
      <c r="D1947" s="28" t="str">
        <f>IF(RawData!E1947&lt;&gt;"",RawData!E1947,"")</f>
        <v/>
      </c>
      <c r="E1947" t="str">
        <f>IF(RawData!F1947&lt;&gt;"",CONCATENATE(RawData!F1947,", ",LEFT(RawData!G1947,1)),"")</f>
        <v/>
      </c>
      <c r="G1947" s="30" t="str">
        <f t="shared" si="30"/>
        <v/>
      </c>
      <c r="H1947" t="str">
        <f>IF(A1947&lt;&gt;"",VLOOKUP(G1947,ScoreRanges!$C$4:$E$8,3),"")</f>
        <v/>
      </c>
      <c r="J1947" s="30" t="str">
        <f>IF(AND(ConversionTable!$F$2&lt;&gt;"",A1947&lt;&gt;""),VLOOKUP(G1947,ConversionTable!B$2:D$402,3),"")</f>
        <v/>
      </c>
      <c r="K1947" t="str">
        <f>IF(AND(ConversionTable!$F$2&lt;&gt;"",A1947&lt;&gt;""),VLOOKUP(J1947,ConversionTable!I$4:K$7,3),"")</f>
        <v/>
      </c>
      <c r="M1947" t="str">
        <f>IF(A1947&lt;&gt;"",(RawData!AC1947*ScoringModel!$B$11+RawData!AD1947*ScoringModel!$B$21+RawData!AE1947*ScoringModel!$B$31)*0.01,"")</f>
        <v/>
      </c>
      <c r="N1947" t="str">
        <f>IF(A1947&lt;&gt;"",(RawData!H1947*ScoringModel!$B$4+RawData!I1947*ScoringModel!$B$5+RawData!J1947*ScoringModel!$B$6+RawData!K1947*ScoringModel!$B$7+RawData!L1947*ScoringModel!$B$8+RawData!M1947*ScoringModel!$B$9+RawData!N1947*ScoringModel!$B$10)*0.01,"")</f>
        <v/>
      </c>
      <c r="O1947" t="str">
        <f>IF(A1947&lt;&gt;"",(RawData!O1947*ScoringModel!$B$14+RawData!P1947*ScoringModel!$B$15+RawData!Q1947*ScoringModel!$B$16+RawData!R1947*ScoringModel!$B$17+RawData!S1947*ScoringModel!$B$18+RawData!T1947*ScoringModel!$B$19+RawData!U1947*ScoringModel!$B$20)*0.01,"")</f>
        <v/>
      </c>
      <c r="P1947" t="str">
        <f>IF(A1947&lt;&gt;"",(RawData!V1947*ScoringModel!$B$24+RawData!W1947*ScoringModel!$B$25+RawData!X1947*ScoringModel!$B$26+RawData!Y1947*ScoringModel!$B$27+RawData!Z1947*ScoringModel!$B$28+RawData!AA1947*ScoringModel!$B$29+RawData!AB1947*ScoringModel!$B$30)*0.01,"")</f>
        <v/>
      </c>
      <c r="Q1947" s="19"/>
      <c r="R1947" s="19"/>
      <c r="S1947" s="19"/>
      <c r="T1947" s="19"/>
      <c r="U1947" s="19"/>
      <c r="V1947" s="19"/>
    </row>
    <row r="1948" spans="1:22" x14ac:dyDescent="0.25">
      <c r="A1948" t="str">
        <f>IF(RawData!A1948&lt;&gt;"",RawData!A1948,"")</f>
        <v/>
      </c>
      <c r="B1948" t="str">
        <f>IF(RawData!B1948&lt;&gt;"",CONCATENATE(RawData!B1948,", ",RawData!C1948),"")</f>
        <v/>
      </c>
      <c r="C1948" t="str">
        <f>IF(RawData!D1948&lt;&gt;"",RawData!D1948,"")</f>
        <v/>
      </c>
      <c r="D1948" s="28" t="str">
        <f>IF(RawData!E1948&lt;&gt;"",RawData!E1948,"")</f>
        <v/>
      </c>
      <c r="E1948" t="str">
        <f>IF(RawData!F1948&lt;&gt;"",CONCATENATE(RawData!F1948,", ",LEFT(RawData!G1948,1)),"")</f>
        <v/>
      </c>
      <c r="G1948" s="30" t="str">
        <f t="shared" si="30"/>
        <v/>
      </c>
      <c r="H1948" t="str">
        <f>IF(A1948&lt;&gt;"",VLOOKUP(G1948,ScoreRanges!$C$4:$E$8,3),"")</f>
        <v/>
      </c>
      <c r="J1948" s="30" t="str">
        <f>IF(AND(ConversionTable!$F$2&lt;&gt;"",A1948&lt;&gt;""),VLOOKUP(G1948,ConversionTable!B$2:D$402,3),"")</f>
        <v/>
      </c>
      <c r="K1948" t="str">
        <f>IF(AND(ConversionTable!$F$2&lt;&gt;"",A1948&lt;&gt;""),VLOOKUP(J1948,ConversionTable!I$4:K$7,3),"")</f>
        <v/>
      </c>
      <c r="M1948" t="str">
        <f>IF(A1948&lt;&gt;"",(RawData!AC1948*ScoringModel!$B$11+RawData!AD1948*ScoringModel!$B$21+RawData!AE1948*ScoringModel!$B$31)*0.01,"")</f>
        <v/>
      </c>
      <c r="N1948" t="str">
        <f>IF(A1948&lt;&gt;"",(RawData!H1948*ScoringModel!$B$4+RawData!I1948*ScoringModel!$B$5+RawData!J1948*ScoringModel!$B$6+RawData!K1948*ScoringModel!$B$7+RawData!L1948*ScoringModel!$B$8+RawData!M1948*ScoringModel!$B$9+RawData!N1948*ScoringModel!$B$10)*0.01,"")</f>
        <v/>
      </c>
      <c r="O1948" t="str">
        <f>IF(A1948&lt;&gt;"",(RawData!O1948*ScoringModel!$B$14+RawData!P1948*ScoringModel!$B$15+RawData!Q1948*ScoringModel!$B$16+RawData!R1948*ScoringModel!$B$17+RawData!S1948*ScoringModel!$B$18+RawData!T1948*ScoringModel!$B$19+RawData!U1948*ScoringModel!$B$20)*0.01,"")</f>
        <v/>
      </c>
      <c r="P1948" t="str">
        <f>IF(A1948&lt;&gt;"",(RawData!V1948*ScoringModel!$B$24+RawData!W1948*ScoringModel!$B$25+RawData!X1948*ScoringModel!$B$26+RawData!Y1948*ScoringModel!$B$27+RawData!Z1948*ScoringModel!$B$28+RawData!AA1948*ScoringModel!$B$29+RawData!AB1948*ScoringModel!$B$30)*0.01,"")</f>
        <v/>
      </c>
      <c r="Q1948" s="19"/>
      <c r="R1948" s="19"/>
      <c r="S1948" s="19"/>
      <c r="T1948" s="19"/>
      <c r="U1948" s="19"/>
      <c r="V1948" s="19"/>
    </row>
    <row r="1949" spans="1:22" x14ac:dyDescent="0.25">
      <c r="A1949" t="str">
        <f>IF(RawData!A1949&lt;&gt;"",RawData!A1949,"")</f>
        <v/>
      </c>
      <c r="B1949" t="str">
        <f>IF(RawData!B1949&lt;&gt;"",CONCATENATE(RawData!B1949,", ",RawData!C1949),"")</f>
        <v/>
      </c>
      <c r="C1949" t="str">
        <f>IF(RawData!D1949&lt;&gt;"",RawData!D1949,"")</f>
        <v/>
      </c>
      <c r="D1949" s="28" t="str">
        <f>IF(RawData!E1949&lt;&gt;"",RawData!E1949,"")</f>
        <v/>
      </c>
      <c r="E1949" t="str">
        <f>IF(RawData!F1949&lt;&gt;"",CONCATENATE(RawData!F1949,", ",LEFT(RawData!G1949,1)),"")</f>
        <v/>
      </c>
      <c r="G1949" s="30" t="str">
        <f t="shared" si="30"/>
        <v/>
      </c>
      <c r="H1949" t="str">
        <f>IF(A1949&lt;&gt;"",VLOOKUP(G1949,ScoreRanges!$C$4:$E$8,3),"")</f>
        <v/>
      </c>
      <c r="J1949" s="30" t="str">
        <f>IF(AND(ConversionTable!$F$2&lt;&gt;"",A1949&lt;&gt;""),VLOOKUP(G1949,ConversionTable!B$2:D$402,3),"")</f>
        <v/>
      </c>
      <c r="K1949" t="str">
        <f>IF(AND(ConversionTable!$F$2&lt;&gt;"",A1949&lt;&gt;""),VLOOKUP(J1949,ConversionTable!I$4:K$7,3),"")</f>
        <v/>
      </c>
      <c r="M1949" t="str">
        <f>IF(A1949&lt;&gt;"",(RawData!AC1949*ScoringModel!$B$11+RawData!AD1949*ScoringModel!$B$21+RawData!AE1949*ScoringModel!$B$31)*0.01,"")</f>
        <v/>
      </c>
      <c r="N1949" t="str">
        <f>IF(A1949&lt;&gt;"",(RawData!H1949*ScoringModel!$B$4+RawData!I1949*ScoringModel!$B$5+RawData!J1949*ScoringModel!$B$6+RawData!K1949*ScoringModel!$B$7+RawData!L1949*ScoringModel!$B$8+RawData!M1949*ScoringModel!$B$9+RawData!N1949*ScoringModel!$B$10)*0.01,"")</f>
        <v/>
      </c>
      <c r="O1949" t="str">
        <f>IF(A1949&lt;&gt;"",(RawData!O1949*ScoringModel!$B$14+RawData!P1949*ScoringModel!$B$15+RawData!Q1949*ScoringModel!$B$16+RawData!R1949*ScoringModel!$B$17+RawData!S1949*ScoringModel!$B$18+RawData!T1949*ScoringModel!$B$19+RawData!U1949*ScoringModel!$B$20)*0.01,"")</f>
        <v/>
      </c>
      <c r="P1949" t="str">
        <f>IF(A1949&lt;&gt;"",(RawData!V1949*ScoringModel!$B$24+RawData!W1949*ScoringModel!$B$25+RawData!X1949*ScoringModel!$B$26+RawData!Y1949*ScoringModel!$B$27+RawData!Z1949*ScoringModel!$B$28+RawData!AA1949*ScoringModel!$B$29+RawData!AB1949*ScoringModel!$B$30)*0.01,"")</f>
        <v/>
      </c>
      <c r="Q1949" s="19"/>
      <c r="R1949" s="19"/>
      <c r="S1949" s="19"/>
      <c r="T1949" s="19"/>
      <c r="U1949" s="19"/>
      <c r="V1949" s="19"/>
    </row>
    <row r="1950" spans="1:22" x14ac:dyDescent="0.25">
      <c r="A1950" t="str">
        <f>IF(RawData!A1950&lt;&gt;"",RawData!A1950,"")</f>
        <v/>
      </c>
      <c r="B1950" t="str">
        <f>IF(RawData!B1950&lt;&gt;"",CONCATENATE(RawData!B1950,", ",RawData!C1950),"")</f>
        <v/>
      </c>
      <c r="C1950" t="str">
        <f>IF(RawData!D1950&lt;&gt;"",RawData!D1950,"")</f>
        <v/>
      </c>
      <c r="D1950" s="28" t="str">
        <f>IF(RawData!E1950&lt;&gt;"",RawData!E1950,"")</f>
        <v/>
      </c>
      <c r="E1950" t="str">
        <f>IF(RawData!F1950&lt;&gt;"",CONCATENATE(RawData!F1950,", ",LEFT(RawData!G1950,1)),"")</f>
        <v/>
      </c>
      <c r="G1950" s="30" t="str">
        <f t="shared" si="30"/>
        <v/>
      </c>
      <c r="H1950" t="str">
        <f>IF(A1950&lt;&gt;"",VLOOKUP(G1950,ScoreRanges!$C$4:$E$8,3),"")</f>
        <v/>
      </c>
      <c r="J1950" s="30" t="str">
        <f>IF(AND(ConversionTable!$F$2&lt;&gt;"",A1950&lt;&gt;""),VLOOKUP(G1950,ConversionTable!B$2:D$402,3),"")</f>
        <v/>
      </c>
      <c r="K1950" t="str">
        <f>IF(AND(ConversionTable!$F$2&lt;&gt;"",A1950&lt;&gt;""),VLOOKUP(J1950,ConversionTable!I$4:K$7,3),"")</f>
        <v/>
      </c>
      <c r="M1950" t="str">
        <f>IF(A1950&lt;&gt;"",(RawData!AC1950*ScoringModel!$B$11+RawData!AD1950*ScoringModel!$B$21+RawData!AE1950*ScoringModel!$B$31)*0.01,"")</f>
        <v/>
      </c>
      <c r="N1950" t="str">
        <f>IF(A1950&lt;&gt;"",(RawData!H1950*ScoringModel!$B$4+RawData!I1950*ScoringModel!$B$5+RawData!J1950*ScoringModel!$B$6+RawData!K1950*ScoringModel!$B$7+RawData!L1950*ScoringModel!$B$8+RawData!M1950*ScoringModel!$B$9+RawData!N1950*ScoringModel!$B$10)*0.01,"")</f>
        <v/>
      </c>
      <c r="O1950" t="str">
        <f>IF(A1950&lt;&gt;"",(RawData!O1950*ScoringModel!$B$14+RawData!P1950*ScoringModel!$B$15+RawData!Q1950*ScoringModel!$B$16+RawData!R1950*ScoringModel!$B$17+RawData!S1950*ScoringModel!$B$18+RawData!T1950*ScoringModel!$B$19+RawData!U1950*ScoringModel!$B$20)*0.01,"")</f>
        <v/>
      </c>
      <c r="P1950" t="str">
        <f>IF(A1950&lt;&gt;"",(RawData!V1950*ScoringModel!$B$24+RawData!W1950*ScoringModel!$B$25+RawData!X1950*ScoringModel!$B$26+RawData!Y1950*ScoringModel!$B$27+RawData!Z1950*ScoringModel!$B$28+RawData!AA1950*ScoringModel!$B$29+RawData!AB1950*ScoringModel!$B$30)*0.01,"")</f>
        <v/>
      </c>
      <c r="Q1950" s="19"/>
      <c r="R1950" s="19"/>
      <c r="S1950" s="19"/>
      <c r="T1950" s="19"/>
      <c r="U1950" s="19"/>
      <c r="V1950" s="19"/>
    </row>
    <row r="1951" spans="1:22" x14ac:dyDescent="0.25">
      <c r="A1951" t="str">
        <f>IF(RawData!A1951&lt;&gt;"",RawData!A1951,"")</f>
        <v/>
      </c>
      <c r="B1951" t="str">
        <f>IF(RawData!B1951&lt;&gt;"",CONCATENATE(RawData!B1951,", ",RawData!C1951),"")</f>
        <v/>
      </c>
      <c r="C1951" t="str">
        <f>IF(RawData!D1951&lt;&gt;"",RawData!D1951,"")</f>
        <v/>
      </c>
      <c r="D1951" s="28" t="str">
        <f>IF(RawData!E1951&lt;&gt;"",RawData!E1951,"")</f>
        <v/>
      </c>
      <c r="E1951" t="str">
        <f>IF(RawData!F1951&lt;&gt;"",CONCATENATE(RawData!F1951,", ",LEFT(RawData!G1951,1)),"")</f>
        <v/>
      </c>
      <c r="G1951" s="30" t="str">
        <f t="shared" si="30"/>
        <v/>
      </c>
      <c r="H1951" t="str">
        <f>IF(A1951&lt;&gt;"",VLOOKUP(G1951,ScoreRanges!$C$4:$E$8,3),"")</f>
        <v/>
      </c>
      <c r="J1951" s="30" t="str">
        <f>IF(AND(ConversionTable!$F$2&lt;&gt;"",A1951&lt;&gt;""),VLOOKUP(G1951,ConversionTable!B$2:D$402,3),"")</f>
        <v/>
      </c>
      <c r="K1951" t="str">
        <f>IF(AND(ConversionTable!$F$2&lt;&gt;"",A1951&lt;&gt;""),VLOOKUP(J1951,ConversionTable!I$4:K$7,3),"")</f>
        <v/>
      </c>
      <c r="M1951" t="str">
        <f>IF(A1951&lt;&gt;"",(RawData!AC1951*ScoringModel!$B$11+RawData!AD1951*ScoringModel!$B$21+RawData!AE1951*ScoringModel!$B$31)*0.01,"")</f>
        <v/>
      </c>
      <c r="N1951" t="str">
        <f>IF(A1951&lt;&gt;"",(RawData!H1951*ScoringModel!$B$4+RawData!I1951*ScoringModel!$B$5+RawData!J1951*ScoringModel!$B$6+RawData!K1951*ScoringModel!$B$7+RawData!L1951*ScoringModel!$B$8+RawData!M1951*ScoringModel!$B$9+RawData!N1951*ScoringModel!$B$10)*0.01,"")</f>
        <v/>
      </c>
      <c r="O1951" t="str">
        <f>IF(A1951&lt;&gt;"",(RawData!O1951*ScoringModel!$B$14+RawData!P1951*ScoringModel!$B$15+RawData!Q1951*ScoringModel!$B$16+RawData!R1951*ScoringModel!$B$17+RawData!S1951*ScoringModel!$B$18+RawData!T1951*ScoringModel!$B$19+RawData!U1951*ScoringModel!$B$20)*0.01,"")</f>
        <v/>
      </c>
      <c r="P1951" t="str">
        <f>IF(A1951&lt;&gt;"",(RawData!V1951*ScoringModel!$B$24+RawData!W1951*ScoringModel!$B$25+RawData!X1951*ScoringModel!$B$26+RawData!Y1951*ScoringModel!$B$27+RawData!Z1951*ScoringModel!$B$28+RawData!AA1951*ScoringModel!$B$29+RawData!AB1951*ScoringModel!$B$30)*0.01,"")</f>
        <v/>
      </c>
      <c r="Q1951" s="19"/>
      <c r="R1951" s="19"/>
      <c r="S1951" s="19"/>
      <c r="T1951" s="19"/>
      <c r="U1951" s="19"/>
      <c r="V1951" s="19"/>
    </row>
    <row r="1952" spans="1:22" x14ac:dyDescent="0.25">
      <c r="A1952" t="str">
        <f>IF(RawData!A1952&lt;&gt;"",RawData!A1952,"")</f>
        <v/>
      </c>
      <c r="B1952" t="str">
        <f>IF(RawData!B1952&lt;&gt;"",CONCATENATE(RawData!B1952,", ",RawData!C1952),"")</f>
        <v/>
      </c>
      <c r="C1952" t="str">
        <f>IF(RawData!D1952&lt;&gt;"",RawData!D1952,"")</f>
        <v/>
      </c>
      <c r="D1952" s="28" t="str">
        <f>IF(RawData!E1952&lt;&gt;"",RawData!E1952,"")</f>
        <v/>
      </c>
      <c r="E1952" t="str">
        <f>IF(RawData!F1952&lt;&gt;"",CONCATENATE(RawData!F1952,", ",LEFT(RawData!G1952,1)),"")</f>
        <v/>
      </c>
      <c r="G1952" s="30" t="str">
        <f t="shared" si="30"/>
        <v/>
      </c>
      <c r="H1952" t="str">
        <f>IF(A1952&lt;&gt;"",VLOOKUP(G1952,ScoreRanges!$C$4:$E$8,3),"")</f>
        <v/>
      </c>
      <c r="J1952" s="30" t="str">
        <f>IF(AND(ConversionTable!$F$2&lt;&gt;"",A1952&lt;&gt;""),VLOOKUP(G1952,ConversionTable!B$2:D$402,3),"")</f>
        <v/>
      </c>
      <c r="K1952" t="str">
        <f>IF(AND(ConversionTable!$F$2&lt;&gt;"",A1952&lt;&gt;""),VLOOKUP(J1952,ConversionTable!I$4:K$7,3),"")</f>
        <v/>
      </c>
      <c r="M1952" t="str">
        <f>IF(A1952&lt;&gt;"",(RawData!AC1952*ScoringModel!$B$11+RawData!AD1952*ScoringModel!$B$21+RawData!AE1952*ScoringModel!$B$31)*0.01,"")</f>
        <v/>
      </c>
      <c r="N1952" t="str">
        <f>IF(A1952&lt;&gt;"",(RawData!H1952*ScoringModel!$B$4+RawData!I1952*ScoringModel!$B$5+RawData!J1952*ScoringModel!$B$6+RawData!K1952*ScoringModel!$B$7+RawData!L1952*ScoringModel!$B$8+RawData!M1952*ScoringModel!$B$9+RawData!N1952*ScoringModel!$B$10)*0.01,"")</f>
        <v/>
      </c>
      <c r="O1952" t="str">
        <f>IF(A1952&lt;&gt;"",(RawData!O1952*ScoringModel!$B$14+RawData!P1952*ScoringModel!$B$15+RawData!Q1952*ScoringModel!$B$16+RawData!R1952*ScoringModel!$B$17+RawData!S1952*ScoringModel!$B$18+RawData!T1952*ScoringModel!$B$19+RawData!U1952*ScoringModel!$B$20)*0.01,"")</f>
        <v/>
      </c>
      <c r="P1952" t="str">
        <f>IF(A1952&lt;&gt;"",(RawData!V1952*ScoringModel!$B$24+RawData!W1952*ScoringModel!$B$25+RawData!X1952*ScoringModel!$B$26+RawData!Y1952*ScoringModel!$B$27+RawData!Z1952*ScoringModel!$B$28+RawData!AA1952*ScoringModel!$B$29+RawData!AB1952*ScoringModel!$B$30)*0.01,"")</f>
        <v/>
      </c>
      <c r="Q1952" s="19"/>
      <c r="R1952" s="19"/>
      <c r="S1952" s="19"/>
      <c r="T1952" s="19"/>
      <c r="U1952" s="19"/>
      <c r="V1952" s="19"/>
    </row>
    <row r="1953" spans="1:22" x14ac:dyDescent="0.25">
      <c r="A1953" t="str">
        <f>IF(RawData!A1953&lt;&gt;"",RawData!A1953,"")</f>
        <v/>
      </c>
      <c r="B1953" t="str">
        <f>IF(RawData!B1953&lt;&gt;"",CONCATENATE(RawData!B1953,", ",RawData!C1953),"")</f>
        <v/>
      </c>
      <c r="C1953" t="str">
        <f>IF(RawData!D1953&lt;&gt;"",RawData!D1953,"")</f>
        <v/>
      </c>
      <c r="D1953" s="28" t="str">
        <f>IF(RawData!E1953&lt;&gt;"",RawData!E1953,"")</f>
        <v/>
      </c>
      <c r="E1953" t="str">
        <f>IF(RawData!F1953&lt;&gt;"",CONCATENATE(RawData!F1953,", ",LEFT(RawData!G1953,1)),"")</f>
        <v/>
      </c>
      <c r="G1953" s="30" t="str">
        <f t="shared" si="30"/>
        <v/>
      </c>
      <c r="H1953" t="str">
        <f>IF(A1953&lt;&gt;"",VLOOKUP(G1953,ScoreRanges!$C$4:$E$8,3),"")</f>
        <v/>
      </c>
      <c r="J1953" s="30" t="str">
        <f>IF(AND(ConversionTable!$F$2&lt;&gt;"",A1953&lt;&gt;""),VLOOKUP(G1953,ConversionTable!B$2:D$402,3),"")</f>
        <v/>
      </c>
      <c r="K1953" t="str">
        <f>IF(AND(ConversionTable!$F$2&lt;&gt;"",A1953&lt;&gt;""),VLOOKUP(J1953,ConversionTable!I$4:K$7,3),"")</f>
        <v/>
      </c>
      <c r="M1953" t="str">
        <f>IF(A1953&lt;&gt;"",(RawData!AC1953*ScoringModel!$B$11+RawData!AD1953*ScoringModel!$B$21+RawData!AE1953*ScoringModel!$B$31)*0.01,"")</f>
        <v/>
      </c>
      <c r="N1953" t="str">
        <f>IF(A1953&lt;&gt;"",(RawData!H1953*ScoringModel!$B$4+RawData!I1953*ScoringModel!$B$5+RawData!J1953*ScoringModel!$B$6+RawData!K1953*ScoringModel!$B$7+RawData!L1953*ScoringModel!$B$8+RawData!M1953*ScoringModel!$B$9+RawData!N1953*ScoringModel!$B$10)*0.01,"")</f>
        <v/>
      </c>
      <c r="O1953" t="str">
        <f>IF(A1953&lt;&gt;"",(RawData!O1953*ScoringModel!$B$14+RawData!P1953*ScoringModel!$B$15+RawData!Q1953*ScoringModel!$B$16+RawData!R1953*ScoringModel!$B$17+RawData!S1953*ScoringModel!$B$18+RawData!T1953*ScoringModel!$B$19+RawData!U1953*ScoringModel!$B$20)*0.01,"")</f>
        <v/>
      </c>
      <c r="P1953" t="str">
        <f>IF(A1953&lt;&gt;"",(RawData!V1953*ScoringModel!$B$24+RawData!W1953*ScoringModel!$B$25+RawData!X1953*ScoringModel!$B$26+RawData!Y1953*ScoringModel!$B$27+RawData!Z1953*ScoringModel!$B$28+RawData!AA1953*ScoringModel!$B$29+RawData!AB1953*ScoringModel!$B$30)*0.01,"")</f>
        <v/>
      </c>
      <c r="Q1953" s="19"/>
      <c r="R1953" s="19"/>
      <c r="S1953" s="19"/>
      <c r="T1953" s="19"/>
      <c r="U1953" s="19"/>
      <c r="V1953" s="19"/>
    </row>
    <row r="1954" spans="1:22" x14ac:dyDescent="0.25">
      <c r="A1954" t="str">
        <f>IF(RawData!A1954&lt;&gt;"",RawData!A1954,"")</f>
        <v/>
      </c>
      <c r="B1954" t="str">
        <f>IF(RawData!B1954&lt;&gt;"",CONCATENATE(RawData!B1954,", ",RawData!C1954),"")</f>
        <v/>
      </c>
      <c r="C1954" t="str">
        <f>IF(RawData!D1954&lt;&gt;"",RawData!D1954,"")</f>
        <v/>
      </c>
      <c r="D1954" s="28" t="str">
        <f>IF(RawData!E1954&lt;&gt;"",RawData!E1954,"")</f>
        <v/>
      </c>
      <c r="E1954" t="str">
        <f>IF(RawData!F1954&lt;&gt;"",CONCATENATE(RawData!F1954,", ",LEFT(RawData!G1954,1)),"")</f>
        <v/>
      </c>
      <c r="G1954" s="30" t="str">
        <f t="shared" si="30"/>
        <v/>
      </c>
      <c r="H1954" t="str">
        <f>IF(A1954&lt;&gt;"",VLOOKUP(G1954,ScoreRanges!$C$4:$E$8,3),"")</f>
        <v/>
      </c>
      <c r="J1954" s="30" t="str">
        <f>IF(AND(ConversionTable!$F$2&lt;&gt;"",A1954&lt;&gt;""),VLOOKUP(G1954,ConversionTable!B$2:D$402,3),"")</f>
        <v/>
      </c>
      <c r="K1954" t="str">
        <f>IF(AND(ConversionTable!$F$2&lt;&gt;"",A1954&lt;&gt;""),VLOOKUP(J1954,ConversionTable!I$4:K$7,3),"")</f>
        <v/>
      </c>
      <c r="M1954" t="str">
        <f>IF(A1954&lt;&gt;"",(RawData!AC1954*ScoringModel!$B$11+RawData!AD1954*ScoringModel!$B$21+RawData!AE1954*ScoringModel!$B$31)*0.01,"")</f>
        <v/>
      </c>
      <c r="N1954" t="str">
        <f>IF(A1954&lt;&gt;"",(RawData!H1954*ScoringModel!$B$4+RawData!I1954*ScoringModel!$B$5+RawData!J1954*ScoringModel!$B$6+RawData!K1954*ScoringModel!$B$7+RawData!L1954*ScoringModel!$B$8+RawData!M1954*ScoringModel!$B$9+RawData!N1954*ScoringModel!$B$10)*0.01,"")</f>
        <v/>
      </c>
      <c r="O1954" t="str">
        <f>IF(A1954&lt;&gt;"",(RawData!O1954*ScoringModel!$B$14+RawData!P1954*ScoringModel!$B$15+RawData!Q1954*ScoringModel!$B$16+RawData!R1954*ScoringModel!$B$17+RawData!S1954*ScoringModel!$B$18+RawData!T1954*ScoringModel!$B$19+RawData!U1954*ScoringModel!$B$20)*0.01,"")</f>
        <v/>
      </c>
      <c r="P1954" t="str">
        <f>IF(A1954&lt;&gt;"",(RawData!V1954*ScoringModel!$B$24+RawData!W1954*ScoringModel!$B$25+RawData!X1954*ScoringModel!$B$26+RawData!Y1954*ScoringModel!$B$27+RawData!Z1954*ScoringModel!$B$28+RawData!AA1954*ScoringModel!$B$29+RawData!AB1954*ScoringModel!$B$30)*0.01,"")</f>
        <v/>
      </c>
      <c r="Q1954" s="19"/>
      <c r="R1954" s="19"/>
      <c r="S1954" s="19"/>
      <c r="T1954" s="19"/>
      <c r="U1954" s="19"/>
      <c r="V1954" s="19"/>
    </row>
    <row r="1955" spans="1:22" x14ac:dyDescent="0.25">
      <c r="A1955" t="str">
        <f>IF(RawData!A1955&lt;&gt;"",RawData!A1955,"")</f>
        <v/>
      </c>
      <c r="B1955" t="str">
        <f>IF(RawData!B1955&lt;&gt;"",CONCATENATE(RawData!B1955,", ",RawData!C1955),"")</f>
        <v/>
      </c>
      <c r="C1955" t="str">
        <f>IF(RawData!D1955&lt;&gt;"",RawData!D1955,"")</f>
        <v/>
      </c>
      <c r="D1955" s="28" t="str">
        <f>IF(RawData!E1955&lt;&gt;"",RawData!E1955,"")</f>
        <v/>
      </c>
      <c r="E1955" t="str">
        <f>IF(RawData!F1955&lt;&gt;"",CONCATENATE(RawData!F1955,", ",LEFT(RawData!G1955,1)),"")</f>
        <v/>
      </c>
      <c r="G1955" s="30" t="str">
        <f t="shared" si="30"/>
        <v/>
      </c>
      <c r="H1955" t="str">
        <f>IF(A1955&lt;&gt;"",VLOOKUP(G1955,ScoreRanges!$C$4:$E$8,3),"")</f>
        <v/>
      </c>
      <c r="J1955" s="30" t="str">
        <f>IF(AND(ConversionTable!$F$2&lt;&gt;"",A1955&lt;&gt;""),VLOOKUP(G1955,ConversionTable!B$2:D$402,3),"")</f>
        <v/>
      </c>
      <c r="K1955" t="str">
        <f>IF(AND(ConversionTable!$F$2&lt;&gt;"",A1955&lt;&gt;""),VLOOKUP(J1955,ConversionTable!I$4:K$7,3),"")</f>
        <v/>
      </c>
      <c r="M1955" t="str">
        <f>IF(A1955&lt;&gt;"",(RawData!AC1955*ScoringModel!$B$11+RawData!AD1955*ScoringModel!$B$21+RawData!AE1955*ScoringModel!$B$31)*0.01,"")</f>
        <v/>
      </c>
      <c r="N1955" t="str">
        <f>IF(A1955&lt;&gt;"",(RawData!H1955*ScoringModel!$B$4+RawData!I1955*ScoringModel!$B$5+RawData!J1955*ScoringModel!$B$6+RawData!K1955*ScoringModel!$B$7+RawData!L1955*ScoringModel!$B$8+RawData!M1955*ScoringModel!$B$9+RawData!N1955*ScoringModel!$B$10)*0.01,"")</f>
        <v/>
      </c>
      <c r="O1955" t="str">
        <f>IF(A1955&lt;&gt;"",(RawData!O1955*ScoringModel!$B$14+RawData!P1955*ScoringModel!$B$15+RawData!Q1955*ScoringModel!$B$16+RawData!R1955*ScoringModel!$B$17+RawData!S1955*ScoringModel!$B$18+RawData!T1955*ScoringModel!$B$19+RawData!U1955*ScoringModel!$B$20)*0.01,"")</f>
        <v/>
      </c>
      <c r="P1955" t="str">
        <f>IF(A1955&lt;&gt;"",(RawData!V1955*ScoringModel!$B$24+RawData!W1955*ScoringModel!$B$25+RawData!X1955*ScoringModel!$B$26+RawData!Y1955*ScoringModel!$B$27+RawData!Z1955*ScoringModel!$B$28+RawData!AA1955*ScoringModel!$B$29+RawData!AB1955*ScoringModel!$B$30)*0.01,"")</f>
        <v/>
      </c>
      <c r="Q1955" s="19"/>
      <c r="R1955" s="19"/>
      <c r="S1955" s="19"/>
      <c r="T1955" s="19"/>
      <c r="U1955" s="19"/>
      <c r="V1955" s="19"/>
    </row>
    <row r="1956" spans="1:22" x14ac:dyDescent="0.25">
      <c r="A1956" t="str">
        <f>IF(RawData!A1956&lt;&gt;"",RawData!A1956,"")</f>
        <v/>
      </c>
      <c r="B1956" t="str">
        <f>IF(RawData!B1956&lt;&gt;"",CONCATENATE(RawData!B1956,", ",RawData!C1956),"")</f>
        <v/>
      </c>
      <c r="C1956" t="str">
        <f>IF(RawData!D1956&lt;&gt;"",RawData!D1956,"")</f>
        <v/>
      </c>
      <c r="D1956" s="28" t="str">
        <f>IF(RawData!E1956&lt;&gt;"",RawData!E1956,"")</f>
        <v/>
      </c>
      <c r="E1956" t="str">
        <f>IF(RawData!F1956&lt;&gt;"",CONCATENATE(RawData!F1956,", ",LEFT(RawData!G1956,1)),"")</f>
        <v/>
      </c>
      <c r="G1956" s="30" t="str">
        <f t="shared" si="30"/>
        <v/>
      </c>
      <c r="H1956" t="str">
        <f>IF(A1956&lt;&gt;"",VLOOKUP(G1956,ScoreRanges!$C$4:$E$8,3),"")</f>
        <v/>
      </c>
      <c r="J1956" s="30" t="str">
        <f>IF(AND(ConversionTable!$F$2&lt;&gt;"",A1956&lt;&gt;""),VLOOKUP(G1956,ConversionTable!B$2:D$402,3),"")</f>
        <v/>
      </c>
      <c r="K1956" t="str">
        <f>IF(AND(ConversionTable!$F$2&lt;&gt;"",A1956&lt;&gt;""),VLOOKUP(J1956,ConversionTable!I$4:K$7,3),"")</f>
        <v/>
      </c>
      <c r="M1956" t="str">
        <f>IF(A1956&lt;&gt;"",(RawData!AC1956*ScoringModel!$B$11+RawData!AD1956*ScoringModel!$B$21+RawData!AE1956*ScoringModel!$B$31)*0.01,"")</f>
        <v/>
      </c>
      <c r="N1956" t="str">
        <f>IF(A1956&lt;&gt;"",(RawData!H1956*ScoringModel!$B$4+RawData!I1956*ScoringModel!$B$5+RawData!J1956*ScoringModel!$B$6+RawData!K1956*ScoringModel!$B$7+RawData!L1956*ScoringModel!$B$8+RawData!M1956*ScoringModel!$B$9+RawData!N1956*ScoringModel!$B$10)*0.01,"")</f>
        <v/>
      </c>
      <c r="O1956" t="str">
        <f>IF(A1956&lt;&gt;"",(RawData!O1956*ScoringModel!$B$14+RawData!P1956*ScoringModel!$B$15+RawData!Q1956*ScoringModel!$B$16+RawData!R1956*ScoringModel!$B$17+RawData!S1956*ScoringModel!$B$18+RawData!T1956*ScoringModel!$B$19+RawData!U1956*ScoringModel!$B$20)*0.01,"")</f>
        <v/>
      </c>
      <c r="P1956" t="str">
        <f>IF(A1956&lt;&gt;"",(RawData!V1956*ScoringModel!$B$24+RawData!W1956*ScoringModel!$B$25+RawData!X1956*ScoringModel!$B$26+RawData!Y1956*ScoringModel!$B$27+RawData!Z1956*ScoringModel!$B$28+RawData!AA1956*ScoringModel!$B$29+RawData!AB1956*ScoringModel!$B$30)*0.01,"")</f>
        <v/>
      </c>
      <c r="Q1956" s="19"/>
      <c r="R1956" s="19"/>
      <c r="S1956" s="19"/>
      <c r="T1956" s="19"/>
      <c r="U1956" s="19"/>
      <c r="V1956" s="19"/>
    </row>
    <row r="1957" spans="1:22" x14ac:dyDescent="0.25">
      <c r="A1957" t="str">
        <f>IF(RawData!A1957&lt;&gt;"",RawData!A1957,"")</f>
        <v/>
      </c>
      <c r="B1957" t="str">
        <f>IF(RawData!B1957&lt;&gt;"",CONCATENATE(RawData!B1957,", ",RawData!C1957),"")</f>
        <v/>
      </c>
      <c r="C1957" t="str">
        <f>IF(RawData!D1957&lt;&gt;"",RawData!D1957,"")</f>
        <v/>
      </c>
      <c r="D1957" s="28" t="str">
        <f>IF(RawData!E1957&lt;&gt;"",RawData!E1957,"")</f>
        <v/>
      </c>
      <c r="E1957" t="str">
        <f>IF(RawData!F1957&lt;&gt;"",CONCATENATE(RawData!F1957,", ",LEFT(RawData!G1957,1)),"")</f>
        <v/>
      </c>
      <c r="G1957" s="30" t="str">
        <f t="shared" si="30"/>
        <v/>
      </c>
      <c r="H1957" t="str">
        <f>IF(A1957&lt;&gt;"",VLOOKUP(G1957,ScoreRanges!$C$4:$E$8,3),"")</f>
        <v/>
      </c>
      <c r="J1957" s="30" t="str">
        <f>IF(AND(ConversionTable!$F$2&lt;&gt;"",A1957&lt;&gt;""),VLOOKUP(G1957,ConversionTable!B$2:D$402,3),"")</f>
        <v/>
      </c>
      <c r="K1957" t="str">
        <f>IF(AND(ConversionTable!$F$2&lt;&gt;"",A1957&lt;&gt;""),VLOOKUP(J1957,ConversionTable!I$4:K$7,3),"")</f>
        <v/>
      </c>
      <c r="M1957" t="str">
        <f>IF(A1957&lt;&gt;"",(RawData!AC1957*ScoringModel!$B$11+RawData!AD1957*ScoringModel!$B$21+RawData!AE1957*ScoringModel!$B$31)*0.01,"")</f>
        <v/>
      </c>
      <c r="N1957" t="str">
        <f>IF(A1957&lt;&gt;"",(RawData!H1957*ScoringModel!$B$4+RawData!I1957*ScoringModel!$B$5+RawData!J1957*ScoringModel!$B$6+RawData!K1957*ScoringModel!$B$7+RawData!L1957*ScoringModel!$B$8+RawData!M1957*ScoringModel!$B$9+RawData!N1957*ScoringModel!$B$10)*0.01,"")</f>
        <v/>
      </c>
      <c r="O1957" t="str">
        <f>IF(A1957&lt;&gt;"",(RawData!O1957*ScoringModel!$B$14+RawData!P1957*ScoringModel!$B$15+RawData!Q1957*ScoringModel!$B$16+RawData!R1957*ScoringModel!$B$17+RawData!S1957*ScoringModel!$B$18+RawData!T1957*ScoringModel!$B$19+RawData!U1957*ScoringModel!$B$20)*0.01,"")</f>
        <v/>
      </c>
      <c r="P1957" t="str">
        <f>IF(A1957&lt;&gt;"",(RawData!V1957*ScoringModel!$B$24+RawData!W1957*ScoringModel!$B$25+RawData!X1957*ScoringModel!$B$26+RawData!Y1957*ScoringModel!$B$27+RawData!Z1957*ScoringModel!$B$28+RawData!AA1957*ScoringModel!$B$29+RawData!AB1957*ScoringModel!$B$30)*0.01,"")</f>
        <v/>
      </c>
      <c r="Q1957" s="19"/>
      <c r="R1957" s="19"/>
      <c r="S1957" s="19"/>
      <c r="T1957" s="19"/>
      <c r="U1957" s="19"/>
      <c r="V1957" s="19"/>
    </row>
    <row r="1958" spans="1:22" x14ac:dyDescent="0.25">
      <c r="A1958" t="str">
        <f>IF(RawData!A1958&lt;&gt;"",RawData!A1958,"")</f>
        <v/>
      </c>
      <c r="B1958" t="str">
        <f>IF(RawData!B1958&lt;&gt;"",CONCATENATE(RawData!B1958,", ",RawData!C1958),"")</f>
        <v/>
      </c>
      <c r="C1958" t="str">
        <f>IF(RawData!D1958&lt;&gt;"",RawData!D1958,"")</f>
        <v/>
      </c>
      <c r="D1958" s="28" t="str">
        <f>IF(RawData!E1958&lt;&gt;"",RawData!E1958,"")</f>
        <v/>
      </c>
      <c r="E1958" t="str">
        <f>IF(RawData!F1958&lt;&gt;"",CONCATENATE(RawData!F1958,", ",LEFT(RawData!G1958,1)),"")</f>
        <v/>
      </c>
      <c r="G1958" s="30" t="str">
        <f t="shared" si="30"/>
        <v/>
      </c>
      <c r="H1958" t="str">
        <f>IF(A1958&lt;&gt;"",VLOOKUP(G1958,ScoreRanges!$C$4:$E$8,3),"")</f>
        <v/>
      </c>
      <c r="J1958" s="30" t="str">
        <f>IF(AND(ConversionTable!$F$2&lt;&gt;"",A1958&lt;&gt;""),VLOOKUP(G1958,ConversionTable!B$2:D$402,3),"")</f>
        <v/>
      </c>
      <c r="K1958" t="str">
        <f>IF(AND(ConversionTable!$F$2&lt;&gt;"",A1958&lt;&gt;""),VLOOKUP(J1958,ConversionTable!I$4:K$7,3),"")</f>
        <v/>
      </c>
      <c r="M1958" t="str">
        <f>IF(A1958&lt;&gt;"",(RawData!AC1958*ScoringModel!$B$11+RawData!AD1958*ScoringModel!$B$21+RawData!AE1958*ScoringModel!$B$31)*0.01,"")</f>
        <v/>
      </c>
      <c r="N1958" t="str">
        <f>IF(A1958&lt;&gt;"",(RawData!H1958*ScoringModel!$B$4+RawData!I1958*ScoringModel!$B$5+RawData!J1958*ScoringModel!$B$6+RawData!K1958*ScoringModel!$B$7+RawData!L1958*ScoringModel!$B$8+RawData!M1958*ScoringModel!$B$9+RawData!N1958*ScoringModel!$B$10)*0.01,"")</f>
        <v/>
      </c>
      <c r="O1958" t="str">
        <f>IF(A1958&lt;&gt;"",(RawData!O1958*ScoringModel!$B$14+RawData!P1958*ScoringModel!$B$15+RawData!Q1958*ScoringModel!$B$16+RawData!R1958*ScoringModel!$B$17+RawData!S1958*ScoringModel!$B$18+RawData!T1958*ScoringModel!$B$19+RawData!U1958*ScoringModel!$B$20)*0.01,"")</f>
        <v/>
      </c>
      <c r="P1958" t="str">
        <f>IF(A1958&lt;&gt;"",(RawData!V1958*ScoringModel!$B$24+RawData!W1958*ScoringModel!$B$25+RawData!X1958*ScoringModel!$B$26+RawData!Y1958*ScoringModel!$B$27+RawData!Z1958*ScoringModel!$B$28+RawData!AA1958*ScoringModel!$B$29+RawData!AB1958*ScoringModel!$B$30)*0.01,"")</f>
        <v/>
      </c>
      <c r="Q1958" s="19"/>
      <c r="R1958" s="19"/>
      <c r="S1958" s="19"/>
      <c r="T1958" s="19"/>
      <c r="U1958" s="19"/>
      <c r="V1958" s="19"/>
    </row>
    <row r="1959" spans="1:22" x14ac:dyDescent="0.25">
      <c r="A1959" t="str">
        <f>IF(RawData!A1959&lt;&gt;"",RawData!A1959,"")</f>
        <v/>
      </c>
      <c r="B1959" t="str">
        <f>IF(RawData!B1959&lt;&gt;"",CONCATENATE(RawData!B1959,", ",RawData!C1959),"")</f>
        <v/>
      </c>
      <c r="C1959" t="str">
        <f>IF(RawData!D1959&lt;&gt;"",RawData!D1959,"")</f>
        <v/>
      </c>
      <c r="D1959" s="28" t="str">
        <f>IF(RawData!E1959&lt;&gt;"",RawData!E1959,"")</f>
        <v/>
      </c>
      <c r="E1959" t="str">
        <f>IF(RawData!F1959&lt;&gt;"",CONCATENATE(RawData!F1959,", ",LEFT(RawData!G1959,1)),"")</f>
        <v/>
      </c>
      <c r="G1959" s="30" t="str">
        <f t="shared" si="30"/>
        <v/>
      </c>
      <c r="H1959" t="str">
        <f>IF(A1959&lt;&gt;"",VLOOKUP(G1959,ScoreRanges!$C$4:$E$8,3),"")</f>
        <v/>
      </c>
      <c r="J1959" s="30" t="str">
        <f>IF(AND(ConversionTable!$F$2&lt;&gt;"",A1959&lt;&gt;""),VLOOKUP(G1959,ConversionTable!B$2:D$402,3),"")</f>
        <v/>
      </c>
      <c r="K1959" t="str">
        <f>IF(AND(ConversionTable!$F$2&lt;&gt;"",A1959&lt;&gt;""),VLOOKUP(J1959,ConversionTable!I$4:K$7,3),"")</f>
        <v/>
      </c>
      <c r="M1959" t="str">
        <f>IF(A1959&lt;&gt;"",(RawData!AC1959*ScoringModel!$B$11+RawData!AD1959*ScoringModel!$B$21+RawData!AE1959*ScoringModel!$B$31)*0.01,"")</f>
        <v/>
      </c>
      <c r="N1959" t="str">
        <f>IF(A1959&lt;&gt;"",(RawData!H1959*ScoringModel!$B$4+RawData!I1959*ScoringModel!$B$5+RawData!J1959*ScoringModel!$B$6+RawData!K1959*ScoringModel!$B$7+RawData!L1959*ScoringModel!$B$8+RawData!M1959*ScoringModel!$B$9+RawData!N1959*ScoringModel!$B$10)*0.01,"")</f>
        <v/>
      </c>
      <c r="O1959" t="str">
        <f>IF(A1959&lt;&gt;"",(RawData!O1959*ScoringModel!$B$14+RawData!P1959*ScoringModel!$B$15+RawData!Q1959*ScoringModel!$B$16+RawData!R1959*ScoringModel!$B$17+RawData!S1959*ScoringModel!$B$18+RawData!T1959*ScoringModel!$B$19+RawData!U1959*ScoringModel!$B$20)*0.01,"")</f>
        <v/>
      </c>
      <c r="P1959" t="str">
        <f>IF(A1959&lt;&gt;"",(RawData!V1959*ScoringModel!$B$24+RawData!W1959*ScoringModel!$B$25+RawData!X1959*ScoringModel!$B$26+RawData!Y1959*ScoringModel!$B$27+RawData!Z1959*ScoringModel!$B$28+RawData!AA1959*ScoringModel!$B$29+RawData!AB1959*ScoringModel!$B$30)*0.01,"")</f>
        <v/>
      </c>
      <c r="Q1959" s="19"/>
      <c r="R1959" s="19"/>
      <c r="S1959" s="19"/>
      <c r="T1959" s="19"/>
      <c r="U1959" s="19"/>
      <c r="V1959" s="19"/>
    </row>
    <row r="1960" spans="1:22" x14ac:dyDescent="0.25">
      <c r="A1960" t="str">
        <f>IF(RawData!A1960&lt;&gt;"",RawData!A1960,"")</f>
        <v/>
      </c>
      <c r="B1960" t="str">
        <f>IF(RawData!B1960&lt;&gt;"",CONCATENATE(RawData!B1960,", ",RawData!C1960),"")</f>
        <v/>
      </c>
      <c r="C1960" t="str">
        <f>IF(RawData!D1960&lt;&gt;"",RawData!D1960,"")</f>
        <v/>
      </c>
      <c r="D1960" s="28" t="str">
        <f>IF(RawData!E1960&lt;&gt;"",RawData!E1960,"")</f>
        <v/>
      </c>
      <c r="E1960" t="str">
        <f>IF(RawData!F1960&lt;&gt;"",CONCATENATE(RawData!F1960,", ",LEFT(RawData!G1960,1)),"")</f>
        <v/>
      </c>
      <c r="G1960" s="30" t="str">
        <f t="shared" si="30"/>
        <v/>
      </c>
      <c r="H1960" t="str">
        <f>IF(A1960&lt;&gt;"",VLOOKUP(G1960,ScoreRanges!$C$4:$E$8,3),"")</f>
        <v/>
      </c>
      <c r="J1960" s="30" t="str">
        <f>IF(AND(ConversionTable!$F$2&lt;&gt;"",A1960&lt;&gt;""),VLOOKUP(G1960,ConversionTable!B$2:D$402,3),"")</f>
        <v/>
      </c>
      <c r="K1960" t="str">
        <f>IF(AND(ConversionTable!$F$2&lt;&gt;"",A1960&lt;&gt;""),VLOOKUP(J1960,ConversionTable!I$4:K$7,3),"")</f>
        <v/>
      </c>
      <c r="M1960" t="str">
        <f>IF(A1960&lt;&gt;"",(RawData!AC1960*ScoringModel!$B$11+RawData!AD1960*ScoringModel!$B$21+RawData!AE1960*ScoringModel!$B$31)*0.01,"")</f>
        <v/>
      </c>
      <c r="N1960" t="str">
        <f>IF(A1960&lt;&gt;"",(RawData!H1960*ScoringModel!$B$4+RawData!I1960*ScoringModel!$B$5+RawData!J1960*ScoringModel!$B$6+RawData!K1960*ScoringModel!$B$7+RawData!L1960*ScoringModel!$B$8+RawData!M1960*ScoringModel!$B$9+RawData!N1960*ScoringModel!$B$10)*0.01,"")</f>
        <v/>
      </c>
      <c r="O1960" t="str">
        <f>IF(A1960&lt;&gt;"",(RawData!O1960*ScoringModel!$B$14+RawData!P1960*ScoringModel!$B$15+RawData!Q1960*ScoringModel!$B$16+RawData!R1960*ScoringModel!$B$17+RawData!S1960*ScoringModel!$B$18+RawData!T1960*ScoringModel!$B$19+RawData!U1960*ScoringModel!$B$20)*0.01,"")</f>
        <v/>
      </c>
      <c r="P1960" t="str">
        <f>IF(A1960&lt;&gt;"",(RawData!V1960*ScoringModel!$B$24+RawData!W1960*ScoringModel!$B$25+RawData!X1960*ScoringModel!$B$26+RawData!Y1960*ScoringModel!$B$27+RawData!Z1960*ScoringModel!$B$28+RawData!AA1960*ScoringModel!$B$29+RawData!AB1960*ScoringModel!$B$30)*0.01,"")</f>
        <v/>
      </c>
      <c r="Q1960" s="19"/>
      <c r="R1960" s="19"/>
      <c r="S1960" s="19"/>
      <c r="T1960" s="19"/>
      <c r="U1960" s="19"/>
      <c r="V1960" s="19"/>
    </row>
    <row r="1961" spans="1:22" x14ac:dyDescent="0.25">
      <c r="A1961" t="str">
        <f>IF(RawData!A1961&lt;&gt;"",RawData!A1961,"")</f>
        <v/>
      </c>
      <c r="B1961" t="str">
        <f>IF(RawData!B1961&lt;&gt;"",CONCATENATE(RawData!B1961,", ",RawData!C1961),"")</f>
        <v/>
      </c>
      <c r="C1961" t="str">
        <f>IF(RawData!D1961&lt;&gt;"",RawData!D1961,"")</f>
        <v/>
      </c>
      <c r="D1961" s="28" t="str">
        <f>IF(RawData!E1961&lt;&gt;"",RawData!E1961,"")</f>
        <v/>
      </c>
      <c r="E1961" t="str">
        <f>IF(RawData!F1961&lt;&gt;"",CONCATENATE(RawData!F1961,", ",LEFT(RawData!G1961,1)),"")</f>
        <v/>
      </c>
      <c r="G1961" s="30" t="str">
        <f t="shared" si="30"/>
        <v/>
      </c>
      <c r="H1961" t="str">
        <f>IF(A1961&lt;&gt;"",VLOOKUP(G1961,ScoreRanges!$C$4:$E$8,3),"")</f>
        <v/>
      </c>
      <c r="J1961" s="30" t="str">
        <f>IF(AND(ConversionTable!$F$2&lt;&gt;"",A1961&lt;&gt;""),VLOOKUP(G1961,ConversionTable!B$2:D$402,3),"")</f>
        <v/>
      </c>
      <c r="K1961" t="str">
        <f>IF(AND(ConversionTable!$F$2&lt;&gt;"",A1961&lt;&gt;""),VLOOKUP(J1961,ConversionTable!I$4:K$7,3),"")</f>
        <v/>
      </c>
      <c r="M1961" t="str">
        <f>IF(A1961&lt;&gt;"",(RawData!AC1961*ScoringModel!$B$11+RawData!AD1961*ScoringModel!$B$21+RawData!AE1961*ScoringModel!$B$31)*0.01,"")</f>
        <v/>
      </c>
      <c r="N1961" t="str">
        <f>IF(A1961&lt;&gt;"",(RawData!H1961*ScoringModel!$B$4+RawData!I1961*ScoringModel!$B$5+RawData!J1961*ScoringModel!$B$6+RawData!K1961*ScoringModel!$B$7+RawData!L1961*ScoringModel!$B$8+RawData!M1961*ScoringModel!$B$9+RawData!N1961*ScoringModel!$B$10)*0.01,"")</f>
        <v/>
      </c>
      <c r="O1961" t="str">
        <f>IF(A1961&lt;&gt;"",(RawData!O1961*ScoringModel!$B$14+RawData!P1961*ScoringModel!$B$15+RawData!Q1961*ScoringModel!$B$16+RawData!R1961*ScoringModel!$B$17+RawData!S1961*ScoringModel!$B$18+RawData!T1961*ScoringModel!$B$19+RawData!U1961*ScoringModel!$B$20)*0.01,"")</f>
        <v/>
      </c>
      <c r="P1961" t="str">
        <f>IF(A1961&lt;&gt;"",(RawData!V1961*ScoringModel!$B$24+RawData!W1961*ScoringModel!$B$25+RawData!X1961*ScoringModel!$B$26+RawData!Y1961*ScoringModel!$B$27+RawData!Z1961*ScoringModel!$B$28+RawData!AA1961*ScoringModel!$B$29+RawData!AB1961*ScoringModel!$B$30)*0.01,"")</f>
        <v/>
      </c>
      <c r="Q1961" s="19"/>
      <c r="R1961" s="19"/>
      <c r="S1961" s="19"/>
      <c r="T1961" s="19"/>
      <c r="U1961" s="19"/>
      <c r="V1961" s="19"/>
    </row>
    <row r="1962" spans="1:22" x14ac:dyDescent="0.25">
      <c r="A1962" t="str">
        <f>IF(RawData!A1962&lt;&gt;"",RawData!A1962,"")</f>
        <v/>
      </c>
      <c r="B1962" t="str">
        <f>IF(RawData!B1962&lt;&gt;"",CONCATENATE(RawData!B1962,", ",RawData!C1962),"")</f>
        <v/>
      </c>
      <c r="C1962" t="str">
        <f>IF(RawData!D1962&lt;&gt;"",RawData!D1962,"")</f>
        <v/>
      </c>
      <c r="D1962" s="28" t="str">
        <f>IF(RawData!E1962&lt;&gt;"",RawData!E1962,"")</f>
        <v/>
      </c>
      <c r="E1962" t="str">
        <f>IF(RawData!F1962&lt;&gt;"",CONCATENATE(RawData!F1962,", ",LEFT(RawData!G1962,1)),"")</f>
        <v/>
      </c>
      <c r="G1962" s="30" t="str">
        <f t="shared" si="30"/>
        <v/>
      </c>
      <c r="H1962" t="str">
        <f>IF(A1962&lt;&gt;"",VLOOKUP(G1962,ScoreRanges!$C$4:$E$8,3),"")</f>
        <v/>
      </c>
      <c r="J1962" s="30" t="str">
        <f>IF(AND(ConversionTable!$F$2&lt;&gt;"",A1962&lt;&gt;""),VLOOKUP(G1962,ConversionTable!B$2:D$402,3),"")</f>
        <v/>
      </c>
      <c r="K1962" t="str">
        <f>IF(AND(ConversionTable!$F$2&lt;&gt;"",A1962&lt;&gt;""),VLOOKUP(J1962,ConversionTable!I$4:K$7,3),"")</f>
        <v/>
      </c>
      <c r="M1962" t="str">
        <f>IF(A1962&lt;&gt;"",(RawData!AC1962*ScoringModel!$B$11+RawData!AD1962*ScoringModel!$B$21+RawData!AE1962*ScoringModel!$B$31)*0.01,"")</f>
        <v/>
      </c>
      <c r="N1962" t="str">
        <f>IF(A1962&lt;&gt;"",(RawData!H1962*ScoringModel!$B$4+RawData!I1962*ScoringModel!$B$5+RawData!J1962*ScoringModel!$B$6+RawData!K1962*ScoringModel!$B$7+RawData!L1962*ScoringModel!$B$8+RawData!M1962*ScoringModel!$B$9+RawData!N1962*ScoringModel!$B$10)*0.01,"")</f>
        <v/>
      </c>
      <c r="O1962" t="str">
        <f>IF(A1962&lt;&gt;"",(RawData!O1962*ScoringModel!$B$14+RawData!P1962*ScoringModel!$B$15+RawData!Q1962*ScoringModel!$B$16+RawData!R1962*ScoringModel!$B$17+RawData!S1962*ScoringModel!$B$18+RawData!T1962*ScoringModel!$B$19+RawData!U1962*ScoringModel!$B$20)*0.01,"")</f>
        <v/>
      </c>
      <c r="P1962" t="str">
        <f>IF(A1962&lt;&gt;"",(RawData!V1962*ScoringModel!$B$24+RawData!W1962*ScoringModel!$B$25+RawData!X1962*ScoringModel!$B$26+RawData!Y1962*ScoringModel!$B$27+RawData!Z1962*ScoringModel!$B$28+RawData!AA1962*ScoringModel!$B$29+RawData!AB1962*ScoringModel!$B$30)*0.01,"")</f>
        <v/>
      </c>
      <c r="Q1962" s="19"/>
      <c r="R1962" s="19"/>
      <c r="S1962" s="19"/>
      <c r="T1962" s="19"/>
      <c r="U1962" s="19"/>
      <c r="V1962" s="19"/>
    </row>
    <row r="1963" spans="1:22" x14ac:dyDescent="0.25">
      <c r="A1963" t="str">
        <f>IF(RawData!A1963&lt;&gt;"",RawData!A1963,"")</f>
        <v/>
      </c>
      <c r="B1963" t="str">
        <f>IF(RawData!B1963&lt;&gt;"",CONCATENATE(RawData!B1963,", ",RawData!C1963),"")</f>
        <v/>
      </c>
      <c r="C1963" t="str">
        <f>IF(RawData!D1963&lt;&gt;"",RawData!D1963,"")</f>
        <v/>
      </c>
      <c r="D1963" s="28" t="str">
        <f>IF(RawData!E1963&lt;&gt;"",RawData!E1963,"")</f>
        <v/>
      </c>
      <c r="E1963" t="str">
        <f>IF(RawData!F1963&lt;&gt;"",CONCATENATE(RawData!F1963,", ",LEFT(RawData!G1963,1)),"")</f>
        <v/>
      </c>
      <c r="G1963" s="30" t="str">
        <f t="shared" si="30"/>
        <v/>
      </c>
      <c r="H1963" t="str">
        <f>IF(A1963&lt;&gt;"",VLOOKUP(G1963,ScoreRanges!$C$4:$E$8,3),"")</f>
        <v/>
      </c>
      <c r="J1963" s="30" t="str">
        <f>IF(AND(ConversionTable!$F$2&lt;&gt;"",A1963&lt;&gt;""),VLOOKUP(G1963,ConversionTable!B$2:D$402,3),"")</f>
        <v/>
      </c>
      <c r="K1963" t="str">
        <f>IF(AND(ConversionTable!$F$2&lt;&gt;"",A1963&lt;&gt;""),VLOOKUP(J1963,ConversionTable!I$4:K$7,3),"")</f>
        <v/>
      </c>
      <c r="M1963" t="str">
        <f>IF(A1963&lt;&gt;"",(RawData!AC1963*ScoringModel!$B$11+RawData!AD1963*ScoringModel!$B$21+RawData!AE1963*ScoringModel!$B$31)*0.01,"")</f>
        <v/>
      </c>
      <c r="N1963" t="str">
        <f>IF(A1963&lt;&gt;"",(RawData!H1963*ScoringModel!$B$4+RawData!I1963*ScoringModel!$B$5+RawData!J1963*ScoringModel!$B$6+RawData!K1963*ScoringModel!$B$7+RawData!L1963*ScoringModel!$B$8+RawData!M1963*ScoringModel!$B$9+RawData!N1963*ScoringModel!$B$10)*0.01,"")</f>
        <v/>
      </c>
      <c r="O1963" t="str">
        <f>IF(A1963&lt;&gt;"",(RawData!O1963*ScoringModel!$B$14+RawData!P1963*ScoringModel!$B$15+RawData!Q1963*ScoringModel!$B$16+RawData!R1963*ScoringModel!$B$17+RawData!S1963*ScoringModel!$B$18+RawData!T1963*ScoringModel!$B$19+RawData!U1963*ScoringModel!$B$20)*0.01,"")</f>
        <v/>
      </c>
      <c r="P1963" t="str">
        <f>IF(A1963&lt;&gt;"",(RawData!V1963*ScoringModel!$B$24+RawData!W1963*ScoringModel!$B$25+RawData!X1963*ScoringModel!$B$26+RawData!Y1963*ScoringModel!$B$27+RawData!Z1963*ScoringModel!$B$28+RawData!AA1963*ScoringModel!$B$29+RawData!AB1963*ScoringModel!$B$30)*0.01,"")</f>
        <v/>
      </c>
      <c r="Q1963" s="19"/>
      <c r="R1963" s="19"/>
      <c r="S1963" s="19"/>
      <c r="T1963" s="19"/>
      <c r="U1963" s="19"/>
      <c r="V1963" s="19"/>
    </row>
    <row r="1964" spans="1:22" x14ac:dyDescent="0.25">
      <c r="A1964" t="str">
        <f>IF(RawData!A1964&lt;&gt;"",RawData!A1964,"")</f>
        <v/>
      </c>
      <c r="B1964" t="str">
        <f>IF(RawData!B1964&lt;&gt;"",CONCATENATE(RawData!B1964,", ",RawData!C1964),"")</f>
        <v/>
      </c>
      <c r="C1964" t="str">
        <f>IF(RawData!D1964&lt;&gt;"",RawData!D1964,"")</f>
        <v/>
      </c>
      <c r="D1964" s="28" t="str">
        <f>IF(RawData!E1964&lt;&gt;"",RawData!E1964,"")</f>
        <v/>
      </c>
      <c r="E1964" t="str">
        <f>IF(RawData!F1964&lt;&gt;"",CONCATENATE(RawData!F1964,", ",LEFT(RawData!G1964,1)),"")</f>
        <v/>
      </c>
      <c r="G1964" s="30" t="str">
        <f t="shared" si="30"/>
        <v/>
      </c>
      <c r="H1964" t="str">
        <f>IF(A1964&lt;&gt;"",VLOOKUP(G1964,ScoreRanges!$C$4:$E$8,3),"")</f>
        <v/>
      </c>
      <c r="J1964" s="30" t="str">
        <f>IF(AND(ConversionTable!$F$2&lt;&gt;"",A1964&lt;&gt;""),VLOOKUP(G1964,ConversionTable!B$2:D$402,3),"")</f>
        <v/>
      </c>
      <c r="K1964" t="str">
        <f>IF(AND(ConversionTable!$F$2&lt;&gt;"",A1964&lt;&gt;""),VLOOKUP(J1964,ConversionTable!I$4:K$7,3),"")</f>
        <v/>
      </c>
      <c r="M1964" t="str">
        <f>IF(A1964&lt;&gt;"",(RawData!AC1964*ScoringModel!$B$11+RawData!AD1964*ScoringModel!$B$21+RawData!AE1964*ScoringModel!$B$31)*0.01,"")</f>
        <v/>
      </c>
      <c r="N1964" t="str">
        <f>IF(A1964&lt;&gt;"",(RawData!H1964*ScoringModel!$B$4+RawData!I1964*ScoringModel!$B$5+RawData!J1964*ScoringModel!$B$6+RawData!K1964*ScoringModel!$B$7+RawData!L1964*ScoringModel!$B$8+RawData!M1964*ScoringModel!$B$9+RawData!N1964*ScoringModel!$B$10)*0.01,"")</f>
        <v/>
      </c>
      <c r="O1964" t="str">
        <f>IF(A1964&lt;&gt;"",(RawData!O1964*ScoringModel!$B$14+RawData!P1964*ScoringModel!$B$15+RawData!Q1964*ScoringModel!$B$16+RawData!R1964*ScoringModel!$B$17+RawData!S1964*ScoringModel!$B$18+RawData!T1964*ScoringModel!$B$19+RawData!U1964*ScoringModel!$B$20)*0.01,"")</f>
        <v/>
      </c>
      <c r="P1964" t="str">
        <f>IF(A1964&lt;&gt;"",(RawData!V1964*ScoringModel!$B$24+RawData!W1964*ScoringModel!$B$25+RawData!X1964*ScoringModel!$B$26+RawData!Y1964*ScoringModel!$B$27+RawData!Z1964*ScoringModel!$B$28+RawData!AA1964*ScoringModel!$B$29+RawData!AB1964*ScoringModel!$B$30)*0.01,"")</f>
        <v/>
      </c>
      <c r="Q1964" s="19"/>
      <c r="R1964" s="19"/>
      <c r="S1964" s="19"/>
      <c r="T1964" s="19"/>
      <c r="U1964" s="19"/>
      <c r="V1964" s="19"/>
    </row>
    <row r="1965" spans="1:22" x14ac:dyDescent="0.25">
      <c r="A1965" t="str">
        <f>IF(RawData!A1965&lt;&gt;"",RawData!A1965,"")</f>
        <v/>
      </c>
      <c r="B1965" t="str">
        <f>IF(RawData!B1965&lt;&gt;"",CONCATENATE(RawData!B1965,", ",RawData!C1965),"")</f>
        <v/>
      </c>
      <c r="C1965" t="str">
        <f>IF(RawData!D1965&lt;&gt;"",RawData!D1965,"")</f>
        <v/>
      </c>
      <c r="D1965" s="28" t="str">
        <f>IF(RawData!E1965&lt;&gt;"",RawData!E1965,"")</f>
        <v/>
      </c>
      <c r="E1965" t="str">
        <f>IF(RawData!F1965&lt;&gt;"",CONCATENATE(RawData!F1965,", ",LEFT(RawData!G1965,1)),"")</f>
        <v/>
      </c>
      <c r="G1965" s="30" t="str">
        <f t="shared" si="30"/>
        <v/>
      </c>
      <c r="H1965" t="str">
        <f>IF(A1965&lt;&gt;"",VLOOKUP(G1965,ScoreRanges!$C$4:$E$8,3),"")</f>
        <v/>
      </c>
      <c r="J1965" s="30" t="str">
        <f>IF(AND(ConversionTable!$F$2&lt;&gt;"",A1965&lt;&gt;""),VLOOKUP(G1965,ConversionTable!B$2:D$402,3),"")</f>
        <v/>
      </c>
      <c r="K1965" t="str">
        <f>IF(AND(ConversionTable!$F$2&lt;&gt;"",A1965&lt;&gt;""),VLOOKUP(J1965,ConversionTable!I$4:K$7,3),"")</f>
        <v/>
      </c>
      <c r="M1965" t="str">
        <f>IF(A1965&lt;&gt;"",(RawData!AC1965*ScoringModel!$B$11+RawData!AD1965*ScoringModel!$B$21+RawData!AE1965*ScoringModel!$B$31)*0.01,"")</f>
        <v/>
      </c>
      <c r="N1965" t="str">
        <f>IF(A1965&lt;&gt;"",(RawData!H1965*ScoringModel!$B$4+RawData!I1965*ScoringModel!$B$5+RawData!J1965*ScoringModel!$B$6+RawData!K1965*ScoringModel!$B$7+RawData!L1965*ScoringModel!$B$8+RawData!M1965*ScoringModel!$B$9+RawData!N1965*ScoringModel!$B$10)*0.01,"")</f>
        <v/>
      </c>
      <c r="O1965" t="str">
        <f>IF(A1965&lt;&gt;"",(RawData!O1965*ScoringModel!$B$14+RawData!P1965*ScoringModel!$B$15+RawData!Q1965*ScoringModel!$B$16+RawData!R1965*ScoringModel!$B$17+RawData!S1965*ScoringModel!$B$18+RawData!T1965*ScoringModel!$B$19+RawData!U1965*ScoringModel!$B$20)*0.01,"")</f>
        <v/>
      </c>
      <c r="P1965" t="str">
        <f>IF(A1965&lt;&gt;"",(RawData!V1965*ScoringModel!$B$24+RawData!W1965*ScoringModel!$B$25+RawData!X1965*ScoringModel!$B$26+RawData!Y1965*ScoringModel!$B$27+RawData!Z1965*ScoringModel!$B$28+RawData!AA1965*ScoringModel!$B$29+RawData!AB1965*ScoringModel!$B$30)*0.01,"")</f>
        <v/>
      </c>
      <c r="Q1965" s="19"/>
      <c r="R1965" s="19"/>
      <c r="S1965" s="19"/>
      <c r="T1965" s="19"/>
      <c r="U1965" s="19"/>
      <c r="V1965" s="19"/>
    </row>
    <row r="1966" spans="1:22" x14ac:dyDescent="0.25">
      <c r="A1966" t="str">
        <f>IF(RawData!A1966&lt;&gt;"",RawData!A1966,"")</f>
        <v/>
      </c>
      <c r="B1966" t="str">
        <f>IF(RawData!B1966&lt;&gt;"",CONCATENATE(RawData!B1966,", ",RawData!C1966),"")</f>
        <v/>
      </c>
      <c r="C1966" t="str">
        <f>IF(RawData!D1966&lt;&gt;"",RawData!D1966,"")</f>
        <v/>
      </c>
      <c r="D1966" s="28" t="str">
        <f>IF(RawData!E1966&lt;&gt;"",RawData!E1966,"")</f>
        <v/>
      </c>
      <c r="E1966" t="str">
        <f>IF(RawData!F1966&lt;&gt;"",CONCATENATE(RawData!F1966,", ",LEFT(RawData!G1966,1)),"")</f>
        <v/>
      </c>
      <c r="G1966" s="30" t="str">
        <f t="shared" si="30"/>
        <v/>
      </c>
      <c r="H1966" t="str">
        <f>IF(A1966&lt;&gt;"",VLOOKUP(G1966,ScoreRanges!$C$4:$E$8,3),"")</f>
        <v/>
      </c>
      <c r="J1966" s="30" t="str">
        <f>IF(AND(ConversionTable!$F$2&lt;&gt;"",A1966&lt;&gt;""),VLOOKUP(G1966,ConversionTable!B$2:D$402,3),"")</f>
        <v/>
      </c>
      <c r="K1966" t="str">
        <f>IF(AND(ConversionTable!$F$2&lt;&gt;"",A1966&lt;&gt;""),VLOOKUP(J1966,ConversionTable!I$4:K$7,3),"")</f>
        <v/>
      </c>
      <c r="M1966" t="str">
        <f>IF(A1966&lt;&gt;"",(RawData!AC1966*ScoringModel!$B$11+RawData!AD1966*ScoringModel!$B$21+RawData!AE1966*ScoringModel!$B$31)*0.01,"")</f>
        <v/>
      </c>
      <c r="N1966" t="str">
        <f>IF(A1966&lt;&gt;"",(RawData!H1966*ScoringModel!$B$4+RawData!I1966*ScoringModel!$B$5+RawData!J1966*ScoringModel!$B$6+RawData!K1966*ScoringModel!$B$7+RawData!L1966*ScoringModel!$B$8+RawData!M1966*ScoringModel!$B$9+RawData!N1966*ScoringModel!$B$10)*0.01,"")</f>
        <v/>
      </c>
      <c r="O1966" t="str">
        <f>IF(A1966&lt;&gt;"",(RawData!O1966*ScoringModel!$B$14+RawData!P1966*ScoringModel!$B$15+RawData!Q1966*ScoringModel!$B$16+RawData!R1966*ScoringModel!$B$17+RawData!S1966*ScoringModel!$B$18+RawData!T1966*ScoringModel!$B$19+RawData!U1966*ScoringModel!$B$20)*0.01,"")</f>
        <v/>
      </c>
      <c r="P1966" t="str">
        <f>IF(A1966&lt;&gt;"",(RawData!V1966*ScoringModel!$B$24+RawData!W1966*ScoringModel!$B$25+RawData!X1966*ScoringModel!$B$26+RawData!Y1966*ScoringModel!$B$27+RawData!Z1966*ScoringModel!$B$28+RawData!AA1966*ScoringModel!$B$29+RawData!AB1966*ScoringModel!$B$30)*0.01,"")</f>
        <v/>
      </c>
      <c r="Q1966" s="19"/>
      <c r="R1966" s="19"/>
      <c r="S1966" s="19"/>
      <c r="T1966" s="19"/>
      <c r="U1966" s="19"/>
      <c r="V1966" s="19"/>
    </row>
    <row r="1967" spans="1:22" x14ac:dyDescent="0.25">
      <c r="A1967" t="str">
        <f>IF(RawData!A1967&lt;&gt;"",RawData!A1967,"")</f>
        <v/>
      </c>
      <c r="B1967" t="str">
        <f>IF(RawData!B1967&lt;&gt;"",CONCATENATE(RawData!B1967,", ",RawData!C1967),"")</f>
        <v/>
      </c>
      <c r="C1967" t="str">
        <f>IF(RawData!D1967&lt;&gt;"",RawData!D1967,"")</f>
        <v/>
      </c>
      <c r="D1967" s="28" t="str">
        <f>IF(RawData!E1967&lt;&gt;"",RawData!E1967,"")</f>
        <v/>
      </c>
      <c r="E1967" t="str">
        <f>IF(RawData!F1967&lt;&gt;"",CONCATENATE(RawData!F1967,", ",LEFT(RawData!G1967,1)),"")</f>
        <v/>
      </c>
      <c r="G1967" s="30" t="str">
        <f t="shared" si="30"/>
        <v/>
      </c>
      <c r="H1967" t="str">
        <f>IF(A1967&lt;&gt;"",VLOOKUP(G1967,ScoreRanges!$C$4:$E$8,3),"")</f>
        <v/>
      </c>
      <c r="J1967" s="30" t="str">
        <f>IF(AND(ConversionTable!$F$2&lt;&gt;"",A1967&lt;&gt;""),VLOOKUP(G1967,ConversionTable!B$2:D$402,3),"")</f>
        <v/>
      </c>
      <c r="K1967" t="str">
        <f>IF(AND(ConversionTable!$F$2&lt;&gt;"",A1967&lt;&gt;""),VLOOKUP(J1967,ConversionTable!I$4:K$7,3),"")</f>
        <v/>
      </c>
      <c r="M1967" t="str">
        <f>IF(A1967&lt;&gt;"",(RawData!AC1967*ScoringModel!$B$11+RawData!AD1967*ScoringModel!$B$21+RawData!AE1967*ScoringModel!$B$31)*0.01,"")</f>
        <v/>
      </c>
      <c r="N1967" t="str">
        <f>IF(A1967&lt;&gt;"",(RawData!H1967*ScoringModel!$B$4+RawData!I1967*ScoringModel!$B$5+RawData!J1967*ScoringModel!$B$6+RawData!K1967*ScoringModel!$B$7+RawData!L1967*ScoringModel!$B$8+RawData!M1967*ScoringModel!$B$9+RawData!N1967*ScoringModel!$B$10)*0.01,"")</f>
        <v/>
      </c>
      <c r="O1967" t="str">
        <f>IF(A1967&lt;&gt;"",(RawData!O1967*ScoringModel!$B$14+RawData!P1967*ScoringModel!$B$15+RawData!Q1967*ScoringModel!$B$16+RawData!R1967*ScoringModel!$B$17+RawData!S1967*ScoringModel!$B$18+RawData!T1967*ScoringModel!$B$19+RawData!U1967*ScoringModel!$B$20)*0.01,"")</f>
        <v/>
      </c>
      <c r="P1967" t="str">
        <f>IF(A1967&lt;&gt;"",(RawData!V1967*ScoringModel!$B$24+RawData!W1967*ScoringModel!$B$25+RawData!X1967*ScoringModel!$B$26+RawData!Y1967*ScoringModel!$B$27+RawData!Z1967*ScoringModel!$B$28+RawData!AA1967*ScoringModel!$B$29+RawData!AB1967*ScoringModel!$B$30)*0.01,"")</f>
        <v/>
      </c>
      <c r="Q1967" s="19"/>
      <c r="R1967" s="19"/>
      <c r="S1967" s="19"/>
      <c r="T1967" s="19"/>
      <c r="U1967" s="19"/>
      <c r="V1967" s="19"/>
    </row>
    <row r="1968" spans="1:22" x14ac:dyDescent="0.25">
      <c r="A1968" t="str">
        <f>IF(RawData!A1968&lt;&gt;"",RawData!A1968,"")</f>
        <v/>
      </c>
      <c r="B1968" t="str">
        <f>IF(RawData!B1968&lt;&gt;"",CONCATENATE(RawData!B1968,", ",RawData!C1968),"")</f>
        <v/>
      </c>
      <c r="C1968" t="str">
        <f>IF(RawData!D1968&lt;&gt;"",RawData!D1968,"")</f>
        <v/>
      </c>
      <c r="D1968" s="28" t="str">
        <f>IF(RawData!E1968&lt;&gt;"",RawData!E1968,"")</f>
        <v/>
      </c>
      <c r="E1968" t="str">
        <f>IF(RawData!F1968&lt;&gt;"",CONCATENATE(RawData!F1968,", ",LEFT(RawData!G1968,1)),"")</f>
        <v/>
      </c>
      <c r="G1968" s="30" t="str">
        <f t="shared" si="30"/>
        <v/>
      </c>
      <c r="H1968" t="str">
        <f>IF(A1968&lt;&gt;"",VLOOKUP(G1968,ScoreRanges!$C$4:$E$8,3),"")</f>
        <v/>
      </c>
      <c r="J1968" s="30" t="str">
        <f>IF(AND(ConversionTable!$F$2&lt;&gt;"",A1968&lt;&gt;""),VLOOKUP(G1968,ConversionTable!B$2:D$402,3),"")</f>
        <v/>
      </c>
      <c r="K1968" t="str">
        <f>IF(AND(ConversionTable!$F$2&lt;&gt;"",A1968&lt;&gt;""),VLOOKUP(J1968,ConversionTable!I$4:K$7,3),"")</f>
        <v/>
      </c>
      <c r="M1968" t="str">
        <f>IF(A1968&lt;&gt;"",(RawData!AC1968*ScoringModel!$B$11+RawData!AD1968*ScoringModel!$B$21+RawData!AE1968*ScoringModel!$B$31)*0.01,"")</f>
        <v/>
      </c>
      <c r="N1968" t="str">
        <f>IF(A1968&lt;&gt;"",(RawData!H1968*ScoringModel!$B$4+RawData!I1968*ScoringModel!$B$5+RawData!J1968*ScoringModel!$B$6+RawData!K1968*ScoringModel!$B$7+RawData!L1968*ScoringModel!$B$8+RawData!M1968*ScoringModel!$B$9+RawData!N1968*ScoringModel!$B$10)*0.01,"")</f>
        <v/>
      </c>
      <c r="O1968" t="str">
        <f>IF(A1968&lt;&gt;"",(RawData!O1968*ScoringModel!$B$14+RawData!P1968*ScoringModel!$B$15+RawData!Q1968*ScoringModel!$B$16+RawData!R1968*ScoringModel!$B$17+RawData!S1968*ScoringModel!$B$18+RawData!T1968*ScoringModel!$B$19+RawData!U1968*ScoringModel!$B$20)*0.01,"")</f>
        <v/>
      </c>
      <c r="P1968" t="str">
        <f>IF(A1968&lt;&gt;"",(RawData!V1968*ScoringModel!$B$24+RawData!W1968*ScoringModel!$B$25+RawData!X1968*ScoringModel!$B$26+RawData!Y1968*ScoringModel!$B$27+RawData!Z1968*ScoringModel!$B$28+RawData!AA1968*ScoringModel!$B$29+RawData!AB1968*ScoringModel!$B$30)*0.01,"")</f>
        <v/>
      </c>
      <c r="Q1968" s="19"/>
      <c r="R1968" s="19"/>
      <c r="S1968" s="19"/>
      <c r="T1968" s="19"/>
      <c r="U1968" s="19"/>
      <c r="V1968" s="19"/>
    </row>
    <row r="1969" spans="1:22" x14ac:dyDescent="0.25">
      <c r="A1969" t="str">
        <f>IF(RawData!A1969&lt;&gt;"",RawData!A1969,"")</f>
        <v/>
      </c>
      <c r="B1969" t="str">
        <f>IF(RawData!B1969&lt;&gt;"",CONCATENATE(RawData!B1969,", ",RawData!C1969),"")</f>
        <v/>
      </c>
      <c r="C1969" t="str">
        <f>IF(RawData!D1969&lt;&gt;"",RawData!D1969,"")</f>
        <v/>
      </c>
      <c r="D1969" s="28" t="str">
        <f>IF(RawData!E1969&lt;&gt;"",RawData!E1969,"")</f>
        <v/>
      </c>
      <c r="E1969" t="str">
        <f>IF(RawData!F1969&lt;&gt;"",CONCATENATE(RawData!F1969,", ",LEFT(RawData!G1969,1)),"")</f>
        <v/>
      </c>
      <c r="G1969" s="30" t="str">
        <f t="shared" si="30"/>
        <v/>
      </c>
      <c r="H1969" t="str">
        <f>IF(A1969&lt;&gt;"",VLOOKUP(G1969,ScoreRanges!$C$4:$E$8,3),"")</f>
        <v/>
      </c>
      <c r="J1969" s="30" t="str">
        <f>IF(AND(ConversionTable!$F$2&lt;&gt;"",A1969&lt;&gt;""),VLOOKUP(G1969,ConversionTable!B$2:D$402,3),"")</f>
        <v/>
      </c>
      <c r="K1969" t="str">
        <f>IF(AND(ConversionTable!$F$2&lt;&gt;"",A1969&lt;&gt;""),VLOOKUP(J1969,ConversionTable!I$4:K$7,3),"")</f>
        <v/>
      </c>
      <c r="M1969" t="str">
        <f>IF(A1969&lt;&gt;"",(RawData!AC1969*ScoringModel!$B$11+RawData!AD1969*ScoringModel!$B$21+RawData!AE1969*ScoringModel!$B$31)*0.01,"")</f>
        <v/>
      </c>
      <c r="N1969" t="str">
        <f>IF(A1969&lt;&gt;"",(RawData!H1969*ScoringModel!$B$4+RawData!I1969*ScoringModel!$B$5+RawData!J1969*ScoringModel!$B$6+RawData!K1969*ScoringModel!$B$7+RawData!L1969*ScoringModel!$B$8+RawData!M1969*ScoringModel!$B$9+RawData!N1969*ScoringModel!$B$10)*0.01,"")</f>
        <v/>
      </c>
      <c r="O1969" t="str">
        <f>IF(A1969&lt;&gt;"",(RawData!O1969*ScoringModel!$B$14+RawData!P1969*ScoringModel!$B$15+RawData!Q1969*ScoringModel!$B$16+RawData!R1969*ScoringModel!$B$17+RawData!S1969*ScoringModel!$B$18+RawData!T1969*ScoringModel!$B$19+RawData!U1969*ScoringModel!$B$20)*0.01,"")</f>
        <v/>
      </c>
      <c r="P1969" t="str">
        <f>IF(A1969&lt;&gt;"",(RawData!V1969*ScoringModel!$B$24+RawData!W1969*ScoringModel!$B$25+RawData!X1969*ScoringModel!$B$26+RawData!Y1969*ScoringModel!$B$27+RawData!Z1969*ScoringModel!$B$28+RawData!AA1969*ScoringModel!$B$29+RawData!AB1969*ScoringModel!$B$30)*0.01,"")</f>
        <v/>
      </c>
      <c r="Q1969" s="19"/>
      <c r="R1969" s="19"/>
      <c r="S1969" s="19"/>
      <c r="T1969" s="19"/>
      <c r="U1969" s="19"/>
      <c r="V1969" s="19"/>
    </row>
    <row r="1970" spans="1:22" x14ac:dyDescent="0.25">
      <c r="A1970" t="str">
        <f>IF(RawData!A1970&lt;&gt;"",RawData!A1970,"")</f>
        <v/>
      </c>
      <c r="B1970" t="str">
        <f>IF(RawData!B1970&lt;&gt;"",CONCATENATE(RawData!B1970,", ",RawData!C1970),"")</f>
        <v/>
      </c>
      <c r="C1970" t="str">
        <f>IF(RawData!D1970&lt;&gt;"",RawData!D1970,"")</f>
        <v/>
      </c>
      <c r="D1970" s="28" t="str">
        <f>IF(RawData!E1970&lt;&gt;"",RawData!E1970,"")</f>
        <v/>
      </c>
      <c r="E1970" t="str">
        <f>IF(RawData!F1970&lt;&gt;"",CONCATENATE(RawData!F1970,", ",LEFT(RawData!G1970,1)),"")</f>
        <v/>
      </c>
      <c r="G1970" s="30" t="str">
        <f t="shared" si="30"/>
        <v/>
      </c>
      <c r="H1970" t="str">
        <f>IF(A1970&lt;&gt;"",VLOOKUP(G1970,ScoreRanges!$C$4:$E$8,3),"")</f>
        <v/>
      </c>
      <c r="J1970" s="30" t="str">
        <f>IF(AND(ConversionTable!$F$2&lt;&gt;"",A1970&lt;&gt;""),VLOOKUP(G1970,ConversionTable!B$2:D$402,3),"")</f>
        <v/>
      </c>
      <c r="K1970" t="str">
        <f>IF(AND(ConversionTable!$F$2&lt;&gt;"",A1970&lt;&gt;""),VLOOKUP(J1970,ConversionTable!I$4:K$7,3),"")</f>
        <v/>
      </c>
      <c r="M1970" t="str">
        <f>IF(A1970&lt;&gt;"",(RawData!AC1970*ScoringModel!$B$11+RawData!AD1970*ScoringModel!$B$21+RawData!AE1970*ScoringModel!$B$31)*0.01,"")</f>
        <v/>
      </c>
      <c r="N1970" t="str">
        <f>IF(A1970&lt;&gt;"",(RawData!H1970*ScoringModel!$B$4+RawData!I1970*ScoringModel!$B$5+RawData!J1970*ScoringModel!$B$6+RawData!K1970*ScoringModel!$B$7+RawData!L1970*ScoringModel!$B$8+RawData!M1970*ScoringModel!$B$9+RawData!N1970*ScoringModel!$B$10)*0.01,"")</f>
        <v/>
      </c>
      <c r="O1970" t="str">
        <f>IF(A1970&lt;&gt;"",(RawData!O1970*ScoringModel!$B$14+RawData!P1970*ScoringModel!$B$15+RawData!Q1970*ScoringModel!$B$16+RawData!R1970*ScoringModel!$B$17+RawData!S1970*ScoringModel!$B$18+RawData!T1970*ScoringModel!$B$19+RawData!U1970*ScoringModel!$B$20)*0.01,"")</f>
        <v/>
      </c>
      <c r="P1970" t="str">
        <f>IF(A1970&lt;&gt;"",(RawData!V1970*ScoringModel!$B$24+RawData!W1970*ScoringModel!$B$25+RawData!X1970*ScoringModel!$B$26+RawData!Y1970*ScoringModel!$B$27+RawData!Z1970*ScoringModel!$B$28+RawData!AA1970*ScoringModel!$B$29+RawData!AB1970*ScoringModel!$B$30)*0.01,"")</f>
        <v/>
      </c>
      <c r="Q1970" s="19"/>
      <c r="R1970" s="19"/>
      <c r="S1970" s="19"/>
      <c r="T1970" s="19"/>
      <c r="U1970" s="19"/>
      <c r="V1970" s="19"/>
    </row>
    <row r="1971" spans="1:22" x14ac:dyDescent="0.25">
      <c r="A1971" t="str">
        <f>IF(RawData!A1971&lt;&gt;"",RawData!A1971,"")</f>
        <v/>
      </c>
      <c r="B1971" t="str">
        <f>IF(RawData!B1971&lt;&gt;"",CONCATENATE(RawData!B1971,", ",RawData!C1971),"")</f>
        <v/>
      </c>
      <c r="C1971" t="str">
        <f>IF(RawData!D1971&lt;&gt;"",RawData!D1971,"")</f>
        <v/>
      </c>
      <c r="D1971" s="28" t="str">
        <f>IF(RawData!E1971&lt;&gt;"",RawData!E1971,"")</f>
        <v/>
      </c>
      <c r="E1971" t="str">
        <f>IF(RawData!F1971&lt;&gt;"",CONCATENATE(RawData!F1971,", ",LEFT(RawData!G1971,1)),"")</f>
        <v/>
      </c>
      <c r="G1971" s="30" t="str">
        <f t="shared" si="30"/>
        <v/>
      </c>
      <c r="H1971" t="str">
        <f>IF(A1971&lt;&gt;"",VLOOKUP(G1971,ScoreRanges!$C$4:$E$8,3),"")</f>
        <v/>
      </c>
      <c r="J1971" s="30" t="str">
        <f>IF(AND(ConversionTable!$F$2&lt;&gt;"",A1971&lt;&gt;""),VLOOKUP(G1971,ConversionTable!B$2:D$402,3),"")</f>
        <v/>
      </c>
      <c r="K1971" t="str">
        <f>IF(AND(ConversionTable!$F$2&lt;&gt;"",A1971&lt;&gt;""),VLOOKUP(J1971,ConversionTable!I$4:K$7,3),"")</f>
        <v/>
      </c>
      <c r="M1971" t="str">
        <f>IF(A1971&lt;&gt;"",(RawData!AC1971*ScoringModel!$B$11+RawData!AD1971*ScoringModel!$B$21+RawData!AE1971*ScoringModel!$B$31)*0.01,"")</f>
        <v/>
      </c>
      <c r="N1971" t="str">
        <f>IF(A1971&lt;&gt;"",(RawData!H1971*ScoringModel!$B$4+RawData!I1971*ScoringModel!$B$5+RawData!J1971*ScoringModel!$B$6+RawData!K1971*ScoringModel!$B$7+RawData!L1971*ScoringModel!$B$8+RawData!M1971*ScoringModel!$B$9+RawData!N1971*ScoringModel!$B$10)*0.01,"")</f>
        <v/>
      </c>
      <c r="O1971" t="str">
        <f>IF(A1971&lt;&gt;"",(RawData!O1971*ScoringModel!$B$14+RawData!P1971*ScoringModel!$B$15+RawData!Q1971*ScoringModel!$B$16+RawData!R1971*ScoringModel!$B$17+RawData!S1971*ScoringModel!$B$18+RawData!T1971*ScoringModel!$B$19+RawData!U1971*ScoringModel!$B$20)*0.01,"")</f>
        <v/>
      </c>
      <c r="P1971" t="str">
        <f>IF(A1971&lt;&gt;"",(RawData!V1971*ScoringModel!$B$24+RawData!W1971*ScoringModel!$B$25+RawData!X1971*ScoringModel!$B$26+RawData!Y1971*ScoringModel!$B$27+RawData!Z1971*ScoringModel!$B$28+RawData!AA1971*ScoringModel!$B$29+RawData!AB1971*ScoringModel!$B$30)*0.01,"")</f>
        <v/>
      </c>
      <c r="Q1971" s="19"/>
      <c r="R1971" s="19"/>
      <c r="S1971" s="19"/>
      <c r="T1971" s="19"/>
      <c r="U1971" s="19"/>
      <c r="V1971" s="19"/>
    </row>
    <row r="1972" spans="1:22" x14ac:dyDescent="0.25">
      <c r="A1972" t="str">
        <f>IF(RawData!A1972&lt;&gt;"",RawData!A1972,"")</f>
        <v/>
      </c>
      <c r="B1972" t="str">
        <f>IF(RawData!B1972&lt;&gt;"",CONCATENATE(RawData!B1972,", ",RawData!C1972),"")</f>
        <v/>
      </c>
      <c r="C1972" t="str">
        <f>IF(RawData!D1972&lt;&gt;"",RawData!D1972,"")</f>
        <v/>
      </c>
      <c r="D1972" s="28" t="str">
        <f>IF(RawData!E1972&lt;&gt;"",RawData!E1972,"")</f>
        <v/>
      </c>
      <c r="E1972" t="str">
        <f>IF(RawData!F1972&lt;&gt;"",CONCATENATE(RawData!F1972,", ",LEFT(RawData!G1972,1)),"")</f>
        <v/>
      </c>
      <c r="G1972" s="30" t="str">
        <f t="shared" si="30"/>
        <v/>
      </c>
      <c r="H1972" t="str">
        <f>IF(A1972&lt;&gt;"",VLOOKUP(G1972,ScoreRanges!$C$4:$E$8,3),"")</f>
        <v/>
      </c>
      <c r="J1972" s="30" t="str">
        <f>IF(AND(ConversionTable!$F$2&lt;&gt;"",A1972&lt;&gt;""),VLOOKUP(G1972,ConversionTable!B$2:D$402,3),"")</f>
        <v/>
      </c>
      <c r="K1972" t="str">
        <f>IF(AND(ConversionTable!$F$2&lt;&gt;"",A1972&lt;&gt;""),VLOOKUP(J1972,ConversionTable!I$4:K$7,3),"")</f>
        <v/>
      </c>
      <c r="M1972" t="str">
        <f>IF(A1972&lt;&gt;"",(RawData!AC1972*ScoringModel!$B$11+RawData!AD1972*ScoringModel!$B$21+RawData!AE1972*ScoringModel!$B$31)*0.01,"")</f>
        <v/>
      </c>
      <c r="N1972" t="str">
        <f>IF(A1972&lt;&gt;"",(RawData!H1972*ScoringModel!$B$4+RawData!I1972*ScoringModel!$B$5+RawData!J1972*ScoringModel!$B$6+RawData!K1972*ScoringModel!$B$7+RawData!L1972*ScoringModel!$B$8+RawData!M1972*ScoringModel!$B$9+RawData!N1972*ScoringModel!$B$10)*0.01,"")</f>
        <v/>
      </c>
      <c r="O1972" t="str">
        <f>IF(A1972&lt;&gt;"",(RawData!O1972*ScoringModel!$B$14+RawData!P1972*ScoringModel!$B$15+RawData!Q1972*ScoringModel!$B$16+RawData!R1972*ScoringModel!$B$17+RawData!S1972*ScoringModel!$B$18+RawData!T1972*ScoringModel!$B$19+RawData!U1972*ScoringModel!$B$20)*0.01,"")</f>
        <v/>
      </c>
      <c r="P1972" t="str">
        <f>IF(A1972&lt;&gt;"",(RawData!V1972*ScoringModel!$B$24+RawData!W1972*ScoringModel!$B$25+RawData!X1972*ScoringModel!$B$26+RawData!Y1972*ScoringModel!$B$27+RawData!Z1972*ScoringModel!$B$28+RawData!AA1972*ScoringModel!$B$29+RawData!AB1972*ScoringModel!$B$30)*0.01,"")</f>
        <v/>
      </c>
      <c r="Q1972" s="19"/>
      <c r="R1972" s="19"/>
      <c r="S1972" s="19"/>
      <c r="T1972" s="19"/>
      <c r="U1972" s="19"/>
      <c r="V1972" s="19"/>
    </row>
    <row r="1973" spans="1:22" x14ac:dyDescent="0.25">
      <c r="A1973" t="str">
        <f>IF(RawData!A1973&lt;&gt;"",RawData!A1973,"")</f>
        <v/>
      </c>
      <c r="B1973" t="str">
        <f>IF(RawData!B1973&lt;&gt;"",CONCATENATE(RawData!B1973,", ",RawData!C1973),"")</f>
        <v/>
      </c>
      <c r="C1973" t="str">
        <f>IF(RawData!D1973&lt;&gt;"",RawData!D1973,"")</f>
        <v/>
      </c>
      <c r="D1973" s="28" t="str">
        <f>IF(RawData!E1973&lt;&gt;"",RawData!E1973,"")</f>
        <v/>
      </c>
      <c r="E1973" t="str">
        <f>IF(RawData!F1973&lt;&gt;"",CONCATENATE(RawData!F1973,", ",LEFT(RawData!G1973,1)),"")</f>
        <v/>
      </c>
      <c r="G1973" s="30" t="str">
        <f t="shared" si="30"/>
        <v/>
      </c>
      <c r="H1973" t="str">
        <f>IF(A1973&lt;&gt;"",VLOOKUP(G1973,ScoreRanges!$C$4:$E$8,3),"")</f>
        <v/>
      </c>
      <c r="J1973" s="30" t="str">
        <f>IF(AND(ConversionTable!$F$2&lt;&gt;"",A1973&lt;&gt;""),VLOOKUP(G1973,ConversionTable!B$2:D$402,3),"")</f>
        <v/>
      </c>
      <c r="K1973" t="str">
        <f>IF(AND(ConversionTable!$F$2&lt;&gt;"",A1973&lt;&gt;""),VLOOKUP(J1973,ConversionTable!I$4:K$7,3),"")</f>
        <v/>
      </c>
      <c r="M1973" t="str">
        <f>IF(A1973&lt;&gt;"",(RawData!AC1973*ScoringModel!$B$11+RawData!AD1973*ScoringModel!$B$21+RawData!AE1973*ScoringModel!$B$31)*0.01,"")</f>
        <v/>
      </c>
      <c r="N1973" t="str">
        <f>IF(A1973&lt;&gt;"",(RawData!H1973*ScoringModel!$B$4+RawData!I1973*ScoringModel!$B$5+RawData!J1973*ScoringModel!$B$6+RawData!K1973*ScoringModel!$B$7+RawData!L1973*ScoringModel!$B$8+RawData!M1973*ScoringModel!$B$9+RawData!N1973*ScoringModel!$B$10)*0.01,"")</f>
        <v/>
      </c>
      <c r="O1973" t="str">
        <f>IF(A1973&lt;&gt;"",(RawData!O1973*ScoringModel!$B$14+RawData!P1973*ScoringModel!$B$15+RawData!Q1973*ScoringModel!$B$16+RawData!R1973*ScoringModel!$B$17+RawData!S1973*ScoringModel!$B$18+RawData!T1973*ScoringModel!$B$19+RawData!U1973*ScoringModel!$B$20)*0.01,"")</f>
        <v/>
      </c>
      <c r="P1973" t="str">
        <f>IF(A1973&lt;&gt;"",(RawData!V1973*ScoringModel!$B$24+RawData!W1973*ScoringModel!$B$25+RawData!X1973*ScoringModel!$B$26+RawData!Y1973*ScoringModel!$B$27+RawData!Z1973*ScoringModel!$B$28+RawData!AA1973*ScoringModel!$B$29+RawData!AB1973*ScoringModel!$B$30)*0.01,"")</f>
        <v/>
      </c>
      <c r="Q1973" s="19"/>
      <c r="R1973" s="19"/>
      <c r="S1973" s="19"/>
      <c r="T1973" s="19"/>
      <c r="U1973" s="19"/>
      <c r="V1973" s="19"/>
    </row>
    <row r="1974" spans="1:22" x14ac:dyDescent="0.25">
      <c r="A1974" t="str">
        <f>IF(RawData!A1974&lt;&gt;"",RawData!A1974,"")</f>
        <v/>
      </c>
      <c r="B1974" t="str">
        <f>IF(RawData!B1974&lt;&gt;"",CONCATENATE(RawData!B1974,", ",RawData!C1974),"")</f>
        <v/>
      </c>
      <c r="C1974" t="str">
        <f>IF(RawData!D1974&lt;&gt;"",RawData!D1974,"")</f>
        <v/>
      </c>
      <c r="D1974" s="28" t="str">
        <f>IF(RawData!E1974&lt;&gt;"",RawData!E1974,"")</f>
        <v/>
      </c>
      <c r="E1974" t="str">
        <f>IF(RawData!F1974&lt;&gt;"",CONCATENATE(RawData!F1974,", ",LEFT(RawData!G1974,1)),"")</f>
        <v/>
      </c>
      <c r="G1974" s="30" t="str">
        <f t="shared" si="30"/>
        <v/>
      </c>
      <c r="H1974" t="str">
        <f>IF(A1974&lt;&gt;"",VLOOKUP(G1974,ScoreRanges!$C$4:$E$8,3),"")</f>
        <v/>
      </c>
      <c r="J1974" s="30" t="str">
        <f>IF(AND(ConversionTable!$F$2&lt;&gt;"",A1974&lt;&gt;""),VLOOKUP(G1974,ConversionTable!B$2:D$402,3),"")</f>
        <v/>
      </c>
      <c r="K1974" t="str">
        <f>IF(AND(ConversionTable!$F$2&lt;&gt;"",A1974&lt;&gt;""),VLOOKUP(J1974,ConversionTable!I$4:K$7,3),"")</f>
        <v/>
      </c>
      <c r="M1974" t="str">
        <f>IF(A1974&lt;&gt;"",(RawData!AC1974*ScoringModel!$B$11+RawData!AD1974*ScoringModel!$B$21+RawData!AE1974*ScoringModel!$B$31)*0.01,"")</f>
        <v/>
      </c>
      <c r="N1974" t="str">
        <f>IF(A1974&lt;&gt;"",(RawData!H1974*ScoringModel!$B$4+RawData!I1974*ScoringModel!$B$5+RawData!J1974*ScoringModel!$B$6+RawData!K1974*ScoringModel!$B$7+RawData!L1974*ScoringModel!$B$8+RawData!M1974*ScoringModel!$B$9+RawData!N1974*ScoringModel!$B$10)*0.01,"")</f>
        <v/>
      </c>
      <c r="O1974" t="str">
        <f>IF(A1974&lt;&gt;"",(RawData!O1974*ScoringModel!$B$14+RawData!P1974*ScoringModel!$B$15+RawData!Q1974*ScoringModel!$B$16+RawData!R1974*ScoringModel!$B$17+RawData!S1974*ScoringModel!$B$18+RawData!T1974*ScoringModel!$B$19+RawData!U1974*ScoringModel!$B$20)*0.01,"")</f>
        <v/>
      </c>
      <c r="P1974" t="str">
        <f>IF(A1974&lt;&gt;"",(RawData!V1974*ScoringModel!$B$24+RawData!W1974*ScoringModel!$B$25+RawData!X1974*ScoringModel!$B$26+RawData!Y1974*ScoringModel!$B$27+RawData!Z1974*ScoringModel!$B$28+RawData!AA1974*ScoringModel!$B$29+RawData!AB1974*ScoringModel!$B$30)*0.01,"")</f>
        <v/>
      </c>
      <c r="Q1974" s="19"/>
      <c r="R1974" s="19"/>
      <c r="S1974" s="19"/>
      <c r="T1974" s="19"/>
      <c r="U1974" s="19"/>
      <c r="V1974" s="19"/>
    </row>
    <row r="1975" spans="1:22" x14ac:dyDescent="0.25">
      <c r="A1975" t="str">
        <f>IF(RawData!A1975&lt;&gt;"",RawData!A1975,"")</f>
        <v/>
      </c>
      <c r="B1975" t="str">
        <f>IF(RawData!B1975&lt;&gt;"",CONCATENATE(RawData!B1975,", ",RawData!C1975),"")</f>
        <v/>
      </c>
      <c r="C1975" t="str">
        <f>IF(RawData!D1975&lt;&gt;"",RawData!D1975,"")</f>
        <v/>
      </c>
      <c r="D1975" s="28" t="str">
        <f>IF(RawData!E1975&lt;&gt;"",RawData!E1975,"")</f>
        <v/>
      </c>
      <c r="E1975" t="str">
        <f>IF(RawData!F1975&lt;&gt;"",CONCATENATE(RawData!F1975,", ",LEFT(RawData!G1975,1)),"")</f>
        <v/>
      </c>
      <c r="G1975" s="30" t="str">
        <f t="shared" si="30"/>
        <v/>
      </c>
      <c r="H1975" t="str">
        <f>IF(A1975&lt;&gt;"",VLOOKUP(G1975,ScoreRanges!$C$4:$E$8,3),"")</f>
        <v/>
      </c>
      <c r="J1975" s="30" t="str">
        <f>IF(AND(ConversionTable!$F$2&lt;&gt;"",A1975&lt;&gt;""),VLOOKUP(G1975,ConversionTable!B$2:D$402,3),"")</f>
        <v/>
      </c>
      <c r="K1975" t="str">
        <f>IF(AND(ConversionTable!$F$2&lt;&gt;"",A1975&lt;&gt;""),VLOOKUP(J1975,ConversionTable!I$4:K$7,3),"")</f>
        <v/>
      </c>
      <c r="M1975" t="str">
        <f>IF(A1975&lt;&gt;"",(RawData!AC1975*ScoringModel!$B$11+RawData!AD1975*ScoringModel!$B$21+RawData!AE1975*ScoringModel!$B$31)*0.01,"")</f>
        <v/>
      </c>
      <c r="N1975" t="str">
        <f>IF(A1975&lt;&gt;"",(RawData!H1975*ScoringModel!$B$4+RawData!I1975*ScoringModel!$B$5+RawData!J1975*ScoringModel!$B$6+RawData!K1975*ScoringModel!$B$7+RawData!L1975*ScoringModel!$B$8+RawData!M1975*ScoringModel!$B$9+RawData!N1975*ScoringModel!$B$10)*0.01,"")</f>
        <v/>
      </c>
      <c r="O1975" t="str">
        <f>IF(A1975&lt;&gt;"",(RawData!O1975*ScoringModel!$B$14+RawData!P1975*ScoringModel!$B$15+RawData!Q1975*ScoringModel!$B$16+RawData!R1975*ScoringModel!$B$17+RawData!S1975*ScoringModel!$B$18+RawData!T1975*ScoringModel!$B$19+RawData!U1975*ScoringModel!$B$20)*0.01,"")</f>
        <v/>
      </c>
      <c r="P1975" t="str">
        <f>IF(A1975&lt;&gt;"",(RawData!V1975*ScoringModel!$B$24+RawData!W1975*ScoringModel!$B$25+RawData!X1975*ScoringModel!$B$26+RawData!Y1975*ScoringModel!$B$27+RawData!Z1975*ScoringModel!$B$28+RawData!AA1975*ScoringModel!$B$29+RawData!AB1975*ScoringModel!$B$30)*0.01,"")</f>
        <v/>
      </c>
      <c r="Q1975" s="19"/>
      <c r="R1975" s="19"/>
      <c r="S1975" s="19"/>
      <c r="T1975" s="19"/>
      <c r="U1975" s="19"/>
      <c r="V1975" s="19"/>
    </row>
    <row r="1976" spans="1:22" x14ac:dyDescent="0.25">
      <c r="A1976" t="str">
        <f>IF(RawData!A1976&lt;&gt;"",RawData!A1976,"")</f>
        <v/>
      </c>
      <c r="B1976" t="str">
        <f>IF(RawData!B1976&lt;&gt;"",CONCATENATE(RawData!B1976,", ",RawData!C1976),"")</f>
        <v/>
      </c>
      <c r="C1976" t="str">
        <f>IF(RawData!D1976&lt;&gt;"",RawData!D1976,"")</f>
        <v/>
      </c>
      <c r="D1976" s="28" t="str">
        <f>IF(RawData!E1976&lt;&gt;"",RawData!E1976,"")</f>
        <v/>
      </c>
      <c r="E1976" t="str">
        <f>IF(RawData!F1976&lt;&gt;"",CONCATENATE(RawData!F1976,", ",LEFT(RawData!G1976,1)),"")</f>
        <v/>
      </c>
      <c r="G1976" s="30" t="str">
        <f t="shared" si="30"/>
        <v/>
      </c>
      <c r="H1976" t="str">
        <f>IF(A1976&lt;&gt;"",VLOOKUP(G1976,ScoreRanges!$C$4:$E$8,3),"")</f>
        <v/>
      </c>
      <c r="J1976" s="30" t="str">
        <f>IF(AND(ConversionTable!$F$2&lt;&gt;"",A1976&lt;&gt;""),VLOOKUP(G1976,ConversionTable!B$2:D$402,3),"")</f>
        <v/>
      </c>
      <c r="K1976" t="str">
        <f>IF(AND(ConversionTable!$F$2&lt;&gt;"",A1976&lt;&gt;""),VLOOKUP(J1976,ConversionTable!I$4:K$7,3),"")</f>
        <v/>
      </c>
      <c r="M1976" t="str">
        <f>IF(A1976&lt;&gt;"",(RawData!AC1976*ScoringModel!$B$11+RawData!AD1976*ScoringModel!$B$21+RawData!AE1976*ScoringModel!$B$31)*0.01,"")</f>
        <v/>
      </c>
      <c r="N1976" t="str">
        <f>IF(A1976&lt;&gt;"",(RawData!H1976*ScoringModel!$B$4+RawData!I1976*ScoringModel!$B$5+RawData!J1976*ScoringModel!$B$6+RawData!K1976*ScoringModel!$B$7+RawData!L1976*ScoringModel!$B$8+RawData!M1976*ScoringModel!$B$9+RawData!N1976*ScoringModel!$B$10)*0.01,"")</f>
        <v/>
      </c>
      <c r="O1976" t="str">
        <f>IF(A1976&lt;&gt;"",(RawData!O1976*ScoringModel!$B$14+RawData!P1976*ScoringModel!$B$15+RawData!Q1976*ScoringModel!$B$16+RawData!R1976*ScoringModel!$B$17+RawData!S1976*ScoringModel!$B$18+RawData!T1976*ScoringModel!$B$19+RawData!U1976*ScoringModel!$B$20)*0.01,"")</f>
        <v/>
      </c>
      <c r="P1976" t="str">
        <f>IF(A1976&lt;&gt;"",(RawData!V1976*ScoringModel!$B$24+RawData!W1976*ScoringModel!$B$25+RawData!X1976*ScoringModel!$B$26+RawData!Y1976*ScoringModel!$B$27+RawData!Z1976*ScoringModel!$B$28+RawData!AA1976*ScoringModel!$B$29+RawData!AB1976*ScoringModel!$B$30)*0.01,"")</f>
        <v/>
      </c>
      <c r="Q1976" s="19"/>
      <c r="R1976" s="19"/>
      <c r="S1976" s="19"/>
      <c r="T1976" s="19"/>
      <c r="U1976" s="19"/>
      <c r="V1976" s="19"/>
    </row>
    <row r="1977" spans="1:22" x14ac:dyDescent="0.25">
      <c r="A1977" t="str">
        <f>IF(RawData!A1977&lt;&gt;"",RawData!A1977,"")</f>
        <v/>
      </c>
      <c r="B1977" t="str">
        <f>IF(RawData!B1977&lt;&gt;"",CONCATENATE(RawData!B1977,", ",RawData!C1977),"")</f>
        <v/>
      </c>
      <c r="C1977" t="str">
        <f>IF(RawData!D1977&lt;&gt;"",RawData!D1977,"")</f>
        <v/>
      </c>
      <c r="D1977" s="28" t="str">
        <f>IF(RawData!E1977&lt;&gt;"",RawData!E1977,"")</f>
        <v/>
      </c>
      <c r="E1977" t="str">
        <f>IF(RawData!F1977&lt;&gt;"",CONCATENATE(RawData!F1977,", ",LEFT(RawData!G1977,1)),"")</f>
        <v/>
      </c>
      <c r="G1977" s="30" t="str">
        <f t="shared" si="30"/>
        <v/>
      </c>
      <c r="H1977" t="str">
        <f>IF(A1977&lt;&gt;"",VLOOKUP(G1977,ScoreRanges!$C$4:$E$8,3),"")</f>
        <v/>
      </c>
      <c r="J1977" s="30" t="str">
        <f>IF(AND(ConversionTable!$F$2&lt;&gt;"",A1977&lt;&gt;""),VLOOKUP(G1977,ConversionTable!B$2:D$402,3),"")</f>
        <v/>
      </c>
      <c r="K1977" t="str">
        <f>IF(AND(ConversionTable!$F$2&lt;&gt;"",A1977&lt;&gt;""),VLOOKUP(J1977,ConversionTable!I$4:K$7,3),"")</f>
        <v/>
      </c>
      <c r="M1977" t="str">
        <f>IF(A1977&lt;&gt;"",(RawData!AC1977*ScoringModel!$B$11+RawData!AD1977*ScoringModel!$B$21+RawData!AE1977*ScoringModel!$B$31)*0.01,"")</f>
        <v/>
      </c>
      <c r="N1977" t="str">
        <f>IF(A1977&lt;&gt;"",(RawData!H1977*ScoringModel!$B$4+RawData!I1977*ScoringModel!$B$5+RawData!J1977*ScoringModel!$B$6+RawData!K1977*ScoringModel!$B$7+RawData!L1977*ScoringModel!$B$8+RawData!M1977*ScoringModel!$B$9+RawData!N1977*ScoringModel!$B$10)*0.01,"")</f>
        <v/>
      </c>
      <c r="O1977" t="str">
        <f>IF(A1977&lt;&gt;"",(RawData!O1977*ScoringModel!$B$14+RawData!P1977*ScoringModel!$B$15+RawData!Q1977*ScoringModel!$B$16+RawData!R1977*ScoringModel!$B$17+RawData!S1977*ScoringModel!$B$18+RawData!T1977*ScoringModel!$B$19+RawData!U1977*ScoringModel!$B$20)*0.01,"")</f>
        <v/>
      </c>
      <c r="P1977" t="str">
        <f>IF(A1977&lt;&gt;"",(RawData!V1977*ScoringModel!$B$24+RawData!W1977*ScoringModel!$B$25+RawData!X1977*ScoringModel!$B$26+RawData!Y1977*ScoringModel!$B$27+RawData!Z1977*ScoringModel!$B$28+RawData!AA1977*ScoringModel!$B$29+RawData!AB1977*ScoringModel!$B$30)*0.01,"")</f>
        <v/>
      </c>
      <c r="Q1977" s="19"/>
      <c r="R1977" s="19"/>
      <c r="S1977" s="19"/>
      <c r="T1977" s="19"/>
      <c r="U1977" s="19"/>
      <c r="V1977" s="19"/>
    </row>
    <row r="1978" spans="1:22" x14ac:dyDescent="0.25">
      <c r="A1978" t="str">
        <f>IF(RawData!A1978&lt;&gt;"",RawData!A1978,"")</f>
        <v/>
      </c>
      <c r="B1978" t="str">
        <f>IF(RawData!B1978&lt;&gt;"",CONCATENATE(RawData!B1978,", ",RawData!C1978),"")</f>
        <v/>
      </c>
      <c r="C1978" t="str">
        <f>IF(RawData!D1978&lt;&gt;"",RawData!D1978,"")</f>
        <v/>
      </c>
      <c r="D1978" s="28" t="str">
        <f>IF(RawData!E1978&lt;&gt;"",RawData!E1978,"")</f>
        <v/>
      </c>
      <c r="E1978" t="str">
        <f>IF(RawData!F1978&lt;&gt;"",CONCATENATE(RawData!F1978,", ",LEFT(RawData!G1978,1)),"")</f>
        <v/>
      </c>
      <c r="G1978" s="30" t="str">
        <f t="shared" si="30"/>
        <v/>
      </c>
      <c r="H1978" t="str">
        <f>IF(A1978&lt;&gt;"",VLOOKUP(G1978,ScoreRanges!$C$4:$E$8,3),"")</f>
        <v/>
      </c>
      <c r="J1978" s="30" t="str">
        <f>IF(AND(ConversionTable!$F$2&lt;&gt;"",A1978&lt;&gt;""),VLOOKUP(G1978,ConversionTable!B$2:D$402,3),"")</f>
        <v/>
      </c>
      <c r="K1978" t="str">
        <f>IF(AND(ConversionTable!$F$2&lt;&gt;"",A1978&lt;&gt;""),VLOOKUP(J1978,ConversionTable!I$4:K$7,3),"")</f>
        <v/>
      </c>
      <c r="M1978" t="str">
        <f>IF(A1978&lt;&gt;"",(RawData!AC1978*ScoringModel!$B$11+RawData!AD1978*ScoringModel!$B$21+RawData!AE1978*ScoringModel!$B$31)*0.01,"")</f>
        <v/>
      </c>
      <c r="N1978" t="str">
        <f>IF(A1978&lt;&gt;"",(RawData!H1978*ScoringModel!$B$4+RawData!I1978*ScoringModel!$B$5+RawData!J1978*ScoringModel!$B$6+RawData!K1978*ScoringModel!$B$7+RawData!L1978*ScoringModel!$B$8+RawData!M1978*ScoringModel!$B$9+RawData!N1978*ScoringModel!$B$10)*0.01,"")</f>
        <v/>
      </c>
      <c r="O1978" t="str">
        <f>IF(A1978&lt;&gt;"",(RawData!O1978*ScoringModel!$B$14+RawData!P1978*ScoringModel!$B$15+RawData!Q1978*ScoringModel!$B$16+RawData!R1978*ScoringModel!$B$17+RawData!S1978*ScoringModel!$B$18+RawData!T1978*ScoringModel!$B$19+RawData!U1978*ScoringModel!$B$20)*0.01,"")</f>
        <v/>
      </c>
      <c r="P1978" t="str">
        <f>IF(A1978&lt;&gt;"",(RawData!V1978*ScoringModel!$B$24+RawData!W1978*ScoringModel!$B$25+RawData!X1978*ScoringModel!$B$26+RawData!Y1978*ScoringModel!$B$27+RawData!Z1978*ScoringModel!$B$28+RawData!AA1978*ScoringModel!$B$29+RawData!AB1978*ScoringModel!$B$30)*0.01,"")</f>
        <v/>
      </c>
      <c r="Q1978" s="19"/>
      <c r="R1978" s="19"/>
      <c r="S1978" s="19"/>
      <c r="T1978" s="19"/>
      <c r="U1978" s="19"/>
      <c r="V1978" s="19"/>
    </row>
    <row r="1979" spans="1:22" x14ac:dyDescent="0.25">
      <c r="A1979" t="str">
        <f>IF(RawData!A1979&lt;&gt;"",RawData!A1979,"")</f>
        <v/>
      </c>
      <c r="B1979" t="str">
        <f>IF(RawData!B1979&lt;&gt;"",CONCATENATE(RawData!B1979,", ",RawData!C1979),"")</f>
        <v/>
      </c>
      <c r="C1979" t="str">
        <f>IF(RawData!D1979&lt;&gt;"",RawData!D1979,"")</f>
        <v/>
      </c>
      <c r="D1979" s="28" t="str">
        <f>IF(RawData!E1979&lt;&gt;"",RawData!E1979,"")</f>
        <v/>
      </c>
      <c r="E1979" t="str">
        <f>IF(RawData!F1979&lt;&gt;"",CONCATENATE(RawData!F1979,", ",LEFT(RawData!G1979,1)),"")</f>
        <v/>
      </c>
      <c r="G1979" s="30" t="str">
        <f t="shared" si="30"/>
        <v/>
      </c>
      <c r="H1979" t="str">
        <f>IF(A1979&lt;&gt;"",VLOOKUP(G1979,ScoreRanges!$C$4:$E$8,3),"")</f>
        <v/>
      </c>
      <c r="J1979" s="30" t="str">
        <f>IF(AND(ConversionTable!$F$2&lt;&gt;"",A1979&lt;&gt;""),VLOOKUP(G1979,ConversionTable!B$2:D$402,3),"")</f>
        <v/>
      </c>
      <c r="K1979" t="str">
        <f>IF(AND(ConversionTable!$F$2&lt;&gt;"",A1979&lt;&gt;""),VLOOKUP(J1979,ConversionTable!I$4:K$7,3),"")</f>
        <v/>
      </c>
      <c r="M1979" t="str">
        <f>IF(A1979&lt;&gt;"",(RawData!AC1979*ScoringModel!$B$11+RawData!AD1979*ScoringModel!$B$21+RawData!AE1979*ScoringModel!$B$31)*0.01,"")</f>
        <v/>
      </c>
      <c r="N1979" t="str">
        <f>IF(A1979&lt;&gt;"",(RawData!H1979*ScoringModel!$B$4+RawData!I1979*ScoringModel!$B$5+RawData!J1979*ScoringModel!$B$6+RawData!K1979*ScoringModel!$B$7+RawData!L1979*ScoringModel!$B$8+RawData!M1979*ScoringModel!$B$9+RawData!N1979*ScoringModel!$B$10)*0.01,"")</f>
        <v/>
      </c>
      <c r="O1979" t="str">
        <f>IF(A1979&lt;&gt;"",(RawData!O1979*ScoringModel!$B$14+RawData!P1979*ScoringModel!$B$15+RawData!Q1979*ScoringModel!$B$16+RawData!R1979*ScoringModel!$B$17+RawData!S1979*ScoringModel!$B$18+RawData!T1979*ScoringModel!$B$19+RawData!U1979*ScoringModel!$B$20)*0.01,"")</f>
        <v/>
      </c>
      <c r="P1979" t="str">
        <f>IF(A1979&lt;&gt;"",(RawData!V1979*ScoringModel!$B$24+RawData!W1979*ScoringModel!$B$25+RawData!X1979*ScoringModel!$B$26+RawData!Y1979*ScoringModel!$B$27+RawData!Z1979*ScoringModel!$B$28+RawData!AA1979*ScoringModel!$B$29+RawData!AB1979*ScoringModel!$B$30)*0.01,"")</f>
        <v/>
      </c>
      <c r="Q1979" s="19"/>
      <c r="R1979" s="19"/>
      <c r="S1979" s="19"/>
      <c r="T1979" s="19"/>
      <c r="U1979" s="19"/>
      <c r="V1979" s="19"/>
    </row>
    <row r="1980" spans="1:22" x14ac:dyDescent="0.25">
      <c r="A1980" t="str">
        <f>IF(RawData!A1980&lt;&gt;"",RawData!A1980,"")</f>
        <v/>
      </c>
      <c r="B1980" t="str">
        <f>IF(RawData!B1980&lt;&gt;"",CONCATENATE(RawData!B1980,", ",RawData!C1980),"")</f>
        <v/>
      </c>
      <c r="C1980" t="str">
        <f>IF(RawData!D1980&lt;&gt;"",RawData!D1980,"")</f>
        <v/>
      </c>
      <c r="D1980" s="28" t="str">
        <f>IF(RawData!E1980&lt;&gt;"",RawData!E1980,"")</f>
        <v/>
      </c>
      <c r="E1980" t="str">
        <f>IF(RawData!F1980&lt;&gt;"",CONCATENATE(RawData!F1980,", ",LEFT(RawData!G1980,1)),"")</f>
        <v/>
      </c>
      <c r="G1980" s="30" t="str">
        <f t="shared" si="30"/>
        <v/>
      </c>
      <c r="H1980" t="str">
        <f>IF(A1980&lt;&gt;"",VLOOKUP(G1980,ScoreRanges!$C$4:$E$8,3),"")</f>
        <v/>
      </c>
      <c r="J1980" s="30" t="str">
        <f>IF(AND(ConversionTable!$F$2&lt;&gt;"",A1980&lt;&gt;""),VLOOKUP(G1980,ConversionTable!B$2:D$402,3),"")</f>
        <v/>
      </c>
      <c r="K1980" t="str">
        <f>IF(AND(ConversionTable!$F$2&lt;&gt;"",A1980&lt;&gt;""),VLOOKUP(J1980,ConversionTable!I$4:K$7,3),"")</f>
        <v/>
      </c>
      <c r="M1980" t="str">
        <f>IF(A1980&lt;&gt;"",(RawData!AC1980*ScoringModel!$B$11+RawData!AD1980*ScoringModel!$B$21+RawData!AE1980*ScoringModel!$B$31)*0.01,"")</f>
        <v/>
      </c>
      <c r="N1980" t="str">
        <f>IF(A1980&lt;&gt;"",(RawData!H1980*ScoringModel!$B$4+RawData!I1980*ScoringModel!$B$5+RawData!J1980*ScoringModel!$B$6+RawData!K1980*ScoringModel!$B$7+RawData!L1980*ScoringModel!$B$8+RawData!M1980*ScoringModel!$B$9+RawData!N1980*ScoringModel!$B$10)*0.01,"")</f>
        <v/>
      </c>
      <c r="O1980" t="str">
        <f>IF(A1980&lt;&gt;"",(RawData!O1980*ScoringModel!$B$14+RawData!P1980*ScoringModel!$B$15+RawData!Q1980*ScoringModel!$B$16+RawData!R1980*ScoringModel!$B$17+RawData!S1980*ScoringModel!$B$18+RawData!T1980*ScoringModel!$B$19+RawData!U1980*ScoringModel!$B$20)*0.01,"")</f>
        <v/>
      </c>
      <c r="P1980" t="str">
        <f>IF(A1980&lt;&gt;"",(RawData!V1980*ScoringModel!$B$24+RawData!W1980*ScoringModel!$B$25+RawData!X1980*ScoringModel!$B$26+RawData!Y1980*ScoringModel!$B$27+RawData!Z1980*ScoringModel!$B$28+RawData!AA1980*ScoringModel!$B$29+RawData!AB1980*ScoringModel!$B$30)*0.01,"")</f>
        <v/>
      </c>
      <c r="Q1980" s="19"/>
      <c r="R1980" s="19"/>
      <c r="S1980" s="19"/>
      <c r="T1980" s="19"/>
      <c r="U1980" s="19"/>
      <c r="V1980" s="19"/>
    </row>
    <row r="1981" spans="1:22" x14ac:dyDescent="0.25">
      <c r="A1981" t="str">
        <f>IF(RawData!A1981&lt;&gt;"",RawData!A1981,"")</f>
        <v/>
      </c>
      <c r="B1981" t="str">
        <f>IF(RawData!B1981&lt;&gt;"",CONCATENATE(RawData!B1981,", ",RawData!C1981),"")</f>
        <v/>
      </c>
      <c r="C1981" t="str">
        <f>IF(RawData!D1981&lt;&gt;"",RawData!D1981,"")</f>
        <v/>
      </c>
      <c r="D1981" s="28" t="str">
        <f>IF(RawData!E1981&lt;&gt;"",RawData!E1981,"")</f>
        <v/>
      </c>
      <c r="E1981" t="str">
        <f>IF(RawData!F1981&lt;&gt;"",CONCATENATE(RawData!F1981,", ",LEFT(RawData!G1981,1)),"")</f>
        <v/>
      </c>
      <c r="G1981" s="30" t="str">
        <f t="shared" si="30"/>
        <v/>
      </c>
      <c r="H1981" t="str">
        <f>IF(A1981&lt;&gt;"",VLOOKUP(G1981,ScoreRanges!$C$4:$E$8,3),"")</f>
        <v/>
      </c>
      <c r="J1981" s="30" t="str">
        <f>IF(AND(ConversionTable!$F$2&lt;&gt;"",A1981&lt;&gt;""),VLOOKUP(G1981,ConversionTable!B$2:D$402,3),"")</f>
        <v/>
      </c>
      <c r="K1981" t="str">
        <f>IF(AND(ConversionTable!$F$2&lt;&gt;"",A1981&lt;&gt;""),VLOOKUP(J1981,ConversionTable!I$4:K$7,3),"")</f>
        <v/>
      </c>
      <c r="M1981" t="str">
        <f>IF(A1981&lt;&gt;"",(RawData!AC1981*ScoringModel!$B$11+RawData!AD1981*ScoringModel!$B$21+RawData!AE1981*ScoringModel!$B$31)*0.01,"")</f>
        <v/>
      </c>
      <c r="N1981" t="str">
        <f>IF(A1981&lt;&gt;"",(RawData!H1981*ScoringModel!$B$4+RawData!I1981*ScoringModel!$B$5+RawData!J1981*ScoringModel!$B$6+RawData!K1981*ScoringModel!$B$7+RawData!L1981*ScoringModel!$B$8+RawData!M1981*ScoringModel!$B$9+RawData!N1981*ScoringModel!$B$10)*0.01,"")</f>
        <v/>
      </c>
      <c r="O1981" t="str">
        <f>IF(A1981&lt;&gt;"",(RawData!O1981*ScoringModel!$B$14+RawData!P1981*ScoringModel!$B$15+RawData!Q1981*ScoringModel!$B$16+RawData!R1981*ScoringModel!$B$17+RawData!S1981*ScoringModel!$B$18+RawData!T1981*ScoringModel!$B$19+RawData!U1981*ScoringModel!$B$20)*0.01,"")</f>
        <v/>
      </c>
      <c r="P1981" t="str">
        <f>IF(A1981&lt;&gt;"",(RawData!V1981*ScoringModel!$B$24+RawData!W1981*ScoringModel!$B$25+RawData!X1981*ScoringModel!$B$26+RawData!Y1981*ScoringModel!$B$27+RawData!Z1981*ScoringModel!$B$28+RawData!AA1981*ScoringModel!$B$29+RawData!AB1981*ScoringModel!$B$30)*0.01,"")</f>
        <v/>
      </c>
      <c r="Q1981" s="19"/>
      <c r="R1981" s="19"/>
      <c r="S1981" s="19"/>
      <c r="T1981" s="19"/>
      <c r="U1981" s="19"/>
      <c r="V1981" s="19"/>
    </row>
    <row r="1982" spans="1:22" x14ac:dyDescent="0.25">
      <c r="A1982" t="str">
        <f>IF(RawData!A1982&lt;&gt;"",RawData!A1982,"")</f>
        <v/>
      </c>
      <c r="B1982" t="str">
        <f>IF(RawData!B1982&lt;&gt;"",CONCATENATE(RawData!B1982,", ",RawData!C1982),"")</f>
        <v/>
      </c>
      <c r="C1982" t="str">
        <f>IF(RawData!D1982&lt;&gt;"",RawData!D1982,"")</f>
        <v/>
      </c>
      <c r="D1982" s="28" t="str">
        <f>IF(RawData!E1982&lt;&gt;"",RawData!E1982,"")</f>
        <v/>
      </c>
      <c r="E1982" t="str">
        <f>IF(RawData!F1982&lt;&gt;"",CONCATENATE(RawData!F1982,", ",LEFT(RawData!G1982,1)),"")</f>
        <v/>
      </c>
      <c r="G1982" s="30" t="str">
        <f t="shared" si="30"/>
        <v/>
      </c>
      <c r="H1982" t="str">
        <f>IF(A1982&lt;&gt;"",VLOOKUP(G1982,ScoreRanges!$C$4:$E$8,3),"")</f>
        <v/>
      </c>
      <c r="J1982" s="30" t="str">
        <f>IF(AND(ConversionTable!$F$2&lt;&gt;"",A1982&lt;&gt;""),VLOOKUP(G1982,ConversionTable!B$2:D$402,3),"")</f>
        <v/>
      </c>
      <c r="K1982" t="str">
        <f>IF(AND(ConversionTable!$F$2&lt;&gt;"",A1982&lt;&gt;""),VLOOKUP(J1982,ConversionTable!I$4:K$7,3),"")</f>
        <v/>
      </c>
      <c r="M1982" t="str">
        <f>IF(A1982&lt;&gt;"",(RawData!AC1982*ScoringModel!$B$11+RawData!AD1982*ScoringModel!$B$21+RawData!AE1982*ScoringModel!$B$31)*0.01,"")</f>
        <v/>
      </c>
      <c r="N1982" t="str">
        <f>IF(A1982&lt;&gt;"",(RawData!H1982*ScoringModel!$B$4+RawData!I1982*ScoringModel!$B$5+RawData!J1982*ScoringModel!$B$6+RawData!K1982*ScoringModel!$B$7+RawData!L1982*ScoringModel!$B$8+RawData!M1982*ScoringModel!$B$9+RawData!N1982*ScoringModel!$B$10)*0.01,"")</f>
        <v/>
      </c>
      <c r="O1982" t="str">
        <f>IF(A1982&lt;&gt;"",(RawData!O1982*ScoringModel!$B$14+RawData!P1982*ScoringModel!$B$15+RawData!Q1982*ScoringModel!$B$16+RawData!R1982*ScoringModel!$B$17+RawData!S1982*ScoringModel!$B$18+RawData!T1982*ScoringModel!$B$19+RawData!U1982*ScoringModel!$B$20)*0.01,"")</f>
        <v/>
      </c>
      <c r="P1982" t="str">
        <f>IF(A1982&lt;&gt;"",(RawData!V1982*ScoringModel!$B$24+RawData!W1982*ScoringModel!$B$25+RawData!X1982*ScoringModel!$B$26+RawData!Y1982*ScoringModel!$B$27+RawData!Z1982*ScoringModel!$B$28+RawData!AA1982*ScoringModel!$B$29+RawData!AB1982*ScoringModel!$B$30)*0.01,"")</f>
        <v/>
      </c>
      <c r="Q1982" s="19"/>
      <c r="R1982" s="19"/>
      <c r="S1982" s="19"/>
      <c r="T1982" s="19"/>
      <c r="U1982" s="19"/>
      <c r="V1982" s="19"/>
    </row>
    <row r="1983" spans="1:22" x14ac:dyDescent="0.25">
      <c r="A1983" t="str">
        <f>IF(RawData!A1983&lt;&gt;"",RawData!A1983,"")</f>
        <v/>
      </c>
      <c r="B1983" t="str">
        <f>IF(RawData!B1983&lt;&gt;"",CONCATENATE(RawData!B1983,", ",RawData!C1983),"")</f>
        <v/>
      </c>
      <c r="C1983" t="str">
        <f>IF(RawData!D1983&lt;&gt;"",RawData!D1983,"")</f>
        <v/>
      </c>
      <c r="D1983" s="28" t="str">
        <f>IF(RawData!E1983&lt;&gt;"",RawData!E1983,"")</f>
        <v/>
      </c>
      <c r="E1983" t="str">
        <f>IF(RawData!F1983&lt;&gt;"",CONCATENATE(RawData!F1983,", ",LEFT(RawData!G1983,1)),"")</f>
        <v/>
      </c>
      <c r="G1983" s="30" t="str">
        <f t="shared" si="30"/>
        <v/>
      </c>
      <c r="H1983" t="str">
        <f>IF(A1983&lt;&gt;"",VLOOKUP(G1983,ScoreRanges!$C$4:$E$8,3),"")</f>
        <v/>
      </c>
      <c r="J1983" s="30" t="str">
        <f>IF(AND(ConversionTable!$F$2&lt;&gt;"",A1983&lt;&gt;""),VLOOKUP(G1983,ConversionTable!B$2:D$402,3),"")</f>
        <v/>
      </c>
      <c r="K1983" t="str">
        <f>IF(AND(ConversionTable!$F$2&lt;&gt;"",A1983&lt;&gt;""),VLOOKUP(J1983,ConversionTable!I$4:K$7,3),"")</f>
        <v/>
      </c>
      <c r="M1983" t="str">
        <f>IF(A1983&lt;&gt;"",(RawData!AC1983*ScoringModel!$B$11+RawData!AD1983*ScoringModel!$B$21+RawData!AE1983*ScoringModel!$B$31)*0.01,"")</f>
        <v/>
      </c>
      <c r="N1983" t="str">
        <f>IF(A1983&lt;&gt;"",(RawData!H1983*ScoringModel!$B$4+RawData!I1983*ScoringModel!$B$5+RawData!J1983*ScoringModel!$B$6+RawData!K1983*ScoringModel!$B$7+RawData!L1983*ScoringModel!$B$8+RawData!M1983*ScoringModel!$B$9+RawData!N1983*ScoringModel!$B$10)*0.01,"")</f>
        <v/>
      </c>
      <c r="O1983" t="str">
        <f>IF(A1983&lt;&gt;"",(RawData!O1983*ScoringModel!$B$14+RawData!P1983*ScoringModel!$B$15+RawData!Q1983*ScoringModel!$B$16+RawData!R1983*ScoringModel!$B$17+RawData!S1983*ScoringModel!$B$18+RawData!T1983*ScoringModel!$B$19+RawData!U1983*ScoringModel!$B$20)*0.01,"")</f>
        <v/>
      </c>
      <c r="P1983" t="str">
        <f>IF(A1983&lt;&gt;"",(RawData!V1983*ScoringModel!$B$24+RawData!W1983*ScoringModel!$B$25+RawData!X1983*ScoringModel!$B$26+RawData!Y1983*ScoringModel!$B$27+RawData!Z1983*ScoringModel!$B$28+RawData!AA1983*ScoringModel!$B$29+RawData!AB1983*ScoringModel!$B$30)*0.01,"")</f>
        <v/>
      </c>
      <c r="Q1983" s="19"/>
      <c r="R1983" s="19"/>
      <c r="S1983" s="19"/>
      <c r="T1983" s="19"/>
      <c r="U1983" s="19"/>
      <c r="V1983" s="19"/>
    </row>
    <row r="1984" spans="1:22" x14ac:dyDescent="0.25">
      <c r="A1984" t="str">
        <f>IF(RawData!A1984&lt;&gt;"",RawData!A1984,"")</f>
        <v/>
      </c>
      <c r="B1984" t="str">
        <f>IF(RawData!B1984&lt;&gt;"",CONCATENATE(RawData!B1984,", ",RawData!C1984),"")</f>
        <v/>
      </c>
      <c r="C1984" t="str">
        <f>IF(RawData!D1984&lt;&gt;"",RawData!D1984,"")</f>
        <v/>
      </c>
      <c r="D1984" s="28" t="str">
        <f>IF(RawData!E1984&lt;&gt;"",RawData!E1984,"")</f>
        <v/>
      </c>
      <c r="E1984" t="str">
        <f>IF(RawData!F1984&lt;&gt;"",CONCATENATE(RawData!F1984,", ",LEFT(RawData!G1984,1)),"")</f>
        <v/>
      </c>
      <c r="G1984" s="30" t="str">
        <f t="shared" si="30"/>
        <v/>
      </c>
      <c r="H1984" t="str">
        <f>IF(A1984&lt;&gt;"",VLOOKUP(G1984,ScoreRanges!$C$4:$E$8,3),"")</f>
        <v/>
      </c>
      <c r="J1984" s="30" t="str">
        <f>IF(AND(ConversionTable!$F$2&lt;&gt;"",A1984&lt;&gt;""),VLOOKUP(G1984,ConversionTable!B$2:D$402,3),"")</f>
        <v/>
      </c>
      <c r="K1984" t="str">
        <f>IF(AND(ConversionTable!$F$2&lt;&gt;"",A1984&lt;&gt;""),VLOOKUP(J1984,ConversionTable!I$4:K$7,3),"")</f>
        <v/>
      </c>
      <c r="M1984" t="str">
        <f>IF(A1984&lt;&gt;"",(RawData!AC1984*ScoringModel!$B$11+RawData!AD1984*ScoringModel!$B$21+RawData!AE1984*ScoringModel!$B$31)*0.01,"")</f>
        <v/>
      </c>
      <c r="N1984" t="str">
        <f>IF(A1984&lt;&gt;"",(RawData!H1984*ScoringModel!$B$4+RawData!I1984*ScoringModel!$B$5+RawData!J1984*ScoringModel!$B$6+RawData!K1984*ScoringModel!$B$7+RawData!L1984*ScoringModel!$B$8+RawData!M1984*ScoringModel!$B$9+RawData!N1984*ScoringModel!$B$10)*0.01,"")</f>
        <v/>
      </c>
      <c r="O1984" t="str">
        <f>IF(A1984&lt;&gt;"",(RawData!O1984*ScoringModel!$B$14+RawData!P1984*ScoringModel!$B$15+RawData!Q1984*ScoringModel!$B$16+RawData!R1984*ScoringModel!$B$17+RawData!S1984*ScoringModel!$B$18+RawData!T1984*ScoringModel!$B$19+RawData!U1984*ScoringModel!$B$20)*0.01,"")</f>
        <v/>
      </c>
      <c r="P1984" t="str">
        <f>IF(A1984&lt;&gt;"",(RawData!V1984*ScoringModel!$B$24+RawData!W1984*ScoringModel!$B$25+RawData!X1984*ScoringModel!$B$26+RawData!Y1984*ScoringModel!$B$27+RawData!Z1984*ScoringModel!$B$28+RawData!AA1984*ScoringModel!$B$29+RawData!AB1984*ScoringModel!$B$30)*0.01,"")</f>
        <v/>
      </c>
      <c r="Q1984" s="19"/>
      <c r="R1984" s="19"/>
      <c r="S1984" s="19"/>
      <c r="T1984" s="19"/>
      <c r="U1984" s="19"/>
      <c r="V1984" s="19"/>
    </row>
    <row r="1985" spans="1:22" x14ac:dyDescent="0.25">
      <c r="A1985" t="str">
        <f>IF(RawData!A1985&lt;&gt;"",RawData!A1985,"")</f>
        <v/>
      </c>
      <c r="B1985" t="str">
        <f>IF(RawData!B1985&lt;&gt;"",CONCATENATE(RawData!B1985,", ",RawData!C1985),"")</f>
        <v/>
      </c>
      <c r="C1985" t="str">
        <f>IF(RawData!D1985&lt;&gt;"",RawData!D1985,"")</f>
        <v/>
      </c>
      <c r="D1985" s="28" t="str">
        <f>IF(RawData!E1985&lt;&gt;"",RawData!E1985,"")</f>
        <v/>
      </c>
      <c r="E1985" t="str">
        <f>IF(RawData!F1985&lt;&gt;"",CONCATENATE(RawData!F1985,", ",LEFT(RawData!G1985,1)),"")</f>
        <v/>
      </c>
      <c r="G1985" s="30" t="str">
        <f t="shared" si="30"/>
        <v/>
      </c>
      <c r="H1985" t="str">
        <f>IF(A1985&lt;&gt;"",VLOOKUP(G1985,ScoreRanges!$C$4:$E$8,3),"")</f>
        <v/>
      </c>
      <c r="J1985" s="30" t="str">
        <f>IF(AND(ConversionTable!$F$2&lt;&gt;"",A1985&lt;&gt;""),VLOOKUP(G1985,ConversionTable!B$2:D$402,3),"")</f>
        <v/>
      </c>
      <c r="K1985" t="str">
        <f>IF(AND(ConversionTable!$F$2&lt;&gt;"",A1985&lt;&gt;""),VLOOKUP(J1985,ConversionTable!I$4:K$7,3),"")</f>
        <v/>
      </c>
      <c r="M1985" t="str">
        <f>IF(A1985&lt;&gt;"",(RawData!AC1985*ScoringModel!$B$11+RawData!AD1985*ScoringModel!$B$21+RawData!AE1985*ScoringModel!$B$31)*0.01,"")</f>
        <v/>
      </c>
      <c r="N1985" t="str">
        <f>IF(A1985&lt;&gt;"",(RawData!H1985*ScoringModel!$B$4+RawData!I1985*ScoringModel!$B$5+RawData!J1985*ScoringModel!$B$6+RawData!K1985*ScoringModel!$B$7+RawData!L1985*ScoringModel!$B$8+RawData!M1985*ScoringModel!$B$9+RawData!N1985*ScoringModel!$B$10)*0.01,"")</f>
        <v/>
      </c>
      <c r="O1985" t="str">
        <f>IF(A1985&lt;&gt;"",(RawData!O1985*ScoringModel!$B$14+RawData!P1985*ScoringModel!$B$15+RawData!Q1985*ScoringModel!$B$16+RawData!R1985*ScoringModel!$B$17+RawData!S1985*ScoringModel!$B$18+RawData!T1985*ScoringModel!$B$19+RawData!U1985*ScoringModel!$B$20)*0.01,"")</f>
        <v/>
      </c>
      <c r="P1985" t="str">
        <f>IF(A1985&lt;&gt;"",(RawData!V1985*ScoringModel!$B$24+RawData!W1985*ScoringModel!$B$25+RawData!X1985*ScoringModel!$B$26+RawData!Y1985*ScoringModel!$B$27+RawData!Z1985*ScoringModel!$B$28+RawData!AA1985*ScoringModel!$B$29+RawData!AB1985*ScoringModel!$B$30)*0.01,"")</f>
        <v/>
      </c>
      <c r="Q1985" s="19"/>
      <c r="R1985" s="19"/>
      <c r="S1985" s="19"/>
      <c r="T1985" s="19"/>
      <c r="U1985" s="19"/>
      <c r="V1985" s="19"/>
    </row>
    <row r="1986" spans="1:22" x14ac:dyDescent="0.25">
      <c r="A1986" t="str">
        <f>IF(RawData!A1986&lt;&gt;"",RawData!A1986,"")</f>
        <v/>
      </c>
      <c r="B1986" t="str">
        <f>IF(RawData!B1986&lt;&gt;"",CONCATENATE(RawData!B1986,", ",RawData!C1986),"")</f>
        <v/>
      </c>
      <c r="C1986" t="str">
        <f>IF(RawData!D1986&lt;&gt;"",RawData!D1986,"")</f>
        <v/>
      </c>
      <c r="D1986" s="28" t="str">
        <f>IF(RawData!E1986&lt;&gt;"",RawData!E1986,"")</f>
        <v/>
      </c>
      <c r="E1986" t="str">
        <f>IF(RawData!F1986&lt;&gt;"",CONCATENATE(RawData!F1986,", ",LEFT(RawData!G1986,1)),"")</f>
        <v/>
      </c>
      <c r="G1986" s="30" t="str">
        <f t="shared" si="30"/>
        <v/>
      </c>
      <c r="H1986" t="str">
        <f>IF(A1986&lt;&gt;"",VLOOKUP(G1986,ScoreRanges!$C$4:$E$8,3),"")</f>
        <v/>
      </c>
      <c r="J1986" s="30" t="str">
        <f>IF(AND(ConversionTable!$F$2&lt;&gt;"",A1986&lt;&gt;""),VLOOKUP(G1986,ConversionTable!B$2:D$402,3),"")</f>
        <v/>
      </c>
      <c r="K1986" t="str">
        <f>IF(AND(ConversionTable!$F$2&lt;&gt;"",A1986&lt;&gt;""),VLOOKUP(J1986,ConversionTable!I$4:K$7,3),"")</f>
        <v/>
      </c>
      <c r="M1986" t="str">
        <f>IF(A1986&lt;&gt;"",(RawData!AC1986*ScoringModel!$B$11+RawData!AD1986*ScoringModel!$B$21+RawData!AE1986*ScoringModel!$B$31)*0.01,"")</f>
        <v/>
      </c>
      <c r="N1986" t="str">
        <f>IF(A1986&lt;&gt;"",(RawData!H1986*ScoringModel!$B$4+RawData!I1986*ScoringModel!$B$5+RawData!J1986*ScoringModel!$B$6+RawData!K1986*ScoringModel!$B$7+RawData!L1986*ScoringModel!$B$8+RawData!M1986*ScoringModel!$B$9+RawData!N1986*ScoringModel!$B$10)*0.01,"")</f>
        <v/>
      </c>
      <c r="O1986" t="str">
        <f>IF(A1986&lt;&gt;"",(RawData!O1986*ScoringModel!$B$14+RawData!P1986*ScoringModel!$B$15+RawData!Q1986*ScoringModel!$B$16+RawData!R1986*ScoringModel!$B$17+RawData!S1986*ScoringModel!$B$18+RawData!T1986*ScoringModel!$B$19+RawData!U1986*ScoringModel!$B$20)*0.01,"")</f>
        <v/>
      </c>
      <c r="P1986" t="str">
        <f>IF(A1986&lt;&gt;"",(RawData!V1986*ScoringModel!$B$24+RawData!W1986*ScoringModel!$B$25+RawData!X1986*ScoringModel!$B$26+RawData!Y1986*ScoringModel!$B$27+RawData!Z1986*ScoringModel!$B$28+RawData!AA1986*ScoringModel!$B$29+RawData!AB1986*ScoringModel!$B$30)*0.01,"")</f>
        <v/>
      </c>
      <c r="Q1986" s="19"/>
      <c r="R1986" s="19"/>
      <c r="S1986" s="19"/>
      <c r="T1986" s="19"/>
      <c r="U1986" s="19"/>
      <c r="V1986" s="19"/>
    </row>
    <row r="1987" spans="1:22" x14ac:dyDescent="0.25">
      <c r="A1987" t="str">
        <f>IF(RawData!A1987&lt;&gt;"",RawData!A1987,"")</f>
        <v/>
      </c>
      <c r="B1987" t="str">
        <f>IF(RawData!B1987&lt;&gt;"",CONCATENATE(RawData!B1987,", ",RawData!C1987),"")</f>
        <v/>
      </c>
      <c r="C1987" t="str">
        <f>IF(RawData!D1987&lt;&gt;"",RawData!D1987,"")</f>
        <v/>
      </c>
      <c r="D1987" s="28" t="str">
        <f>IF(RawData!E1987&lt;&gt;"",RawData!E1987,"")</f>
        <v/>
      </c>
      <c r="E1987" t="str">
        <f>IF(RawData!F1987&lt;&gt;"",CONCATENATE(RawData!F1987,", ",LEFT(RawData!G1987,1)),"")</f>
        <v/>
      </c>
      <c r="G1987" s="30" t="str">
        <f t="shared" ref="G1987:G2050" si="31">IF(A1987&lt;&gt;"",SUM(M1987:P1987),"")</f>
        <v/>
      </c>
      <c r="H1987" t="str">
        <f>IF(A1987&lt;&gt;"",VLOOKUP(G1987,ScoreRanges!$C$4:$E$8,3),"")</f>
        <v/>
      </c>
      <c r="J1987" s="30" t="str">
        <f>IF(AND(ConversionTable!$F$2&lt;&gt;"",A1987&lt;&gt;""),VLOOKUP(G1987,ConversionTable!B$2:D$402,3),"")</f>
        <v/>
      </c>
      <c r="K1987" t="str">
        <f>IF(AND(ConversionTable!$F$2&lt;&gt;"",A1987&lt;&gt;""),VLOOKUP(J1987,ConversionTable!I$4:K$7,3),"")</f>
        <v/>
      </c>
      <c r="M1987" t="str">
        <f>IF(A1987&lt;&gt;"",(RawData!AC1987*ScoringModel!$B$11+RawData!AD1987*ScoringModel!$B$21+RawData!AE1987*ScoringModel!$B$31)*0.01,"")</f>
        <v/>
      </c>
      <c r="N1987" t="str">
        <f>IF(A1987&lt;&gt;"",(RawData!H1987*ScoringModel!$B$4+RawData!I1987*ScoringModel!$B$5+RawData!J1987*ScoringModel!$B$6+RawData!K1987*ScoringModel!$B$7+RawData!L1987*ScoringModel!$B$8+RawData!M1987*ScoringModel!$B$9+RawData!N1987*ScoringModel!$B$10)*0.01,"")</f>
        <v/>
      </c>
      <c r="O1987" t="str">
        <f>IF(A1987&lt;&gt;"",(RawData!O1987*ScoringModel!$B$14+RawData!P1987*ScoringModel!$B$15+RawData!Q1987*ScoringModel!$B$16+RawData!R1987*ScoringModel!$B$17+RawData!S1987*ScoringModel!$B$18+RawData!T1987*ScoringModel!$B$19+RawData!U1987*ScoringModel!$B$20)*0.01,"")</f>
        <v/>
      </c>
      <c r="P1987" t="str">
        <f>IF(A1987&lt;&gt;"",(RawData!V1987*ScoringModel!$B$24+RawData!W1987*ScoringModel!$B$25+RawData!X1987*ScoringModel!$B$26+RawData!Y1987*ScoringModel!$B$27+RawData!Z1987*ScoringModel!$B$28+RawData!AA1987*ScoringModel!$B$29+RawData!AB1987*ScoringModel!$B$30)*0.01,"")</f>
        <v/>
      </c>
      <c r="Q1987" s="19"/>
      <c r="R1987" s="19"/>
      <c r="S1987" s="19"/>
      <c r="T1987" s="19"/>
      <c r="U1987" s="19"/>
      <c r="V1987" s="19"/>
    </row>
    <row r="1988" spans="1:22" x14ac:dyDescent="0.25">
      <c r="A1988" t="str">
        <f>IF(RawData!A1988&lt;&gt;"",RawData!A1988,"")</f>
        <v/>
      </c>
      <c r="B1988" t="str">
        <f>IF(RawData!B1988&lt;&gt;"",CONCATENATE(RawData!B1988,", ",RawData!C1988),"")</f>
        <v/>
      </c>
      <c r="C1988" t="str">
        <f>IF(RawData!D1988&lt;&gt;"",RawData!D1988,"")</f>
        <v/>
      </c>
      <c r="D1988" s="28" t="str">
        <f>IF(RawData!E1988&lt;&gt;"",RawData!E1988,"")</f>
        <v/>
      </c>
      <c r="E1988" t="str">
        <f>IF(RawData!F1988&lt;&gt;"",CONCATENATE(RawData!F1988,", ",LEFT(RawData!G1988,1)),"")</f>
        <v/>
      </c>
      <c r="G1988" s="30" t="str">
        <f t="shared" si="31"/>
        <v/>
      </c>
      <c r="H1988" t="str">
        <f>IF(A1988&lt;&gt;"",VLOOKUP(G1988,ScoreRanges!$C$4:$E$8,3),"")</f>
        <v/>
      </c>
      <c r="J1988" s="30" t="str">
        <f>IF(AND(ConversionTable!$F$2&lt;&gt;"",A1988&lt;&gt;""),VLOOKUP(G1988,ConversionTable!B$2:D$402,3),"")</f>
        <v/>
      </c>
      <c r="K1988" t="str">
        <f>IF(AND(ConversionTable!$F$2&lt;&gt;"",A1988&lt;&gt;""),VLOOKUP(J1988,ConversionTable!I$4:K$7,3),"")</f>
        <v/>
      </c>
      <c r="M1988" t="str">
        <f>IF(A1988&lt;&gt;"",(RawData!AC1988*ScoringModel!$B$11+RawData!AD1988*ScoringModel!$B$21+RawData!AE1988*ScoringModel!$B$31)*0.01,"")</f>
        <v/>
      </c>
      <c r="N1988" t="str">
        <f>IF(A1988&lt;&gt;"",(RawData!H1988*ScoringModel!$B$4+RawData!I1988*ScoringModel!$B$5+RawData!J1988*ScoringModel!$B$6+RawData!K1988*ScoringModel!$B$7+RawData!L1988*ScoringModel!$B$8+RawData!M1988*ScoringModel!$B$9+RawData!N1988*ScoringModel!$B$10)*0.01,"")</f>
        <v/>
      </c>
      <c r="O1988" t="str">
        <f>IF(A1988&lt;&gt;"",(RawData!O1988*ScoringModel!$B$14+RawData!P1988*ScoringModel!$B$15+RawData!Q1988*ScoringModel!$B$16+RawData!R1988*ScoringModel!$B$17+RawData!S1988*ScoringModel!$B$18+RawData!T1988*ScoringModel!$B$19+RawData!U1988*ScoringModel!$B$20)*0.01,"")</f>
        <v/>
      </c>
      <c r="P1988" t="str">
        <f>IF(A1988&lt;&gt;"",(RawData!V1988*ScoringModel!$B$24+RawData!W1988*ScoringModel!$B$25+RawData!X1988*ScoringModel!$B$26+RawData!Y1988*ScoringModel!$B$27+RawData!Z1988*ScoringModel!$B$28+RawData!AA1988*ScoringModel!$B$29+RawData!AB1988*ScoringModel!$B$30)*0.01,"")</f>
        <v/>
      </c>
      <c r="Q1988" s="19"/>
      <c r="R1988" s="19"/>
      <c r="S1988" s="19"/>
      <c r="T1988" s="19"/>
      <c r="U1988" s="19"/>
      <c r="V1988" s="19"/>
    </row>
    <row r="1989" spans="1:22" x14ac:dyDescent="0.25">
      <c r="A1989" t="str">
        <f>IF(RawData!A1989&lt;&gt;"",RawData!A1989,"")</f>
        <v/>
      </c>
      <c r="B1989" t="str">
        <f>IF(RawData!B1989&lt;&gt;"",CONCATENATE(RawData!B1989,", ",RawData!C1989),"")</f>
        <v/>
      </c>
      <c r="C1989" t="str">
        <f>IF(RawData!D1989&lt;&gt;"",RawData!D1989,"")</f>
        <v/>
      </c>
      <c r="D1989" s="28" t="str">
        <f>IF(RawData!E1989&lt;&gt;"",RawData!E1989,"")</f>
        <v/>
      </c>
      <c r="E1989" t="str">
        <f>IF(RawData!F1989&lt;&gt;"",CONCATENATE(RawData!F1989,", ",LEFT(RawData!G1989,1)),"")</f>
        <v/>
      </c>
      <c r="G1989" s="30" t="str">
        <f t="shared" si="31"/>
        <v/>
      </c>
      <c r="H1989" t="str">
        <f>IF(A1989&lt;&gt;"",VLOOKUP(G1989,ScoreRanges!$C$4:$E$8,3),"")</f>
        <v/>
      </c>
      <c r="J1989" s="30" t="str">
        <f>IF(AND(ConversionTable!$F$2&lt;&gt;"",A1989&lt;&gt;""),VLOOKUP(G1989,ConversionTable!B$2:D$402,3),"")</f>
        <v/>
      </c>
      <c r="K1989" t="str">
        <f>IF(AND(ConversionTable!$F$2&lt;&gt;"",A1989&lt;&gt;""),VLOOKUP(J1989,ConversionTable!I$4:K$7,3),"")</f>
        <v/>
      </c>
      <c r="M1989" t="str">
        <f>IF(A1989&lt;&gt;"",(RawData!AC1989*ScoringModel!$B$11+RawData!AD1989*ScoringModel!$B$21+RawData!AE1989*ScoringModel!$B$31)*0.01,"")</f>
        <v/>
      </c>
      <c r="N1989" t="str">
        <f>IF(A1989&lt;&gt;"",(RawData!H1989*ScoringModel!$B$4+RawData!I1989*ScoringModel!$B$5+RawData!J1989*ScoringModel!$B$6+RawData!K1989*ScoringModel!$B$7+RawData!L1989*ScoringModel!$B$8+RawData!M1989*ScoringModel!$B$9+RawData!N1989*ScoringModel!$B$10)*0.01,"")</f>
        <v/>
      </c>
      <c r="O1989" t="str">
        <f>IF(A1989&lt;&gt;"",(RawData!O1989*ScoringModel!$B$14+RawData!P1989*ScoringModel!$B$15+RawData!Q1989*ScoringModel!$B$16+RawData!R1989*ScoringModel!$B$17+RawData!S1989*ScoringModel!$B$18+RawData!T1989*ScoringModel!$B$19+RawData!U1989*ScoringModel!$B$20)*0.01,"")</f>
        <v/>
      </c>
      <c r="P1989" t="str">
        <f>IF(A1989&lt;&gt;"",(RawData!V1989*ScoringModel!$B$24+RawData!W1989*ScoringModel!$B$25+RawData!X1989*ScoringModel!$B$26+RawData!Y1989*ScoringModel!$B$27+RawData!Z1989*ScoringModel!$B$28+RawData!AA1989*ScoringModel!$B$29+RawData!AB1989*ScoringModel!$B$30)*0.01,"")</f>
        <v/>
      </c>
      <c r="Q1989" s="19"/>
      <c r="R1989" s="19"/>
      <c r="S1989" s="19"/>
      <c r="T1989" s="19"/>
      <c r="U1989" s="19"/>
      <c r="V1989" s="19"/>
    </row>
    <row r="1990" spans="1:22" x14ac:dyDescent="0.25">
      <c r="A1990" t="str">
        <f>IF(RawData!A1990&lt;&gt;"",RawData!A1990,"")</f>
        <v/>
      </c>
      <c r="B1990" t="str">
        <f>IF(RawData!B1990&lt;&gt;"",CONCATENATE(RawData!B1990,", ",RawData!C1990),"")</f>
        <v/>
      </c>
      <c r="C1990" t="str">
        <f>IF(RawData!D1990&lt;&gt;"",RawData!D1990,"")</f>
        <v/>
      </c>
      <c r="D1990" s="28" t="str">
        <f>IF(RawData!E1990&lt;&gt;"",RawData!E1990,"")</f>
        <v/>
      </c>
      <c r="E1990" t="str">
        <f>IF(RawData!F1990&lt;&gt;"",CONCATENATE(RawData!F1990,", ",LEFT(RawData!G1990,1)),"")</f>
        <v/>
      </c>
      <c r="G1990" s="30" t="str">
        <f t="shared" si="31"/>
        <v/>
      </c>
      <c r="H1990" t="str">
        <f>IF(A1990&lt;&gt;"",VLOOKUP(G1990,ScoreRanges!$C$4:$E$8,3),"")</f>
        <v/>
      </c>
      <c r="J1990" s="30" t="str">
        <f>IF(AND(ConversionTable!$F$2&lt;&gt;"",A1990&lt;&gt;""),VLOOKUP(G1990,ConversionTable!B$2:D$402,3),"")</f>
        <v/>
      </c>
      <c r="K1990" t="str">
        <f>IF(AND(ConversionTable!$F$2&lt;&gt;"",A1990&lt;&gt;""),VLOOKUP(J1990,ConversionTable!I$4:K$7,3),"")</f>
        <v/>
      </c>
      <c r="M1990" t="str">
        <f>IF(A1990&lt;&gt;"",(RawData!AC1990*ScoringModel!$B$11+RawData!AD1990*ScoringModel!$B$21+RawData!AE1990*ScoringModel!$B$31)*0.01,"")</f>
        <v/>
      </c>
      <c r="N1990" t="str">
        <f>IF(A1990&lt;&gt;"",(RawData!H1990*ScoringModel!$B$4+RawData!I1990*ScoringModel!$B$5+RawData!J1990*ScoringModel!$B$6+RawData!K1990*ScoringModel!$B$7+RawData!L1990*ScoringModel!$B$8+RawData!M1990*ScoringModel!$B$9+RawData!N1990*ScoringModel!$B$10)*0.01,"")</f>
        <v/>
      </c>
      <c r="O1990" t="str">
        <f>IF(A1990&lt;&gt;"",(RawData!O1990*ScoringModel!$B$14+RawData!P1990*ScoringModel!$B$15+RawData!Q1990*ScoringModel!$B$16+RawData!R1990*ScoringModel!$B$17+RawData!S1990*ScoringModel!$B$18+RawData!T1990*ScoringModel!$B$19+RawData!U1990*ScoringModel!$B$20)*0.01,"")</f>
        <v/>
      </c>
      <c r="P1990" t="str">
        <f>IF(A1990&lt;&gt;"",(RawData!V1990*ScoringModel!$B$24+RawData!W1990*ScoringModel!$B$25+RawData!X1990*ScoringModel!$B$26+RawData!Y1990*ScoringModel!$B$27+RawData!Z1990*ScoringModel!$B$28+RawData!AA1990*ScoringModel!$B$29+RawData!AB1990*ScoringModel!$B$30)*0.01,"")</f>
        <v/>
      </c>
      <c r="Q1990" s="19"/>
      <c r="R1990" s="19"/>
      <c r="S1990" s="19"/>
      <c r="T1990" s="19"/>
      <c r="U1990" s="19"/>
      <c r="V1990" s="19"/>
    </row>
    <row r="1991" spans="1:22" x14ac:dyDescent="0.25">
      <c r="A1991" t="str">
        <f>IF(RawData!A1991&lt;&gt;"",RawData!A1991,"")</f>
        <v/>
      </c>
      <c r="B1991" t="str">
        <f>IF(RawData!B1991&lt;&gt;"",CONCATENATE(RawData!B1991,", ",RawData!C1991),"")</f>
        <v/>
      </c>
      <c r="C1991" t="str">
        <f>IF(RawData!D1991&lt;&gt;"",RawData!D1991,"")</f>
        <v/>
      </c>
      <c r="D1991" s="28" t="str">
        <f>IF(RawData!E1991&lt;&gt;"",RawData!E1991,"")</f>
        <v/>
      </c>
      <c r="E1991" t="str">
        <f>IF(RawData!F1991&lt;&gt;"",CONCATENATE(RawData!F1991,", ",LEFT(RawData!G1991,1)),"")</f>
        <v/>
      </c>
      <c r="G1991" s="30" t="str">
        <f t="shared" si="31"/>
        <v/>
      </c>
      <c r="H1991" t="str">
        <f>IF(A1991&lt;&gt;"",VLOOKUP(G1991,ScoreRanges!$C$4:$E$8,3),"")</f>
        <v/>
      </c>
      <c r="J1991" s="30" t="str">
        <f>IF(AND(ConversionTable!$F$2&lt;&gt;"",A1991&lt;&gt;""),VLOOKUP(G1991,ConversionTable!B$2:D$402,3),"")</f>
        <v/>
      </c>
      <c r="K1991" t="str">
        <f>IF(AND(ConversionTable!$F$2&lt;&gt;"",A1991&lt;&gt;""),VLOOKUP(J1991,ConversionTable!I$4:K$7,3),"")</f>
        <v/>
      </c>
      <c r="M1991" t="str">
        <f>IF(A1991&lt;&gt;"",(RawData!AC1991*ScoringModel!$B$11+RawData!AD1991*ScoringModel!$B$21+RawData!AE1991*ScoringModel!$B$31)*0.01,"")</f>
        <v/>
      </c>
      <c r="N1991" t="str">
        <f>IF(A1991&lt;&gt;"",(RawData!H1991*ScoringModel!$B$4+RawData!I1991*ScoringModel!$B$5+RawData!J1991*ScoringModel!$B$6+RawData!K1991*ScoringModel!$B$7+RawData!L1991*ScoringModel!$B$8+RawData!M1991*ScoringModel!$B$9+RawData!N1991*ScoringModel!$B$10)*0.01,"")</f>
        <v/>
      </c>
      <c r="O1991" t="str">
        <f>IF(A1991&lt;&gt;"",(RawData!O1991*ScoringModel!$B$14+RawData!P1991*ScoringModel!$B$15+RawData!Q1991*ScoringModel!$B$16+RawData!R1991*ScoringModel!$B$17+RawData!S1991*ScoringModel!$B$18+RawData!T1991*ScoringModel!$B$19+RawData!U1991*ScoringModel!$B$20)*0.01,"")</f>
        <v/>
      </c>
      <c r="P1991" t="str">
        <f>IF(A1991&lt;&gt;"",(RawData!V1991*ScoringModel!$B$24+RawData!W1991*ScoringModel!$B$25+RawData!X1991*ScoringModel!$B$26+RawData!Y1991*ScoringModel!$B$27+RawData!Z1991*ScoringModel!$B$28+RawData!AA1991*ScoringModel!$B$29+RawData!AB1991*ScoringModel!$B$30)*0.01,"")</f>
        <v/>
      </c>
      <c r="Q1991" s="19"/>
      <c r="R1991" s="19"/>
      <c r="S1991" s="19"/>
      <c r="T1991" s="19"/>
      <c r="U1991" s="19"/>
      <c r="V1991" s="19"/>
    </row>
    <row r="1992" spans="1:22" x14ac:dyDescent="0.25">
      <c r="A1992" t="str">
        <f>IF(RawData!A1992&lt;&gt;"",RawData!A1992,"")</f>
        <v/>
      </c>
      <c r="B1992" t="str">
        <f>IF(RawData!B1992&lt;&gt;"",CONCATENATE(RawData!B1992,", ",RawData!C1992),"")</f>
        <v/>
      </c>
      <c r="C1992" t="str">
        <f>IF(RawData!D1992&lt;&gt;"",RawData!D1992,"")</f>
        <v/>
      </c>
      <c r="D1992" s="28" t="str">
        <f>IF(RawData!E1992&lt;&gt;"",RawData!E1992,"")</f>
        <v/>
      </c>
      <c r="E1992" t="str">
        <f>IF(RawData!F1992&lt;&gt;"",CONCATENATE(RawData!F1992,", ",LEFT(RawData!G1992,1)),"")</f>
        <v/>
      </c>
      <c r="G1992" s="30" t="str">
        <f t="shared" si="31"/>
        <v/>
      </c>
      <c r="H1992" t="str">
        <f>IF(A1992&lt;&gt;"",VLOOKUP(G1992,ScoreRanges!$C$4:$E$8,3),"")</f>
        <v/>
      </c>
      <c r="J1992" s="30" t="str">
        <f>IF(AND(ConversionTable!$F$2&lt;&gt;"",A1992&lt;&gt;""),VLOOKUP(G1992,ConversionTable!B$2:D$402,3),"")</f>
        <v/>
      </c>
      <c r="K1992" t="str">
        <f>IF(AND(ConversionTable!$F$2&lt;&gt;"",A1992&lt;&gt;""),VLOOKUP(J1992,ConversionTable!I$4:K$7,3),"")</f>
        <v/>
      </c>
      <c r="M1992" t="str">
        <f>IF(A1992&lt;&gt;"",(RawData!AC1992*ScoringModel!$B$11+RawData!AD1992*ScoringModel!$B$21+RawData!AE1992*ScoringModel!$B$31)*0.01,"")</f>
        <v/>
      </c>
      <c r="N1992" t="str">
        <f>IF(A1992&lt;&gt;"",(RawData!H1992*ScoringModel!$B$4+RawData!I1992*ScoringModel!$B$5+RawData!J1992*ScoringModel!$B$6+RawData!K1992*ScoringModel!$B$7+RawData!L1992*ScoringModel!$B$8+RawData!M1992*ScoringModel!$B$9+RawData!N1992*ScoringModel!$B$10)*0.01,"")</f>
        <v/>
      </c>
      <c r="O1992" t="str">
        <f>IF(A1992&lt;&gt;"",(RawData!O1992*ScoringModel!$B$14+RawData!P1992*ScoringModel!$B$15+RawData!Q1992*ScoringModel!$B$16+RawData!R1992*ScoringModel!$B$17+RawData!S1992*ScoringModel!$B$18+RawData!T1992*ScoringModel!$B$19+RawData!U1992*ScoringModel!$B$20)*0.01,"")</f>
        <v/>
      </c>
      <c r="P1992" t="str">
        <f>IF(A1992&lt;&gt;"",(RawData!V1992*ScoringModel!$B$24+RawData!W1992*ScoringModel!$B$25+RawData!X1992*ScoringModel!$B$26+RawData!Y1992*ScoringModel!$B$27+RawData!Z1992*ScoringModel!$B$28+RawData!AA1992*ScoringModel!$B$29+RawData!AB1992*ScoringModel!$B$30)*0.01,"")</f>
        <v/>
      </c>
      <c r="Q1992" s="19"/>
      <c r="R1992" s="19"/>
      <c r="S1992" s="19"/>
      <c r="T1992" s="19"/>
      <c r="U1992" s="19"/>
      <c r="V1992" s="19"/>
    </row>
    <row r="1993" spans="1:22" x14ac:dyDescent="0.25">
      <c r="A1993" t="str">
        <f>IF(RawData!A1993&lt;&gt;"",RawData!A1993,"")</f>
        <v/>
      </c>
      <c r="B1993" t="str">
        <f>IF(RawData!B1993&lt;&gt;"",CONCATENATE(RawData!B1993,", ",RawData!C1993),"")</f>
        <v/>
      </c>
      <c r="C1993" t="str">
        <f>IF(RawData!D1993&lt;&gt;"",RawData!D1993,"")</f>
        <v/>
      </c>
      <c r="D1993" s="28" t="str">
        <f>IF(RawData!E1993&lt;&gt;"",RawData!E1993,"")</f>
        <v/>
      </c>
      <c r="E1993" t="str">
        <f>IF(RawData!F1993&lt;&gt;"",CONCATENATE(RawData!F1993,", ",LEFT(RawData!G1993,1)),"")</f>
        <v/>
      </c>
      <c r="G1993" s="30" t="str">
        <f t="shared" si="31"/>
        <v/>
      </c>
      <c r="H1993" t="str">
        <f>IF(A1993&lt;&gt;"",VLOOKUP(G1993,ScoreRanges!$C$4:$E$8,3),"")</f>
        <v/>
      </c>
      <c r="J1993" s="30" t="str">
        <f>IF(AND(ConversionTable!$F$2&lt;&gt;"",A1993&lt;&gt;""),VLOOKUP(G1993,ConversionTable!B$2:D$402,3),"")</f>
        <v/>
      </c>
      <c r="K1993" t="str">
        <f>IF(AND(ConversionTable!$F$2&lt;&gt;"",A1993&lt;&gt;""),VLOOKUP(J1993,ConversionTable!I$4:K$7,3),"")</f>
        <v/>
      </c>
      <c r="M1993" t="str">
        <f>IF(A1993&lt;&gt;"",(RawData!AC1993*ScoringModel!$B$11+RawData!AD1993*ScoringModel!$B$21+RawData!AE1993*ScoringModel!$B$31)*0.01,"")</f>
        <v/>
      </c>
      <c r="N1993" t="str">
        <f>IF(A1993&lt;&gt;"",(RawData!H1993*ScoringModel!$B$4+RawData!I1993*ScoringModel!$B$5+RawData!J1993*ScoringModel!$B$6+RawData!K1993*ScoringModel!$B$7+RawData!L1993*ScoringModel!$B$8+RawData!M1993*ScoringModel!$B$9+RawData!N1993*ScoringModel!$B$10)*0.01,"")</f>
        <v/>
      </c>
      <c r="O1993" t="str">
        <f>IF(A1993&lt;&gt;"",(RawData!O1993*ScoringModel!$B$14+RawData!P1993*ScoringModel!$B$15+RawData!Q1993*ScoringModel!$B$16+RawData!R1993*ScoringModel!$B$17+RawData!S1993*ScoringModel!$B$18+RawData!T1993*ScoringModel!$B$19+RawData!U1993*ScoringModel!$B$20)*0.01,"")</f>
        <v/>
      </c>
      <c r="P1993" t="str">
        <f>IF(A1993&lt;&gt;"",(RawData!V1993*ScoringModel!$B$24+RawData!W1993*ScoringModel!$B$25+RawData!X1993*ScoringModel!$B$26+RawData!Y1993*ScoringModel!$B$27+RawData!Z1993*ScoringModel!$B$28+RawData!AA1993*ScoringModel!$B$29+RawData!AB1993*ScoringModel!$B$30)*0.01,"")</f>
        <v/>
      </c>
      <c r="Q1993" s="19"/>
      <c r="R1993" s="19"/>
      <c r="S1993" s="19"/>
      <c r="T1993" s="19"/>
      <c r="U1993" s="19"/>
      <c r="V1993" s="19"/>
    </row>
    <row r="1994" spans="1:22" x14ac:dyDescent="0.25">
      <c r="A1994" t="str">
        <f>IF(RawData!A1994&lt;&gt;"",RawData!A1994,"")</f>
        <v/>
      </c>
      <c r="B1994" t="str">
        <f>IF(RawData!B1994&lt;&gt;"",CONCATENATE(RawData!B1994,", ",RawData!C1994),"")</f>
        <v/>
      </c>
      <c r="C1994" t="str">
        <f>IF(RawData!D1994&lt;&gt;"",RawData!D1994,"")</f>
        <v/>
      </c>
      <c r="D1994" s="28" t="str">
        <f>IF(RawData!E1994&lt;&gt;"",RawData!E1994,"")</f>
        <v/>
      </c>
      <c r="E1994" t="str">
        <f>IF(RawData!F1994&lt;&gt;"",CONCATENATE(RawData!F1994,", ",LEFT(RawData!G1994,1)),"")</f>
        <v/>
      </c>
      <c r="G1994" s="30" t="str">
        <f t="shared" si="31"/>
        <v/>
      </c>
      <c r="H1994" t="str">
        <f>IF(A1994&lt;&gt;"",VLOOKUP(G1994,ScoreRanges!$C$4:$E$8,3),"")</f>
        <v/>
      </c>
      <c r="J1994" s="30" t="str">
        <f>IF(AND(ConversionTable!$F$2&lt;&gt;"",A1994&lt;&gt;""),VLOOKUP(G1994,ConversionTable!B$2:D$402,3),"")</f>
        <v/>
      </c>
      <c r="K1994" t="str">
        <f>IF(AND(ConversionTable!$F$2&lt;&gt;"",A1994&lt;&gt;""),VLOOKUP(J1994,ConversionTable!I$4:K$7,3),"")</f>
        <v/>
      </c>
      <c r="M1994" t="str">
        <f>IF(A1994&lt;&gt;"",(RawData!AC1994*ScoringModel!$B$11+RawData!AD1994*ScoringModel!$B$21+RawData!AE1994*ScoringModel!$B$31)*0.01,"")</f>
        <v/>
      </c>
      <c r="N1994" t="str">
        <f>IF(A1994&lt;&gt;"",(RawData!H1994*ScoringModel!$B$4+RawData!I1994*ScoringModel!$B$5+RawData!J1994*ScoringModel!$B$6+RawData!K1994*ScoringModel!$B$7+RawData!L1994*ScoringModel!$B$8+RawData!M1994*ScoringModel!$B$9+RawData!N1994*ScoringModel!$B$10)*0.01,"")</f>
        <v/>
      </c>
      <c r="O1994" t="str">
        <f>IF(A1994&lt;&gt;"",(RawData!O1994*ScoringModel!$B$14+RawData!P1994*ScoringModel!$B$15+RawData!Q1994*ScoringModel!$B$16+RawData!R1994*ScoringModel!$B$17+RawData!S1994*ScoringModel!$B$18+RawData!T1994*ScoringModel!$B$19+RawData!U1994*ScoringModel!$B$20)*0.01,"")</f>
        <v/>
      </c>
      <c r="P1994" t="str">
        <f>IF(A1994&lt;&gt;"",(RawData!V1994*ScoringModel!$B$24+RawData!W1994*ScoringModel!$B$25+RawData!X1994*ScoringModel!$B$26+RawData!Y1994*ScoringModel!$B$27+RawData!Z1994*ScoringModel!$B$28+RawData!AA1994*ScoringModel!$B$29+RawData!AB1994*ScoringModel!$B$30)*0.01,"")</f>
        <v/>
      </c>
      <c r="Q1994" s="19"/>
      <c r="R1994" s="19"/>
      <c r="S1994" s="19"/>
      <c r="T1994" s="19"/>
      <c r="U1994" s="19"/>
      <c r="V1994" s="19"/>
    </row>
    <row r="1995" spans="1:22" x14ac:dyDescent="0.25">
      <c r="A1995" t="str">
        <f>IF(RawData!A1995&lt;&gt;"",RawData!A1995,"")</f>
        <v/>
      </c>
      <c r="B1995" t="str">
        <f>IF(RawData!B1995&lt;&gt;"",CONCATENATE(RawData!B1995,", ",RawData!C1995),"")</f>
        <v/>
      </c>
      <c r="C1995" t="str">
        <f>IF(RawData!D1995&lt;&gt;"",RawData!D1995,"")</f>
        <v/>
      </c>
      <c r="D1995" s="28" t="str">
        <f>IF(RawData!E1995&lt;&gt;"",RawData!E1995,"")</f>
        <v/>
      </c>
      <c r="E1995" t="str">
        <f>IF(RawData!F1995&lt;&gt;"",CONCATENATE(RawData!F1995,", ",LEFT(RawData!G1995,1)),"")</f>
        <v/>
      </c>
      <c r="G1995" s="30" t="str">
        <f t="shared" si="31"/>
        <v/>
      </c>
      <c r="H1995" t="str">
        <f>IF(A1995&lt;&gt;"",VLOOKUP(G1995,ScoreRanges!$C$4:$E$8,3),"")</f>
        <v/>
      </c>
      <c r="J1995" s="30" t="str">
        <f>IF(AND(ConversionTable!$F$2&lt;&gt;"",A1995&lt;&gt;""),VLOOKUP(G1995,ConversionTable!B$2:D$402,3),"")</f>
        <v/>
      </c>
      <c r="K1995" t="str">
        <f>IF(AND(ConversionTable!$F$2&lt;&gt;"",A1995&lt;&gt;""),VLOOKUP(J1995,ConversionTable!I$4:K$7,3),"")</f>
        <v/>
      </c>
      <c r="M1995" t="str">
        <f>IF(A1995&lt;&gt;"",(RawData!AC1995*ScoringModel!$B$11+RawData!AD1995*ScoringModel!$B$21+RawData!AE1995*ScoringModel!$B$31)*0.01,"")</f>
        <v/>
      </c>
      <c r="N1995" t="str">
        <f>IF(A1995&lt;&gt;"",(RawData!H1995*ScoringModel!$B$4+RawData!I1995*ScoringModel!$B$5+RawData!J1995*ScoringModel!$B$6+RawData!K1995*ScoringModel!$B$7+RawData!L1995*ScoringModel!$B$8+RawData!M1995*ScoringModel!$B$9+RawData!N1995*ScoringModel!$B$10)*0.01,"")</f>
        <v/>
      </c>
      <c r="O1995" t="str">
        <f>IF(A1995&lt;&gt;"",(RawData!O1995*ScoringModel!$B$14+RawData!P1995*ScoringModel!$B$15+RawData!Q1995*ScoringModel!$B$16+RawData!R1995*ScoringModel!$B$17+RawData!S1995*ScoringModel!$B$18+RawData!T1995*ScoringModel!$B$19+RawData!U1995*ScoringModel!$B$20)*0.01,"")</f>
        <v/>
      </c>
      <c r="P1995" t="str">
        <f>IF(A1995&lt;&gt;"",(RawData!V1995*ScoringModel!$B$24+RawData!W1995*ScoringModel!$B$25+RawData!X1995*ScoringModel!$B$26+RawData!Y1995*ScoringModel!$B$27+RawData!Z1995*ScoringModel!$B$28+RawData!AA1995*ScoringModel!$B$29+RawData!AB1995*ScoringModel!$B$30)*0.01,"")</f>
        <v/>
      </c>
      <c r="Q1995" s="19"/>
      <c r="R1995" s="19"/>
      <c r="S1995" s="19"/>
      <c r="T1995" s="19"/>
      <c r="U1995" s="19"/>
      <c r="V1995" s="19"/>
    </row>
    <row r="1996" spans="1:22" x14ac:dyDescent="0.25">
      <c r="A1996" t="str">
        <f>IF(RawData!A1996&lt;&gt;"",RawData!A1996,"")</f>
        <v/>
      </c>
      <c r="B1996" t="str">
        <f>IF(RawData!B1996&lt;&gt;"",CONCATENATE(RawData!B1996,", ",RawData!C1996),"")</f>
        <v/>
      </c>
      <c r="C1996" t="str">
        <f>IF(RawData!D1996&lt;&gt;"",RawData!D1996,"")</f>
        <v/>
      </c>
      <c r="D1996" s="28" t="str">
        <f>IF(RawData!E1996&lt;&gt;"",RawData!E1996,"")</f>
        <v/>
      </c>
      <c r="E1996" t="str">
        <f>IF(RawData!F1996&lt;&gt;"",CONCATENATE(RawData!F1996,", ",LEFT(RawData!G1996,1)),"")</f>
        <v/>
      </c>
      <c r="G1996" s="30" t="str">
        <f t="shared" si="31"/>
        <v/>
      </c>
      <c r="H1996" t="str">
        <f>IF(A1996&lt;&gt;"",VLOOKUP(G1996,ScoreRanges!$C$4:$E$8,3),"")</f>
        <v/>
      </c>
      <c r="J1996" s="30" t="str">
        <f>IF(AND(ConversionTable!$F$2&lt;&gt;"",A1996&lt;&gt;""),VLOOKUP(G1996,ConversionTable!B$2:D$402,3),"")</f>
        <v/>
      </c>
      <c r="K1996" t="str">
        <f>IF(AND(ConversionTable!$F$2&lt;&gt;"",A1996&lt;&gt;""),VLOOKUP(J1996,ConversionTable!I$4:K$7,3),"")</f>
        <v/>
      </c>
      <c r="M1996" t="str">
        <f>IF(A1996&lt;&gt;"",(RawData!AC1996*ScoringModel!$B$11+RawData!AD1996*ScoringModel!$B$21+RawData!AE1996*ScoringModel!$B$31)*0.01,"")</f>
        <v/>
      </c>
      <c r="N1996" t="str">
        <f>IF(A1996&lt;&gt;"",(RawData!H1996*ScoringModel!$B$4+RawData!I1996*ScoringModel!$B$5+RawData!J1996*ScoringModel!$B$6+RawData!K1996*ScoringModel!$B$7+RawData!L1996*ScoringModel!$B$8+RawData!M1996*ScoringModel!$B$9+RawData!N1996*ScoringModel!$B$10)*0.01,"")</f>
        <v/>
      </c>
      <c r="O1996" t="str">
        <f>IF(A1996&lt;&gt;"",(RawData!O1996*ScoringModel!$B$14+RawData!P1996*ScoringModel!$B$15+RawData!Q1996*ScoringModel!$B$16+RawData!R1996*ScoringModel!$B$17+RawData!S1996*ScoringModel!$B$18+RawData!T1996*ScoringModel!$B$19+RawData!U1996*ScoringModel!$B$20)*0.01,"")</f>
        <v/>
      </c>
      <c r="P1996" t="str">
        <f>IF(A1996&lt;&gt;"",(RawData!V1996*ScoringModel!$B$24+RawData!W1996*ScoringModel!$B$25+RawData!X1996*ScoringModel!$B$26+RawData!Y1996*ScoringModel!$B$27+RawData!Z1996*ScoringModel!$B$28+RawData!AA1996*ScoringModel!$B$29+RawData!AB1996*ScoringModel!$B$30)*0.01,"")</f>
        <v/>
      </c>
      <c r="Q1996" s="19"/>
      <c r="R1996" s="19"/>
      <c r="S1996" s="19"/>
      <c r="T1996" s="19"/>
      <c r="U1996" s="19"/>
      <c r="V1996" s="19"/>
    </row>
    <row r="1997" spans="1:22" x14ac:dyDescent="0.25">
      <c r="A1997" t="str">
        <f>IF(RawData!A1997&lt;&gt;"",RawData!A1997,"")</f>
        <v/>
      </c>
      <c r="B1997" t="str">
        <f>IF(RawData!B1997&lt;&gt;"",CONCATENATE(RawData!B1997,", ",RawData!C1997),"")</f>
        <v/>
      </c>
      <c r="C1997" t="str">
        <f>IF(RawData!D1997&lt;&gt;"",RawData!D1997,"")</f>
        <v/>
      </c>
      <c r="D1997" s="28" t="str">
        <f>IF(RawData!E1997&lt;&gt;"",RawData!E1997,"")</f>
        <v/>
      </c>
      <c r="E1997" t="str">
        <f>IF(RawData!F1997&lt;&gt;"",CONCATENATE(RawData!F1997,", ",LEFT(RawData!G1997,1)),"")</f>
        <v/>
      </c>
      <c r="G1997" s="30" t="str">
        <f t="shared" si="31"/>
        <v/>
      </c>
      <c r="H1997" t="str">
        <f>IF(A1997&lt;&gt;"",VLOOKUP(G1997,ScoreRanges!$C$4:$E$8,3),"")</f>
        <v/>
      </c>
      <c r="J1997" s="30" t="str">
        <f>IF(AND(ConversionTable!$F$2&lt;&gt;"",A1997&lt;&gt;""),VLOOKUP(G1997,ConversionTable!B$2:D$402,3),"")</f>
        <v/>
      </c>
      <c r="K1997" t="str">
        <f>IF(AND(ConversionTable!$F$2&lt;&gt;"",A1997&lt;&gt;""),VLOOKUP(J1997,ConversionTable!I$4:K$7,3),"")</f>
        <v/>
      </c>
      <c r="M1997" t="str">
        <f>IF(A1997&lt;&gt;"",(RawData!AC1997*ScoringModel!$B$11+RawData!AD1997*ScoringModel!$B$21+RawData!AE1997*ScoringModel!$B$31)*0.01,"")</f>
        <v/>
      </c>
      <c r="N1997" t="str">
        <f>IF(A1997&lt;&gt;"",(RawData!H1997*ScoringModel!$B$4+RawData!I1997*ScoringModel!$B$5+RawData!J1997*ScoringModel!$B$6+RawData!K1997*ScoringModel!$B$7+RawData!L1997*ScoringModel!$B$8+RawData!M1997*ScoringModel!$B$9+RawData!N1997*ScoringModel!$B$10)*0.01,"")</f>
        <v/>
      </c>
      <c r="O1997" t="str">
        <f>IF(A1997&lt;&gt;"",(RawData!O1997*ScoringModel!$B$14+RawData!P1997*ScoringModel!$B$15+RawData!Q1997*ScoringModel!$B$16+RawData!R1997*ScoringModel!$B$17+RawData!S1997*ScoringModel!$B$18+RawData!T1997*ScoringModel!$B$19+RawData!U1997*ScoringModel!$B$20)*0.01,"")</f>
        <v/>
      </c>
      <c r="P1997" t="str">
        <f>IF(A1997&lt;&gt;"",(RawData!V1997*ScoringModel!$B$24+RawData!W1997*ScoringModel!$B$25+RawData!X1997*ScoringModel!$B$26+RawData!Y1997*ScoringModel!$B$27+RawData!Z1997*ScoringModel!$B$28+RawData!AA1997*ScoringModel!$B$29+RawData!AB1997*ScoringModel!$B$30)*0.01,"")</f>
        <v/>
      </c>
      <c r="Q1997" s="19"/>
      <c r="R1997" s="19"/>
      <c r="S1997" s="19"/>
      <c r="T1997" s="19"/>
      <c r="U1997" s="19"/>
      <c r="V1997" s="19"/>
    </row>
    <row r="1998" spans="1:22" x14ac:dyDescent="0.25">
      <c r="A1998" t="str">
        <f>IF(RawData!A1998&lt;&gt;"",RawData!A1998,"")</f>
        <v/>
      </c>
      <c r="B1998" t="str">
        <f>IF(RawData!B1998&lt;&gt;"",CONCATENATE(RawData!B1998,", ",RawData!C1998),"")</f>
        <v/>
      </c>
      <c r="C1998" t="str">
        <f>IF(RawData!D1998&lt;&gt;"",RawData!D1998,"")</f>
        <v/>
      </c>
      <c r="D1998" s="28" t="str">
        <f>IF(RawData!E1998&lt;&gt;"",RawData!E1998,"")</f>
        <v/>
      </c>
      <c r="E1998" t="str">
        <f>IF(RawData!F1998&lt;&gt;"",CONCATENATE(RawData!F1998,", ",LEFT(RawData!G1998,1)),"")</f>
        <v/>
      </c>
      <c r="G1998" s="30" t="str">
        <f t="shared" si="31"/>
        <v/>
      </c>
      <c r="H1998" t="str">
        <f>IF(A1998&lt;&gt;"",VLOOKUP(G1998,ScoreRanges!$C$4:$E$8,3),"")</f>
        <v/>
      </c>
      <c r="J1998" s="30" t="str">
        <f>IF(AND(ConversionTable!$F$2&lt;&gt;"",A1998&lt;&gt;""),VLOOKUP(G1998,ConversionTable!B$2:D$402,3),"")</f>
        <v/>
      </c>
      <c r="K1998" t="str">
        <f>IF(AND(ConversionTable!$F$2&lt;&gt;"",A1998&lt;&gt;""),VLOOKUP(J1998,ConversionTable!I$4:K$7,3),"")</f>
        <v/>
      </c>
      <c r="M1998" t="str">
        <f>IF(A1998&lt;&gt;"",(RawData!AC1998*ScoringModel!$B$11+RawData!AD1998*ScoringModel!$B$21+RawData!AE1998*ScoringModel!$B$31)*0.01,"")</f>
        <v/>
      </c>
      <c r="N1998" t="str">
        <f>IF(A1998&lt;&gt;"",(RawData!H1998*ScoringModel!$B$4+RawData!I1998*ScoringModel!$B$5+RawData!J1998*ScoringModel!$B$6+RawData!K1998*ScoringModel!$B$7+RawData!L1998*ScoringModel!$B$8+RawData!M1998*ScoringModel!$B$9+RawData!N1998*ScoringModel!$B$10)*0.01,"")</f>
        <v/>
      </c>
      <c r="O1998" t="str">
        <f>IF(A1998&lt;&gt;"",(RawData!O1998*ScoringModel!$B$14+RawData!P1998*ScoringModel!$B$15+RawData!Q1998*ScoringModel!$B$16+RawData!R1998*ScoringModel!$B$17+RawData!S1998*ScoringModel!$B$18+RawData!T1998*ScoringModel!$B$19+RawData!U1998*ScoringModel!$B$20)*0.01,"")</f>
        <v/>
      </c>
      <c r="P1998" t="str">
        <f>IF(A1998&lt;&gt;"",(RawData!V1998*ScoringModel!$B$24+RawData!W1998*ScoringModel!$B$25+RawData!X1998*ScoringModel!$B$26+RawData!Y1998*ScoringModel!$B$27+RawData!Z1998*ScoringModel!$B$28+RawData!AA1998*ScoringModel!$B$29+RawData!AB1998*ScoringModel!$B$30)*0.01,"")</f>
        <v/>
      </c>
      <c r="Q1998" s="19"/>
      <c r="R1998" s="19"/>
      <c r="S1998" s="19"/>
      <c r="T1998" s="19"/>
      <c r="U1998" s="19"/>
      <c r="V1998" s="19"/>
    </row>
    <row r="1999" spans="1:22" x14ac:dyDescent="0.25">
      <c r="A1999" t="str">
        <f>IF(RawData!A1999&lt;&gt;"",RawData!A1999,"")</f>
        <v/>
      </c>
      <c r="B1999" t="str">
        <f>IF(RawData!B1999&lt;&gt;"",CONCATENATE(RawData!B1999,", ",RawData!C1999),"")</f>
        <v/>
      </c>
      <c r="C1999" t="str">
        <f>IF(RawData!D1999&lt;&gt;"",RawData!D1999,"")</f>
        <v/>
      </c>
      <c r="D1999" s="28" t="str">
        <f>IF(RawData!E1999&lt;&gt;"",RawData!E1999,"")</f>
        <v/>
      </c>
      <c r="E1999" t="str">
        <f>IF(RawData!F1999&lt;&gt;"",CONCATENATE(RawData!F1999,", ",LEFT(RawData!G1999,1)),"")</f>
        <v/>
      </c>
      <c r="G1999" s="30" t="str">
        <f t="shared" si="31"/>
        <v/>
      </c>
      <c r="H1999" t="str">
        <f>IF(A1999&lt;&gt;"",VLOOKUP(G1999,ScoreRanges!$C$4:$E$8,3),"")</f>
        <v/>
      </c>
      <c r="J1999" s="30" t="str">
        <f>IF(AND(ConversionTable!$F$2&lt;&gt;"",A1999&lt;&gt;""),VLOOKUP(G1999,ConversionTable!B$2:D$402,3),"")</f>
        <v/>
      </c>
      <c r="K1999" t="str">
        <f>IF(AND(ConversionTable!$F$2&lt;&gt;"",A1999&lt;&gt;""),VLOOKUP(J1999,ConversionTable!I$4:K$7,3),"")</f>
        <v/>
      </c>
      <c r="M1999" t="str">
        <f>IF(A1999&lt;&gt;"",(RawData!AC1999*ScoringModel!$B$11+RawData!AD1999*ScoringModel!$B$21+RawData!AE1999*ScoringModel!$B$31)*0.01,"")</f>
        <v/>
      </c>
      <c r="N1999" t="str">
        <f>IF(A1999&lt;&gt;"",(RawData!H1999*ScoringModel!$B$4+RawData!I1999*ScoringModel!$B$5+RawData!J1999*ScoringModel!$B$6+RawData!K1999*ScoringModel!$B$7+RawData!L1999*ScoringModel!$B$8+RawData!M1999*ScoringModel!$B$9+RawData!N1999*ScoringModel!$B$10)*0.01,"")</f>
        <v/>
      </c>
      <c r="O1999" t="str">
        <f>IF(A1999&lt;&gt;"",(RawData!O1999*ScoringModel!$B$14+RawData!P1999*ScoringModel!$B$15+RawData!Q1999*ScoringModel!$B$16+RawData!R1999*ScoringModel!$B$17+RawData!S1999*ScoringModel!$B$18+RawData!T1999*ScoringModel!$B$19+RawData!U1999*ScoringModel!$B$20)*0.01,"")</f>
        <v/>
      </c>
      <c r="P1999" t="str">
        <f>IF(A1999&lt;&gt;"",(RawData!V1999*ScoringModel!$B$24+RawData!W1999*ScoringModel!$B$25+RawData!X1999*ScoringModel!$B$26+RawData!Y1999*ScoringModel!$B$27+RawData!Z1999*ScoringModel!$B$28+RawData!AA1999*ScoringModel!$B$29+RawData!AB1999*ScoringModel!$B$30)*0.01,"")</f>
        <v/>
      </c>
      <c r="Q1999" s="19"/>
      <c r="R1999" s="19"/>
      <c r="S1999" s="19"/>
      <c r="T1999" s="19"/>
      <c r="U1999" s="19"/>
      <c r="V1999" s="19"/>
    </row>
    <row r="2000" spans="1:22" x14ac:dyDescent="0.25">
      <c r="A2000" t="str">
        <f>IF(RawData!A2000&lt;&gt;"",RawData!A2000,"")</f>
        <v/>
      </c>
      <c r="B2000" t="str">
        <f>IF(RawData!B2000&lt;&gt;"",CONCATENATE(RawData!B2000,", ",RawData!C2000),"")</f>
        <v/>
      </c>
      <c r="C2000" t="str">
        <f>IF(RawData!D2000&lt;&gt;"",RawData!D2000,"")</f>
        <v/>
      </c>
      <c r="D2000" s="28" t="str">
        <f>IF(RawData!E2000&lt;&gt;"",RawData!E2000,"")</f>
        <v/>
      </c>
      <c r="E2000" t="str">
        <f>IF(RawData!F2000&lt;&gt;"",CONCATENATE(RawData!F2000,", ",LEFT(RawData!G2000,1)),"")</f>
        <v/>
      </c>
      <c r="G2000" s="30" t="str">
        <f t="shared" si="31"/>
        <v/>
      </c>
      <c r="H2000" t="str">
        <f>IF(A2000&lt;&gt;"",VLOOKUP(G2000,ScoreRanges!$C$4:$E$8,3),"")</f>
        <v/>
      </c>
      <c r="J2000" s="30" t="str">
        <f>IF(AND(ConversionTable!$F$2&lt;&gt;"",A2000&lt;&gt;""),VLOOKUP(G2000,ConversionTable!B$2:D$402,3),"")</f>
        <v/>
      </c>
      <c r="K2000" t="str">
        <f>IF(AND(ConversionTable!$F$2&lt;&gt;"",A2000&lt;&gt;""),VLOOKUP(J2000,ConversionTable!I$4:K$7,3),"")</f>
        <v/>
      </c>
      <c r="M2000" t="str">
        <f>IF(A2000&lt;&gt;"",(RawData!AC2000*ScoringModel!$B$11+RawData!AD2000*ScoringModel!$B$21+RawData!AE2000*ScoringModel!$B$31)*0.01,"")</f>
        <v/>
      </c>
      <c r="N2000" t="str">
        <f>IF(A2000&lt;&gt;"",(RawData!H2000*ScoringModel!$B$4+RawData!I2000*ScoringModel!$B$5+RawData!J2000*ScoringModel!$B$6+RawData!K2000*ScoringModel!$B$7+RawData!L2000*ScoringModel!$B$8+RawData!M2000*ScoringModel!$B$9+RawData!N2000*ScoringModel!$B$10)*0.01,"")</f>
        <v/>
      </c>
      <c r="O2000" t="str">
        <f>IF(A2000&lt;&gt;"",(RawData!O2000*ScoringModel!$B$14+RawData!P2000*ScoringModel!$B$15+RawData!Q2000*ScoringModel!$B$16+RawData!R2000*ScoringModel!$B$17+RawData!S2000*ScoringModel!$B$18+RawData!T2000*ScoringModel!$B$19+RawData!U2000*ScoringModel!$B$20)*0.01,"")</f>
        <v/>
      </c>
      <c r="P2000" t="str">
        <f>IF(A2000&lt;&gt;"",(RawData!V2000*ScoringModel!$B$24+RawData!W2000*ScoringModel!$B$25+RawData!X2000*ScoringModel!$B$26+RawData!Y2000*ScoringModel!$B$27+RawData!Z2000*ScoringModel!$B$28+RawData!AA2000*ScoringModel!$B$29+RawData!AB2000*ScoringModel!$B$30)*0.01,"")</f>
        <v/>
      </c>
      <c r="Q2000" s="19"/>
      <c r="R2000" s="19"/>
      <c r="S2000" s="19"/>
      <c r="T2000" s="19"/>
      <c r="U2000" s="19"/>
      <c r="V2000" s="19"/>
    </row>
    <row r="2001" spans="1:22" x14ac:dyDescent="0.25">
      <c r="A2001" t="str">
        <f>IF(RawData!A2001&lt;&gt;"",RawData!A2001,"")</f>
        <v/>
      </c>
      <c r="B2001" t="str">
        <f>IF(RawData!B2001&lt;&gt;"",CONCATENATE(RawData!B2001,", ",RawData!C2001),"")</f>
        <v/>
      </c>
      <c r="C2001" t="str">
        <f>IF(RawData!D2001&lt;&gt;"",RawData!D2001,"")</f>
        <v/>
      </c>
      <c r="D2001" s="28" t="str">
        <f>IF(RawData!E2001&lt;&gt;"",RawData!E2001,"")</f>
        <v/>
      </c>
      <c r="E2001" t="str">
        <f>IF(RawData!F2001&lt;&gt;"",CONCATENATE(RawData!F2001,", ",LEFT(RawData!G2001,1)),"")</f>
        <v/>
      </c>
      <c r="G2001" s="30" t="str">
        <f t="shared" si="31"/>
        <v/>
      </c>
      <c r="H2001" t="str">
        <f>IF(A2001&lt;&gt;"",VLOOKUP(G2001,ScoreRanges!$C$4:$E$8,3),"")</f>
        <v/>
      </c>
      <c r="J2001" s="30" t="str">
        <f>IF(AND(ConversionTable!$F$2&lt;&gt;"",A2001&lt;&gt;""),VLOOKUP(G2001,ConversionTable!B$2:D$402,3),"")</f>
        <v/>
      </c>
      <c r="K2001" t="str">
        <f>IF(AND(ConversionTable!$F$2&lt;&gt;"",A2001&lt;&gt;""),VLOOKUP(J2001,ConversionTable!I$4:K$7,3),"")</f>
        <v/>
      </c>
      <c r="M2001" t="str">
        <f>IF(A2001&lt;&gt;"",(RawData!AC2001*ScoringModel!$B$11+RawData!AD2001*ScoringModel!$B$21+RawData!AE2001*ScoringModel!$B$31)*0.01,"")</f>
        <v/>
      </c>
      <c r="N2001" t="str">
        <f>IF(A2001&lt;&gt;"",(RawData!H2001*ScoringModel!$B$4+RawData!I2001*ScoringModel!$B$5+RawData!J2001*ScoringModel!$B$6+RawData!K2001*ScoringModel!$B$7+RawData!L2001*ScoringModel!$B$8+RawData!M2001*ScoringModel!$B$9+RawData!N2001*ScoringModel!$B$10)*0.01,"")</f>
        <v/>
      </c>
      <c r="O2001" t="str">
        <f>IF(A2001&lt;&gt;"",(RawData!O2001*ScoringModel!$B$14+RawData!P2001*ScoringModel!$B$15+RawData!Q2001*ScoringModel!$B$16+RawData!R2001*ScoringModel!$B$17+RawData!S2001*ScoringModel!$B$18+RawData!T2001*ScoringModel!$B$19+RawData!U2001*ScoringModel!$B$20)*0.01,"")</f>
        <v/>
      </c>
      <c r="P2001" t="str">
        <f>IF(A2001&lt;&gt;"",(RawData!V2001*ScoringModel!$B$24+RawData!W2001*ScoringModel!$B$25+RawData!X2001*ScoringModel!$B$26+RawData!Y2001*ScoringModel!$B$27+RawData!Z2001*ScoringModel!$B$28+RawData!AA2001*ScoringModel!$B$29+RawData!AB2001*ScoringModel!$B$30)*0.01,"")</f>
        <v/>
      </c>
      <c r="Q2001" s="19"/>
      <c r="R2001" s="19"/>
      <c r="S2001" s="19"/>
      <c r="T2001" s="19"/>
      <c r="U2001" s="19"/>
      <c r="V2001" s="19"/>
    </row>
    <row r="2002" spans="1:22" x14ac:dyDescent="0.25">
      <c r="A2002" t="str">
        <f>IF(RawData!A2002&lt;&gt;"",RawData!A2002,"")</f>
        <v/>
      </c>
      <c r="B2002" t="str">
        <f>IF(RawData!B2002&lt;&gt;"",CONCATENATE(RawData!B2002,", ",RawData!C2002),"")</f>
        <v/>
      </c>
      <c r="C2002" t="str">
        <f>IF(RawData!D2002&lt;&gt;"",RawData!D2002,"")</f>
        <v/>
      </c>
      <c r="D2002" s="28" t="str">
        <f>IF(RawData!E2002&lt;&gt;"",RawData!E2002,"")</f>
        <v/>
      </c>
      <c r="E2002" t="str">
        <f>IF(RawData!F2002&lt;&gt;"",CONCATENATE(RawData!F2002,", ",LEFT(RawData!G2002,1)),"")</f>
        <v/>
      </c>
      <c r="G2002" s="30" t="str">
        <f t="shared" si="31"/>
        <v/>
      </c>
      <c r="H2002" t="str">
        <f>IF(A2002&lt;&gt;"",VLOOKUP(G2002,ScoreRanges!$C$4:$E$8,3),"")</f>
        <v/>
      </c>
      <c r="J2002" s="30" t="str">
        <f>IF(AND(ConversionTable!$F$2&lt;&gt;"",A2002&lt;&gt;""),VLOOKUP(G2002,ConversionTable!B$2:D$402,3),"")</f>
        <v/>
      </c>
      <c r="K2002" t="str">
        <f>IF(AND(ConversionTable!$F$2&lt;&gt;"",A2002&lt;&gt;""),VLOOKUP(J2002,ConversionTable!I$4:K$7,3),"")</f>
        <v/>
      </c>
      <c r="M2002" t="str">
        <f>IF(A2002&lt;&gt;"",(RawData!AC2002*ScoringModel!$B$11+RawData!AD2002*ScoringModel!$B$21+RawData!AE2002*ScoringModel!$B$31)*0.01,"")</f>
        <v/>
      </c>
      <c r="N2002" t="str">
        <f>IF(A2002&lt;&gt;"",(RawData!H2002*ScoringModel!$B$4+RawData!I2002*ScoringModel!$B$5+RawData!J2002*ScoringModel!$B$6+RawData!K2002*ScoringModel!$B$7+RawData!L2002*ScoringModel!$B$8+RawData!M2002*ScoringModel!$B$9+RawData!N2002*ScoringModel!$B$10)*0.01,"")</f>
        <v/>
      </c>
      <c r="O2002" t="str">
        <f>IF(A2002&lt;&gt;"",(RawData!O2002*ScoringModel!$B$14+RawData!P2002*ScoringModel!$B$15+RawData!Q2002*ScoringModel!$B$16+RawData!R2002*ScoringModel!$B$17+RawData!S2002*ScoringModel!$B$18+RawData!T2002*ScoringModel!$B$19+RawData!U2002*ScoringModel!$B$20)*0.01,"")</f>
        <v/>
      </c>
      <c r="P2002" t="str">
        <f>IF(A2002&lt;&gt;"",(RawData!V2002*ScoringModel!$B$24+RawData!W2002*ScoringModel!$B$25+RawData!X2002*ScoringModel!$B$26+RawData!Y2002*ScoringModel!$B$27+RawData!Z2002*ScoringModel!$B$28+RawData!AA2002*ScoringModel!$B$29+RawData!AB2002*ScoringModel!$B$30)*0.01,"")</f>
        <v/>
      </c>
      <c r="Q2002" s="19"/>
      <c r="R2002" s="19"/>
      <c r="S2002" s="19"/>
      <c r="T2002" s="19"/>
      <c r="U2002" s="19"/>
      <c r="V2002" s="19"/>
    </row>
    <row r="2003" spans="1:22" x14ac:dyDescent="0.25">
      <c r="A2003" t="str">
        <f>IF(RawData!A2003&lt;&gt;"",RawData!A2003,"")</f>
        <v/>
      </c>
      <c r="B2003" t="str">
        <f>IF(RawData!B2003&lt;&gt;"",CONCATENATE(RawData!B2003,", ",RawData!C2003),"")</f>
        <v/>
      </c>
      <c r="C2003" t="str">
        <f>IF(RawData!D2003&lt;&gt;"",RawData!D2003,"")</f>
        <v/>
      </c>
      <c r="D2003" s="28" t="str">
        <f>IF(RawData!E2003&lt;&gt;"",RawData!E2003,"")</f>
        <v/>
      </c>
      <c r="E2003" t="str">
        <f>IF(RawData!F2003&lt;&gt;"",CONCATENATE(RawData!F2003,", ",LEFT(RawData!G2003,1)),"")</f>
        <v/>
      </c>
      <c r="G2003" s="30" t="str">
        <f t="shared" si="31"/>
        <v/>
      </c>
      <c r="H2003" t="str">
        <f>IF(A2003&lt;&gt;"",VLOOKUP(G2003,ScoreRanges!$C$4:$E$8,3),"")</f>
        <v/>
      </c>
      <c r="J2003" s="30" t="str">
        <f>IF(AND(ConversionTable!$F$2&lt;&gt;"",A2003&lt;&gt;""),VLOOKUP(G2003,ConversionTable!B$2:D$402,3),"")</f>
        <v/>
      </c>
      <c r="K2003" t="str">
        <f>IF(AND(ConversionTable!$F$2&lt;&gt;"",A2003&lt;&gt;""),VLOOKUP(J2003,ConversionTable!I$4:K$7,3),"")</f>
        <v/>
      </c>
      <c r="M2003" t="str">
        <f>IF(A2003&lt;&gt;"",(RawData!AC2003*ScoringModel!$B$11+RawData!AD2003*ScoringModel!$B$21+RawData!AE2003*ScoringModel!$B$31)*0.01,"")</f>
        <v/>
      </c>
      <c r="N2003" t="str">
        <f>IF(A2003&lt;&gt;"",(RawData!H2003*ScoringModel!$B$4+RawData!I2003*ScoringModel!$B$5+RawData!J2003*ScoringModel!$B$6+RawData!K2003*ScoringModel!$B$7+RawData!L2003*ScoringModel!$B$8+RawData!M2003*ScoringModel!$B$9+RawData!N2003*ScoringModel!$B$10)*0.01,"")</f>
        <v/>
      </c>
      <c r="O2003" t="str">
        <f>IF(A2003&lt;&gt;"",(RawData!O2003*ScoringModel!$B$14+RawData!P2003*ScoringModel!$B$15+RawData!Q2003*ScoringModel!$B$16+RawData!R2003*ScoringModel!$B$17+RawData!S2003*ScoringModel!$B$18+RawData!T2003*ScoringModel!$B$19+RawData!U2003*ScoringModel!$B$20)*0.01,"")</f>
        <v/>
      </c>
      <c r="P2003" t="str">
        <f>IF(A2003&lt;&gt;"",(RawData!V2003*ScoringModel!$B$24+RawData!W2003*ScoringModel!$B$25+RawData!X2003*ScoringModel!$B$26+RawData!Y2003*ScoringModel!$B$27+RawData!Z2003*ScoringModel!$B$28+RawData!AA2003*ScoringModel!$B$29+RawData!AB2003*ScoringModel!$B$30)*0.01,"")</f>
        <v/>
      </c>
      <c r="Q2003" s="19"/>
      <c r="R2003" s="19"/>
      <c r="S2003" s="19"/>
      <c r="T2003" s="19"/>
      <c r="U2003" s="19"/>
      <c r="V2003" s="19"/>
    </row>
    <row r="2004" spans="1:22" x14ac:dyDescent="0.25">
      <c r="A2004" t="str">
        <f>IF(RawData!A2004&lt;&gt;"",RawData!A2004,"")</f>
        <v/>
      </c>
      <c r="B2004" t="str">
        <f>IF(RawData!B2004&lt;&gt;"",CONCATENATE(RawData!B2004,", ",RawData!C2004),"")</f>
        <v/>
      </c>
      <c r="C2004" t="str">
        <f>IF(RawData!D2004&lt;&gt;"",RawData!D2004,"")</f>
        <v/>
      </c>
      <c r="D2004" s="28" t="str">
        <f>IF(RawData!E2004&lt;&gt;"",RawData!E2004,"")</f>
        <v/>
      </c>
      <c r="E2004" t="str">
        <f>IF(RawData!F2004&lt;&gt;"",CONCATENATE(RawData!F2004,", ",LEFT(RawData!G2004,1)),"")</f>
        <v/>
      </c>
      <c r="G2004" s="30" t="str">
        <f t="shared" si="31"/>
        <v/>
      </c>
      <c r="H2004" t="str">
        <f>IF(A2004&lt;&gt;"",VLOOKUP(G2004,ScoreRanges!$C$4:$E$8,3),"")</f>
        <v/>
      </c>
      <c r="J2004" s="30" t="str">
        <f>IF(AND(ConversionTable!$F$2&lt;&gt;"",A2004&lt;&gt;""),VLOOKUP(G2004,ConversionTable!B$2:D$402,3),"")</f>
        <v/>
      </c>
      <c r="K2004" t="str">
        <f>IF(AND(ConversionTable!$F$2&lt;&gt;"",A2004&lt;&gt;""),VLOOKUP(J2004,ConversionTable!I$4:K$7,3),"")</f>
        <v/>
      </c>
      <c r="M2004" t="str">
        <f>IF(A2004&lt;&gt;"",(RawData!AC2004*ScoringModel!$B$11+RawData!AD2004*ScoringModel!$B$21+RawData!AE2004*ScoringModel!$B$31)*0.01,"")</f>
        <v/>
      </c>
      <c r="N2004" t="str">
        <f>IF(A2004&lt;&gt;"",(RawData!H2004*ScoringModel!$B$4+RawData!I2004*ScoringModel!$B$5+RawData!J2004*ScoringModel!$B$6+RawData!K2004*ScoringModel!$B$7+RawData!L2004*ScoringModel!$B$8+RawData!M2004*ScoringModel!$B$9+RawData!N2004*ScoringModel!$B$10)*0.01,"")</f>
        <v/>
      </c>
      <c r="O2004" t="str">
        <f>IF(A2004&lt;&gt;"",(RawData!O2004*ScoringModel!$B$14+RawData!P2004*ScoringModel!$B$15+RawData!Q2004*ScoringModel!$B$16+RawData!R2004*ScoringModel!$B$17+RawData!S2004*ScoringModel!$B$18+RawData!T2004*ScoringModel!$B$19+RawData!U2004*ScoringModel!$B$20)*0.01,"")</f>
        <v/>
      </c>
      <c r="P2004" t="str">
        <f>IF(A2004&lt;&gt;"",(RawData!V2004*ScoringModel!$B$24+RawData!W2004*ScoringModel!$B$25+RawData!X2004*ScoringModel!$B$26+RawData!Y2004*ScoringModel!$B$27+RawData!Z2004*ScoringModel!$B$28+RawData!AA2004*ScoringModel!$B$29+RawData!AB2004*ScoringModel!$B$30)*0.01,"")</f>
        <v/>
      </c>
      <c r="Q2004" s="19"/>
      <c r="R2004" s="19"/>
      <c r="S2004" s="19"/>
      <c r="T2004" s="19"/>
      <c r="U2004" s="19"/>
      <c r="V2004" s="19"/>
    </row>
    <row r="2005" spans="1:22" x14ac:dyDescent="0.25">
      <c r="A2005" t="str">
        <f>IF(RawData!A2005&lt;&gt;"",RawData!A2005,"")</f>
        <v/>
      </c>
      <c r="B2005" t="str">
        <f>IF(RawData!B2005&lt;&gt;"",CONCATENATE(RawData!B2005,", ",RawData!C2005),"")</f>
        <v/>
      </c>
      <c r="C2005" t="str">
        <f>IF(RawData!D2005&lt;&gt;"",RawData!D2005,"")</f>
        <v/>
      </c>
      <c r="D2005" s="28" t="str">
        <f>IF(RawData!E2005&lt;&gt;"",RawData!E2005,"")</f>
        <v/>
      </c>
      <c r="E2005" t="str">
        <f>IF(RawData!F2005&lt;&gt;"",CONCATENATE(RawData!F2005,", ",LEFT(RawData!G2005,1)),"")</f>
        <v/>
      </c>
      <c r="G2005" s="30" t="str">
        <f t="shared" si="31"/>
        <v/>
      </c>
      <c r="H2005" t="str">
        <f>IF(A2005&lt;&gt;"",VLOOKUP(G2005,ScoreRanges!$C$4:$E$8,3),"")</f>
        <v/>
      </c>
      <c r="J2005" s="30" t="str">
        <f>IF(AND(ConversionTable!$F$2&lt;&gt;"",A2005&lt;&gt;""),VLOOKUP(G2005,ConversionTable!B$2:D$402,3),"")</f>
        <v/>
      </c>
      <c r="K2005" t="str">
        <f>IF(AND(ConversionTable!$F$2&lt;&gt;"",A2005&lt;&gt;""),VLOOKUP(J2005,ConversionTable!I$4:K$7,3),"")</f>
        <v/>
      </c>
      <c r="M2005" t="str">
        <f>IF(A2005&lt;&gt;"",(RawData!AC2005*ScoringModel!$B$11+RawData!AD2005*ScoringModel!$B$21+RawData!AE2005*ScoringModel!$B$31)*0.01,"")</f>
        <v/>
      </c>
      <c r="N2005" t="str">
        <f>IF(A2005&lt;&gt;"",(RawData!H2005*ScoringModel!$B$4+RawData!I2005*ScoringModel!$B$5+RawData!J2005*ScoringModel!$B$6+RawData!K2005*ScoringModel!$B$7+RawData!L2005*ScoringModel!$B$8+RawData!M2005*ScoringModel!$B$9+RawData!N2005*ScoringModel!$B$10)*0.01,"")</f>
        <v/>
      </c>
      <c r="O2005" t="str">
        <f>IF(A2005&lt;&gt;"",(RawData!O2005*ScoringModel!$B$14+RawData!P2005*ScoringModel!$B$15+RawData!Q2005*ScoringModel!$B$16+RawData!R2005*ScoringModel!$B$17+RawData!S2005*ScoringModel!$B$18+RawData!T2005*ScoringModel!$B$19+RawData!U2005*ScoringModel!$B$20)*0.01,"")</f>
        <v/>
      </c>
      <c r="P2005" t="str">
        <f>IF(A2005&lt;&gt;"",(RawData!V2005*ScoringModel!$B$24+RawData!W2005*ScoringModel!$B$25+RawData!X2005*ScoringModel!$B$26+RawData!Y2005*ScoringModel!$B$27+RawData!Z2005*ScoringModel!$B$28+RawData!AA2005*ScoringModel!$B$29+RawData!AB2005*ScoringModel!$B$30)*0.01,"")</f>
        <v/>
      </c>
      <c r="Q2005" s="19"/>
      <c r="R2005" s="19"/>
      <c r="S2005" s="19"/>
      <c r="T2005" s="19"/>
      <c r="U2005" s="19"/>
      <c r="V2005" s="19"/>
    </row>
    <row r="2006" spans="1:22" x14ac:dyDescent="0.25">
      <c r="A2006" t="str">
        <f>IF(RawData!A2006&lt;&gt;"",RawData!A2006,"")</f>
        <v/>
      </c>
      <c r="B2006" t="str">
        <f>IF(RawData!B2006&lt;&gt;"",CONCATENATE(RawData!B2006,", ",RawData!C2006),"")</f>
        <v/>
      </c>
      <c r="C2006" t="str">
        <f>IF(RawData!D2006&lt;&gt;"",RawData!D2006,"")</f>
        <v/>
      </c>
      <c r="D2006" s="28" t="str">
        <f>IF(RawData!E2006&lt;&gt;"",RawData!E2006,"")</f>
        <v/>
      </c>
      <c r="E2006" t="str">
        <f>IF(RawData!F2006&lt;&gt;"",CONCATENATE(RawData!F2006,", ",LEFT(RawData!G2006,1)),"")</f>
        <v/>
      </c>
      <c r="G2006" s="30" t="str">
        <f t="shared" si="31"/>
        <v/>
      </c>
      <c r="H2006" t="str">
        <f>IF(A2006&lt;&gt;"",VLOOKUP(G2006,ScoreRanges!$C$4:$E$8,3),"")</f>
        <v/>
      </c>
      <c r="J2006" s="30" t="str">
        <f>IF(AND(ConversionTable!$F$2&lt;&gt;"",A2006&lt;&gt;""),VLOOKUP(G2006,ConversionTable!B$2:D$402,3),"")</f>
        <v/>
      </c>
      <c r="K2006" t="str">
        <f>IF(AND(ConversionTable!$F$2&lt;&gt;"",A2006&lt;&gt;""),VLOOKUP(J2006,ConversionTable!I$4:K$7,3),"")</f>
        <v/>
      </c>
      <c r="M2006" t="str">
        <f>IF(A2006&lt;&gt;"",(RawData!AC2006*ScoringModel!$B$11+RawData!AD2006*ScoringModel!$B$21+RawData!AE2006*ScoringModel!$B$31)*0.01,"")</f>
        <v/>
      </c>
      <c r="N2006" t="str">
        <f>IF(A2006&lt;&gt;"",(RawData!H2006*ScoringModel!$B$4+RawData!I2006*ScoringModel!$B$5+RawData!J2006*ScoringModel!$B$6+RawData!K2006*ScoringModel!$B$7+RawData!L2006*ScoringModel!$B$8+RawData!M2006*ScoringModel!$B$9+RawData!N2006*ScoringModel!$B$10)*0.01,"")</f>
        <v/>
      </c>
      <c r="O2006" t="str">
        <f>IF(A2006&lt;&gt;"",(RawData!O2006*ScoringModel!$B$14+RawData!P2006*ScoringModel!$B$15+RawData!Q2006*ScoringModel!$B$16+RawData!R2006*ScoringModel!$B$17+RawData!S2006*ScoringModel!$B$18+RawData!T2006*ScoringModel!$B$19+RawData!U2006*ScoringModel!$B$20)*0.01,"")</f>
        <v/>
      </c>
      <c r="P2006" t="str">
        <f>IF(A2006&lt;&gt;"",(RawData!V2006*ScoringModel!$B$24+RawData!W2006*ScoringModel!$B$25+RawData!X2006*ScoringModel!$B$26+RawData!Y2006*ScoringModel!$B$27+RawData!Z2006*ScoringModel!$B$28+RawData!AA2006*ScoringModel!$B$29+RawData!AB2006*ScoringModel!$B$30)*0.01,"")</f>
        <v/>
      </c>
      <c r="Q2006" s="19"/>
      <c r="R2006" s="19"/>
      <c r="S2006" s="19"/>
      <c r="T2006" s="19"/>
      <c r="U2006" s="19"/>
      <c r="V2006" s="19"/>
    </row>
    <row r="2007" spans="1:22" x14ac:dyDescent="0.25">
      <c r="A2007" t="str">
        <f>IF(RawData!A2007&lt;&gt;"",RawData!A2007,"")</f>
        <v/>
      </c>
      <c r="B2007" t="str">
        <f>IF(RawData!B2007&lt;&gt;"",CONCATENATE(RawData!B2007,", ",RawData!C2007),"")</f>
        <v/>
      </c>
      <c r="C2007" t="str">
        <f>IF(RawData!D2007&lt;&gt;"",RawData!D2007,"")</f>
        <v/>
      </c>
      <c r="D2007" s="28" t="str">
        <f>IF(RawData!E2007&lt;&gt;"",RawData!E2007,"")</f>
        <v/>
      </c>
      <c r="E2007" t="str">
        <f>IF(RawData!F2007&lt;&gt;"",CONCATENATE(RawData!F2007,", ",LEFT(RawData!G2007,1)),"")</f>
        <v/>
      </c>
      <c r="G2007" s="30" t="str">
        <f t="shared" si="31"/>
        <v/>
      </c>
      <c r="H2007" t="str">
        <f>IF(A2007&lt;&gt;"",VLOOKUP(G2007,ScoreRanges!$C$4:$E$8,3),"")</f>
        <v/>
      </c>
      <c r="J2007" s="30" t="str">
        <f>IF(AND(ConversionTable!$F$2&lt;&gt;"",A2007&lt;&gt;""),VLOOKUP(G2007,ConversionTable!B$2:D$402,3),"")</f>
        <v/>
      </c>
      <c r="K2007" t="str">
        <f>IF(AND(ConversionTable!$F$2&lt;&gt;"",A2007&lt;&gt;""),VLOOKUP(J2007,ConversionTable!I$4:K$7,3),"")</f>
        <v/>
      </c>
      <c r="M2007" t="str">
        <f>IF(A2007&lt;&gt;"",(RawData!AC2007*ScoringModel!$B$11+RawData!AD2007*ScoringModel!$B$21+RawData!AE2007*ScoringModel!$B$31)*0.01,"")</f>
        <v/>
      </c>
      <c r="N2007" t="str">
        <f>IF(A2007&lt;&gt;"",(RawData!H2007*ScoringModel!$B$4+RawData!I2007*ScoringModel!$B$5+RawData!J2007*ScoringModel!$B$6+RawData!K2007*ScoringModel!$B$7+RawData!L2007*ScoringModel!$B$8+RawData!M2007*ScoringModel!$B$9+RawData!N2007*ScoringModel!$B$10)*0.01,"")</f>
        <v/>
      </c>
      <c r="O2007" t="str">
        <f>IF(A2007&lt;&gt;"",(RawData!O2007*ScoringModel!$B$14+RawData!P2007*ScoringModel!$B$15+RawData!Q2007*ScoringModel!$B$16+RawData!R2007*ScoringModel!$B$17+RawData!S2007*ScoringModel!$B$18+RawData!T2007*ScoringModel!$B$19+RawData!U2007*ScoringModel!$B$20)*0.01,"")</f>
        <v/>
      </c>
      <c r="P2007" t="str">
        <f>IF(A2007&lt;&gt;"",(RawData!V2007*ScoringModel!$B$24+RawData!W2007*ScoringModel!$B$25+RawData!X2007*ScoringModel!$B$26+RawData!Y2007*ScoringModel!$B$27+RawData!Z2007*ScoringModel!$B$28+RawData!AA2007*ScoringModel!$B$29+RawData!AB2007*ScoringModel!$B$30)*0.01,"")</f>
        <v/>
      </c>
      <c r="Q2007" s="19"/>
      <c r="R2007" s="19"/>
      <c r="S2007" s="19"/>
      <c r="T2007" s="19"/>
      <c r="U2007" s="19"/>
      <c r="V2007" s="19"/>
    </row>
    <row r="2008" spans="1:22" x14ac:dyDescent="0.25">
      <c r="A2008" t="str">
        <f>IF(RawData!A2008&lt;&gt;"",RawData!A2008,"")</f>
        <v/>
      </c>
      <c r="B2008" t="str">
        <f>IF(RawData!B2008&lt;&gt;"",CONCATENATE(RawData!B2008,", ",RawData!C2008),"")</f>
        <v/>
      </c>
      <c r="C2008" t="str">
        <f>IF(RawData!D2008&lt;&gt;"",RawData!D2008,"")</f>
        <v/>
      </c>
      <c r="D2008" s="28" t="str">
        <f>IF(RawData!E2008&lt;&gt;"",RawData!E2008,"")</f>
        <v/>
      </c>
      <c r="E2008" t="str">
        <f>IF(RawData!F2008&lt;&gt;"",CONCATENATE(RawData!F2008,", ",LEFT(RawData!G2008,1)),"")</f>
        <v/>
      </c>
      <c r="G2008" s="30" t="str">
        <f t="shared" si="31"/>
        <v/>
      </c>
      <c r="H2008" t="str">
        <f>IF(A2008&lt;&gt;"",VLOOKUP(G2008,ScoreRanges!$C$4:$E$8,3),"")</f>
        <v/>
      </c>
      <c r="J2008" s="30" t="str">
        <f>IF(AND(ConversionTable!$F$2&lt;&gt;"",A2008&lt;&gt;""),VLOOKUP(G2008,ConversionTable!B$2:D$402,3),"")</f>
        <v/>
      </c>
      <c r="K2008" t="str">
        <f>IF(AND(ConversionTable!$F$2&lt;&gt;"",A2008&lt;&gt;""),VLOOKUP(J2008,ConversionTable!I$4:K$7,3),"")</f>
        <v/>
      </c>
      <c r="M2008" t="str">
        <f>IF(A2008&lt;&gt;"",(RawData!AC2008*ScoringModel!$B$11+RawData!AD2008*ScoringModel!$B$21+RawData!AE2008*ScoringModel!$B$31)*0.01,"")</f>
        <v/>
      </c>
      <c r="N2008" t="str">
        <f>IF(A2008&lt;&gt;"",(RawData!H2008*ScoringModel!$B$4+RawData!I2008*ScoringModel!$B$5+RawData!J2008*ScoringModel!$B$6+RawData!K2008*ScoringModel!$B$7+RawData!L2008*ScoringModel!$B$8+RawData!M2008*ScoringModel!$B$9+RawData!N2008*ScoringModel!$B$10)*0.01,"")</f>
        <v/>
      </c>
      <c r="O2008" t="str">
        <f>IF(A2008&lt;&gt;"",(RawData!O2008*ScoringModel!$B$14+RawData!P2008*ScoringModel!$B$15+RawData!Q2008*ScoringModel!$B$16+RawData!R2008*ScoringModel!$B$17+RawData!S2008*ScoringModel!$B$18+RawData!T2008*ScoringModel!$B$19+RawData!U2008*ScoringModel!$B$20)*0.01,"")</f>
        <v/>
      </c>
      <c r="P2008" t="str">
        <f>IF(A2008&lt;&gt;"",(RawData!V2008*ScoringModel!$B$24+RawData!W2008*ScoringModel!$B$25+RawData!X2008*ScoringModel!$B$26+RawData!Y2008*ScoringModel!$B$27+RawData!Z2008*ScoringModel!$B$28+RawData!AA2008*ScoringModel!$B$29+RawData!AB2008*ScoringModel!$B$30)*0.01,"")</f>
        <v/>
      </c>
      <c r="Q2008" s="19"/>
      <c r="R2008" s="19"/>
      <c r="S2008" s="19"/>
      <c r="T2008" s="19"/>
      <c r="U2008" s="19"/>
      <c r="V2008" s="19"/>
    </row>
    <row r="2009" spans="1:22" x14ac:dyDescent="0.25">
      <c r="A2009" t="str">
        <f>IF(RawData!A2009&lt;&gt;"",RawData!A2009,"")</f>
        <v/>
      </c>
      <c r="B2009" t="str">
        <f>IF(RawData!B2009&lt;&gt;"",CONCATENATE(RawData!B2009,", ",RawData!C2009),"")</f>
        <v/>
      </c>
      <c r="C2009" t="str">
        <f>IF(RawData!D2009&lt;&gt;"",RawData!D2009,"")</f>
        <v/>
      </c>
      <c r="D2009" s="28" t="str">
        <f>IF(RawData!E2009&lt;&gt;"",RawData!E2009,"")</f>
        <v/>
      </c>
      <c r="E2009" t="str">
        <f>IF(RawData!F2009&lt;&gt;"",CONCATENATE(RawData!F2009,", ",LEFT(RawData!G2009,1)),"")</f>
        <v/>
      </c>
      <c r="G2009" s="30" t="str">
        <f t="shared" si="31"/>
        <v/>
      </c>
      <c r="H2009" t="str">
        <f>IF(A2009&lt;&gt;"",VLOOKUP(G2009,ScoreRanges!$C$4:$E$8,3),"")</f>
        <v/>
      </c>
      <c r="J2009" s="30" t="str">
        <f>IF(AND(ConversionTable!$F$2&lt;&gt;"",A2009&lt;&gt;""),VLOOKUP(G2009,ConversionTable!B$2:D$402,3),"")</f>
        <v/>
      </c>
      <c r="K2009" t="str">
        <f>IF(AND(ConversionTable!$F$2&lt;&gt;"",A2009&lt;&gt;""),VLOOKUP(J2009,ConversionTable!I$4:K$7,3),"")</f>
        <v/>
      </c>
      <c r="M2009" t="str">
        <f>IF(A2009&lt;&gt;"",(RawData!AC2009*ScoringModel!$B$11+RawData!AD2009*ScoringModel!$B$21+RawData!AE2009*ScoringModel!$B$31)*0.01,"")</f>
        <v/>
      </c>
      <c r="N2009" t="str">
        <f>IF(A2009&lt;&gt;"",(RawData!H2009*ScoringModel!$B$4+RawData!I2009*ScoringModel!$B$5+RawData!J2009*ScoringModel!$B$6+RawData!K2009*ScoringModel!$B$7+RawData!L2009*ScoringModel!$B$8+RawData!M2009*ScoringModel!$B$9+RawData!N2009*ScoringModel!$B$10)*0.01,"")</f>
        <v/>
      </c>
      <c r="O2009" t="str">
        <f>IF(A2009&lt;&gt;"",(RawData!O2009*ScoringModel!$B$14+RawData!P2009*ScoringModel!$B$15+RawData!Q2009*ScoringModel!$B$16+RawData!R2009*ScoringModel!$B$17+RawData!S2009*ScoringModel!$B$18+RawData!T2009*ScoringModel!$B$19+RawData!U2009*ScoringModel!$B$20)*0.01,"")</f>
        <v/>
      </c>
      <c r="P2009" t="str">
        <f>IF(A2009&lt;&gt;"",(RawData!V2009*ScoringModel!$B$24+RawData!W2009*ScoringModel!$B$25+RawData!X2009*ScoringModel!$B$26+RawData!Y2009*ScoringModel!$B$27+RawData!Z2009*ScoringModel!$B$28+RawData!AA2009*ScoringModel!$B$29+RawData!AB2009*ScoringModel!$B$30)*0.01,"")</f>
        <v/>
      </c>
      <c r="Q2009" s="19"/>
      <c r="R2009" s="19"/>
      <c r="S2009" s="19"/>
      <c r="T2009" s="19"/>
      <c r="U2009" s="19"/>
      <c r="V2009" s="19"/>
    </row>
    <row r="2010" spans="1:22" x14ac:dyDescent="0.25">
      <c r="A2010" t="str">
        <f>IF(RawData!A2010&lt;&gt;"",RawData!A2010,"")</f>
        <v/>
      </c>
      <c r="B2010" t="str">
        <f>IF(RawData!B2010&lt;&gt;"",CONCATENATE(RawData!B2010,", ",RawData!C2010),"")</f>
        <v/>
      </c>
      <c r="C2010" t="str">
        <f>IF(RawData!D2010&lt;&gt;"",RawData!D2010,"")</f>
        <v/>
      </c>
      <c r="D2010" s="28" t="str">
        <f>IF(RawData!E2010&lt;&gt;"",RawData!E2010,"")</f>
        <v/>
      </c>
      <c r="E2010" t="str">
        <f>IF(RawData!F2010&lt;&gt;"",CONCATENATE(RawData!F2010,", ",LEFT(RawData!G2010,1)),"")</f>
        <v/>
      </c>
      <c r="G2010" s="30" t="str">
        <f t="shared" si="31"/>
        <v/>
      </c>
      <c r="H2010" t="str">
        <f>IF(A2010&lt;&gt;"",VLOOKUP(G2010,ScoreRanges!$C$4:$E$8,3),"")</f>
        <v/>
      </c>
      <c r="J2010" s="30" t="str">
        <f>IF(AND(ConversionTable!$F$2&lt;&gt;"",A2010&lt;&gt;""),VLOOKUP(G2010,ConversionTable!B$2:D$402,3),"")</f>
        <v/>
      </c>
      <c r="K2010" t="str">
        <f>IF(AND(ConversionTable!$F$2&lt;&gt;"",A2010&lt;&gt;""),VLOOKUP(J2010,ConversionTable!I$4:K$7,3),"")</f>
        <v/>
      </c>
      <c r="M2010" t="str">
        <f>IF(A2010&lt;&gt;"",(RawData!AC2010*ScoringModel!$B$11+RawData!AD2010*ScoringModel!$B$21+RawData!AE2010*ScoringModel!$B$31)*0.01,"")</f>
        <v/>
      </c>
      <c r="N2010" t="str">
        <f>IF(A2010&lt;&gt;"",(RawData!H2010*ScoringModel!$B$4+RawData!I2010*ScoringModel!$B$5+RawData!J2010*ScoringModel!$B$6+RawData!K2010*ScoringModel!$B$7+RawData!L2010*ScoringModel!$B$8+RawData!M2010*ScoringModel!$B$9+RawData!N2010*ScoringModel!$B$10)*0.01,"")</f>
        <v/>
      </c>
      <c r="O2010" t="str">
        <f>IF(A2010&lt;&gt;"",(RawData!O2010*ScoringModel!$B$14+RawData!P2010*ScoringModel!$B$15+RawData!Q2010*ScoringModel!$B$16+RawData!R2010*ScoringModel!$B$17+RawData!S2010*ScoringModel!$B$18+RawData!T2010*ScoringModel!$B$19+RawData!U2010*ScoringModel!$B$20)*0.01,"")</f>
        <v/>
      </c>
      <c r="P2010" t="str">
        <f>IF(A2010&lt;&gt;"",(RawData!V2010*ScoringModel!$B$24+RawData!W2010*ScoringModel!$B$25+RawData!X2010*ScoringModel!$B$26+RawData!Y2010*ScoringModel!$B$27+RawData!Z2010*ScoringModel!$B$28+RawData!AA2010*ScoringModel!$B$29+RawData!AB2010*ScoringModel!$B$30)*0.01,"")</f>
        <v/>
      </c>
      <c r="Q2010" s="19"/>
      <c r="R2010" s="19"/>
      <c r="S2010" s="19"/>
      <c r="T2010" s="19"/>
      <c r="U2010" s="19"/>
      <c r="V2010" s="19"/>
    </row>
    <row r="2011" spans="1:22" x14ac:dyDescent="0.25">
      <c r="A2011" t="str">
        <f>IF(RawData!A2011&lt;&gt;"",RawData!A2011,"")</f>
        <v/>
      </c>
      <c r="B2011" t="str">
        <f>IF(RawData!B2011&lt;&gt;"",CONCATENATE(RawData!B2011,", ",RawData!C2011),"")</f>
        <v/>
      </c>
      <c r="C2011" t="str">
        <f>IF(RawData!D2011&lt;&gt;"",RawData!D2011,"")</f>
        <v/>
      </c>
      <c r="D2011" s="28" t="str">
        <f>IF(RawData!E2011&lt;&gt;"",RawData!E2011,"")</f>
        <v/>
      </c>
      <c r="E2011" t="str">
        <f>IF(RawData!F2011&lt;&gt;"",CONCATENATE(RawData!F2011,", ",LEFT(RawData!G2011,1)),"")</f>
        <v/>
      </c>
      <c r="G2011" s="30" t="str">
        <f t="shared" si="31"/>
        <v/>
      </c>
      <c r="H2011" t="str">
        <f>IF(A2011&lt;&gt;"",VLOOKUP(G2011,ScoreRanges!$C$4:$E$8,3),"")</f>
        <v/>
      </c>
      <c r="J2011" s="30" t="str">
        <f>IF(AND(ConversionTable!$F$2&lt;&gt;"",A2011&lt;&gt;""),VLOOKUP(G2011,ConversionTable!B$2:D$402,3),"")</f>
        <v/>
      </c>
      <c r="K2011" t="str">
        <f>IF(AND(ConversionTable!$F$2&lt;&gt;"",A2011&lt;&gt;""),VLOOKUP(J2011,ConversionTable!I$4:K$7,3),"")</f>
        <v/>
      </c>
      <c r="M2011" t="str">
        <f>IF(A2011&lt;&gt;"",(RawData!AC2011*ScoringModel!$B$11+RawData!AD2011*ScoringModel!$B$21+RawData!AE2011*ScoringModel!$B$31)*0.01,"")</f>
        <v/>
      </c>
      <c r="N2011" t="str">
        <f>IF(A2011&lt;&gt;"",(RawData!H2011*ScoringModel!$B$4+RawData!I2011*ScoringModel!$B$5+RawData!J2011*ScoringModel!$B$6+RawData!K2011*ScoringModel!$B$7+RawData!L2011*ScoringModel!$B$8+RawData!M2011*ScoringModel!$B$9+RawData!N2011*ScoringModel!$B$10)*0.01,"")</f>
        <v/>
      </c>
      <c r="O2011" t="str">
        <f>IF(A2011&lt;&gt;"",(RawData!O2011*ScoringModel!$B$14+RawData!P2011*ScoringModel!$B$15+RawData!Q2011*ScoringModel!$B$16+RawData!R2011*ScoringModel!$B$17+RawData!S2011*ScoringModel!$B$18+RawData!T2011*ScoringModel!$B$19+RawData!U2011*ScoringModel!$B$20)*0.01,"")</f>
        <v/>
      </c>
      <c r="P2011" t="str">
        <f>IF(A2011&lt;&gt;"",(RawData!V2011*ScoringModel!$B$24+RawData!W2011*ScoringModel!$B$25+RawData!X2011*ScoringModel!$B$26+RawData!Y2011*ScoringModel!$B$27+RawData!Z2011*ScoringModel!$B$28+RawData!AA2011*ScoringModel!$B$29+RawData!AB2011*ScoringModel!$B$30)*0.01,"")</f>
        <v/>
      </c>
      <c r="Q2011" s="19"/>
      <c r="R2011" s="19"/>
      <c r="S2011" s="19"/>
      <c r="T2011" s="19"/>
      <c r="U2011" s="19"/>
      <c r="V2011" s="19"/>
    </row>
    <row r="2012" spans="1:22" x14ac:dyDescent="0.25">
      <c r="A2012" t="str">
        <f>IF(RawData!A2012&lt;&gt;"",RawData!A2012,"")</f>
        <v/>
      </c>
      <c r="B2012" t="str">
        <f>IF(RawData!B2012&lt;&gt;"",CONCATENATE(RawData!B2012,", ",RawData!C2012),"")</f>
        <v/>
      </c>
      <c r="C2012" t="str">
        <f>IF(RawData!D2012&lt;&gt;"",RawData!D2012,"")</f>
        <v/>
      </c>
      <c r="D2012" s="28" t="str">
        <f>IF(RawData!E2012&lt;&gt;"",RawData!E2012,"")</f>
        <v/>
      </c>
      <c r="E2012" t="str">
        <f>IF(RawData!F2012&lt;&gt;"",CONCATENATE(RawData!F2012,", ",LEFT(RawData!G2012,1)),"")</f>
        <v/>
      </c>
      <c r="G2012" s="30" t="str">
        <f t="shared" si="31"/>
        <v/>
      </c>
      <c r="H2012" t="str">
        <f>IF(A2012&lt;&gt;"",VLOOKUP(G2012,ScoreRanges!$C$4:$E$8,3),"")</f>
        <v/>
      </c>
      <c r="J2012" s="30" t="str">
        <f>IF(AND(ConversionTable!$F$2&lt;&gt;"",A2012&lt;&gt;""),VLOOKUP(G2012,ConversionTable!B$2:D$402,3),"")</f>
        <v/>
      </c>
      <c r="K2012" t="str">
        <f>IF(AND(ConversionTable!$F$2&lt;&gt;"",A2012&lt;&gt;""),VLOOKUP(J2012,ConversionTable!I$4:K$7,3),"")</f>
        <v/>
      </c>
      <c r="M2012" t="str">
        <f>IF(A2012&lt;&gt;"",(RawData!AC2012*ScoringModel!$B$11+RawData!AD2012*ScoringModel!$B$21+RawData!AE2012*ScoringModel!$B$31)*0.01,"")</f>
        <v/>
      </c>
      <c r="N2012" t="str">
        <f>IF(A2012&lt;&gt;"",(RawData!H2012*ScoringModel!$B$4+RawData!I2012*ScoringModel!$B$5+RawData!J2012*ScoringModel!$B$6+RawData!K2012*ScoringModel!$B$7+RawData!L2012*ScoringModel!$B$8+RawData!M2012*ScoringModel!$B$9+RawData!N2012*ScoringModel!$B$10)*0.01,"")</f>
        <v/>
      </c>
      <c r="O2012" t="str">
        <f>IF(A2012&lt;&gt;"",(RawData!O2012*ScoringModel!$B$14+RawData!P2012*ScoringModel!$B$15+RawData!Q2012*ScoringModel!$B$16+RawData!R2012*ScoringModel!$B$17+RawData!S2012*ScoringModel!$B$18+RawData!T2012*ScoringModel!$B$19+RawData!U2012*ScoringModel!$B$20)*0.01,"")</f>
        <v/>
      </c>
      <c r="P2012" t="str">
        <f>IF(A2012&lt;&gt;"",(RawData!V2012*ScoringModel!$B$24+RawData!W2012*ScoringModel!$B$25+RawData!X2012*ScoringModel!$B$26+RawData!Y2012*ScoringModel!$B$27+RawData!Z2012*ScoringModel!$B$28+RawData!AA2012*ScoringModel!$B$29+RawData!AB2012*ScoringModel!$B$30)*0.01,"")</f>
        <v/>
      </c>
      <c r="Q2012" s="19"/>
      <c r="R2012" s="19"/>
      <c r="S2012" s="19"/>
      <c r="T2012" s="19"/>
      <c r="U2012" s="19"/>
      <c r="V2012" s="19"/>
    </row>
    <row r="2013" spans="1:22" x14ac:dyDescent="0.25">
      <c r="A2013" t="str">
        <f>IF(RawData!A2013&lt;&gt;"",RawData!A2013,"")</f>
        <v/>
      </c>
      <c r="B2013" t="str">
        <f>IF(RawData!B2013&lt;&gt;"",CONCATENATE(RawData!B2013,", ",RawData!C2013),"")</f>
        <v/>
      </c>
      <c r="C2013" t="str">
        <f>IF(RawData!D2013&lt;&gt;"",RawData!D2013,"")</f>
        <v/>
      </c>
      <c r="D2013" s="28" t="str">
        <f>IF(RawData!E2013&lt;&gt;"",RawData!E2013,"")</f>
        <v/>
      </c>
      <c r="E2013" t="str">
        <f>IF(RawData!F2013&lt;&gt;"",CONCATENATE(RawData!F2013,", ",LEFT(RawData!G2013,1)),"")</f>
        <v/>
      </c>
      <c r="G2013" s="30" t="str">
        <f t="shared" si="31"/>
        <v/>
      </c>
      <c r="H2013" t="str">
        <f>IF(A2013&lt;&gt;"",VLOOKUP(G2013,ScoreRanges!$C$4:$E$8,3),"")</f>
        <v/>
      </c>
      <c r="J2013" s="30" t="str">
        <f>IF(AND(ConversionTable!$F$2&lt;&gt;"",A2013&lt;&gt;""),VLOOKUP(G2013,ConversionTable!B$2:D$402,3),"")</f>
        <v/>
      </c>
      <c r="K2013" t="str">
        <f>IF(AND(ConversionTable!$F$2&lt;&gt;"",A2013&lt;&gt;""),VLOOKUP(J2013,ConversionTable!I$4:K$7,3),"")</f>
        <v/>
      </c>
      <c r="M2013" t="str">
        <f>IF(A2013&lt;&gt;"",(RawData!AC2013*ScoringModel!$B$11+RawData!AD2013*ScoringModel!$B$21+RawData!AE2013*ScoringModel!$B$31)*0.01,"")</f>
        <v/>
      </c>
      <c r="N2013" t="str">
        <f>IF(A2013&lt;&gt;"",(RawData!H2013*ScoringModel!$B$4+RawData!I2013*ScoringModel!$B$5+RawData!J2013*ScoringModel!$B$6+RawData!K2013*ScoringModel!$B$7+RawData!L2013*ScoringModel!$B$8+RawData!M2013*ScoringModel!$B$9+RawData!N2013*ScoringModel!$B$10)*0.01,"")</f>
        <v/>
      </c>
      <c r="O2013" t="str">
        <f>IF(A2013&lt;&gt;"",(RawData!O2013*ScoringModel!$B$14+RawData!P2013*ScoringModel!$B$15+RawData!Q2013*ScoringModel!$B$16+RawData!R2013*ScoringModel!$B$17+RawData!S2013*ScoringModel!$B$18+RawData!T2013*ScoringModel!$B$19+RawData!U2013*ScoringModel!$B$20)*0.01,"")</f>
        <v/>
      </c>
      <c r="P2013" t="str">
        <f>IF(A2013&lt;&gt;"",(RawData!V2013*ScoringModel!$B$24+RawData!W2013*ScoringModel!$B$25+RawData!X2013*ScoringModel!$B$26+RawData!Y2013*ScoringModel!$B$27+RawData!Z2013*ScoringModel!$B$28+RawData!AA2013*ScoringModel!$B$29+RawData!AB2013*ScoringModel!$B$30)*0.01,"")</f>
        <v/>
      </c>
      <c r="Q2013" s="19"/>
      <c r="R2013" s="19"/>
      <c r="S2013" s="19"/>
      <c r="T2013" s="19"/>
      <c r="U2013" s="19"/>
      <c r="V2013" s="19"/>
    </row>
    <row r="2014" spans="1:22" x14ac:dyDescent="0.25">
      <c r="A2014" t="str">
        <f>IF(RawData!A2014&lt;&gt;"",RawData!A2014,"")</f>
        <v/>
      </c>
      <c r="B2014" t="str">
        <f>IF(RawData!B2014&lt;&gt;"",CONCATENATE(RawData!B2014,", ",RawData!C2014),"")</f>
        <v/>
      </c>
      <c r="C2014" t="str">
        <f>IF(RawData!D2014&lt;&gt;"",RawData!D2014,"")</f>
        <v/>
      </c>
      <c r="D2014" s="28" t="str">
        <f>IF(RawData!E2014&lt;&gt;"",RawData!E2014,"")</f>
        <v/>
      </c>
      <c r="E2014" t="str">
        <f>IF(RawData!F2014&lt;&gt;"",CONCATENATE(RawData!F2014,", ",LEFT(RawData!G2014,1)),"")</f>
        <v/>
      </c>
      <c r="G2014" s="30" t="str">
        <f t="shared" si="31"/>
        <v/>
      </c>
      <c r="H2014" t="str">
        <f>IF(A2014&lt;&gt;"",VLOOKUP(G2014,ScoreRanges!$C$4:$E$8,3),"")</f>
        <v/>
      </c>
      <c r="J2014" s="30" t="str">
        <f>IF(AND(ConversionTable!$F$2&lt;&gt;"",A2014&lt;&gt;""),VLOOKUP(G2014,ConversionTable!B$2:D$402,3),"")</f>
        <v/>
      </c>
      <c r="K2014" t="str">
        <f>IF(AND(ConversionTable!$F$2&lt;&gt;"",A2014&lt;&gt;""),VLOOKUP(J2014,ConversionTable!I$4:K$7,3),"")</f>
        <v/>
      </c>
      <c r="M2014" t="str">
        <f>IF(A2014&lt;&gt;"",(RawData!AC2014*ScoringModel!$B$11+RawData!AD2014*ScoringModel!$B$21+RawData!AE2014*ScoringModel!$B$31)*0.01,"")</f>
        <v/>
      </c>
      <c r="N2014" t="str">
        <f>IF(A2014&lt;&gt;"",(RawData!H2014*ScoringModel!$B$4+RawData!I2014*ScoringModel!$B$5+RawData!J2014*ScoringModel!$B$6+RawData!K2014*ScoringModel!$B$7+RawData!L2014*ScoringModel!$B$8+RawData!M2014*ScoringModel!$B$9+RawData!N2014*ScoringModel!$B$10)*0.01,"")</f>
        <v/>
      </c>
      <c r="O2014" t="str">
        <f>IF(A2014&lt;&gt;"",(RawData!O2014*ScoringModel!$B$14+RawData!P2014*ScoringModel!$B$15+RawData!Q2014*ScoringModel!$B$16+RawData!R2014*ScoringModel!$B$17+RawData!S2014*ScoringModel!$B$18+RawData!T2014*ScoringModel!$B$19+RawData!U2014*ScoringModel!$B$20)*0.01,"")</f>
        <v/>
      </c>
      <c r="P2014" t="str">
        <f>IF(A2014&lt;&gt;"",(RawData!V2014*ScoringModel!$B$24+RawData!W2014*ScoringModel!$B$25+RawData!X2014*ScoringModel!$B$26+RawData!Y2014*ScoringModel!$B$27+RawData!Z2014*ScoringModel!$B$28+RawData!AA2014*ScoringModel!$B$29+RawData!AB2014*ScoringModel!$B$30)*0.01,"")</f>
        <v/>
      </c>
      <c r="Q2014" s="19"/>
      <c r="R2014" s="19"/>
      <c r="S2014" s="19"/>
      <c r="T2014" s="19"/>
      <c r="U2014" s="19"/>
      <c r="V2014" s="19"/>
    </row>
    <row r="2015" spans="1:22" x14ac:dyDescent="0.25">
      <c r="A2015" t="str">
        <f>IF(RawData!A2015&lt;&gt;"",RawData!A2015,"")</f>
        <v/>
      </c>
      <c r="B2015" t="str">
        <f>IF(RawData!B2015&lt;&gt;"",CONCATENATE(RawData!B2015,", ",RawData!C2015),"")</f>
        <v/>
      </c>
      <c r="C2015" t="str">
        <f>IF(RawData!D2015&lt;&gt;"",RawData!D2015,"")</f>
        <v/>
      </c>
      <c r="D2015" s="28" t="str">
        <f>IF(RawData!E2015&lt;&gt;"",RawData!E2015,"")</f>
        <v/>
      </c>
      <c r="E2015" t="str">
        <f>IF(RawData!F2015&lt;&gt;"",CONCATENATE(RawData!F2015,", ",LEFT(RawData!G2015,1)),"")</f>
        <v/>
      </c>
      <c r="G2015" s="30" t="str">
        <f t="shared" si="31"/>
        <v/>
      </c>
      <c r="H2015" t="str">
        <f>IF(A2015&lt;&gt;"",VLOOKUP(G2015,ScoreRanges!$C$4:$E$8,3),"")</f>
        <v/>
      </c>
      <c r="J2015" s="30" t="str">
        <f>IF(AND(ConversionTable!$F$2&lt;&gt;"",A2015&lt;&gt;""),VLOOKUP(G2015,ConversionTable!B$2:D$402,3),"")</f>
        <v/>
      </c>
      <c r="K2015" t="str">
        <f>IF(AND(ConversionTable!$F$2&lt;&gt;"",A2015&lt;&gt;""),VLOOKUP(J2015,ConversionTable!I$4:K$7,3),"")</f>
        <v/>
      </c>
      <c r="M2015" t="str">
        <f>IF(A2015&lt;&gt;"",(RawData!AC2015*ScoringModel!$B$11+RawData!AD2015*ScoringModel!$B$21+RawData!AE2015*ScoringModel!$B$31)*0.01,"")</f>
        <v/>
      </c>
      <c r="N2015" t="str">
        <f>IF(A2015&lt;&gt;"",(RawData!H2015*ScoringModel!$B$4+RawData!I2015*ScoringModel!$B$5+RawData!J2015*ScoringModel!$B$6+RawData!K2015*ScoringModel!$B$7+RawData!L2015*ScoringModel!$B$8+RawData!M2015*ScoringModel!$B$9+RawData!N2015*ScoringModel!$B$10)*0.01,"")</f>
        <v/>
      </c>
      <c r="O2015" t="str">
        <f>IF(A2015&lt;&gt;"",(RawData!O2015*ScoringModel!$B$14+RawData!P2015*ScoringModel!$B$15+RawData!Q2015*ScoringModel!$B$16+RawData!R2015*ScoringModel!$B$17+RawData!S2015*ScoringModel!$B$18+RawData!T2015*ScoringModel!$B$19+RawData!U2015*ScoringModel!$B$20)*0.01,"")</f>
        <v/>
      </c>
      <c r="P2015" t="str">
        <f>IF(A2015&lt;&gt;"",(RawData!V2015*ScoringModel!$B$24+RawData!W2015*ScoringModel!$B$25+RawData!X2015*ScoringModel!$B$26+RawData!Y2015*ScoringModel!$B$27+RawData!Z2015*ScoringModel!$B$28+RawData!AA2015*ScoringModel!$B$29+RawData!AB2015*ScoringModel!$B$30)*0.01,"")</f>
        <v/>
      </c>
      <c r="Q2015" s="19"/>
      <c r="R2015" s="19"/>
      <c r="S2015" s="19"/>
      <c r="T2015" s="19"/>
      <c r="U2015" s="19"/>
      <c r="V2015" s="19"/>
    </row>
    <row r="2016" spans="1:22" x14ac:dyDescent="0.25">
      <c r="A2016" t="str">
        <f>IF(RawData!A2016&lt;&gt;"",RawData!A2016,"")</f>
        <v/>
      </c>
      <c r="B2016" t="str">
        <f>IF(RawData!B2016&lt;&gt;"",CONCATENATE(RawData!B2016,", ",RawData!C2016),"")</f>
        <v/>
      </c>
      <c r="C2016" t="str">
        <f>IF(RawData!D2016&lt;&gt;"",RawData!D2016,"")</f>
        <v/>
      </c>
      <c r="D2016" s="28" t="str">
        <f>IF(RawData!E2016&lt;&gt;"",RawData!E2016,"")</f>
        <v/>
      </c>
      <c r="E2016" t="str">
        <f>IF(RawData!F2016&lt;&gt;"",CONCATENATE(RawData!F2016,", ",LEFT(RawData!G2016,1)),"")</f>
        <v/>
      </c>
      <c r="G2016" s="30" t="str">
        <f t="shared" si="31"/>
        <v/>
      </c>
      <c r="H2016" t="str">
        <f>IF(A2016&lt;&gt;"",VLOOKUP(G2016,ScoreRanges!$C$4:$E$8,3),"")</f>
        <v/>
      </c>
      <c r="J2016" s="30" t="str">
        <f>IF(AND(ConversionTable!$F$2&lt;&gt;"",A2016&lt;&gt;""),VLOOKUP(G2016,ConversionTable!B$2:D$402,3),"")</f>
        <v/>
      </c>
      <c r="K2016" t="str">
        <f>IF(AND(ConversionTable!$F$2&lt;&gt;"",A2016&lt;&gt;""),VLOOKUP(J2016,ConversionTable!I$4:K$7,3),"")</f>
        <v/>
      </c>
      <c r="M2016" t="str">
        <f>IF(A2016&lt;&gt;"",(RawData!AC2016*ScoringModel!$B$11+RawData!AD2016*ScoringModel!$B$21+RawData!AE2016*ScoringModel!$B$31)*0.01,"")</f>
        <v/>
      </c>
      <c r="N2016" t="str">
        <f>IF(A2016&lt;&gt;"",(RawData!H2016*ScoringModel!$B$4+RawData!I2016*ScoringModel!$B$5+RawData!J2016*ScoringModel!$B$6+RawData!K2016*ScoringModel!$B$7+RawData!L2016*ScoringModel!$B$8+RawData!M2016*ScoringModel!$B$9+RawData!N2016*ScoringModel!$B$10)*0.01,"")</f>
        <v/>
      </c>
      <c r="O2016" t="str">
        <f>IF(A2016&lt;&gt;"",(RawData!O2016*ScoringModel!$B$14+RawData!P2016*ScoringModel!$B$15+RawData!Q2016*ScoringModel!$B$16+RawData!R2016*ScoringModel!$B$17+RawData!S2016*ScoringModel!$B$18+RawData!T2016*ScoringModel!$B$19+RawData!U2016*ScoringModel!$B$20)*0.01,"")</f>
        <v/>
      </c>
      <c r="P2016" t="str">
        <f>IF(A2016&lt;&gt;"",(RawData!V2016*ScoringModel!$B$24+RawData!W2016*ScoringModel!$B$25+RawData!X2016*ScoringModel!$B$26+RawData!Y2016*ScoringModel!$B$27+RawData!Z2016*ScoringModel!$B$28+RawData!AA2016*ScoringModel!$B$29+RawData!AB2016*ScoringModel!$B$30)*0.01,"")</f>
        <v/>
      </c>
      <c r="Q2016" s="19"/>
      <c r="R2016" s="19"/>
      <c r="S2016" s="19"/>
      <c r="T2016" s="19"/>
      <c r="U2016" s="19"/>
      <c r="V2016" s="19"/>
    </row>
    <row r="2017" spans="1:22" x14ac:dyDescent="0.25">
      <c r="A2017" t="str">
        <f>IF(RawData!A2017&lt;&gt;"",RawData!A2017,"")</f>
        <v/>
      </c>
      <c r="B2017" t="str">
        <f>IF(RawData!B2017&lt;&gt;"",CONCATENATE(RawData!B2017,", ",RawData!C2017),"")</f>
        <v/>
      </c>
      <c r="C2017" t="str">
        <f>IF(RawData!D2017&lt;&gt;"",RawData!D2017,"")</f>
        <v/>
      </c>
      <c r="D2017" s="28" t="str">
        <f>IF(RawData!E2017&lt;&gt;"",RawData!E2017,"")</f>
        <v/>
      </c>
      <c r="E2017" t="str">
        <f>IF(RawData!F2017&lt;&gt;"",CONCATENATE(RawData!F2017,", ",LEFT(RawData!G2017,1)),"")</f>
        <v/>
      </c>
      <c r="G2017" s="30" t="str">
        <f t="shared" si="31"/>
        <v/>
      </c>
      <c r="H2017" t="str">
        <f>IF(A2017&lt;&gt;"",VLOOKUP(G2017,ScoreRanges!$C$4:$E$8,3),"")</f>
        <v/>
      </c>
      <c r="J2017" s="30" t="str">
        <f>IF(AND(ConversionTable!$F$2&lt;&gt;"",A2017&lt;&gt;""),VLOOKUP(G2017,ConversionTable!B$2:D$402,3),"")</f>
        <v/>
      </c>
      <c r="K2017" t="str">
        <f>IF(AND(ConversionTable!$F$2&lt;&gt;"",A2017&lt;&gt;""),VLOOKUP(J2017,ConversionTable!I$4:K$7,3),"")</f>
        <v/>
      </c>
      <c r="M2017" t="str">
        <f>IF(A2017&lt;&gt;"",(RawData!AC2017*ScoringModel!$B$11+RawData!AD2017*ScoringModel!$B$21+RawData!AE2017*ScoringModel!$B$31)*0.01,"")</f>
        <v/>
      </c>
      <c r="N2017" t="str">
        <f>IF(A2017&lt;&gt;"",(RawData!H2017*ScoringModel!$B$4+RawData!I2017*ScoringModel!$B$5+RawData!J2017*ScoringModel!$B$6+RawData!K2017*ScoringModel!$B$7+RawData!L2017*ScoringModel!$B$8+RawData!M2017*ScoringModel!$B$9+RawData!N2017*ScoringModel!$B$10)*0.01,"")</f>
        <v/>
      </c>
      <c r="O2017" t="str">
        <f>IF(A2017&lt;&gt;"",(RawData!O2017*ScoringModel!$B$14+RawData!P2017*ScoringModel!$B$15+RawData!Q2017*ScoringModel!$B$16+RawData!R2017*ScoringModel!$B$17+RawData!S2017*ScoringModel!$B$18+RawData!T2017*ScoringModel!$B$19+RawData!U2017*ScoringModel!$B$20)*0.01,"")</f>
        <v/>
      </c>
      <c r="P2017" t="str">
        <f>IF(A2017&lt;&gt;"",(RawData!V2017*ScoringModel!$B$24+RawData!W2017*ScoringModel!$B$25+RawData!X2017*ScoringModel!$B$26+RawData!Y2017*ScoringModel!$B$27+RawData!Z2017*ScoringModel!$B$28+RawData!AA2017*ScoringModel!$B$29+RawData!AB2017*ScoringModel!$B$30)*0.01,"")</f>
        <v/>
      </c>
      <c r="Q2017" s="19"/>
      <c r="R2017" s="19"/>
      <c r="S2017" s="19"/>
      <c r="T2017" s="19"/>
      <c r="U2017" s="19"/>
      <c r="V2017" s="19"/>
    </row>
    <row r="2018" spans="1:22" x14ac:dyDescent="0.25">
      <c r="A2018" t="str">
        <f>IF(RawData!A2018&lt;&gt;"",RawData!A2018,"")</f>
        <v/>
      </c>
      <c r="B2018" t="str">
        <f>IF(RawData!B2018&lt;&gt;"",CONCATENATE(RawData!B2018,", ",RawData!C2018),"")</f>
        <v/>
      </c>
      <c r="C2018" t="str">
        <f>IF(RawData!D2018&lt;&gt;"",RawData!D2018,"")</f>
        <v/>
      </c>
      <c r="D2018" s="28" t="str">
        <f>IF(RawData!E2018&lt;&gt;"",RawData!E2018,"")</f>
        <v/>
      </c>
      <c r="E2018" t="str">
        <f>IF(RawData!F2018&lt;&gt;"",CONCATENATE(RawData!F2018,", ",LEFT(RawData!G2018,1)),"")</f>
        <v/>
      </c>
      <c r="G2018" s="30" t="str">
        <f t="shared" si="31"/>
        <v/>
      </c>
      <c r="H2018" t="str">
        <f>IF(A2018&lt;&gt;"",VLOOKUP(G2018,ScoreRanges!$C$4:$E$8,3),"")</f>
        <v/>
      </c>
      <c r="J2018" s="30" t="str">
        <f>IF(AND(ConversionTable!$F$2&lt;&gt;"",A2018&lt;&gt;""),VLOOKUP(G2018,ConversionTable!B$2:D$402,3),"")</f>
        <v/>
      </c>
      <c r="K2018" t="str">
        <f>IF(AND(ConversionTable!$F$2&lt;&gt;"",A2018&lt;&gt;""),VLOOKUP(J2018,ConversionTable!I$4:K$7,3),"")</f>
        <v/>
      </c>
      <c r="M2018" t="str">
        <f>IF(A2018&lt;&gt;"",(RawData!AC2018*ScoringModel!$B$11+RawData!AD2018*ScoringModel!$B$21+RawData!AE2018*ScoringModel!$B$31)*0.01,"")</f>
        <v/>
      </c>
      <c r="N2018" t="str">
        <f>IF(A2018&lt;&gt;"",(RawData!H2018*ScoringModel!$B$4+RawData!I2018*ScoringModel!$B$5+RawData!J2018*ScoringModel!$B$6+RawData!K2018*ScoringModel!$B$7+RawData!L2018*ScoringModel!$B$8+RawData!M2018*ScoringModel!$B$9+RawData!N2018*ScoringModel!$B$10)*0.01,"")</f>
        <v/>
      </c>
      <c r="O2018" t="str">
        <f>IF(A2018&lt;&gt;"",(RawData!O2018*ScoringModel!$B$14+RawData!P2018*ScoringModel!$B$15+RawData!Q2018*ScoringModel!$B$16+RawData!R2018*ScoringModel!$B$17+RawData!S2018*ScoringModel!$B$18+RawData!T2018*ScoringModel!$B$19+RawData!U2018*ScoringModel!$B$20)*0.01,"")</f>
        <v/>
      </c>
      <c r="P2018" t="str">
        <f>IF(A2018&lt;&gt;"",(RawData!V2018*ScoringModel!$B$24+RawData!W2018*ScoringModel!$B$25+RawData!X2018*ScoringModel!$B$26+RawData!Y2018*ScoringModel!$B$27+RawData!Z2018*ScoringModel!$B$28+RawData!AA2018*ScoringModel!$B$29+RawData!AB2018*ScoringModel!$B$30)*0.01,"")</f>
        <v/>
      </c>
      <c r="Q2018" s="19"/>
      <c r="R2018" s="19"/>
      <c r="S2018" s="19"/>
      <c r="T2018" s="19"/>
      <c r="U2018" s="19"/>
      <c r="V2018" s="19"/>
    </row>
    <row r="2019" spans="1:22" x14ac:dyDescent="0.25">
      <c r="A2019" t="str">
        <f>IF(RawData!A2019&lt;&gt;"",RawData!A2019,"")</f>
        <v/>
      </c>
      <c r="B2019" t="str">
        <f>IF(RawData!B2019&lt;&gt;"",CONCATENATE(RawData!B2019,", ",RawData!C2019),"")</f>
        <v/>
      </c>
      <c r="C2019" t="str">
        <f>IF(RawData!D2019&lt;&gt;"",RawData!D2019,"")</f>
        <v/>
      </c>
      <c r="D2019" s="28" t="str">
        <f>IF(RawData!E2019&lt;&gt;"",RawData!E2019,"")</f>
        <v/>
      </c>
      <c r="E2019" t="str">
        <f>IF(RawData!F2019&lt;&gt;"",CONCATENATE(RawData!F2019,", ",LEFT(RawData!G2019,1)),"")</f>
        <v/>
      </c>
      <c r="G2019" s="30" t="str">
        <f t="shared" si="31"/>
        <v/>
      </c>
      <c r="H2019" t="str">
        <f>IF(A2019&lt;&gt;"",VLOOKUP(G2019,ScoreRanges!$C$4:$E$8,3),"")</f>
        <v/>
      </c>
      <c r="J2019" s="30" t="str">
        <f>IF(AND(ConversionTable!$F$2&lt;&gt;"",A2019&lt;&gt;""),VLOOKUP(G2019,ConversionTable!B$2:D$402,3),"")</f>
        <v/>
      </c>
      <c r="K2019" t="str">
        <f>IF(AND(ConversionTable!$F$2&lt;&gt;"",A2019&lt;&gt;""),VLOOKUP(J2019,ConversionTable!I$4:K$7,3),"")</f>
        <v/>
      </c>
      <c r="M2019" t="str">
        <f>IF(A2019&lt;&gt;"",(RawData!AC2019*ScoringModel!$B$11+RawData!AD2019*ScoringModel!$B$21+RawData!AE2019*ScoringModel!$B$31)*0.01,"")</f>
        <v/>
      </c>
      <c r="N2019" t="str">
        <f>IF(A2019&lt;&gt;"",(RawData!H2019*ScoringModel!$B$4+RawData!I2019*ScoringModel!$B$5+RawData!J2019*ScoringModel!$B$6+RawData!K2019*ScoringModel!$B$7+RawData!L2019*ScoringModel!$B$8+RawData!M2019*ScoringModel!$B$9+RawData!N2019*ScoringModel!$B$10)*0.01,"")</f>
        <v/>
      </c>
      <c r="O2019" t="str">
        <f>IF(A2019&lt;&gt;"",(RawData!O2019*ScoringModel!$B$14+RawData!P2019*ScoringModel!$B$15+RawData!Q2019*ScoringModel!$B$16+RawData!R2019*ScoringModel!$B$17+RawData!S2019*ScoringModel!$B$18+RawData!T2019*ScoringModel!$B$19+RawData!U2019*ScoringModel!$B$20)*0.01,"")</f>
        <v/>
      </c>
      <c r="P2019" t="str">
        <f>IF(A2019&lt;&gt;"",(RawData!V2019*ScoringModel!$B$24+RawData!W2019*ScoringModel!$B$25+RawData!X2019*ScoringModel!$B$26+RawData!Y2019*ScoringModel!$B$27+RawData!Z2019*ScoringModel!$B$28+RawData!AA2019*ScoringModel!$B$29+RawData!AB2019*ScoringModel!$B$30)*0.01,"")</f>
        <v/>
      </c>
      <c r="Q2019" s="19"/>
      <c r="R2019" s="19"/>
      <c r="S2019" s="19"/>
      <c r="T2019" s="19"/>
      <c r="U2019" s="19"/>
      <c r="V2019" s="19"/>
    </row>
    <row r="2020" spans="1:22" x14ac:dyDescent="0.25">
      <c r="A2020" t="str">
        <f>IF(RawData!A2020&lt;&gt;"",RawData!A2020,"")</f>
        <v/>
      </c>
      <c r="B2020" t="str">
        <f>IF(RawData!B2020&lt;&gt;"",CONCATENATE(RawData!B2020,", ",RawData!C2020),"")</f>
        <v/>
      </c>
      <c r="C2020" t="str">
        <f>IF(RawData!D2020&lt;&gt;"",RawData!D2020,"")</f>
        <v/>
      </c>
      <c r="D2020" s="28" t="str">
        <f>IF(RawData!E2020&lt;&gt;"",RawData!E2020,"")</f>
        <v/>
      </c>
      <c r="E2020" t="str">
        <f>IF(RawData!F2020&lt;&gt;"",CONCATENATE(RawData!F2020,", ",LEFT(RawData!G2020,1)),"")</f>
        <v/>
      </c>
      <c r="G2020" s="30" t="str">
        <f t="shared" si="31"/>
        <v/>
      </c>
      <c r="H2020" t="str">
        <f>IF(A2020&lt;&gt;"",VLOOKUP(G2020,ScoreRanges!$C$4:$E$8,3),"")</f>
        <v/>
      </c>
      <c r="J2020" s="30" t="str">
        <f>IF(AND(ConversionTable!$F$2&lt;&gt;"",A2020&lt;&gt;""),VLOOKUP(G2020,ConversionTable!B$2:D$402,3),"")</f>
        <v/>
      </c>
      <c r="K2020" t="str">
        <f>IF(AND(ConversionTable!$F$2&lt;&gt;"",A2020&lt;&gt;""),VLOOKUP(J2020,ConversionTable!I$4:K$7,3),"")</f>
        <v/>
      </c>
      <c r="M2020" t="str">
        <f>IF(A2020&lt;&gt;"",(RawData!AC2020*ScoringModel!$B$11+RawData!AD2020*ScoringModel!$B$21+RawData!AE2020*ScoringModel!$B$31)*0.01,"")</f>
        <v/>
      </c>
      <c r="N2020" t="str">
        <f>IF(A2020&lt;&gt;"",(RawData!H2020*ScoringModel!$B$4+RawData!I2020*ScoringModel!$B$5+RawData!J2020*ScoringModel!$B$6+RawData!K2020*ScoringModel!$B$7+RawData!L2020*ScoringModel!$B$8+RawData!M2020*ScoringModel!$B$9+RawData!N2020*ScoringModel!$B$10)*0.01,"")</f>
        <v/>
      </c>
      <c r="O2020" t="str">
        <f>IF(A2020&lt;&gt;"",(RawData!O2020*ScoringModel!$B$14+RawData!P2020*ScoringModel!$B$15+RawData!Q2020*ScoringModel!$B$16+RawData!R2020*ScoringModel!$B$17+RawData!S2020*ScoringModel!$B$18+RawData!T2020*ScoringModel!$B$19+RawData!U2020*ScoringModel!$B$20)*0.01,"")</f>
        <v/>
      </c>
      <c r="P2020" t="str">
        <f>IF(A2020&lt;&gt;"",(RawData!V2020*ScoringModel!$B$24+RawData!W2020*ScoringModel!$B$25+RawData!X2020*ScoringModel!$B$26+RawData!Y2020*ScoringModel!$B$27+RawData!Z2020*ScoringModel!$B$28+RawData!AA2020*ScoringModel!$B$29+RawData!AB2020*ScoringModel!$B$30)*0.01,"")</f>
        <v/>
      </c>
      <c r="Q2020" s="19"/>
      <c r="R2020" s="19"/>
      <c r="S2020" s="19"/>
      <c r="T2020" s="19"/>
      <c r="U2020" s="19"/>
      <c r="V2020" s="19"/>
    </row>
    <row r="2021" spans="1:22" x14ac:dyDescent="0.25">
      <c r="A2021" t="str">
        <f>IF(RawData!A2021&lt;&gt;"",RawData!A2021,"")</f>
        <v/>
      </c>
      <c r="B2021" t="str">
        <f>IF(RawData!B2021&lt;&gt;"",CONCATENATE(RawData!B2021,", ",RawData!C2021),"")</f>
        <v/>
      </c>
      <c r="C2021" t="str">
        <f>IF(RawData!D2021&lt;&gt;"",RawData!D2021,"")</f>
        <v/>
      </c>
      <c r="D2021" s="28" t="str">
        <f>IF(RawData!E2021&lt;&gt;"",RawData!E2021,"")</f>
        <v/>
      </c>
      <c r="E2021" t="str">
        <f>IF(RawData!F2021&lt;&gt;"",CONCATENATE(RawData!F2021,", ",LEFT(RawData!G2021,1)),"")</f>
        <v/>
      </c>
      <c r="G2021" s="30" t="str">
        <f t="shared" si="31"/>
        <v/>
      </c>
      <c r="H2021" t="str">
        <f>IF(A2021&lt;&gt;"",VLOOKUP(G2021,ScoreRanges!$C$4:$E$8,3),"")</f>
        <v/>
      </c>
      <c r="J2021" s="30" t="str">
        <f>IF(AND(ConversionTable!$F$2&lt;&gt;"",A2021&lt;&gt;""),VLOOKUP(G2021,ConversionTable!B$2:D$402,3),"")</f>
        <v/>
      </c>
      <c r="K2021" t="str">
        <f>IF(AND(ConversionTable!$F$2&lt;&gt;"",A2021&lt;&gt;""),VLOOKUP(J2021,ConversionTable!I$4:K$7,3),"")</f>
        <v/>
      </c>
      <c r="M2021" t="str">
        <f>IF(A2021&lt;&gt;"",(RawData!AC2021*ScoringModel!$B$11+RawData!AD2021*ScoringModel!$B$21+RawData!AE2021*ScoringModel!$B$31)*0.01,"")</f>
        <v/>
      </c>
      <c r="N2021" t="str">
        <f>IF(A2021&lt;&gt;"",(RawData!H2021*ScoringModel!$B$4+RawData!I2021*ScoringModel!$B$5+RawData!J2021*ScoringModel!$B$6+RawData!K2021*ScoringModel!$B$7+RawData!L2021*ScoringModel!$B$8+RawData!M2021*ScoringModel!$B$9+RawData!N2021*ScoringModel!$B$10)*0.01,"")</f>
        <v/>
      </c>
      <c r="O2021" t="str">
        <f>IF(A2021&lt;&gt;"",(RawData!O2021*ScoringModel!$B$14+RawData!P2021*ScoringModel!$B$15+RawData!Q2021*ScoringModel!$B$16+RawData!R2021*ScoringModel!$B$17+RawData!S2021*ScoringModel!$B$18+RawData!T2021*ScoringModel!$B$19+RawData!U2021*ScoringModel!$B$20)*0.01,"")</f>
        <v/>
      </c>
      <c r="P2021" t="str">
        <f>IF(A2021&lt;&gt;"",(RawData!V2021*ScoringModel!$B$24+RawData!W2021*ScoringModel!$B$25+RawData!X2021*ScoringModel!$B$26+RawData!Y2021*ScoringModel!$B$27+RawData!Z2021*ScoringModel!$B$28+RawData!AA2021*ScoringModel!$B$29+RawData!AB2021*ScoringModel!$B$30)*0.01,"")</f>
        <v/>
      </c>
      <c r="Q2021" s="19"/>
      <c r="R2021" s="19"/>
      <c r="S2021" s="19"/>
      <c r="T2021" s="19"/>
      <c r="U2021" s="19"/>
      <c r="V2021" s="19"/>
    </row>
    <row r="2022" spans="1:22" x14ac:dyDescent="0.25">
      <c r="A2022" t="str">
        <f>IF(RawData!A2022&lt;&gt;"",RawData!A2022,"")</f>
        <v/>
      </c>
      <c r="B2022" t="str">
        <f>IF(RawData!B2022&lt;&gt;"",CONCATENATE(RawData!B2022,", ",RawData!C2022),"")</f>
        <v/>
      </c>
      <c r="C2022" t="str">
        <f>IF(RawData!D2022&lt;&gt;"",RawData!D2022,"")</f>
        <v/>
      </c>
      <c r="D2022" s="28" t="str">
        <f>IF(RawData!E2022&lt;&gt;"",RawData!E2022,"")</f>
        <v/>
      </c>
      <c r="E2022" t="str">
        <f>IF(RawData!F2022&lt;&gt;"",CONCATENATE(RawData!F2022,", ",LEFT(RawData!G2022,1)),"")</f>
        <v/>
      </c>
      <c r="G2022" s="30" t="str">
        <f t="shared" si="31"/>
        <v/>
      </c>
      <c r="H2022" t="str">
        <f>IF(A2022&lt;&gt;"",VLOOKUP(G2022,ScoreRanges!$C$4:$E$8,3),"")</f>
        <v/>
      </c>
      <c r="J2022" s="30" t="str">
        <f>IF(AND(ConversionTable!$F$2&lt;&gt;"",A2022&lt;&gt;""),VLOOKUP(G2022,ConversionTable!B$2:D$402,3),"")</f>
        <v/>
      </c>
      <c r="K2022" t="str">
        <f>IF(AND(ConversionTable!$F$2&lt;&gt;"",A2022&lt;&gt;""),VLOOKUP(J2022,ConversionTable!I$4:K$7,3),"")</f>
        <v/>
      </c>
      <c r="M2022" t="str">
        <f>IF(A2022&lt;&gt;"",(RawData!AC2022*ScoringModel!$B$11+RawData!AD2022*ScoringModel!$B$21+RawData!AE2022*ScoringModel!$B$31)*0.01,"")</f>
        <v/>
      </c>
      <c r="N2022" t="str">
        <f>IF(A2022&lt;&gt;"",(RawData!H2022*ScoringModel!$B$4+RawData!I2022*ScoringModel!$B$5+RawData!J2022*ScoringModel!$B$6+RawData!K2022*ScoringModel!$B$7+RawData!L2022*ScoringModel!$B$8+RawData!M2022*ScoringModel!$B$9+RawData!N2022*ScoringModel!$B$10)*0.01,"")</f>
        <v/>
      </c>
      <c r="O2022" t="str">
        <f>IF(A2022&lt;&gt;"",(RawData!O2022*ScoringModel!$B$14+RawData!P2022*ScoringModel!$B$15+RawData!Q2022*ScoringModel!$B$16+RawData!R2022*ScoringModel!$B$17+RawData!S2022*ScoringModel!$B$18+RawData!T2022*ScoringModel!$B$19+RawData!U2022*ScoringModel!$B$20)*0.01,"")</f>
        <v/>
      </c>
      <c r="P2022" t="str">
        <f>IF(A2022&lt;&gt;"",(RawData!V2022*ScoringModel!$B$24+RawData!W2022*ScoringModel!$B$25+RawData!X2022*ScoringModel!$B$26+RawData!Y2022*ScoringModel!$B$27+RawData!Z2022*ScoringModel!$B$28+RawData!AA2022*ScoringModel!$B$29+RawData!AB2022*ScoringModel!$B$30)*0.01,"")</f>
        <v/>
      </c>
      <c r="Q2022" s="19"/>
      <c r="R2022" s="19"/>
      <c r="S2022" s="19"/>
      <c r="T2022" s="19"/>
      <c r="U2022" s="19"/>
      <c r="V2022" s="19"/>
    </row>
    <row r="2023" spans="1:22" x14ac:dyDescent="0.25">
      <c r="A2023" t="str">
        <f>IF(RawData!A2023&lt;&gt;"",RawData!A2023,"")</f>
        <v/>
      </c>
      <c r="B2023" t="str">
        <f>IF(RawData!B2023&lt;&gt;"",CONCATENATE(RawData!B2023,", ",RawData!C2023),"")</f>
        <v/>
      </c>
      <c r="C2023" t="str">
        <f>IF(RawData!D2023&lt;&gt;"",RawData!D2023,"")</f>
        <v/>
      </c>
      <c r="D2023" s="28" t="str">
        <f>IF(RawData!E2023&lt;&gt;"",RawData!E2023,"")</f>
        <v/>
      </c>
      <c r="E2023" t="str">
        <f>IF(RawData!F2023&lt;&gt;"",CONCATENATE(RawData!F2023,", ",LEFT(RawData!G2023,1)),"")</f>
        <v/>
      </c>
      <c r="G2023" s="30" t="str">
        <f t="shared" si="31"/>
        <v/>
      </c>
      <c r="H2023" t="str">
        <f>IF(A2023&lt;&gt;"",VLOOKUP(G2023,ScoreRanges!$C$4:$E$8,3),"")</f>
        <v/>
      </c>
      <c r="J2023" s="30" t="str">
        <f>IF(AND(ConversionTable!$F$2&lt;&gt;"",A2023&lt;&gt;""),VLOOKUP(G2023,ConversionTable!B$2:D$402,3),"")</f>
        <v/>
      </c>
      <c r="K2023" t="str">
        <f>IF(AND(ConversionTable!$F$2&lt;&gt;"",A2023&lt;&gt;""),VLOOKUP(J2023,ConversionTable!I$4:K$7,3),"")</f>
        <v/>
      </c>
      <c r="M2023" t="str">
        <f>IF(A2023&lt;&gt;"",(RawData!AC2023*ScoringModel!$B$11+RawData!AD2023*ScoringModel!$B$21+RawData!AE2023*ScoringModel!$B$31)*0.01,"")</f>
        <v/>
      </c>
      <c r="N2023" t="str">
        <f>IF(A2023&lt;&gt;"",(RawData!H2023*ScoringModel!$B$4+RawData!I2023*ScoringModel!$B$5+RawData!J2023*ScoringModel!$B$6+RawData!K2023*ScoringModel!$B$7+RawData!L2023*ScoringModel!$B$8+RawData!M2023*ScoringModel!$B$9+RawData!N2023*ScoringModel!$B$10)*0.01,"")</f>
        <v/>
      </c>
      <c r="O2023" t="str">
        <f>IF(A2023&lt;&gt;"",(RawData!O2023*ScoringModel!$B$14+RawData!P2023*ScoringModel!$B$15+RawData!Q2023*ScoringModel!$B$16+RawData!R2023*ScoringModel!$B$17+RawData!S2023*ScoringModel!$B$18+RawData!T2023*ScoringModel!$B$19+RawData!U2023*ScoringModel!$B$20)*0.01,"")</f>
        <v/>
      </c>
      <c r="P2023" t="str">
        <f>IF(A2023&lt;&gt;"",(RawData!V2023*ScoringModel!$B$24+RawData!W2023*ScoringModel!$B$25+RawData!X2023*ScoringModel!$B$26+RawData!Y2023*ScoringModel!$B$27+RawData!Z2023*ScoringModel!$B$28+RawData!AA2023*ScoringModel!$B$29+RawData!AB2023*ScoringModel!$B$30)*0.01,"")</f>
        <v/>
      </c>
      <c r="Q2023" s="19"/>
      <c r="R2023" s="19"/>
      <c r="S2023" s="19"/>
      <c r="T2023" s="19"/>
      <c r="U2023" s="19"/>
      <c r="V2023" s="19"/>
    </row>
    <row r="2024" spans="1:22" x14ac:dyDescent="0.25">
      <c r="A2024" t="str">
        <f>IF(RawData!A2024&lt;&gt;"",RawData!A2024,"")</f>
        <v/>
      </c>
      <c r="B2024" t="str">
        <f>IF(RawData!B2024&lt;&gt;"",CONCATENATE(RawData!B2024,", ",RawData!C2024),"")</f>
        <v/>
      </c>
      <c r="C2024" t="str">
        <f>IF(RawData!D2024&lt;&gt;"",RawData!D2024,"")</f>
        <v/>
      </c>
      <c r="D2024" s="28" t="str">
        <f>IF(RawData!E2024&lt;&gt;"",RawData!E2024,"")</f>
        <v/>
      </c>
      <c r="E2024" t="str">
        <f>IF(RawData!F2024&lt;&gt;"",CONCATENATE(RawData!F2024,", ",LEFT(RawData!G2024,1)),"")</f>
        <v/>
      </c>
      <c r="G2024" s="30" t="str">
        <f t="shared" si="31"/>
        <v/>
      </c>
      <c r="H2024" t="str">
        <f>IF(A2024&lt;&gt;"",VLOOKUP(G2024,ScoreRanges!$C$4:$E$8,3),"")</f>
        <v/>
      </c>
      <c r="J2024" s="30" t="str">
        <f>IF(AND(ConversionTable!$F$2&lt;&gt;"",A2024&lt;&gt;""),VLOOKUP(G2024,ConversionTable!B$2:D$402,3),"")</f>
        <v/>
      </c>
      <c r="K2024" t="str">
        <f>IF(AND(ConversionTable!$F$2&lt;&gt;"",A2024&lt;&gt;""),VLOOKUP(J2024,ConversionTable!I$4:K$7,3),"")</f>
        <v/>
      </c>
      <c r="M2024" t="str">
        <f>IF(A2024&lt;&gt;"",(RawData!AC2024*ScoringModel!$B$11+RawData!AD2024*ScoringModel!$B$21+RawData!AE2024*ScoringModel!$B$31)*0.01,"")</f>
        <v/>
      </c>
      <c r="N2024" t="str">
        <f>IF(A2024&lt;&gt;"",(RawData!H2024*ScoringModel!$B$4+RawData!I2024*ScoringModel!$B$5+RawData!J2024*ScoringModel!$B$6+RawData!K2024*ScoringModel!$B$7+RawData!L2024*ScoringModel!$B$8+RawData!M2024*ScoringModel!$B$9+RawData!N2024*ScoringModel!$B$10)*0.01,"")</f>
        <v/>
      </c>
      <c r="O2024" t="str">
        <f>IF(A2024&lt;&gt;"",(RawData!O2024*ScoringModel!$B$14+RawData!P2024*ScoringModel!$B$15+RawData!Q2024*ScoringModel!$B$16+RawData!R2024*ScoringModel!$B$17+RawData!S2024*ScoringModel!$B$18+RawData!T2024*ScoringModel!$B$19+RawData!U2024*ScoringModel!$B$20)*0.01,"")</f>
        <v/>
      </c>
      <c r="P2024" t="str">
        <f>IF(A2024&lt;&gt;"",(RawData!V2024*ScoringModel!$B$24+RawData!W2024*ScoringModel!$B$25+RawData!X2024*ScoringModel!$B$26+RawData!Y2024*ScoringModel!$B$27+RawData!Z2024*ScoringModel!$B$28+RawData!AA2024*ScoringModel!$B$29+RawData!AB2024*ScoringModel!$B$30)*0.01,"")</f>
        <v/>
      </c>
      <c r="Q2024" s="19"/>
      <c r="R2024" s="19"/>
      <c r="S2024" s="19"/>
      <c r="T2024" s="19"/>
      <c r="U2024" s="19"/>
      <c r="V2024" s="19"/>
    </row>
    <row r="2025" spans="1:22" x14ac:dyDescent="0.25">
      <c r="A2025" t="str">
        <f>IF(RawData!A2025&lt;&gt;"",RawData!A2025,"")</f>
        <v/>
      </c>
      <c r="B2025" t="str">
        <f>IF(RawData!B2025&lt;&gt;"",CONCATENATE(RawData!B2025,", ",RawData!C2025),"")</f>
        <v/>
      </c>
      <c r="C2025" t="str">
        <f>IF(RawData!D2025&lt;&gt;"",RawData!D2025,"")</f>
        <v/>
      </c>
      <c r="D2025" s="28" t="str">
        <f>IF(RawData!E2025&lt;&gt;"",RawData!E2025,"")</f>
        <v/>
      </c>
      <c r="E2025" t="str">
        <f>IF(RawData!F2025&lt;&gt;"",CONCATENATE(RawData!F2025,", ",LEFT(RawData!G2025,1)),"")</f>
        <v/>
      </c>
      <c r="G2025" s="30" t="str">
        <f t="shared" si="31"/>
        <v/>
      </c>
      <c r="H2025" t="str">
        <f>IF(A2025&lt;&gt;"",VLOOKUP(G2025,ScoreRanges!$C$4:$E$8,3),"")</f>
        <v/>
      </c>
      <c r="J2025" s="30" t="str">
        <f>IF(AND(ConversionTable!$F$2&lt;&gt;"",A2025&lt;&gt;""),VLOOKUP(G2025,ConversionTable!B$2:D$402,3),"")</f>
        <v/>
      </c>
      <c r="K2025" t="str">
        <f>IF(AND(ConversionTable!$F$2&lt;&gt;"",A2025&lt;&gt;""),VLOOKUP(J2025,ConversionTable!I$4:K$7,3),"")</f>
        <v/>
      </c>
      <c r="M2025" t="str">
        <f>IF(A2025&lt;&gt;"",(RawData!AC2025*ScoringModel!$B$11+RawData!AD2025*ScoringModel!$B$21+RawData!AE2025*ScoringModel!$B$31)*0.01,"")</f>
        <v/>
      </c>
      <c r="N2025" t="str">
        <f>IF(A2025&lt;&gt;"",(RawData!H2025*ScoringModel!$B$4+RawData!I2025*ScoringModel!$B$5+RawData!J2025*ScoringModel!$B$6+RawData!K2025*ScoringModel!$B$7+RawData!L2025*ScoringModel!$B$8+RawData!M2025*ScoringModel!$B$9+RawData!N2025*ScoringModel!$B$10)*0.01,"")</f>
        <v/>
      </c>
      <c r="O2025" t="str">
        <f>IF(A2025&lt;&gt;"",(RawData!O2025*ScoringModel!$B$14+RawData!P2025*ScoringModel!$B$15+RawData!Q2025*ScoringModel!$B$16+RawData!R2025*ScoringModel!$B$17+RawData!S2025*ScoringModel!$B$18+RawData!T2025*ScoringModel!$B$19+RawData!U2025*ScoringModel!$B$20)*0.01,"")</f>
        <v/>
      </c>
      <c r="P2025" t="str">
        <f>IF(A2025&lt;&gt;"",(RawData!V2025*ScoringModel!$B$24+RawData!W2025*ScoringModel!$B$25+RawData!X2025*ScoringModel!$B$26+RawData!Y2025*ScoringModel!$B$27+RawData!Z2025*ScoringModel!$B$28+RawData!AA2025*ScoringModel!$B$29+RawData!AB2025*ScoringModel!$B$30)*0.01,"")</f>
        <v/>
      </c>
      <c r="Q2025" s="19"/>
      <c r="R2025" s="19"/>
      <c r="S2025" s="19"/>
      <c r="T2025" s="19"/>
      <c r="U2025" s="19"/>
      <c r="V2025" s="19"/>
    </row>
    <row r="2026" spans="1:22" x14ac:dyDescent="0.25">
      <c r="A2026" t="str">
        <f>IF(RawData!A2026&lt;&gt;"",RawData!A2026,"")</f>
        <v/>
      </c>
      <c r="B2026" t="str">
        <f>IF(RawData!B2026&lt;&gt;"",CONCATENATE(RawData!B2026,", ",RawData!C2026),"")</f>
        <v/>
      </c>
      <c r="C2026" t="str">
        <f>IF(RawData!D2026&lt;&gt;"",RawData!D2026,"")</f>
        <v/>
      </c>
      <c r="D2026" s="28" t="str">
        <f>IF(RawData!E2026&lt;&gt;"",RawData!E2026,"")</f>
        <v/>
      </c>
      <c r="E2026" t="str">
        <f>IF(RawData!F2026&lt;&gt;"",CONCATENATE(RawData!F2026,", ",LEFT(RawData!G2026,1)),"")</f>
        <v/>
      </c>
      <c r="G2026" s="30" t="str">
        <f t="shared" si="31"/>
        <v/>
      </c>
      <c r="H2026" t="str">
        <f>IF(A2026&lt;&gt;"",VLOOKUP(G2026,ScoreRanges!$C$4:$E$8,3),"")</f>
        <v/>
      </c>
      <c r="J2026" s="30" t="str">
        <f>IF(AND(ConversionTable!$F$2&lt;&gt;"",A2026&lt;&gt;""),VLOOKUP(G2026,ConversionTable!B$2:D$402,3),"")</f>
        <v/>
      </c>
      <c r="K2026" t="str">
        <f>IF(AND(ConversionTable!$F$2&lt;&gt;"",A2026&lt;&gt;""),VLOOKUP(J2026,ConversionTable!I$4:K$7,3),"")</f>
        <v/>
      </c>
      <c r="M2026" t="str">
        <f>IF(A2026&lt;&gt;"",(RawData!AC2026*ScoringModel!$B$11+RawData!AD2026*ScoringModel!$B$21+RawData!AE2026*ScoringModel!$B$31)*0.01,"")</f>
        <v/>
      </c>
      <c r="N2026" t="str">
        <f>IF(A2026&lt;&gt;"",(RawData!H2026*ScoringModel!$B$4+RawData!I2026*ScoringModel!$B$5+RawData!J2026*ScoringModel!$B$6+RawData!K2026*ScoringModel!$B$7+RawData!L2026*ScoringModel!$B$8+RawData!M2026*ScoringModel!$B$9+RawData!N2026*ScoringModel!$B$10)*0.01,"")</f>
        <v/>
      </c>
      <c r="O2026" t="str">
        <f>IF(A2026&lt;&gt;"",(RawData!O2026*ScoringModel!$B$14+RawData!P2026*ScoringModel!$B$15+RawData!Q2026*ScoringModel!$B$16+RawData!R2026*ScoringModel!$B$17+RawData!S2026*ScoringModel!$B$18+RawData!T2026*ScoringModel!$B$19+RawData!U2026*ScoringModel!$B$20)*0.01,"")</f>
        <v/>
      </c>
      <c r="P2026" t="str">
        <f>IF(A2026&lt;&gt;"",(RawData!V2026*ScoringModel!$B$24+RawData!W2026*ScoringModel!$B$25+RawData!X2026*ScoringModel!$B$26+RawData!Y2026*ScoringModel!$B$27+RawData!Z2026*ScoringModel!$B$28+RawData!AA2026*ScoringModel!$B$29+RawData!AB2026*ScoringModel!$B$30)*0.01,"")</f>
        <v/>
      </c>
      <c r="Q2026" s="19"/>
      <c r="R2026" s="19"/>
      <c r="S2026" s="19"/>
      <c r="T2026" s="19"/>
      <c r="U2026" s="19"/>
      <c r="V2026" s="19"/>
    </row>
    <row r="2027" spans="1:22" x14ac:dyDescent="0.25">
      <c r="A2027" t="str">
        <f>IF(RawData!A2027&lt;&gt;"",RawData!A2027,"")</f>
        <v/>
      </c>
      <c r="B2027" t="str">
        <f>IF(RawData!B2027&lt;&gt;"",CONCATENATE(RawData!B2027,", ",RawData!C2027),"")</f>
        <v/>
      </c>
      <c r="C2027" t="str">
        <f>IF(RawData!D2027&lt;&gt;"",RawData!D2027,"")</f>
        <v/>
      </c>
      <c r="D2027" s="28" t="str">
        <f>IF(RawData!E2027&lt;&gt;"",RawData!E2027,"")</f>
        <v/>
      </c>
      <c r="E2027" t="str">
        <f>IF(RawData!F2027&lt;&gt;"",CONCATENATE(RawData!F2027,", ",LEFT(RawData!G2027,1)),"")</f>
        <v/>
      </c>
      <c r="G2027" s="30" t="str">
        <f t="shared" si="31"/>
        <v/>
      </c>
      <c r="H2027" t="str">
        <f>IF(A2027&lt;&gt;"",VLOOKUP(G2027,ScoreRanges!$C$4:$E$8,3),"")</f>
        <v/>
      </c>
      <c r="J2027" s="30" t="str">
        <f>IF(AND(ConversionTable!$F$2&lt;&gt;"",A2027&lt;&gt;""),VLOOKUP(G2027,ConversionTable!B$2:D$402,3),"")</f>
        <v/>
      </c>
      <c r="K2027" t="str">
        <f>IF(AND(ConversionTable!$F$2&lt;&gt;"",A2027&lt;&gt;""),VLOOKUP(J2027,ConversionTable!I$4:K$7,3),"")</f>
        <v/>
      </c>
      <c r="M2027" t="str">
        <f>IF(A2027&lt;&gt;"",(RawData!AC2027*ScoringModel!$B$11+RawData!AD2027*ScoringModel!$B$21+RawData!AE2027*ScoringModel!$B$31)*0.01,"")</f>
        <v/>
      </c>
      <c r="N2027" t="str">
        <f>IF(A2027&lt;&gt;"",(RawData!H2027*ScoringModel!$B$4+RawData!I2027*ScoringModel!$B$5+RawData!J2027*ScoringModel!$B$6+RawData!K2027*ScoringModel!$B$7+RawData!L2027*ScoringModel!$B$8+RawData!M2027*ScoringModel!$B$9+RawData!N2027*ScoringModel!$B$10)*0.01,"")</f>
        <v/>
      </c>
      <c r="O2027" t="str">
        <f>IF(A2027&lt;&gt;"",(RawData!O2027*ScoringModel!$B$14+RawData!P2027*ScoringModel!$B$15+RawData!Q2027*ScoringModel!$B$16+RawData!R2027*ScoringModel!$B$17+RawData!S2027*ScoringModel!$B$18+RawData!T2027*ScoringModel!$B$19+RawData!U2027*ScoringModel!$B$20)*0.01,"")</f>
        <v/>
      </c>
      <c r="P2027" t="str">
        <f>IF(A2027&lt;&gt;"",(RawData!V2027*ScoringModel!$B$24+RawData!W2027*ScoringModel!$B$25+RawData!X2027*ScoringModel!$B$26+RawData!Y2027*ScoringModel!$B$27+RawData!Z2027*ScoringModel!$B$28+RawData!AA2027*ScoringModel!$B$29+RawData!AB2027*ScoringModel!$B$30)*0.01,"")</f>
        <v/>
      </c>
      <c r="Q2027" s="19"/>
      <c r="R2027" s="19"/>
      <c r="S2027" s="19"/>
      <c r="T2027" s="19"/>
      <c r="U2027" s="19"/>
      <c r="V2027" s="19"/>
    </row>
    <row r="2028" spans="1:22" x14ac:dyDescent="0.25">
      <c r="A2028" t="str">
        <f>IF(RawData!A2028&lt;&gt;"",RawData!A2028,"")</f>
        <v/>
      </c>
      <c r="B2028" t="str">
        <f>IF(RawData!B2028&lt;&gt;"",CONCATENATE(RawData!B2028,", ",RawData!C2028),"")</f>
        <v/>
      </c>
      <c r="C2028" t="str">
        <f>IF(RawData!D2028&lt;&gt;"",RawData!D2028,"")</f>
        <v/>
      </c>
      <c r="D2028" s="28" t="str">
        <f>IF(RawData!E2028&lt;&gt;"",RawData!E2028,"")</f>
        <v/>
      </c>
      <c r="E2028" t="str">
        <f>IF(RawData!F2028&lt;&gt;"",CONCATENATE(RawData!F2028,", ",LEFT(RawData!G2028,1)),"")</f>
        <v/>
      </c>
      <c r="G2028" s="30" t="str">
        <f t="shared" si="31"/>
        <v/>
      </c>
      <c r="H2028" t="str">
        <f>IF(A2028&lt;&gt;"",VLOOKUP(G2028,ScoreRanges!$C$4:$E$8,3),"")</f>
        <v/>
      </c>
      <c r="J2028" s="30" t="str">
        <f>IF(AND(ConversionTable!$F$2&lt;&gt;"",A2028&lt;&gt;""),VLOOKUP(G2028,ConversionTable!B$2:D$402,3),"")</f>
        <v/>
      </c>
      <c r="K2028" t="str">
        <f>IF(AND(ConversionTable!$F$2&lt;&gt;"",A2028&lt;&gt;""),VLOOKUP(J2028,ConversionTable!I$4:K$7,3),"")</f>
        <v/>
      </c>
      <c r="M2028" t="str">
        <f>IF(A2028&lt;&gt;"",(RawData!AC2028*ScoringModel!$B$11+RawData!AD2028*ScoringModel!$B$21+RawData!AE2028*ScoringModel!$B$31)*0.01,"")</f>
        <v/>
      </c>
      <c r="N2028" t="str">
        <f>IF(A2028&lt;&gt;"",(RawData!H2028*ScoringModel!$B$4+RawData!I2028*ScoringModel!$B$5+RawData!J2028*ScoringModel!$B$6+RawData!K2028*ScoringModel!$B$7+RawData!L2028*ScoringModel!$B$8+RawData!M2028*ScoringModel!$B$9+RawData!N2028*ScoringModel!$B$10)*0.01,"")</f>
        <v/>
      </c>
      <c r="O2028" t="str">
        <f>IF(A2028&lt;&gt;"",(RawData!O2028*ScoringModel!$B$14+RawData!P2028*ScoringModel!$B$15+RawData!Q2028*ScoringModel!$B$16+RawData!R2028*ScoringModel!$B$17+RawData!S2028*ScoringModel!$B$18+RawData!T2028*ScoringModel!$B$19+RawData!U2028*ScoringModel!$B$20)*0.01,"")</f>
        <v/>
      </c>
      <c r="P2028" t="str">
        <f>IF(A2028&lt;&gt;"",(RawData!V2028*ScoringModel!$B$24+RawData!W2028*ScoringModel!$B$25+RawData!X2028*ScoringModel!$B$26+RawData!Y2028*ScoringModel!$B$27+RawData!Z2028*ScoringModel!$B$28+RawData!AA2028*ScoringModel!$B$29+RawData!AB2028*ScoringModel!$B$30)*0.01,"")</f>
        <v/>
      </c>
      <c r="Q2028" s="19"/>
      <c r="R2028" s="19"/>
      <c r="S2028" s="19"/>
      <c r="T2028" s="19"/>
      <c r="U2028" s="19"/>
      <c r="V2028" s="19"/>
    </row>
    <row r="2029" spans="1:22" x14ac:dyDescent="0.25">
      <c r="A2029" t="str">
        <f>IF(RawData!A2029&lt;&gt;"",RawData!A2029,"")</f>
        <v/>
      </c>
      <c r="B2029" t="str">
        <f>IF(RawData!B2029&lt;&gt;"",CONCATENATE(RawData!B2029,", ",RawData!C2029),"")</f>
        <v/>
      </c>
      <c r="C2029" t="str">
        <f>IF(RawData!D2029&lt;&gt;"",RawData!D2029,"")</f>
        <v/>
      </c>
      <c r="D2029" s="28" t="str">
        <f>IF(RawData!E2029&lt;&gt;"",RawData!E2029,"")</f>
        <v/>
      </c>
      <c r="E2029" t="str">
        <f>IF(RawData!F2029&lt;&gt;"",CONCATENATE(RawData!F2029,", ",LEFT(RawData!G2029,1)),"")</f>
        <v/>
      </c>
      <c r="G2029" s="30" t="str">
        <f t="shared" si="31"/>
        <v/>
      </c>
      <c r="H2029" t="str">
        <f>IF(A2029&lt;&gt;"",VLOOKUP(G2029,ScoreRanges!$C$4:$E$8,3),"")</f>
        <v/>
      </c>
      <c r="J2029" s="30" t="str">
        <f>IF(AND(ConversionTable!$F$2&lt;&gt;"",A2029&lt;&gt;""),VLOOKUP(G2029,ConversionTable!B$2:D$402,3),"")</f>
        <v/>
      </c>
      <c r="K2029" t="str">
        <f>IF(AND(ConversionTable!$F$2&lt;&gt;"",A2029&lt;&gt;""),VLOOKUP(J2029,ConversionTable!I$4:K$7,3),"")</f>
        <v/>
      </c>
      <c r="M2029" t="str">
        <f>IF(A2029&lt;&gt;"",(RawData!AC2029*ScoringModel!$B$11+RawData!AD2029*ScoringModel!$B$21+RawData!AE2029*ScoringModel!$B$31)*0.01,"")</f>
        <v/>
      </c>
      <c r="N2029" t="str">
        <f>IF(A2029&lt;&gt;"",(RawData!H2029*ScoringModel!$B$4+RawData!I2029*ScoringModel!$B$5+RawData!J2029*ScoringModel!$B$6+RawData!K2029*ScoringModel!$B$7+RawData!L2029*ScoringModel!$B$8+RawData!M2029*ScoringModel!$B$9+RawData!N2029*ScoringModel!$B$10)*0.01,"")</f>
        <v/>
      </c>
      <c r="O2029" t="str">
        <f>IF(A2029&lt;&gt;"",(RawData!O2029*ScoringModel!$B$14+RawData!P2029*ScoringModel!$B$15+RawData!Q2029*ScoringModel!$B$16+RawData!R2029*ScoringModel!$B$17+RawData!S2029*ScoringModel!$B$18+RawData!T2029*ScoringModel!$B$19+RawData!U2029*ScoringModel!$B$20)*0.01,"")</f>
        <v/>
      </c>
      <c r="P2029" t="str">
        <f>IF(A2029&lt;&gt;"",(RawData!V2029*ScoringModel!$B$24+RawData!W2029*ScoringModel!$B$25+RawData!X2029*ScoringModel!$B$26+RawData!Y2029*ScoringModel!$B$27+RawData!Z2029*ScoringModel!$B$28+RawData!AA2029*ScoringModel!$B$29+RawData!AB2029*ScoringModel!$B$30)*0.01,"")</f>
        <v/>
      </c>
      <c r="Q2029" s="19"/>
      <c r="R2029" s="19"/>
      <c r="S2029" s="19"/>
      <c r="T2029" s="19"/>
      <c r="U2029" s="19"/>
      <c r="V2029" s="19"/>
    </row>
    <row r="2030" spans="1:22" x14ac:dyDescent="0.25">
      <c r="A2030" t="str">
        <f>IF(RawData!A2030&lt;&gt;"",RawData!A2030,"")</f>
        <v/>
      </c>
      <c r="B2030" t="str">
        <f>IF(RawData!B2030&lt;&gt;"",CONCATENATE(RawData!B2030,", ",RawData!C2030),"")</f>
        <v/>
      </c>
      <c r="C2030" t="str">
        <f>IF(RawData!D2030&lt;&gt;"",RawData!D2030,"")</f>
        <v/>
      </c>
      <c r="D2030" s="28" t="str">
        <f>IF(RawData!E2030&lt;&gt;"",RawData!E2030,"")</f>
        <v/>
      </c>
      <c r="E2030" t="str">
        <f>IF(RawData!F2030&lt;&gt;"",CONCATENATE(RawData!F2030,", ",LEFT(RawData!G2030,1)),"")</f>
        <v/>
      </c>
      <c r="G2030" s="30" t="str">
        <f t="shared" si="31"/>
        <v/>
      </c>
      <c r="H2030" t="str">
        <f>IF(A2030&lt;&gt;"",VLOOKUP(G2030,ScoreRanges!$C$4:$E$8,3),"")</f>
        <v/>
      </c>
      <c r="J2030" s="30" t="str">
        <f>IF(AND(ConversionTable!$F$2&lt;&gt;"",A2030&lt;&gt;""),VLOOKUP(G2030,ConversionTable!B$2:D$402,3),"")</f>
        <v/>
      </c>
      <c r="K2030" t="str">
        <f>IF(AND(ConversionTable!$F$2&lt;&gt;"",A2030&lt;&gt;""),VLOOKUP(J2030,ConversionTable!I$4:K$7,3),"")</f>
        <v/>
      </c>
      <c r="M2030" t="str">
        <f>IF(A2030&lt;&gt;"",(RawData!AC2030*ScoringModel!$B$11+RawData!AD2030*ScoringModel!$B$21+RawData!AE2030*ScoringModel!$B$31)*0.01,"")</f>
        <v/>
      </c>
      <c r="N2030" t="str">
        <f>IF(A2030&lt;&gt;"",(RawData!H2030*ScoringModel!$B$4+RawData!I2030*ScoringModel!$B$5+RawData!J2030*ScoringModel!$B$6+RawData!K2030*ScoringModel!$B$7+RawData!L2030*ScoringModel!$B$8+RawData!M2030*ScoringModel!$B$9+RawData!N2030*ScoringModel!$B$10)*0.01,"")</f>
        <v/>
      </c>
      <c r="O2030" t="str">
        <f>IF(A2030&lt;&gt;"",(RawData!O2030*ScoringModel!$B$14+RawData!P2030*ScoringModel!$B$15+RawData!Q2030*ScoringModel!$B$16+RawData!R2030*ScoringModel!$B$17+RawData!S2030*ScoringModel!$B$18+RawData!T2030*ScoringModel!$B$19+RawData!U2030*ScoringModel!$B$20)*0.01,"")</f>
        <v/>
      </c>
      <c r="P2030" t="str">
        <f>IF(A2030&lt;&gt;"",(RawData!V2030*ScoringModel!$B$24+RawData!W2030*ScoringModel!$B$25+RawData!X2030*ScoringModel!$B$26+RawData!Y2030*ScoringModel!$B$27+RawData!Z2030*ScoringModel!$B$28+RawData!AA2030*ScoringModel!$B$29+RawData!AB2030*ScoringModel!$B$30)*0.01,"")</f>
        <v/>
      </c>
      <c r="Q2030" s="19"/>
      <c r="R2030" s="19"/>
      <c r="S2030" s="19"/>
      <c r="T2030" s="19"/>
      <c r="U2030" s="19"/>
      <c r="V2030" s="19"/>
    </row>
    <row r="2031" spans="1:22" x14ac:dyDescent="0.25">
      <c r="A2031" t="str">
        <f>IF(RawData!A2031&lt;&gt;"",RawData!A2031,"")</f>
        <v/>
      </c>
      <c r="B2031" t="str">
        <f>IF(RawData!B2031&lt;&gt;"",CONCATENATE(RawData!B2031,", ",RawData!C2031),"")</f>
        <v/>
      </c>
      <c r="C2031" t="str">
        <f>IF(RawData!D2031&lt;&gt;"",RawData!D2031,"")</f>
        <v/>
      </c>
      <c r="D2031" s="28" t="str">
        <f>IF(RawData!E2031&lt;&gt;"",RawData!E2031,"")</f>
        <v/>
      </c>
      <c r="E2031" t="str">
        <f>IF(RawData!F2031&lt;&gt;"",CONCATENATE(RawData!F2031,", ",LEFT(RawData!G2031,1)),"")</f>
        <v/>
      </c>
      <c r="G2031" s="30" t="str">
        <f t="shared" si="31"/>
        <v/>
      </c>
      <c r="H2031" t="str">
        <f>IF(A2031&lt;&gt;"",VLOOKUP(G2031,ScoreRanges!$C$4:$E$8,3),"")</f>
        <v/>
      </c>
      <c r="J2031" s="30" t="str">
        <f>IF(AND(ConversionTable!$F$2&lt;&gt;"",A2031&lt;&gt;""),VLOOKUP(G2031,ConversionTable!B$2:D$402,3),"")</f>
        <v/>
      </c>
      <c r="K2031" t="str">
        <f>IF(AND(ConversionTable!$F$2&lt;&gt;"",A2031&lt;&gt;""),VLOOKUP(J2031,ConversionTable!I$4:K$7,3),"")</f>
        <v/>
      </c>
      <c r="M2031" t="str">
        <f>IF(A2031&lt;&gt;"",(RawData!AC2031*ScoringModel!$B$11+RawData!AD2031*ScoringModel!$B$21+RawData!AE2031*ScoringModel!$B$31)*0.01,"")</f>
        <v/>
      </c>
      <c r="N2031" t="str">
        <f>IF(A2031&lt;&gt;"",(RawData!H2031*ScoringModel!$B$4+RawData!I2031*ScoringModel!$B$5+RawData!J2031*ScoringModel!$B$6+RawData!K2031*ScoringModel!$B$7+RawData!L2031*ScoringModel!$B$8+RawData!M2031*ScoringModel!$B$9+RawData!N2031*ScoringModel!$B$10)*0.01,"")</f>
        <v/>
      </c>
      <c r="O2031" t="str">
        <f>IF(A2031&lt;&gt;"",(RawData!O2031*ScoringModel!$B$14+RawData!P2031*ScoringModel!$B$15+RawData!Q2031*ScoringModel!$B$16+RawData!R2031*ScoringModel!$B$17+RawData!S2031*ScoringModel!$B$18+RawData!T2031*ScoringModel!$B$19+RawData!U2031*ScoringModel!$B$20)*0.01,"")</f>
        <v/>
      </c>
      <c r="P2031" t="str">
        <f>IF(A2031&lt;&gt;"",(RawData!V2031*ScoringModel!$B$24+RawData!W2031*ScoringModel!$B$25+RawData!X2031*ScoringModel!$B$26+RawData!Y2031*ScoringModel!$B$27+RawData!Z2031*ScoringModel!$B$28+RawData!AA2031*ScoringModel!$B$29+RawData!AB2031*ScoringModel!$B$30)*0.01,"")</f>
        <v/>
      </c>
      <c r="Q2031" s="19"/>
      <c r="R2031" s="19"/>
      <c r="S2031" s="19"/>
      <c r="T2031" s="19"/>
      <c r="U2031" s="19"/>
      <c r="V2031" s="19"/>
    </row>
    <row r="2032" spans="1:22" x14ac:dyDescent="0.25">
      <c r="A2032" t="str">
        <f>IF(RawData!A2032&lt;&gt;"",RawData!A2032,"")</f>
        <v/>
      </c>
      <c r="B2032" t="str">
        <f>IF(RawData!B2032&lt;&gt;"",CONCATENATE(RawData!B2032,", ",RawData!C2032),"")</f>
        <v/>
      </c>
      <c r="C2032" t="str">
        <f>IF(RawData!D2032&lt;&gt;"",RawData!D2032,"")</f>
        <v/>
      </c>
      <c r="D2032" s="28" t="str">
        <f>IF(RawData!E2032&lt;&gt;"",RawData!E2032,"")</f>
        <v/>
      </c>
      <c r="E2032" t="str">
        <f>IF(RawData!F2032&lt;&gt;"",CONCATENATE(RawData!F2032,", ",LEFT(RawData!G2032,1)),"")</f>
        <v/>
      </c>
      <c r="G2032" s="30" t="str">
        <f t="shared" si="31"/>
        <v/>
      </c>
      <c r="H2032" t="str">
        <f>IF(A2032&lt;&gt;"",VLOOKUP(G2032,ScoreRanges!$C$4:$E$8,3),"")</f>
        <v/>
      </c>
      <c r="J2032" s="30" t="str">
        <f>IF(AND(ConversionTable!$F$2&lt;&gt;"",A2032&lt;&gt;""),VLOOKUP(G2032,ConversionTable!B$2:D$402,3),"")</f>
        <v/>
      </c>
      <c r="K2032" t="str">
        <f>IF(AND(ConversionTable!$F$2&lt;&gt;"",A2032&lt;&gt;""),VLOOKUP(J2032,ConversionTable!I$4:K$7,3),"")</f>
        <v/>
      </c>
      <c r="M2032" t="str">
        <f>IF(A2032&lt;&gt;"",(RawData!AC2032*ScoringModel!$B$11+RawData!AD2032*ScoringModel!$B$21+RawData!AE2032*ScoringModel!$B$31)*0.01,"")</f>
        <v/>
      </c>
      <c r="N2032" t="str">
        <f>IF(A2032&lt;&gt;"",(RawData!H2032*ScoringModel!$B$4+RawData!I2032*ScoringModel!$B$5+RawData!J2032*ScoringModel!$B$6+RawData!K2032*ScoringModel!$B$7+RawData!L2032*ScoringModel!$B$8+RawData!M2032*ScoringModel!$B$9+RawData!N2032*ScoringModel!$B$10)*0.01,"")</f>
        <v/>
      </c>
      <c r="O2032" t="str">
        <f>IF(A2032&lt;&gt;"",(RawData!O2032*ScoringModel!$B$14+RawData!P2032*ScoringModel!$B$15+RawData!Q2032*ScoringModel!$B$16+RawData!R2032*ScoringModel!$B$17+RawData!S2032*ScoringModel!$B$18+RawData!T2032*ScoringModel!$B$19+RawData!U2032*ScoringModel!$B$20)*0.01,"")</f>
        <v/>
      </c>
      <c r="P2032" t="str">
        <f>IF(A2032&lt;&gt;"",(RawData!V2032*ScoringModel!$B$24+RawData!W2032*ScoringModel!$B$25+RawData!X2032*ScoringModel!$B$26+RawData!Y2032*ScoringModel!$B$27+RawData!Z2032*ScoringModel!$B$28+RawData!AA2032*ScoringModel!$B$29+RawData!AB2032*ScoringModel!$B$30)*0.01,"")</f>
        <v/>
      </c>
      <c r="Q2032" s="19"/>
      <c r="R2032" s="19"/>
      <c r="S2032" s="19"/>
      <c r="T2032" s="19"/>
      <c r="U2032" s="19"/>
      <c r="V2032" s="19"/>
    </row>
    <row r="2033" spans="1:22" x14ac:dyDescent="0.25">
      <c r="A2033" t="str">
        <f>IF(RawData!A2033&lt;&gt;"",RawData!A2033,"")</f>
        <v/>
      </c>
      <c r="B2033" t="str">
        <f>IF(RawData!B2033&lt;&gt;"",CONCATENATE(RawData!B2033,", ",RawData!C2033),"")</f>
        <v/>
      </c>
      <c r="C2033" t="str">
        <f>IF(RawData!D2033&lt;&gt;"",RawData!D2033,"")</f>
        <v/>
      </c>
      <c r="D2033" s="28" t="str">
        <f>IF(RawData!E2033&lt;&gt;"",RawData!E2033,"")</f>
        <v/>
      </c>
      <c r="E2033" t="str">
        <f>IF(RawData!F2033&lt;&gt;"",CONCATENATE(RawData!F2033,", ",LEFT(RawData!G2033,1)),"")</f>
        <v/>
      </c>
      <c r="G2033" s="30" t="str">
        <f t="shared" si="31"/>
        <v/>
      </c>
      <c r="H2033" t="str">
        <f>IF(A2033&lt;&gt;"",VLOOKUP(G2033,ScoreRanges!$C$4:$E$8,3),"")</f>
        <v/>
      </c>
      <c r="J2033" s="30" t="str">
        <f>IF(AND(ConversionTable!$F$2&lt;&gt;"",A2033&lt;&gt;""),VLOOKUP(G2033,ConversionTable!B$2:D$402,3),"")</f>
        <v/>
      </c>
      <c r="K2033" t="str">
        <f>IF(AND(ConversionTable!$F$2&lt;&gt;"",A2033&lt;&gt;""),VLOOKUP(J2033,ConversionTable!I$4:K$7,3),"")</f>
        <v/>
      </c>
      <c r="M2033" t="str">
        <f>IF(A2033&lt;&gt;"",(RawData!AC2033*ScoringModel!$B$11+RawData!AD2033*ScoringModel!$B$21+RawData!AE2033*ScoringModel!$B$31)*0.01,"")</f>
        <v/>
      </c>
      <c r="N2033" t="str">
        <f>IF(A2033&lt;&gt;"",(RawData!H2033*ScoringModel!$B$4+RawData!I2033*ScoringModel!$B$5+RawData!J2033*ScoringModel!$B$6+RawData!K2033*ScoringModel!$B$7+RawData!L2033*ScoringModel!$B$8+RawData!M2033*ScoringModel!$B$9+RawData!N2033*ScoringModel!$B$10)*0.01,"")</f>
        <v/>
      </c>
      <c r="O2033" t="str">
        <f>IF(A2033&lt;&gt;"",(RawData!O2033*ScoringModel!$B$14+RawData!P2033*ScoringModel!$B$15+RawData!Q2033*ScoringModel!$B$16+RawData!R2033*ScoringModel!$B$17+RawData!S2033*ScoringModel!$B$18+RawData!T2033*ScoringModel!$B$19+RawData!U2033*ScoringModel!$B$20)*0.01,"")</f>
        <v/>
      </c>
      <c r="P2033" t="str">
        <f>IF(A2033&lt;&gt;"",(RawData!V2033*ScoringModel!$B$24+RawData!W2033*ScoringModel!$B$25+RawData!X2033*ScoringModel!$B$26+RawData!Y2033*ScoringModel!$B$27+RawData!Z2033*ScoringModel!$B$28+RawData!AA2033*ScoringModel!$B$29+RawData!AB2033*ScoringModel!$B$30)*0.01,"")</f>
        <v/>
      </c>
      <c r="Q2033" s="19"/>
      <c r="R2033" s="19"/>
      <c r="S2033" s="19"/>
      <c r="T2033" s="19"/>
      <c r="U2033" s="19"/>
      <c r="V2033" s="19"/>
    </row>
    <row r="2034" spans="1:22" x14ac:dyDescent="0.25">
      <c r="A2034" t="str">
        <f>IF(RawData!A2034&lt;&gt;"",RawData!A2034,"")</f>
        <v/>
      </c>
      <c r="B2034" t="str">
        <f>IF(RawData!B2034&lt;&gt;"",CONCATENATE(RawData!B2034,", ",RawData!C2034),"")</f>
        <v/>
      </c>
      <c r="C2034" t="str">
        <f>IF(RawData!D2034&lt;&gt;"",RawData!D2034,"")</f>
        <v/>
      </c>
      <c r="D2034" s="28" t="str">
        <f>IF(RawData!E2034&lt;&gt;"",RawData!E2034,"")</f>
        <v/>
      </c>
      <c r="E2034" t="str">
        <f>IF(RawData!F2034&lt;&gt;"",CONCATENATE(RawData!F2034,", ",LEFT(RawData!G2034,1)),"")</f>
        <v/>
      </c>
      <c r="G2034" s="30" t="str">
        <f t="shared" si="31"/>
        <v/>
      </c>
      <c r="H2034" t="str">
        <f>IF(A2034&lt;&gt;"",VLOOKUP(G2034,ScoreRanges!$C$4:$E$8,3),"")</f>
        <v/>
      </c>
      <c r="J2034" s="30" t="str">
        <f>IF(AND(ConversionTable!$F$2&lt;&gt;"",A2034&lt;&gt;""),VLOOKUP(G2034,ConversionTable!B$2:D$402,3),"")</f>
        <v/>
      </c>
      <c r="K2034" t="str">
        <f>IF(AND(ConversionTable!$F$2&lt;&gt;"",A2034&lt;&gt;""),VLOOKUP(J2034,ConversionTable!I$4:K$7,3),"")</f>
        <v/>
      </c>
      <c r="M2034" t="str">
        <f>IF(A2034&lt;&gt;"",(RawData!AC2034*ScoringModel!$B$11+RawData!AD2034*ScoringModel!$B$21+RawData!AE2034*ScoringModel!$B$31)*0.01,"")</f>
        <v/>
      </c>
      <c r="N2034" t="str">
        <f>IF(A2034&lt;&gt;"",(RawData!H2034*ScoringModel!$B$4+RawData!I2034*ScoringModel!$B$5+RawData!J2034*ScoringModel!$B$6+RawData!K2034*ScoringModel!$B$7+RawData!L2034*ScoringModel!$B$8+RawData!M2034*ScoringModel!$B$9+RawData!N2034*ScoringModel!$B$10)*0.01,"")</f>
        <v/>
      </c>
      <c r="O2034" t="str">
        <f>IF(A2034&lt;&gt;"",(RawData!O2034*ScoringModel!$B$14+RawData!P2034*ScoringModel!$B$15+RawData!Q2034*ScoringModel!$B$16+RawData!R2034*ScoringModel!$B$17+RawData!S2034*ScoringModel!$B$18+RawData!T2034*ScoringModel!$B$19+RawData!U2034*ScoringModel!$B$20)*0.01,"")</f>
        <v/>
      </c>
      <c r="P2034" t="str">
        <f>IF(A2034&lt;&gt;"",(RawData!V2034*ScoringModel!$B$24+RawData!W2034*ScoringModel!$B$25+RawData!X2034*ScoringModel!$B$26+RawData!Y2034*ScoringModel!$B$27+RawData!Z2034*ScoringModel!$B$28+RawData!AA2034*ScoringModel!$B$29+RawData!AB2034*ScoringModel!$B$30)*0.01,"")</f>
        <v/>
      </c>
      <c r="Q2034" s="19"/>
      <c r="R2034" s="19"/>
      <c r="S2034" s="19"/>
      <c r="T2034" s="19"/>
      <c r="U2034" s="19"/>
      <c r="V2034" s="19"/>
    </row>
    <row r="2035" spans="1:22" x14ac:dyDescent="0.25">
      <c r="A2035" t="str">
        <f>IF(RawData!A2035&lt;&gt;"",RawData!A2035,"")</f>
        <v/>
      </c>
      <c r="B2035" t="str">
        <f>IF(RawData!B2035&lt;&gt;"",CONCATENATE(RawData!B2035,", ",RawData!C2035),"")</f>
        <v/>
      </c>
      <c r="C2035" t="str">
        <f>IF(RawData!D2035&lt;&gt;"",RawData!D2035,"")</f>
        <v/>
      </c>
      <c r="D2035" s="28" t="str">
        <f>IF(RawData!E2035&lt;&gt;"",RawData!E2035,"")</f>
        <v/>
      </c>
      <c r="E2035" t="str">
        <f>IF(RawData!F2035&lt;&gt;"",CONCATENATE(RawData!F2035,", ",LEFT(RawData!G2035,1)),"")</f>
        <v/>
      </c>
      <c r="G2035" s="30" t="str">
        <f t="shared" si="31"/>
        <v/>
      </c>
      <c r="H2035" t="str">
        <f>IF(A2035&lt;&gt;"",VLOOKUP(G2035,ScoreRanges!$C$4:$E$8,3),"")</f>
        <v/>
      </c>
      <c r="J2035" s="30" t="str">
        <f>IF(AND(ConversionTable!$F$2&lt;&gt;"",A2035&lt;&gt;""),VLOOKUP(G2035,ConversionTable!B$2:D$402,3),"")</f>
        <v/>
      </c>
      <c r="K2035" t="str">
        <f>IF(AND(ConversionTable!$F$2&lt;&gt;"",A2035&lt;&gt;""),VLOOKUP(J2035,ConversionTable!I$4:K$7,3),"")</f>
        <v/>
      </c>
      <c r="M2035" t="str">
        <f>IF(A2035&lt;&gt;"",(RawData!AC2035*ScoringModel!$B$11+RawData!AD2035*ScoringModel!$B$21+RawData!AE2035*ScoringModel!$B$31)*0.01,"")</f>
        <v/>
      </c>
      <c r="N2035" t="str">
        <f>IF(A2035&lt;&gt;"",(RawData!H2035*ScoringModel!$B$4+RawData!I2035*ScoringModel!$B$5+RawData!J2035*ScoringModel!$B$6+RawData!K2035*ScoringModel!$B$7+RawData!L2035*ScoringModel!$B$8+RawData!M2035*ScoringModel!$B$9+RawData!N2035*ScoringModel!$B$10)*0.01,"")</f>
        <v/>
      </c>
      <c r="O2035" t="str">
        <f>IF(A2035&lt;&gt;"",(RawData!O2035*ScoringModel!$B$14+RawData!P2035*ScoringModel!$B$15+RawData!Q2035*ScoringModel!$B$16+RawData!R2035*ScoringModel!$B$17+RawData!S2035*ScoringModel!$B$18+RawData!T2035*ScoringModel!$B$19+RawData!U2035*ScoringModel!$B$20)*0.01,"")</f>
        <v/>
      </c>
      <c r="P2035" t="str">
        <f>IF(A2035&lt;&gt;"",(RawData!V2035*ScoringModel!$B$24+RawData!W2035*ScoringModel!$B$25+RawData!X2035*ScoringModel!$B$26+RawData!Y2035*ScoringModel!$B$27+RawData!Z2035*ScoringModel!$B$28+RawData!AA2035*ScoringModel!$B$29+RawData!AB2035*ScoringModel!$B$30)*0.01,"")</f>
        <v/>
      </c>
      <c r="Q2035" s="19"/>
      <c r="R2035" s="19"/>
      <c r="S2035" s="19"/>
      <c r="T2035" s="19"/>
      <c r="U2035" s="19"/>
      <c r="V2035" s="19"/>
    </row>
    <row r="2036" spans="1:22" x14ac:dyDescent="0.25">
      <c r="A2036" t="str">
        <f>IF(RawData!A2036&lt;&gt;"",RawData!A2036,"")</f>
        <v/>
      </c>
      <c r="B2036" t="str">
        <f>IF(RawData!B2036&lt;&gt;"",CONCATENATE(RawData!B2036,", ",RawData!C2036),"")</f>
        <v/>
      </c>
      <c r="C2036" t="str">
        <f>IF(RawData!D2036&lt;&gt;"",RawData!D2036,"")</f>
        <v/>
      </c>
      <c r="D2036" s="28" t="str">
        <f>IF(RawData!E2036&lt;&gt;"",RawData!E2036,"")</f>
        <v/>
      </c>
      <c r="E2036" t="str">
        <f>IF(RawData!F2036&lt;&gt;"",CONCATENATE(RawData!F2036,", ",LEFT(RawData!G2036,1)),"")</f>
        <v/>
      </c>
      <c r="G2036" s="30" t="str">
        <f t="shared" si="31"/>
        <v/>
      </c>
      <c r="H2036" t="str">
        <f>IF(A2036&lt;&gt;"",VLOOKUP(G2036,ScoreRanges!$C$4:$E$8,3),"")</f>
        <v/>
      </c>
      <c r="J2036" s="30" t="str">
        <f>IF(AND(ConversionTable!$F$2&lt;&gt;"",A2036&lt;&gt;""),VLOOKUP(G2036,ConversionTable!B$2:D$402,3),"")</f>
        <v/>
      </c>
      <c r="K2036" t="str">
        <f>IF(AND(ConversionTable!$F$2&lt;&gt;"",A2036&lt;&gt;""),VLOOKUP(J2036,ConversionTable!I$4:K$7,3),"")</f>
        <v/>
      </c>
      <c r="M2036" t="str">
        <f>IF(A2036&lt;&gt;"",(RawData!AC2036*ScoringModel!$B$11+RawData!AD2036*ScoringModel!$B$21+RawData!AE2036*ScoringModel!$B$31)*0.01,"")</f>
        <v/>
      </c>
      <c r="N2036" t="str">
        <f>IF(A2036&lt;&gt;"",(RawData!H2036*ScoringModel!$B$4+RawData!I2036*ScoringModel!$B$5+RawData!J2036*ScoringModel!$B$6+RawData!K2036*ScoringModel!$B$7+RawData!L2036*ScoringModel!$B$8+RawData!M2036*ScoringModel!$B$9+RawData!N2036*ScoringModel!$B$10)*0.01,"")</f>
        <v/>
      </c>
      <c r="O2036" t="str">
        <f>IF(A2036&lt;&gt;"",(RawData!O2036*ScoringModel!$B$14+RawData!P2036*ScoringModel!$B$15+RawData!Q2036*ScoringModel!$B$16+RawData!R2036*ScoringModel!$B$17+RawData!S2036*ScoringModel!$B$18+RawData!T2036*ScoringModel!$B$19+RawData!U2036*ScoringModel!$B$20)*0.01,"")</f>
        <v/>
      </c>
      <c r="P2036" t="str">
        <f>IF(A2036&lt;&gt;"",(RawData!V2036*ScoringModel!$B$24+RawData!W2036*ScoringModel!$B$25+RawData!X2036*ScoringModel!$B$26+RawData!Y2036*ScoringModel!$B$27+RawData!Z2036*ScoringModel!$B$28+RawData!AA2036*ScoringModel!$B$29+RawData!AB2036*ScoringModel!$B$30)*0.01,"")</f>
        <v/>
      </c>
      <c r="Q2036" s="19"/>
      <c r="R2036" s="19"/>
      <c r="S2036" s="19"/>
      <c r="T2036" s="19"/>
      <c r="U2036" s="19"/>
      <c r="V2036" s="19"/>
    </row>
    <row r="2037" spans="1:22" x14ac:dyDescent="0.25">
      <c r="A2037" t="str">
        <f>IF(RawData!A2037&lt;&gt;"",RawData!A2037,"")</f>
        <v/>
      </c>
      <c r="B2037" t="str">
        <f>IF(RawData!B2037&lt;&gt;"",CONCATENATE(RawData!B2037,", ",RawData!C2037),"")</f>
        <v/>
      </c>
      <c r="C2037" t="str">
        <f>IF(RawData!D2037&lt;&gt;"",RawData!D2037,"")</f>
        <v/>
      </c>
      <c r="D2037" s="28" t="str">
        <f>IF(RawData!E2037&lt;&gt;"",RawData!E2037,"")</f>
        <v/>
      </c>
      <c r="E2037" t="str">
        <f>IF(RawData!F2037&lt;&gt;"",CONCATENATE(RawData!F2037,", ",LEFT(RawData!G2037,1)),"")</f>
        <v/>
      </c>
      <c r="G2037" s="30" t="str">
        <f t="shared" si="31"/>
        <v/>
      </c>
      <c r="H2037" t="str">
        <f>IF(A2037&lt;&gt;"",VLOOKUP(G2037,ScoreRanges!$C$4:$E$8,3),"")</f>
        <v/>
      </c>
      <c r="J2037" s="30" t="str">
        <f>IF(AND(ConversionTable!$F$2&lt;&gt;"",A2037&lt;&gt;""),VLOOKUP(G2037,ConversionTable!B$2:D$402,3),"")</f>
        <v/>
      </c>
      <c r="K2037" t="str">
        <f>IF(AND(ConversionTable!$F$2&lt;&gt;"",A2037&lt;&gt;""),VLOOKUP(J2037,ConversionTable!I$4:K$7,3),"")</f>
        <v/>
      </c>
      <c r="M2037" t="str">
        <f>IF(A2037&lt;&gt;"",(RawData!AC2037*ScoringModel!$B$11+RawData!AD2037*ScoringModel!$B$21+RawData!AE2037*ScoringModel!$B$31)*0.01,"")</f>
        <v/>
      </c>
      <c r="N2037" t="str">
        <f>IF(A2037&lt;&gt;"",(RawData!H2037*ScoringModel!$B$4+RawData!I2037*ScoringModel!$B$5+RawData!J2037*ScoringModel!$B$6+RawData!K2037*ScoringModel!$B$7+RawData!L2037*ScoringModel!$B$8+RawData!M2037*ScoringModel!$B$9+RawData!N2037*ScoringModel!$B$10)*0.01,"")</f>
        <v/>
      </c>
      <c r="O2037" t="str">
        <f>IF(A2037&lt;&gt;"",(RawData!O2037*ScoringModel!$B$14+RawData!P2037*ScoringModel!$B$15+RawData!Q2037*ScoringModel!$B$16+RawData!R2037*ScoringModel!$B$17+RawData!S2037*ScoringModel!$B$18+RawData!T2037*ScoringModel!$B$19+RawData!U2037*ScoringModel!$B$20)*0.01,"")</f>
        <v/>
      </c>
      <c r="P2037" t="str">
        <f>IF(A2037&lt;&gt;"",(RawData!V2037*ScoringModel!$B$24+RawData!W2037*ScoringModel!$B$25+RawData!X2037*ScoringModel!$B$26+RawData!Y2037*ScoringModel!$B$27+RawData!Z2037*ScoringModel!$B$28+RawData!AA2037*ScoringModel!$B$29+RawData!AB2037*ScoringModel!$B$30)*0.01,"")</f>
        <v/>
      </c>
      <c r="Q2037" s="19"/>
      <c r="R2037" s="19"/>
      <c r="S2037" s="19"/>
      <c r="T2037" s="19"/>
      <c r="U2037" s="19"/>
      <c r="V2037" s="19"/>
    </row>
    <row r="2038" spans="1:22" x14ac:dyDescent="0.25">
      <c r="A2038" t="str">
        <f>IF(RawData!A2038&lt;&gt;"",RawData!A2038,"")</f>
        <v/>
      </c>
      <c r="B2038" t="str">
        <f>IF(RawData!B2038&lt;&gt;"",CONCATENATE(RawData!B2038,", ",RawData!C2038),"")</f>
        <v/>
      </c>
      <c r="C2038" t="str">
        <f>IF(RawData!D2038&lt;&gt;"",RawData!D2038,"")</f>
        <v/>
      </c>
      <c r="D2038" s="28" t="str">
        <f>IF(RawData!E2038&lt;&gt;"",RawData!E2038,"")</f>
        <v/>
      </c>
      <c r="E2038" t="str">
        <f>IF(RawData!F2038&lt;&gt;"",CONCATENATE(RawData!F2038,", ",LEFT(RawData!G2038,1)),"")</f>
        <v/>
      </c>
      <c r="G2038" s="30" t="str">
        <f t="shared" si="31"/>
        <v/>
      </c>
      <c r="H2038" t="str">
        <f>IF(A2038&lt;&gt;"",VLOOKUP(G2038,ScoreRanges!$C$4:$E$8,3),"")</f>
        <v/>
      </c>
      <c r="J2038" s="30" t="str">
        <f>IF(AND(ConversionTable!$F$2&lt;&gt;"",A2038&lt;&gt;""),VLOOKUP(G2038,ConversionTable!B$2:D$402,3),"")</f>
        <v/>
      </c>
      <c r="K2038" t="str">
        <f>IF(AND(ConversionTable!$F$2&lt;&gt;"",A2038&lt;&gt;""),VLOOKUP(J2038,ConversionTable!I$4:K$7,3),"")</f>
        <v/>
      </c>
      <c r="M2038" t="str">
        <f>IF(A2038&lt;&gt;"",(RawData!AC2038*ScoringModel!$B$11+RawData!AD2038*ScoringModel!$B$21+RawData!AE2038*ScoringModel!$B$31)*0.01,"")</f>
        <v/>
      </c>
      <c r="N2038" t="str">
        <f>IF(A2038&lt;&gt;"",(RawData!H2038*ScoringModel!$B$4+RawData!I2038*ScoringModel!$B$5+RawData!J2038*ScoringModel!$B$6+RawData!K2038*ScoringModel!$B$7+RawData!L2038*ScoringModel!$B$8+RawData!M2038*ScoringModel!$B$9+RawData!N2038*ScoringModel!$B$10)*0.01,"")</f>
        <v/>
      </c>
      <c r="O2038" t="str">
        <f>IF(A2038&lt;&gt;"",(RawData!O2038*ScoringModel!$B$14+RawData!P2038*ScoringModel!$B$15+RawData!Q2038*ScoringModel!$B$16+RawData!R2038*ScoringModel!$B$17+RawData!S2038*ScoringModel!$B$18+RawData!T2038*ScoringModel!$B$19+RawData!U2038*ScoringModel!$B$20)*0.01,"")</f>
        <v/>
      </c>
      <c r="P2038" t="str">
        <f>IF(A2038&lt;&gt;"",(RawData!V2038*ScoringModel!$B$24+RawData!W2038*ScoringModel!$B$25+RawData!X2038*ScoringModel!$B$26+RawData!Y2038*ScoringModel!$B$27+RawData!Z2038*ScoringModel!$B$28+RawData!AA2038*ScoringModel!$B$29+RawData!AB2038*ScoringModel!$B$30)*0.01,"")</f>
        <v/>
      </c>
      <c r="Q2038" s="19"/>
      <c r="R2038" s="19"/>
      <c r="S2038" s="19"/>
      <c r="T2038" s="19"/>
      <c r="U2038" s="19"/>
      <c r="V2038" s="19"/>
    </row>
    <row r="2039" spans="1:22" x14ac:dyDescent="0.25">
      <c r="A2039" t="str">
        <f>IF(RawData!A2039&lt;&gt;"",RawData!A2039,"")</f>
        <v/>
      </c>
      <c r="B2039" t="str">
        <f>IF(RawData!B2039&lt;&gt;"",CONCATENATE(RawData!B2039,", ",RawData!C2039),"")</f>
        <v/>
      </c>
      <c r="C2039" t="str">
        <f>IF(RawData!D2039&lt;&gt;"",RawData!D2039,"")</f>
        <v/>
      </c>
      <c r="D2039" s="28" t="str">
        <f>IF(RawData!E2039&lt;&gt;"",RawData!E2039,"")</f>
        <v/>
      </c>
      <c r="E2039" t="str">
        <f>IF(RawData!F2039&lt;&gt;"",CONCATENATE(RawData!F2039,", ",LEFT(RawData!G2039,1)),"")</f>
        <v/>
      </c>
      <c r="G2039" s="30" t="str">
        <f t="shared" si="31"/>
        <v/>
      </c>
      <c r="H2039" t="str">
        <f>IF(A2039&lt;&gt;"",VLOOKUP(G2039,ScoreRanges!$C$4:$E$8,3),"")</f>
        <v/>
      </c>
      <c r="J2039" s="30" t="str">
        <f>IF(AND(ConversionTable!$F$2&lt;&gt;"",A2039&lt;&gt;""),VLOOKUP(G2039,ConversionTable!B$2:D$402,3),"")</f>
        <v/>
      </c>
      <c r="K2039" t="str">
        <f>IF(AND(ConversionTable!$F$2&lt;&gt;"",A2039&lt;&gt;""),VLOOKUP(J2039,ConversionTable!I$4:K$7,3),"")</f>
        <v/>
      </c>
      <c r="M2039" t="str">
        <f>IF(A2039&lt;&gt;"",(RawData!AC2039*ScoringModel!$B$11+RawData!AD2039*ScoringModel!$B$21+RawData!AE2039*ScoringModel!$B$31)*0.01,"")</f>
        <v/>
      </c>
      <c r="N2039" t="str">
        <f>IF(A2039&lt;&gt;"",(RawData!H2039*ScoringModel!$B$4+RawData!I2039*ScoringModel!$B$5+RawData!J2039*ScoringModel!$B$6+RawData!K2039*ScoringModel!$B$7+RawData!L2039*ScoringModel!$B$8+RawData!M2039*ScoringModel!$B$9+RawData!N2039*ScoringModel!$B$10)*0.01,"")</f>
        <v/>
      </c>
      <c r="O2039" t="str">
        <f>IF(A2039&lt;&gt;"",(RawData!O2039*ScoringModel!$B$14+RawData!P2039*ScoringModel!$B$15+RawData!Q2039*ScoringModel!$B$16+RawData!R2039*ScoringModel!$B$17+RawData!S2039*ScoringModel!$B$18+RawData!T2039*ScoringModel!$B$19+RawData!U2039*ScoringModel!$B$20)*0.01,"")</f>
        <v/>
      </c>
      <c r="P2039" t="str">
        <f>IF(A2039&lt;&gt;"",(RawData!V2039*ScoringModel!$B$24+RawData!W2039*ScoringModel!$B$25+RawData!X2039*ScoringModel!$B$26+RawData!Y2039*ScoringModel!$B$27+RawData!Z2039*ScoringModel!$B$28+RawData!AA2039*ScoringModel!$B$29+RawData!AB2039*ScoringModel!$B$30)*0.01,"")</f>
        <v/>
      </c>
      <c r="Q2039" s="19"/>
      <c r="R2039" s="19"/>
      <c r="S2039" s="19"/>
      <c r="T2039" s="19"/>
      <c r="U2039" s="19"/>
      <c r="V2039" s="19"/>
    </row>
    <row r="2040" spans="1:22" x14ac:dyDescent="0.25">
      <c r="A2040" t="str">
        <f>IF(RawData!A2040&lt;&gt;"",RawData!A2040,"")</f>
        <v/>
      </c>
      <c r="B2040" t="str">
        <f>IF(RawData!B2040&lt;&gt;"",CONCATENATE(RawData!B2040,", ",RawData!C2040),"")</f>
        <v/>
      </c>
      <c r="C2040" t="str">
        <f>IF(RawData!D2040&lt;&gt;"",RawData!D2040,"")</f>
        <v/>
      </c>
      <c r="D2040" s="28" t="str">
        <f>IF(RawData!E2040&lt;&gt;"",RawData!E2040,"")</f>
        <v/>
      </c>
      <c r="E2040" t="str">
        <f>IF(RawData!F2040&lt;&gt;"",CONCATENATE(RawData!F2040,", ",LEFT(RawData!G2040,1)),"")</f>
        <v/>
      </c>
      <c r="G2040" s="30" t="str">
        <f t="shared" si="31"/>
        <v/>
      </c>
      <c r="H2040" t="str">
        <f>IF(A2040&lt;&gt;"",VLOOKUP(G2040,ScoreRanges!$C$4:$E$8,3),"")</f>
        <v/>
      </c>
      <c r="J2040" s="30" t="str">
        <f>IF(AND(ConversionTable!$F$2&lt;&gt;"",A2040&lt;&gt;""),VLOOKUP(G2040,ConversionTable!B$2:D$402,3),"")</f>
        <v/>
      </c>
      <c r="K2040" t="str">
        <f>IF(AND(ConversionTable!$F$2&lt;&gt;"",A2040&lt;&gt;""),VLOOKUP(J2040,ConversionTable!I$4:K$7,3),"")</f>
        <v/>
      </c>
      <c r="M2040" t="str">
        <f>IF(A2040&lt;&gt;"",(RawData!AC2040*ScoringModel!$B$11+RawData!AD2040*ScoringModel!$B$21+RawData!AE2040*ScoringModel!$B$31)*0.01,"")</f>
        <v/>
      </c>
      <c r="N2040" t="str">
        <f>IF(A2040&lt;&gt;"",(RawData!H2040*ScoringModel!$B$4+RawData!I2040*ScoringModel!$B$5+RawData!J2040*ScoringModel!$B$6+RawData!K2040*ScoringModel!$B$7+RawData!L2040*ScoringModel!$B$8+RawData!M2040*ScoringModel!$B$9+RawData!N2040*ScoringModel!$B$10)*0.01,"")</f>
        <v/>
      </c>
      <c r="O2040" t="str">
        <f>IF(A2040&lt;&gt;"",(RawData!O2040*ScoringModel!$B$14+RawData!P2040*ScoringModel!$B$15+RawData!Q2040*ScoringModel!$B$16+RawData!R2040*ScoringModel!$B$17+RawData!S2040*ScoringModel!$B$18+RawData!T2040*ScoringModel!$B$19+RawData!U2040*ScoringModel!$B$20)*0.01,"")</f>
        <v/>
      </c>
      <c r="P2040" t="str">
        <f>IF(A2040&lt;&gt;"",(RawData!V2040*ScoringModel!$B$24+RawData!W2040*ScoringModel!$B$25+RawData!X2040*ScoringModel!$B$26+RawData!Y2040*ScoringModel!$B$27+RawData!Z2040*ScoringModel!$B$28+RawData!AA2040*ScoringModel!$B$29+RawData!AB2040*ScoringModel!$B$30)*0.01,"")</f>
        <v/>
      </c>
      <c r="Q2040" s="19"/>
      <c r="R2040" s="19"/>
      <c r="S2040" s="19"/>
      <c r="T2040" s="19"/>
      <c r="U2040" s="19"/>
      <c r="V2040" s="19"/>
    </row>
    <row r="2041" spans="1:22" x14ac:dyDescent="0.25">
      <c r="A2041" t="str">
        <f>IF(RawData!A2041&lt;&gt;"",RawData!A2041,"")</f>
        <v/>
      </c>
      <c r="B2041" t="str">
        <f>IF(RawData!B2041&lt;&gt;"",CONCATENATE(RawData!B2041,", ",RawData!C2041),"")</f>
        <v/>
      </c>
      <c r="C2041" t="str">
        <f>IF(RawData!D2041&lt;&gt;"",RawData!D2041,"")</f>
        <v/>
      </c>
      <c r="D2041" s="28" t="str">
        <f>IF(RawData!E2041&lt;&gt;"",RawData!E2041,"")</f>
        <v/>
      </c>
      <c r="E2041" t="str">
        <f>IF(RawData!F2041&lt;&gt;"",CONCATENATE(RawData!F2041,", ",LEFT(RawData!G2041,1)),"")</f>
        <v/>
      </c>
      <c r="G2041" s="30" t="str">
        <f t="shared" si="31"/>
        <v/>
      </c>
      <c r="H2041" t="str">
        <f>IF(A2041&lt;&gt;"",VLOOKUP(G2041,ScoreRanges!$C$4:$E$8,3),"")</f>
        <v/>
      </c>
      <c r="J2041" s="30" t="str">
        <f>IF(AND(ConversionTable!$F$2&lt;&gt;"",A2041&lt;&gt;""),VLOOKUP(G2041,ConversionTable!B$2:D$402,3),"")</f>
        <v/>
      </c>
      <c r="K2041" t="str">
        <f>IF(AND(ConversionTable!$F$2&lt;&gt;"",A2041&lt;&gt;""),VLOOKUP(J2041,ConversionTable!I$4:K$7,3),"")</f>
        <v/>
      </c>
      <c r="M2041" t="str">
        <f>IF(A2041&lt;&gt;"",(RawData!AC2041*ScoringModel!$B$11+RawData!AD2041*ScoringModel!$B$21+RawData!AE2041*ScoringModel!$B$31)*0.01,"")</f>
        <v/>
      </c>
      <c r="N2041" t="str">
        <f>IF(A2041&lt;&gt;"",(RawData!H2041*ScoringModel!$B$4+RawData!I2041*ScoringModel!$B$5+RawData!J2041*ScoringModel!$B$6+RawData!K2041*ScoringModel!$B$7+RawData!L2041*ScoringModel!$B$8+RawData!M2041*ScoringModel!$B$9+RawData!N2041*ScoringModel!$B$10)*0.01,"")</f>
        <v/>
      </c>
      <c r="O2041" t="str">
        <f>IF(A2041&lt;&gt;"",(RawData!O2041*ScoringModel!$B$14+RawData!P2041*ScoringModel!$B$15+RawData!Q2041*ScoringModel!$B$16+RawData!R2041*ScoringModel!$B$17+RawData!S2041*ScoringModel!$B$18+RawData!T2041*ScoringModel!$B$19+RawData!U2041*ScoringModel!$B$20)*0.01,"")</f>
        <v/>
      </c>
      <c r="P2041" t="str">
        <f>IF(A2041&lt;&gt;"",(RawData!V2041*ScoringModel!$B$24+RawData!W2041*ScoringModel!$B$25+RawData!X2041*ScoringModel!$B$26+RawData!Y2041*ScoringModel!$B$27+RawData!Z2041*ScoringModel!$B$28+RawData!AA2041*ScoringModel!$B$29+RawData!AB2041*ScoringModel!$B$30)*0.01,"")</f>
        <v/>
      </c>
      <c r="Q2041" s="19"/>
      <c r="R2041" s="19"/>
      <c r="S2041" s="19"/>
      <c r="T2041" s="19"/>
      <c r="U2041" s="19"/>
      <c r="V2041" s="19"/>
    </row>
    <row r="2042" spans="1:22" x14ac:dyDescent="0.25">
      <c r="A2042" t="str">
        <f>IF(RawData!A2042&lt;&gt;"",RawData!A2042,"")</f>
        <v/>
      </c>
      <c r="B2042" t="str">
        <f>IF(RawData!B2042&lt;&gt;"",CONCATENATE(RawData!B2042,", ",RawData!C2042),"")</f>
        <v/>
      </c>
      <c r="C2042" t="str">
        <f>IF(RawData!D2042&lt;&gt;"",RawData!D2042,"")</f>
        <v/>
      </c>
      <c r="D2042" s="28" t="str">
        <f>IF(RawData!E2042&lt;&gt;"",RawData!E2042,"")</f>
        <v/>
      </c>
      <c r="E2042" t="str">
        <f>IF(RawData!F2042&lt;&gt;"",CONCATENATE(RawData!F2042,", ",LEFT(RawData!G2042,1)),"")</f>
        <v/>
      </c>
      <c r="G2042" s="30" t="str">
        <f t="shared" si="31"/>
        <v/>
      </c>
      <c r="H2042" t="str">
        <f>IF(A2042&lt;&gt;"",VLOOKUP(G2042,ScoreRanges!$C$4:$E$8,3),"")</f>
        <v/>
      </c>
      <c r="J2042" s="30" t="str">
        <f>IF(AND(ConversionTable!$F$2&lt;&gt;"",A2042&lt;&gt;""),VLOOKUP(G2042,ConversionTable!B$2:D$402,3),"")</f>
        <v/>
      </c>
      <c r="K2042" t="str">
        <f>IF(AND(ConversionTable!$F$2&lt;&gt;"",A2042&lt;&gt;""),VLOOKUP(J2042,ConversionTable!I$4:K$7,3),"")</f>
        <v/>
      </c>
      <c r="M2042" t="str">
        <f>IF(A2042&lt;&gt;"",(RawData!AC2042*ScoringModel!$B$11+RawData!AD2042*ScoringModel!$B$21+RawData!AE2042*ScoringModel!$B$31)*0.01,"")</f>
        <v/>
      </c>
      <c r="N2042" t="str">
        <f>IF(A2042&lt;&gt;"",(RawData!H2042*ScoringModel!$B$4+RawData!I2042*ScoringModel!$B$5+RawData!J2042*ScoringModel!$B$6+RawData!K2042*ScoringModel!$B$7+RawData!L2042*ScoringModel!$B$8+RawData!M2042*ScoringModel!$B$9+RawData!N2042*ScoringModel!$B$10)*0.01,"")</f>
        <v/>
      </c>
      <c r="O2042" t="str">
        <f>IF(A2042&lt;&gt;"",(RawData!O2042*ScoringModel!$B$14+RawData!P2042*ScoringModel!$B$15+RawData!Q2042*ScoringModel!$B$16+RawData!R2042*ScoringModel!$B$17+RawData!S2042*ScoringModel!$B$18+RawData!T2042*ScoringModel!$B$19+RawData!U2042*ScoringModel!$B$20)*0.01,"")</f>
        <v/>
      </c>
      <c r="P2042" t="str">
        <f>IF(A2042&lt;&gt;"",(RawData!V2042*ScoringModel!$B$24+RawData!W2042*ScoringModel!$B$25+RawData!X2042*ScoringModel!$B$26+RawData!Y2042*ScoringModel!$B$27+RawData!Z2042*ScoringModel!$B$28+RawData!AA2042*ScoringModel!$B$29+RawData!AB2042*ScoringModel!$B$30)*0.01,"")</f>
        <v/>
      </c>
      <c r="Q2042" s="19"/>
      <c r="R2042" s="19"/>
      <c r="S2042" s="19"/>
      <c r="T2042" s="19"/>
      <c r="U2042" s="19"/>
      <c r="V2042" s="19"/>
    </row>
    <row r="2043" spans="1:22" x14ac:dyDescent="0.25">
      <c r="A2043" t="str">
        <f>IF(RawData!A2043&lt;&gt;"",RawData!A2043,"")</f>
        <v/>
      </c>
      <c r="B2043" t="str">
        <f>IF(RawData!B2043&lt;&gt;"",CONCATENATE(RawData!B2043,", ",RawData!C2043),"")</f>
        <v/>
      </c>
      <c r="C2043" t="str">
        <f>IF(RawData!D2043&lt;&gt;"",RawData!D2043,"")</f>
        <v/>
      </c>
      <c r="D2043" s="28" t="str">
        <f>IF(RawData!E2043&lt;&gt;"",RawData!E2043,"")</f>
        <v/>
      </c>
      <c r="E2043" t="str">
        <f>IF(RawData!F2043&lt;&gt;"",CONCATENATE(RawData!F2043,", ",LEFT(RawData!G2043,1)),"")</f>
        <v/>
      </c>
      <c r="G2043" s="30" t="str">
        <f t="shared" si="31"/>
        <v/>
      </c>
      <c r="H2043" t="str">
        <f>IF(A2043&lt;&gt;"",VLOOKUP(G2043,ScoreRanges!$C$4:$E$8,3),"")</f>
        <v/>
      </c>
      <c r="J2043" s="30" t="str">
        <f>IF(AND(ConversionTable!$F$2&lt;&gt;"",A2043&lt;&gt;""),VLOOKUP(G2043,ConversionTable!B$2:D$402,3),"")</f>
        <v/>
      </c>
      <c r="K2043" t="str">
        <f>IF(AND(ConversionTable!$F$2&lt;&gt;"",A2043&lt;&gt;""),VLOOKUP(J2043,ConversionTable!I$4:K$7,3),"")</f>
        <v/>
      </c>
      <c r="M2043" t="str">
        <f>IF(A2043&lt;&gt;"",(RawData!AC2043*ScoringModel!$B$11+RawData!AD2043*ScoringModel!$B$21+RawData!AE2043*ScoringModel!$B$31)*0.01,"")</f>
        <v/>
      </c>
      <c r="N2043" t="str">
        <f>IF(A2043&lt;&gt;"",(RawData!H2043*ScoringModel!$B$4+RawData!I2043*ScoringModel!$B$5+RawData!J2043*ScoringModel!$B$6+RawData!K2043*ScoringModel!$B$7+RawData!L2043*ScoringModel!$B$8+RawData!M2043*ScoringModel!$B$9+RawData!N2043*ScoringModel!$B$10)*0.01,"")</f>
        <v/>
      </c>
      <c r="O2043" t="str">
        <f>IF(A2043&lt;&gt;"",(RawData!O2043*ScoringModel!$B$14+RawData!P2043*ScoringModel!$B$15+RawData!Q2043*ScoringModel!$B$16+RawData!R2043*ScoringModel!$B$17+RawData!S2043*ScoringModel!$B$18+RawData!T2043*ScoringModel!$B$19+RawData!U2043*ScoringModel!$B$20)*0.01,"")</f>
        <v/>
      </c>
      <c r="P2043" t="str">
        <f>IF(A2043&lt;&gt;"",(RawData!V2043*ScoringModel!$B$24+RawData!W2043*ScoringModel!$B$25+RawData!X2043*ScoringModel!$B$26+RawData!Y2043*ScoringModel!$B$27+RawData!Z2043*ScoringModel!$B$28+RawData!AA2043*ScoringModel!$B$29+RawData!AB2043*ScoringModel!$B$30)*0.01,"")</f>
        <v/>
      </c>
      <c r="Q2043" s="19"/>
      <c r="R2043" s="19"/>
      <c r="S2043" s="19"/>
      <c r="T2043" s="19"/>
      <c r="U2043" s="19"/>
      <c r="V2043" s="19"/>
    </row>
    <row r="2044" spans="1:22" x14ac:dyDescent="0.25">
      <c r="A2044" t="str">
        <f>IF(RawData!A2044&lt;&gt;"",RawData!A2044,"")</f>
        <v/>
      </c>
      <c r="B2044" t="str">
        <f>IF(RawData!B2044&lt;&gt;"",CONCATENATE(RawData!B2044,", ",RawData!C2044),"")</f>
        <v/>
      </c>
      <c r="C2044" t="str">
        <f>IF(RawData!D2044&lt;&gt;"",RawData!D2044,"")</f>
        <v/>
      </c>
      <c r="D2044" s="28" t="str">
        <f>IF(RawData!E2044&lt;&gt;"",RawData!E2044,"")</f>
        <v/>
      </c>
      <c r="E2044" t="str">
        <f>IF(RawData!F2044&lt;&gt;"",CONCATENATE(RawData!F2044,", ",LEFT(RawData!G2044,1)),"")</f>
        <v/>
      </c>
      <c r="G2044" s="30" t="str">
        <f t="shared" si="31"/>
        <v/>
      </c>
      <c r="H2044" t="str">
        <f>IF(A2044&lt;&gt;"",VLOOKUP(G2044,ScoreRanges!$C$4:$E$8,3),"")</f>
        <v/>
      </c>
      <c r="J2044" s="30" t="str">
        <f>IF(AND(ConversionTable!$F$2&lt;&gt;"",A2044&lt;&gt;""),VLOOKUP(G2044,ConversionTable!B$2:D$402,3),"")</f>
        <v/>
      </c>
      <c r="K2044" t="str">
        <f>IF(AND(ConversionTable!$F$2&lt;&gt;"",A2044&lt;&gt;""),VLOOKUP(J2044,ConversionTable!I$4:K$7,3),"")</f>
        <v/>
      </c>
      <c r="M2044" t="str">
        <f>IF(A2044&lt;&gt;"",(RawData!AC2044*ScoringModel!$B$11+RawData!AD2044*ScoringModel!$B$21+RawData!AE2044*ScoringModel!$B$31)*0.01,"")</f>
        <v/>
      </c>
      <c r="N2044" t="str">
        <f>IF(A2044&lt;&gt;"",(RawData!H2044*ScoringModel!$B$4+RawData!I2044*ScoringModel!$B$5+RawData!J2044*ScoringModel!$B$6+RawData!K2044*ScoringModel!$B$7+RawData!L2044*ScoringModel!$B$8+RawData!M2044*ScoringModel!$B$9+RawData!N2044*ScoringModel!$B$10)*0.01,"")</f>
        <v/>
      </c>
      <c r="O2044" t="str">
        <f>IF(A2044&lt;&gt;"",(RawData!O2044*ScoringModel!$B$14+RawData!P2044*ScoringModel!$B$15+RawData!Q2044*ScoringModel!$B$16+RawData!R2044*ScoringModel!$B$17+RawData!S2044*ScoringModel!$B$18+RawData!T2044*ScoringModel!$B$19+RawData!U2044*ScoringModel!$B$20)*0.01,"")</f>
        <v/>
      </c>
      <c r="P2044" t="str">
        <f>IF(A2044&lt;&gt;"",(RawData!V2044*ScoringModel!$B$24+RawData!W2044*ScoringModel!$B$25+RawData!X2044*ScoringModel!$B$26+RawData!Y2044*ScoringModel!$B$27+RawData!Z2044*ScoringModel!$B$28+RawData!AA2044*ScoringModel!$B$29+RawData!AB2044*ScoringModel!$B$30)*0.01,"")</f>
        <v/>
      </c>
      <c r="Q2044" s="19"/>
      <c r="R2044" s="19"/>
      <c r="S2044" s="19"/>
      <c r="T2044" s="19"/>
      <c r="U2044" s="19"/>
      <c r="V2044" s="19"/>
    </row>
    <row r="2045" spans="1:22" x14ac:dyDescent="0.25">
      <c r="A2045" t="str">
        <f>IF(RawData!A2045&lt;&gt;"",RawData!A2045,"")</f>
        <v/>
      </c>
      <c r="B2045" t="str">
        <f>IF(RawData!B2045&lt;&gt;"",CONCATENATE(RawData!B2045,", ",RawData!C2045),"")</f>
        <v/>
      </c>
      <c r="C2045" t="str">
        <f>IF(RawData!D2045&lt;&gt;"",RawData!D2045,"")</f>
        <v/>
      </c>
      <c r="D2045" s="28" t="str">
        <f>IF(RawData!E2045&lt;&gt;"",RawData!E2045,"")</f>
        <v/>
      </c>
      <c r="E2045" t="str">
        <f>IF(RawData!F2045&lt;&gt;"",CONCATENATE(RawData!F2045,", ",LEFT(RawData!G2045,1)),"")</f>
        <v/>
      </c>
      <c r="G2045" s="30" t="str">
        <f t="shared" si="31"/>
        <v/>
      </c>
      <c r="H2045" t="str">
        <f>IF(A2045&lt;&gt;"",VLOOKUP(G2045,ScoreRanges!$C$4:$E$8,3),"")</f>
        <v/>
      </c>
      <c r="J2045" s="30" t="str">
        <f>IF(AND(ConversionTable!$F$2&lt;&gt;"",A2045&lt;&gt;""),VLOOKUP(G2045,ConversionTable!B$2:D$402,3),"")</f>
        <v/>
      </c>
      <c r="K2045" t="str">
        <f>IF(AND(ConversionTable!$F$2&lt;&gt;"",A2045&lt;&gt;""),VLOOKUP(J2045,ConversionTable!I$4:K$7,3),"")</f>
        <v/>
      </c>
      <c r="M2045" t="str">
        <f>IF(A2045&lt;&gt;"",(RawData!AC2045*ScoringModel!$B$11+RawData!AD2045*ScoringModel!$B$21+RawData!AE2045*ScoringModel!$B$31)*0.01,"")</f>
        <v/>
      </c>
      <c r="N2045" t="str">
        <f>IF(A2045&lt;&gt;"",(RawData!H2045*ScoringModel!$B$4+RawData!I2045*ScoringModel!$B$5+RawData!J2045*ScoringModel!$B$6+RawData!K2045*ScoringModel!$B$7+RawData!L2045*ScoringModel!$B$8+RawData!M2045*ScoringModel!$B$9+RawData!N2045*ScoringModel!$B$10)*0.01,"")</f>
        <v/>
      </c>
      <c r="O2045" t="str">
        <f>IF(A2045&lt;&gt;"",(RawData!O2045*ScoringModel!$B$14+RawData!P2045*ScoringModel!$B$15+RawData!Q2045*ScoringModel!$B$16+RawData!R2045*ScoringModel!$B$17+RawData!S2045*ScoringModel!$B$18+RawData!T2045*ScoringModel!$B$19+RawData!U2045*ScoringModel!$B$20)*0.01,"")</f>
        <v/>
      </c>
      <c r="P2045" t="str">
        <f>IF(A2045&lt;&gt;"",(RawData!V2045*ScoringModel!$B$24+RawData!W2045*ScoringModel!$B$25+RawData!X2045*ScoringModel!$B$26+RawData!Y2045*ScoringModel!$B$27+RawData!Z2045*ScoringModel!$B$28+RawData!AA2045*ScoringModel!$B$29+RawData!AB2045*ScoringModel!$B$30)*0.01,"")</f>
        <v/>
      </c>
      <c r="Q2045" s="19"/>
      <c r="R2045" s="19"/>
      <c r="S2045" s="19"/>
      <c r="T2045" s="19"/>
      <c r="U2045" s="19"/>
      <c r="V2045" s="19"/>
    </row>
    <row r="2046" spans="1:22" x14ac:dyDescent="0.25">
      <c r="A2046" t="str">
        <f>IF(RawData!A2046&lt;&gt;"",RawData!A2046,"")</f>
        <v/>
      </c>
      <c r="B2046" t="str">
        <f>IF(RawData!B2046&lt;&gt;"",CONCATENATE(RawData!B2046,", ",RawData!C2046),"")</f>
        <v/>
      </c>
      <c r="C2046" t="str">
        <f>IF(RawData!D2046&lt;&gt;"",RawData!D2046,"")</f>
        <v/>
      </c>
      <c r="D2046" s="28" t="str">
        <f>IF(RawData!E2046&lt;&gt;"",RawData!E2046,"")</f>
        <v/>
      </c>
      <c r="E2046" t="str">
        <f>IF(RawData!F2046&lt;&gt;"",CONCATENATE(RawData!F2046,", ",LEFT(RawData!G2046,1)),"")</f>
        <v/>
      </c>
      <c r="G2046" s="30" t="str">
        <f t="shared" si="31"/>
        <v/>
      </c>
      <c r="H2046" t="str">
        <f>IF(A2046&lt;&gt;"",VLOOKUP(G2046,ScoreRanges!$C$4:$E$8,3),"")</f>
        <v/>
      </c>
      <c r="J2046" s="30" t="str">
        <f>IF(AND(ConversionTable!$F$2&lt;&gt;"",A2046&lt;&gt;""),VLOOKUP(G2046,ConversionTable!B$2:D$402,3),"")</f>
        <v/>
      </c>
      <c r="K2046" t="str">
        <f>IF(AND(ConversionTable!$F$2&lt;&gt;"",A2046&lt;&gt;""),VLOOKUP(J2046,ConversionTable!I$4:K$7,3),"")</f>
        <v/>
      </c>
      <c r="M2046" t="str">
        <f>IF(A2046&lt;&gt;"",(RawData!AC2046*ScoringModel!$B$11+RawData!AD2046*ScoringModel!$B$21+RawData!AE2046*ScoringModel!$B$31)*0.01,"")</f>
        <v/>
      </c>
      <c r="N2046" t="str">
        <f>IF(A2046&lt;&gt;"",(RawData!H2046*ScoringModel!$B$4+RawData!I2046*ScoringModel!$B$5+RawData!J2046*ScoringModel!$B$6+RawData!K2046*ScoringModel!$B$7+RawData!L2046*ScoringModel!$B$8+RawData!M2046*ScoringModel!$B$9+RawData!N2046*ScoringModel!$B$10)*0.01,"")</f>
        <v/>
      </c>
      <c r="O2046" t="str">
        <f>IF(A2046&lt;&gt;"",(RawData!O2046*ScoringModel!$B$14+RawData!P2046*ScoringModel!$B$15+RawData!Q2046*ScoringModel!$B$16+RawData!R2046*ScoringModel!$B$17+RawData!S2046*ScoringModel!$B$18+RawData!T2046*ScoringModel!$B$19+RawData!U2046*ScoringModel!$B$20)*0.01,"")</f>
        <v/>
      </c>
      <c r="P2046" t="str">
        <f>IF(A2046&lt;&gt;"",(RawData!V2046*ScoringModel!$B$24+RawData!W2046*ScoringModel!$B$25+RawData!X2046*ScoringModel!$B$26+RawData!Y2046*ScoringModel!$B$27+RawData!Z2046*ScoringModel!$B$28+RawData!AA2046*ScoringModel!$B$29+RawData!AB2046*ScoringModel!$B$30)*0.01,"")</f>
        <v/>
      </c>
      <c r="Q2046" s="19"/>
      <c r="R2046" s="19"/>
      <c r="S2046" s="19"/>
      <c r="T2046" s="19"/>
      <c r="U2046" s="19"/>
      <c r="V2046" s="19"/>
    </row>
    <row r="2047" spans="1:22" x14ac:dyDescent="0.25">
      <c r="A2047" t="str">
        <f>IF(RawData!A2047&lt;&gt;"",RawData!A2047,"")</f>
        <v/>
      </c>
      <c r="B2047" t="str">
        <f>IF(RawData!B2047&lt;&gt;"",CONCATENATE(RawData!B2047,", ",RawData!C2047),"")</f>
        <v/>
      </c>
      <c r="C2047" t="str">
        <f>IF(RawData!D2047&lt;&gt;"",RawData!D2047,"")</f>
        <v/>
      </c>
      <c r="D2047" s="28" t="str">
        <f>IF(RawData!E2047&lt;&gt;"",RawData!E2047,"")</f>
        <v/>
      </c>
      <c r="E2047" t="str">
        <f>IF(RawData!F2047&lt;&gt;"",CONCATENATE(RawData!F2047,", ",LEFT(RawData!G2047,1)),"")</f>
        <v/>
      </c>
      <c r="G2047" s="30" t="str">
        <f t="shared" si="31"/>
        <v/>
      </c>
      <c r="H2047" t="str">
        <f>IF(A2047&lt;&gt;"",VLOOKUP(G2047,ScoreRanges!$C$4:$E$8,3),"")</f>
        <v/>
      </c>
      <c r="J2047" s="30" t="str">
        <f>IF(AND(ConversionTable!$F$2&lt;&gt;"",A2047&lt;&gt;""),VLOOKUP(G2047,ConversionTable!B$2:D$402,3),"")</f>
        <v/>
      </c>
      <c r="K2047" t="str">
        <f>IF(AND(ConversionTable!$F$2&lt;&gt;"",A2047&lt;&gt;""),VLOOKUP(J2047,ConversionTable!I$4:K$7,3),"")</f>
        <v/>
      </c>
      <c r="M2047" t="str">
        <f>IF(A2047&lt;&gt;"",(RawData!AC2047*ScoringModel!$B$11+RawData!AD2047*ScoringModel!$B$21+RawData!AE2047*ScoringModel!$B$31)*0.01,"")</f>
        <v/>
      </c>
      <c r="N2047" t="str">
        <f>IF(A2047&lt;&gt;"",(RawData!H2047*ScoringModel!$B$4+RawData!I2047*ScoringModel!$B$5+RawData!J2047*ScoringModel!$B$6+RawData!K2047*ScoringModel!$B$7+RawData!L2047*ScoringModel!$B$8+RawData!M2047*ScoringModel!$B$9+RawData!N2047*ScoringModel!$B$10)*0.01,"")</f>
        <v/>
      </c>
      <c r="O2047" t="str">
        <f>IF(A2047&lt;&gt;"",(RawData!O2047*ScoringModel!$B$14+RawData!P2047*ScoringModel!$B$15+RawData!Q2047*ScoringModel!$B$16+RawData!R2047*ScoringModel!$B$17+RawData!S2047*ScoringModel!$B$18+RawData!T2047*ScoringModel!$B$19+RawData!U2047*ScoringModel!$B$20)*0.01,"")</f>
        <v/>
      </c>
      <c r="P2047" t="str">
        <f>IF(A2047&lt;&gt;"",(RawData!V2047*ScoringModel!$B$24+RawData!W2047*ScoringModel!$B$25+RawData!X2047*ScoringModel!$B$26+RawData!Y2047*ScoringModel!$B$27+RawData!Z2047*ScoringModel!$B$28+RawData!AA2047*ScoringModel!$B$29+RawData!AB2047*ScoringModel!$B$30)*0.01,"")</f>
        <v/>
      </c>
      <c r="Q2047" s="19"/>
      <c r="R2047" s="19"/>
      <c r="S2047" s="19"/>
      <c r="T2047" s="19"/>
      <c r="U2047" s="19"/>
      <c r="V2047" s="19"/>
    </row>
    <row r="2048" spans="1:22" x14ac:dyDescent="0.25">
      <c r="A2048" t="str">
        <f>IF(RawData!A2048&lt;&gt;"",RawData!A2048,"")</f>
        <v/>
      </c>
      <c r="B2048" t="str">
        <f>IF(RawData!B2048&lt;&gt;"",CONCATENATE(RawData!B2048,", ",RawData!C2048),"")</f>
        <v/>
      </c>
      <c r="C2048" t="str">
        <f>IF(RawData!D2048&lt;&gt;"",RawData!D2048,"")</f>
        <v/>
      </c>
      <c r="D2048" s="28" t="str">
        <f>IF(RawData!E2048&lt;&gt;"",RawData!E2048,"")</f>
        <v/>
      </c>
      <c r="E2048" t="str">
        <f>IF(RawData!F2048&lt;&gt;"",CONCATENATE(RawData!F2048,", ",LEFT(RawData!G2048,1)),"")</f>
        <v/>
      </c>
      <c r="G2048" s="30" t="str">
        <f t="shared" si="31"/>
        <v/>
      </c>
      <c r="H2048" t="str">
        <f>IF(A2048&lt;&gt;"",VLOOKUP(G2048,ScoreRanges!$C$4:$E$8,3),"")</f>
        <v/>
      </c>
      <c r="J2048" s="30" t="str">
        <f>IF(AND(ConversionTable!$F$2&lt;&gt;"",A2048&lt;&gt;""),VLOOKUP(G2048,ConversionTable!B$2:D$402,3),"")</f>
        <v/>
      </c>
      <c r="K2048" t="str">
        <f>IF(AND(ConversionTable!$F$2&lt;&gt;"",A2048&lt;&gt;""),VLOOKUP(J2048,ConversionTable!I$4:K$7,3),"")</f>
        <v/>
      </c>
      <c r="M2048" t="str">
        <f>IF(A2048&lt;&gt;"",(RawData!AC2048*ScoringModel!$B$11+RawData!AD2048*ScoringModel!$B$21+RawData!AE2048*ScoringModel!$B$31)*0.01,"")</f>
        <v/>
      </c>
      <c r="N2048" t="str">
        <f>IF(A2048&lt;&gt;"",(RawData!H2048*ScoringModel!$B$4+RawData!I2048*ScoringModel!$B$5+RawData!J2048*ScoringModel!$B$6+RawData!K2048*ScoringModel!$B$7+RawData!L2048*ScoringModel!$B$8+RawData!M2048*ScoringModel!$B$9+RawData!N2048*ScoringModel!$B$10)*0.01,"")</f>
        <v/>
      </c>
      <c r="O2048" t="str">
        <f>IF(A2048&lt;&gt;"",(RawData!O2048*ScoringModel!$B$14+RawData!P2048*ScoringModel!$B$15+RawData!Q2048*ScoringModel!$B$16+RawData!R2048*ScoringModel!$B$17+RawData!S2048*ScoringModel!$B$18+RawData!T2048*ScoringModel!$B$19+RawData!U2048*ScoringModel!$B$20)*0.01,"")</f>
        <v/>
      </c>
      <c r="P2048" t="str">
        <f>IF(A2048&lt;&gt;"",(RawData!V2048*ScoringModel!$B$24+RawData!W2048*ScoringModel!$B$25+RawData!X2048*ScoringModel!$B$26+RawData!Y2048*ScoringModel!$B$27+RawData!Z2048*ScoringModel!$B$28+RawData!AA2048*ScoringModel!$B$29+RawData!AB2048*ScoringModel!$B$30)*0.01,"")</f>
        <v/>
      </c>
      <c r="Q2048" s="19"/>
      <c r="R2048" s="19"/>
      <c r="S2048" s="19"/>
      <c r="T2048" s="19"/>
      <c r="U2048" s="19"/>
      <c r="V2048" s="19"/>
    </row>
    <row r="2049" spans="1:22" x14ac:dyDescent="0.25">
      <c r="A2049" t="str">
        <f>IF(RawData!A2049&lt;&gt;"",RawData!A2049,"")</f>
        <v/>
      </c>
      <c r="B2049" t="str">
        <f>IF(RawData!B2049&lt;&gt;"",CONCATENATE(RawData!B2049,", ",RawData!C2049),"")</f>
        <v/>
      </c>
      <c r="C2049" t="str">
        <f>IF(RawData!D2049&lt;&gt;"",RawData!D2049,"")</f>
        <v/>
      </c>
      <c r="D2049" s="28" t="str">
        <f>IF(RawData!E2049&lt;&gt;"",RawData!E2049,"")</f>
        <v/>
      </c>
      <c r="E2049" t="str">
        <f>IF(RawData!F2049&lt;&gt;"",CONCATENATE(RawData!F2049,", ",LEFT(RawData!G2049,1)),"")</f>
        <v/>
      </c>
      <c r="G2049" s="30" t="str">
        <f t="shared" si="31"/>
        <v/>
      </c>
      <c r="H2049" t="str">
        <f>IF(A2049&lt;&gt;"",VLOOKUP(G2049,ScoreRanges!$C$4:$E$8,3),"")</f>
        <v/>
      </c>
      <c r="J2049" s="30" t="str">
        <f>IF(AND(ConversionTable!$F$2&lt;&gt;"",A2049&lt;&gt;""),VLOOKUP(G2049,ConversionTable!B$2:D$402,3),"")</f>
        <v/>
      </c>
      <c r="K2049" t="str">
        <f>IF(AND(ConversionTable!$F$2&lt;&gt;"",A2049&lt;&gt;""),VLOOKUP(J2049,ConversionTable!I$4:K$7,3),"")</f>
        <v/>
      </c>
      <c r="M2049" t="str">
        <f>IF(A2049&lt;&gt;"",(RawData!AC2049*ScoringModel!$B$11+RawData!AD2049*ScoringModel!$B$21+RawData!AE2049*ScoringModel!$B$31)*0.01,"")</f>
        <v/>
      </c>
      <c r="N2049" t="str">
        <f>IF(A2049&lt;&gt;"",(RawData!H2049*ScoringModel!$B$4+RawData!I2049*ScoringModel!$B$5+RawData!J2049*ScoringModel!$B$6+RawData!K2049*ScoringModel!$B$7+RawData!L2049*ScoringModel!$B$8+RawData!M2049*ScoringModel!$B$9+RawData!N2049*ScoringModel!$B$10)*0.01,"")</f>
        <v/>
      </c>
      <c r="O2049" t="str">
        <f>IF(A2049&lt;&gt;"",(RawData!O2049*ScoringModel!$B$14+RawData!P2049*ScoringModel!$B$15+RawData!Q2049*ScoringModel!$B$16+RawData!R2049*ScoringModel!$B$17+RawData!S2049*ScoringModel!$B$18+RawData!T2049*ScoringModel!$B$19+RawData!U2049*ScoringModel!$B$20)*0.01,"")</f>
        <v/>
      </c>
      <c r="P2049" t="str">
        <f>IF(A2049&lt;&gt;"",(RawData!V2049*ScoringModel!$B$24+RawData!W2049*ScoringModel!$B$25+RawData!X2049*ScoringModel!$B$26+RawData!Y2049*ScoringModel!$B$27+RawData!Z2049*ScoringModel!$B$28+RawData!AA2049*ScoringModel!$B$29+RawData!AB2049*ScoringModel!$B$30)*0.01,"")</f>
        <v/>
      </c>
      <c r="Q2049" s="19"/>
      <c r="R2049" s="19"/>
      <c r="S2049" s="19"/>
      <c r="T2049" s="19"/>
      <c r="U2049" s="19"/>
      <c r="V2049" s="19"/>
    </row>
    <row r="2050" spans="1:22" x14ac:dyDescent="0.25">
      <c r="A2050" t="str">
        <f>IF(RawData!A2050&lt;&gt;"",RawData!A2050,"")</f>
        <v/>
      </c>
      <c r="B2050" t="str">
        <f>IF(RawData!B2050&lt;&gt;"",CONCATENATE(RawData!B2050,", ",RawData!C2050),"")</f>
        <v/>
      </c>
      <c r="C2050" t="str">
        <f>IF(RawData!D2050&lt;&gt;"",RawData!D2050,"")</f>
        <v/>
      </c>
      <c r="D2050" s="28" t="str">
        <f>IF(RawData!E2050&lt;&gt;"",RawData!E2050,"")</f>
        <v/>
      </c>
      <c r="E2050" t="str">
        <f>IF(RawData!F2050&lt;&gt;"",CONCATENATE(RawData!F2050,", ",LEFT(RawData!G2050,1)),"")</f>
        <v/>
      </c>
      <c r="G2050" s="30" t="str">
        <f t="shared" si="31"/>
        <v/>
      </c>
      <c r="H2050" t="str">
        <f>IF(A2050&lt;&gt;"",VLOOKUP(G2050,ScoreRanges!$C$4:$E$8,3),"")</f>
        <v/>
      </c>
      <c r="J2050" s="30" t="str">
        <f>IF(AND(ConversionTable!$F$2&lt;&gt;"",A2050&lt;&gt;""),VLOOKUP(G2050,ConversionTable!B$2:D$402,3),"")</f>
        <v/>
      </c>
      <c r="K2050" t="str">
        <f>IF(AND(ConversionTable!$F$2&lt;&gt;"",A2050&lt;&gt;""),VLOOKUP(J2050,ConversionTable!I$4:K$7,3),"")</f>
        <v/>
      </c>
      <c r="M2050" t="str">
        <f>IF(A2050&lt;&gt;"",(RawData!AC2050*ScoringModel!$B$11+RawData!AD2050*ScoringModel!$B$21+RawData!AE2050*ScoringModel!$B$31)*0.01,"")</f>
        <v/>
      </c>
      <c r="N2050" t="str">
        <f>IF(A2050&lt;&gt;"",(RawData!H2050*ScoringModel!$B$4+RawData!I2050*ScoringModel!$B$5+RawData!J2050*ScoringModel!$B$6+RawData!K2050*ScoringModel!$B$7+RawData!L2050*ScoringModel!$B$8+RawData!M2050*ScoringModel!$B$9+RawData!N2050*ScoringModel!$B$10)*0.01,"")</f>
        <v/>
      </c>
      <c r="O2050" t="str">
        <f>IF(A2050&lt;&gt;"",(RawData!O2050*ScoringModel!$B$14+RawData!P2050*ScoringModel!$B$15+RawData!Q2050*ScoringModel!$B$16+RawData!R2050*ScoringModel!$B$17+RawData!S2050*ScoringModel!$B$18+RawData!T2050*ScoringModel!$B$19+RawData!U2050*ScoringModel!$B$20)*0.01,"")</f>
        <v/>
      </c>
      <c r="P2050" t="str">
        <f>IF(A2050&lt;&gt;"",(RawData!V2050*ScoringModel!$B$24+RawData!W2050*ScoringModel!$B$25+RawData!X2050*ScoringModel!$B$26+RawData!Y2050*ScoringModel!$B$27+RawData!Z2050*ScoringModel!$B$28+RawData!AA2050*ScoringModel!$B$29+RawData!AB2050*ScoringModel!$B$30)*0.01,"")</f>
        <v/>
      </c>
      <c r="Q2050" s="19"/>
      <c r="R2050" s="19"/>
      <c r="S2050" s="19"/>
      <c r="T2050" s="19"/>
      <c r="U2050" s="19"/>
      <c r="V2050" s="19"/>
    </row>
    <row r="2051" spans="1:22" x14ac:dyDescent="0.25">
      <c r="A2051" t="str">
        <f>IF(RawData!A2051&lt;&gt;"",RawData!A2051,"")</f>
        <v/>
      </c>
      <c r="B2051" t="str">
        <f>IF(RawData!B2051&lt;&gt;"",CONCATENATE(RawData!B2051,", ",RawData!C2051),"")</f>
        <v/>
      </c>
      <c r="C2051" t="str">
        <f>IF(RawData!D2051&lt;&gt;"",RawData!D2051,"")</f>
        <v/>
      </c>
      <c r="D2051" s="28" t="str">
        <f>IF(RawData!E2051&lt;&gt;"",RawData!E2051,"")</f>
        <v/>
      </c>
      <c r="E2051" t="str">
        <f>IF(RawData!F2051&lt;&gt;"",CONCATENATE(RawData!F2051,", ",LEFT(RawData!G2051,1)),"")</f>
        <v/>
      </c>
      <c r="G2051" s="30" t="str">
        <f t="shared" ref="G2051:G2114" si="32">IF(A2051&lt;&gt;"",SUM(M2051:P2051),"")</f>
        <v/>
      </c>
      <c r="H2051" t="str">
        <f>IF(A2051&lt;&gt;"",VLOOKUP(G2051,ScoreRanges!$C$4:$E$8,3),"")</f>
        <v/>
      </c>
      <c r="J2051" s="30" t="str">
        <f>IF(AND(ConversionTable!$F$2&lt;&gt;"",A2051&lt;&gt;""),VLOOKUP(G2051,ConversionTable!B$2:D$402,3),"")</f>
        <v/>
      </c>
      <c r="K2051" t="str">
        <f>IF(AND(ConversionTable!$F$2&lt;&gt;"",A2051&lt;&gt;""),VLOOKUP(J2051,ConversionTable!I$4:K$7,3),"")</f>
        <v/>
      </c>
      <c r="M2051" t="str">
        <f>IF(A2051&lt;&gt;"",(RawData!AC2051*ScoringModel!$B$11+RawData!AD2051*ScoringModel!$B$21+RawData!AE2051*ScoringModel!$B$31)*0.01,"")</f>
        <v/>
      </c>
      <c r="N2051" t="str">
        <f>IF(A2051&lt;&gt;"",(RawData!H2051*ScoringModel!$B$4+RawData!I2051*ScoringModel!$B$5+RawData!J2051*ScoringModel!$B$6+RawData!K2051*ScoringModel!$B$7+RawData!L2051*ScoringModel!$B$8+RawData!M2051*ScoringModel!$B$9+RawData!N2051*ScoringModel!$B$10)*0.01,"")</f>
        <v/>
      </c>
      <c r="O2051" t="str">
        <f>IF(A2051&lt;&gt;"",(RawData!O2051*ScoringModel!$B$14+RawData!P2051*ScoringModel!$B$15+RawData!Q2051*ScoringModel!$B$16+RawData!R2051*ScoringModel!$B$17+RawData!S2051*ScoringModel!$B$18+RawData!T2051*ScoringModel!$B$19+RawData!U2051*ScoringModel!$B$20)*0.01,"")</f>
        <v/>
      </c>
      <c r="P2051" t="str">
        <f>IF(A2051&lt;&gt;"",(RawData!V2051*ScoringModel!$B$24+RawData!W2051*ScoringModel!$B$25+RawData!X2051*ScoringModel!$B$26+RawData!Y2051*ScoringModel!$B$27+RawData!Z2051*ScoringModel!$B$28+RawData!AA2051*ScoringModel!$B$29+RawData!AB2051*ScoringModel!$B$30)*0.01,"")</f>
        <v/>
      </c>
      <c r="Q2051" s="19"/>
      <c r="R2051" s="19"/>
      <c r="S2051" s="19"/>
      <c r="T2051" s="19"/>
      <c r="U2051" s="19"/>
      <c r="V2051" s="19"/>
    </row>
    <row r="2052" spans="1:22" x14ac:dyDescent="0.25">
      <c r="A2052" t="str">
        <f>IF(RawData!A2052&lt;&gt;"",RawData!A2052,"")</f>
        <v/>
      </c>
      <c r="B2052" t="str">
        <f>IF(RawData!B2052&lt;&gt;"",CONCATENATE(RawData!B2052,", ",RawData!C2052),"")</f>
        <v/>
      </c>
      <c r="C2052" t="str">
        <f>IF(RawData!D2052&lt;&gt;"",RawData!D2052,"")</f>
        <v/>
      </c>
      <c r="D2052" s="28" t="str">
        <f>IF(RawData!E2052&lt;&gt;"",RawData!E2052,"")</f>
        <v/>
      </c>
      <c r="E2052" t="str">
        <f>IF(RawData!F2052&lt;&gt;"",CONCATENATE(RawData!F2052,", ",LEFT(RawData!G2052,1)),"")</f>
        <v/>
      </c>
      <c r="G2052" s="30" t="str">
        <f t="shared" si="32"/>
        <v/>
      </c>
      <c r="H2052" t="str">
        <f>IF(A2052&lt;&gt;"",VLOOKUP(G2052,ScoreRanges!$C$4:$E$8,3),"")</f>
        <v/>
      </c>
      <c r="J2052" s="30" t="str">
        <f>IF(AND(ConversionTable!$F$2&lt;&gt;"",A2052&lt;&gt;""),VLOOKUP(G2052,ConversionTable!B$2:D$402,3),"")</f>
        <v/>
      </c>
      <c r="K2052" t="str">
        <f>IF(AND(ConversionTable!$F$2&lt;&gt;"",A2052&lt;&gt;""),VLOOKUP(J2052,ConversionTable!I$4:K$7,3),"")</f>
        <v/>
      </c>
      <c r="M2052" t="str">
        <f>IF(A2052&lt;&gt;"",(RawData!AC2052*ScoringModel!$B$11+RawData!AD2052*ScoringModel!$B$21+RawData!AE2052*ScoringModel!$B$31)*0.01,"")</f>
        <v/>
      </c>
      <c r="N2052" t="str">
        <f>IF(A2052&lt;&gt;"",(RawData!H2052*ScoringModel!$B$4+RawData!I2052*ScoringModel!$B$5+RawData!J2052*ScoringModel!$B$6+RawData!K2052*ScoringModel!$B$7+RawData!L2052*ScoringModel!$B$8+RawData!M2052*ScoringModel!$B$9+RawData!N2052*ScoringModel!$B$10)*0.01,"")</f>
        <v/>
      </c>
      <c r="O2052" t="str">
        <f>IF(A2052&lt;&gt;"",(RawData!O2052*ScoringModel!$B$14+RawData!P2052*ScoringModel!$B$15+RawData!Q2052*ScoringModel!$B$16+RawData!R2052*ScoringModel!$B$17+RawData!S2052*ScoringModel!$B$18+RawData!T2052*ScoringModel!$B$19+RawData!U2052*ScoringModel!$B$20)*0.01,"")</f>
        <v/>
      </c>
      <c r="P2052" t="str">
        <f>IF(A2052&lt;&gt;"",(RawData!V2052*ScoringModel!$B$24+RawData!W2052*ScoringModel!$B$25+RawData!X2052*ScoringModel!$B$26+RawData!Y2052*ScoringModel!$B$27+RawData!Z2052*ScoringModel!$B$28+RawData!AA2052*ScoringModel!$B$29+RawData!AB2052*ScoringModel!$B$30)*0.01,"")</f>
        <v/>
      </c>
      <c r="Q2052" s="19"/>
      <c r="R2052" s="19"/>
      <c r="S2052" s="19"/>
      <c r="T2052" s="19"/>
      <c r="U2052" s="19"/>
      <c r="V2052" s="19"/>
    </row>
    <row r="2053" spans="1:22" x14ac:dyDescent="0.25">
      <c r="A2053" t="str">
        <f>IF(RawData!A2053&lt;&gt;"",RawData!A2053,"")</f>
        <v/>
      </c>
      <c r="B2053" t="str">
        <f>IF(RawData!B2053&lt;&gt;"",CONCATENATE(RawData!B2053,", ",RawData!C2053),"")</f>
        <v/>
      </c>
      <c r="C2053" t="str">
        <f>IF(RawData!D2053&lt;&gt;"",RawData!D2053,"")</f>
        <v/>
      </c>
      <c r="D2053" s="28" t="str">
        <f>IF(RawData!E2053&lt;&gt;"",RawData!E2053,"")</f>
        <v/>
      </c>
      <c r="E2053" t="str">
        <f>IF(RawData!F2053&lt;&gt;"",CONCATENATE(RawData!F2053,", ",LEFT(RawData!G2053,1)),"")</f>
        <v/>
      </c>
      <c r="G2053" s="30" t="str">
        <f t="shared" si="32"/>
        <v/>
      </c>
      <c r="H2053" t="str">
        <f>IF(A2053&lt;&gt;"",VLOOKUP(G2053,ScoreRanges!$C$4:$E$8,3),"")</f>
        <v/>
      </c>
      <c r="J2053" s="30" t="str">
        <f>IF(AND(ConversionTable!$F$2&lt;&gt;"",A2053&lt;&gt;""),VLOOKUP(G2053,ConversionTable!B$2:D$402,3),"")</f>
        <v/>
      </c>
      <c r="K2053" t="str">
        <f>IF(AND(ConversionTable!$F$2&lt;&gt;"",A2053&lt;&gt;""),VLOOKUP(J2053,ConversionTable!I$4:K$7,3),"")</f>
        <v/>
      </c>
      <c r="M2053" t="str">
        <f>IF(A2053&lt;&gt;"",(RawData!AC2053*ScoringModel!$B$11+RawData!AD2053*ScoringModel!$B$21+RawData!AE2053*ScoringModel!$B$31)*0.01,"")</f>
        <v/>
      </c>
      <c r="N2053" t="str">
        <f>IF(A2053&lt;&gt;"",(RawData!H2053*ScoringModel!$B$4+RawData!I2053*ScoringModel!$B$5+RawData!J2053*ScoringModel!$B$6+RawData!K2053*ScoringModel!$B$7+RawData!L2053*ScoringModel!$B$8+RawData!M2053*ScoringModel!$B$9+RawData!N2053*ScoringModel!$B$10)*0.01,"")</f>
        <v/>
      </c>
      <c r="O2053" t="str">
        <f>IF(A2053&lt;&gt;"",(RawData!O2053*ScoringModel!$B$14+RawData!P2053*ScoringModel!$B$15+RawData!Q2053*ScoringModel!$B$16+RawData!R2053*ScoringModel!$B$17+RawData!S2053*ScoringModel!$B$18+RawData!T2053*ScoringModel!$B$19+RawData!U2053*ScoringModel!$B$20)*0.01,"")</f>
        <v/>
      </c>
      <c r="P2053" t="str">
        <f>IF(A2053&lt;&gt;"",(RawData!V2053*ScoringModel!$B$24+RawData!W2053*ScoringModel!$B$25+RawData!X2053*ScoringModel!$B$26+RawData!Y2053*ScoringModel!$B$27+RawData!Z2053*ScoringModel!$B$28+RawData!AA2053*ScoringModel!$B$29+RawData!AB2053*ScoringModel!$B$30)*0.01,"")</f>
        <v/>
      </c>
      <c r="Q2053" s="19"/>
      <c r="R2053" s="19"/>
      <c r="S2053" s="19"/>
      <c r="T2053" s="19"/>
      <c r="U2053" s="19"/>
      <c r="V2053" s="19"/>
    </row>
    <row r="2054" spans="1:22" x14ac:dyDescent="0.25">
      <c r="A2054" t="str">
        <f>IF(RawData!A2054&lt;&gt;"",RawData!A2054,"")</f>
        <v/>
      </c>
      <c r="B2054" t="str">
        <f>IF(RawData!B2054&lt;&gt;"",CONCATENATE(RawData!B2054,", ",RawData!C2054),"")</f>
        <v/>
      </c>
      <c r="C2054" t="str">
        <f>IF(RawData!D2054&lt;&gt;"",RawData!D2054,"")</f>
        <v/>
      </c>
      <c r="D2054" s="28" t="str">
        <f>IF(RawData!E2054&lt;&gt;"",RawData!E2054,"")</f>
        <v/>
      </c>
      <c r="E2054" t="str">
        <f>IF(RawData!F2054&lt;&gt;"",CONCATENATE(RawData!F2054,", ",LEFT(RawData!G2054,1)),"")</f>
        <v/>
      </c>
      <c r="G2054" s="30" t="str">
        <f t="shared" si="32"/>
        <v/>
      </c>
      <c r="H2054" t="str">
        <f>IF(A2054&lt;&gt;"",VLOOKUP(G2054,ScoreRanges!$C$4:$E$8,3),"")</f>
        <v/>
      </c>
      <c r="J2054" s="30" t="str">
        <f>IF(AND(ConversionTable!$F$2&lt;&gt;"",A2054&lt;&gt;""),VLOOKUP(G2054,ConversionTable!B$2:D$402,3),"")</f>
        <v/>
      </c>
      <c r="K2054" t="str">
        <f>IF(AND(ConversionTable!$F$2&lt;&gt;"",A2054&lt;&gt;""),VLOOKUP(J2054,ConversionTable!I$4:K$7,3),"")</f>
        <v/>
      </c>
      <c r="M2054" t="str">
        <f>IF(A2054&lt;&gt;"",(RawData!AC2054*ScoringModel!$B$11+RawData!AD2054*ScoringModel!$B$21+RawData!AE2054*ScoringModel!$B$31)*0.01,"")</f>
        <v/>
      </c>
      <c r="N2054" t="str">
        <f>IF(A2054&lt;&gt;"",(RawData!H2054*ScoringModel!$B$4+RawData!I2054*ScoringModel!$B$5+RawData!J2054*ScoringModel!$B$6+RawData!K2054*ScoringModel!$B$7+RawData!L2054*ScoringModel!$B$8+RawData!M2054*ScoringModel!$B$9+RawData!N2054*ScoringModel!$B$10)*0.01,"")</f>
        <v/>
      </c>
      <c r="O2054" t="str">
        <f>IF(A2054&lt;&gt;"",(RawData!O2054*ScoringModel!$B$14+RawData!P2054*ScoringModel!$B$15+RawData!Q2054*ScoringModel!$B$16+RawData!R2054*ScoringModel!$B$17+RawData!S2054*ScoringModel!$B$18+RawData!T2054*ScoringModel!$B$19+RawData!U2054*ScoringModel!$B$20)*0.01,"")</f>
        <v/>
      </c>
      <c r="P2054" t="str">
        <f>IF(A2054&lt;&gt;"",(RawData!V2054*ScoringModel!$B$24+RawData!W2054*ScoringModel!$B$25+RawData!X2054*ScoringModel!$B$26+RawData!Y2054*ScoringModel!$B$27+RawData!Z2054*ScoringModel!$B$28+RawData!AA2054*ScoringModel!$B$29+RawData!AB2054*ScoringModel!$B$30)*0.01,"")</f>
        <v/>
      </c>
      <c r="Q2054" s="19"/>
      <c r="R2054" s="19"/>
      <c r="S2054" s="19"/>
      <c r="T2054" s="19"/>
      <c r="U2054" s="19"/>
      <c r="V2054" s="19"/>
    </row>
    <row r="2055" spans="1:22" x14ac:dyDescent="0.25">
      <c r="A2055" t="str">
        <f>IF(RawData!A2055&lt;&gt;"",RawData!A2055,"")</f>
        <v/>
      </c>
      <c r="B2055" t="str">
        <f>IF(RawData!B2055&lt;&gt;"",CONCATENATE(RawData!B2055,", ",RawData!C2055),"")</f>
        <v/>
      </c>
      <c r="C2055" t="str">
        <f>IF(RawData!D2055&lt;&gt;"",RawData!D2055,"")</f>
        <v/>
      </c>
      <c r="D2055" s="28" t="str">
        <f>IF(RawData!E2055&lt;&gt;"",RawData!E2055,"")</f>
        <v/>
      </c>
      <c r="E2055" t="str">
        <f>IF(RawData!F2055&lt;&gt;"",CONCATENATE(RawData!F2055,", ",LEFT(RawData!G2055,1)),"")</f>
        <v/>
      </c>
      <c r="G2055" s="30" t="str">
        <f t="shared" si="32"/>
        <v/>
      </c>
      <c r="H2055" t="str">
        <f>IF(A2055&lt;&gt;"",VLOOKUP(G2055,ScoreRanges!$C$4:$E$8,3),"")</f>
        <v/>
      </c>
      <c r="J2055" s="30" t="str">
        <f>IF(AND(ConversionTable!$F$2&lt;&gt;"",A2055&lt;&gt;""),VLOOKUP(G2055,ConversionTable!B$2:D$402,3),"")</f>
        <v/>
      </c>
      <c r="K2055" t="str">
        <f>IF(AND(ConversionTable!$F$2&lt;&gt;"",A2055&lt;&gt;""),VLOOKUP(J2055,ConversionTable!I$4:K$7,3),"")</f>
        <v/>
      </c>
      <c r="M2055" t="str">
        <f>IF(A2055&lt;&gt;"",(RawData!AC2055*ScoringModel!$B$11+RawData!AD2055*ScoringModel!$B$21+RawData!AE2055*ScoringModel!$B$31)*0.01,"")</f>
        <v/>
      </c>
      <c r="N2055" t="str">
        <f>IF(A2055&lt;&gt;"",(RawData!H2055*ScoringModel!$B$4+RawData!I2055*ScoringModel!$B$5+RawData!J2055*ScoringModel!$B$6+RawData!K2055*ScoringModel!$B$7+RawData!L2055*ScoringModel!$B$8+RawData!M2055*ScoringModel!$B$9+RawData!N2055*ScoringModel!$B$10)*0.01,"")</f>
        <v/>
      </c>
      <c r="O2055" t="str">
        <f>IF(A2055&lt;&gt;"",(RawData!O2055*ScoringModel!$B$14+RawData!P2055*ScoringModel!$B$15+RawData!Q2055*ScoringModel!$B$16+RawData!R2055*ScoringModel!$B$17+RawData!S2055*ScoringModel!$B$18+RawData!T2055*ScoringModel!$B$19+RawData!U2055*ScoringModel!$B$20)*0.01,"")</f>
        <v/>
      </c>
      <c r="P2055" t="str">
        <f>IF(A2055&lt;&gt;"",(RawData!V2055*ScoringModel!$B$24+RawData!W2055*ScoringModel!$B$25+RawData!X2055*ScoringModel!$B$26+RawData!Y2055*ScoringModel!$B$27+RawData!Z2055*ScoringModel!$B$28+RawData!AA2055*ScoringModel!$B$29+RawData!AB2055*ScoringModel!$B$30)*0.01,"")</f>
        <v/>
      </c>
      <c r="Q2055" s="19"/>
      <c r="R2055" s="19"/>
      <c r="S2055" s="19"/>
      <c r="T2055" s="19"/>
      <c r="U2055" s="19"/>
      <c r="V2055" s="19"/>
    </row>
    <row r="2056" spans="1:22" x14ac:dyDescent="0.25">
      <c r="A2056" t="str">
        <f>IF(RawData!A2056&lt;&gt;"",RawData!A2056,"")</f>
        <v/>
      </c>
      <c r="B2056" t="str">
        <f>IF(RawData!B2056&lt;&gt;"",CONCATENATE(RawData!B2056,", ",RawData!C2056),"")</f>
        <v/>
      </c>
      <c r="C2056" t="str">
        <f>IF(RawData!D2056&lt;&gt;"",RawData!D2056,"")</f>
        <v/>
      </c>
      <c r="D2056" s="28" t="str">
        <f>IF(RawData!E2056&lt;&gt;"",RawData!E2056,"")</f>
        <v/>
      </c>
      <c r="E2056" t="str">
        <f>IF(RawData!F2056&lt;&gt;"",CONCATENATE(RawData!F2056,", ",LEFT(RawData!G2056,1)),"")</f>
        <v/>
      </c>
      <c r="G2056" s="30" t="str">
        <f t="shared" si="32"/>
        <v/>
      </c>
      <c r="H2056" t="str">
        <f>IF(A2056&lt;&gt;"",VLOOKUP(G2056,ScoreRanges!$C$4:$E$8,3),"")</f>
        <v/>
      </c>
      <c r="J2056" s="30" t="str">
        <f>IF(AND(ConversionTable!$F$2&lt;&gt;"",A2056&lt;&gt;""),VLOOKUP(G2056,ConversionTable!B$2:D$402,3),"")</f>
        <v/>
      </c>
      <c r="K2056" t="str">
        <f>IF(AND(ConversionTable!$F$2&lt;&gt;"",A2056&lt;&gt;""),VLOOKUP(J2056,ConversionTable!I$4:K$7,3),"")</f>
        <v/>
      </c>
      <c r="M2056" t="str">
        <f>IF(A2056&lt;&gt;"",(RawData!AC2056*ScoringModel!$B$11+RawData!AD2056*ScoringModel!$B$21+RawData!AE2056*ScoringModel!$B$31)*0.01,"")</f>
        <v/>
      </c>
      <c r="N2056" t="str">
        <f>IF(A2056&lt;&gt;"",(RawData!H2056*ScoringModel!$B$4+RawData!I2056*ScoringModel!$B$5+RawData!J2056*ScoringModel!$B$6+RawData!K2056*ScoringModel!$B$7+RawData!L2056*ScoringModel!$B$8+RawData!M2056*ScoringModel!$B$9+RawData!N2056*ScoringModel!$B$10)*0.01,"")</f>
        <v/>
      </c>
      <c r="O2056" t="str">
        <f>IF(A2056&lt;&gt;"",(RawData!O2056*ScoringModel!$B$14+RawData!P2056*ScoringModel!$B$15+RawData!Q2056*ScoringModel!$B$16+RawData!R2056*ScoringModel!$B$17+RawData!S2056*ScoringModel!$B$18+RawData!T2056*ScoringModel!$B$19+RawData!U2056*ScoringModel!$B$20)*0.01,"")</f>
        <v/>
      </c>
      <c r="P2056" t="str">
        <f>IF(A2056&lt;&gt;"",(RawData!V2056*ScoringModel!$B$24+RawData!W2056*ScoringModel!$B$25+RawData!X2056*ScoringModel!$B$26+RawData!Y2056*ScoringModel!$B$27+RawData!Z2056*ScoringModel!$B$28+RawData!AA2056*ScoringModel!$B$29+RawData!AB2056*ScoringModel!$B$30)*0.01,"")</f>
        <v/>
      </c>
      <c r="Q2056" s="19"/>
      <c r="R2056" s="19"/>
      <c r="S2056" s="19"/>
      <c r="T2056" s="19"/>
      <c r="U2056" s="19"/>
      <c r="V2056" s="19"/>
    </row>
    <row r="2057" spans="1:22" x14ac:dyDescent="0.25">
      <c r="A2057" t="str">
        <f>IF(RawData!A2057&lt;&gt;"",RawData!A2057,"")</f>
        <v/>
      </c>
      <c r="B2057" t="str">
        <f>IF(RawData!B2057&lt;&gt;"",CONCATENATE(RawData!B2057,", ",RawData!C2057),"")</f>
        <v/>
      </c>
      <c r="C2057" t="str">
        <f>IF(RawData!D2057&lt;&gt;"",RawData!D2057,"")</f>
        <v/>
      </c>
      <c r="D2057" s="28" t="str">
        <f>IF(RawData!E2057&lt;&gt;"",RawData!E2057,"")</f>
        <v/>
      </c>
      <c r="E2057" t="str">
        <f>IF(RawData!F2057&lt;&gt;"",CONCATENATE(RawData!F2057,", ",LEFT(RawData!G2057,1)),"")</f>
        <v/>
      </c>
      <c r="G2057" s="30" t="str">
        <f t="shared" si="32"/>
        <v/>
      </c>
      <c r="H2057" t="str">
        <f>IF(A2057&lt;&gt;"",VLOOKUP(G2057,ScoreRanges!$C$4:$E$8,3),"")</f>
        <v/>
      </c>
      <c r="J2057" s="30" t="str">
        <f>IF(AND(ConversionTable!$F$2&lt;&gt;"",A2057&lt;&gt;""),VLOOKUP(G2057,ConversionTable!B$2:D$402,3),"")</f>
        <v/>
      </c>
      <c r="K2057" t="str">
        <f>IF(AND(ConversionTable!$F$2&lt;&gt;"",A2057&lt;&gt;""),VLOOKUP(J2057,ConversionTable!I$4:K$7,3),"")</f>
        <v/>
      </c>
      <c r="M2057" t="str">
        <f>IF(A2057&lt;&gt;"",(RawData!AC2057*ScoringModel!$B$11+RawData!AD2057*ScoringModel!$B$21+RawData!AE2057*ScoringModel!$B$31)*0.01,"")</f>
        <v/>
      </c>
      <c r="N2057" t="str">
        <f>IF(A2057&lt;&gt;"",(RawData!H2057*ScoringModel!$B$4+RawData!I2057*ScoringModel!$B$5+RawData!J2057*ScoringModel!$B$6+RawData!K2057*ScoringModel!$B$7+RawData!L2057*ScoringModel!$B$8+RawData!M2057*ScoringModel!$B$9+RawData!N2057*ScoringModel!$B$10)*0.01,"")</f>
        <v/>
      </c>
      <c r="O2057" t="str">
        <f>IF(A2057&lt;&gt;"",(RawData!O2057*ScoringModel!$B$14+RawData!P2057*ScoringModel!$B$15+RawData!Q2057*ScoringModel!$B$16+RawData!R2057*ScoringModel!$B$17+RawData!S2057*ScoringModel!$B$18+RawData!T2057*ScoringModel!$B$19+RawData!U2057*ScoringModel!$B$20)*0.01,"")</f>
        <v/>
      </c>
      <c r="P2057" t="str">
        <f>IF(A2057&lt;&gt;"",(RawData!V2057*ScoringModel!$B$24+RawData!W2057*ScoringModel!$B$25+RawData!X2057*ScoringModel!$B$26+RawData!Y2057*ScoringModel!$B$27+RawData!Z2057*ScoringModel!$B$28+RawData!AA2057*ScoringModel!$B$29+RawData!AB2057*ScoringModel!$B$30)*0.01,"")</f>
        <v/>
      </c>
      <c r="Q2057" s="19"/>
      <c r="R2057" s="19"/>
      <c r="S2057" s="19"/>
      <c r="T2057" s="19"/>
      <c r="U2057" s="19"/>
      <c r="V2057" s="19"/>
    </row>
    <row r="2058" spans="1:22" x14ac:dyDescent="0.25">
      <c r="A2058" t="str">
        <f>IF(RawData!A2058&lt;&gt;"",RawData!A2058,"")</f>
        <v/>
      </c>
      <c r="B2058" t="str">
        <f>IF(RawData!B2058&lt;&gt;"",CONCATENATE(RawData!B2058,", ",RawData!C2058),"")</f>
        <v/>
      </c>
      <c r="C2058" t="str">
        <f>IF(RawData!D2058&lt;&gt;"",RawData!D2058,"")</f>
        <v/>
      </c>
      <c r="D2058" s="28" t="str">
        <f>IF(RawData!E2058&lt;&gt;"",RawData!E2058,"")</f>
        <v/>
      </c>
      <c r="E2058" t="str">
        <f>IF(RawData!F2058&lt;&gt;"",CONCATENATE(RawData!F2058,", ",LEFT(RawData!G2058,1)),"")</f>
        <v/>
      </c>
      <c r="G2058" s="30" t="str">
        <f t="shared" si="32"/>
        <v/>
      </c>
      <c r="H2058" t="str">
        <f>IF(A2058&lt;&gt;"",VLOOKUP(G2058,ScoreRanges!$C$4:$E$8,3),"")</f>
        <v/>
      </c>
      <c r="J2058" s="30" t="str">
        <f>IF(AND(ConversionTable!$F$2&lt;&gt;"",A2058&lt;&gt;""),VLOOKUP(G2058,ConversionTable!B$2:D$402,3),"")</f>
        <v/>
      </c>
      <c r="K2058" t="str">
        <f>IF(AND(ConversionTable!$F$2&lt;&gt;"",A2058&lt;&gt;""),VLOOKUP(J2058,ConversionTable!I$4:K$7,3),"")</f>
        <v/>
      </c>
      <c r="M2058" t="str">
        <f>IF(A2058&lt;&gt;"",(RawData!AC2058*ScoringModel!$B$11+RawData!AD2058*ScoringModel!$B$21+RawData!AE2058*ScoringModel!$B$31)*0.01,"")</f>
        <v/>
      </c>
      <c r="N2058" t="str">
        <f>IF(A2058&lt;&gt;"",(RawData!H2058*ScoringModel!$B$4+RawData!I2058*ScoringModel!$B$5+RawData!J2058*ScoringModel!$B$6+RawData!K2058*ScoringModel!$B$7+RawData!L2058*ScoringModel!$B$8+RawData!M2058*ScoringModel!$B$9+RawData!N2058*ScoringModel!$B$10)*0.01,"")</f>
        <v/>
      </c>
      <c r="O2058" t="str">
        <f>IF(A2058&lt;&gt;"",(RawData!O2058*ScoringModel!$B$14+RawData!P2058*ScoringModel!$B$15+RawData!Q2058*ScoringModel!$B$16+RawData!R2058*ScoringModel!$B$17+RawData!S2058*ScoringModel!$B$18+RawData!T2058*ScoringModel!$B$19+RawData!U2058*ScoringModel!$B$20)*0.01,"")</f>
        <v/>
      </c>
      <c r="P2058" t="str">
        <f>IF(A2058&lt;&gt;"",(RawData!V2058*ScoringModel!$B$24+RawData!W2058*ScoringModel!$B$25+RawData!X2058*ScoringModel!$B$26+RawData!Y2058*ScoringModel!$B$27+RawData!Z2058*ScoringModel!$B$28+RawData!AA2058*ScoringModel!$B$29+RawData!AB2058*ScoringModel!$B$30)*0.01,"")</f>
        <v/>
      </c>
      <c r="Q2058" s="19"/>
      <c r="R2058" s="19"/>
      <c r="S2058" s="19"/>
      <c r="T2058" s="19"/>
      <c r="U2058" s="19"/>
      <c r="V2058" s="19"/>
    </row>
    <row r="2059" spans="1:22" x14ac:dyDescent="0.25">
      <c r="A2059" t="str">
        <f>IF(RawData!A2059&lt;&gt;"",RawData!A2059,"")</f>
        <v/>
      </c>
      <c r="B2059" t="str">
        <f>IF(RawData!B2059&lt;&gt;"",CONCATENATE(RawData!B2059,", ",RawData!C2059),"")</f>
        <v/>
      </c>
      <c r="C2059" t="str">
        <f>IF(RawData!D2059&lt;&gt;"",RawData!D2059,"")</f>
        <v/>
      </c>
      <c r="D2059" s="28" t="str">
        <f>IF(RawData!E2059&lt;&gt;"",RawData!E2059,"")</f>
        <v/>
      </c>
      <c r="E2059" t="str">
        <f>IF(RawData!F2059&lt;&gt;"",CONCATENATE(RawData!F2059,", ",LEFT(RawData!G2059,1)),"")</f>
        <v/>
      </c>
      <c r="G2059" s="30" t="str">
        <f t="shared" si="32"/>
        <v/>
      </c>
      <c r="H2059" t="str">
        <f>IF(A2059&lt;&gt;"",VLOOKUP(G2059,ScoreRanges!$C$4:$E$8,3),"")</f>
        <v/>
      </c>
      <c r="J2059" s="30" t="str">
        <f>IF(AND(ConversionTable!$F$2&lt;&gt;"",A2059&lt;&gt;""),VLOOKUP(G2059,ConversionTable!B$2:D$402,3),"")</f>
        <v/>
      </c>
      <c r="K2059" t="str">
        <f>IF(AND(ConversionTable!$F$2&lt;&gt;"",A2059&lt;&gt;""),VLOOKUP(J2059,ConversionTable!I$4:K$7,3),"")</f>
        <v/>
      </c>
      <c r="M2059" t="str">
        <f>IF(A2059&lt;&gt;"",(RawData!AC2059*ScoringModel!$B$11+RawData!AD2059*ScoringModel!$B$21+RawData!AE2059*ScoringModel!$B$31)*0.01,"")</f>
        <v/>
      </c>
      <c r="N2059" t="str">
        <f>IF(A2059&lt;&gt;"",(RawData!H2059*ScoringModel!$B$4+RawData!I2059*ScoringModel!$B$5+RawData!J2059*ScoringModel!$B$6+RawData!K2059*ScoringModel!$B$7+RawData!L2059*ScoringModel!$B$8+RawData!M2059*ScoringModel!$B$9+RawData!N2059*ScoringModel!$B$10)*0.01,"")</f>
        <v/>
      </c>
      <c r="O2059" t="str">
        <f>IF(A2059&lt;&gt;"",(RawData!O2059*ScoringModel!$B$14+RawData!P2059*ScoringModel!$B$15+RawData!Q2059*ScoringModel!$B$16+RawData!R2059*ScoringModel!$B$17+RawData!S2059*ScoringModel!$B$18+RawData!T2059*ScoringModel!$B$19+RawData!U2059*ScoringModel!$B$20)*0.01,"")</f>
        <v/>
      </c>
      <c r="P2059" t="str">
        <f>IF(A2059&lt;&gt;"",(RawData!V2059*ScoringModel!$B$24+RawData!W2059*ScoringModel!$B$25+RawData!X2059*ScoringModel!$B$26+RawData!Y2059*ScoringModel!$B$27+RawData!Z2059*ScoringModel!$B$28+RawData!AA2059*ScoringModel!$B$29+RawData!AB2059*ScoringModel!$B$30)*0.01,"")</f>
        <v/>
      </c>
      <c r="Q2059" s="19"/>
      <c r="R2059" s="19"/>
      <c r="S2059" s="19"/>
      <c r="T2059" s="19"/>
      <c r="U2059" s="19"/>
      <c r="V2059" s="19"/>
    </row>
    <row r="2060" spans="1:22" x14ac:dyDescent="0.25">
      <c r="A2060" t="str">
        <f>IF(RawData!A2060&lt;&gt;"",RawData!A2060,"")</f>
        <v/>
      </c>
      <c r="B2060" t="str">
        <f>IF(RawData!B2060&lt;&gt;"",CONCATENATE(RawData!B2060,", ",RawData!C2060),"")</f>
        <v/>
      </c>
      <c r="C2060" t="str">
        <f>IF(RawData!D2060&lt;&gt;"",RawData!D2060,"")</f>
        <v/>
      </c>
      <c r="D2060" s="28" t="str">
        <f>IF(RawData!E2060&lt;&gt;"",RawData!E2060,"")</f>
        <v/>
      </c>
      <c r="E2060" t="str">
        <f>IF(RawData!F2060&lt;&gt;"",CONCATENATE(RawData!F2060,", ",LEFT(RawData!G2060,1)),"")</f>
        <v/>
      </c>
      <c r="G2060" s="30" t="str">
        <f t="shared" si="32"/>
        <v/>
      </c>
      <c r="H2060" t="str">
        <f>IF(A2060&lt;&gt;"",VLOOKUP(G2060,ScoreRanges!$C$4:$E$8,3),"")</f>
        <v/>
      </c>
      <c r="J2060" s="30" t="str">
        <f>IF(AND(ConversionTable!$F$2&lt;&gt;"",A2060&lt;&gt;""),VLOOKUP(G2060,ConversionTable!B$2:D$402,3),"")</f>
        <v/>
      </c>
      <c r="K2060" t="str">
        <f>IF(AND(ConversionTable!$F$2&lt;&gt;"",A2060&lt;&gt;""),VLOOKUP(J2060,ConversionTable!I$4:K$7,3),"")</f>
        <v/>
      </c>
      <c r="M2060" t="str">
        <f>IF(A2060&lt;&gt;"",(RawData!AC2060*ScoringModel!$B$11+RawData!AD2060*ScoringModel!$B$21+RawData!AE2060*ScoringModel!$B$31)*0.01,"")</f>
        <v/>
      </c>
      <c r="N2060" t="str">
        <f>IF(A2060&lt;&gt;"",(RawData!H2060*ScoringModel!$B$4+RawData!I2060*ScoringModel!$B$5+RawData!J2060*ScoringModel!$B$6+RawData!K2060*ScoringModel!$B$7+RawData!L2060*ScoringModel!$B$8+RawData!M2060*ScoringModel!$B$9+RawData!N2060*ScoringModel!$B$10)*0.01,"")</f>
        <v/>
      </c>
      <c r="O2060" t="str">
        <f>IF(A2060&lt;&gt;"",(RawData!O2060*ScoringModel!$B$14+RawData!P2060*ScoringModel!$B$15+RawData!Q2060*ScoringModel!$B$16+RawData!R2060*ScoringModel!$B$17+RawData!S2060*ScoringModel!$B$18+RawData!T2060*ScoringModel!$B$19+RawData!U2060*ScoringModel!$B$20)*0.01,"")</f>
        <v/>
      </c>
      <c r="P2060" t="str">
        <f>IF(A2060&lt;&gt;"",(RawData!V2060*ScoringModel!$B$24+RawData!W2060*ScoringModel!$B$25+RawData!X2060*ScoringModel!$B$26+RawData!Y2060*ScoringModel!$B$27+RawData!Z2060*ScoringModel!$B$28+RawData!AA2060*ScoringModel!$B$29+RawData!AB2060*ScoringModel!$B$30)*0.01,"")</f>
        <v/>
      </c>
      <c r="Q2060" s="19"/>
      <c r="R2060" s="19"/>
      <c r="S2060" s="19"/>
      <c r="T2060" s="19"/>
      <c r="U2060" s="19"/>
      <c r="V2060" s="19"/>
    </row>
    <row r="2061" spans="1:22" x14ac:dyDescent="0.25">
      <c r="A2061" t="str">
        <f>IF(RawData!A2061&lt;&gt;"",RawData!A2061,"")</f>
        <v/>
      </c>
      <c r="B2061" t="str">
        <f>IF(RawData!B2061&lt;&gt;"",CONCATENATE(RawData!B2061,", ",RawData!C2061),"")</f>
        <v/>
      </c>
      <c r="C2061" t="str">
        <f>IF(RawData!D2061&lt;&gt;"",RawData!D2061,"")</f>
        <v/>
      </c>
      <c r="D2061" s="28" t="str">
        <f>IF(RawData!E2061&lt;&gt;"",RawData!E2061,"")</f>
        <v/>
      </c>
      <c r="E2061" t="str">
        <f>IF(RawData!F2061&lt;&gt;"",CONCATENATE(RawData!F2061,", ",LEFT(RawData!G2061,1)),"")</f>
        <v/>
      </c>
      <c r="G2061" s="30" t="str">
        <f t="shared" si="32"/>
        <v/>
      </c>
      <c r="H2061" t="str">
        <f>IF(A2061&lt;&gt;"",VLOOKUP(G2061,ScoreRanges!$C$4:$E$8,3),"")</f>
        <v/>
      </c>
      <c r="J2061" s="30" t="str">
        <f>IF(AND(ConversionTable!$F$2&lt;&gt;"",A2061&lt;&gt;""),VLOOKUP(G2061,ConversionTable!B$2:D$402,3),"")</f>
        <v/>
      </c>
      <c r="K2061" t="str">
        <f>IF(AND(ConversionTable!$F$2&lt;&gt;"",A2061&lt;&gt;""),VLOOKUP(J2061,ConversionTable!I$4:K$7,3),"")</f>
        <v/>
      </c>
      <c r="M2061" t="str">
        <f>IF(A2061&lt;&gt;"",(RawData!AC2061*ScoringModel!$B$11+RawData!AD2061*ScoringModel!$B$21+RawData!AE2061*ScoringModel!$B$31)*0.01,"")</f>
        <v/>
      </c>
      <c r="N2061" t="str">
        <f>IF(A2061&lt;&gt;"",(RawData!H2061*ScoringModel!$B$4+RawData!I2061*ScoringModel!$B$5+RawData!J2061*ScoringModel!$B$6+RawData!K2061*ScoringModel!$B$7+RawData!L2061*ScoringModel!$B$8+RawData!M2061*ScoringModel!$B$9+RawData!N2061*ScoringModel!$B$10)*0.01,"")</f>
        <v/>
      </c>
      <c r="O2061" t="str">
        <f>IF(A2061&lt;&gt;"",(RawData!O2061*ScoringModel!$B$14+RawData!P2061*ScoringModel!$B$15+RawData!Q2061*ScoringModel!$B$16+RawData!R2061*ScoringModel!$B$17+RawData!S2061*ScoringModel!$B$18+RawData!T2061*ScoringModel!$B$19+RawData!U2061*ScoringModel!$B$20)*0.01,"")</f>
        <v/>
      </c>
      <c r="P2061" t="str">
        <f>IF(A2061&lt;&gt;"",(RawData!V2061*ScoringModel!$B$24+RawData!W2061*ScoringModel!$B$25+RawData!X2061*ScoringModel!$B$26+RawData!Y2061*ScoringModel!$B$27+RawData!Z2061*ScoringModel!$B$28+RawData!AA2061*ScoringModel!$B$29+RawData!AB2061*ScoringModel!$B$30)*0.01,"")</f>
        <v/>
      </c>
      <c r="Q2061" s="19"/>
      <c r="R2061" s="19"/>
      <c r="S2061" s="19"/>
      <c r="T2061" s="19"/>
      <c r="U2061" s="19"/>
      <c r="V2061" s="19"/>
    </row>
    <row r="2062" spans="1:22" x14ac:dyDescent="0.25">
      <c r="A2062" t="str">
        <f>IF(RawData!A2062&lt;&gt;"",RawData!A2062,"")</f>
        <v/>
      </c>
      <c r="B2062" t="str">
        <f>IF(RawData!B2062&lt;&gt;"",CONCATENATE(RawData!B2062,", ",RawData!C2062),"")</f>
        <v/>
      </c>
      <c r="C2062" t="str">
        <f>IF(RawData!D2062&lt;&gt;"",RawData!D2062,"")</f>
        <v/>
      </c>
      <c r="D2062" s="28" t="str">
        <f>IF(RawData!E2062&lt;&gt;"",RawData!E2062,"")</f>
        <v/>
      </c>
      <c r="E2062" t="str">
        <f>IF(RawData!F2062&lt;&gt;"",CONCATENATE(RawData!F2062,", ",LEFT(RawData!G2062,1)),"")</f>
        <v/>
      </c>
      <c r="G2062" s="30" t="str">
        <f t="shared" si="32"/>
        <v/>
      </c>
      <c r="H2062" t="str">
        <f>IF(A2062&lt;&gt;"",VLOOKUP(G2062,ScoreRanges!$C$4:$E$8,3),"")</f>
        <v/>
      </c>
      <c r="J2062" s="30" t="str">
        <f>IF(AND(ConversionTable!$F$2&lt;&gt;"",A2062&lt;&gt;""),VLOOKUP(G2062,ConversionTable!B$2:D$402,3),"")</f>
        <v/>
      </c>
      <c r="K2062" t="str">
        <f>IF(AND(ConversionTable!$F$2&lt;&gt;"",A2062&lt;&gt;""),VLOOKUP(J2062,ConversionTable!I$4:K$7,3),"")</f>
        <v/>
      </c>
      <c r="M2062" t="str">
        <f>IF(A2062&lt;&gt;"",(RawData!AC2062*ScoringModel!$B$11+RawData!AD2062*ScoringModel!$B$21+RawData!AE2062*ScoringModel!$B$31)*0.01,"")</f>
        <v/>
      </c>
      <c r="N2062" t="str">
        <f>IF(A2062&lt;&gt;"",(RawData!H2062*ScoringModel!$B$4+RawData!I2062*ScoringModel!$B$5+RawData!J2062*ScoringModel!$B$6+RawData!K2062*ScoringModel!$B$7+RawData!L2062*ScoringModel!$B$8+RawData!M2062*ScoringModel!$B$9+RawData!N2062*ScoringModel!$B$10)*0.01,"")</f>
        <v/>
      </c>
      <c r="O2062" t="str">
        <f>IF(A2062&lt;&gt;"",(RawData!O2062*ScoringModel!$B$14+RawData!P2062*ScoringModel!$B$15+RawData!Q2062*ScoringModel!$B$16+RawData!R2062*ScoringModel!$B$17+RawData!S2062*ScoringModel!$B$18+RawData!T2062*ScoringModel!$B$19+RawData!U2062*ScoringModel!$B$20)*0.01,"")</f>
        <v/>
      </c>
      <c r="P2062" t="str">
        <f>IF(A2062&lt;&gt;"",(RawData!V2062*ScoringModel!$B$24+RawData!W2062*ScoringModel!$B$25+RawData!X2062*ScoringModel!$B$26+RawData!Y2062*ScoringModel!$B$27+RawData!Z2062*ScoringModel!$B$28+RawData!AA2062*ScoringModel!$B$29+RawData!AB2062*ScoringModel!$B$30)*0.01,"")</f>
        <v/>
      </c>
      <c r="Q2062" s="19"/>
      <c r="R2062" s="19"/>
      <c r="S2062" s="19"/>
      <c r="T2062" s="19"/>
      <c r="U2062" s="19"/>
      <c r="V2062" s="19"/>
    </row>
    <row r="2063" spans="1:22" x14ac:dyDescent="0.25">
      <c r="A2063" t="str">
        <f>IF(RawData!A2063&lt;&gt;"",RawData!A2063,"")</f>
        <v/>
      </c>
      <c r="B2063" t="str">
        <f>IF(RawData!B2063&lt;&gt;"",CONCATENATE(RawData!B2063,", ",RawData!C2063),"")</f>
        <v/>
      </c>
      <c r="C2063" t="str">
        <f>IF(RawData!D2063&lt;&gt;"",RawData!D2063,"")</f>
        <v/>
      </c>
      <c r="D2063" s="28" t="str">
        <f>IF(RawData!E2063&lt;&gt;"",RawData!E2063,"")</f>
        <v/>
      </c>
      <c r="E2063" t="str">
        <f>IF(RawData!F2063&lt;&gt;"",CONCATENATE(RawData!F2063,", ",LEFT(RawData!G2063,1)),"")</f>
        <v/>
      </c>
      <c r="G2063" s="30" t="str">
        <f t="shared" si="32"/>
        <v/>
      </c>
      <c r="H2063" t="str">
        <f>IF(A2063&lt;&gt;"",VLOOKUP(G2063,ScoreRanges!$C$4:$E$8,3),"")</f>
        <v/>
      </c>
      <c r="J2063" s="30" t="str">
        <f>IF(AND(ConversionTable!$F$2&lt;&gt;"",A2063&lt;&gt;""),VLOOKUP(G2063,ConversionTable!B$2:D$402,3),"")</f>
        <v/>
      </c>
      <c r="K2063" t="str">
        <f>IF(AND(ConversionTable!$F$2&lt;&gt;"",A2063&lt;&gt;""),VLOOKUP(J2063,ConversionTable!I$4:K$7,3),"")</f>
        <v/>
      </c>
      <c r="M2063" t="str">
        <f>IF(A2063&lt;&gt;"",(RawData!AC2063*ScoringModel!$B$11+RawData!AD2063*ScoringModel!$B$21+RawData!AE2063*ScoringModel!$B$31)*0.01,"")</f>
        <v/>
      </c>
      <c r="N2063" t="str">
        <f>IF(A2063&lt;&gt;"",(RawData!H2063*ScoringModel!$B$4+RawData!I2063*ScoringModel!$B$5+RawData!J2063*ScoringModel!$B$6+RawData!K2063*ScoringModel!$B$7+RawData!L2063*ScoringModel!$B$8+RawData!M2063*ScoringModel!$B$9+RawData!N2063*ScoringModel!$B$10)*0.01,"")</f>
        <v/>
      </c>
      <c r="O2063" t="str">
        <f>IF(A2063&lt;&gt;"",(RawData!O2063*ScoringModel!$B$14+RawData!P2063*ScoringModel!$B$15+RawData!Q2063*ScoringModel!$B$16+RawData!R2063*ScoringModel!$B$17+RawData!S2063*ScoringModel!$B$18+RawData!T2063*ScoringModel!$B$19+RawData!U2063*ScoringModel!$B$20)*0.01,"")</f>
        <v/>
      </c>
      <c r="P2063" t="str">
        <f>IF(A2063&lt;&gt;"",(RawData!V2063*ScoringModel!$B$24+RawData!W2063*ScoringModel!$B$25+RawData!X2063*ScoringModel!$B$26+RawData!Y2063*ScoringModel!$B$27+RawData!Z2063*ScoringModel!$B$28+RawData!AA2063*ScoringModel!$B$29+RawData!AB2063*ScoringModel!$B$30)*0.01,"")</f>
        <v/>
      </c>
      <c r="Q2063" s="19"/>
      <c r="R2063" s="19"/>
      <c r="S2063" s="19"/>
      <c r="T2063" s="19"/>
      <c r="U2063" s="19"/>
      <c r="V2063" s="19"/>
    </row>
    <row r="2064" spans="1:22" x14ac:dyDescent="0.25">
      <c r="A2064" t="str">
        <f>IF(RawData!A2064&lt;&gt;"",RawData!A2064,"")</f>
        <v/>
      </c>
      <c r="B2064" t="str">
        <f>IF(RawData!B2064&lt;&gt;"",CONCATENATE(RawData!B2064,", ",RawData!C2064),"")</f>
        <v/>
      </c>
      <c r="C2064" t="str">
        <f>IF(RawData!D2064&lt;&gt;"",RawData!D2064,"")</f>
        <v/>
      </c>
      <c r="D2064" s="28" t="str">
        <f>IF(RawData!E2064&lt;&gt;"",RawData!E2064,"")</f>
        <v/>
      </c>
      <c r="E2064" t="str">
        <f>IF(RawData!F2064&lt;&gt;"",CONCATENATE(RawData!F2064,", ",LEFT(RawData!G2064,1)),"")</f>
        <v/>
      </c>
      <c r="G2064" s="30" t="str">
        <f t="shared" si="32"/>
        <v/>
      </c>
      <c r="H2064" t="str">
        <f>IF(A2064&lt;&gt;"",VLOOKUP(G2064,ScoreRanges!$C$4:$E$8,3),"")</f>
        <v/>
      </c>
      <c r="J2064" s="30" t="str">
        <f>IF(AND(ConversionTable!$F$2&lt;&gt;"",A2064&lt;&gt;""),VLOOKUP(G2064,ConversionTable!B$2:D$402,3),"")</f>
        <v/>
      </c>
      <c r="K2064" t="str">
        <f>IF(AND(ConversionTable!$F$2&lt;&gt;"",A2064&lt;&gt;""),VLOOKUP(J2064,ConversionTable!I$4:K$7,3),"")</f>
        <v/>
      </c>
      <c r="M2064" t="str">
        <f>IF(A2064&lt;&gt;"",(RawData!AC2064*ScoringModel!$B$11+RawData!AD2064*ScoringModel!$B$21+RawData!AE2064*ScoringModel!$B$31)*0.01,"")</f>
        <v/>
      </c>
      <c r="N2064" t="str">
        <f>IF(A2064&lt;&gt;"",(RawData!H2064*ScoringModel!$B$4+RawData!I2064*ScoringModel!$B$5+RawData!J2064*ScoringModel!$B$6+RawData!K2064*ScoringModel!$B$7+RawData!L2064*ScoringModel!$B$8+RawData!M2064*ScoringModel!$B$9+RawData!N2064*ScoringModel!$B$10)*0.01,"")</f>
        <v/>
      </c>
      <c r="O2064" t="str">
        <f>IF(A2064&lt;&gt;"",(RawData!O2064*ScoringModel!$B$14+RawData!P2064*ScoringModel!$B$15+RawData!Q2064*ScoringModel!$B$16+RawData!R2064*ScoringModel!$B$17+RawData!S2064*ScoringModel!$B$18+RawData!T2064*ScoringModel!$B$19+RawData!U2064*ScoringModel!$B$20)*0.01,"")</f>
        <v/>
      </c>
      <c r="P2064" t="str">
        <f>IF(A2064&lt;&gt;"",(RawData!V2064*ScoringModel!$B$24+RawData!W2064*ScoringModel!$B$25+RawData!X2064*ScoringModel!$B$26+RawData!Y2064*ScoringModel!$B$27+RawData!Z2064*ScoringModel!$B$28+RawData!AA2064*ScoringModel!$B$29+RawData!AB2064*ScoringModel!$B$30)*0.01,"")</f>
        <v/>
      </c>
      <c r="Q2064" s="19"/>
      <c r="R2064" s="19"/>
      <c r="S2064" s="19"/>
      <c r="T2064" s="19"/>
      <c r="U2064" s="19"/>
      <c r="V2064" s="19"/>
    </row>
    <row r="2065" spans="1:22" x14ac:dyDescent="0.25">
      <c r="A2065" t="str">
        <f>IF(RawData!A2065&lt;&gt;"",RawData!A2065,"")</f>
        <v/>
      </c>
      <c r="B2065" t="str">
        <f>IF(RawData!B2065&lt;&gt;"",CONCATENATE(RawData!B2065,", ",RawData!C2065),"")</f>
        <v/>
      </c>
      <c r="C2065" t="str">
        <f>IF(RawData!D2065&lt;&gt;"",RawData!D2065,"")</f>
        <v/>
      </c>
      <c r="D2065" s="28" t="str">
        <f>IF(RawData!E2065&lt;&gt;"",RawData!E2065,"")</f>
        <v/>
      </c>
      <c r="E2065" t="str">
        <f>IF(RawData!F2065&lt;&gt;"",CONCATENATE(RawData!F2065,", ",LEFT(RawData!G2065,1)),"")</f>
        <v/>
      </c>
      <c r="G2065" s="30" t="str">
        <f t="shared" si="32"/>
        <v/>
      </c>
      <c r="H2065" t="str">
        <f>IF(A2065&lt;&gt;"",VLOOKUP(G2065,ScoreRanges!$C$4:$E$8,3),"")</f>
        <v/>
      </c>
      <c r="J2065" s="30" t="str">
        <f>IF(AND(ConversionTable!$F$2&lt;&gt;"",A2065&lt;&gt;""),VLOOKUP(G2065,ConversionTable!B$2:D$402,3),"")</f>
        <v/>
      </c>
      <c r="K2065" t="str">
        <f>IF(AND(ConversionTable!$F$2&lt;&gt;"",A2065&lt;&gt;""),VLOOKUP(J2065,ConversionTable!I$4:K$7,3),"")</f>
        <v/>
      </c>
      <c r="M2065" t="str">
        <f>IF(A2065&lt;&gt;"",(RawData!AC2065*ScoringModel!$B$11+RawData!AD2065*ScoringModel!$B$21+RawData!AE2065*ScoringModel!$B$31)*0.01,"")</f>
        <v/>
      </c>
      <c r="N2065" t="str">
        <f>IF(A2065&lt;&gt;"",(RawData!H2065*ScoringModel!$B$4+RawData!I2065*ScoringModel!$B$5+RawData!J2065*ScoringModel!$B$6+RawData!K2065*ScoringModel!$B$7+RawData!L2065*ScoringModel!$B$8+RawData!M2065*ScoringModel!$B$9+RawData!N2065*ScoringModel!$B$10)*0.01,"")</f>
        <v/>
      </c>
      <c r="O2065" t="str">
        <f>IF(A2065&lt;&gt;"",(RawData!O2065*ScoringModel!$B$14+RawData!P2065*ScoringModel!$B$15+RawData!Q2065*ScoringModel!$B$16+RawData!R2065*ScoringModel!$B$17+RawData!S2065*ScoringModel!$B$18+RawData!T2065*ScoringModel!$B$19+RawData!U2065*ScoringModel!$B$20)*0.01,"")</f>
        <v/>
      </c>
      <c r="P2065" t="str">
        <f>IF(A2065&lt;&gt;"",(RawData!V2065*ScoringModel!$B$24+RawData!W2065*ScoringModel!$B$25+RawData!X2065*ScoringModel!$B$26+RawData!Y2065*ScoringModel!$B$27+RawData!Z2065*ScoringModel!$B$28+RawData!AA2065*ScoringModel!$B$29+RawData!AB2065*ScoringModel!$B$30)*0.01,"")</f>
        <v/>
      </c>
      <c r="Q2065" s="19"/>
      <c r="R2065" s="19"/>
      <c r="S2065" s="19"/>
      <c r="T2065" s="19"/>
      <c r="U2065" s="19"/>
      <c r="V2065" s="19"/>
    </row>
    <row r="2066" spans="1:22" x14ac:dyDescent="0.25">
      <c r="A2066" t="str">
        <f>IF(RawData!A2066&lt;&gt;"",RawData!A2066,"")</f>
        <v/>
      </c>
      <c r="B2066" t="str">
        <f>IF(RawData!B2066&lt;&gt;"",CONCATENATE(RawData!B2066,", ",RawData!C2066),"")</f>
        <v/>
      </c>
      <c r="C2066" t="str">
        <f>IF(RawData!D2066&lt;&gt;"",RawData!D2066,"")</f>
        <v/>
      </c>
      <c r="D2066" s="28" t="str">
        <f>IF(RawData!E2066&lt;&gt;"",RawData!E2066,"")</f>
        <v/>
      </c>
      <c r="E2066" t="str">
        <f>IF(RawData!F2066&lt;&gt;"",CONCATENATE(RawData!F2066,", ",LEFT(RawData!G2066,1)),"")</f>
        <v/>
      </c>
      <c r="G2066" s="30" t="str">
        <f t="shared" si="32"/>
        <v/>
      </c>
      <c r="H2066" t="str">
        <f>IF(A2066&lt;&gt;"",VLOOKUP(G2066,ScoreRanges!$C$4:$E$8,3),"")</f>
        <v/>
      </c>
      <c r="J2066" s="30" t="str">
        <f>IF(AND(ConversionTable!$F$2&lt;&gt;"",A2066&lt;&gt;""),VLOOKUP(G2066,ConversionTable!B$2:D$402,3),"")</f>
        <v/>
      </c>
      <c r="K2066" t="str">
        <f>IF(AND(ConversionTable!$F$2&lt;&gt;"",A2066&lt;&gt;""),VLOOKUP(J2066,ConversionTable!I$4:K$7,3),"")</f>
        <v/>
      </c>
      <c r="M2066" t="str">
        <f>IF(A2066&lt;&gt;"",(RawData!AC2066*ScoringModel!$B$11+RawData!AD2066*ScoringModel!$B$21+RawData!AE2066*ScoringModel!$B$31)*0.01,"")</f>
        <v/>
      </c>
      <c r="N2066" t="str">
        <f>IF(A2066&lt;&gt;"",(RawData!H2066*ScoringModel!$B$4+RawData!I2066*ScoringModel!$B$5+RawData!J2066*ScoringModel!$B$6+RawData!K2066*ScoringModel!$B$7+RawData!L2066*ScoringModel!$B$8+RawData!M2066*ScoringModel!$B$9+RawData!N2066*ScoringModel!$B$10)*0.01,"")</f>
        <v/>
      </c>
      <c r="O2066" t="str">
        <f>IF(A2066&lt;&gt;"",(RawData!O2066*ScoringModel!$B$14+RawData!P2066*ScoringModel!$B$15+RawData!Q2066*ScoringModel!$B$16+RawData!R2066*ScoringModel!$B$17+RawData!S2066*ScoringModel!$B$18+RawData!T2066*ScoringModel!$B$19+RawData!U2066*ScoringModel!$B$20)*0.01,"")</f>
        <v/>
      </c>
      <c r="P2066" t="str">
        <f>IF(A2066&lt;&gt;"",(RawData!V2066*ScoringModel!$B$24+RawData!W2066*ScoringModel!$B$25+RawData!X2066*ScoringModel!$B$26+RawData!Y2066*ScoringModel!$B$27+RawData!Z2066*ScoringModel!$B$28+RawData!AA2066*ScoringModel!$B$29+RawData!AB2066*ScoringModel!$B$30)*0.01,"")</f>
        <v/>
      </c>
      <c r="Q2066" s="19"/>
      <c r="R2066" s="19"/>
      <c r="S2066" s="19"/>
      <c r="T2066" s="19"/>
      <c r="U2066" s="19"/>
      <c r="V2066" s="19"/>
    </row>
    <row r="2067" spans="1:22" x14ac:dyDescent="0.25">
      <c r="A2067" t="str">
        <f>IF(RawData!A2067&lt;&gt;"",RawData!A2067,"")</f>
        <v/>
      </c>
      <c r="B2067" t="str">
        <f>IF(RawData!B2067&lt;&gt;"",CONCATENATE(RawData!B2067,", ",RawData!C2067),"")</f>
        <v/>
      </c>
      <c r="C2067" t="str">
        <f>IF(RawData!D2067&lt;&gt;"",RawData!D2067,"")</f>
        <v/>
      </c>
      <c r="D2067" s="28" t="str">
        <f>IF(RawData!E2067&lt;&gt;"",RawData!E2067,"")</f>
        <v/>
      </c>
      <c r="E2067" t="str">
        <f>IF(RawData!F2067&lt;&gt;"",CONCATENATE(RawData!F2067,", ",LEFT(RawData!G2067,1)),"")</f>
        <v/>
      </c>
      <c r="G2067" s="30" t="str">
        <f t="shared" si="32"/>
        <v/>
      </c>
      <c r="H2067" t="str">
        <f>IF(A2067&lt;&gt;"",VLOOKUP(G2067,ScoreRanges!$C$4:$E$8,3),"")</f>
        <v/>
      </c>
      <c r="J2067" s="30" t="str">
        <f>IF(AND(ConversionTable!$F$2&lt;&gt;"",A2067&lt;&gt;""),VLOOKUP(G2067,ConversionTable!B$2:D$402,3),"")</f>
        <v/>
      </c>
      <c r="K2067" t="str">
        <f>IF(AND(ConversionTable!$F$2&lt;&gt;"",A2067&lt;&gt;""),VLOOKUP(J2067,ConversionTable!I$4:K$7,3),"")</f>
        <v/>
      </c>
      <c r="M2067" t="str">
        <f>IF(A2067&lt;&gt;"",(RawData!AC2067*ScoringModel!$B$11+RawData!AD2067*ScoringModel!$B$21+RawData!AE2067*ScoringModel!$B$31)*0.01,"")</f>
        <v/>
      </c>
      <c r="N2067" t="str">
        <f>IF(A2067&lt;&gt;"",(RawData!H2067*ScoringModel!$B$4+RawData!I2067*ScoringModel!$B$5+RawData!J2067*ScoringModel!$B$6+RawData!K2067*ScoringModel!$B$7+RawData!L2067*ScoringModel!$B$8+RawData!M2067*ScoringModel!$B$9+RawData!N2067*ScoringModel!$B$10)*0.01,"")</f>
        <v/>
      </c>
      <c r="O2067" t="str">
        <f>IF(A2067&lt;&gt;"",(RawData!O2067*ScoringModel!$B$14+RawData!P2067*ScoringModel!$B$15+RawData!Q2067*ScoringModel!$B$16+RawData!R2067*ScoringModel!$B$17+RawData!S2067*ScoringModel!$B$18+RawData!T2067*ScoringModel!$B$19+RawData!U2067*ScoringModel!$B$20)*0.01,"")</f>
        <v/>
      </c>
      <c r="P2067" t="str">
        <f>IF(A2067&lt;&gt;"",(RawData!V2067*ScoringModel!$B$24+RawData!W2067*ScoringModel!$B$25+RawData!X2067*ScoringModel!$B$26+RawData!Y2067*ScoringModel!$B$27+RawData!Z2067*ScoringModel!$B$28+RawData!AA2067*ScoringModel!$B$29+RawData!AB2067*ScoringModel!$B$30)*0.01,"")</f>
        <v/>
      </c>
      <c r="Q2067" s="19"/>
      <c r="R2067" s="19"/>
      <c r="S2067" s="19"/>
      <c r="T2067" s="19"/>
      <c r="U2067" s="19"/>
      <c r="V2067" s="19"/>
    </row>
    <row r="2068" spans="1:22" x14ac:dyDescent="0.25">
      <c r="A2068" t="str">
        <f>IF(RawData!A2068&lt;&gt;"",RawData!A2068,"")</f>
        <v/>
      </c>
      <c r="B2068" t="str">
        <f>IF(RawData!B2068&lt;&gt;"",CONCATENATE(RawData!B2068,", ",RawData!C2068),"")</f>
        <v/>
      </c>
      <c r="C2068" t="str">
        <f>IF(RawData!D2068&lt;&gt;"",RawData!D2068,"")</f>
        <v/>
      </c>
      <c r="D2068" s="28" t="str">
        <f>IF(RawData!E2068&lt;&gt;"",RawData!E2068,"")</f>
        <v/>
      </c>
      <c r="E2068" t="str">
        <f>IF(RawData!F2068&lt;&gt;"",CONCATENATE(RawData!F2068,", ",LEFT(RawData!G2068,1)),"")</f>
        <v/>
      </c>
      <c r="G2068" s="30" t="str">
        <f t="shared" si="32"/>
        <v/>
      </c>
      <c r="H2068" t="str">
        <f>IF(A2068&lt;&gt;"",VLOOKUP(G2068,ScoreRanges!$C$4:$E$8,3),"")</f>
        <v/>
      </c>
      <c r="J2068" s="30" t="str">
        <f>IF(AND(ConversionTable!$F$2&lt;&gt;"",A2068&lt;&gt;""),VLOOKUP(G2068,ConversionTable!B$2:D$402,3),"")</f>
        <v/>
      </c>
      <c r="K2068" t="str">
        <f>IF(AND(ConversionTable!$F$2&lt;&gt;"",A2068&lt;&gt;""),VLOOKUP(J2068,ConversionTable!I$4:K$7,3),"")</f>
        <v/>
      </c>
      <c r="M2068" t="str">
        <f>IF(A2068&lt;&gt;"",(RawData!AC2068*ScoringModel!$B$11+RawData!AD2068*ScoringModel!$B$21+RawData!AE2068*ScoringModel!$B$31)*0.01,"")</f>
        <v/>
      </c>
      <c r="N2068" t="str">
        <f>IF(A2068&lt;&gt;"",(RawData!H2068*ScoringModel!$B$4+RawData!I2068*ScoringModel!$B$5+RawData!J2068*ScoringModel!$B$6+RawData!K2068*ScoringModel!$B$7+RawData!L2068*ScoringModel!$B$8+RawData!M2068*ScoringModel!$B$9+RawData!N2068*ScoringModel!$B$10)*0.01,"")</f>
        <v/>
      </c>
      <c r="O2068" t="str">
        <f>IF(A2068&lt;&gt;"",(RawData!O2068*ScoringModel!$B$14+RawData!P2068*ScoringModel!$B$15+RawData!Q2068*ScoringModel!$B$16+RawData!R2068*ScoringModel!$B$17+RawData!S2068*ScoringModel!$B$18+RawData!T2068*ScoringModel!$B$19+RawData!U2068*ScoringModel!$B$20)*0.01,"")</f>
        <v/>
      </c>
      <c r="P2068" t="str">
        <f>IF(A2068&lt;&gt;"",(RawData!V2068*ScoringModel!$B$24+RawData!W2068*ScoringModel!$B$25+RawData!X2068*ScoringModel!$B$26+RawData!Y2068*ScoringModel!$B$27+RawData!Z2068*ScoringModel!$B$28+RawData!AA2068*ScoringModel!$B$29+RawData!AB2068*ScoringModel!$B$30)*0.01,"")</f>
        <v/>
      </c>
      <c r="Q2068" s="19"/>
      <c r="R2068" s="19"/>
      <c r="S2068" s="19"/>
      <c r="T2068" s="19"/>
      <c r="U2068" s="19"/>
      <c r="V2068" s="19"/>
    </row>
    <row r="2069" spans="1:22" x14ac:dyDescent="0.25">
      <c r="A2069" t="str">
        <f>IF(RawData!A2069&lt;&gt;"",RawData!A2069,"")</f>
        <v/>
      </c>
      <c r="B2069" t="str">
        <f>IF(RawData!B2069&lt;&gt;"",CONCATENATE(RawData!B2069,", ",RawData!C2069),"")</f>
        <v/>
      </c>
      <c r="C2069" t="str">
        <f>IF(RawData!D2069&lt;&gt;"",RawData!D2069,"")</f>
        <v/>
      </c>
      <c r="D2069" s="28" t="str">
        <f>IF(RawData!E2069&lt;&gt;"",RawData!E2069,"")</f>
        <v/>
      </c>
      <c r="E2069" t="str">
        <f>IF(RawData!F2069&lt;&gt;"",CONCATENATE(RawData!F2069,", ",LEFT(RawData!G2069,1)),"")</f>
        <v/>
      </c>
      <c r="G2069" s="30" t="str">
        <f t="shared" si="32"/>
        <v/>
      </c>
      <c r="H2069" t="str">
        <f>IF(A2069&lt;&gt;"",VLOOKUP(G2069,ScoreRanges!$C$4:$E$8,3),"")</f>
        <v/>
      </c>
      <c r="J2069" s="30" t="str">
        <f>IF(AND(ConversionTable!$F$2&lt;&gt;"",A2069&lt;&gt;""),VLOOKUP(G2069,ConversionTable!B$2:D$402,3),"")</f>
        <v/>
      </c>
      <c r="K2069" t="str">
        <f>IF(AND(ConversionTable!$F$2&lt;&gt;"",A2069&lt;&gt;""),VLOOKUP(J2069,ConversionTable!I$4:K$7,3),"")</f>
        <v/>
      </c>
      <c r="M2069" t="str">
        <f>IF(A2069&lt;&gt;"",(RawData!AC2069*ScoringModel!$B$11+RawData!AD2069*ScoringModel!$B$21+RawData!AE2069*ScoringModel!$B$31)*0.01,"")</f>
        <v/>
      </c>
      <c r="N2069" t="str">
        <f>IF(A2069&lt;&gt;"",(RawData!H2069*ScoringModel!$B$4+RawData!I2069*ScoringModel!$B$5+RawData!J2069*ScoringModel!$B$6+RawData!K2069*ScoringModel!$B$7+RawData!L2069*ScoringModel!$B$8+RawData!M2069*ScoringModel!$B$9+RawData!N2069*ScoringModel!$B$10)*0.01,"")</f>
        <v/>
      </c>
      <c r="O2069" t="str">
        <f>IF(A2069&lt;&gt;"",(RawData!O2069*ScoringModel!$B$14+RawData!P2069*ScoringModel!$B$15+RawData!Q2069*ScoringModel!$B$16+RawData!R2069*ScoringModel!$B$17+RawData!S2069*ScoringModel!$B$18+RawData!T2069*ScoringModel!$B$19+RawData!U2069*ScoringModel!$B$20)*0.01,"")</f>
        <v/>
      </c>
      <c r="P2069" t="str">
        <f>IF(A2069&lt;&gt;"",(RawData!V2069*ScoringModel!$B$24+RawData!W2069*ScoringModel!$B$25+RawData!X2069*ScoringModel!$B$26+RawData!Y2069*ScoringModel!$B$27+RawData!Z2069*ScoringModel!$B$28+RawData!AA2069*ScoringModel!$B$29+RawData!AB2069*ScoringModel!$B$30)*0.01,"")</f>
        <v/>
      </c>
      <c r="Q2069" s="19"/>
      <c r="R2069" s="19"/>
      <c r="S2069" s="19"/>
      <c r="T2069" s="19"/>
      <c r="U2069" s="19"/>
      <c r="V2069" s="19"/>
    </row>
    <row r="2070" spans="1:22" x14ac:dyDescent="0.25">
      <c r="A2070" t="str">
        <f>IF(RawData!A2070&lt;&gt;"",RawData!A2070,"")</f>
        <v/>
      </c>
      <c r="B2070" t="str">
        <f>IF(RawData!B2070&lt;&gt;"",CONCATENATE(RawData!B2070,", ",RawData!C2070),"")</f>
        <v/>
      </c>
      <c r="C2070" t="str">
        <f>IF(RawData!D2070&lt;&gt;"",RawData!D2070,"")</f>
        <v/>
      </c>
      <c r="D2070" s="28" t="str">
        <f>IF(RawData!E2070&lt;&gt;"",RawData!E2070,"")</f>
        <v/>
      </c>
      <c r="E2070" t="str">
        <f>IF(RawData!F2070&lt;&gt;"",CONCATENATE(RawData!F2070,", ",LEFT(RawData!G2070,1)),"")</f>
        <v/>
      </c>
      <c r="G2070" s="30" t="str">
        <f t="shared" si="32"/>
        <v/>
      </c>
      <c r="H2070" t="str">
        <f>IF(A2070&lt;&gt;"",VLOOKUP(G2070,ScoreRanges!$C$4:$E$8,3),"")</f>
        <v/>
      </c>
      <c r="J2070" s="30" t="str">
        <f>IF(AND(ConversionTable!$F$2&lt;&gt;"",A2070&lt;&gt;""),VLOOKUP(G2070,ConversionTable!B$2:D$402,3),"")</f>
        <v/>
      </c>
      <c r="K2070" t="str">
        <f>IF(AND(ConversionTable!$F$2&lt;&gt;"",A2070&lt;&gt;""),VLOOKUP(J2070,ConversionTable!I$4:K$7,3),"")</f>
        <v/>
      </c>
      <c r="M2070" t="str">
        <f>IF(A2070&lt;&gt;"",(RawData!AC2070*ScoringModel!$B$11+RawData!AD2070*ScoringModel!$B$21+RawData!AE2070*ScoringModel!$B$31)*0.01,"")</f>
        <v/>
      </c>
      <c r="N2070" t="str">
        <f>IF(A2070&lt;&gt;"",(RawData!H2070*ScoringModel!$B$4+RawData!I2070*ScoringModel!$B$5+RawData!J2070*ScoringModel!$B$6+RawData!K2070*ScoringModel!$B$7+RawData!L2070*ScoringModel!$B$8+RawData!M2070*ScoringModel!$B$9+RawData!N2070*ScoringModel!$B$10)*0.01,"")</f>
        <v/>
      </c>
      <c r="O2070" t="str">
        <f>IF(A2070&lt;&gt;"",(RawData!O2070*ScoringModel!$B$14+RawData!P2070*ScoringModel!$B$15+RawData!Q2070*ScoringModel!$B$16+RawData!R2070*ScoringModel!$B$17+RawData!S2070*ScoringModel!$B$18+RawData!T2070*ScoringModel!$B$19+RawData!U2070*ScoringModel!$B$20)*0.01,"")</f>
        <v/>
      </c>
      <c r="P2070" t="str">
        <f>IF(A2070&lt;&gt;"",(RawData!V2070*ScoringModel!$B$24+RawData!W2070*ScoringModel!$B$25+RawData!X2070*ScoringModel!$B$26+RawData!Y2070*ScoringModel!$B$27+RawData!Z2070*ScoringModel!$B$28+RawData!AA2070*ScoringModel!$B$29+RawData!AB2070*ScoringModel!$B$30)*0.01,"")</f>
        <v/>
      </c>
      <c r="Q2070" s="19"/>
      <c r="R2070" s="19"/>
      <c r="S2070" s="19"/>
      <c r="T2070" s="19"/>
      <c r="U2070" s="19"/>
      <c r="V2070" s="19"/>
    </row>
    <row r="2071" spans="1:22" x14ac:dyDescent="0.25">
      <c r="A2071" t="str">
        <f>IF(RawData!A2071&lt;&gt;"",RawData!A2071,"")</f>
        <v/>
      </c>
      <c r="B2071" t="str">
        <f>IF(RawData!B2071&lt;&gt;"",CONCATENATE(RawData!B2071,", ",RawData!C2071),"")</f>
        <v/>
      </c>
      <c r="C2071" t="str">
        <f>IF(RawData!D2071&lt;&gt;"",RawData!D2071,"")</f>
        <v/>
      </c>
      <c r="D2071" s="28" t="str">
        <f>IF(RawData!E2071&lt;&gt;"",RawData!E2071,"")</f>
        <v/>
      </c>
      <c r="E2071" t="str">
        <f>IF(RawData!F2071&lt;&gt;"",CONCATENATE(RawData!F2071,", ",LEFT(RawData!G2071,1)),"")</f>
        <v/>
      </c>
      <c r="G2071" s="30" t="str">
        <f t="shared" si="32"/>
        <v/>
      </c>
      <c r="H2071" t="str">
        <f>IF(A2071&lt;&gt;"",VLOOKUP(G2071,ScoreRanges!$C$4:$E$8,3),"")</f>
        <v/>
      </c>
      <c r="J2071" s="30" t="str">
        <f>IF(AND(ConversionTable!$F$2&lt;&gt;"",A2071&lt;&gt;""),VLOOKUP(G2071,ConversionTable!B$2:D$402,3),"")</f>
        <v/>
      </c>
      <c r="K2071" t="str">
        <f>IF(AND(ConversionTable!$F$2&lt;&gt;"",A2071&lt;&gt;""),VLOOKUP(J2071,ConversionTable!I$4:K$7,3),"")</f>
        <v/>
      </c>
      <c r="M2071" t="str">
        <f>IF(A2071&lt;&gt;"",(RawData!AC2071*ScoringModel!$B$11+RawData!AD2071*ScoringModel!$B$21+RawData!AE2071*ScoringModel!$B$31)*0.01,"")</f>
        <v/>
      </c>
      <c r="N2071" t="str">
        <f>IF(A2071&lt;&gt;"",(RawData!H2071*ScoringModel!$B$4+RawData!I2071*ScoringModel!$B$5+RawData!J2071*ScoringModel!$B$6+RawData!K2071*ScoringModel!$B$7+RawData!L2071*ScoringModel!$B$8+RawData!M2071*ScoringModel!$B$9+RawData!N2071*ScoringModel!$B$10)*0.01,"")</f>
        <v/>
      </c>
      <c r="O2071" t="str">
        <f>IF(A2071&lt;&gt;"",(RawData!O2071*ScoringModel!$B$14+RawData!P2071*ScoringModel!$B$15+RawData!Q2071*ScoringModel!$B$16+RawData!R2071*ScoringModel!$B$17+RawData!S2071*ScoringModel!$B$18+RawData!T2071*ScoringModel!$B$19+RawData!U2071*ScoringModel!$B$20)*0.01,"")</f>
        <v/>
      </c>
      <c r="P2071" t="str">
        <f>IF(A2071&lt;&gt;"",(RawData!V2071*ScoringModel!$B$24+RawData!W2071*ScoringModel!$B$25+RawData!X2071*ScoringModel!$B$26+RawData!Y2071*ScoringModel!$B$27+RawData!Z2071*ScoringModel!$B$28+RawData!AA2071*ScoringModel!$B$29+RawData!AB2071*ScoringModel!$B$30)*0.01,"")</f>
        <v/>
      </c>
      <c r="Q2071" s="19"/>
      <c r="R2071" s="19"/>
      <c r="S2071" s="19"/>
      <c r="T2071" s="19"/>
      <c r="U2071" s="19"/>
      <c r="V2071" s="19"/>
    </row>
    <row r="2072" spans="1:22" x14ac:dyDescent="0.25">
      <c r="A2072" t="str">
        <f>IF(RawData!A2072&lt;&gt;"",RawData!A2072,"")</f>
        <v/>
      </c>
      <c r="B2072" t="str">
        <f>IF(RawData!B2072&lt;&gt;"",CONCATENATE(RawData!B2072,", ",RawData!C2072),"")</f>
        <v/>
      </c>
      <c r="C2072" t="str">
        <f>IF(RawData!D2072&lt;&gt;"",RawData!D2072,"")</f>
        <v/>
      </c>
      <c r="D2072" s="28" t="str">
        <f>IF(RawData!E2072&lt;&gt;"",RawData!E2072,"")</f>
        <v/>
      </c>
      <c r="E2072" t="str">
        <f>IF(RawData!F2072&lt;&gt;"",CONCATENATE(RawData!F2072,", ",LEFT(RawData!G2072,1)),"")</f>
        <v/>
      </c>
      <c r="G2072" s="30" t="str">
        <f t="shared" si="32"/>
        <v/>
      </c>
      <c r="H2072" t="str">
        <f>IF(A2072&lt;&gt;"",VLOOKUP(G2072,ScoreRanges!$C$4:$E$8,3),"")</f>
        <v/>
      </c>
      <c r="J2072" s="30" t="str">
        <f>IF(AND(ConversionTable!$F$2&lt;&gt;"",A2072&lt;&gt;""),VLOOKUP(G2072,ConversionTable!B$2:D$402,3),"")</f>
        <v/>
      </c>
      <c r="K2072" t="str">
        <f>IF(AND(ConversionTable!$F$2&lt;&gt;"",A2072&lt;&gt;""),VLOOKUP(J2072,ConversionTable!I$4:K$7,3),"")</f>
        <v/>
      </c>
      <c r="M2072" t="str">
        <f>IF(A2072&lt;&gt;"",(RawData!AC2072*ScoringModel!$B$11+RawData!AD2072*ScoringModel!$B$21+RawData!AE2072*ScoringModel!$B$31)*0.01,"")</f>
        <v/>
      </c>
      <c r="N2072" t="str">
        <f>IF(A2072&lt;&gt;"",(RawData!H2072*ScoringModel!$B$4+RawData!I2072*ScoringModel!$B$5+RawData!J2072*ScoringModel!$B$6+RawData!K2072*ScoringModel!$B$7+RawData!L2072*ScoringModel!$B$8+RawData!M2072*ScoringModel!$B$9+RawData!N2072*ScoringModel!$B$10)*0.01,"")</f>
        <v/>
      </c>
      <c r="O2072" t="str">
        <f>IF(A2072&lt;&gt;"",(RawData!O2072*ScoringModel!$B$14+RawData!P2072*ScoringModel!$B$15+RawData!Q2072*ScoringModel!$B$16+RawData!R2072*ScoringModel!$B$17+RawData!S2072*ScoringModel!$B$18+RawData!T2072*ScoringModel!$B$19+RawData!U2072*ScoringModel!$B$20)*0.01,"")</f>
        <v/>
      </c>
      <c r="P2072" t="str">
        <f>IF(A2072&lt;&gt;"",(RawData!V2072*ScoringModel!$B$24+RawData!W2072*ScoringModel!$B$25+RawData!X2072*ScoringModel!$B$26+RawData!Y2072*ScoringModel!$B$27+RawData!Z2072*ScoringModel!$B$28+RawData!AA2072*ScoringModel!$B$29+RawData!AB2072*ScoringModel!$B$30)*0.01,"")</f>
        <v/>
      </c>
      <c r="Q2072" s="19"/>
      <c r="R2072" s="19"/>
      <c r="S2072" s="19"/>
      <c r="T2072" s="19"/>
      <c r="U2072" s="19"/>
      <c r="V2072" s="19"/>
    </row>
    <row r="2073" spans="1:22" x14ac:dyDescent="0.25">
      <c r="A2073" t="str">
        <f>IF(RawData!A2073&lt;&gt;"",RawData!A2073,"")</f>
        <v/>
      </c>
      <c r="B2073" t="str">
        <f>IF(RawData!B2073&lt;&gt;"",CONCATENATE(RawData!B2073,", ",RawData!C2073),"")</f>
        <v/>
      </c>
      <c r="C2073" t="str">
        <f>IF(RawData!D2073&lt;&gt;"",RawData!D2073,"")</f>
        <v/>
      </c>
      <c r="D2073" s="28" t="str">
        <f>IF(RawData!E2073&lt;&gt;"",RawData!E2073,"")</f>
        <v/>
      </c>
      <c r="E2073" t="str">
        <f>IF(RawData!F2073&lt;&gt;"",CONCATENATE(RawData!F2073,", ",LEFT(RawData!G2073,1)),"")</f>
        <v/>
      </c>
      <c r="G2073" s="30" t="str">
        <f t="shared" si="32"/>
        <v/>
      </c>
      <c r="H2073" t="str">
        <f>IF(A2073&lt;&gt;"",VLOOKUP(G2073,ScoreRanges!$C$4:$E$8,3),"")</f>
        <v/>
      </c>
      <c r="J2073" s="30" t="str">
        <f>IF(AND(ConversionTable!$F$2&lt;&gt;"",A2073&lt;&gt;""),VLOOKUP(G2073,ConversionTable!B$2:D$402,3),"")</f>
        <v/>
      </c>
      <c r="K2073" t="str">
        <f>IF(AND(ConversionTable!$F$2&lt;&gt;"",A2073&lt;&gt;""),VLOOKUP(J2073,ConversionTable!I$4:K$7,3),"")</f>
        <v/>
      </c>
      <c r="M2073" t="str">
        <f>IF(A2073&lt;&gt;"",(RawData!AC2073*ScoringModel!$B$11+RawData!AD2073*ScoringModel!$B$21+RawData!AE2073*ScoringModel!$B$31)*0.01,"")</f>
        <v/>
      </c>
      <c r="N2073" t="str">
        <f>IF(A2073&lt;&gt;"",(RawData!H2073*ScoringModel!$B$4+RawData!I2073*ScoringModel!$B$5+RawData!J2073*ScoringModel!$B$6+RawData!K2073*ScoringModel!$B$7+RawData!L2073*ScoringModel!$B$8+RawData!M2073*ScoringModel!$B$9+RawData!N2073*ScoringModel!$B$10)*0.01,"")</f>
        <v/>
      </c>
      <c r="O2073" t="str">
        <f>IF(A2073&lt;&gt;"",(RawData!O2073*ScoringModel!$B$14+RawData!P2073*ScoringModel!$B$15+RawData!Q2073*ScoringModel!$B$16+RawData!R2073*ScoringModel!$B$17+RawData!S2073*ScoringModel!$B$18+RawData!T2073*ScoringModel!$B$19+RawData!U2073*ScoringModel!$B$20)*0.01,"")</f>
        <v/>
      </c>
      <c r="P2073" t="str">
        <f>IF(A2073&lt;&gt;"",(RawData!V2073*ScoringModel!$B$24+RawData!W2073*ScoringModel!$B$25+RawData!X2073*ScoringModel!$B$26+RawData!Y2073*ScoringModel!$B$27+RawData!Z2073*ScoringModel!$B$28+RawData!AA2073*ScoringModel!$B$29+RawData!AB2073*ScoringModel!$B$30)*0.01,"")</f>
        <v/>
      </c>
      <c r="Q2073" s="19"/>
      <c r="R2073" s="19"/>
      <c r="S2073" s="19"/>
      <c r="T2073" s="19"/>
      <c r="U2073" s="19"/>
      <c r="V2073" s="19"/>
    </row>
    <row r="2074" spans="1:22" x14ac:dyDescent="0.25">
      <c r="A2074" t="str">
        <f>IF(RawData!A2074&lt;&gt;"",RawData!A2074,"")</f>
        <v/>
      </c>
      <c r="B2074" t="str">
        <f>IF(RawData!B2074&lt;&gt;"",CONCATENATE(RawData!B2074,", ",RawData!C2074),"")</f>
        <v/>
      </c>
      <c r="C2074" t="str">
        <f>IF(RawData!D2074&lt;&gt;"",RawData!D2074,"")</f>
        <v/>
      </c>
      <c r="D2074" s="28" t="str">
        <f>IF(RawData!E2074&lt;&gt;"",RawData!E2074,"")</f>
        <v/>
      </c>
      <c r="E2074" t="str">
        <f>IF(RawData!F2074&lt;&gt;"",CONCATENATE(RawData!F2074,", ",LEFT(RawData!G2074,1)),"")</f>
        <v/>
      </c>
      <c r="G2074" s="30" t="str">
        <f t="shared" si="32"/>
        <v/>
      </c>
      <c r="H2074" t="str">
        <f>IF(A2074&lt;&gt;"",VLOOKUP(G2074,ScoreRanges!$C$4:$E$8,3),"")</f>
        <v/>
      </c>
      <c r="J2074" s="30" t="str">
        <f>IF(AND(ConversionTable!$F$2&lt;&gt;"",A2074&lt;&gt;""),VLOOKUP(G2074,ConversionTable!B$2:D$402,3),"")</f>
        <v/>
      </c>
      <c r="K2074" t="str">
        <f>IF(AND(ConversionTable!$F$2&lt;&gt;"",A2074&lt;&gt;""),VLOOKUP(J2074,ConversionTable!I$4:K$7,3),"")</f>
        <v/>
      </c>
      <c r="M2074" t="str">
        <f>IF(A2074&lt;&gt;"",(RawData!AC2074*ScoringModel!$B$11+RawData!AD2074*ScoringModel!$B$21+RawData!AE2074*ScoringModel!$B$31)*0.01,"")</f>
        <v/>
      </c>
      <c r="N2074" t="str">
        <f>IF(A2074&lt;&gt;"",(RawData!H2074*ScoringModel!$B$4+RawData!I2074*ScoringModel!$B$5+RawData!J2074*ScoringModel!$B$6+RawData!K2074*ScoringModel!$B$7+RawData!L2074*ScoringModel!$B$8+RawData!M2074*ScoringModel!$B$9+RawData!N2074*ScoringModel!$B$10)*0.01,"")</f>
        <v/>
      </c>
      <c r="O2074" t="str">
        <f>IF(A2074&lt;&gt;"",(RawData!O2074*ScoringModel!$B$14+RawData!P2074*ScoringModel!$B$15+RawData!Q2074*ScoringModel!$B$16+RawData!R2074*ScoringModel!$B$17+RawData!S2074*ScoringModel!$B$18+RawData!T2074*ScoringModel!$B$19+RawData!U2074*ScoringModel!$B$20)*0.01,"")</f>
        <v/>
      </c>
      <c r="P2074" t="str">
        <f>IF(A2074&lt;&gt;"",(RawData!V2074*ScoringModel!$B$24+RawData!W2074*ScoringModel!$B$25+RawData!X2074*ScoringModel!$B$26+RawData!Y2074*ScoringModel!$B$27+RawData!Z2074*ScoringModel!$B$28+RawData!AA2074*ScoringModel!$B$29+RawData!AB2074*ScoringModel!$B$30)*0.01,"")</f>
        <v/>
      </c>
      <c r="Q2074" s="19"/>
      <c r="R2074" s="19"/>
      <c r="S2074" s="19"/>
      <c r="T2074" s="19"/>
      <c r="U2074" s="19"/>
      <c r="V2074" s="19"/>
    </row>
    <row r="2075" spans="1:22" x14ac:dyDescent="0.25">
      <c r="A2075" t="str">
        <f>IF(RawData!A2075&lt;&gt;"",RawData!A2075,"")</f>
        <v/>
      </c>
      <c r="B2075" t="str">
        <f>IF(RawData!B2075&lt;&gt;"",CONCATENATE(RawData!B2075,", ",RawData!C2075),"")</f>
        <v/>
      </c>
      <c r="C2075" t="str">
        <f>IF(RawData!D2075&lt;&gt;"",RawData!D2075,"")</f>
        <v/>
      </c>
      <c r="D2075" s="28" t="str">
        <f>IF(RawData!E2075&lt;&gt;"",RawData!E2075,"")</f>
        <v/>
      </c>
      <c r="E2075" t="str">
        <f>IF(RawData!F2075&lt;&gt;"",CONCATENATE(RawData!F2075,", ",LEFT(RawData!G2075,1)),"")</f>
        <v/>
      </c>
      <c r="G2075" s="30" t="str">
        <f t="shared" si="32"/>
        <v/>
      </c>
      <c r="H2075" t="str">
        <f>IF(A2075&lt;&gt;"",VLOOKUP(G2075,ScoreRanges!$C$4:$E$8,3),"")</f>
        <v/>
      </c>
      <c r="J2075" s="30" t="str">
        <f>IF(AND(ConversionTable!$F$2&lt;&gt;"",A2075&lt;&gt;""),VLOOKUP(G2075,ConversionTable!B$2:D$402,3),"")</f>
        <v/>
      </c>
      <c r="K2075" t="str">
        <f>IF(AND(ConversionTable!$F$2&lt;&gt;"",A2075&lt;&gt;""),VLOOKUP(J2075,ConversionTable!I$4:K$7,3),"")</f>
        <v/>
      </c>
      <c r="M2075" t="str">
        <f>IF(A2075&lt;&gt;"",(RawData!AC2075*ScoringModel!$B$11+RawData!AD2075*ScoringModel!$B$21+RawData!AE2075*ScoringModel!$B$31)*0.01,"")</f>
        <v/>
      </c>
      <c r="N2075" t="str">
        <f>IF(A2075&lt;&gt;"",(RawData!H2075*ScoringModel!$B$4+RawData!I2075*ScoringModel!$B$5+RawData!J2075*ScoringModel!$B$6+RawData!K2075*ScoringModel!$B$7+RawData!L2075*ScoringModel!$B$8+RawData!M2075*ScoringModel!$B$9+RawData!N2075*ScoringModel!$B$10)*0.01,"")</f>
        <v/>
      </c>
      <c r="O2075" t="str">
        <f>IF(A2075&lt;&gt;"",(RawData!O2075*ScoringModel!$B$14+RawData!P2075*ScoringModel!$B$15+RawData!Q2075*ScoringModel!$B$16+RawData!R2075*ScoringModel!$B$17+RawData!S2075*ScoringModel!$B$18+RawData!T2075*ScoringModel!$B$19+RawData!U2075*ScoringModel!$B$20)*0.01,"")</f>
        <v/>
      </c>
      <c r="P2075" t="str">
        <f>IF(A2075&lt;&gt;"",(RawData!V2075*ScoringModel!$B$24+RawData!W2075*ScoringModel!$B$25+RawData!X2075*ScoringModel!$B$26+RawData!Y2075*ScoringModel!$B$27+RawData!Z2075*ScoringModel!$B$28+RawData!AA2075*ScoringModel!$B$29+RawData!AB2075*ScoringModel!$B$30)*0.01,"")</f>
        <v/>
      </c>
      <c r="Q2075" s="19"/>
      <c r="R2075" s="19"/>
      <c r="S2075" s="19"/>
      <c r="T2075" s="19"/>
      <c r="U2075" s="19"/>
      <c r="V2075" s="19"/>
    </row>
    <row r="2076" spans="1:22" x14ac:dyDescent="0.25">
      <c r="A2076" t="str">
        <f>IF(RawData!A2076&lt;&gt;"",RawData!A2076,"")</f>
        <v/>
      </c>
      <c r="B2076" t="str">
        <f>IF(RawData!B2076&lt;&gt;"",CONCATENATE(RawData!B2076,", ",RawData!C2076),"")</f>
        <v/>
      </c>
      <c r="C2076" t="str">
        <f>IF(RawData!D2076&lt;&gt;"",RawData!D2076,"")</f>
        <v/>
      </c>
      <c r="D2076" s="28" t="str">
        <f>IF(RawData!E2076&lt;&gt;"",RawData!E2076,"")</f>
        <v/>
      </c>
      <c r="E2076" t="str">
        <f>IF(RawData!F2076&lt;&gt;"",CONCATENATE(RawData!F2076,", ",LEFT(RawData!G2076,1)),"")</f>
        <v/>
      </c>
      <c r="G2076" s="30" t="str">
        <f t="shared" si="32"/>
        <v/>
      </c>
      <c r="H2076" t="str">
        <f>IF(A2076&lt;&gt;"",VLOOKUP(G2076,ScoreRanges!$C$4:$E$8,3),"")</f>
        <v/>
      </c>
      <c r="J2076" s="30" t="str">
        <f>IF(AND(ConversionTable!$F$2&lt;&gt;"",A2076&lt;&gt;""),VLOOKUP(G2076,ConversionTable!B$2:D$402,3),"")</f>
        <v/>
      </c>
      <c r="K2076" t="str">
        <f>IF(AND(ConversionTable!$F$2&lt;&gt;"",A2076&lt;&gt;""),VLOOKUP(J2076,ConversionTable!I$4:K$7,3),"")</f>
        <v/>
      </c>
      <c r="M2076" t="str">
        <f>IF(A2076&lt;&gt;"",(RawData!AC2076*ScoringModel!$B$11+RawData!AD2076*ScoringModel!$B$21+RawData!AE2076*ScoringModel!$B$31)*0.01,"")</f>
        <v/>
      </c>
      <c r="N2076" t="str">
        <f>IF(A2076&lt;&gt;"",(RawData!H2076*ScoringModel!$B$4+RawData!I2076*ScoringModel!$B$5+RawData!J2076*ScoringModel!$B$6+RawData!K2076*ScoringModel!$B$7+RawData!L2076*ScoringModel!$B$8+RawData!M2076*ScoringModel!$B$9+RawData!N2076*ScoringModel!$B$10)*0.01,"")</f>
        <v/>
      </c>
      <c r="O2076" t="str">
        <f>IF(A2076&lt;&gt;"",(RawData!O2076*ScoringModel!$B$14+RawData!P2076*ScoringModel!$B$15+RawData!Q2076*ScoringModel!$B$16+RawData!R2076*ScoringModel!$B$17+RawData!S2076*ScoringModel!$B$18+RawData!T2076*ScoringModel!$B$19+RawData!U2076*ScoringModel!$B$20)*0.01,"")</f>
        <v/>
      </c>
      <c r="P2076" t="str">
        <f>IF(A2076&lt;&gt;"",(RawData!V2076*ScoringModel!$B$24+RawData!W2076*ScoringModel!$B$25+RawData!X2076*ScoringModel!$B$26+RawData!Y2076*ScoringModel!$B$27+RawData!Z2076*ScoringModel!$B$28+RawData!AA2076*ScoringModel!$B$29+RawData!AB2076*ScoringModel!$B$30)*0.01,"")</f>
        <v/>
      </c>
      <c r="Q2076" s="19"/>
      <c r="R2076" s="19"/>
      <c r="S2076" s="19"/>
      <c r="T2076" s="19"/>
      <c r="U2076" s="19"/>
      <c r="V2076" s="19"/>
    </row>
    <row r="2077" spans="1:22" x14ac:dyDescent="0.25">
      <c r="A2077" t="str">
        <f>IF(RawData!A2077&lt;&gt;"",RawData!A2077,"")</f>
        <v/>
      </c>
      <c r="B2077" t="str">
        <f>IF(RawData!B2077&lt;&gt;"",CONCATENATE(RawData!B2077,", ",RawData!C2077),"")</f>
        <v/>
      </c>
      <c r="C2077" t="str">
        <f>IF(RawData!D2077&lt;&gt;"",RawData!D2077,"")</f>
        <v/>
      </c>
      <c r="D2077" s="28" t="str">
        <f>IF(RawData!E2077&lt;&gt;"",RawData!E2077,"")</f>
        <v/>
      </c>
      <c r="E2077" t="str">
        <f>IF(RawData!F2077&lt;&gt;"",CONCATENATE(RawData!F2077,", ",LEFT(RawData!G2077,1)),"")</f>
        <v/>
      </c>
      <c r="G2077" s="30" t="str">
        <f t="shared" si="32"/>
        <v/>
      </c>
      <c r="H2077" t="str">
        <f>IF(A2077&lt;&gt;"",VLOOKUP(G2077,ScoreRanges!$C$4:$E$8,3),"")</f>
        <v/>
      </c>
      <c r="J2077" s="30" t="str">
        <f>IF(AND(ConversionTable!$F$2&lt;&gt;"",A2077&lt;&gt;""),VLOOKUP(G2077,ConversionTable!B$2:D$402,3),"")</f>
        <v/>
      </c>
      <c r="K2077" t="str">
        <f>IF(AND(ConversionTable!$F$2&lt;&gt;"",A2077&lt;&gt;""),VLOOKUP(J2077,ConversionTable!I$4:K$7,3),"")</f>
        <v/>
      </c>
      <c r="M2077" t="str">
        <f>IF(A2077&lt;&gt;"",(RawData!AC2077*ScoringModel!$B$11+RawData!AD2077*ScoringModel!$B$21+RawData!AE2077*ScoringModel!$B$31)*0.01,"")</f>
        <v/>
      </c>
      <c r="N2077" t="str">
        <f>IF(A2077&lt;&gt;"",(RawData!H2077*ScoringModel!$B$4+RawData!I2077*ScoringModel!$B$5+RawData!J2077*ScoringModel!$B$6+RawData!K2077*ScoringModel!$B$7+RawData!L2077*ScoringModel!$B$8+RawData!M2077*ScoringModel!$B$9+RawData!N2077*ScoringModel!$B$10)*0.01,"")</f>
        <v/>
      </c>
      <c r="O2077" t="str">
        <f>IF(A2077&lt;&gt;"",(RawData!O2077*ScoringModel!$B$14+RawData!P2077*ScoringModel!$B$15+RawData!Q2077*ScoringModel!$B$16+RawData!R2077*ScoringModel!$B$17+RawData!S2077*ScoringModel!$B$18+RawData!T2077*ScoringModel!$B$19+RawData!U2077*ScoringModel!$B$20)*0.01,"")</f>
        <v/>
      </c>
      <c r="P2077" t="str">
        <f>IF(A2077&lt;&gt;"",(RawData!V2077*ScoringModel!$B$24+RawData!W2077*ScoringModel!$B$25+RawData!X2077*ScoringModel!$B$26+RawData!Y2077*ScoringModel!$B$27+RawData!Z2077*ScoringModel!$B$28+RawData!AA2077*ScoringModel!$B$29+RawData!AB2077*ScoringModel!$B$30)*0.01,"")</f>
        <v/>
      </c>
      <c r="Q2077" s="19"/>
      <c r="R2077" s="19"/>
      <c r="S2077" s="19"/>
      <c r="T2077" s="19"/>
      <c r="U2077" s="19"/>
      <c r="V2077" s="19"/>
    </row>
    <row r="2078" spans="1:22" x14ac:dyDescent="0.25">
      <c r="A2078" t="str">
        <f>IF(RawData!A2078&lt;&gt;"",RawData!A2078,"")</f>
        <v/>
      </c>
      <c r="B2078" t="str">
        <f>IF(RawData!B2078&lt;&gt;"",CONCATENATE(RawData!B2078,", ",RawData!C2078),"")</f>
        <v/>
      </c>
      <c r="C2078" t="str">
        <f>IF(RawData!D2078&lt;&gt;"",RawData!D2078,"")</f>
        <v/>
      </c>
      <c r="D2078" s="28" t="str">
        <f>IF(RawData!E2078&lt;&gt;"",RawData!E2078,"")</f>
        <v/>
      </c>
      <c r="E2078" t="str">
        <f>IF(RawData!F2078&lt;&gt;"",CONCATENATE(RawData!F2078,", ",LEFT(RawData!G2078,1)),"")</f>
        <v/>
      </c>
      <c r="G2078" s="30" t="str">
        <f t="shared" si="32"/>
        <v/>
      </c>
      <c r="H2078" t="str">
        <f>IF(A2078&lt;&gt;"",VLOOKUP(G2078,ScoreRanges!$C$4:$E$8,3),"")</f>
        <v/>
      </c>
      <c r="J2078" s="30" t="str">
        <f>IF(AND(ConversionTable!$F$2&lt;&gt;"",A2078&lt;&gt;""),VLOOKUP(G2078,ConversionTable!B$2:D$402,3),"")</f>
        <v/>
      </c>
      <c r="K2078" t="str">
        <f>IF(AND(ConversionTable!$F$2&lt;&gt;"",A2078&lt;&gt;""),VLOOKUP(J2078,ConversionTable!I$4:K$7,3),"")</f>
        <v/>
      </c>
      <c r="M2078" t="str">
        <f>IF(A2078&lt;&gt;"",(RawData!AC2078*ScoringModel!$B$11+RawData!AD2078*ScoringModel!$B$21+RawData!AE2078*ScoringModel!$B$31)*0.01,"")</f>
        <v/>
      </c>
      <c r="N2078" t="str">
        <f>IF(A2078&lt;&gt;"",(RawData!H2078*ScoringModel!$B$4+RawData!I2078*ScoringModel!$B$5+RawData!J2078*ScoringModel!$B$6+RawData!K2078*ScoringModel!$B$7+RawData!L2078*ScoringModel!$B$8+RawData!M2078*ScoringModel!$B$9+RawData!N2078*ScoringModel!$B$10)*0.01,"")</f>
        <v/>
      </c>
      <c r="O2078" t="str">
        <f>IF(A2078&lt;&gt;"",(RawData!O2078*ScoringModel!$B$14+RawData!P2078*ScoringModel!$B$15+RawData!Q2078*ScoringModel!$B$16+RawData!R2078*ScoringModel!$B$17+RawData!S2078*ScoringModel!$B$18+RawData!T2078*ScoringModel!$B$19+RawData!U2078*ScoringModel!$B$20)*0.01,"")</f>
        <v/>
      </c>
      <c r="P2078" t="str">
        <f>IF(A2078&lt;&gt;"",(RawData!V2078*ScoringModel!$B$24+RawData!W2078*ScoringModel!$B$25+RawData!X2078*ScoringModel!$B$26+RawData!Y2078*ScoringModel!$B$27+RawData!Z2078*ScoringModel!$B$28+RawData!AA2078*ScoringModel!$B$29+RawData!AB2078*ScoringModel!$B$30)*0.01,"")</f>
        <v/>
      </c>
      <c r="Q2078" s="19"/>
      <c r="R2078" s="19"/>
      <c r="S2078" s="19"/>
      <c r="T2078" s="19"/>
      <c r="U2078" s="19"/>
      <c r="V2078" s="19"/>
    </row>
    <row r="2079" spans="1:22" x14ac:dyDescent="0.25">
      <c r="A2079" t="str">
        <f>IF(RawData!A2079&lt;&gt;"",RawData!A2079,"")</f>
        <v/>
      </c>
      <c r="B2079" t="str">
        <f>IF(RawData!B2079&lt;&gt;"",CONCATENATE(RawData!B2079,", ",RawData!C2079),"")</f>
        <v/>
      </c>
      <c r="C2079" t="str">
        <f>IF(RawData!D2079&lt;&gt;"",RawData!D2079,"")</f>
        <v/>
      </c>
      <c r="D2079" s="28" t="str">
        <f>IF(RawData!E2079&lt;&gt;"",RawData!E2079,"")</f>
        <v/>
      </c>
      <c r="E2079" t="str">
        <f>IF(RawData!F2079&lt;&gt;"",CONCATENATE(RawData!F2079,", ",LEFT(RawData!G2079,1)),"")</f>
        <v/>
      </c>
      <c r="G2079" s="30" t="str">
        <f t="shared" si="32"/>
        <v/>
      </c>
      <c r="H2079" t="str">
        <f>IF(A2079&lt;&gt;"",VLOOKUP(G2079,ScoreRanges!$C$4:$E$8,3),"")</f>
        <v/>
      </c>
      <c r="J2079" s="30" t="str">
        <f>IF(AND(ConversionTable!$F$2&lt;&gt;"",A2079&lt;&gt;""),VLOOKUP(G2079,ConversionTable!B$2:D$402,3),"")</f>
        <v/>
      </c>
      <c r="K2079" t="str">
        <f>IF(AND(ConversionTable!$F$2&lt;&gt;"",A2079&lt;&gt;""),VLOOKUP(J2079,ConversionTable!I$4:K$7,3),"")</f>
        <v/>
      </c>
      <c r="M2079" t="str">
        <f>IF(A2079&lt;&gt;"",(RawData!AC2079*ScoringModel!$B$11+RawData!AD2079*ScoringModel!$B$21+RawData!AE2079*ScoringModel!$B$31)*0.01,"")</f>
        <v/>
      </c>
      <c r="N2079" t="str">
        <f>IF(A2079&lt;&gt;"",(RawData!H2079*ScoringModel!$B$4+RawData!I2079*ScoringModel!$B$5+RawData!J2079*ScoringModel!$B$6+RawData!K2079*ScoringModel!$B$7+RawData!L2079*ScoringModel!$B$8+RawData!M2079*ScoringModel!$B$9+RawData!N2079*ScoringModel!$B$10)*0.01,"")</f>
        <v/>
      </c>
      <c r="O2079" t="str">
        <f>IF(A2079&lt;&gt;"",(RawData!O2079*ScoringModel!$B$14+RawData!P2079*ScoringModel!$B$15+RawData!Q2079*ScoringModel!$B$16+RawData!R2079*ScoringModel!$B$17+RawData!S2079*ScoringModel!$B$18+RawData!T2079*ScoringModel!$B$19+RawData!U2079*ScoringModel!$B$20)*0.01,"")</f>
        <v/>
      </c>
      <c r="P2079" t="str">
        <f>IF(A2079&lt;&gt;"",(RawData!V2079*ScoringModel!$B$24+RawData!W2079*ScoringModel!$B$25+RawData!X2079*ScoringModel!$B$26+RawData!Y2079*ScoringModel!$B$27+RawData!Z2079*ScoringModel!$B$28+RawData!AA2079*ScoringModel!$B$29+RawData!AB2079*ScoringModel!$B$30)*0.01,"")</f>
        <v/>
      </c>
      <c r="Q2079" s="19"/>
      <c r="R2079" s="19"/>
      <c r="S2079" s="19"/>
      <c r="T2079" s="19"/>
      <c r="U2079" s="19"/>
      <c r="V2079" s="19"/>
    </row>
    <row r="2080" spans="1:22" x14ac:dyDescent="0.25">
      <c r="A2080" t="str">
        <f>IF(RawData!A2080&lt;&gt;"",RawData!A2080,"")</f>
        <v/>
      </c>
      <c r="B2080" t="str">
        <f>IF(RawData!B2080&lt;&gt;"",CONCATENATE(RawData!B2080,", ",RawData!C2080),"")</f>
        <v/>
      </c>
      <c r="C2080" t="str">
        <f>IF(RawData!D2080&lt;&gt;"",RawData!D2080,"")</f>
        <v/>
      </c>
      <c r="D2080" s="28" t="str">
        <f>IF(RawData!E2080&lt;&gt;"",RawData!E2080,"")</f>
        <v/>
      </c>
      <c r="E2080" t="str">
        <f>IF(RawData!F2080&lt;&gt;"",CONCATENATE(RawData!F2080,", ",LEFT(RawData!G2080,1)),"")</f>
        <v/>
      </c>
      <c r="G2080" s="30" t="str">
        <f t="shared" si="32"/>
        <v/>
      </c>
      <c r="H2080" t="str">
        <f>IF(A2080&lt;&gt;"",VLOOKUP(G2080,ScoreRanges!$C$4:$E$8,3),"")</f>
        <v/>
      </c>
      <c r="J2080" s="30" t="str">
        <f>IF(AND(ConversionTable!$F$2&lt;&gt;"",A2080&lt;&gt;""),VLOOKUP(G2080,ConversionTable!B$2:D$402,3),"")</f>
        <v/>
      </c>
      <c r="K2080" t="str">
        <f>IF(AND(ConversionTable!$F$2&lt;&gt;"",A2080&lt;&gt;""),VLOOKUP(J2080,ConversionTable!I$4:K$7,3),"")</f>
        <v/>
      </c>
      <c r="M2080" t="str">
        <f>IF(A2080&lt;&gt;"",(RawData!AC2080*ScoringModel!$B$11+RawData!AD2080*ScoringModel!$B$21+RawData!AE2080*ScoringModel!$B$31)*0.01,"")</f>
        <v/>
      </c>
      <c r="N2080" t="str">
        <f>IF(A2080&lt;&gt;"",(RawData!H2080*ScoringModel!$B$4+RawData!I2080*ScoringModel!$B$5+RawData!J2080*ScoringModel!$B$6+RawData!K2080*ScoringModel!$B$7+RawData!L2080*ScoringModel!$B$8+RawData!M2080*ScoringModel!$B$9+RawData!N2080*ScoringModel!$B$10)*0.01,"")</f>
        <v/>
      </c>
      <c r="O2080" t="str">
        <f>IF(A2080&lt;&gt;"",(RawData!O2080*ScoringModel!$B$14+RawData!P2080*ScoringModel!$B$15+RawData!Q2080*ScoringModel!$B$16+RawData!R2080*ScoringModel!$B$17+RawData!S2080*ScoringModel!$B$18+RawData!T2080*ScoringModel!$B$19+RawData!U2080*ScoringModel!$B$20)*0.01,"")</f>
        <v/>
      </c>
      <c r="P2080" t="str">
        <f>IF(A2080&lt;&gt;"",(RawData!V2080*ScoringModel!$B$24+RawData!W2080*ScoringModel!$B$25+RawData!X2080*ScoringModel!$B$26+RawData!Y2080*ScoringModel!$B$27+RawData!Z2080*ScoringModel!$B$28+RawData!AA2080*ScoringModel!$B$29+RawData!AB2080*ScoringModel!$B$30)*0.01,"")</f>
        <v/>
      </c>
      <c r="Q2080" s="19"/>
      <c r="R2080" s="19"/>
      <c r="S2080" s="19"/>
      <c r="T2080" s="19"/>
      <c r="U2080" s="19"/>
      <c r="V2080" s="19"/>
    </row>
    <row r="2081" spans="1:22" x14ac:dyDescent="0.25">
      <c r="A2081" t="str">
        <f>IF(RawData!A2081&lt;&gt;"",RawData!A2081,"")</f>
        <v/>
      </c>
      <c r="B2081" t="str">
        <f>IF(RawData!B2081&lt;&gt;"",CONCATENATE(RawData!B2081,", ",RawData!C2081),"")</f>
        <v/>
      </c>
      <c r="C2081" t="str">
        <f>IF(RawData!D2081&lt;&gt;"",RawData!D2081,"")</f>
        <v/>
      </c>
      <c r="D2081" s="28" t="str">
        <f>IF(RawData!E2081&lt;&gt;"",RawData!E2081,"")</f>
        <v/>
      </c>
      <c r="E2081" t="str">
        <f>IF(RawData!F2081&lt;&gt;"",CONCATENATE(RawData!F2081,", ",LEFT(RawData!G2081,1)),"")</f>
        <v/>
      </c>
      <c r="G2081" s="30" t="str">
        <f t="shared" si="32"/>
        <v/>
      </c>
      <c r="H2081" t="str">
        <f>IF(A2081&lt;&gt;"",VLOOKUP(G2081,ScoreRanges!$C$4:$E$8,3),"")</f>
        <v/>
      </c>
      <c r="J2081" s="30" t="str">
        <f>IF(AND(ConversionTable!$F$2&lt;&gt;"",A2081&lt;&gt;""),VLOOKUP(G2081,ConversionTable!B$2:D$402,3),"")</f>
        <v/>
      </c>
      <c r="K2081" t="str">
        <f>IF(AND(ConversionTable!$F$2&lt;&gt;"",A2081&lt;&gt;""),VLOOKUP(J2081,ConversionTable!I$4:K$7,3),"")</f>
        <v/>
      </c>
      <c r="M2081" t="str">
        <f>IF(A2081&lt;&gt;"",(RawData!AC2081*ScoringModel!$B$11+RawData!AD2081*ScoringModel!$B$21+RawData!AE2081*ScoringModel!$B$31)*0.01,"")</f>
        <v/>
      </c>
      <c r="N2081" t="str">
        <f>IF(A2081&lt;&gt;"",(RawData!H2081*ScoringModel!$B$4+RawData!I2081*ScoringModel!$B$5+RawData!J2081*ScoringModel!$B$6+RawData!K2081*ScoringModel!$B$7+RawData!L2081*ScoringModel!$B$8+RawData!M2081*ScoringModel!$B$9+RawData!N2081*ScoringModel!$B$10)*0.01,"")</f>
        <v/>
      </c>
      <c r="O2081" t="str">
        <f>IF(A2081&lt;&gt;"",(RawData!O2081*ScoringModel!$B$14+RawData!P2081*ScoringModel!$B$15+RawData!Q2081*ScoringModel!$B$16+RawData!R2081*ScoringModel!$B$17+RawData!S2081*ScoringModel!$B$18+RawData!T2081*ScoringModel!$B$19+RawData!U2081*ScoringModel!$B$20)*0.01,"")</f>
        <v/>
      </c>
      <c r="P2081" t="str">
        <f>IF(A2081&lt;&gt;"",(RawData!V2081*ScoringModel!$B$24+RawData!W2081*ScoringModel!$B$25+RawData!X2081*ScoringModel!$B$26+RawData!Y2081*ScoringModel!$B$27+RawData!Z2081*ScoringModel!$B$28+RawData!AA2081*ScoringModel!$B$29+RawData!AB2081*ScoringModel!$B$30)*0.01,"")</f>
        <v/>
      </c>
      <c r="Q2081" s="19"/>
      <c r="R2081" s="19"/>
      <c r="S2081" s="19"/>
      <c r="T2081" s="19"/>
      <c r="U2081" s="19"/>
      <c r="V2081" s="19"/>
    </row>
    <row r="2082" spans="1:22" x14ac:dyDescent="0.25">
      <c r="A2082" t="str">
        <f>IF(RawData!A2082&lt;&gt;"",RawData!A2082,"")</f>
        <v/>
      </c>
      <c r="B2082" t="str">
        <f>IF(RawData!B2082&lt;&gt;"",CONCATENATE(RawData!B2082,", ",RawData!C2082),"")</f>
        <v/>
      </c>
      <c r="C2082" t="str">
        <f>IF(RawData!D2082&lt;&gt;"",RawData!D2082,"")</f>
        <v/>
      </c>
      <c r="D2082" s="28" t="str">
        <f>IF(RawData!E2082&lt;&gt;"",RawData!E2082,"")</f>
        <v/>
      </c>
      <c r="E2082" t="str">
        <f>IF(RawData!F2082&lt;&gt;"",CONCATENATE(RawData!F2082,", ",LEFT(RawData!G2082,1)),"")</f>
        <v/>
      </c>
      <c r="G2082" s="30" t="str">
        <f t="shared" si="32"/>
        <v/>
      </c>
      <c r="H2082" t="str">
        <f>IF(A2082&lt;&gt;"",VLOOKUP(G2082,ScoreRanges!$C$4:$E$8,3),"")</f>
        <v/>
      </c>
      <c r="J2082" s="30" t="str">
        <f>IF(AND(ConversionTable!$F$2&lt;&gt;"",A2082&lt;&gt;""),VLOOKUP(G2082,ConversionTable!B$2:D$402,3),"")</f>
        <v/>
      </c>
      <c r="K2082" t="str">
        <f>IF(AND(ConversionTable!$F$2&lt;&gt;"",A2082&lt;&gt;""),VLOOKUP(J2082,ConversionTable!I$4:K$7,3),"")</f>
        <v/>
      </c>
      <c r="M2082" t="str">
        <f>IF(A2082&lt;&gt;"",(RawData!AC2082*ScoringModel!$B$11+RawData!AD2082*ScoringModel!$B$21+RawData!AE2082*ScoringModel!$B$31)*0.01,"")</f>
        <v/>
      </c>
      <c r="N2082" t="str">
        <f>IF(A2082&lt;&gt;"",(RawData!H2082*ScoringModel!$B$4+RawData!I2082*ScoringModel!$B$5+RawData!J2082*ScoringModel!$B$6+RawData!K2082*ScoringModel!$B$7+RawData!L2082*ScoringModel!$B$8+RawData!M2082*ScoringModel!$B$9+RawData!N2082*ScoringModel!$B$10)*0.01,"")</f>
        <v/>
      </c>
      <c r="O2082" t="str">
        <f>IF(A2082&lt;&gt;"",(RawData!O2082*ScoringModel!$B$14+RawData!P2082*ScoringModel!$B$15+RawData!Q2082*ScoringModel!$B$16+RawData!R2082*ScoringModel!$B$17+RawData!S2082*ScoringModel!$B$18+RawData!T2082*ScoringModel!$B$19+RawData!U2082*ScoringModel!$B$20)*0.01,"")</f>
        <v/>
      </c>
      <c r="P2082" t="str">
        <f>IF(A2082&lt;&gt;"",(RawData!V2082*ScoringModel!$B$24+RawData!W2082*ScoringModel!$B$25+RawData!X2082*ScoringModel!$B$26+RawData!Y2082*ScoringModel!$B$27+RawData!Z2082*ScoringModel!$B$28+RawData!AA2082*ScoringModel!$B$29+RawData!AB2082*ScoringModel!$B$30)*0.01,"")</f>
        <v/>
      </c>
      <c r="Q2082" s="19"/>
      <c r="R2082" s="19"/>
      <c r="S2082" s="19"/>
      <c r="T2082" s="19"/>
      <c r="U2082" s="19"/>
      <c r="V2082" s="19"/>
    </row>
    <row r="2083" spans="1:22" x14ac:dyDescent="0.25">
      <c r="A2083" t="str">
        <f>IF(RawData!A2083&lt;&gt;"",RawData!A2083,"")</f>
        <v/>
      </c>
      <c r="B2083" t="str">
        <f>IF(RawData!B2083&lt;&gt;"",CONCATENATE(RawData!B2083,", ",RawData!C2083),"")</f>
        <v/>
      </c>
      <c r="C2083" t="str">
        <f>IF(RawData!D2083&lt;&gt;"",RawData!D2083,"")</f>
        <v/>
      </c>
      <c r="D2083" s="28" t="str">
        <f>IF(RawData!E2083&lt;&gt;"",RawData!E2083,"")</f>
        <v/>
      </c>
      <c r="E2083" t="str">
        <f>IF(RawData!F2083&lt;&gt;"",CONCATENATE(RawData!F2083,", ",LEFT(RawData!G2083,1)),"")</f>
        <v/>
      </c>
      <c r="G2083" s="30" t="str">
        <f t="shared" si="32"/>
        <v/>
      </c>
      <c r="H2083" t="str">
        <f>IF(A2083&lt;&gt;"",VLOOKUP(G2083,ScoreRanges!$C$4:$E$8,3),"")</f>
        <v/>
      </c>
      <c r="J2083" s="30" t="str">
        <f>IF(AND(ConversionTable!$F$2&lt;&gt;"",A2083&lt;&gt;""),VLOOKUP(G2083,ConversionTable!B$2:D$402,3),"")</f>
        <v/>
      </c>
      <c r="K2083" t="str">
        <f>IF(AND(ConversionTable!$F$2&lt;&gt;"",A2083&lt;&gt;""),VLOOKUP(J2083,ConversionTable!I$4:K$7,3),"")</f>
        <v/>
      </c>
      <c r="M2083" t="str">
        <f>IF(A2083&lt;&gt;"",(RawData!AC2083*ScoringModel!$B$11+RawData!AD2083*ScoringModel!$B$21+RawData!AE2083*ScoringModel!$B$31)*0.01,"")</f>
        <v/>
      </c>
      <c r="N2083" t="str">
        <f>IF(A2083&lt;&gt;"",(RawData!H2083*ScoringModel!$B$4+RawData!I2083*ScoringModel!$B$5+RawData!J2083*ScoringModel!$B$6+RawData!K2083*ScoringModel!$B$7+RawData!L2083*ScoringModel!$B$8+RawData!M2083*ScoringModel!$B$9+RawData!N2083*ScoringModel!$B$10)*0.01,"")</f>
        <v/>
      </c>
      <c r="O2083" t="str">
        <f>IF(A2083&lt;&gt;"",(RawData!O2083*ScoringModel!$B$14+RawData!P2083*ScoringModel!$B$15+RawData!Q2083*ScoringModel!$B$16+RawData!R2083*ScoringModel!$B$17+RawData!S2083*ScoringModel!$B$18+RawData!T2083*ScoringModel!$B$19+RawData!U2083*ScoringModel!$B$20)*0.01,"")</f>
        <v/>
      </c>
      <c r="P2083" t="str">
        <f>IF(A2083&lt;&gt;"",(RawData!V2083*ScoringModel!$B$24+RawData!W2083*ScoringModel!$B$25+RawData!X2083*ScoringModel!$B$26+RawData!Y2083*ScoringModel!$B$27+RawData!Z2083*ScoringModel!$B$28+RawData!AA2083*ScoringModel!$B$29+RawData!AB2083*ScoringModel!$B$30)*0.01,"")</f>
        <v/>
      </c>
      <c r="Q2083" s="19"/>
      <c r="R2083" s="19"/>
      <c r="S2083" s="19"/>
      <c r="T2083" s="19"/>
      <c r="U2083" s="19"/>
      <c r="V2083" s="19"/>
    </row>
    <row r="2084" spans="1:22" x14ac:dyDescent="0.25">
      <c r="A2084" t="str">
        <f>IF(RawData!A2084&lt;&gt;"",RawData!A2084,"")</f>
        <v/>
      </c>
      <c r="B2084" t="str">
        <f>IF(RawData!B2084&lt;&gt;"",CONCATENATE(RawData!B2084,", ",RawData!C2084),"")</f>
        <v/>
      </c>
      <c r="C2084" t="str">
        <f>IF(RawData!D2084&lt;&gt;"",RawData!D2084,"")</f>
        <v/>
      </c>
      <c r="D2084" s="28" t="str">
        <f>IF(RawData!E2084&lt;&gt;"",RawData!E2084,"")</f>
        <v/>
      </c>
      <c r="E2084" t="str">
        <f>IF(RawData!F2084&lt;&gt;"",CONCATENATE(RawData!F2084,", ",LEFT(RawData!G2084,1)),"")</f>
        <v/>
      </c>
      <c r="G2084" s="30" t="str">
        <f t="shared" si="32"/>
        <v/>
      </c>
      <c r="H2084" t="str">
        <f>IF(A2084&lt;&gt;"",VLOOKUP(G2084,ScoreRanges!$C$4:$E$8,3),"")</f>
        <v/>
      </c>
      <c r="J2084" s="30" t="str">
        <f>IF(AND(ConversionTable!$F$2&lt;&gt;"",A2084&lt;&gt;""),VLOOKUP(G2084,ConversionTable!B$2:D$402,3),"")</f>
        <v/>
      </c>
      <c r="K2084" t="str">
        <f>IF(AND(ConversionTable!$F$2&lt;&gt;"",A2084&lt;&gt;""),VLOOKUP(J2084,ConversionTable!I$4:K$7,3),"")</f>
        <v/>
      </c>
      <c r="M2084" t="str">
        <f>IF(A2084&lt;&gt;"",(RawData!AC2084*ScoringModel!$B$11+RawData!AD2084*ScoringModel!$B$21+RawData!AE2084*ScoringModel!$B$31)*0.01,"")</f>
        <v/>
      </c>
      <c r="N2084" t="str">
        <f>IF(A2084&lt;&gt;"",(RawData!H2084*ScoringModel!$B$4+RawData!I2084*ScoringModel!$B$5+RawData!J2084*ScoringModel!$B$6+RawData!K2084*ScoringModel!$B$7+RawData!L2084*ScoringModel!$B$8+RawData!M2084*ScoringModel!$B$9+RawData!N2084*ScoringModel!$B$10)*0.01,"")</f>
        <v/>
      </c>
      <c r="O2084" t="str">
        <f>IF(A2084&lt;&gt;"",(RawData!O2084*ScoringModel!$B$14+RawData!P2084*ScoringModel!$B$15+RawData!Q2084*ScoringModel!$B$16+RawData!R2084*ScoringModel!$B$17+RawData!S2084*ScoringModel!$B$18+RawData!T2084*ScoringModel!$B$19+RawData!U2084*ScoringModel!$B$20)*0.01,"")</f>
        <v/>
      </c>
      <c r="P2084" t="str">
        <f>IF(A2084&lt;&gt;"",(RawData!V2084*ScoringModel!$B$24+RawData!W2084*ScoringModel!$B$25+RawData!X2084*ScoringModel!$B$26+RawData!Y2084*ScoringModel!$B$27+RawData!Z2084*ScoringModel!$B$28+RawData!AA2084*ScoringModel!$B$29+RawData!AB2084*ScoringModel!$B$30)*0.01,"")</f>
        <v/>
      </c>
      <c r="Q2084" s="19"/>
      <c r="R2084" s="19"/>
      <c r="S2084" s="19"/>
      <c r="T2084" s="19"/>
      <c r="U2084" s="19"/>
      <c r="V2084" s="19"/>
    </row>
    <row r="2085" spans="1:22" x14ac:dyDescent="0.25">
      <c r="A2085" t="str">
        <f>IF(RawData!A2085&lt;&gt;"",RawData!A2085,"")</f>
        <v/>
      </c>
      <c r="B2085" t="str">
        <f>IF(RawData!B2085&lt;&gt;"",CONCATENATE(RawData!B2085,", ",RawData!C2085),"")</f>
        <v/>
      </c>
      <c r="C2085" t="str">
        <f>IF(RawData!D2085&lt;&gt;"",RawData!D2085,"")</f>
        <v/>
      </c>
      <c r="D2085" s="28" t="str">
        <f>IF(RawData!E2085&lt;&gt;"",RawData!E2085,"")</f>
        <v/>
      </c>
      <c r="E2085" t="str">
        <f>IF(RawData!F2085&lt;&gt;"",CONCATENATE(RawData!F2085,", ",LEFT(RawData!G2085,1)),"")</f>
        <v/>
      </c>
      <c r="G2085" s="30" t="str">
        <f t="shared" si="32"/>
        <v/>
      </c>
      <c r="H2085" t="str">
        <f>IF(A2085&lt;&gt;"",VLOOKUP(G2085,ScoreRanges!$C$4:$E$8,3),"")</f>
        <v/>
      </c>
      <c r="J2085" s="30" t="str">
        <f>IF(AND(ConversionTable!$F$2&lt;&gt;"",A2085&lt;&gt;""),VLOOKUP(G2085,ConversionTable!B$2:D$402,3),"")</f>
        <v/>
      </c>
      <c r="K2085" t="str">
        <f>IF(AND(ConversionTable!$F$2&lt;&gt;"",A2085&lt;&gt;""),VLOOKUP(J2085,ConversionTable!I$4:K$7,3),"")</f>
        <v/>
      </c>
      <c r="M2085" t="str">
        <f>IF(A2085&lt;&gt;"",(RawData!AC2085*ScoringModel!$B$11+RawData!AD2085*ScoringModel!$B$21+RawData!AE2085*ScoringModel!$B$31)*0.01,"")</f>
        <v/>
      </c>
      <c r="N2085" t="str">
        <f>IF(A2085&lt;&gt;"",(RawData!H2085*ScoringModel!$B$4+RawData!I2085*ScoringModel!$B$5+RawData!J2085*ScoringModel!$B$6+RawData!K2085*ScoringModel!$B$7+RawData!L2085*ScoringModel!$B$8+RawData!M2085*ScoringModel!$B$9+RawData!N2085*ScoringModel!$B$10)*0.01,"")</f>
        <v/>
      </c>
      <c r="O2085" t="str">
        <f>IF(A2085&lt;&gt;"",(RawData!O2085*ScoringModel!$B$14+RawData!P2085*ScoringModel!$B$15+RawData!Q2085*ScoringModel!$B$16+RawData!R2085*ScoringModel!$B$17+RawData!S2085*ScoringModel!$B$18+RawData!T2085*ScoringModel!$B$19+RawData!U2085*ScoringModel!$B$20)*0.01,"")</f>
        <v/>
      </c>
      <c r="P2085" t="str">
        <f>IF(A2085&lt;&gt;"",(RawData!V2085*ScoringModel!$B$24+RawData!W2085*ScoringModel!$B$25+RawData!X2085*ScoringModel!$B$26+RawData!Y2085*ScoringModel!$B$27+RawData!Z2085*ScoringModel!$B$28+RawData!AA2085*ScoringModel!$B$29+RawData!AB2085*ScoringModel!$B$30)*0.01,"")</f>
        <v/>
      </c>
      <c r="Q2085" s="19"/>
      <c r="R2085" s="19"/>
      <c r="S2085" s="19"/>
      <c r="T2085" s="19"/>
      <c r="U2085" s="19"/>
      <c r="V2085" s="19"/>
    </row>
    <row r="2086" spans="1:22" x14ac:dyDescent="0.25">
      <c r="A2086" t="str">
        <f>IF(RawData!A2086&lt;&gt;"",RawData!A2086,"")</f>
        <v/>
      </c>
      <c r="B2086" t="str">
        <f>IF(RawData!B2086&lt;&gt;"",CONCATENATE(RawData!B2086,", ",RawData!C2086),"")</f>
        <v/>
      </c>
      <c r="C2086" t="str">
        <f>IF(RawData!D2086&lt;&gt;"",RawData!D2086,"")</f>
        <v/>
      </c>
      <c r="D2086" s="28" t="str">
        <f>IF(RawData!E2086&lt;&gt;"",RawData!E2086,"")</f>
        <v/>
      </c>
      <c r="E2086" t="str">
        <f>IF(RawData!F2086&lt;&gt;"",CONCATENATE(RawData!F2086,", ",LEFT(RawData!G2086,1)),"")</f>
        <v/>
      </c>
      <c r="G2086" s="30" t="str">
        <f t="shared" si="32"/>
        <v/>
      </c>
      <c r="H2086" t="str">
        <f>IF(A2086&lt;&gt;"",VLOOKUP(G2086,ScoreRanges!$C$4:$E$8,3),"")</f>
        <v/>
      </c>
      <c r="J2086" s="30" t="str">
        <f>IF(AND(ConversionTable!$F$2&lt;&gt;"",A2086&lt;&gt;""),VLOOKUP(G2086,ConversionTable!B$2:D$402,3),"")</f>
        <v/>
      </c>
      <c r="K2086" t="str">
        <f>IF(AND(ConversionTable!$F$2&lt;&gt;"",A2086&lt;&gt;""),VLOOKUP(J2086,ConversionTable!I$4:K$7,3),"")</f>
        <v/>
      </c>
      <c r="M2086" t="str">
        <f>IF(A2086&lt;&gt;"",(RawData!AC2086*ScoringModel!$B$11+RawData!AD2086*ScoringModel!$B$21+RawData!AE2086*ScoringModel!$B$31)*0.01,"")</f>
        <v/>
      </c>
      <c r="N2086" t="str">
        <f>IF(A2086&lt;&gt;"",(RawData!H2086*ScoringModel!$B$4+RawData!I2086*ScoringModel!$B$5+RawData!J2086*ScoringModel!$B$6+RawData!K2086*ScoringModel!$B$7+RawData!L2086*ScoringModel!$B$8+RawData!M2086*ScoringModel!$B$9+RawData!N2086*ScoringModel!$B$10)*0.01,"")</f>
        <v/>
      </c>
      <c r="O2086" t="str">
        <f>IF(A2086&lt;&gt;"",(RawData!O2086*ScoringModel!$B$14+RawData!P2086*ScoringModel!$B$15+RawData!Q2086*ScoringModel!$B$16+RawData!R2086*ScoringModel!$B$17+RawData!S2086*ScoringModel!$B$18+RawData!T2086*ScoringModel!$B$19+RawData!U2086*ScoringModel!$B$20)*0.01,"")</f>
        <v/>
      </c>
      <c r="P2086" t="str">
        <f>IF(A2086&lt;&gt;"",(RawData!V2086*ScoringModel!$B$24+RawData!W2086*ScoringModel!$B$25+RawData!X2086*ScoringModel!$B$26+RawData!Y2086*ScoringModel!$B$27+RawData!Z2086*ScoringModel!$B$28+RawData!AA2086*ScoringModel!$B$29+RawData!AB2086*ScoringModel!$B$30)*0.01,"")</f>
        <v/>
      </c>
      <c r="Q2086" s="19"/>
      <c r="R2086" s="19"/>
      <c r="S2086" s="19"/>
      <c r="T2086" s="19"/>
      <c r="U2086" s="19"/>
      <c r="V2086" s="19"/>
    </row>
    <row r="2087" spans="1:22" x14ac:dyDescent="0.25">
      <c r="A2087" t="str">
        <f>IF(RawData!A2087&lt;&gt;"",RawData!A2087,"")</f>
        <v/>
      </c>
      <c r="B2087" t="str">
        <f>IF(RawData!B2087&lt;&gt;"",CONCATENATE(RawData!B2087,", ",RawData!C2087),"")</f>
        <v/>
      </c>
      <c r="C2087" t="str">
        <f>IF(RawData!D2087&lt;&gt;"",RawData!D2087,"")</f>
        <v/>
      </c>
      <c r="D2087" s="28" t="str">
        <f>IF(RawData!E2087&lt;&gt;"",RawData!E2087,"")</f>
        <v/>
      </c>
      <c r="E2087" t="str">
        <f>IF(RawData!F2087&lt;&gt;"",CONCATENATE(RawData!F2087,", ",LEFT(RawData!G2087,1)),"")</f>
        <v/>
      </c>
      <c r="G2087" s="30" t="str">
        <f t="shared" si="32"/>
        <v/>
      </c>
      <c r="H2087" t="str">
        <f>IF(A2087&lt;&gt;"",VLOOKUP(G2087,ScoreRanges!$C$4:$E$8,3),"")</f>
        <v/>
      </c>
      <c r="J2087" s="30" t="str">
        <f>IF(AND(ConversionTable!$F$2&lt;&gt;"",A2087&lt;&gt;""),VLOOKUP(G2087,ConversionTable!B$2:D$402,3),"")</f>
        <v/>
      </c>
      <c r="K2087" t="str">
        <f>IF(AND(ConversionTable!$F$2&lt;&gt;"",A2087&lt;&gt;""),VLOOKUP(J2087,ConversionTable!I$4:K$7,3),"")</f>
        <v/>
      </c>
      <c r="M2087" t="str">
        <f>IF(A2087&lt;&gt;"",(RawData!AC2087*ScoringModel!$B$11+RawData!AD2087*ScoringModel!$B$21+RawData!AE2087*ScoringModel!$B$31)*0.01,"")</f>
        <v/>
      </c>
      <c r="N2087" t="str">
        <f>IF(A2087&lt;&gt;"",(RawData!H2087*ScoringModel!$B$4+RawData!I2087*ScoringModel!$B$5+RawData!J2087*ScoringModel!$B$6+RawData!K2087*ScoringModel!$B$7+RawData!L2087*ScoringModel!$B$8+RawData!M2087*ScoringModel!$B$9+RawData!N2087*ScoringModel!$B$10)*0.01,"")</f>
        <v/>
      </c>
      <c r="O2087" t="str">
        <f>IF(A2087&lt;&gt;"",(RawData!O2087*ScoringModel!$B$14+RawData!P2087*ScoringModel!$B$15+RawData!Q2087*ScoringModel!$B$16+RawData!R2087*ScoringModel!$B$17+RawData!S2087*ScoringModel!$B$18+RawData!T2087*ScoringModel!$B$19+RawData!U2087*ScoringModel!$B$20)*0.01,"")</f>
        <v/>
      </c>
      <c r="P2087" t="str">
        <f>IF(A2087&lt;&gt;"",(RawData!V2087*ScoringModel!$B$24+RawData!W2087*ScoringModel!$B$25+RawData!X2087*ScoringModel!$B$26+RawData!Y2087*ScoringModel!$B$27+RawData!Z2087*ScoringModel!$B$28+RawData!AA2087*ScoringModel!$B$29+RawData!AB2087*ScoringModel!$B$30)*0.01,"")</f>
        <v/>
      </c>
      <c r="Q2087" s="19"/>
      <c r="R2087" s="19"/>
      <c r="S2087" s="19"/>
      <c r="T2087" s="19"/>
      <c r="U2087" s="19"/>
      <c r="V2087" s="19"/>
    </row>
    <row r="2088" spans="1:22" x14ac:dyDescent="0.25">
      <c r="A2088" t="str">
        <f>IF(RawData!A2088&lt;&gt;"",RawData!A2088,"")</f>
        <v/>
      </c>
      <c r="B2088" t="str">
        <f>IF(RawData!B2088&lt;&gt;"",CONCATENATE(RawData!B2088,", ",RawData!C2088),"")</f>
        <v/>
      </c>
      <c r="C2088" t="str">
        <f>IF(RawData!D2088&lt;&gt;"",RawData!D2088,"")</f>
        <v/>
      </c>
      <c r="D2088" s="28" t="str">
        <f>IF(RawData!E2088&lt;&gt;"",RawData!E2088,"")</f>
        <v/>
      </c>
      <c r="E2088" t="str">
        <f>IF(RawData!F2088&lt;&gt;"",CONCATENATE(RawData!F2088,", ",LEFT(RawData!G2088,1)),"")</f>
        <v/>
      </c>
      <c r="G2088" s="30" t="str">
        <f t="shared" si="32"/>
        <v/>
      </c>
      <c r="H2088" t="str">
        <f>IF(A2088&lt;&gt;"",VLOOKUP(G2088,ScoreRanges!$C$4:$E$8,3),"")</f>
        <v/>
      </c>
      <c r="J2088" s="30" t="str">
        <f>IF(AND(ConversionTable!$F$2&lt;&gt;"",A2088&lt;&gt;""),VLOOKUP(G2088,ConversionTable!B$2:D$402,3),"")</f>
        <v/>
      </c>
      <c r="K2088" t="str">
        <f>IF(AND(ConversionTable!$F$2&lt;&gt;"",A2088&lt;&gt;""),VLOOKUP(J2088,ConversionTable!I$4:K$7,3),"")</f>
        <v/>
      </c>
      <c r="M2088" t="str">
        <f>IF(A2088&lt;&gt;"",(RawData!AC2088*ScoringModel!$B$11+RawData!AD2088*ScoringModel!$B$21+RawData!AE2088*ScoringModel!$B$31)*0.01,"")</f>
        <v/>
      </c>
      <c r="N2088" t="str">
        <f>IF(A2088&lt;&gt;"",(RawData!H2088*ScoringModel!$B$4+RawData!I2088*ScoringModel!$B$5+RawData!J2088*ScoringModel!$B$6+RawData!K2088*ScoringModel!$B$7+RawData!L2088*ScoringModel!$B$8+RawData!M2088*ScoringModel!$B$9+RawData!N2088*ScoringModel!$B$10)*0.01,"")</f>
        <v/>
      </c>
      <c r="O2088" t="str">
        <f>IF(A2088&lt;&gt;"",(RawData!O2088*ScoringModel!$B$14+RawData!P2088*ScoringModel!$B$15+RawData!Q2088*ScoringModel!$B$16+RawData!R2088*ScoringModel!$B$17+RawData!S2088*ScoringModel!$B$18+RawData!T2088*ScoringModel!$B$19+RawData!U2088*ScoringModel!$B$20)*0.01,"")</f>
        <v/>
      </c>
      <c r="P2088" t="str">
        <f>IF(A2088&lt;&gt;"",(RawData!V2088*ScoringModel!$B$24+RawData!W2088*ScoringModel!$B$25+RawData!X2088*ScoringModel!$B$26+RawData!Y2088*ScoringModel!$B$27+RawData!Z2088*ScoringModel!$B$28+RawData!AA2088*ScoringModel!$B$29+RawData!AB2088*ScoringModel!$B$30)*0.01,"")</f>
        <v/>
      </c>
      <c r="Q2088" s="19"/>
      <c r="R2088" s="19"/>
      <c r="S2088" s="19"/>
      <c r="T2088" s="19"/>
      <c r="U2088" s="19"/>
      <c r="V2088" s="19"/>
    </row>
    <row r="2089" spans="1:22" x14ac:dyDescent="0.25">
      <c r="A2089" t="str">
        <f>IF(RawData!A2089&lt;&gt;"",RawData!A2089,"")</f>
        <v/>
      </c>
      <c r="B2089" t="str">
        <f>IF(RawData!B2089&lt;&gt;"",CONCATENATE(RawData!B2089,", ",RawData!C2089),"")</f>
        <v/>
      </c>
      <c r="C2089" t="str">
        <f>IF(RawData!D2089&lt;&gt;"",RawData!D2089,"")</f>
        <v/>
      </c>
      <c r="D2089" s="28" t="str">
        <f>IF(RawData!E2089&lt;&gt;"",RawData!E2089,"")</f>
        <v/>
      </c>
      <c r="E2089" t="str">
        <f>IF(RawData!F2089&lt;&gt;"",CONCATENATE(RawData!F2089,", ",LEFT(RawData!G2089,1)),"")</f>
        <v/>
      </c>
      <c r="G2089" s="30" t="str">
        <f t="shared" si="32"/>
        <v/>
      </c>
      <c r="H2089" t="str">
        <f>IF(A2089&lt;&gt;"",VLOOKUP(G2089,ScoreRanges!$C$4:$E$8,3),"")</f>
        <v/>
      </c>
      <c r="J2089" s="30" t="str">
        <f>IF(AND(ConversionTable!$F$2&lt;&gt;"",A2089&lt;&gt;""),VLOOKUP(G2089,ConversionTable!B$2:D$402,3),"")</f>
        <v/>
      </c>
      <c r="K2089" t="str">
        <f>IF(AND(ConversionTable!$F$2&lt;&gt;"",A2089&lt;&gt;""),VLOOKUP(J2089,ConversionTable!I$4:K$7,3),"")</f>
        <v/>
      </c>
      <c r="M2089" t="str">
        <f>IF(A2089&lt;&gt;"",(RawData!AC2089*ScoringModel!$B$11+RawData!AD2089*ScoringModel!$B$21+RawData!AE2089*ScoringModel!$B$31)*0.01,"")</f>
        <v/>
      </c>
      <c r="N2089" t="str">
        <f>IF(A2089&lt;&gt;"",(RawData!H2089*ScoringModel!$B$4+RawData!I2089*ScoringModel!$B$5+RawData!J2089*ScoringModel!$B$6+RawData!K2089*ScoringModel!$B$7+RawData!L2089*ScoringModel!$B$8+RawData!M2089*ScoringModel!$B$9+RawData!N2089*ScoringModel!$B$10)*0.01,"")</f>
        <v/>
      </c>
      <c r="O2089" t="str">
        <f>IF(A2089&lt;&gt;"",(RawData!O2089*ScoringModel!$B$14+RawData!P2089*ScoringModel!$B$15+RawData!Q2089*ScoringModel!$B$16+RawData!R2089*ScoringModel!$B$17+RawData!S2089*ScoringModel!$B$18+RawData!T2089*ScoringModel!$B$19+RawData!U2089*ScoringModel!$B$20)*0.01,"")</f>
        <v/>
      </c>
      <c r="P2089" t="str">
        <f>IF(A2089&lt;&gt;"",(RawData!V2089*ScoringModel!$B$24+RawData!W2089*ScoringModel!$B$25+RawData!X2089*ScoringModel!$B$26+RawData!Y2089*ScoringModel!$B$27+RawData!Z2089*ScoringModel!$B$28+RawData!AA2089*ScoringModel!$B$29+RawData!AB2089*ScoringModel!$B$30)*0.01,"")</f>
        <v/>
      </c>
      <c r="Q2089" s="19"/>
      <c r="R2089" s="19"/>
      <c r="S2089" s="19"/>
      <c r="T2089" s="19"/>
      <c r="U2089" s="19"/>
      <c r="V2089" s="19"/>
    </row>
    <row r="2090" spans="1:22" x14ac:dyDescent="0.25">
      <c r="A2090" t="str">
        <f>IF(RawData!A2090&lt;&gt;"",RawData!A2090,"")</f>
        <v/>
      </c>
      <c r="B2090" t="str">
        <f>IF(RawData!B2090&lt;&gt;"",CONCATENATE(RawData!B2090,", ",RawData!C2090),"")</f>
        <v/>
      </c>
      <c r="C2090" t="str">
        <f>IF(RawData!D2090&lt;&gt;"",RawData!D2090,"")</f>
        <v/>
      </c>
      <c r="D2090" s="28" t="str">
        <f>IF(RawData!E2090&lt;&gt;"",RawData!E2090,"")</f>
        <v/>
      </c>
      <c r="E2090" t="str">
        <f>IF(RawData!F2090&lt;&gt;"",CONCATENATE(RawData!F2090,", ",LEFT(RawData!G2090,1)),"")</f>
        <v/>
      </c>
      <c r="G2090" s="30" t="str">
        <f t="shared" si="32"/>
        <v/>
      </c>
      <c r="H2090" t="str">
        <f>IF(A2090&lt;&gt;"",VLOOKUP(G2090,ScoreRanges!$C$4:$E$8,3),"")</f>
        <v/>
      </c>
      <c r="J2090" s="30" t="str">
        <f>IF(AND(ConversionTable!$F$2&lt;&gt;"",A2090&lt;&gt;""),VLOOKUP(G2090,ConversionTable!B$2:D$402,3),"")</f>
        <v/>
      </c>
      <c r="K2090" t="str">
        <f>IF(AND(ConversionTable!$F$2&lt;&gt;"",A2090&lt;&gt;""),VLOOKUP(J2090,ConversionTable!I$4:K$7,3),"")</f>
        <v/>
      </c>
      <c r="M2090" t="str">
        <f>IF(A2090&lt;&gt;"",(RawData!AC2090*ScoringModel!$B$11+RawData!AD2090*ScoringModel!$B$21+RawData!AE2090*ScoringModel!$B$31)*0.01,"")</f>
        <v/>
      </c>
      <c r="N2090" t="str">
        <f>IF(A2090&lt;&gt;"",(RawData!H2090*ScoringModel!$B$4+RawData!I2090*ScoringModel!$B$5+RawData!J2090*ScoringModel!$B$6+RawData!K2090*ScoringModel!$B$7+RawData!L2090*ScoringModel!$B$8+RawData!M2090*ScoringModel!$B$9+RawData!N2090*ScoringModel!$B$10)*0.01,"")</f>
        <v/>
      </c>
      <c r="O2090" t="str">
        <f>IF(A2090&lt;&gt;"",(RawData!O2090*ScoringModel!$B$14+RawData!P2090*ScoringModel!$B$15+RawData!Q2090*ScoringModel!$B$16+RawData!R2090*ScoringModel!$B$17+RawData!S2090*ScoringModel!$B$18+RawData!T2090*ScoringModel!$B$19+RawData!U2090*ScoringModel!$B$20)*0.01,"")</f>
        <v/>
      </c>
      <c r="P2090" t="str">
        <f>IF(A2090&lt;&gt;"",(RawData!V2090*ScoringModel!$B$24+RawData!W2090*ScoringModel!$B$25+RawData!X2090*ScoringModel!$B$26+RawData!Y2090*ScoringModel!$B$27+RawData!Z2090*ScoringModel!$B$28+RawData!AA2090*ScoringModel!$B$29+RawData!AB2090*ScoringModel!$B$30)*0.01,"")</f>
        <v/>
      </c>
      <c r="Q2090" s="19"/>
      <c r="R2090" s="19"/>
      <c r="S2090" s="19"/>
      <c r="T2090" s="19"/>
      <c r="U2090" s="19"/>
      <c r="V2090" s="19"/>
    </row>
    <row r="2091" spans="1:22" x14ac:dyDescent="0.25">
      <c r="A2091" t="str">
        <f>IF(RawData!A2091&lt;&gt;"",RawData!A2091,"")</f>
        <v/>
      </c>
      <c r="B2091" t="str">
        <f>IF(RawData!B2091&lt;&gt;"",CONCATENATE(RawData!B2091,", ",RawData!C2091),"")</f>
        <v/>
      </c>
      <c r="C2091" t="str">
        <f>IF(RawData!D2091&lt;&gt;"",RawData!D2091,"")</f>
        <v/>
      </c>
      <c r="D2091" s="28" t="str">
        <f>IF(RawData!E2091&lt;&gt;"",RawData!E2091,"")</f>
        <v/>
      </c>
      <c r="E2091" t="str">
        <f>IF(RawData!F2091&lt;&gt;"",CONCATENATE(RawData!F2091,", ",LEFT(RawData!G2091,1)),"")</f>
        <v/>
      </c>
      <c r="G2091" s="30" t="str">
        <f t="shared" si="32"/>
        <v/>
      </c>
      <c r="H2091" t="str">
        <f>IF(A2091&lt;&gt;"",VLOOKUP(G2091,ScoreRanges!$C$4:$E$8,3),"")</f>
        <v/>
      </c>
      <c r="J2091" s="30" t="str">
        <f>IF(AND(ConversionTable!$F$2&lt;&gt;"",A2091&lt;&gt;""),VLOOKUP(G2091,ConversionTable!B$2:D$402,3),"")</f>
        <v/>
      </c>
      <c r="K2091" t="str">
        <f>IF(AND(ConversionTable!$F$2&lt;&gt;"",A2091&lt;&gt;""),VLOOKUP(J2091,ConversionTable!I$4:K$7,3),"")</f>
        <v/>
      </c>
      <c r="M2091" t="str">
        <f>IF(A2091&lt;&gt;"",(RawData!AC2091*ScoringModel!$B$11+RawData!AD2091*ScoringModel!$B$21+RawData!AE2091*ScoringModel!$B$31)*0.01,"")</f>
        <v/>
      </c>
      <c r="N2091" t="str">
        <f>IF(A2091&lt;&gt;"",(RawData!H2091*ScoringModel!$B$4+RawData!I2091*ScoringModel!$B$5+RawData!J2091*ScoringModel!$B$6+RawData!K2091*ScoringModel!$B$7+RawData!L2091*ScoringModel!$B$8+RawData!M2091*ScoringModel!$B$9+RawData!N2091*ScoringModel!$B$10)*0.01,"")</f>
        <v/>
      </c>
      <c r="O2091" t="str">
        <f>IF(A2091&lt;&gt;"",(RawData!O2091*ScoringModel!$B$14+RawData!P2091*ScoringModel!$B$15+RawData!Q2091*ScoringModel!$B$16+RawData!R2091*ScoringModel!$B$17+RawData!S2091*ScoringModel!$B$18+RawData!T2091*ScoringModel!$B$19+RawData!U2091*ScoringModel!$B$20)*0.01,"")</f>
        <v/>
      </c>
      <c r="P2091" t="str">
        <f>IF(A2091&lt;&gt;"",(RawData!V2091*ScoringModel!$B$24+RawData!W2091*ScoringModel!$B$25+RawData!X2091*ScoringModel!$B$26+RawData!Y2091*ScoringModel!$B$27+RawData!Z2091*ScoringModel!$B$28+RawData!AA2091*ScoringModel!$B$29+RawData!AB2091*ScoringModel!$B$30)*0.01,"")</f>
        <v/>
      </c>
      <c r="Q2091" s="19"/>
      <c r="R2091" s="19"/>
      <c r="S2091" s="19"/>
      <c r="T2091" s="19"/>
      <c r="U2091" s="19"/>
      <c r="V2091" s="19"/>
    </row>
    <row r="2092" spans="1:22" x14ac:dyDescent="0.25">
      <c r="A2092" t="str">
        <f>IF(RawData!A2092&lt;&gt;"",RawData!A2092,"")</f>
        <v/>
      </c>
      <c r="B2092" t="str">
        <f>IF(RawData!B2092&lt;&gt;"",CONCATENATE(RawData!B2092,", ",RawData!C2092),"")</f>
        <v/>
      </c>
      <c r="C2092" t="str">
        <f>IF(RawData!D2092&lt;&gt;"",RawData!D2092,"")</f>
        <v/>
      </c>
      <c r="D2092" s="28" t="str">
        <f>IF(RawData!E2092&lt;&gt;"",RawData!E2092,"")</f>
        <v/>
      </c>
      <c r="E2092" t="str">
        <f>IF(RawData!F2092&lt;&gt;"",CONCATENATE(RawData!F2092,", ",LEFT(RawData!G2092,1)),"")</f>
        <v/>
      </c>
      <c r="G2092" s="30" t="str">
        <f t="shared" si="32"/>
        <v/>
      </c>
      <c r="H2092" t="str">
        <f>IF(A2092&lt;&gt;"",VLOOKUP(G2092,ScoreRanges!$C$4:$E$8,3),"")</f>
        <v/>
      </c>
      <c r="J2092" s="30" t="str">
        <f>IF(AND(ConversionTable!$F$2&lt;&gt;"",A2092&lt;&gt;""),VLOOKUP(G2092,ConversionTable!B$2:D$402,3),"")</f>
        <v/>
      </c>
      <c r="K2092" t="str">
        <f>IF(AND(ConversionTable!$F$2&lt;&gt;"",A2092&lt;&gt;""),VLOOKUP(J2092,ConversionTable!I$4:K$7,3),"")</f>
        <v/>
      </c>
      <c r="M2092" t="str">
        <f>IF(A2092&lt;&gt;"",(RawData!AC2092*ScoringModel!$B$11+RawData!AD2092*ScoringModel!$B$21+RawData!AE2092*ScoringModel!$B$31)*0.01,"")</f>
        <v/>
      </c>
      <c r="N2092" t="str">
        <f>IF(A2092&lt;&gt;"",(RawData!H2092*ScoringModel!$B$4+RawData!I2092*ScoringModel!$B$5+RawData!J2092*ScoringModel!$B$6+RawData!K2092*ScoringModel!$B$7+RawData!L2092*ScoringModel!$B$8+RawData!M2092*ScoringModel!$B$9+RawData!N2092*ScoringModel!$B$10)*0.01,"")</f>
        <v/>
      </c>
      <c r="O2092" t="str">
        <f>IF(A2092&lt;&gt;"",(RawData!O2092*ScoringModel!$B$14+RawData!P2092*ScoringModel!$B$15+RawData!Q2092*ScoringModel!$B$16+RawData!R2092*ScoringModel!$B$17+RawData!S2092*ScoringModel!$B$18+RawData!T2092*ScoringModel!$B$19+RawData!U2092*ScoringModel!$B$20)*0.01,"")</f>
        <v/>
      </c>
      <c r="P2092" t="str">
        <f>IF(A2092&lt;&gt;"",(RawData!V2092*ScoringModel!$B$24+RawData!W2092*ScoringModel!$B$25+RawData!X2092*ScoringModel!$B$26+RawData!Y2092*ScoringModel!$B$27+RawData!Z2092*ScoringModel!$B$28+RawData!AA2092*ScoringModel!$B$29+RawData!AB2092*ScoringModel!$B$30)*0.01,"")</f>
        <v/>
      </c>
      <c r="Q2092" s="19"/>
      <c r="R2092" s="19"/>
      <c r="S2092" s="19"/>
      <c r="T2092" s="19"/>
      <c r="U2092" s="19"/>
      <c r="V2092" s="19"/>
    </row>
    <row r="2093" spans="1:22" x14ac:dyDescent="0.25">
      <c r="A2093" t="str">
        <f>IF(RawData!A2093&lt;&gt;"",RawData!A2093,"")</f>
        <v/>
      </c>
      <c r="B2093" t="str">
        <f>IF(RawData!B2093&lt;&gt;"",CONCATENATE(RawData!B2093,", ",RawData!C2093),"")</f>
        <v/>
      </c>
      <c r="C2093" t="str">
        <f>IF(RawData!D2093&lt;&gt;"",RawData!D2093,"")</f>
        <v/>
      </c>
      <c r="D2093" s="28" t="str">
        <f>IF(RawData!E2093&lt;&gt;"",RawData!E2093,"")</f>
        <v/>
      </c>
      <c r="E2093" t="str">
        <f>IF(RawData!F2093&lt;&gt;"",CONCATENATE(RawData!F2093,", ",LEFT(RawData!G2093,1)),"")</f>
        <v/>
      </c>
      <c r="G2093" s="30" t="str">
        <f t="shared" si="32"/>
        <v/>
      </c>
      <c r="H2093" t="str">
        <f>IF(A2093&lt;&gt;"",VLOOKUP(G2093,ScoreRanges!$C$4:$E$8,3),"")</f>
        <v/>
      </c>
      <c r="J2093" s="30" t="str">
        <f>IF(AND(ConversionTable!$F$2&lt;&gt;"",A2093&lt;&gt;""),VLOOKUP(G2093,ConversionTable!B$2:D$402,3),"")</f>
        <v/>
      </c>
      <c r="K2093" t="str">
        <f>IF(AND(ConversionTable!$F$2&lt;&gt;"",A2093&lt;&gt;""),VLOOKUP(J2093,ConversionTable!I$4:K$7,3),"")</f>
        <v/>
      </c>
      <c r="M2093" t="str">
        <f>IF(A2093&lt;&gt;"",(RawData!AC2093*ScoringModel!$B$11+RawData!AD2093*ScoringModel!$B$21+RawData!AE2093*ScoringModel!$B$31)*0.01,"")</f>
        <v/>
      </c>
      <c r="N2093" t="str">
        <f>IF(A2093&lt;&gt;"",(RawData!H2093*ScoringModel!$B$4+RawData!I2093*ScoringModel!$B$5+RawData!J2093*ScoringModel!$B$6+RawData!K2093*ScoringModel!$B$7+RawData!L2093*ScoringModel!$B$8+RawData!M2093*ScoringModel!$B$9+RawData!N2093*ScoringModel!$B$10)*0.01,"")</f>
        <v/>
      </c>
      <c r="O2093" t="str">
        <f>IF(A2093&lt;&gt;"",(RawData!O2093*ScoringModel!$B$14+RawData!P2093*ScoringModel!$B$15+RawData!Q2093*ScoringModel!$B$16+RawData!R2093*ScoringModel!$B$17+RawData!S2093*ScoringModel!$B$18+RawData!T2093*ScoringModel!$B$19+RawData!U2093*ScoringModel!$B$20)*0.01,"")</f>
        <v/>
      </c>
      <c r="P2093" t="str">
        <f>IF(A2093&lt;&gt;"",(RawData!V2093*ScoringModel!$B$24+RawData!W2093*ScoringModel!$B$25+RawData!X2093*ScoringModel!$B$26+RawData!Y2093*ScoringModel!$B$27+RawData!Z2093*ScoringModel!$B$28+RawData!AA2093*ScoringModel!$B$29+RawData!AB2093*ScoringModel!$B$30)*0.01,"")</f>
        <v/>
      </c>
      <c r="Q2093" s="19"/>
      <c r="R2093" s="19"/>
      <c r="S2093" s="19"/>
      <c r="T2093" s="19"/>
      <c r="U2093" s="19"/>
      <c r="V2093" s="19"/>
    </row>
    <row r="2094" spans="1:22" x14ac:dyDescent="0.25">
      <c r="A2094" t="str">
        <f>IF(RawData!A2094&lt;&gt;"",RawData!A2094,"")</f>
        <v/>
      </c>
      <c r="B2094" t="str">
        <f>IF(RawData!B2094&lt;&gt;"",CONCATENATE(RawData!B2094,", ",RawData!C2094),"")</f>
        <v/>
      </c>
      <c r="C2094" t="str">
        <f>IF(RawData!D2094&lt;&gt;"",RawData!D2094,"")</f>
        <v/>
      </c>
      <c r="D2094" s="28" t="str">
        <f>IF(RawData!E2094&lt;&gt;"",RawData!E2094,"")</f>
        <v/>
      </c>
      <c r="E2094" t="str">
        <f>IF(RawData!F2094&lt;&gt;"",CONCATENATE(RawData!F2094,", ",LEFT(RawData!G2094,1)),"")</f>
        <v/>
      </c>
      <c r="G2094" s="30" t="str">
        <f t="shared" si="32"/>
        <v/>
      </c>
      <c r="H2094" t="str">
        <f>IF(A2094&lt;&gt;"",VLOOKUP(G2094,ScoreRanges!$C$4:$E$8,3),"")</f>
        <v/>
      </c>
      <c r="J2094" s="30" t="str">
        <f>IF(AND(ConversionTable!$F$2&lt;&gt;"",A2094&lt;&gt;""),VLOOKUP(G2094,ConversionTable!B$2:D$402,3),"")</f>
        <v/>
      </c>
      <c r="K2094" t="str">
        <f>IF(AND(ConversionTable!$F$2&lt;&gt;"",A2094&lt;&gt;""),VLOOKUP(J2094,ConversionTable!I$4:K$7,3),"")</f>
        <v/>
      </c>
      <c r="M2094" t="str">
        <f>IF(A2094&lt;&gt;"",(RawData!AC2094*ScoringModel!$B$11+RawData!AD2094*ScoringModel!$B$21+RawData!AE2094*ScoringModel!$B$31)*0.01,"")</f>
        <v/>
      </c>
      <c r="N2094" t="str">
        <f>IF(A2094&lt;&gt;"",(RawData!H2094*ScoringModel!$B$4+RawData!I2094*ScoringModel!$B$5+RawData!J2094*ScoringModel!$B$6+RawData!K2094*ScoringModel!$B$7+RawData!L2094*ScoringModel!$B$8+RawData!M2094*ScoringModel!$B$9+RawData!N2094*ScoringModel!$B$10)*0.01,"")</f>
        <v/>
      </c>
      <c r="O2094" t="str">
        <f>IF(A2094&lt;&gt;"",(RawData!O2094*ScoringModel!$B$14+RawData!P2094*ScoringModel!$B$15+RawData!Q2094*ScoringModel!$B$16+RawData!R2094*ScoringModel!$B$17+RawData!S2094*ScoringModel!$B$18+RawData!T2094*ScoringModel!$B$19+RawData!U2094*ScoringModel!$B$20)*0.01,"")</f>
        <v/>
      </c>
      <c r="P2094" t="str">
        <f>IF(A2094&lt;&gt;"",(RawData!V2094*ScoringModel!$B$24+RawData!W2094*ScoringModel!$B$25+RawData!X2094*ScoringModel!$B$26+RawData!Y2094*ScoringModel!$B$27+RawData!Z2094*ScoringModel!$B$28+RawData!AA2094*ScoringModel!$B$29+RawData!AB2094*ScoringModel!$B$30)*0.01,"")</f>
        <v/>
      </c>
      <c r="Q2094" s="19"/>
      <c r="R2094" s="19"/>
      <c r="S2094" s="19"/>
      <c r="T2094" s="19"/>
      <c r="U2094" s="19"/>
      <c r="V2094" s="19"/>
    </row>
    <row r="2095" spans="1:22" x14ac:dyDescent="0.25">
      <c r="A2095" t="str">
        <f>IF(RawData!A2095&lt;&gt;"",RawData!A2095,"")</f>
        <v/>
      </c>
      <c r="B2095" t="str">
        <f>IF(RawData!B2095&lt;&gt;"",CONCATENATE(RawData!B2095,", ",RawData!C2095),"")</f>
        <v/>
      </c>
      <c r="C2095" t="str">
        <f>IF(RawData!D2095&lt;&gt;"",RawData!D2095,"")</f>
        <v/>
      </c>
      <c r="D2095" s="28" t="str">
        <f>IF(RawData!E2095&lt;&gt;"",RawData!E2095,"")</f>
        <v/>
      </c>
      <c r="E2095" t="str">
        <f>IF(RawData!F2095&lt;&gt;"",CONCATENATE(RawData!F2095,", ",LEFT(RawData!G2095,1)),"")</f>
        <v/>
      </c>
      <c r="G2095" s="30" t="str">
        <f t="shared" si="32"/>
        <v/>
      </c>
      <c r="H2095" t="str">
        <f>IF(A2095&lt;&gt;"",VLOOKUP(G2095,ScoreRanges!$C$4:$E$8,3),"")</f>
        <v/>
      </c>
      <c r="J2095" s="30" t="str">
        <f>IF(AND(ConversionTable!$F$2&lt;&gt;"",A2095&lt;&gt;""),VLOOKUP(G2095,ConversionTable!B$2:D$402,3),"")</f>
        <v/>
      </c>
      <c r="K2095" t="str">
        <f>IF(AND(ConversionTable!$F$2&lt;&gt;"",A2095&lt;&gt;""),VLOOKUP(J2095,ConversionTable!I$4:K$7,3),"")</f>
        <v/>
      </c>
      <c r="M2095" t="str">
        <f>IF(A2095&lt;&gt;"",(RawData!AC2095*ScoringModel!$B$11+RawData!AD2095*ScoringModel!$B$21+RawData!AE2095*ScoringModel!$B$31)*0.01,"")</f>
        <v/>
      </c>
      <c r="N2095" t="str">
        <f>IF(A2095&lt;&gt;"",(RawData!H2095*ScoringModel!$B$4+RawData!I2095*ScoringModel!$B$5+RawData!J2095*ScoringModel!$B$6+RawData!K2095*ScoringModel!$B$7+RawData!L2095*ScoringModel!$B$8+RawData!M2095*ScoringModel!$B$9+RawData!N2095*ScoringModel!$B$10)*0.01,"")</f>
        <v/>
      </c>
      <c r="O2095" t="str">
        <f>IF(A2095&lt;&gt;"",(RawData!O2095*ScoringModel!$B$14+RawData!P2095*ScoringModel!$B$15+RawData!Q2095*ScoringModel!$B$16+RawData!R2095*ScoringModel!$B$17+RawData!S2095*ScoringModel!$B$18+RawData!T2095*ScoringModel!$B$19+RawData!U2095*ScoringModel!$B$20)*0.01,"")</f>
        <v/>
      </c>
      <c r="P2095" t="str">
        <f>IF(A2095&lt;&gt;"",(RawData!V2095*ScoringModel!$B$24+RawData!W2095*ScoringModel!$B$25+RawData!X2095*ScoringModel!$B$26+RawData!Y2095*ScoringModel!$B$27+RawData!Z2095*ScoringModel!$B$28+RawData!AA2095*ScoringModel!$B$29+RawData!AB2095*ScoringModel!$B$30)*0.01,"")</f>
        <v/>
      </c>
      <c r="Q2095" s="19"/>
      <c r="R2095" s="19"/>
      <c r="S2095" s="19"/>
      <c r="T2095" s="19"/>
      <c r="U2095" s="19"/>
      <c r="V2095" s="19"/>
    </row>
    <row r="2096" spans="1:22" x14ac:dyDescent="0.25">
      <c r="A2096" t="str">
        <f>IF(RawData!A2096&lt;&gt;"",RawData!A2096,"")</f>
        <v/>
      </c>
      <c r="B2096" t="str">
        <f>IF(RawData!B2096&lt;&gt;"",CONCATENATE(RawData!B2096,", ",RawData!C2096),"")</f>
        <v/>
      </c>
      <c r="C2096" t="str">
        <f>IF(RawData!D2096&lt;&gt;"",RawData!D2096,"")</f>
        <v/>
      </c>
      <c r="D2096" s="28" t="str">
        <f>IF(RawData!E2096&lt;&gt;"",RawData!E2096,"")</f>
        <v/>
      </c>
      <c r="E2096" t="str">
        <f>IF(RawData!F2096&lt;&gt;"",CONCATENATE(RawData!F2096,", ",LEFT(RawData!G2096,1)),"")</f>
        <v/>
      </c>
      <c r="G2096" s="30" t="str">
        <f t="shared" si="32"/>
        <v/>
      </c>
      <c r="H2096" t="str">
        <f>IF(A2096&lt;&gt;"",VLOOKUP(G2096,ScoreRanges!$C$4:$E$8,3),"")</f>
        <v/>
      </c>
      <c r="J2096" s="30" t="str">
        <f>IF(AND(ConversionTable!$F$2&lt;&gt;"",A2096&lt;&gt;""),VLOOKUP(G2096,ConversionTable!B$2:D$402,3),"")</f>
        <v/>
      </c>
      <c r="K2096" t="str">
        <f>IF(AND(ConversionTable!$F$2&lt;&gt;"",A2096&lt;&gt;""),VLOOKUP(J2096,ConversionTable!I$4:K$7,3),"")</f>
        <v/>
      </c>
      <c r="M2096" t="str">
        <f>IF(A2096&lt;&gt;"",(RawData!AC2096*ScoringModel!$B$11+RawData!AD2096*ScoringModel!$B$21+RawData!AE2096*ScoringModel!$B$31)*0.01,"")</f>
        <v/>
      </c>
      <c r="N2096" t="str">
        <f>IF(A2096&lt;&gt;"",(RawData!H2096*ScoringModel!$B$4+RawData!I2096*ScoringModel!$B$5+RawData!J2096*ScoringModel!$B$6+RawData!K2096*ScoringModel!$B$7+RawData!L2096*ScoringModel!$B$8+RawData!M2096*ScoringModel!$B$9+RawData!N2096*ScoringModel!$B$10)*0.01,"")</f>
        <v/>
      </c>
      <c r="O2096" t="str">
        <f>IF(A2096&lt;&gt;"",(RawData!O2096*ScoringModel!$B$14+RawData!P2096*ScoringModel!$B$15+RawData!Q2096*ScoringModel!$B$16+RawData!R2096*ScoringModel!$B$17+RawData!S2096*ScoringModel!$B$18+RawData!T2096*ScoringModel!$B$19+RawData!U2096*ScoringModel!$B$20)*0.01,"")</f>
        <v/>
      </c>
      <c r="P2096" t="str">
        <f>IF(A2096&lt;&gt;"",(RawData!V2096*ScoringModel!$B$24+RawData!W2096*ScoringModel!$B$25+RawData!X2096*ScoringModel!$B$26+RawData!Y2096*ScoringModel!$B$27+RawData!Z2096*ScoringModel!$B$28+RawData!AA2096*ScoringModel!$B$29+RawData!AB2096*ScoringModel!$B$30)*0.01,"")</f>
        <v/>
      </c>
      <c r="Q2096" s="19"/>
      <c r="R2096" s="19"/>
      <c r="S2096" s="19"/>
      <c r="T2096" s="19"/>
      <c r="U2096" s="19"/>
      <c r="V2096" s="19"/>
    </row>
    <row r="2097" spans="1:22" x14ac:dyDescent="0.25">
      <c r="A2097" t="str">
        <f>IF(RawData!A2097&lt;&gt;"",RawData!A2097,"")</f>
        <v/>
      </c>
      <c r="B2097" t="str">
        <f>IF(RawData!B2097&lt;&gt;"",CONCATENATE(RawData!B2097,", ",RawData!C2097),"")</f>
        <v/>
      </c>
      <c r="C2097" t="str">
        <f>IF(RawData!D2097&lt;&gt;"",RawData!D2097,"")</f>
        <v/>
      </c>
      <c r="D2097" s="28" t="str">
        <f>IF(RawData!E2097&lt;&gt;"",RawData!E2097,"")</f>
        <v/>
      </c>
      <c r="E2097" t="str">
        <f>IF(RawData!F2097&lt;&gt;"",CONCATENATE(RawData!F2097,", ",LEFT(RawData!G2097,1)),"")</f>
        <v/>
      </c>
      <c r="G2097" s="30" t="str">
        <f t="shared" si="32"/>
        <v/>
      </c>
      <c r="H2097" t="str">
        <f>IF(A2097&lt;&gt;"",VLOOKUP(G2097,ScoreRanges!$C$4:$E$8,3),"")</f>
        <v/>
      </c>
      <c r="J2097" s="30" t="str">
        <f>IF(AND(ConversionTable!$F$2&lt;&gt;"",A2097&lt;&gt;""),VLOOKUP(G2097,ConversionTable!B$2:D$402,3),"")</f>
        <v/>
      </c>
      <c r="K2097" t="str">
        <f>IF(AND(ConversionTable!$F$2&lt;&gt;"",A2097&lt;&gt;""),VLOOKUP(J2097,ConversionTable!I$4:K$7,3),"")</f>
        <v/>
      </c>
      <c r="M2097" t="str">
        <f>IF(A2097&lt;&gt;"",(RawData!AC2097*ScoringModel!$B$11+RawData!AD2097*ScoringModel!$B$21+RawData!AE2097*ScoringModel!$B$31)*0.01,"")</f>
        <v/>
      </c>
      <c r="N2097" t="str">
        <f>IF(A2097&lt;&gt;"",(RawData!H2097*ScoringModel!$B$4+RawData!I2097*ScoringModel!$B$5+RawData!J2097*ScoringModel!$B$6+RawData!K2097*ScoringModel!$B$7+RawData!L2097*ScoringModel!$B$8+RawData!M2097*ScoringModel!$B$9+RawData!N2097*ScoringModel!$B$10)*0.01,"")</f>
        <v/>
      </c>
      <c r="O2097" t="str">
        <f>IF(A2097&lt;&gt;"",(RawData!O2097*ScoringModel!$B$14+RawData!P2097*ScoringModel!$B$15+RawData!Q2097*ScoringModel!$B$16+RawData!R2097*ScoringModel!$B$17+RawData!S2097*ScoringModel!$B$18+RawData!T2097*ScoringModel!$B$19+RawData!U2097*ScoringModel!$B$20)*0.01,"")</f>
        <v/>
      </c>
      <c r="P2097" t="str">
        <f>IF(A2097&lt;&gt;"",(RawData!V2097*ScoringModel!$B$24+RawData!W2097*ScoringModel!$B$25+RawData!X2097*ScoringModel!$B$26+RawData!Y2097*ScoringModel!$B$27+RawData!Z2097*ScoringModel!$B$28+RawData!AA2097*ScoringModel!$B$29+RawData!AB2097*ScoringModel!$B$30)*0.01,"")</f>
        <v/>
      </c>
      <c r="Q2097" s="19"/>
      <c r="R2097" s="19"/>
      <c r="S2097" s="19"/>
      <c r="T2097" s="19"/>
      <c r="U2097" s="19"/>
      <c r="V2097" s="19"/>
    </row>
    <row r="2098" spans="1:22" x14ac:dyDescent="0.25">
      <c r="A2098" t="str">
        <f>IF(RawData!A2098&lt;&gt;"",RawData!A2098,"")</f>
        <v/>
      </c>
      <c r="B2098" t="str">
        <f>IF(RawData!B2098&lt;&gt;"",CONCATENATE(RawData!B2098,", ",RawData!C2098),"")</f>
        <v/>
      </c>
      <c r="C2098" t="str">
        <f>IF(RawData!D2098&lt;&gt;"",RawData!D2098,"")</f>
        <v/>
      </c>
      <c r="D2098" s="28" t="str">
        <f>IF(RawData!E2098&lt;&gt;"",RawData!E2098,"")</f>
        <v/>
      </c>
      <c r="E2098" t="str">
        <f>IF(RawData!F2098&lt;&gt;"",CONCATENATE(RawData!F2098,", ",LEFT(RawData!G2098,1)),"")</f>
        <v/>
      </c>
      <c r="G2098" s="30" t="str">
        <f t="shared" si="32"/>
        <v/>
      </c>
      <c r="H2098" t="str">
        <f>IF(A2098&lt;&gt;"",VLOOKUP(G2098,ScoreRanges!$C$4:$E$8,3),"")</f>
        <v/>
      </c>
      <c r="J2098" s="30" t="str">
        <f>IF(AND(ConversionTable!$F$2&lt;&gt;"",A2098&lt;&gt;""),VLOOKUP(G2098,ConversionTable!B$2:D$402,3),"")</f>
        <v/>
      </c>
      <c r="K2098" t="str">
        <f>IF(AND(ConversionTable!$F$2&lt;&gt;"",A2098&lt;&gt;""),VLOOKUP(J2098,ConversionTable!I$4:K$7,3),"")</f>
        <v/>
      </c>
      <c r="M2098" t="str">
        <f>IF(A2098&lt;&gt;"",(RawData!AC2098*ScoringModel!$B$11+RawData!AD2098*ScoringModel!$B$21+RawData!AE2098*ScoringModel!$B$31)*0.01,"")</f>
        <v/>
      </c>
      <c r="N2098" t="str">
        <f>IF(A2098&lt;&gt;"",(RawData!H2098*ScoringModel!$B$4+RawData!I2098*ScoringModel!$B$5+RawData!J2098*ScoringModel!$B$6+RawData!K2098*ScoringModel!$B$7+RawData!L2098*ScoringModel!$B$8+RawData!M2098*ScoringModel!$B$9+RawData!N2098*ScoringModel!$B$10)*0.01,"")</f>
        <v/>
      </c>
      <c r="O2098" t="str">
        <f>IF(A2098&lt;&gt;"",(RawData!O2098*ScoringModel!$B$14+RawData!P2098*ScoringModel!$B$15+RawData!Q2098*ScoringModel!$B$16+RawData!R2098*ScoringModel!$B$17+RawData!S2098*ScoringModel!$B$18+RawData!T2098*ScoringModel!$B$19+RawData!U2098*ScoringModel!$B$20)*0.01,"")</f>
        <v/>
      </c>
      <c r="P2098" t="str">
        <f>IF(A2098&lt;&gt;"",(RawData!V2098*ScoringModel!$B$24+RawData!W2098*ScoringModel!$B$25+RawData!X2098*ScoringModel!$B$26+RawData!Y2098*ScoringModel!$B$27+RawData!Z2098*ScoringModel!$B$28+RawData!AA2098*ScoringModel!$B$29+RawData!AB2098*ScoringModel!$B$30)*0.01,"")</f>
        <v/>
      </c>
      <c r="Q2098" s="19"/>
      <c r="R2098" s="19"/>
      <c r="S2098" s="19"/>
      <c r="T2098" s="19"/>
      <c r="U2098" s="19"/>
      <c r="V2098" s="19"/>
    </row>
    <row r="2099" spans="1:22" x14ac:dyDescent="0.25">
      <c r="A2099" t="str">
        <f>IF(RawData!A2099&lt;&gt;"",RawData!A2099,"")</f>
        <v/>
      </c>
      <c r="B2099" t="str">
        <f>IF(RawData!B2099&lt;&gt;"",CONCATENATE(RawData!B2099,", ",RawData!C2099),"")</f>
        <v/>
      </c>
      <c r="C2099" t="str">
        <f>IF(RawData!D2099&lt;&gt;"",RawData!D2099,"")</f>
        <v/>
      </c>
      <c r="D2099" s="28" t="str">
        <f>IF(RawData!E2099&lt;&gt;"",RawData!E2099,"")</f>
        <v/>
      </c>
      <c r="E2099" t="str">
        <f>IF(RawData!F2099&lt;&gt;"",CONCATENATE(RawData!F2099,", ",LEFT(RawData!G2099,1)),"")</f>
        <v/>
      </c>
      <c r="G2099" s="30" t="str">
        <f t="shared" si="32"/>
        <v/>
      </c>
      <c r="H2099" t="str">
        <f>IF(A2099&lt;&gt;"",VLOOKUP(G2099,ScoreRanges!$C$4:$E$8,3),"")</f>
        <v/>
      </c>
      <c r="J2099" s="30" t="str">
        <f>IF(AND(ConversionTable!$F$2&lt;&gt;"",A2099&lt;&gt;""),VLOOKUP(G2099,ConversionTable!B$2:D$402,3),"")</f>
        <v/>
      </c>
      <c r="K2099" t="str">
        <f>IF(AND(ConversionTable!$F$2&lt;&gt;"",A2099&lt;&gt;""),VLOOKUP(J2099,ConversionTable!I$4:K$7,3),"")</f>
        <v/>
      </c>
      <c r="M2099" t="str">
        <f>IF(A2099&lt;&gt;"",(RawData!AC2099*ScoringModel!$B$11+RawData!AD2099*ScoringModel!$B$21+RawData!AE2099*ScoringModel!$B$31)*0.01,"")</f>
        <v/>
      </c>
      <c r="N2099" t="str">
        <f>IF(A2099&lt;&gt;"",(RawData!H2099*ScoringModel!$B$4+RawData!I2099*ScoringModel!$B$5+RawData!J2099*ScoringModel!$B$6+RawData!K2099*ScoringModel!$B$7+RawData!L2099*ScoringModel!$B$8+RawData!M2099*ScoringModel!$B$9+RawData!N2099*ScoringModel!$B$10)*0.01,"")</f>
        <v/>
      </c>
      <c r="O2099" t="str">
        <f>IF(A2099&lt;&gt;"",(RawData!O2099*ScoringModel!$B$14+RawData!P2099*ScoringModel!$B$15+RawData!Q2099*ScoringModel!$B$16+RawData!R2099*ScoringModel!$B$17+RawData!S2099*ScoringModel!$B$18+RawData!T2099*ScoringModel!$B$19+RawData!U2099*ScoringModel!$B$20)*0.01,"")</f>
        <v/>
      </c>
      <c r="P2099" t="str">
        <f>IF(A2099&lt;&gt;"",(RawData!V2099*ScoringModel!$B$24+RawData!W2099*ScoringModel!$B$25+RawData!X2099*ScoringModel!$B$26+RawData!Y2099*ScoringModel!$B$27+RawData!Z2099*ScoringModel!$B$28+RawData!AA2099*ScoringModel!$B$29+RawData!AB2099*ScoringModel!$B$30)*0.01,"")</f>
        <v/>
      </c>
      <c r="Q2099" s="19"/>
      <c r="R2099" s="19"/>
      <c r="S2099" s="19"/>
      <c r="T2099" s="19"/>
      <c r="U2099" s="19"/>
      <c r="V2099" s="19"/>
    </row>
    <row r="2100" spans="1:22" x14ac:dyDescent="0.25">
      <c r="A2100" t="str">
        <f>IF(RawData!A2100&lt;&gt;"",RawData!A2100,"")</f>
        <v/>
      </c>
      <c r="B2100" t="str">
        <f>IF(RawData!B2100&lt;&gt;"",CONCATENATE(RawData!B2100,", ",RawData!C2100),"")</f>
        <v/>
      </c>
      <c r="C2100" t="str">
        <f>IF(RawData!D2100&lt;&gt;"",RawData!D2100,"")</f>
        <v/>
      </c>
      <c r="D2100" s="28" t="str">
        <f>IF(RawData!E2100&lt;&gt;"",RawData!E2100,"")</f>
        <v/>
      </c>
      <c r="E2100" t="str">
        <f>IF(RawData!F2100&lt;&gt;"",CONCATENATE(RawData!F2100,", ",LEFT(RawData!G2100,1)),"")</f>
        <v/>
      </c>
      <c r="G2100" s="30" t="str">
        <f t="shared" si="32"/>
        <v/>
      </c>
      <c r="H2100" t="str">
        <f>IF(A2100&lt;&gt;"",VLOOKUP(G2100,ScoreRanges!$C$4:$E$8,3),"")</f>
        <v/>
      </c>
      <c r="J2100" s="30" t="str">
        <f>IF(AND(ConversionTable!$F$2&lt;&gt;"",A2100&lt;&gt;""),VLOOKUP(G2100,ConversionTable!B$2:D$402,3),"")</f>
        <v/>
      </c>
      <c r="K2100" t="str">
        <f>IF(AND(ConversionTable!$F$2&lt;&gt;"",A2100&lt;&gt;""),VLOOKUP(J2100,ConversionTable!I$4:K$7,3),"")</f>
        <v/>
      </c>
      <c r="M2100" t="str">
        <f>IF(A2100&lt;&gt;"",(RawData!AC2100*ScoringModel!$B$11+RawData!AD2100*ScoringModel!$B$21+RawData!AE2100*ScoringModel!$B$31)*0.01,"")</f>
        <v/>
      </c>
      <c r="N2100" t="str">
        <f>IF(A2100&lt;&gt;"",(RawData!H2100*ScoringModel!$B$4+RawData!I2100*ScoringModel!$B$5+RawData!J2100*ScoringModel!$B$6+RawData!K2100*ScoringModel!$B$7+RawData!L2100*ScoringModel!$B$8+RawData!M2100*ScoringModel!$B$9+RawData!N2100*ScoringModel!$B$10)*0.01,"")</f>
        <v/>
      </c>
      <c r="O2100" t="str">
        <f>IF(A2100&lt;&gt;"",(RawData!O2100*ScoringModel!$B$14+RawData!P2100*ScoringModel!$B$15+RawData!Q2100*ScoringModel!$B$16+RawData!R2100*ScoringModel!$B$17+RawData!S2100*ScoringModel!$B$18+RawData!T2100*ScoringModel!$B$19+RawData!U2100*ScoringModel!$B$20)*0.01,"")</f>
        <v/>
      </c>
      <c r="P2100" t="str">
        <f>IF(A2100&lt;&gt;"",(RawData!V2100*ScoringModel!$B$24+RawData!W2100*ScoringModel!$B$25+RawData!X2100*ScoringModel!$B$26+RawData!Y2100*ScoringModel!$B$27+RawData!Z2100*ScoringModel!$B$28+RawData!AA2100*ScoringModel!$B$29+RawData!AB2100*ScoringModel!$B$30)*0.01,"")</f>
        <v/>
      </c>
      <c r="Q2100" s="19"/>
      <c r="R2100" s="19"/>
      <c r="S2100" s="19"/>
      <c r="T2100" s="19"/>
      <c r="U2100" s="19"/>
      <c r="V2100" s="19"/>
    </row>
    <row r="2101" spans="1:22" x14ac:dyDescent="0.25">
      <c r="A2101" t="str">
        <f>IF(RawData!A2101&lt;&gt;"",RawData!A2101,"")</f>
        <v/>
      </c>
      <c r="B2101" t="str">
        <f>IF(RawData!B2101&lt;&gt;"",CONCATENATE(RawData!B2101,", ",RawData!C2101),"")</f>
        <v/>
      </c>
      <c r="C2101" t="str">
        <f>IF(RawData!D2101&lt;&gt;"",RawData!D2101,"")</f>
        <v/>
      </c>
      <c r="D2101" s="28" t="str">
        <f>IF(RawData!E2101&lt;&gt;"",RawData!E2101,"")</f>
        <v/>
      </c>
      <c r="E2101" t="str">
        <f>IF(RawData!F2101&lt;&gt;"",CONCATENATE(RawData!F2101,", ",LEFT(RawData!G2101,1)),"")</f>
        <v/>
      </c>
      <c r="G2101" s="30" t="str">
        <f t="shared" si="32"/>
        <v/>
      </c>
      <c r="H2101" t="str">
        <f>IF(A2101&lt;&gt;"",VLOOKUP(G2101,ScoreRanges!$C$4:$E$8,3),"")</f>
        <v/>
      </c>
      <c r="J2101" s="30" t="str">
        <f>IF(AND(ConversionTable!$F$2&lt;&gt;"",A2101&lt;&gt;""),VLOOKUP(G2101,ConversionTable!B$2:D$402,3),"")</f>
        <v/>
      </c>
      <c r="K2101" t="str">
        <f>IF(AND(ConversionTable!$F$2&lt;&gt;"",A2101&lt;&gt;""),VLOOKUP(J2101,ConversionTable!I$4:K$7,3),"")</f>
        <v/>
      </c>
      <c r="M2101" t="str">
        <f>IF(A2101&lt;&gt;"",(RawData!AC2101*ScoringModel!$B$11+RawData!AD2101*ScoringModel!$B$21+RawData!AE2101*ScoringModel!$B$31)*0.01,"")</f>
        <v/>
      </c>
      <c r="N2101" t="str">
        <f>IF(A2101&lt;&gt;"",(RawData!H2101*ScoringModel!$B$4+RawData!I2101*ScoringModel!$B$5+RawData!J2101*ScoringModel!$B$6+RawData!K2101*ScoringModel!$B$7+RawData!L2101*ScoringModel!$B$8+RawData!M2101*ScoringModel!$B$9+RawData!N2101*ScoringModel!$B$10)*0.01,"")</f>
        <v/>
      </c>
      <c r="O2101" t="str">
        <f>IF(A2101&lt;&gt;"",(RawData!O2101*ScoringModel!$B$14+RawData!P2101*ScoringModel!$B$15+RawData!Q2101*ScoringModel!$B$16+RawData!R2101*ScoringModel!$B$17+RawData!S2101*ScoringModel!$B$18+RawData!T2101*ScoringModel!$B$19+RawData!U2101*ScoringModel!$B$20)*0.01,"")</f>
        <v/>
      </c>
      <c r="P2101" t="str">
        <f>IF(A2101&lt;&gt;"",(RawData!V2101*ScoringModel!$B$24+RawData!W2101*ScoringModel!$B$25+RawData!X2101*ScoringModel!$B$26+RawData!Y2101*ScoringModel!$B$27+RawData!Z2101*ScoringModel!$B$28+RawData!AA2101*ScoringModel!$B$29+RawData!AB2101*ScoringModel!$B$30)*0.01,"")</f>
        <v/>
      </c>
      <c r="Q2101" s="19"/>
      <c r="R2101" s="19"/>
      <c r="S2101" s="19"/>
      <c r="T2101" s="19"/>
      <c r="U2101" s="19"/>
      <c r="V2101" s="19"/>
    </row>
    <row r="2102" spans="1:22" x14ac:dyDescent="0.25">
      <c r="A2102" t="str">
        <f>IF(RawData!A2102&lt;&gt;"",RawData!A2102,"")</f>
        <v/>
      </c>
      <c r="B2102" t="str">
        <f>IF(RawData!B2102&lt;&gt;"",CONCATENATE(RawData!B2102,", ",RawData!C2102),"")</f>
        <v/>
      </c>
      <c r="C2102" t="str">
        <f>IF(RawData!D2102&lt;&gt;"",RawData!D2102,"")</f>
        <v/>
      </c>
      <c r="D2102" s="28" t="str">
        <f>IF(RawData!E2102&lt;&gt;"",RawData!E2102,"")</f>
        <v/>
      </c>
      <c r="E2102" t="str">
        <f>IF(RawData!F2102&lt;&gt;"",CONCATENATE(RawData!F2102,", ",LEFT(RawData!G2102,1)),"")</f>
        <v/>
      </c>
      <c r="G2102" s="30" t="str">
        <f t="shared" si="32"/>
        <v/>
      </c>
      <c r="H2102" t="str">
        <f>IF(A2102&lt;&gt;"",VLOOKUP(G2102,ScoreRanges!$C$4:$E$8,3),"")</f>
        <v/>
      </c>
      <c r="J2102" s="30" t="str">
        <f>IF(AND(ConversionTable!$F$2&lt;&gt;"",A2102&lt;&gt;""),VLOOKUP(G2102,ConversionTable!B$2:D$402,3),"")</f>
        <v/>
      </c>
      <c r="K2102" t="str">
        <f>IF(AND(ConversionTable!$F$2&lt;&gt;"",A2102&lt;&gt;""),VLOOKUP(J2102,ConversionTable!I$4:K$7,3),"")</f>
        <v/>
      </c>
      <c r="M2102" t="str">
        <f>IF(A2102&lt;&gt;"",(RawData!AC2102*ScoringModel!$B$11+RawData!AD2102*ScoringModel!$B$21+RawData!AE2102*ScoringModel!$B$31)*0.01,"")</f>
        <v/>
      </c>
      <c r="N2102" t="str">
        <f>IF(A2102&lt;&gt;"",(RawData!H2102*ScoringModel!$B$4+RawData!I2102*ScoringModel!$B$5+RawData!J2102*ScoringModel!$B$6+RawData!K2102*ScoringModel!$B$7+RawData!L2102*ScoringModel!$B$8+RawData!M2102*ScoringModel!$B$9+RawData!N2102*ScoringModel!$B$10)*0.01,"")</f>
        <v/>
      </c>
      <c r="O2102" t="str">
        <f>IF(A2102&lt;&gt;"",(RawData!O2102*ScoringModel!$B$14+RawData!P2102*ScoringModel!$B$15+RawData!Q2102*ScoringModel!$B$16+RawData!R2102*ScoringModel!$B$17+RawData!S2102*ScoringModel!$B$18+RawData!T2102*ScoringModel!$B$19+RawData!U2102*ScoringModel!$B$20)*0.01,"")</f>
        <v/>
      </c>
      <c r="P2102" t="str">
        <f>IF(A2102&lt;&gt;"",(RawData!V2102*ScoringModel!$B$24+RawData!W2102*ScoringModel!$B$25+RawData!X2102*ScoringModel!$B$26+RawData!Y2102*ScoringModel!$B$27+RawData!Z2102*ScoringModel!$B$28+RawData!AA2102*ScoringModel!$B$29+RawData!AB2102*ScoringModel!$B$30)*0.01,"")</f>
        <v/>
      </c>
      <c r="Q2102" s="19"/>
      <c r="R2102" s="19"/>
      <c r="S2102" s="19"/>
      <c r="T2102" s="19"/>
      <c r="U2102" s="19"/>
      <c r="V2102" s="19"/>
    </row>
    <row r="2103" spans="1:22" x14ac:dyDescent="0.25">
      <c r="A2103" t="str">
        <f>IF(RawData!A2103&lt;&gt;"",RawData!A2103,"")</f>
        <v/>
      </c>
      <c r="B2103" t="str">
        <f>IF(RawData!B2103&lt;&gt;"",CONCATENATE(RawData!B2103,", ",RawData!C2103),"")</f>
        <v/>
      </c>
      <c r="C2103" t="str">
        <f>IF(RawData!D2103&lt;&gt;"",RawData!D2103,"")</f>
        <v/>
      </c>
      <c r="D2103" s="28" t="str">
        <f>IF(RawData!E2103&lt;&gt;"",RawData!E2103,"")</f>
        <v/>
      </c>
      <c r="E2103" t="str">
        <f>IF(RawData!F2103&lt;&gt;"",CONCATENATE(RawData!F2103,", ",LEFT(RawData!G2103,1)),"")</f>
        <v/>
      </c>
      <c r="G2103" s="30" t="str">
        <f t="shared" si="32"/>
        <v/>
      </c>
      <c r="H2103" t="str">
        <f>IF(A2103&lt;&gt;"",VLOOKUP(G2103,ScoreRanges!$C$4:$E$8,3),"")</f>
        <v/>
      </c>
      <c r="J2103" s="30" t="str">
        <f>IF(AND(ConversionTable!$F$2&lt;&gt;"",A2103&lt;&gt;""),VLOOKUP(G2103,ConversionTable!B$2:D$402,3),"")</f>
        <v/>
      </c>
      <c r="K2103" t="str">
        <f>IF(AND(ConversionTable!$F$2&lt;&gt;"",A2103&lt;&gt;""),VLOOKUP(J2103,ConversionTable!I$4:K$7,3),"")</f>
        <v/>
      </c>
      <c r="M2103" t="str">
        <f>IF(A2103&lt;&gt;"",(RawData!AC2103*ScoringModel!$B$11+RawData!AD2103*ScoringModel!$B$21+RawData!AE2103*ScoringModel!$B$31)*0.01,"")</f>
        <v/>
      </c>
      <c r="N2103" t="str">
        <f>IF(A2103&lt;&gt;"",(RawData!H2103*ScoringModel!$B$4+RawData!I2103*ScoringModel!$B$5+RawData!J2103*ScoringModel!$B$6+RawData!K2103*ScoringModel!$B$7+RawData!L2103*ScoringModel!$B$8+RawData!M2103*ScoringModel!$B$9+RawData!N2103*ScoringModel!$B$10)*0.01,"")</f>
        <v/>
      </c>
      <c r="O2103" t="str">
        <f>IF(A2103&lt;&gt;"",(RawData!O2103*ScoringModel!$B$14+RawData!P2103*ScoringModel!$B$15+RawData!Q2103*ScoringModel!$B$16+RawData!R2103*ScoringModel!$B$17+RawData!S2103*ScoringModel!$B$18+RawData!T2103*ScoringModel!$B$19+RawData!U2103*ScoringModel!$B$20)*0.01,"")</f>
        <v/>
      </c>
      <c r="P2103" t="str">
        <f>IF(A2103&lt;&gt;"",(RawData!V2103*ScoringModel!$B$24+RawData!W2103*ScoringModel!$B$25+RawData!X2103*ScoringModel!$B$26+RawData!Y2103*ScoringModel!$B$27+RawData!Z2103*ScoringModel!$B$28+RawData!AA2103*ScoringModel!$B$29+RawData!AB2103*ScoringModel!$B$30)*0.01,"")</f>
        <v/>
      </c>
      <c r="Q2103" s="19"/>
      <c r="R2103" s="19"/>
      <c r="S2103" s="19"/>
      <c r="T2103" s="19"/>
      <c r="U2103" s="19"/>
      <c r="V2103" s="19"/>
    </row>
    <row r="2104" spans="1:22" x14ac:dyDescent="0.25">
      <c r="A2104" t="str">
        <f>IF(RawData!A2104&lt;&gt;"",RawData!A2104,"")</f>
        <v/>
      </c>
      <c r="B2104" t="str">
        <f>IF(RawData!B2104&lt;&gt;"",CONCATENATE(RawData!B2104,", ",RawData!C2104),"")</f>
        <v/>
      </c>
      <c r="C2104" t="str">
        <f>IF(RawData!D2104&lt;&gt;"",RawData!D2104,"")</f>
        <v/>
      </c>
      <c r="D2104" s="28" t="str">
        <f>IF(RawData!E2104&lt;&gt;"",RawData!E2104,"")</f>
        <v/>
      </c>
      <c r="E2104" t="str">
        <f>IF(RawData!F2104&lt;&gt;"",CONCATENATE(RawData!F2104,", ",LEFT(RawData!G2104,1)),"")</f>
        <v/>
      </c>
      <c r="G2104" s="30" t="str">
        <f t="shared" si="32"/>
        <v/>
      </c>
      <c r="H2104" t="str">
        <f>IF(A2104&lt;&gt;"",VLOOKUP(G2104,ScoreRanges!$C$4:$E$8,3),"")</f>
        <v/>
      </c>
      <c r="J2104" s="30" t="str">
        <f>IF(AND(ConversionTable!$F$2&lt;&gt;"",A2104&lt;&gt;""),VLOOKUP(G2104,ConversionTable!B$2:D$402,3),"")</f>
        <v/>
      </c>
      <c r="K2104" t="str">
        <f>IF(AND(ConversionTable!$F$2&lt;&gt;"",A2104&lt;&gt;""),VLOOKUP(J2104,ConversionTable!I$4:K$7,3),"")</f>
        <v/>
      </c>
      <c r="M2104" t="str">
        <f>IF(A2104&lt;&gt;"",(RawData!AC2104*ScoringModel!$B$11+RawData!AD2104*ScoringModel!$B$21+RawData!AE2104*ScoringModel!$B$31)*0.01,"")</f>
        <v/>
      </c>
      <c r="N2104" t="str">
        <f>IF(A2104&lt;&gt;"",(RawData!H2104*ScoringModel!$B$4+RawData!I2104*ScoringModel!$B$5+RawData!J2104*ScoringModel!$B$6+RawData!K2104*ScoringModel!$B$7+RawData!L2104*ScoringModel!$B$8+RawData!M2104*ScoringModel!$B$9+RawData!N2104*ScoringModel!$B$10)*0.01,"")</f>
        <v/>
      </c>
      <c r="O2104" t="str">
        <f>IF(A2104&lt;&gt;"",(RawData!O2104*ScoringModel!$B$14+RawData!P2104*ScoringModel!$B$15+RawData!Q2104*ScoringModel!$B$16+RawData!R2104*ScoringModel!$B$17+RawData!S2104*ScoringModel!$B$18+RawData!T2104*ScoringModel!$B$19+RawData!U2104*ScoringModel!$B$20)*0.01,"")</f>
        <v/>
      </c>
      <c r="P2104" t="str">
        <f>IF(A2104&lt;&gt;"",(RawData!V2104*ScoringModel!$B$24+RawData!W2104*ScoringModel!$B$25+RawData!X2104*ScoringModel!$B$26+RawData!Y2104*ScoringModel!$B$27+RawData!Z2104*ScoringModel!$B$28+RawData!AA2104*ScoringModel!$B$29+RawData!AB2104*ScoringModel!$B$30)*0.01,"")</f>
        <v/>
      </c>
      <c r="Q2104" s="19"/>
      <c r="R2104" s="19"/>
      <c r="S2104" s="19"/>
      <c r="T2104" s="19"/>
      <c r="U2104" s="19"/>
      <c r="V2104" s="19"/>
    </row>
    <row r="2105" spans="1:22" x14ac:dyDescent="0.25">
      <c r="A2105" t="str">
        <f>IF(RawData!A2105&lt;&gt;"",RawData!A2105,"")</f>
        <v/>
      </c>
      <c r="B2105" t="str">
        <f>IF(RawData!B2105&lt;&gt;"",CONCATENATE(RawData!B2105,", ",RawData!C2105),"")</f>
        <v/>
      </c>
      <c r="C2105" t="str">
        <f>IF(RawData!D2105&lt;&gt;"",RawData!D2105,"")</f>
        <v/>
      </c>
      <c r="D2105" s="28" t="str">
        <f>IF(RawData!E2105&lt;&gt;"",RawData!E2105,"")</f>
        <v/>
      </c>
      <c r="E2105" t="str">
        <f>IF(RawData!F2105&lt;&gt;"",CONCATENATE(RawData!F2105,", ",LEFT(RawData!G2105,1)),"")</f>
        <v/>
      </c>
      <c r="G2105" s="30" t="str">
        <f t="shared" si="32"/>
        <v/>
      </c>
      <c r="H2105" t="str">
        <f>IF(A2105&lt;&gt;"",VLOOKUP(G2105,ScoreRanges!$C$4:$E$8,3),"")</f>
        <v/>
      </c>
      <c r="J2105" s="30" t="str">
        <f>IF(AND(ConversionTable!$F$2&lt;&gt;"",A2105&lt;&gt;""),VLOOKUP(G2105,ConversionTable!B$2:D$402,3),"")</f>
        <v/>
      </c>
      <c r="K2105" t="str">
        <f>IF(AND(ConversionTable!$F$2&lt;&gt;"",A2105&lt;&gt;""),VLOOKUP(J2105,ConversionTable!I$4:K$7,3),"")</f>
        <v/>
      </c>
      <c r="M2105" t="str">
        <f>IF(A2105&lt;&gt;"",(RawData!AC2105*ScoringModel!$B$11+RawData!AD2105*ScoringModel!$B$21+RawData!AE2105*ScoringModel!$B$31)*0.01,"")</f>
        <v/>
      </c>
      <c r="N2105" t="str">
        <f>IF(A2105&lt;&gt;"",(RawData!H2105*ScoringModel!$B$4+RawData!I2105*ScoringModel!$B$5+RawData!J2105*ScoringModel!$B$6+RawData!K2105*ScoringModel!$B$7+RawData!L2105*ScoringModel!$B$8+RawData!M2105*ScoringModel!$B$9+RawData!N2105*ScoringModel!$B$10)*0.01,"")</f>
        <v/>
      </c>
      <c r="O2105" t="str">
        <f>IF(A2105&lt;&gt;"",(RawData!O2105*ScoringModel!$B$14+RawData!P2105*ScoringModel!$B$15+RawData!Q2105*ScoringModel!$B$16+RawData!R2105*ScoringModel!$B$17+RawData!S2105*ScoringModel!$B$18+RawData!T2105*ScoringModel!$B$19+RawData!U2105*ScoringModel!$B$20)*0.01,"")</f>
        <v/>
      </c>
      <c r="P2105" t="str">
        <f>IF(A2105&lt;&gt;"",(RawData!V2105*ScoringModel!$B$24+RawData!W2105*ScoringModel!$B$25+RawData!X2105*ScoringModel!$B$26+RawData!Y2105*ScoringModel!$B$27+RawData!Z2105*ScoringModel!$B$28+RawData!AA2105*ScoringModel!$B$29+RawData!AB2105*ScoringModel!$B$30)*0.01,"")</f>
        <v/>
      </c>
      <c r="Q2105" s="19"/>
      <c r="R2105" s="19"/>
      <c r="S2105" s="19"/>
      <c r="T2105" s="19"/>
      <c r="U2105" s="19"/>
      <c r="V2105" s="19"/>
    </row>
    <row r="2106" spans="1:22" x14ac:dyDescent="0.25">
      <c r="A2106" t="str">
        <f>IF(RawData!A2106&lt;&gt;"",RawData!A2106,"")</f>
        <v/>
      </c>
      <c r="B2106" t="str">
        <f>IF(RawData!B2106&lt;&gt;"",CONCATENATE(RawData!B2106,", ",RawData!C2106),"")</f>
        <v/>
      </c>
      <c r="C2106" t="str">
        <f>IF(RawData!D2106&lt;&gt;"",RawData!D2106,"")</f>
        <v/>
      </c>
      <c r="D2106" s="28" t="str">
        <f>IF(RawData!E2106&lt;&gt;"",RawData!E2106,"")</f>
        <v/>
      </c>
      <c r="E2106" t="str">
        <f>IF(RawData!F2106&lt;&gt;"",CONCATENATE(RawData!F2106,", ",LEFT(RawData!G2106,1)),"")</f>
        <v/>
      </c>
      <c r="G2106" s="30" t="str">
        <f t="shared" si="32"/>
        <v/>
      </c>
      <c r="H2106" t="str">
        <f>IF(A2106&lt;&gt;"",VLOOKUP(G2106,ScoreRanges!$C$4:$E$8,3),"")</f>
        <v/>
      </c>
      <c r="J2106" s="30" t="str">
        <f>IF(AND(ConversionTable!$F$2&lt;&gt;"",A2106&lt;&gt;""),VLOOKUP(G2106,ConversionTable!B$2:D$402,3),"")</f>
        <v/>
      </c>
      <c r="K2106" t="str">
        <f>IF(AND(ConversionTable!$F$2&lt;&gt;"",A2106&lt;&gt;""),VLOOKUP(J2106,ConversionTable!I$4:K$7,3),"")</f>
        <v/>
      </c>
      <c r="M2106" t="str">
        <f>IF(A2106&lt;&gt;"",(RawData!AC2106*ScoringModel!$B$11+RawData!AD2106*ScoringModel!$B$21+RawData!AE2106*ScoringModel!$B$31)*0.01,"")</f>
        <v/>
      </c>
      <c r="N2106" t="str">
        <f>IF(A2106&lt;&gt;"",(RawData!H2106*ScoringModel!$B$4+RawData!I2106*ScoringModel!$B$5+RawData!J2106*ScoringModel!$B$6+RawData!K2106*ScoringModel!$B$7+RawData!L2106*ScoringModel!$B$8+RawData!M2106*ScoringModel!$B$9+RawData!N2106*ScoringModel!$B$10)*0.01,"")</f>
        <v/>
      </c>
      <c r="O2106" t="str">
        <f>IF(A2106&lt;&gt;"",(RawData!O2106*ScoringModel!$B$14+RawData!P2106*ScoringModel!$B$15+RawData!Q2106*ScoringModel!$B$16+RawData!R2106*ScoringModel!$B$17+RawData!S2106*ScoringModel!$B$18+RawData!T2106*ScoringModel!$B$19+RawData!U2106*ScoringModel!$B$20)*0.01,"")</f>
        <v/>
      </c>
      <c r="P2106" t="str">
        <f>IF(A2106&lt;&gt;"",(RawData!V2106*ScoringModel!$B$24+RawData!W2106*ScoringModel!$B$25+RawData!X2106*ScoringModel!$B$26+RawData!Y2106*ScoringModel!$B$27+RawData!Z2106*ScoringModel!$B$28+RawData!AA2106*ScoringModel!$B$29+RawData!AB2106*ScoringModel!$B$30)*0.01,"")</f>
        <v/>
      </c>
      <c r="Q2106" s="19"/>
      <c r="R2106" s="19"/>
      <c r="S2106" s="19"/>
      <c r="T2106" s="19"/>
      <c r="U2106" s="19"/>
      <c r="V2106" s="19"/>
    </row>
    <row r="2107" spans="1:22" x14ac:dyDescent="0.25">
      <c r="A2107" t="str">
        <f>IF(RawData!A2107&lt;&gt;"",RawData!A2107,"")</f>
        <v/>
      </c>
      <c r="B2107" t="str">
        <f>IF(RawData!B2107&lt;&gt;"",CONCATENATE(RawData!B2107,", ",RawData!C2107),"")</f>
        <v/>
      </c>
      <c r="C2107" t="str">
        <f>IF(RawData!D2107&lt;&gt;"",RawData!D2107,"")</f>
        <v/>
      </c>
      <c r="D2107" s="28" t="str">
        <f>IF(RawData!E2107&lt;&gt;"",RawData!E2107,"")</f>
        <v/>
      </c>
      <c r="E2107" t="str">
        <f>IF(RawData!F2107&lt;&gt;"",CONCATENATE(RawData!F2107,", ",LEFT(RawData!G2107,1)),"")</f>
        <v/>
      </c>
      <c r="G2107" s="30" t="str">
        <f t="shared" si="32"/>
        <v/>
      </c>
      <c r="H2107" t="str">
        <f>IF(A2107&lt;&gt;"",VLOOKUP(G2107,ScoreRanges!$C$4:$E$8,3),"")</f>
        <v/>
      </c>
      <c r="J2107" s="30" t="str">
        <f>IF(AND(ConversionTable!$F$2&lt;&gt;"",A2107&lt;&gt;""),VLOOKUP(G2107,ConversionTable!B$2:D$402,3),"")</f>
        <v/>
      </c>
      <c r="K2107" t="str">
        <f>IF(AND(ConversionTable!$F$2&lt;&gt;"",A2107&lt;&gt;""),VLOOKUP(J2107,ConversionTable!I$4:K$7,3),"")</f>
        <v/>
      </c>
      <c r="M2107" t="str">
        <f>IF(A2107&lt;&gt;"",(RawData!AC2107*ScoringModel!$B$11+RawData!AD2107*ScoringModel!$B$21+RawData!AE2107*ScoringModel!$B$31)*0.01,"")</f>
        <v/>
      </c>
      <c r="N2107" t="str">
        <f>IF(A2107&lt;&gt;"",(RawData!H2107*ScoringModel!$B$4+RawData!I2107*ScoringModel!$B$5+RawData!J2107*ScoringModel!$B$6+RawData!K2107*ScoringModel!$B$7+RawData!L2107*ScoringModel!$B$8+RawData!M2107*ScoringModel!$B$9+RawData!N2107*ScoringModel!$B$10)*0.01,"")</f>
        <v/>
      </c>
      <c r="O2107" t="str">
        <f>IF(A2107&lt;&gt;"",(RawData!O2107*ScoringModel!$B$14+RawData!P2107*ScoringModel!$B$15+RawData!Q2107*ScoringModel!$B$16+RawData!R2107*ScoringModel!$B$17+RawData!S2107*ScoringModel!$B$18+RawData!T2107*ScoringModel!$B$19+RawData!U2107*ScoringModel!$B$20)*0.01,"")</f>
        <v/>
      </c>
      <c r="P2107" t="str">
        <f>IF(A2107&lt;&gt;"",(RawData!V2107*ScoringModel!$B$24+RawData!W2107*ScoringModel!$B$25+RawData!X2107*ScoringModel!$B$26+RawData!Y2107*ScoringModel!$B$27+RawData!Z2107*ScoringModel!$B$28+RawData!AA2107*ScoringModel!$B$29+RawData!AB2107*ScoringModel!$B$30)*0.01,"")</f>
        <v/>
      </c>
      <c r="Q2107" s="19"/>
      <c r="R2107" s="19"/>
      <c r="S2107" s="19"/>
      <c r="T2107" s="19"/>
      <c r="U2107" s="19"/>
      <c r="V2107" s="19"/>
    </row>
    <row r="2108" spans="1:22" x14ac:dyDescent="0.25">
      <c r="A2108" t="str">
        <f>IF(RawData!A2108&lt;&gt;"",RawData!A2108,"")</f>
        <v/>
      </c>
      <c r="B2108" t="str">
        <f>IF(RawData!B2108&lt;&gt;"",CONCATENATE(RawData!B2108,", ",RawData!C2108),"")</f>
        <v/>
      </c>
      <c r="C2108" t="str">
        <f>IF(RawData!D2108&lt;&gt;"",RawData!D2108,"")</f>
        <v/>
      </c>
      <c r="D2108" s="28" t="str">
        <f>IF(RawData!E2108&lt;&gt;"",RawData!E2108,"")</f>
        <v/>
      </c>
      <c r="E2108" t="str">
        <f>IF(RawData!F2108&lt;&gt;"",CONCATENATE(RawData!F2108,", ",LEFT(RawData!G2108,1)),"")</f>
        <v/>
      </c>
      <c r="G2108" s="30" t="str">
        <f t="shared" si="32"/>
        <v/>
      </c>
      <c r="H2108" t="str">
        <f>IF(A2108&lt;&gt;"",VLOOKUP(G2108,ScoreRanges!$C$4:$E$8,3),"")</f>
        <v/>
      </c>
      <c r="J2108" s="30" t="str">
        <f>IF(AND(ConversionTable!$F$2&lt;&gt;"",A2108&lt;&gt;""),VLOOKUP(G2108,ConversionTable!B$2:D$402,3),"")</f>
        <v/>
      </c>
      <c r="K2108" t="str">
        <f>IF(AND(ConversionTable!$F$2&lt;&gt;"",A2108&lt;&gt;""),VLOOKUP(J2108,ConversionTable!I$4:K$7,3),"")</f>
        <v/>
      </c>
      <c r="M2108" t="str">
        <f>IF(A2108&lt;&gt;"",(RawData!AC2108*ScoringModel!$B$11+RawData!AD2108*ScoringModel!$B$21+RawData!AE2108*ScoringModel!$B$31)*0.01,"")</f>
        <v/>
      </c>
      <c r="N2108" t="str">
        <f>IF(A2108&lt;&gt;"",(RawData!H2108*ScoringModel!$B$4+RawData!I2108*ScoringModel!$B$5+RawData!J2108*ScoringModel!$B$6+RawData!K2108*ScoringModel!$B$7+RawData!L2108*ScoringModel!$B$8+RawData!M2108*ScoringModel!$B$9+RawData!N2108*ScoringModel!$B$10)*0.01,"")</f>
        <v/>
      </c>
      <c r="O2108" t="str">
        <f>IF(A2108&lt;&gt;"",(RawData!O2108*ScoringModel!$B$14+RawData!P2108*ScoringModel!$B$15+RawData!Q2108*ScoringModel!$B$16+RawData!R2108*ScoringModel!$B$17+RawData!S2108*ScoringModel!$B$18+RawData!T2108*ScoringModel!$B$19+RawData!U2108*ScoringModel!$B$20)*0.01,"")</f>
        <v/>
      </c>
      <c r="P2108" t="str">
        <f>IF(A2108&lt;&gt;"",(RawData!V2108*ScoringModel!$B$24+RawData!W2108*ScoringModel!$B$25+RawData!X2108*ScoringModel!$B$26+RawData!Y2108*ScoringModel!$B$27+RawData!Z2108*ScoringModel!$B$28+RawData!AA2108*ScoringModel!$B$29+RawData!AB2108*ScoringModel!$B$30)*0.01,"")</f>
        <v/>
      </c>
      <c r="Q2108" s="19"/>
      <c r="R2108" s="19"/>
      <c r="S2108" s="19"/>
      <c r="T2108" s="19"/>
      <c r="U2108" s="19"/>
      <c r="V2108" s="19"/>
    </row>
    <row r="2109" spans="1:22" x14ac:dyDescent="0.25">
      <c r="A2109" t="str">
        <f>IF(RawData!A2109&lt;&gt;"",RawData!A2109,"")</f>
        <v/>
      </c>
      <c r="B2109" t="str">
        <f>IF(RawData!B2109&lt;&gt;"",CONCATENATE(RawData!B2109,", ",RawData!C2109),"")</f>
        <v/>
      </c>
      <c r="C2109" t="str">
        <f>IF(RawData!D2109&lt;&gt;"",RawData!D2109,"")</f>
        <v/>
      </c>
      <c r="D2109" s="28" t="str">
        <f>IF(RawData!E2109&lt;&gt;"",RawData!E2109,"")</f>
        <v/>
      </c>
      <c r="E2109" t="str">
        <f>IF(RawData!F2109&lt;&gt;"",CONCATENATE(RawData!F2109,", ",LEFT(RawData!G2109,1)),"")</f>
        <v/>
      </c>
      <c r="G2109" s="30" t="str">
        <f t="shared" si="32"/>
        <v/>
      </c>
      <c r="H2109" t="str">
        <f>IF(A2109&lt;&gt;"",VLOOKUP(G2109,ScoreRanges!$C$4:$E$8,3),"")</f>
        <v/>
      </c>
      <c r="J2109" s="30" t="str">
        <f>IF(AND(ConversionTable!$F$2&lt;&gt;"",A2109&lt;&gt;""),VLOOKUP(G2109,ConversionTable!B$2:D$402,3),"")</f>
        <v/>
      </c>
      <c r="K2109" t="str">
        <f>IF(AND(ConversionTable!$F$2&lt;&gt;"",A2109&lt;&gt;""),VLOOKUP(J2109,ConversionTable!I$4:K$7,3),"")</f>
        <v/>
      </c>
      <c r="M2109" t="str">
        <f>IF(A2109&lt;&gt;"",(RawData!AC2109*ScoringModel!$B$11+RawData!AD2109*ScoringModel!$B$21+RawData!AE2109*ScoringModel!$B$31)*0.01,"")</f>
        <v/>
      </c>
      <c r="N2109" t="str">
        <f>IF(A2109&lt;&gt;"",(RawData!H2109*ScoringModel!$B$4+RawData!I2109*ScoringModel!$B$5+RawData!J2109*ScoringModel!$B$6+RawData!K2109*ScoringModel!$B$7+RawData!L2109*ScoringModel!$B$8+RawData!M2109*ScoringModel!$B$9+RawData!N2109*ScoringModel!$B$10)*0.01,"")</f>
        <v/>
      </c>
      <c r="O2109" t="str">
        <f>IF(A2109&lt;&gt;"",(RawData!O2109*ScoringModel!$B$14+RawData!P2109*ScoringModel!$B$15+RawData!Q2109*ScoringModel!$B$16+RawData!R2109*ScoringModel!$B$17+RawData!S2109*ScoringModel!$B$18+RawData!T2109*ScoringModel!$B$19+RawData!U2109*ScoringModel!$B$20)*0.01,"")</f>
        <v/>
      </c>
      <c r="P2109" t="str">
        <f>IF(A2109&lt;&gt;"",(RawData!V2109*ScoringModel!$B$24+RawData!W2109*ScoringModel!$B$25+RawData!X2109*ScoringModel!$B$26+RawData!Y2109*ScoringModel!$B$27+RawData!Z2109*ScoringModel!$B$28+RawData!AA2109*ScoringModel!$B$29+RawData!AB2109*ScoringModel!$B$30)*0.01,"")</f>
        <v/>
      </c>
      <c r="Q2109" s="19"/>
      <c r="R2109" s="19"/>
      <c r="S2109" s="19"/>
      <c r="T2109" s="19"/>
      <c r="U2109" s="19"/>
      <c r="V2109" s="19"/>
    </row>
    <row r="2110" spans="1:22" x14ac:dyDescent="0.25">
      <c r="A2110" t="str">
        <f>IF(RawData!A2110&lt;&gt;"",RawData!A2110,"")</f>
        <v/>
      </c>
      <c r="B2110" t="str">
        <f>IF(RawData!B2110&lt;&gt;"",CONCATENATE(RawData!B2110,", ",RawData!C2110),"")</f>
        <v/>
      </c>
      <c r="C2110" t="str">
        <f>IF(RawData!D2110&lt;&gt;"",RawData!D2110,"")</f>
        <v/>
      </c>
      <c r="D2110" s="28" t="str">
        <f>IF(RawData!E2110&lt;&gt;"",RawData!E2110,"")</f>
        <v/>
      </c>
      <c r="E2110" t="str">
        <f>IF(RawData!F2110&lt;&gt;"",CONCATENATE(RawData!F2110,", ",LEFT(RawData!G2110,1)),"")</f>
        <v/>
      </c>
      <c r="G2110" s="30" t="str">
        <f t="shared" si="32"/>
        <v/>
      </c>
      <c r="H2110" t="str">
        <f>IF(A2110&lt;&gt;"",VLOOKUP(G2110,ScoreRanges!$C$4:$E$8,3),"")</f>
        <v/>
      </c>
      <c r="J2110" s="30" t="str">
        <f>IF(AND(ConversionTable!$F$2&lt;&gt;"",A2110&lt;&gt;""),VLOOKUP(G2110,ConversionTable!B$2:D$402,3),"")</f>
        <v/>
      </c>
      <c r="K2110" t="str">
        <f>IF(AND(ConversionTable!$F$2&lt;&gt;"",A2110&lt;&gt;""),VLOOKUP(J2110,ConversionTable!I$4:K$7,3),"")</f>
        <v/>
      </c>
      <c r="M2110" t="str">
        <f>IF(A2110&lt;&gt;"",(RawData!AC2110*ScoringModel!$B$11+RawData!AD2110*ScoringModel!$B$21+RawData!AE2110*ScoringModel!$B$31)*0.01,"")</f>
        <v/>
      </c>
      <c r="N2110" t="str">
        <f>IF(A2110&lt;&gt;"",(RawData!H2110*ScoringModel!$B$4+RawData!I2110*ScoringModel!$B$5+RawData!J2110*ScoringModel!$B$6+RawData!K2110*ScoringModel!$B$7+RawData!L2110*ScoringModel!$B$8+RawData!M2110*ScoringModel!$B$9+RawData!N2110*ScoringModel!$B$10)*0.01,"")</f>
        <v/>
      </c>
      <c r="O2110" t="str">
        <f>IF(A2110&lt;&gt;"",(RawData!O2110*ScoringModel!$B$14+RawData!P2110*ScoringModel!$B$15+RawData!Q2110*ScoringModel!$B$16+RawData!R2110*ScoringModel!$B$17+RawData!S2110*ScoringModel!$B$18+RawData!T2110*ScoringModel!$B$19+RawData!U2110*ScoringModel!$B$20)*0.01,"")</f>
        <v/>
      </c>
      <c r="P2110" t="str">
        <f>IF(A2110&lt;&gt;"",(RawData!V2110*ScoringModel!$B$24+RawData!W2110*ScoringModel!$B$25+RawData!X2110*ScoringModel!$B$26+RawData!Y2110*ScoringModel!$B$27+RawData!Z2110*ScoringModel!$B$28+RawData!AA2110*ScoringModel!$B$29+RawData!AB2110*ScoringModel!$B$30)*0.01,"")</f>
        <v/>
      </c>
      <c r="Q2110" s="19"/>
      <c r="R2110" s="19"/>
      <c r="S2110" s="19"/>
      <c r="T2110" s="19"/>
      <c r="U2110" s="19"/>
      <c r="V2110" s="19"/>
    </row>
    <row r="2111" spans="1:22" x14ac:dyDescent="0.25">
      <c r="A2111" t="str">
        <f>IF(RawData!A2111&lt;&gt;"",RawData!A2111,"")</f>
        <v/>
      </c>
      <c r="B2111" t="str">
        <f>IF(RawData!B2111&lt;&gt;"",CONCATENATE(RawData!B2111,", ",RawData!C2111),"")</f>
        <v/>
      </c>
      <c r="C2111" t="str">
        <f>IF(RawData!D2111&lt;&gt;"",RawData!D2111,"")</f>
        <v/>
      </c>
      <c r="D2111" s="28" t="str">
        <f>IF(RawData!E2111&lt;&gt;"",RawData!E2111,"")</f>
        <v/>
      </c>
      <c r="E2111" t="str">
        <f>IF(RawData!F2111&lt;&gt;"",CONCATENATE(RawData!F2111,", ",LEFT(RawData!G2111,1)),"")</f>
        <v/>
      </c>
      <c r="G2111" s="30" t="str">
        <f t="shared" si="32"/>
        <v/>
      </c>
      <c r="H2111" t="str">
        <f>IF(A2111&lt;&gt;"",VLOOKUP(G2111,ScoreRanges!$C$4:$E$8,3),"")</f>
        <v/>
      </c>
      <c r="J2111" s="30" t="str">
        <f>IF(AND(ConversionTable!$F$2&lt;&gt;"",A2111&lt;&gt;""),VLOOKUP(G2111,ConversionTable!B$2:D$402,3),"")</f>
        <v/>
      </c>
      <c r="K2111" t="str">
        <f>IF(AND(ConversionTable!$F$2&lt;&gt;"",A2111&lt;&gt;""),VLOOKUP(J2111,ConversionTable!I$4:K$7,3),"")</f>
        <v/>
      </c>
      <c r="M2111" t="str">
        <f>IF(A2111&lt;&gt;"",(RawData!AC2111*ScoringModel!$B$11+RawData!AD2111*ScoringModel!$B$21+RawData!AE2111*ScoringModel!$B$31)*0.01,"")</f>
        <v/>
      </c>
      <c r="N2111" t="str">
        <f>IF(A2111&lt;&gt;"",(RawData!H2111*ScoringModel!$B$4+RawData!I2111*ScoringModel!$B$5+RawData!J2111*ScoringModel!$B$6+RawData!K2111*ScoringModel!$B$7+RawData!L2111*ScoringModel!$B$8+RawData!M2111*ScoringModel!$B$9+RawData!N2111*ScoringModel!$B$10)*0.01,"")</f>
        <v/>
      </c>
      <c r="O2111" t="str">
        <f>IF(A2111&lt;&gt;"",(RawData!O2111*ScoringModel!$B$14+RawData!P2111*ScoringModel!$B$15+RawData!Q2111*ScoringModel!$B$16+RawData!R2111*ScoringModel!$B$17+RawData!S2111*ScoringModel!$B$18+RawData!T2111*ScoringModel!$B$19+RawData!U2111*ScoringModel!$B$20)*0.01,"")</f>
        <v/>
      </c>
      <c r="P2111" t="str">
        <f>IF(A2111&lt;&gt;"",(RawData!V2111*ScoringModel!$B$24+RawData!W2111*ScoringModel!$B$25+RawData!X2111*ScoringModel!$B$26+RawData!Y2111*ScoringModel!$B$27+RawData!Z2111*ScoringModel!$B$28+RawData!AA2111*ScoringModel!$B$29+RawData!AB2111*ScoringModel!$B$30)*0.01,"")</f>
        <v/>
      </c>
      <c r="Q2111" s="19"/>
      <c r="R2111" s="19"/>
      <c r="S2111" s="19"/>
      <c r="T2111" s="19"/>
      <c r="U2111" s="19"/>
      <c r="V2111" s="19"/>
    </row>
    <row r="2112" spans="1:22" x14ac:dyDescent="0.25">
      <c r="A2112" t="str">
        <f>IF(RawData!A2112&lt;&gt;"",RawData!A2112,"")</f>
        <v/>
      </c>
      <c r="B2112" t="str">
        <f>IF(RawData!B2112&lt;&gt;"",CONCATENATE(RawData!B2112,", ",RawData!C2112),"")</f>
        <v/>
      </c>
      <c r="C2112" t="str">
        <f>IF(RawData!D2112&lt;&gt;"",RawData!D2112,"")</f>
        <v/>
      </c>
      <c r="D2112" s="28" t="str">
        <f>IF(RawData!E2112&lt;&gt;"",RawData!E2112,"")</f>
        <v/>
      </c>
      <c r="E2112" t="str">
        <f>IF(RawData!F2112&lt;&gt;"",CONCATENATE(RawData!F2112,", ",LEFT(RawData!G2112,1)),"")</f>
        <v/>
      </c>
      <c r="G2112" s="30" t="str">
        <f t="shared" si="32"/>
        <v/>
      </c>
      <c r="H2112" t="str">
        <f>IF(A2112&lt;&gt;"",VLOOKUP(G2112,ScoreRanges!$C$4:$E$8,3),"")</f>
        <v/>
      </c>
      <c r="J2112" s="30" t="str">
        <f>IF(AND(ConversionTable!$F$2&lt;&gt;"",A2112&lt;&gt;""),VLOOKUP(G2112,ConversionTable!B$2:D$402,3),"")</f>
        <v/>
      </c>
      <c r="K2112" t="str">
        <f>IF(AND(ConversionTable!$F$2&lt;&gt;"",A2112&lt;&gt;""),VLOOKUP(J2112,ConversionTable!I$4:K$7,3),"")</f>
        <v/>
      </c>
      <c r="M2112" t="str">
        <f>IF(A2112&lt;&gt;"",(RawData!AC2112*ScoringModel!$B$11+RawData!AD2112*ScoringModel!$B$21+RawData!AE2112*ScoringModel!$B$31)*0.01,"")</f>
        <v/>
      </c>
      <c r="N2112" t="str">
        <f>IF(A2112&lt;&gt;"",(RawData!H2112*ScoringModel!$B$4+RawData!I2112*ScoringModel!$B$5+RawData!J2112*ScoringModel!$B$6+RawData!K2112*ScoringModel!$B$7+RawData!L2112*ScoringModel!$B$8+RawData!M2112*ScoringModel!$B$9+RawData!N2112*ScoringModel!$B$10)*0.01,"")</f>
        <v/>
      </c>
      <c r="O2112" t="str">
        <f>IF(A2112&lt;&gt;"",(RawData!O2112*ScoringModel!$B$14+RawData!P2112*ScoringModel!$B$15+RawData!Q2112*ScoringModel!$B$16+RawData!R2112*ScoringModel!$B$17+RawData!S2112*ScoringModel!$B$18+RawData!T2112*ScoringModel!$B$19+RawData!U2112*ScoringModel!$B$20)*0.01,"")</f>
        <v/>
      </c>
      <c r="P2112" t="str">
        <f>IF(A2112&lt;&gt;"",(RawData!V2112*ScoringModel!$B$24+RawData!W2112*ScoringModel!$B$25+RawData!X2112*ScoringModel!$B$26+RawData!Y2112*ScoringModel!$B$27+RawData!Z2112*ScoringModel!$B$28+RawData!AA2112*ScoringModel!$B$29+RawData!AB2112*ScoringModel!$B$30)*0.01,"")</f>
        <v/>
      </c>
      <c r="Q2112" s="19"/>
      <c r="R2112" s="19"/>
      <c r="S2112" s="19"/>
      <c r="T2112" s="19"/>
      <c r="U2112" s="19"/>
      <c r="V2112" s="19"/>
    </row>
    <row r="2113" spans="1:22" x14ac:dyDescent="0.25">
      <c r="A2113" t="str">
        <f>IF(RawData!A2113&lt;&gt;"",RawData!A2113,"")</f>
        <v/>
      </c>
      <c r="B2113" t="str">
        <f>IF(RawData!B2113&lt;&gt;"",CONCATENATE(RawData!B2113,", ",RawData!C2113),"")</f>
        <v/>
      </c>
      <c r="C2113" t="str">
        <f>IF(RawData!D2113&lt;&gt;"",RawData!D2113,"")</f>
        <v/>
      </c>
      <c r="D2113" s="28" t="str">
        <f>IF(RawData!E2113&lt;&gt;"",RawData!E2113,"")</f>
        <v/>
      </c>
      <c r="E2113" t="str">
        <f>IF(RawData!F2113&lt;&gt;"",CONCATENATE(RawData!F2113,", ",LEFT(RawData!G2113,1)),"")</f>
        <v/>
      </c>
      <c r="G2113" s="30" t="str">
        <f t="shared" si="32"/>
        <v/>
      </c>
      <c r="H2113" t="str">
        <f>IF(A2113&lt;&gt;"",VLOOKUP(G2113,ScoreRanges!$C$4:$E$8,3),"")</f>
        <v/>
      </c>
      <c r="J2113" s="30" t="str">
        <f>IF(AND(ConversionTable!$F$2&lt;&gt;"",A2113&lt;&gt;""),VLOOKUP(G2113,ConversionTable!B$2:D$402,3),"")</f>
        <v/>
      </c>
      <c r="K2113" t="str">
        <f>IF(AND(ConversionTable!$F$2&lt;&gt;"",A2113&lt;&gt;""),VLOOKUP(J2113,ConversionTable!I$4:K$7,3),"")</f>
        <v/>
      </c>
      <c r="M2113" t="str">
        <f>IF(A2113&lt;&gt;"",(RawData!AC2113*ScoringModel!$B$11+RawData!AD2113*ScoringModel!$B$21+RawData!AE2113*ScoringModel!$B$31)*0.01,"")</f>
        <v/>
      </c>
      <c r="N2113" t="str">
        <f>IF(A2113&lt;&gt;"",(RawData!H2113*ScoringModel!$B$4+RawData!I2113*ScoringModel!$B$5+RawData!J2113*ScoringModel!$B$6+RawData!K2113*ScoringModel!$B$7+RawData!L2113*ScoringModel!$B$8+RawData!M2113*ScoringModel!$B$9+RawData!N2113*ScoringModel!$B$10)*0.01,"")</f>
        <v/>
      </c>
      <c r="O2113" t="str">
        <f>IF(A2113&lt;&gt;"",(RawData!O2113*ScoringModel!$B$14+RawData!P2113*ScoringModel!$B$15+RawData!Q2113*ScoringModel!$B$16+RawData!R2113*ScoringModel!$B$17+RawData!S2113*ScoringModel!$B$18+RawData!T2113*ScoringModel!$B$19+RawData!U2113*ScoringModel!$B$20)*0.01,"")</f>
        <v/>
      </c>
      <c r="P2113" t="str">
        <f>IF(A2113&lt;&gt;"",(RawData!V2113*ScoringModel!$B$24+RawData!W2113*ScoringModel!$B$25+RawData!X2113*ScoringModel!$B$26+RawData!Y2113*ScoringModel!$B$27+RawData!Z2113*ScoringModel!$B$28+RawData!AA2113*ScoringModel!$B$29+RawData!AB2113*ScoringModel!$B$30)*0.01,"")</f>
        <v/>
      </c>
      <c r="Q2113" s="19"/>
      <c r="R2113" s="19"/>
      <c r="S2113" s="19"/>
      <c r="T2113" s="19"/>
      <c r="U2113" s="19"/>
      <c r="V2113" s="19"/>
    </row>
    <row r="2114" spans="1:22" x14ac:dyDescent="0.25">
      <c r="A2114" t="str">
        <f>IF(RawData!A2114&lt;&gt;"",RawData!A2114,"")</f>
        <v/>
      </c>
      <c r="B2114" t="str">
        <f>IF(RawData!B2114&lt;&gt;"",CONCATENATE(RawData!B2114,", ",RawData!C2114),"")</f>
        <v/>
      </c>
      <c r="C2114" t="str">
        <f>IF(RawData!D2114&lt;&gt;"",RawData!D2114,"")</f>
        <v/>
      </c>
      <c r="D2114" s="28" t="str">
        <f>IF(RawData!E2114&lt;&gt;"",RawData!E2114,"")</f>
        <v/>
      </c>
      <c r="E2114" t="str">
        <f>IF(RawData!F2114&lt;&gt;"",CONCATENATE(RawData!F2114,", ",LEFT(RawData!G2114,1)),"")</f>
        <v/>
      </c>
      <c r="G2114" s="30" t="str">
        <f t="shared" si="32"/>
        <v/>
      </c>
      <c r="H2114" t="str">
        <f>IF(A2114&lt;&gt;"",VLOOKUP(G2114,ScoreRanges!$C$4:$E$8,3),"")</f>
        <v/>
      </c>
      <c r="J2114" s="30" t="str">
        <f>IF(AND(ConversionTable!$F$2&lt;&gt;"",A2114&lt;&gt;""),VLOOKUP(G2114,ConversionTable!B$2:D$402,3),"")</f>
        <v/>
      </c>
      <c r="K2114" t="str">
        <f>IF(AND(ConversionTable!$F$2&lt;&gt;"",A2114&lt;&gt;""),VLOOKUP(J2114,ConversionTable!I$4:K$7,3),"")</f>
        <v/>
      </c>
      <c r="M2114" t="str">
        <f>IF(A2114&lt;&gt;"",(RawData!AC2114*ScoringModel!$B$11+RawData!AD2114*ScoringModel!$B$21+RawData!AE2114*ScoringModel!$B$31)*0.01,"")</f>
        <v/>
      </c>
      <c r="N2114" t="str">
        <f>IF(A2114&lt;&gt;"",(RawData!H2114*ScoringModel!$B$4+RawData!I2114*ScoringModel!$B$5+RawData!J2114*ScoringModel!$B$6+RawData!K2114*ScoringModel!$B$7+RawData!L2114*ScoringModel!$B$8+RawData!M2114*ScoringModel!$B$9+RawData!N2114*ScoringModel!$B$10)*0.01,"")</f>
        <v/>
      </c>
      <c r="O2114" t="str">
        <f>IF(A2114&lt;&gt;"",(RawData!O2114*ScoringModel!$B$14+RawData!P2114*ScoringModel!$B$15+RawData!Q2114*ScoringModel!$B$16+RawData!R2114*ScoringModel!$B$17+RawData!S2114*ScoringModel!$B$18+RawData!T2114*ScoringModel!$B$19+RawData!U2114*ScoringModel!$B$20)*0.01,"")</f>
        <v/>
      </c>
      <c r="P2114" t="str">
        <f>IF(A2114&lt;&gt;"",(RawData!V2114*ScoringModel!$B$24+RawData!W2114*ScoringModel!$B$25+RawData!X2114*ScoringModel!$B$26+RawData!Y2114*ScoringModel!$B$27+RawData!Z2114*ScoringModel!$B$28+RawData!AA2114*ScoringModel!$B$29+RawData!AB2114*ScoringModel!$B$30)*0.01,"")</f>
        <v/>
      </c>
      <c r="Q2114" s="19"/>
      <c r="R2114" s="19"/>
      <c r="S2114" s="19"/>
      <c r="T2114" s="19"/>
      <c r="U2114" s="19"/>
      <c r="V2114" s="19"/>
    </row>
    <row r="2115" spans="1:22" x14ac:dyDescent="0.25">
      <c r="A2115" t="str">
        <f>IF(RawData!A2115&lt;&gt;"",RawData!A2115,"")</f>
        <v/>
      </c>
      <c r="B2115" t="str">
        <f>IF(RawData!B2115&lt;&gt;"",CONCATENATE(RawData!B2115,", ",RawData!C2115),"")</f>
        <v/>
      </c>
      <c r="C2115" t="str">
        <f>IF(RawData!D2115&lt;&gt;"",RawData!D2115,"")</f>
        <v/>
      </c>
      <c r="D2115" s="28" t="str">
        <f>IF(RawData!E2115&lt;&gt;"",RawData!E2115,"")</f>
        <v/>
      </c>
      <c r="E2115" t="str">
        <f>IF(RawData!F2115&lt;&gt;"",CONCATENATE(RawData!F2115,", ",LEFT(RawData!G2115,1)),"")</f>
        <v/>
      </c>
      <c r="G2115" s="30" t="str">
        <f t="shared" ref="G2115:G2178" si="33">IF(A2115&lt;&gt;"",SUM(M2115:P2115),"")</f>
        <v/>
      </c>
      <c r="H2115" t="str">
        <f>IF(A2115&lt;&gt;"",VLOOKUP(G2115,ScoreRanges!$C$4:$E$8,3),"")</f>
        <v/>
      </c>
      <c r="J2115" s="30" t="str">
        <f>IF(AND(ConversionTable!$F$2&lt;&gt;"",A2115&lt;&gt;""),VLOOKUP(G2115,ConversionTable!B$2:D$402,3),"")</f>
        <v/>
      </c>
      <c r="K2115" t="str">
        <f>IF(AND(ConversionTable!$F$2&lt;&gt;"",A2115&lt;&gt;""),VLOOKUP(J2115,ConversionTable!I$4:K$7,3),"")</f>
        <v/>
      </c>
      <c r="M2115" t="str">
        <f>IF(A2115&lt;&gt;"",(RawData!AC2115*ScoringModel!$B$11+RawData!AD2115*ScoringModel!$B$21+RawData!AE2115*ScoringModel!$B$31)*0.01,"")</f>
        <v/>
      </c>
      <c r="N2115" t="str">
        <f>IF(A2115&lt;&gt;"",(RawData!H2115*ScoringModel!$B$4+RawData!I2115*ScoringModel!$B$5+RawData!J2115*ScoringModel!$B$6+RawData!K2115*ScoringModel!$B$7+RawData!L2115*ScoringModel!$B$8+RawData!M2115*ScoringModel!$B$9+RawData!N2115*ScoringModel!$B$10)*0.01,"")</f>
        <v/>
      </c>
      <c r="O2115" t="str">
        <f>IF(A2115&lt;&gt;"",(RawData!O2115*ScoringModel!$B$14+RawData!P2115*ScoringModel!$B$15+RawData!Q2115*ScoringModel!$B$16+RawData!R2115*ScoringModel!$B$17+RawData!S2115*ScoringModel!$B$18+RawData!T2115*ScoringModel!$B$19+RawData!U2115*ScoringModel!$B$20)*0.01,"")</f>
        <v/>
      </c>
      <c r="P2115" t="str">
        <f>IF(A2115&lt;&gt;"",(RawData!V2115*ScoringModel!$B$24+RawData!W2115*ScoringModel!$B$25+RawData!X2115*ScoringModel!$B$26+RawData!Y2115*ScoringModel!$B$27+RawData!Z2115*ScoringModel!$B$28+RawData!AA2115*ScoringModel!$B$29+RawData!AB2115*ScoringModel!$B$30)*0.01,"")</f>
        <v/>
      </c>
      <c r="Q2115" s="19"/>
      <c r="R2115" s="19"/>
      <c r="S2115" s="19"/>
      <c r="T2115" s="19"/>
      <c r="U2115" s="19"/>
      <c r="V2115" s="19"/>
    </row>
    <row r="2116" spans="1:22" x14ac:dyDescent="0.25">
      <c r="A2116" t="str">
        <f>IF(RawData!A2116&lt;&gt;"",RawData!A2116,"")</f>
        <v/>
      </c>
      <c r="B2116" t="str">
        <f>IF(RawData!B2116&lt;&gt;"",CONCATENATE(RawData!B2116,", ",RawData!C2116),"")</f>
        <v/>
      </c>
      <c r="C2116" t="str">
        <f>IF(RawData!D2116&lt;&gt;"",RawData!D2116,"")</f>
        <v/>
      </c>
      <c r="D2116" s="28" t="str">
        <f>IF(RawData!E2116&lt;&gt;"",RawData!E2116,"")</f>
        <v/>
      </c>
      <c r="E2116" t="str">
        <f>IF(RawData!F2116&lt;&gt;"",CONCATENATE(RawData!F2116,", ",LEFT(RawData!G2116,1)),"")</f>
        <v/>
      </c>
      <c r="G2116" s="30" t="str">
        <f t="shared" si="33"/>
        <v/>
      </c>
      <c r="H2116" t="str">
        <f>IF(A2116&lt;&gt;"",VLOOKUP(G2116,ScoreRanges!$C$4:$E$8,3),"")</f>
        <v/>
      </c>
      <c r="J2116" s="30" t="str">
        <f>IF(AND(ConversionTable!$F$2&lt;&gt;"",A2116&lt;&gt;""),VLOOKUP(G2116,ConversionTable!B$2:D$402,3),"")</f>
        <v/>
      </c>
      <c r="K2116" t="str">
        <f>IF(AND(ConversionTable!$F$2&lt;&gt;"",A2116&lt;&gt;""),VLOOKUP(J2116,ConversionTable!I$4:K$7,3),"")</f>
        <v/>
      </c>
      <c r="M2116" t="str">
        <f>IF(A2116&lt;&gt;"",(RawData!AC2116*ScoringModel!$B$11+RawData!AD2116*ScoringModel!$B$21+RawData!AE2116*ScoringModel!$B$31)*0.01,"")</f>
        <v/>
      </c>
      <c r="N2116" t="str">
        <f>IF(A2116&lt;&gt;"",(RawData!H2116*ScoringModel!$B$4+RawData!I2116*ScoringModel!$B$5+RawData!J2116*ScoringModel!$B$6+RawData!K2116*ScoringModel!$B$7+RawData!L2116*ScoringModel!$B$8+RawData!M2116*ScoringModel!$B$9+RawData!N2116*ScoringModel!$B$10)*0.01,"")</f>
        <v/>
      </c>
      <c r="O2116" t="str">
        <f>IF(A2116&lt;&gt;"",(RawData!O2116*ScoringModel!$B$14+RawData!P2116*ScoringModel!$B$15+RawData!Q2116*ScoringModel!$B$16+RawData!R2116*ScoringModel!$B$17+RawData!S2116*ScoringModel!$B$18+RawData!T2116*ScoringModel!$B$19+RawData!U2116*ScoringModel!$B$20)*0.01,"")</f>
        <v/>
      </c>
      <c r="P2116" t="str">
        <f>IF(A2116&lt;&gt;"",(RawData!V2116*ScoringModel!$B$24+RawData!W2116*ScoringModel!$B$25+RawData!X2116*ScoringModel!$B$26+RawData!Y2116*ScoringModel!$B$27+RawData!Z2116*ScoringModel!$B$28+RawData!AA2116*ScoringModel!$B$29+RawData!AB2116*ScoringModel!$B$30)*0.01,"")</f>
        <v/>
      </c>
      <c r="Q2116" s="19"/>
      <c r="R2116" s="19"/>
      <c r="S2116" s="19"/>
      <c r="T2116" s="19"/>
      <c r="U2116" s="19"/>
      <c r="V2116" s="19"/>
    </row>
    <row r="2117" spans="1:22" x14ac:dyDescent="0.25">
      <c r="A2117" t="str">
        <f>IF(RawData!A2117&lt;&gt;"",RawData!A2117,"")</f>
        <v/>
      </c>
      <c r="B2117" t="str">
        <f>IF(RawData!B2117&lt;&gt;"",CONCATENATE(RawData!B2117,", ",RawData!C2117),"")</f>
        <v/>
      </c>
      <c r="C2117" t="str">
        <f>IF(RawData!D2117&lt;&gt;"",RawData!D2117,"")</f>
        <v/>
      </c>
      <c r="D2117" s="28" t="str">
        <f>IF(RawData!E2117&lt;&gt;"",RawData!E2117,"")</f>
        <v/>
      </c>
      <c r="E2117" t="str">
        <f>IF(RawData!F2117&lt;&gt;"",CONCATENATE(RawData!F2117,", ",LEFT(RawData!G2117,1)),"")</f>
        <v/>
      </c>
      <c r="G2117" s="30" t="str">
        <f t="shared" si="33"/>
        <v/>
      </c>
      <c r="H2117" t="str">
        <f>IF(A2117&lt;&gt;"",VLOOKUP(G2117,ScoreRanges!$C$4:$E$8,3),"")</f>
        <v/>
      </c>
      <c r="J2117" s="30" t="str">
        <f>IF(AND(ConversionTable!$F$2&lt;&gt;"",A2117&lt;&gt;""),VLOOKUP(G2117,ConversionTable!B$2:D$402,3),"")</f>
        <v/>
      </c>
      <c r="K2117" t="str">
        <f>IF(AND(ConversionTable!$F$2&lt;&gt;"",A2117&lt;&gt;""),VLOOKUP(J2117,ConversionTable!I$4:K$7,3),"")</f>
        <v/>
      </c>
      <c r="M2117" t="str">
        <f>IF(A2117&lt;&gt;"",(RawData!AC2117*ScoringModel!$B$11+RawData!AD2117*ScoringModel!$B$21+RawData!AE2117*ScoringModel!$B$31)*0.01,"")</f>
        <v/>
      </c>
      <c r="N2117" t="str">
        <f>IF(A2117&lt;&gt;"",(RawData!H2117*ScoringModel!$B$4+RawData!I2117*ScoringModel!$B$5+RawData!J2117*ScoringModel!$B$6+RawData!K2117*ScoringModel!$B$7+RawData!L2117*ScoringModel!$B$8+RawData!M2117*ScoringModel!$B$9+RawData!N2117*ScoringModel!$B$10)*0.01,"")</f>
        <v/>
      </c>
      <c r="O2117" t="str">
        <f>IF(A2117&lt;&gt;"",(RawData!O2117*ScoringModel!$B$14+RawData!P2117*ScoringModel!$B$15+RawData!Q2117*ScoringModel!$B$16+RawData!R2117*ScoringModel!$B$17+RawData!S2117*ScoringModel!$B$18+RawData!T2117*ScoringModel!$B$19+RawData!U2117*ScoringModel!$B$20)*0.01,"")</f>
        <v/>
      </c>
      <c r="P2117" t="str">
        <f>IF(A2117&lt;&gt;"",(RawData!V2117*ScoringModel!$B$24+RawData!W2117*ScoringModel!$B$25+RawData!X2117*ScoringModel!$B$26+RawData!Y2117*ScoringModel!$B$27+RawData!Z2117*ScoringModel!$B$28+RawData!AA2117*ScoringModel!$B$29+RawData!AB2117*ScoringModel!$B$30)*0.01,"")</f>
        <v/>
      </c>
      <c r="Q2117" s="19"/>
      <c r="R2117" s="19"/>
      <c r="S2117" s="19"/>
      <c r="T2117" s="19"/>
      <c r="U2117" s="19"/>
      <c r="V2117" s="19"/>
    </row>
    <row r="2118" spans="1:22" x14ac:dyDescent="0.25">
      <c r="A2118" t="str">
        <f>IF(RawData!A2118&lt;&gt;"",RawData!A2118,"")</f>
        <v/>
      </c>
      <c r="B2118" t="str">
        <f>IF(RawData!B2118&lt;&gt;"",CONCATENATE(RawData!B2118,", ",RawData!C2118),"")</f>
        <v/>
      </c>
      <c r="C2118" t="str">
        <f>IF(RawData!D2118&lt;&gt;"",RawData!D2118,"")</f>
        <v/>
      </c>
      <c r="D2118" s="28" t="str">
        <f>IF(RawData!E2118&lt;&gt;"",RawData!E2118,"")</f>
        <v/>
      </c>
      <c r="E2118" t="str">
        <f>IF(RawData!F2118&lt;&gt;"",CONCATENATE(RawData!F2118,", ",LEFT(RawData!G2118,1)),"")</f>
        <v/>
      </c>
      <c r="G2118" s="30" t="str">
        <f t="shared" si="33"/>
        <v/>
      </c>
      <c r="H2118" t="str">
        <f>IF(A2118&lt;&gt;"",VLOOKUP(G2118,ScoreRanges!$C$4:$E$8,3),"")</f>
        <v/>
      </c>
      <c r="J2118" s="30" t="str">
        <f>IF(AND(ConversionTable!$F$2&lt;&gt;"",A2118&lt;&gt;""),VLOOKUP(G2118,ConversionTable!B$2:D$402,3),"")</f>
        <v/>
      </c>
      <c r="K2118" t="str">
        <f>IF(AND(ConversionTable!$F$2&lt;&gt;"",A2118&lt;&gt;""),VLOOKUP(J2118,ConversionTable!I$4:K$7,3),"")</f>
        <v/>
      </c>
      <c r="M2118" t="str">
        <f>IF(A2118&lt;&gt;"",(RawData!AC2118*ScoringModel!$B$11+RawData!AD2118*ScoringModel!$B$21+RawData!AE2118*ScoringModel!$B$31)*0.01,"")</f>
        <v/>
      </c>
      <c r="N2118" t="str">
        <f>IF(A2118&lt;&gt;"",(RawData!H2118*ScoringModel!$B$4+RawData!I2118*ScoringModel!$B$5+RawData!J2118*ScoringModel!$B$6+RawData!K2118*ScoringModel!$B$7+RawData!L2118*ScoringModel!$B$8+RawData!M2118*ScoringModel!$B$9+RawData!N2118*ScoringModel!$B$10)*0.01,"")</f>
        <v/>
      </c>
      <c r="O2118" t="str">
        <f>IF(A2118&lt;&gt;"",(RawData!O2118*ScoringModel!$B$14+RawData!P2118*ScoringModel!$B$15+RawData!Q2118*ScoringModel!$B$16+RawData!R2118*ScoringModel!$B$17+RawData!S2118*ScoringModel!$B$18+RawData!T2118*ScoringModel!$B$19+RawData!U2118*ScoringModel!$B$20)*0.01,"")</f>
        <v/>
      </c>
      <c r="P2118" t="str">
        <f>IF(A2118&lt;&gt;"",(RawData!V2118*ScoringModel!$B$24+RawData!W2118*ScoringModel!$B$25+RawData!X2118*ScoringModel!$B$26+RawData!Y2118*ScoringModel!$B$27+RawData!Z2118*ScoringModel!$B$28+RawData!AA2118*ScoringModel!$B$29+RawData!AB2118*ScoringModel!$B$30)*0.01,"")</f>
        <v/>
      </c>
      <c r="Q2118" s="19"/>
      <c r="R2118" s="19"/>
      <c r="S2118" s="19"/>
      <c r="T2118" s="19"/>
      <c r="U2118" s="19"/>
      <c r="V2118" s="19"/>
    </row>
    <row r="2119" spans="1:22" x14ac:dyDescent="0.25">
      <c r="A2119" t="str">
        <f>IF(RawData!A2119&lt;&gt;"",RawData!A2119,"")</f>
        <v/>
      </c>
      <c r="B2119" t="str">
        <f>IF(RawData!B2119&lt;&gt;"",CONCATENATE(RawData!B2119,", ",RawData!C2119),"")</f>
        <v/>
      </c>
      <c r="C2119" t="str">
        <f>IF(RawData!D2119&lt;&gt;"",RawData!D2119,"")</f>
        <v/>
      </c>
      <c r="D2119" s="28" t="str">
        <f>IF(RawData!E2119&lt;&gt;"",RawData!E2119,"")</f>
        <v/>
      </c>
      <c r="E2119" t="str">
        <f>IF(RawData!F2119&lt;&gt;"",CONCATENATE(RawData!F2119,", ",LEFT(RawData!G2119,1)),"")</f>
        <v/>
      </c>
      <c r="G2119" s="30" t="str">
        <f t="shared" si="33"/>
        <v/>
      </c>
      <c r="H2119" t="str">
        <f>IF(A2119&lt;&gt;"",VLOOKUP(G2119,ScoreRanges!$C$4:$E$8,3),"")</f>
        <v/>
      </c>
      <c r="J2119" s="30" t="str">
        <f>IF(AND(ConversionTable!$F$2&lt;&gt;"",A2119&lt;&gt;""),VLOOKUP(G2119,ConversionTable!B$2:D$402,3),"")</f>
        <v/>
      </c>
      <c r="K2119" t="str">
        <f>IF(AND(ConversionTable!$F$2&lt;&gt;"",A2119&lt;&gt;""),VLOOKUP(J2119,ConversionTable!I$4:K$7,3),"")</f>
        <v/>
      </c>
      <c r="M2119" t="str">
        <f>IF(A2119&lt;&gt;"",(RawData!AC2119*ScoringModel!$B$11+RawData!AD2119*ScoringModel!$B$21+RawData!AE2119*ScoringModel!$B$31)*0.01,"")</f>
        <v/>
      </c>
      <c r="N2119" t="str">
        <f>IF(A2119&lt;&gt;"",(RawData!H2119*ScoringModel!$B$4+RawData!I2119*ScoringModel!$B$5+RawData!J2119*ScoringModel!$B$6+RawData!K2119*ScoringModel!$B$7+RawData!L2119*ScoringModel!$B$8+RawData!M2119*ScoringModel!$B$9+RawData!N2119*ScoringModel!$B$10)*0.01,"")</f>
        <v/>
      </c>
      <c r="O2119" t="str">
        <f>IF(A2119&lt;&gt;"",(RawData!O2119*ScoringModel!$B$14+RawData!P2119*ScoringModel!$B$15+RawData!Q2119*ScoringModel!$B$16+RawData!R2119*ScoringModel!$B$17+RawData!S2119*ScoringModel!$B$18+RawData!T2119*ScoringModel!$B$19+RawData!U2119*ScoringModel!$B$20)*0.01,"")</f>
        <v/>
      </c>
      <c r="P2119" t="str">
        <f>IF(A2119&lt;&gt;"",(RawData!V2119*ScoringModel!$B$24+RawData!W2119*ScoringModel!$B$25+RawData!X2119*ScoringModel!$B$26+RawData!Y2119*ScoringModel!$B$27+RawData!Z2119*ScoringModel!$B$28+RawData!AA2119*ScoringModel!$B$29+RawData!AB2119*ScoringModel!$B$30)*0.01,"")</f>
        <v/>
      </c>
      <c r="Q2119" s="19"/>
      <c r="R2119" s="19"/>
      <c r="S2119" s="19"/>
      <c r="T2119" s="19"/>
      <c r="U2119" s="19"/>
      <c r="V2119" s="19"/>
    </row>
    <row r="2120" spans="1:22" x14ac:dyDescent="0.25">
      <c r="A2120" t="str">
        <f>IF(RawData!A2120&lt;&gt;"",RawData!A2120,"")</f>
        <v/>
      </c>
      <c r="B2120" t="str">
        <f>IF(RawData!B2120&lt;&gt;"",CONCATENATE(RawData!B2120,", ",RawData!C2120),"")</f>
        <v/>
      </c>
      <c r="C2120" t="str">
        <f>IF(RawData!D2120&lt;&gt;"",RawData!D2120,"")</f>
        <v/>
      </c>
      <c r="D2120" s="28" t="str">
        <f>IF(RawData!E2120&lt;&gt;"",RawData!E2120,"")</f>
        <v/>
      </c>
      <c r="E2120" t="str">
        <f>IF(RawData!F2120&lt;&gt;"",CONCATENATE(RawData!F2120,", ",LEFT(RawData!G2120,1)),"")</f>
        <v/>
      </c>
      <c r="G2120" s="30" t="str">
        <f t="shared" si="33"/>
        <v/>
      </c>
      <c r="H2120" t="str">
        <f>IF(A2120&lt;&gt;"",VLOOKUP(G2120,ScoreRanges!$C$4:$E$8,3),"")</f>
        <v/>
      </c>
      <c r="J2120" s="30" t="str">
        <f>IF(AND(ConversionTable!$F$2&lt;&gt;"",A2120&lt;&gt;""),VLOOKUP(G2120,ConversionTable!B$2:D$402,3),"")</f>
        <v/>
      </c>
      <c r="K2120" t="str">
        <f>IF(AND(ConversionTable!$F$2&lt;&gt;"",A2120&lt;&gt;""),VLOOKUP(J2120,ConversionTable!I$4:K$7,3),"")</f>
        <v/>
      </c>
      <c r="M2120" t="str">
        <f>IF(A2120&lt;&gt;"",(RawData!AC2120*ScoringModel!$B$11+RawData!AD2120*ScoringModel!$B$21+RawData!AE2120*ScoringModel!$B$31)*0.01,"")</f>
        <v/>
      </c>
      <c r="N2120" t="str">
        <f>IF(A2120&lt;&gt;"",(RawData!H2120*ScoringModel!$B$4+RawData!I2120*ScoringModel!$B$5+RawData!J2120*ScoringModel!$B$6+RawData!K2120*ScoringModel!$B$7+RawData!L2120*ScoringModel!$B$8+RawData!M2120*ScoringModel!$B$9+RawData!N2120*ScoringModel!$B$10)*0.01,"")</f>
        <v/>
      </c>
      <c r="O2120" t="str">
        <f>IF(A2120&lt;&gt;"",(RawData!O2120*ScoringModel!$B$14+RawData!P2120*ScoringModel!$B$15+RawData!Q2120*ScoringModel!$B$16+RawData!R2120*ScoringModel!$B$17+RawData!S2120*ScoringModel!$B$18+RawData!T2120*ScoringModel!$B$19+RawData!U2120*ScoringModel!$B$20)*0.01,"")</f>
        <v/>
      </c>
      <c r="P2120" t="str">
        <f>IF(A2120&lt;&gt;"",(RawData!V2120*ScoringModel!$B$24+RawData!W2120*ScoringModel!$B$25+RawData!X2120*ScoringModel!$B$26+RawData!Y2120*ScoringModel!$B$27+RawData!Z2120*ScoringModel!$B$28+RawData!AA2120*ScoringModel!$B$29+RawData!AB2120*ScoringModel!$B$30)*0.01,"")</f>
        <v/>
      </c>
      <c r="Q2120" s="19"/>
      <c r="R2120" s="19"/>
      <c r="S2120" s="19"/>
      <c r="T2120" s="19"/>
      <c r="U2120" s="19"/>
      <c r="V2120" s="19"/>
    </row>
    <row r="2121" spans="1:22" x14ac:dyDescent="0.25">
      <c r="A2121" t="str">
        <f>IF(RawData!A2121&lt;&gt;"",RawData!A2121,"")</f>
        <v/>
      </c>
      <c r="B2121" t="str">
        <f>IF(RawData!B2121&lt;&gt;"",CONCATENATE(RawData!B2121,", ",RawData!C2121),"")</f>
        <v/>
      </c>
      <c r="C2121" t="str">
        <f>IF(RawData!D2121&lt;&gt;"",RawData!D2121,"")</f>
        <v/>
      </c>
      <c r="D2121" s="28" t="str">
        <f>IF(RawData!E2121&lt;&gt;"",RawData!E2121,"")</f>
        <v/>
      </c>
      <c r="E2121" t="str">
        <f>IF(RawData!F2121&lt;&gt;"",CONCATENATE(RawData!F2121,", ",LEFT(RawData!G2121,1)),"")</f>
        <v/>
      </c>
      <c r="G2121" s="30" t="str">
        <f t="shared" si="33"/>
        <v/>
      </c>
      <c r="H2121" t="str">
        <f>IF(A2121&lt;&gt;"",VLOOKUP(G2121,ScoreRanges!$C$4:$E$8,3),"")</f>
        <v/>
      </c>
      <c r="J2121" s="30" t="str">
        <f>IF(AND(ConversionTable!$F$2&lt;&gt;"",A2121&lt;&gt;""),VLOOKUP(G2121,ConversionTable!B$2:D$402,3),"")</f>
        <v/>
      </c>
      <c r="K2121" t="str">
        <f>IF(AND(ConversionTable!$F$2&lt;&gt;"",A2121&lt;&gt;""),VLOOKUP(J2121,ConversionTable!I$4:K$7,3),"")</f>
        <v/>
      </c>
      <c r="M2121" t="str">
        <f>IF(A2121&lt;&gt;"",(RawData!AC2121*ScoringModel!$B$11+RawData!AD2121*ScoringModel!$B$21+RawData!AE2121*ScoringModel!$B$31)*0.01,"")</f>
        <v/>
      </c>
      <c r="N2121" t="str">
        <f>IF(A2121&lt;&gt;"",(RawData!H2121*ScoringModel!$B$4+RawData!I2121*ScoringModel!$B$5+RawData!J2121*ScoringModel!$B$6+RawData!K2121*ScoringModel!$B$7+RawData!L2121*ScoringModel!$B$8+RawData!M2121*ScoringModel!$B$9+RawData!N2121*ScoringModel!$B$10)*0.01,"")</f>
        <v/>
      </c>
      <c r="O2121" t="str">
        <f>IF(A2121&lt;&gt;"",(RawData!O2121*ScoringModel!$B$14+RawData!P2121*ScoringModel!$B$15+RawData!Q2121*ScoringModel!$B$16+RawData!R2121*ScoringModel!$B$17+RawData!S2121*ScoringModel!$B$18+RawData!T2121*ScoringModel!$B$19+RawData!U2121*ScoringModel!$B$20)*0.01,"")</f>
        <v/>
      </c>
      <c r="P2121" t="str">
        <f>IF(A2121&lt;&gt;"",(RawData!V2121*ScoringModel!$B$24+RawData!W2121*ScoringModel!$B$25+RawData!X2121*ScoringModel!$B$26+RawData!Y2121*ScoringModel!$B$27+RawData!Z2121*ScoringModel!$B$28+RawData!AA2121*ScoringModel!$B$29+RawData!AB2121*ScoringModel!$B$30)*0.01,"")</f>
        <v/>
      </c>
      <c r="Q2121" s="19"/>
      <c r="R2121" s="19"/>
      <c r="S2121" s="19"/>
      <c r="T2121" s="19"/>
      <c r="U2121" s="19"/>
      <c r="V2121" s="19"/>
    </row>
    <row r="2122" spans="1:22" x14ac:dyDescent="0.25">
      <c r="A2122" t="str">
        <f>IF(RawData!A2122&lt;&gt;"",RawData!A2122,"")</f>
        <v/>
      </c>
      <c r="B2122" t="str">
        <f>IF(RawData!B2122&lt;&gt;"",CONCATENATE(RawData!B2122,", ",RawData!C2122),"")</f>
        <v/>
      </c>
      <c r="C2122" t="str">
        <f>IF(RawData!D2122&lt;&gt;"",RawData!D2122,"")</f>
        <v/>
      </c>
      <c r="D2122" s="28" t="str">
        <f>IF(RawData!E2122&lt;&gt;"",RawData!E2122,"")</f>
        <v/>
      </c>
      <c r="E2122" t="str">
        <f>IF(RawData!F2122&lt;&gt;"",CONCATENATE(RawData!F2122,", ",LEFT(RawData!G2122,1)),"")</f>
        <v/>
      </c>
      <c r="G2122" s="30" t="str">
        <f t="shared" si="33"/>
        <v/>
      </c>
      <c r="H2122" t="str">
        <f>IF(A2122&lt;&gt;"",VLOOKUP(G2122,ScoreRanges!$C$4:$E$8,3),"")</f>
        <v/>
      </c>
      <c r="J2122" s="30" t="str">
        <f>IF(AND(ConversionTable!$F$2&lt;&gt;"",A2122&lt;&gt;""),VLOOKUP(G2122,ConversionTable!B$2:D$402,3),"")</f>
        <v/>
      </c>
      <c r="K2122" t="str">
        <f>IF(AND(ConversionTable!$F$2&lt;&gt;"",A2122&lt;&gt;""),VLOOKUP(J2122,ConversionTable!I$4:K$7,3),"")</f>
        <v/>
      </c>
      <c r="M2122" t="str">
        <f>IF(A2122&lt;&gt;"",(RawData!AC2122*ScoringModel!$B$11+RawData!AD2122*ScoringModel!$B$21+RawData!AE2122*ScoringModel!$B$31)*0.01,"")</f>
        <v/>
      </c>
      <c r="N2122" t="str">
        <f>IF(A2122&lt;&gt;"",(RawData!H2122*ScoringModel!$B$4+RawData!I2122*ScoringModel!$B$5+RawData!J2122*ScoringModel!$B$6+RawData!K2122*ScoringModel!$B$7+RawData!L2122*ScoringModel!$B$8+RawData!M2122*ScoringModel!$B$9+RawData!N2122*ScoringModel!$B$10)*0.01,"")</f>
        <v/>
      </c>
      <c r="O2122" t="str">
        <f>IF(A2122&lt;&gt;"",(RawData!O2122*ScoringModel!$B$14+RawData!P2122*ScoringModel!$B$15+RawData!Q2122*ScoringModel!$B$16+RawData!R2122*ScoringModel!$B$17+RawData!S2122*ScoringModel!$B$18+RawData!T2122*ScoringModel!$B$19+RawData!U2122*ScoringModel!$B$20)*0.01,"")</f>
        <v/>
      </c>
      <c r="P2122" t="str">
        <f>IF(A2122&lt;&gt;"",(RawData!V2122*ScoringModel!$B$24+RawData!W2122*ScoringModel!$B$25+RawData!X2122*ScoringModel!$B$26+RawData!Y2122*ScoringModel!$B$27+RawData!Z2122*ScoringModel!$B$28+RawData!AA2122*ScoringModel!$B$29+RawData!AB2122*ScoringModel!$B$30)*0.01,"")</f>
        <v/>
      </c>
      <c r="Q2122" s="19"/>
      <c r="R2122" s="19"/>
      <c r="S2122" s="19"/>
      <c r="T2122" s="19"/>
      <c r="U2122" s="19"/>
      <c r="V2122" s="19"/>
    </row>
    <row r="2123" spans="1:22" x14ac:dyDescent="0.25">
      <c r="A2123" t="str">
        <f>IF(RawData!A2123&lt;&gt;"",RawData!A2123,"")</f>
        <v/>
      </c>
      <c r="B2123" t="str">
        <f>IF(RawData!B2123&lt;&gt;"",CONCATENATE(RawData!B2123,", ",RawData!C2123),"")</f>
        <v/>
      </c>
      <c r="C2123" t="str">
        <f>IF(RawData!D2123&lt;&gt;"",RawData!D2123,"")</f>
        <v/>
      </c>
      <c r="D2123" s="28" t="str">
        <f>IF(RawData!E2123&lt;&gt;"",RawData!E2123,"")</f>
        <v/>
      </c>
      <c r="E2123" t="str">
        <f>IF(RawData!F2123&lt;&gt;"",CONCATENATE(RawData!F2123,", ",LEFT(RawData!G2123,1)),"")</f>
        <v/>
      </c>
      <c r="G2123" s="30" t="str">
        <f t="shared" si="33"/>
        <v/>
      </c>
      <c r="H2123" t="str">
        <f>IF(A2123&lt;&gt;"",VLOOKUP(G2123,ScoreRanges!$C$4:$E$8,3),"")</f>
        <v/>
      </c>
      <c r="J2123" s="30" t="str">
        <f>IF(AND(ConversionTable!$F$2&lt;&gt;"",A2123&lt;&gt;""),VLOOKUP(G2123,ConversionTable!B$2:D$402,3),"")</f>
        <v/>
      </c>
      <c r="K2123" t="str">
        <f>IF(AND(ConversionTable!$F$2&lt;&gt;"",A2123&lt;&gt;""),VLOOKUP(J2123,ConversionTable!I$4:K$7,3),"")</f>
        <v/>
      </c>
      <c r="M2123" t="str">
        <f>IF(A2123&lt;&gt;"",(RawData!AC2123*ScoringModel!$B$11+RawData!AD2123*ScoringModel!$B$21+RawData!AE2123*ScoringModel!$B$31)*0.01,"")</f>
        <v/>
      </c>
      <c r="N2123" t="str">
        <f>IF(A2123&lt;&gt;"",(RawData!H2123*ScoringModel!$B$4+RawData!I2123*ScoringModel!$B$5+RawData!J2123*ScoringModel!$B$6+RawData!K2123*ScoringModel!$B$7+RawData!L2123*ScoringModel!$B$8+RawData!M2123*ScoringModel!$B$9+RawData!N2123*ScoringModel!$B$10)*0.01,"")</f>
        <v/>
      </c>
      <c r="O2123" t="str">
        <f>IF(A2123&lt;&gt;"",(RawData!O2123*ScoringModel!$B$14+RawData!P2123*ScoringModel!$B$15+RawData!Q2123*ScoringModel!$B$16+RawData!R2123*ScoringModel!$B$17+RawData!S2123*ScoringModel!$B$18+RawData!T2123*ScoringModel!$B$19+RawData!U2123*ScoringModel!$B$20)*0.01,"")</f>
        <v/>
      </c>
      <c r="P2123" t="str">
        <f>IF(A2123&lt;&gt;"",(RawData!V2123*ScoringModel!$B$24+RawData!W2123*ScoringModel!$B$25+RawData!X2123*ScoringModel!$B$26+RawData!Y2123*ScoringModel!$B$27+RawData!Z2123*ScoringModel!$B$28+RawData!AA2123*ScoringModel!$B$29+RawData!AB2123*ScoringModel!$B$30)*0.01,"")</f>
        <v/>
      </c>
      <c r="Q2123" s="19"/>
      <c r="R2123" s="19"/>
      <c r="S2123" s="19"/>
      <c r="T2123" s="19"/>
      <c r="U2123" s="19"/>
      <c r="V2123" s="19"/>
    </row>
    <row r="2124" spans="1:22" x14ac:dyDescent="0.25">
      <c r="A2124" t="str">
        <f>IF(RawData!A2124&lt;&gt;"",RawData!A2124,"")</f>
        <v/>
      </c>
      <c r="B2124" t="str">
        <f>IF(RawData!B2124&lt;&gt;"",CONCATENATE(RawData!B2124,", ",RawData!C2124),"")</f>
        <v/>
      </c>
      <c r="C2124" t="str">
        <f>IF(RawData!D2124&lt;&gt;"",RawData!D2124,"")</f>
        <v/>
      </c>
      <c r="D2124" s="28" t="str">
        <f>IF(RawData!E2124&lt;&gt;"",RawData!E2124,"")</f>
        <v/>
      </c>
      <c r="E2124" t="str">
        <f>IF(RawData!F2124&lt;&gt;"",CONCATENATE(RawData!F2124,", ",LEFT(RawData!G2124,1)),"")</f>
        <v/>
      </c>
      <c r="G2124" s="30" t="str">
        <f t="shared" si="33"/>
        <v/>
      </c>
      <c r="H2124" t="str">
        <f>IF(A2124&lt;&gt;"",VLOOKUP(G2124,ScoreRanges!$C$4:$E$8,3),"")</f>
        <v/>
      </c>
      <c r="J2124" s="30" t="str">
        <f>IF(AND(ConversionTable!$F$2&lt;&gt;"",A2124&lt;&gt;""),VLOOKUP(G2124,ConversionTable!B$2:D$402,3),"")</f>
        <v/>
      </c>
      <c r="K2124" t="str">
        <f>IF(AND(ConversionTable!$F$2&lt;&gt;"",A2124&lt;&gt;""),VLOOKUP(J2124,ConversionTable!I$4:K$7,3),"")</f>
        <v/>
      </c>
      <c r="M2124" t="str">
        <f>IF(A2124&lt;&gt;"",(RawData!AC2124*ScoringModel!$B$11+RawData!AD2124*ScoringModel!$B$21+RawData!AE2124*ScoringModel!$B$31)*0.01,"")</f>
        <v/>
      </c>
      <c r="N2124" t="str">
        <f>IF(A2124&lt;&gt;"",(RawData!H2124*ScoringModel!$B$4+RawData!I2124*ScoringModel!$B$5+RawData!J2124*ScoringModel!$B$6+RawData!K2124*ScoringModel!$B$7+RawData!L2124*ScoringModel!$B$8+RawData!M2124*ScoringModel!$B$9+RawData!N2124*ScoringModel!$B$10)*0.01,"")</f>
        <v/>
      </c>
      <c r="O2124" t="str">
        <f>IF(A2124&lt;&gt;"",(RawData!O2124*ScoringModel!$B$14+RawData!P2124*ScoringModel!$B$15+RawData!Q2124*ScoringModel!$B$16+RawData!R2124*ScoringModel!$B$17+RawData!S2124*ScoringModel!$B$18+RawData!T2124*ScoringModel!$B$19+RawData!U2124*ScoringModel!$B$20)*0.01,"")</f>
        <v/>
      </c>
      <c r="P2124" t="str">
        <f>IF(A2124&lt;&gt;"",(RawData!V2124*ScoringModel!$B$24+RawData!W2124*ScoringModel!$B$25+RawData!X2124*ScoringModel!$B$26+RawData!Y2124*ScoringModel!$B$27+RawData!Z2124*ScoringModel!$B$28+RawData!AA2124*ScoringModel!$B$29+RawData!AB2124*ScoringModel!$B$30)*0.01,"")</f>
        <v/>
      </c>
      <c r="Q2124" s="19"/>
      <c r="R2124" s="19"/>
      <c r="S2124" s="19"/>
      <c r="T2124" s="19"/>
      <c r="U2124" s="19"/>
      <c r="V2124" s="19"/>
    </row>
    <row r="2125" spans="1:22" x14ac:dyDescent="0.25">
      <c r="A2125" t="str">
        <f>IF(RawData!A2125&lt;&gt;"",RawData!A2125,"")</f>
        <v/>
      </c>
      <c r="B2125" t="str">
        <f>IF(RawData!B2125&lt;&gt;"",CONCATENATE(RawData!B2125,", ",RawData!C2125),"")</f>
        <v/>
      </c>
      <c r="C2125" t="str">
        <f>IF(RawData!D2125&lt;&gt;"",RawData!D2125,"")</f>
        <v/>
      </c>
      <c r="D2125" s="28" t="str">
        <f>IF(RawData!E2125&lt;&gt;"",RawData!E2125,"")</f>
        <v/>
      </c>
      <c r="E2125" t="str">
        <f>IF(RawData!F2125&lt;&gt;"",CONCATENATE(RawData!F2125,", ",LEFT(RawData!G2125,1)),"")</f>
        <v/>
      </c>
      <c r="G2125" s="30" t="str">
        <f t="shared" si="33"/>
        <v/>
      </c>
      <c r="H2125" t="str">
        <f>IF(A2125&lt;&gt;"",VLOOKUP(G2125,ScoreRanges!$C$4:$E$8,3),"")</f>
        <v/>
      </c>
      <c r="J2125" s="30" t="str">
        <f>IF(AND(ConversionTable!$F$2&lt;&gt;"",A2125&lt;&gt;""),VLOOKUP(G2125,ConversionTable!B$2:D$402,3),"")</f>
        <v/>
      </c>
      <c r="K2125" t="str">
        <f>IF(AND(ConversionTable!$F$2&lt;&gt;"",A2125&lt;&gt;""),VLOOKUP(J2125,ConversionTable!I$4:K$7,3),"")</f>
        <v/>
      </c>
      <c r="M2125" t="str">
        <f>IF(A2125&lt;&gt;"",(RawData!AC2125*ScoringModel!$B$11+RawData!AD2125*ScoringModel!$B$21+RawData!AE2125*ScoringModel!$B$31)*0.01,"")</f>
        <v/>
      </c>
      <c r="N2125" t="str">
        <f>IF(A2125&lt;&gt;"",(RawData!H2125*ScoringModel!$B$4+RawData!I2125*ScoringModel!$B$5+RawData!J2125*ScoringModel!$B$6+RawData!K2125*ScoringModel!$B$7+RawData!L2125*ScoringModel!$B$8+RawData!M2125*ScoringModel!$B$9+RawData!N2125*ScoringModel!$B$10)*0.01,"")</f>
        <v/>
      </c>
      <c r="O2125" t="str">
        <f>IF(A2125&lt;&gt;"",(RawData!O2125*ScoringModel!$B$14+RawData!P2125*ScoringModel!$B$15+RawData!Q2125*ScoringModel!$B$16+RawData!R2125*ScoringModel!$B$17+RawData!S2125*ScoringModel!$B$18+RawData!T2125*ScoringModel!$B$19+RawData!U2125*ScoringModel!$B$20)*0.01,"")</f>
        <v/>
      </c>
      <c r="P2125" t="str">
        <f>IF(A2125&lt;&gt;"",(RawData!V2125*ScoringModel!$B$24+RawData!W2125*ScoringModel!$B$25+RawData!X2125*ScoringModel!$B$26+RawData!Y2125*ScoringModel!$B$27+RawData!Z2125*ScoringModel!$B$28+RawData!AA2125*ScoringModel!$B$29+RawData!AB2125*ScoringModel!$B$30)*0.01,"")</f>
        <v/>
      </c>
      <c r="Q2125" s="19"/>
      <c r="R2125" s="19"/>
      <c r="S2125" s="19"/>
      <c r="T2125" s="19"/>
      <c r="U2125" s="19"/>
      <c r="V2125" s="19"/>
    </row>
    <row r="2126" spans="1:22" x14ac:dyDescent="0.25">
      <c r="A2126" t="str">
        <f>IF(RawData!A2126&lt;&gt;"",RawData!A2126,"")</f>
        <v/>
      </c>
      <c r="B2126" t="str">
        <f>IF(RawData!B2126&lt;&gt;"",CONCATENATE(RawData!B2126,", ",RawData!C2126),"")</f>
        <v/>
      </c>
      <c r="C2126" t="str">
        <f>IF(RawData!D2126&lt;&gt;"",RawData!D2126,"")</f>
        <v/>
      </c>
      <c r="D2126" s="28" t="str">
        <f>IF(RawData!E2126&lt;&gt;"",RawData!E2126,"")</f>
        <v/>
      </c>
      <c r="E2126" t="str">
        <f>IF(RawData!F2126&lt;&gt;"",CONCATENATE(RawData!F2126,", ",LEFT(RawData!G2126,1)),"")</f>
        <v/>
      </c>
      <c r="G2126" s="30" t="str">
        <f t="shared" si="33"/>
        <v/>
      </c>
      <c r="H2126" t="str">
        <f>IF(A2126&lt;&gt;"",VLOOKUP(G2126,ScoreRanges!$C$4:$E$8,3),"")</f>
        <v/>
      </c>
      <c r="J2126" s="30" t="str">
        <f>IF(AND(ConversionTable!$F$2&lt;&gt;"",A2126&lt;&gt;""),VLOOKUP(G2126,ConversionTable!B$2:D$402,3),"")</f>
        <v/>
      </c>
      <c r="K2126" t="str">
        <f>IF(AND(ConversionTable!$F$2&lt;&gt;"",A2126&lt;&gt;""),VLOOKUP(J2126,ConversionTable!I$4:K$7,3),"")</f>
        <v/>
      </c>
      <c r="M2126" t="str">
        <f>IF(A2126&lt;&gt;"",(RawData!AC2126*ScoringModel!$B$11+RawData!AD2126*ScoringModel!$B$21+RawData!AE2126*ScoringModel!$B$31)*0.01,"")</f>
        <v/>
      </c>
      <c r="N2126" t="str">
        <f>IF(A2126&lt;&gt;"",(RawData!H2126*ScoringModel!$B$4+RawData!I2126*ScoringModel!$B$5+RawData!J2126*ScoringModel!$B$6+RawData!K2126*ScoringModel!$B$7+RawData!L2126*ScoringModel!$B$8+RawData!M2126*ScoringModel!$B$9+RawData!N2126*ScoringModel!$B$10)*0.01,"")</f>
        <v/>
      </c>
      <c r="O2126" t="str">
        <f>IF(A2126&lt;&gt;"",(RawData!O2126*ScoringModel!$B$14+RawData!P2126*ScoringModel!$B$15+RawData!Q2126*ScoringModel!$B$16+RawData!R2126*ScoringModel!$B$17+RawData!S2126*ScoringModel!$B$18+RawData!T2126*ScoringModel!$B$19+RawData!U2126*ScoringModel!$B$20)*0.01,"")</f>
        <v/>
      </c>
      <c r="P2126" t="str">
        <f>IF(A2126&lt;&gt;"",(RawData!V2126*ScoringModel!$B$24+RawData!W2126*ScoringModel!$B$25+RawData!X2126*ScoringModel!$B$26+RawData!Y2126*ScoringModel!$B$27+RawData!Z2126*ScoringModel!$B$28+RawData!AA2126*ScoringModel!$B$29+RawData!AB2126*ScoringModel!$B$30)*0.01,"")</f>
        <v/>
      </c>
      <c r="Q2126" s="19"/>
      <c r="R2126" s="19"/>
      <c r="S2126" s="19"/>
      <c r="T2126" s="19"/>
      <c r="U2126" s="19"/>
      <c r="V2126" s="19"/>
    </row>
    <row r="2127" spans="1:22" x14ac:dyDescent="0.25">
      <c r="A2127" t="str">
        <f>IF(RawData!A2127&lt;&gt;"",RawData!A2127,"")</f>
        <v/>
      </c>
      <c r="B2127" t="str">
        <f>IF(RawData!B2127&lt;&gt;"",CONCATENATE(RawData!B2127,", ",RawData!C2127),"")</f>
        <v/>
      </c>
      <c r="C2127" t="str">
        <f>IF(RawData!D2127&lt;&gt;"",RawData!D2127,"")</f>
        <v/>
      </c>
      <c r="D2127" s="28" t="str">
        <f>IF(RawData!E2127&lt;&gt;"",RawData!E2127,"")</f>
        <v/>
      </c>
      <c r="E2127" t="str">
        <f>IF(RawData!F2127&lt;&gt;"",CONCATENATE(RawData!F2127,", ",LEFT(RawData!G2127,1)),"")</f>
        <v/>
      </c>
      <c r="G2127" s="30" t="str">
        <f t="shared" si="33"/>
        <v/>
      </c>
      <c r="H2127" t="str">
        <f>IF(A2127&lt;&gt;"",VLOOKUP(G2127,ScoreRanges!$C$4:$E$8,3),"")</f>
        <v/>
      </c>
      <c r="J2127" s="30" t="str">
        <f>IF(AND(ConversionTable!$F$2&lt;&gt;"",A2127&lt;&gt;""),VLOOKUP(G2127,ConversionTable!B$2:D$402,3),"")</f>
        <v/>
      </c>
      <c r="K2127" t="str">
        <f>IF(AND(ConversionTable!$F$2&lt;&gt;"",A2127&lt;&gt;""),VLOOKUP(J2127,ConversionTable!I$4:K$7,3),"")</f>
        <v/>
      </c>
      <c r="M2127" t="str">
        <f>IF(A2127&lt;&gt;"",(RawData!AC2127*ScoringModel!$B$11+RawData!AD2127*ScoringModel!$B$21+RawData!AE2127*ScoringModel!$B$31)*0.01,"")</f>
        <v/>
      </c>
      <c r="N2127" t="str">
        <f>IF(A2127&lt;&gt;"",(RawData!H2127*ScoringModel!$B$4+RawData!I2127*ScoringModel!$B$5+RawData!J2127*ScoringModel!$B$6+RawData!K2127*ScoringModel!$B$7+RawData!L2127*ScoringModel!$B$8+RawData!M2127*ScoringModel!$B$9+RawData!N2127*ScoringModel!$B$10)*0.01,"")</f>
        <v/>
      </c>
      <c r="O2127" t="str">
        <f>IF(A2127&lt;&gt;"",(RawData!O2127*ScoringModel!$B$14+RawData!P2127*ScoringModel!$B$15+RawData!Q2127*ScoringModel!$B$16+RawData!R2127*ScoringModel!$B$17+RawData!S2127*ScoringModel!$B$18+RawData!T2127*ScoringModel!$B$19+RawData!U2127*ScoringModel!$B$20)*0.01,"")</f>
        <v/>
      </c>
      <c r="P2127" t="str">
        <f>IF(A2127&lt;&gt;"",(RawData!V2127*ScoringModel!$B$24+RawData!W2127*ScoringModel!$B$25+RawData!X2127*ScoringModel!$B$26+RawData!Y2127*ScoringModel!$B$27+RawData!Z2127*ScoringModel!$B$28+RawData!AA2127*ScoringModel!$B$29+RawData!AB2127*ScoringModel!$B$30)*0.01,"")</f>
        <v/>
      </c>
      <c r="Q2127" s="19"/>
      <c r="R2127" s="19"/>
      <c r="S2127" s="19"/>
      <c r="T2127" s="19"/>
      <c r="U2127" s="19"/>
      <c r="V2127" s="19"/>
    </row>
    <row r="2128" spans="1:22" x14ac:dyDescent="0.25">
      <c r="A2128" t="str">
        <f>IF(RawData!A2128&lt;&gt;"",RawData!A2128,"")</f>
        <v/>
      </c>
      <c r="B2128" t="str">
        <f>IF(RawData!B2128&lt;&gt;"",CONCATENATE(RawData!B2128,", ",RawData!C2128),"")</f>
        <v/>
      </c>
      <c r="C2128" t="str">
        <f>IF(RawData!D2128&lt;&gt;"",RawData!D2128,"")</f>
        <v/>
      </c>
      <c r="D2128" s="28" t="str">
        <f>IF(RawData!E2128&lt;&gt;"",RawData!E2128,"")</f>
        <v/>
      </c>
      <c r="E2128" t="str">
        <f>IF(RawData!F2128&lt;&gt;"",CONCATENATE(RawData!F2128,", ",LEFT(RawData!G2128,1)),"")</f>
        <v/>
      </c>
      <c r="G2128" s="30" t="str">
        <f t="shared" si="33"/>
        <v/>
      </c>
      <c r="H2128" t="str">
        <f>IF(A2128&lt;&gt;"",VLOOKUP(G2128,ScoreRanges!$C$4:$E$8,3),"")</f>
        <v/>
      </c>
      <c r="J2128" s="30" t="str">
        <f>IF(AND(ConversionTable!$F$2&lt;&gt;"",A2128&lt;&gt;""),VLOOKUP(G2128,ConversionTable!B$2:D$402,3),"")</f>
        <v/>
      </c>
      <c r="K2128" t="str">
        <f>IF(AND(ConversionTable!$F$2&lt;&gt;"",A2128&lt;&gt;""),VLOOKUP(J2128,ConversionTable!I$4:K$7,3),"")</f>
        <v/>
      </c>
      <c r="M2128" t="str">
        <f>IF(A2128&lt;&gt;"",(RawData!AC2128*ScoringModel!$B$11+RawData!AD2128*ScoringModel!$B$21+RawData!AE2128*ScoringModel!$B$31)*0.01,"")</f>
        <v/>
      </c>
      <c r="N2128" t="str">
        <f>IF(A2128&lt;&gt;"",(RawData!H2128*ScoringModel!$B$4+RawData!I2128*ScoringModel!$B$5+RawData!J2128*ScoringModel!$B$6+RawData!K2128*ScoringModel!$B$7+RawData!L2128*ScoringModel!$B$8+RawData!M2128*ScoringModel!$B$9+RawData!N2128*ScoringModel!$B$10)*0.01,"")</f>
        <v/>
      </c>
      <c r="O2128" t="str">
        <f>IF(A2128&lt;&gt;"",(RawData!O2128*ScoringModel!$B$14+RawData!P2128*ScoringModel!$B$15+RawData!Q2128*ScoringModel!$B$16+RawData!R2128*ScoringModel!$B$17+RawData!S2128*ScoringModel!$B$18+RawData!T2128*ScoringModel!$B$19+RawData!U2128*ScoringModel!$B$20)*0.01,"")</f>
        <v/>
      </c>
      <c r="P2128" t="str">
        <f>IF(A2128&lt;&gt;"",(RawData!V2128*ScoringModel!$B$24+RawData!W2128*ScoringModel!$B$25+RawData!X2128*ScoringModel!$B$26+RawData!Y2128*ScoringModel!$B$27+RawData!Z2128*ScoringModel!$B$28+RawData!AA2128*ScoringModel!$B$29+RawData!AB2128*ScoringModel!$B$30)*0.01,"")</f>
        <v/>
      </c>
      <c r="Q2128" s="19"/>
      <c r="R2128" s="19"/>
      <c r="S2128" s="19"/>
      <c r="T2128" s="19"/>
      <c r="U2128" s="19"/>
      <c r="V2128" s="19"/>
    </row>
    <row r="2129" spans="1:22" x14ac:dyDescent="0.25">
      <c r="A2129" t="str">
        <f>IF(RawData!A2129&lt;&gt;"",RawData!A2129,"")</f>
        <v/>
      </c>
      <c r="B2129" t="str">
        <f>IF(RawData!B2129&lt;&gt;"",CONCATENATE(RawData!B2129,", ",RawData!C2129),"")</f>
        <v/>
      </c>
      <c r="C2129" t="str">
        <f>IF(RawData!D2129&lt;&gt;"",RawData!D2129,"")</f>
        <v/>
      </c>
      <c r="D2129" s="28" t="str">
        <f>IF(RawData!E2129&lt;&gt;"",RawData!E2129,"")</f>
        <v/>
      </c>
      <c r="E2129" t="str">
        <f>IF(RawData!F2129&lt;&gt;"",CONCATENATE(RawData!F2129,", ",LEFT(RawData!G2129,1)),"")</f>
        <v/>
      </c>
      <c r="G2129" s="30" t="str">
        <f t="shared" si="33"/>
        <v/>
      </c>
      <c r="H2129" t="str">
        <f>IF(A2129&lt;&gt;"",VLOOKUP(G2129,ScoreRanges!$C$4:$E$8,3),"")</f>
        <v/>
      </c>
      <c r="J2129" s="30" t="str">
        <f>IF(AND(ConversionTable!$F$2&lt;&gt;"",A2129&lt;&gt;""),VLOOKUP(G2129,ConversionTable!B$2:D$402,3),"")</f>
        <v/>
      </c>
      <c r="K2129" t="str">
        <f>IF(AND(ConversionTable!$F$2&lt;&gt;"",A2129&lt;&gt;""),VLOOKUP(J2129,ConversionTable!I$4:K$7,3),"")</f>
        <v/>
      </c>
      <c r="M2129" t="str">
        <f>IF(A2129&lt;&gt;"",(RawData!AC2129*ScoringModel!$B$11+RawData!AD2129*ScoringModel!$B$21+RawData!AE2129*ScoringModel!$B$31)*0.01,"")</f>
        <v/>
      </c>
      <c r="N2129" t="str">
        <f>IF(A2129&lt;&gt;"",(RawData!H2129*ScoringModel!$B$4+RawData!I2129*ScoringModel!$B$5+RawData!J2129*ScoringModel!$B$6+RawData!K2129*ScoringModel!$B$7+RawData!L2129*ScoringModel!$B$8+RawData!M2129*ScoringModel!$B$9+RawData!N2129*ScoringModel!$B$10)*0.01,"")</f>
        <v/>
      </c>
      <c r="O2129" t="str">
        <f>IF(A2129&lt;&gt;"",(RawData!O2129*ScoringModel!$B$14+RawData!P2129*ScoringModel!$B$15+RawData!Q2129*ScoringModel!$B$16+RawData!R2129*ScoringModel!$B$17+RawData!S2129*ScoringModel!$B$18+RawData!T2129*ScoringModel!$B$19+RawData!U2129*ScoringModel!$B$20)*0.01,"")</f>
        <v/>
      </c>
      <c r="P2129" t="str">
        <f>IF(A2129&lt;&gt;"",(RawData!V2129*ScoringModel!$B$24+RawData!W2129*ScoringModel!$B$25+RawData!X2129*ScoringModel!$B$26+RawData!Y2129*ScoringModel!$B$27+RawData!Z2129*ScoringModel!$B$28+RawData!AA2129*ScoringModel!$B$29+RawData!AB2129*ScoringModel!$B$30)*0.01,"")</f>
        <v/>
      </c>
      <c r="Q2129" s="19"/>
      <c r="R2129" s="19"/>
      <c r="S2129" s="19"/>
      <c r="T2129" s="19"/>
      <c r="U2129" s="19"/>
      <c r="V2129" s="19"/>
    </row>
    <row r="2130" spans="1:22" x14ac:dyDescent="0.25">
      <c r="A2130" t="str">
        <f>IF(RawData!A2130&lt;&gt;"",RawData!A2130,"")</f>
        <v/>
      </c>
      <c r="B2130" t="str">
        <f>IF(RawData!B2130&lt;&gt;"",CONCATENATE(RawData!B2130,", ",RawData!C2130),"")</f>
        <v/>
      </c>
      <c r="C2130" t="str">
        <f>IF(RawData!D2130&lt;&gt;"",RawData!D2130,"")</f>
        <v/>
      </c>
      <c r="D2130" s="28" t="str">
        <f>IF(RawData!E2130&lt;&gt;"",RawData!E2130,"")</f>
        <v/>
      </c>
      <c r="E2130" t="str">
        <f>IF(RawData!F2130&lt;&gt;"",CONCATENATE(RawData!F2130,", ",LEFT(RawData!G2130,1)),"")</f>
        <v/>
      </c>
      <c r="G2130" s="30" t="str">
        <f t="shared" si="33"/>
        <v/>
      </c>
      <c r="H2130" t="str">
        <f>IF(A2130&lt;&gt;"",VLOOKUP(G2130,ScoreRanges!$C$4:$E$8,3),"")</f>
        <v/>
      </c>
      <c r="J2130" s="30" t="str">
        <f>IF(AND(ConversionTable!$F$2&lt;&gt;"",A2130&lt;&gt;""),VLOOKUP(G2130,ConversionTable!B$2:D$402,3),"")</f>
        <v/>
      </c>
      <c r="K2130" t="str">
        <f>IF(AND(ConversionTable!$F$2&lt;&gt;"",A2130&lt;&gt;""),VLOOKUP(J2130,ConversionTable!I$4:K$7,3),"")</f>
        <v/>
      </c>
      <c r="M2130" t="str">
        <f>IF(A2130&lt;&gt;"",(RawData!AC2130*ScoringModel!$B$11+RawData!AD2130*ScoringModel!$B$21+RawData!AE2130*ScoringModel!$B$31)*0.01,"")</f>
        <v/>
      </c>
      <c r="N2130" t="str">
        <f>IF(A2130&lt;&gt;"",(RawData!H2130*ScoringModel!$B$4+RawData!I2130*ScoringModel!$B$5+RawData!J2130*ScoringModel!$B$6+RawData!K2130*ScoringModel!$B$7+RawData!L2130*ScoringModel!$B$8+RawData!M2130*ScoringModel!$B$9+RawData!N2130*ScoringModel!$B$10)*0.01,"")</f>
        <v/>
      </c>
      <c r="O2130" t="str">
        <f>IF(A2130&lt;&gt;"",(RawData!O2130*ScoringModel!$B$14+RawData!P2130*ScoringModel!$B$15+RawData!Q2130*ScoringModel!$B$16+RawData!R2130*ScoringModel!$B$17+RawData!S2130*ScoringModel!$B$18+RawData!T2130*ScoringModel!$B$19+RawData!U2130*ScoringModel!$B$20)*0.01,"")</f>
        <v/>
      </c>
      <c r="P2130" t="str">
        <f>IF(A2130&lt;&gt;"",(RawData!V2130*ScoringModel!$B$24+RawData!W2130*ScoringModel!$B$25+RawData!X2130*ScoringModel!$B$26+RawData!Y2130*ScoringModel!$B$27+RawData!Z2130*ScoringModel!$B$28+RawData!AA2130*ScoringModel!$B$29+RawData!AB2130*ScoringModel!$B$30)*0.01,"")</f>
        <v/>
      </c>
      <c r="Q2130" s="19"/>
      <c r="R2130" s="19"/>
      <c r="S2130" s="19"/>
      <c r="T2130" s="19"/>
      <c r="U2130" s="19"/>
      <c r="V2130" s="19"/>
    </row>
    <row r="2131" spans="1:22" x14ac:dyDescent="0.25">
      <c r="A2131" t="str">
        <f>IF(RawData!A2131&lt;&gt;"",RawData!A2131,"")</f>
        <v/>
      </c>
      <c r="B2131" t="str">
        <f>IF(RawData!B2131&lt;&gt;"",CONCATENATE(RawData!B2131,", ",RawData!C2131),"")</f>
        <v/>
      </c>
      <c r="C2131" t="str">
        <f>IF(RawData!D2131&lt;&gt;"",RawData!D2131,"")</f>
        <v/>
      </c>
      <c r="D2131" s="28" t="str">
        <f>IF(RawData!E2131&lt;&gt;"",RawData!E2131,"")</f>
        <v/>
      </c>
      <c r="E2131" t="str">
        <f>IF(RawData!F2131&lt;&gt;"",CONCATENATE(RawData!F2131,", ",LEFT(RawData!G2131,1)),"")</f>
        <v/>
      </c>
      <c r="G2131" s="30" t="str">
        <f t="shared" si="33"/>
        <v/>
      </c>
      <c r="H2131" t="str">
        <f>IF(A2131&lt;&gt;"",VLOOKUP(G2131,ScoreRanges!$C$4:$E$8,3),"")</f>
        <v/>
      </c>
      <c r="J2131" s="30" t="str">
        <f>IF(AND(ConversionTable!$F$2&lt;&gt;"",A2131&lt;&gt;""),VLOOKUP(G2131,ConversionTable!B$2:D$402,3),"")</f>
        <v/>
      </c>
      <c r="K2131" t="str">
        <f>IF(AND(ConversionTable!$F$2&lt;&gt;"",A2131&lt;&gt;""),VLOOKUP(J2131,ConversionTable!I$4:K$7,3),"")</f>
        <v/>
      </c>
      <c r="M2131" t="str">
        <f>IF(A2131&lt;&gt;"",(RawData!AC2131*ScoringModel!$B$11+RawData!AD2131*ScoringModel!$B$21+RawData!AE2131*ScoringModel!$B$31)*0.01,"")</f>
        <v/>
      </c>
      <c r="N2131" t="str">
        <f>IF(A2131&lt;&gt;"",(RawData!H2131*ScoringModel!$B$4+RawData!I2131*ScoringModel!$B$5+RawData!J2131*ScoringModel!$B$6+RawData!K2131*ScoringModel!$B$7+RawData!L2131*ScoringModel!$B$8+RawData!M2131*ScoringModel!$B$9+RawData!N2131*ScoringModel!$B$10)*0.01,"")</f>
        <v/>
      </c>
      <c r="O2131" t="str">
        <f>IF(A2131&lt;&gt;"",(RawData!O2131*ScoringModel!$B$14+RawData!P2131*ScoringModel!$B$15+RawData!Q2131*ScoringModel!$B$16+RawData!R2131*ScoringModel!$B$17+RawData!S2131*ScoringModel!$B$18+RawData!T2131*ScoringModel!$B$19+RawData!U2131*ScoringModel!$B$20)*0.01,"")</f>
        <v/>
      </c>
      <c r="P2131" t="str">
        <f>IF(A2131&lt;&gt;"",(RawData!V2131*ScoringModel!$B$24+RawData!W2131*ScoringModel!$B$25+RawData!X2131*ScoringModel!$B$26+RawData!Y2131*ScoringModel!$B$27+RawData!Z2131*ScoringModel!$B$28+RawData!AA2131*ScoringModel!$B$29+RawData!AB2131*ScoringModel!$B$30)*0.01,"")</f>
        <v/>
      </c>
      <c r="Q2131" s="19"/>
      <c r="R2131" s="19"/>
      <c r="S2131" s="19"/>
      <c r="T2131" s="19"/>
      <c r="U2131" s="19"/>
      <c r="V2131" s="19"/>
    </row>
    <row r="2132" spans="1:22" x14ac:dyDescent="0.25">
      <c r="A2132" t="str">
        <f>IF(RawData!A2132&lt;&gt;"",RawData!A2132,"")</f>
        <v/>
      </c>
      <c r="B2132" t="str">
        <f>IF(RawData!B2132&lt;&gt;"",CONCATENATE(RawData!B2132,", ",RawData!C2132),"")</f>
        <v/>
      </c>
      <c r="C2132" t="str">
        <f>IF(RawData!D2132&lt;&gt;"",RawData!D2132,"")</f>
        <v/>
      </c>
      <c r="D2132" s="28" t="str">
        <f>IF(RawData!E2132&lt;&gt;"",RawData!E2132,"")</f>
        <v/>
      </c>
      <c r="E2132" t="str">
        <f>IF(RawData!F2132&lt;&gt;"",CONCATENATE(RawData!F2132,", ",LEFT(RawData!G2132,1)),"")</f>
        <v/>
      </c>
      <c r="G2132" s="30" t="str">
        <f t="shared" si="33"/>
        <v/>
      </c>
      <c r="H2132" t="str">
        <f>IF(A2132&lt;&gt;"",VLOOKUP(G2132,ScoreRanges!$C$4:$E$8,3),"")</f>
        <v/>
      </c>
      <c r="J2132" s="30" t="str">
        <f>IF(AND(ConversionTable!$F$2&lt;&gt;"",A2132&lt;&gt;""),VLOOKUP(G2132,ConversionTable!B$2:D$402,3),"")</f>
        <v/>
      </c>
      <c r="K2132" t="str">
        <f>IF(AND(ConversionTable!$F$2&lt;&gt;"",A2132&lt;&gt;""),VLOOKUP(J2132,ConversionTable!I$4:K$7,3),"")</f>
        <v/>
      </c>
      <c r="M2132" t="str">
        <f>IF(A2132&lt;&gt;"",(RawData!AC2132*ScoringModel!$B$11+RawData!AD2132*ScoringModel!$B$21+RawData!AE2132*ScoringModel!$B$31)*0.01,"")</f>
        <v/>
      </c>
      <c r="N2132" t="str">
        <f>IF(A2132&lt;&gt;"",(RawData!H2132*ScoringModel!$B$4+RawData!I2132*ScoringModel!$B$5+RawData!J2132*ScoringModel!$B$6+RawData!K2132*ScoringModel!$B$7+RawData!L2132*ScoringModel!$B$8+RawData!M2132*ScoringModel!$B$9+RawData!N2132*ScoringModel!$B$10)*0.01,"")</f>
        <v/>
      </c>
      <c r="O2132" t="str">
        <f>IF(A2132&lt;&gt;"",(RawData!O2132*ScoringModel!$B$14+RawData!P2132*ScoringModel!$B$15+RawData!Q2132*ScoringModel!$B$16+RawData!R2132*ScoringModel!$B$17+RawData!S2132*ScoringModel!$B$18+RawData!T2132*ScoringModel!$B$19+RawData!U2132*ScoringModel!$B$20)*0.01,"")</f>
        <v/>
      </c>
      <c r="P2132" t="str">
        <f>IF(A2132&lt;&gt;"",(RawData!V2132*ScoringModel!$B$24+RawData!W2132*ScoringModel!$B$25+RawData!X2132*ScoringModel!$B$26+RawData!Y2132*ScoringModel!$B$27+RawData!Z2132*ScoringModel!$B$28+RawData!AA2132*ScoringModel!$B$29+RawData!AB2132*ScoringModel!$B$30)*0.01,"")</f>
        <v/>
      </c>
      <c r="Q2132" s="19"/>
      <c r="R2132" s="19"/>
      <c r="S2132" s="19"/>
      <c r="T2132" s="19"/>
      <c r="U2132" s="19"/>
      <c r="V2132" s="19"/>
    </row>
    <row r="2133" spans="1:22" x14ac:dyDescent="0.25">
      <c r="A2133" t="str">
        <f>IF(RawData!A2133&lt;&gt;"",RawData!A2133,"")</f>
        <v/>
      </c>
      <c r="B2133" t="str">
        <f>IF(RawData!B2133&lt;&gt;"",CONCATENATE(RawData!B2133,", ",RawData!C2133),"")</f>
        <v/>
      </c>
      <c r="C2133" t="str">
        <f>IF(RawData!D2133&lt;&gt;"",RawData!D2133,"")</f>
        <v/>
      </c>
      <c r="D2133" s="28" t="str">
        <f>IF(RawData!E2133&lt;&gt;"",RawData!E2133,"")</f>
        <v/>
      </c>
      <c r="E2133" t="str">
        <f>IF(RawData!F2133&lt;&gt;"",CONCATENATE(RawData!F2133,", ",LEFT(RawData!G2133,1)),"")</f>
        <v/>
      </c>
      <c r="G2133" s="30" t="str">
        <f t="shared" si="33"/>
        <v/>
      </c>
      <c r="H2133" t="str">
        <f>IF(A2133&lt;&gt;"",VLOOKUP(G2133,ScoreRanges!$C$4:$E$8,3),"")</f>
        <v/>
      </c>
      <c r="J2133" s="30" t="str">
        <f>IF(AND(ConversionTable!$F$2&lt;&gt;"",A2133&lt;&gt;""),VLOOKUP(G2133,ConversionTable!B$2:D$402,3),"")</f>
        <v/>
      </c>
      <c r="K2133" t="str">
        <f>IF(AND(ConversionTable!$F$2&lt;&gt;"",A2133&lt;&gt;""),VLOOKUP(J2133,ConversionTable!I$4:K$7,3),"")</f>
        <v/>
      </c>
      <c r="M2133" t="str">
        <f>IF(A2133&lt;&gt;"",(RawData!AC2133*ScoringModel!$B$11+RawData!AD2133*ScoringModel!$B$21+RawData!AE2133*ScoringModel!$B$31)*0.01,"")</f>
        <v/>
      </c>
      <c r="N2133" t="str">
        <f>IF(A2133&lt;&gt;"",(RawData!H2133*ScoringModel!$B$4+RawData!I2133*ScoringModel!$B$5+RawData!J2133*ScoringModel!$B$6+RawData!K2133*ScoringModel!$B$7+RawData!L2133*ScoringModel!$B$8+RawData!M2133*ScoringModel!$B$9+RawData!N2133*ScoringModel!$B$10)*0.01,"")</f>
        <v/>
      </c>
      <c r="O2133" t="str">
        <f>IF(A2133&lt;&gt;"",(RawData!O2133*ScoringModel!$B$14+RawData!P2133*ScoringModel!$B$15+RawData!Q2133*ScoringModel!$B$16+RawData!R2133*ScoringModel!$B$17+RawData!S2133*ScoringModel!$B$18+RawData!T2133*ScoringModel!$B$19+RawData!U2133*ScoringModel!$B$20)*0.01,"")</f>
        <v/>
      </c>
      <c r="P2133" t="str">
        <f>IF(A2133&lt;&gt;"",(RawData!V2133*ScoringModel!$B$24+RawData!W2133*ScoringModel!$B$25+RawData!X2133*ScoringModel!$B$26+RawData!Y2133*ScoringModel!$B$27+RawData!Z2133*ScoringModel!$B$28+RawData!AA2133*ScoringModel!$B$29+RawData!AB2133*ScoringModel!$B$30)*0.01,"")</f>
        <v/>
      </c>
      <c r="Q2133" s="19"/>
      <c r="R2133" s="19"/>
      <c r="S2133" s="19"/>
      <c r="T2133" s="19"/>
      <c r="U2133" s="19"/>
      <c r="V2133" s="19"/>
    </row>
    <row r="2134" spans="1:22" x14ac:dyDescent="0.25">
      <c r="A2134" t="str">
        <f>IF(RawData!A2134&lt;&gt;"",RawData!A2134,"")</f>
        <v/>
      </c>
      <c r="B2134" t="str">
        <f>IF(RawData!B2134&lt;&gt;"",CONCATENATE(RawData!B2134,", ",RawData!C2134),"")</f>
        <v/>
      </c>
      <c r="C2134" t="str">
        <f>IF(RawData!D2134&lt;&gt;"",RawData!D2134,"")</f>
        <v/>
      </c>
      <c r="D2134" s="28" t="str">
        <f>IF(RawData!E2134&lt;&gt;"",RawData!E2134,"")</f>
        <v/>
      </c>
      <c r="E2134" t="str">
        <f>IF(RawData!F2134&lt;&gt;"",CONCATENATE(RawData!F2134,", ",LEFT(RawData!G2134,1)),"")</f>
        <v/>
      </c>
      <c r="G2134" s="30" t="str">
        <f t="shared" si="33"/>
        <v/>
      </c>
      <c r="H2134" t="str">
        <f>IF(A2134&lt;&gt;"",VLOOKUP(G2134,ScoreRanges!$C$4:$E$8,3),"")</f>
        <v/>
      </c>
      <c r="J2134" s="30" t="str">
        <f>IF(AND(ConversionTable!$F$2&lt;&gt;"",A2134&lt;&gt;""),VLOOKUP(G2134,ConversionTable!B$2:D$402,3),"")</f>
        <v/>
      </c>
      <c r="K2134" t="str">
        <f>IF(AND(ConversionTable!$F$2&lt;&gt;"",A2134&lt;&gt;""),VLOOKUP(J2134,ConversionTable!I$4:K$7,3),"")</f>
        <v/>
      </c>
      <c r="M2134" t="str">
        <f>IF(A2134&lt;&gt;"",(RawData!AC2134*ScoringModel!$B$11+RawData!AD2134*ScoringModel!$B$21+RawData!AE2134*ScoringModel!$B$31)*0.01,"")</f>
        <v/>
      </c>
      <c r="N2134" t="str">
        <f>IF(A2134&lt;&gt;"",(RawData!H2134*ScoringModel!$B$4+RawData!I2134*ScoringModel!$B$5+RawData!J2134*ScoringModel!$B$6+RawData!K2134*ScoringModel!$B$7+RawData!L2134*ScoringModel!$B$8+RawData!M2134*ScoringModel!$B$9+RawData!N2134*ScoringModel!$B$10)*0.01,"")</f>
        <v/>
      </c>
      <c r="O2134" t="str">
        <f>IF(A2134&lt;&gt;"",(RawData!O2134*ScoringModel!$B$14+RawData!P2134*ScoringModel!$B$15+RawData!Q2134*ScoringModel!$B$16+RawData!R2134*ScoringModel!$B$17+RawData!S2134*ScoringModel!$B$18+RawData!T2134*ScoringModel!$B$19+RawData!U2134*ScoringModel!$B$20)*0.01,"")</f>
        <v/>
      </c>
      <c r="P2134" t="str">
        <f>IF(A2134&lt;&gt;"",(RawData!V2134*ScoringModel!$B$24+RawData!W2134*ScoringModel!$B$25+RawData!X2134*ScoringModel!$B$26+RawData!Y2134*ScoringModel!$B$27+RawData!Z2134*ScoringModel!$B$28+RawData!AA2134*ScoringModel!$B$29+RawData!AB2134*ScoringModel!$B$30)*0.01,"")</f>
        <v/>
      </c>
      <c r="Q2134" s="19"/>
      <c r="R2134" s="19"/>
      <c r="S2134" s="19"/>
      <c r="T2134" s="19"/>
      <c r="U2134" s="19"/>
      <c r="V2134" s="19"/>
    </row>
    <row r="2135" spans="1:22" x14ac:dyDescent="0.25">
      <c r="A2135" t="str">
        <f>IF(RawData!A2135&lt;&gt;"",RawData!A2135,"")</f>
        <v/>
      </c>
      <c r="B2135" t="str">
        <f>IF(RawData!B2135&lt;&gt;"",CONCATENATE(RawData!B2135,", ",RawData!C2135),"")</f>
        <v/>
      </c>
      <c r="C2135" t="str">
        <f>IF(RawData!D2135&lt;&gt;"",RawData!D2135,"")</f>
        <v/>
      </c>
      <c r="D2135" s="28" t="str">
        <f>IF(RawData!E2135&lt;&gt;"",RawData!E2135,"")</f>
        <v/>
      </c>
      <c r="E2135" t="str">
        <f>IF(RawData!F2135&lt;&gt;"",CONCATENATE(RawData!F2135,", ",LEFT(RawData!G2135,1)),"")</f>
        <v/>
      </c>
      <c r="G2135" s="30" t="str">
        <f t="shared" si="33"/>
        <v/>
      </c>
      <c r="H2135" t="str">
        <f>IF(A2135&lt;&gt;"",VLOOKUP(G2135,ScoreRanges!$C$4:$E$8,3),"")</f>
        <v/>
      </c>
      <c r="J2135" s="30" t="str">
        <f>IF(AND(ConversionTable!$F$2&lt;&gt;"",A2135&lt;&gt;""),VLOOKUP(G2135,ConversionTable!B$2:D$402,3),"")</f>
        <v/>
      </c>
      <c r="K2135" t="str">
        <f>IF(AND(ConversionTable!$F$2&lt;&gt;"",A2135&lt;&gt;""),VLOOKUP(J2135,ConversionTable!I$4:K$7,3),"")</f>
        <v/>
      </c>
      <c r="M2135" t="str">
        <f>IF(A2135&lt;&gt;"",(RawData!AC2135*ScoringModel!$B$11+RawData!AD2135*ScoringModel!$B$21+RawData!AE2135*ScoringModel!$B$31)*0.01,"")</f>
        <v/>
      </c>
      <c r="N2135" t="str">
        <f>IF(A2135&lt;&gt;"",(RawData!H2135*ScoringModel!$B$4+RawData!I2135*ScoringModel!$B$5+RawData!J2135*ScoringModel!$B$6+RawData!K2135*ScoringModel!$B$7+RawData!L2135*ScoringModel!$B$8+RawData!M2135*ScoringModel!$B$9+RawData!N2135*ScoringModel!$B$10)*0.01,"")</f>
        <v/>
      </c>
      <c r="O2135" t="str">
        <f>IF(A2135&lt;&gt;"",(RawData!O2135*ScoringModel!$B$14+RawData!P2135*ScoringModel!$B$15+RawData!Q2135*ScoringModel!$B$16+RawData!R2135*ScoringModel!$B$17+RawData!S2135*ScoringModel!$B$18+RawData!T2135*ScoringModel!$B$19+RawData!U2135*ScoringModel!$B$20)*0.01,"")</f>
        <v/>
      </c>
      <c r="P2135" t="str">
        <f>IF(A2135&lt;&gt;"",(RawData!V2135*ScoringModel!$B$24+RawData!W2135*ScoringModel!$B$25+RawData!X2135*ScoringModel!$B$26+RawData!Y2135*ScoringModel!$B$27+RawData!Z2135*ScoringModel!$B$28+RawData!AA2135*ScoringModel!$B$29+RawData!AB2135*ScoringModel!$B$30)*0.01,"")</f>
        <v/>
      </c>
      <c r="Q2135" s="19"/>
      <c r="R2135" s="19"/>
      <c r="S2135" s="19"/>
      <c r="T2135" s="19"/>
      <c r="U2135" s="19"/>
      <c r="V2135" s="19"/>
    </row>
    <row r="2136" spans="1:22" x14ac:dyDescent="0.25">
      <c r="A2136" t="str">
        <f>IF(RawData!A2136&lt;&gt;"",RawData!A2136,"")</f>
        <v/>
      </c>
      <c r="B2136" t="str">
        <f>IF(RawData!B2136&lt;&gt;"",CONCATENATE(RawData!B2136,", ",RawData!C2136),"")</f>
        <v/>
      </c>
      <c r="C2136" t="str">
        <f>IF(RawData!D2136&lt;&gt;"",RawData!D2136,"")</f>
        <v/>
      </c>
      <c r="D2136" s="28" t="str">
        <f>IF(RawData!E2136&lt;&gt;"",RawData!E2136,"")</f>
        <v/>
      </c>
      <c r="E2136" t="str">
        <f>IF(RawData!F2136&lt;&gt;"",CONCATENATE(RawData!F2136,", ",LEFT(RawData!G2136,1)),"")</f>
        <v/>
      </c>
      <c r="G2136" s="30" t="str">
        <f t="shared" si="33"/>
        <v/>
      </c>
      <c r="H2136" t="str">
        <f>IF(A2136&lt;&gt;"",VLOOKUP(G2136,ScoreRanges!$C$4:$E$8,3),"")</f>
        <v/>
      </c>
      <c r="J2136" s="30" t="str">
        <f>IF(AND(ConversionTable!$F$2&lt;&gt;"",A2136&lt;&gt;""),VLOOKUP(G2136,ConversionTable!B$2:D$402,3),"")</f>
        <v/>
      </c>
      <c r="K2136" t="str">
        <f>IF(AND(ConversionTable!$F$2&lt;&gt;"",A2136&lt;&gt;""),VLOOKUP(J2136,ConversionTable!I$4:K$7,3),"")</f>
        <v/>
      </c>
      <c r="M2136" t="str">
        <f>IF(A2136&lt;&gt;"",(RawData!AC2136*ScoringModel!$B$11+RawData!AD2136*ScoringModel!$B$21+RawData!AE2136*ScoringModel!$B$31)*0.01,"")</f>
        <v/>
      </c>
      <c r="N2136" t="str">
        <f>IF(A2136&lt;&gt;"",(RawData!H2136*ScoringModel!$B$4+RawData!I2136*ScoringModel!$B$5+RawData!J2136*ScoringModel!$B$6+RawData!K2136*ScoringModel!$B$7+RawData!L2136*ScoringModel!$B$8+RawData!M2136*ScoringModel!$B$9+RawData!N2136*ScoringModel!$B$10)*0.01,"")</f>
        <v/>
      </c>
      <c r="O2136" t="str">
        <f>IF(A2136&lt;&gt;"",(RawData!O2136*ScoringModel!$B$14+RawData!P2136*ScoringModel!$B$15+RawData!Q2136*ScoringModel!$B$16+RawData!R2136*ScoringModel!$B$17+RawData!S2136*ScoringModel!$B$18+RawData!T2136*ScoringModel!$B$19+RawData!U2136*ScoringModel!$B$20)*0.01,"")</f>
        <v/>
      </c>
      <c r="P2136" t="str">
        <f>IF(A2136&lt;&gt;"",(RawData!V2136*ScoringModel!$B$24+RawData!W2136*ScoringModel!$B$25+RawData!X2136*ScoringModel!$B$26+RawData!Y2136*ScoringModel!$B$27+RawData!Z2136*ScoringModel!$B$28+RawData!AA2136*ScoringModel!$B$29+RawData!AB2136*ScoringModel!$B$30)*0.01,"")</f>
        <v/>
      </c>
      <c r="Q2136" s="19"/>
      <c r="R2136" s="19"/>
      <c r="S2136" s="19"/>
      <c r="T2136" s="19"/>
      <c r="U2136" s="19"/>
      <c r="V2136" s="19"/>
    </row>
    <row r="2137" spans="1:22" x14ac:dyDescent="0.25">
      <c r="A2137" t="str">
        <f>IF(RawData!A2137&lt;&gt;"",RawData!A2137,"")</f>
        <v/>
      </c>
      <c r="B2137" t="str">
        <f>IF(RawData!B2137&lt;&gt;"",CONCATENATE(RawData!B2137,", ",RawData!C2137),"")</f>
        <v/>
      </c>
      <c r="C2137" t="str">
        <f>IF(RawData!D2137&lt;&gt;"",RawData!D2137,"")</f>
        <v/>
      </c>
      <c r="D2137" s="28" t="str">
        <f>IF(RawData!E2137&lt;&gt;"",RawData!E2137,"")</f>
        <v/>
      </c>
      <c r="E2137" t="str">
        <f>IF(RawData!F2137&lt;&gt;"",CONCATENATE(RawData!F2137,", ",LEFT(RawData!G2137,1)),"")</f>
        <v/>
      </c>
      <c r="G2137" s="30" t="str">
        <f t="shared" si="33"/>
        <v/>
      </c>
      <c r="H2137" t="str">
        <f>IF(A2137&lt;&gt;"",VLOOKUP(G2137,ScoreRanges!$C$4:$E$8,3),"")</f>
        <v/>
      </c>
      <c r="J2137" s="30" t="str">
        <f>IF(AND(ConversionTable!$F$2&lt;&gt;"",A2137&lt;&gt;""),VLOOKUP(G2137,ConversionTable!B$2:D$402,3),"")</f>
        <v/>
      </c>
      <c r="K2137" t="str">
        <f>IF(AND(ConversionTable!$F$2&lt;&gt;"",A2137&lt;&gt;""),VLOOKUP(J2137,ConversionTable!I$4:K$7,3),"")</f>
        <v/>
      </c>
      <c r="M2137" t="str">
        <f>IF(A2137&lt;&gt;"",(RawData!AC2137*ScoringModel!$B$11+RawData!AD2137*ScoringModel!$B$21+RawData!AE2137*ScoringModel!$B$31)*0.01,"")</f>
        <v/>
      </c>
      <c r="N2137" t="str">
        <f>IF(A2137&lt;&gt;"",(RawData!H2137*ScoringModel!$B$4+RawData!I2137*ScoringModel!$B$5+RawData!J2137*ScoringModel!$B$6+RawData!K2137*ScoringModel!$B$7+RawData!L2137*ScoringModel!$B$8+RawData!M2137*ScoringModel!$B$9+RawData!N2137*ScoringModel!$B$10)*0.01,"")</f>
        <v/>
      </c>
      <c r="O2137" t="str">
        <f>IF(A2137&lt;&gt;"",(RawData!O2137*ScoringModel!$B$14+RawData!P2137*ScoringModel!$B$15+RawData!Q2137*ScoringModel!$B$16+RawData!R2137*ScoringModel!$B$17+RawData!S2137*ScoringModel!$B$18+RawData!T2137*ScoringModel!$B$19+RawData!U2137*ScoringModel!$B$20)*0.01,"")</f>
        <v/>
      </c>
      <c r="P2137" t="str">
        <f>IF(A2137&lt;&gt;"",(RawData!V2137*ScoringModel!$B$24+RawData!W2137*ScoringModel!$B$25+RawData!X2137*ScoringModel!$B$26+RawData!Y2137*ScoringModel!$B$27+RawData!Z2137*ScoringModel!$B$28+RawData!AA2137*ScoringModel!$B$29+RawData!AB2137*ScoringModel!$B$30)*0.01,"")</f>
        <v/>
      </c>
      <c r="Q2137" s="19"/>
      <c r="R2137" s="19"/>
      <c r="S2137" s="19"/>
      <c r="T2137" s="19"/>
      <c r="U2137" s="19"/>
      <c r="V2137" s="19"/>
    </row>
    <row r="2138" spans="1:22" x14ac:dyDescent="0.25">
      <c r="A2138" t="str">
        <f>IF(RawData!A2138&lt;&gt;"",RawData!A2138,"")</f>
        <v/>
      </c>
      <c r="B2138" t="str">
        <f>IF(RawData!B2138&lt;&gt;"",CONCATENATE(RawData!B2138,", ",RawData!C2138),"")</f>
        <v/>
      </c>
      <c r="C2138" t="str">
        <f>IF(RawData!D2138&lt;&gt;"",RawData!D2138,"")</f>
        <v/>
      </c>
      <c r="D2138" s="28" t="str">
        <f>IF(RawData!E2138&lt;&gt;"",RawData!E2138,"")</f>
        <v/>
      </c>
      <c r="E2138" t="str">
        <f>IF(RawData!F2138&lt;&gt;"",CONCATENATE(RawData!F2138,", ",LEFT(RawData!G2138,1)),"")</f>
        <v/>
      </c>
      <c r="G2138" s="30" t="str">
        <f t="shared" si="33"/>
        <v/>
      </c>
      <c r="H2138" t="str">
        <f>IF(A2138&lt;&gt;"",VLOOKUP(G2138,ScoreRanges!$C$4:$E$8,3),"")</f>
        <v/>
      </c>
      <c r="J2138" s="30" t="str">
        <f>IF(AND(ConversionTable!$F$2&lt;&gt;"",A2138&lt;&gt;""),VLOOKUP(G2138,ConversionTable!B$2:D$402,3),"")</f>
        <v/>
      </c>
      <c r="K2138" t="str">
        <f>IF(AND(ConversionTable!$F$2&lt;&gt;"",A2138&lt;&gt;""),VLOOKUP(J2138,ConversionTable!I$4:K$7,3),"")</f>
        <v/>
      </c>
      <c r="M2138" t="str">
        <f>IF(A2138&lt;&gt;"",(RawData!AC2138*ScoringModel!$B$11+RawData!AD2138*ScoringModel!$B$21+RawData!AE2138*ScoringModel!$B$31)*0.01,"")</f>
        <v/>
      </c>
      <c r="N2138" t="str">
        <f>IF(A2138&lt;&gt;"",(RawData!H2138*ScoringModel!$B$4+RawData!I2138*ScoringModel!$B$5+RawData!J2138*ScoringModel!$B$6+RawData!K2138*ScoringModel!$B$7+RawData!L2138*ScoringModel!$B$8+RawData!M2138*ScoringModel!$B$9+RawData!N2138*ScoringModel!$B$10)*0.01,"")</f>
        <v/>
      </c>
      <c r="O2138" t="str">
        <f>IF(A2138&lt;&gt;"",(RawData!O2138*ScoringModel!$B$14+RawData!P2138*ScoringModel!$B$15+RawData!Q2138*ScoringModel!$B$16+RawData!R2138*ScoringModel!$B$17+RawData!S2138*ScoringModel!$B$18+RawData!T2138*ScoringModel!$B$19+RawData!U2138*ScoringModel!$B$20)*0.01,"")</f>
        <v/>
      </c>
      <c r="P2138" t="str">
        <f>IF(A2138&lt;&gt;"",(RawData!V2138*ScoringModel!$B$24+RawData!W2138*ScoringModel!$B$25+RawData!X2138*ScoringModel!$B$26+RawData!Y2138*ScoringModel!$B$27+RawData!Z2138*ScoringModel!$B$28+RawData!AA2138*ScoringModel!$B$29+RawData!AB2138*ScoringModel!$B$30)*0.01,"")</f>
        <v/>
      </c>
      <c r="Q2138" s="19"/>
      <c r="R2138" s="19"/>
      <c r="S2138" s="19"/>
      <c r="T2138" s="19"/>
      <c r="U2138" s="19"/>
      <c r="V2138" s="19"/>
    </row>
    <row r="2139" spans="1:22" x14ac:dyDescent="0.25">
      <c r="A2139" t="str">
        <f>IF(RawData!A2139&lt;&gt;"",RawData!A2139,"")</f>
        <v/>
      </c>
      <c r="B2139" t="str">
        <f>IF(RawData!B2139&lt;&gt;"",CONCATENATE(RawData!B2139,", ",RawData!C2139),"")</f>
        <v/>
      </c>
      <c r="C2139" t="str">
        <f>IF(RawData!D2139&lt;&gt;"",RawData!D2139,"")</f>
        <v/>
      </c>
      <c r="D2139" s="28" t="str">
        <f>IF(RawData!E2139&lt;&gt;"",RawData!E2139,"")</f>
        <v/>
      </c>
      <c r="E2139" t="str">
        <f>IF(RawData!F2139&lt;&gt;"",CONCATENATE(RawData!F2139,", ",LEFT(RawData!G2139,1)),"")</f>
        <v/>
      </c>
      <c r="G2139" s="30" t="str">
        <f t="shared" si="33"/>
        <v/>
      </c>
      <c r="H2139" t="str">
        <f>IF(A2139&lt;&gt;"",VLOOKUP(G2139,ScoreRanges!$C$4:$E$8,3),"")</f>
        <v/>
      </c>
      <c r="J2139" s="30" t="str">
        <f>IF(AND(ConversionTable!$F$2&lt;&gt;"",A2139&lt;&gt;""),VLOOKUP(G2139,ConversionTable!B$2:D$402,3),"")</f>
        <v/>
      </c>
      <c r="K2139" t="str">
        <f>IF(AND(ConversionTable!$F$2&lt;&gt;"",A2139&lt;&gt;""),VLOOKUP(J2139,ConversionTable!I$4:K$7,3),"")</f>
        <v/>
      </c>
      <c r="M2139" t="str">
        <f>IF(A2139&lt;&gt;"",(RawData!AC2139*ScoringModel!$B$11+RawData!AD2139*ScoringModel!$B$21+RawData!AE2139*ScoringModel!$B$31)*0.01,"")</f>
        <v/>
      </c>
      <c r="N2139" t="str">
        <f>IF(A2139&lt;&gt;"",(RawData!H2139*ScoringModel!$B$4+RawData!I2139*ScoringModel!$B$5+RawData!J2139*ScoringModel!$B$6+RawData!K2139*ScoringModel!$B$7+RawData!L2139*ScoringModel!$B$8+RawData!M2139*ScoringModel!$B$9+RawData!N2139*ScoringModel!$B$10)*0.01,"")</f>
        <v/>
      </c>
      <c r="O2139" t="str">
        <f>IF(A2139&lt;&gt;"",(RawData!O2139*ScoringModel!$B$14+RawData!P2139*ScoringModel!$B$15+RawData!Q2139*ScoringModel!$B$16+RawData!R2139*ScoringModel!$B$17+RawData!S2139*ScoringModel!$B$18+RawData!T2139*ScoringModel!$B$19+RawData!U2139*ScoringModel!$B$20)*0.01,"")</f>
        <v/>
      </c>
      <c r="P2139" t="str">
        <f>IF(A2139&lt;&gt;"",(RawData!V2139*ScoringModel!$B$24+RawData!W2139*ScoringModel!$B$25+RawData!X2139*ScoringModel!$B$26+RawData!Y2139*ScoringModel!$B$27+RawData!Z2139*ScoringModel!$B$28+RawData!AA2139*ScoringModel!$B$29+RawData!AB2139*ScoringModel!$B$30)*0.01,"")</f>
        <v/>
      </c>
      <c r="Q2139" s="19"/>
      <c r="R2139" s="19"/>
      <c r="S2139" s="19"/>
      <c r="T2139" s="19"/>
      <c r="U2139" s="19"/>
      <c r="V2139" s="19"/>
    </row>
    <row r="2140" spans="1:22" x14ac:dyDescent="0.25">
      <c r="A2140" t="str">
        <f>IF(RawData!A2140&lt;&gt;"",RawData!A2140,"")</f>
        <v/>
      </c>
      <c r="B2140" t="str">
        <f>IF(RawData!B2140&lt;&gt;"",CONCATENATE(RawData!B2140,", ",RawData!C2140),"")</f>
        <v/>
      </c>
      <c r="C2140" t="str">
        <f>IF(RawData!D2140&lt;&gt;"",RawData!D2140,"")</f>
        <v/>
      </c>
      <c r="D2140" s="28" t="str">
        <f>IF(RawData!E2140&lt;&gt;"",RawData!E2140,"")</f>
        <v/>
      </c>
      <c r="E2140" t="str">
        <f>IF(RawData!F2140&lt;&gt;"",CONCATENATE(RawData!F2140,", ",LEFT(RawData!G2140,1)),"")</f>
        <v/>
      </c>
      <c r="G2140" s="30" t="str">
        <f t="shared" si="33"/>
        <v/>
      </c>
      <c r="H2140" t="str">
        <f>IF(A2140&lt;&gt;"",VLOOKUP(G2140,ScoreRanges!$C$4:$E$8,3),"")</f>
        <v/>
      </c>
      <c r="J2140" s="30" t="str">
        <f>IF(AND(ConversionTable!$F$2&lt;&gt;"",A2140&lt;&gt;""),VLOOKUP(G2140,ConversionTable!B$2:D$402,3),"")</f>
        <v/>
      </c>
      <c r="K2140" t="str">
        <f>IF(AND(ConversionTable!$F$2&lt;&gt;"",A2140&lt;&gt;""),VLOOKUP(J2140,ConversionTable!I$4:K$7,3),"")</f>
        <v/>
      </c>
      <c r="M2140" t="str">
        <f>IF(A2140&lt;&gt;"",(RawData!AC2140*ScoringModel!$B$11+RawData!AD2140*ScoringModel!$B$21+RawData!AE2140*ScoringModel!$B$31)*0.01,"")</f>
        <v/>
      </c>
      <c r="N2140" t="str">
        <f>IF(A2140&lt;&gt;"",(RawData!H2140*ScoringModel!$B$4+RawData!I2140*ScoringModel!$B$5+RawData!J2140*ScoringModel!$B$6+RawData!K2140*ScoringModel!$B$7+RawData!L2140*ScoringModel!$B$8+RawData!M2140*ScoringModel!$B$9+RawData!N2140*ScoringModel!$B$10)*0.01,"")</f>
        <v/>
      </c>
      <c r="O2140" t="str">
        <f>IF(A2140&lt;&gt;"",(RawData!O2140*ScoringModel!$B$14+RawData!P2140*ScoringModel!$B$15+RawData!Q2140*ScoringModel!$B$16+RawData!R2140*ScoringModel!$B$17+RawData!S2140*ScoringModel!$B$18+RawData!T2140*ScoringModel!$B$19+RawData!U2140*ScoringModel!$B$20)*0.01,"")</f>
        <v/>
      </c>
      <c r="P2140" t="str">
        <f>IF(A2140&lt;&gt;"",(RawData!V2140*ScoringModel!$B$24+RawData!W2140*ScoringModel!$B$25+RawData!X2140*ScoringModel!$B$26+RawData!Y2140*ScoringModel!$B$27+RawData!Z2140*ScoringModel!$B$28+RawData!AA2140*ScoringModel!$B$29+RawData!AB2140*ScoringModel!$B$30)*0.01,"")</f>
        <v/>
      </c>
      <c r="Q2140" s="19"/>
      <c r="R2140" s="19"/>
      <c r="S2140" s="19"/>
      <c r="T2140" s="19"/>
      <c r="U2140" s="19"/>
      <c r="V2140" s="19"/>
    </row>
    <row r="2141" spans="1:22" x14ac:dyDescent="0.25">
      <c r="A2141" t="str">
        <f>IF(RawData!A2141&lt;&gt;"",RawData!A2141,"")</f>
        <v/>
      </c>
      <c r="B2141" t="str">
        <f>IF(RawData!B2141&lt;&gt;"",CONCATENATE(RawData!B2141,", ",RawData!C2141),"")</f>
        <v/>
      </c>
      <c r="C2141" t="str">
        <f>IF(RawData!D2141&lt;&gt;"",RawData!D2141,"")</f>
        <v/>
      </c>
      <c r="D2141" s="28" t="str">
        <f>IF(RawData!E2141&lt;&gt;"",RawData!E2141,"")</f>
        <v/>
      </c>
      <c r="E2141" t="str">
        <f>IF(RawData!F2141&lt;&gt;"",CONCATENATE(RawData!F2141,", ",LEFT(RawData!G2141,1)),"")</f>
        <v/>
      </c>
      <c r="G2141" s="30" t="str">
        <f t="shared" si="33"/>
        <v/>
      </c>
      <c r="H2141" t="str">
        <f>IF(A2141&lt;&gt;"",VLOOKUP(G2141,ScoreRanges!$C$4:$E$8,3),"")</f>
        <v/>
      </c>
      <c r="J2141" s="30" t="str">
        <f>IF(AND(ConversionTable!$F$2&lt;&gt;"",A2141&lt;&gt;""),VLOOKUP(G2141,ConversionTable!B$2:D$402,3),"")</f>
        <v/>
      </c>
      <c r="K2141" t="str">
        <f>IF(AND(ConversionTable!$F$2&lt;&gt;"",A2141&lt;&gt;""),VLOOKUP(J2141,ConversionTable!I$4:K$7,3),"")</f>
        <v/>
      </c>
      <c r="M2141" t="str">
        <f>IF(A2141&lt;&gt;"",(RawData!AC2141*ScoringModel!$B$11+RawData!AD2141*ScoringModel!$B$21+RawData!AE2141*ScoringModel!$B$31)*0.01,"")</f>
        <v/>
      </c>
      <c r="N2141" t="str">
        <f>IF(A2141&lt;&gt;"",(RawData!H2141*ScoringModel!$B$4+RawData!I2141*ScoringModel!$B$5+RawData!J2141*ScoringModel!$B$6+RawData!K2141*ScoringModel!$B$7+RawData!L2141*ScoringModel!$B$8+RawData!M2141*ScoringModel!$B$9+RawData!N2141*ScoringModel!$B$10)*0.01,"")</f>
        <v/>
      </c>
      <c r="O2141" t="str">
        <f>IF(A2141&lt;&gt;"",(RawData!O2141*ScoringModel!$B$14+RawData!P2141*ScoringModel!$B$15+RawData!Q2141*ScoringModel!$B$16+RawData!R2141*ScoringModel!$B$17+RawData!S2141*ScoringModel!$B$18+RawData!T2141*ScoringModel!$B$19+RawData!U2141*ScoringModel!$B$20)*0.01,"")</f>
        <v/>
      </c>
      <c r="P2141" t="str">
        <f>IF(A2141&lt;&gt;"",(RawData!V2141*ScoringModel!$B$24+RawData!W2141*ScoringModel!$B$25+RawData!X2141*ScoringModel!$B$26+RawData!Y2141*ScoringModel!$B$27+RawData!Z2141*ScoringModel!$B$28+RawData!AA2141*ScoringModel!$B$29+RawData!AB2141*ScoringModel!$B$30)*0.01,"")</f>
        <v/>
      </c>
      <c r="Q2141" s="19"/>
      <c r="R2141" s="19"/>
      <c r="S2141" s="19"/>
      <c r="T2141" s="19"/>
      <c r="U2141" s="19"/>
      <c r="V2141" s="19"/>
    </row>
    <row r="2142" spans="1:22" x14ac:dyDescent="0.25">
      <c r="A2142" t="str">
        <f>IF(RawData!A2142&lt;&gt;"",RawData!A2142,"")</f>
        <v/>
      </c>
      <c r="B2142" t="str">
        <f>IF(RawData!B2142&lt;&gt;"",CONCATENATE(RawData!B2142,", ",RawData!C2142),"")</f>
        <v/>
      </c>
      <c r="C2142" t="str">
        <f>IF(RawData!D2142&lt;&gt;"",RawData!D2142,"")</f>
        <v/>
      </c>
      <c r="D2142" s="28" t="str">
        <f>IF(RawData!E2142&lt;&gt;"",RawData!E2142,"")</f>
        <v/>
      </c>
      <c r="E2142" t="str">
        <f>IF(RawData!F2142&lt;&gt;"",CONCATENATE(RawData!F2142,", ",LEFT(RawData!G2142,1)),"")</f>
        <v/>
      </c>
      <c r="G2142" s="30" t="str">
        <f t="shared" si="33"/>
        <v/>
      </c>
      <c r="H2142" t="str">
        <f>IF(A2142&lt;&gt;"",VLOOKUP(G2142,ScoreRanges!$C$4:$E$8,3),"")</f>
        <v/>
      </c>
      <c r="J2142" s="30" t="str">
        <f>IF(AND(ConversionTable!$F$2&lt;&gt;"",A2142&lt;&gt;""),VLOOKUP(G2142,ConversionTable!B$2:D$402,3),"")</f>
        <v/>
      </c>
      <c r="K2142" t="str">
        <f>IF(AND(ConversionTable!$F$2&lt;&gt;"",A2142&lt;&gt;""),VLOOKUP(J2142,ConversionTable!I$4:K$7,3),"")</f>
        <v/>
      </c>
      <c r="M2142" t="str">
        <f>IF(A2142&lt;&gt;"",(RawData!AC2142*ScoringModel!$B$11+RawData!AD2142*ScoringModel!$B$21+RawData!AE2142*ScoringModel!$B$31)*0.01,"")</f>
        <v/>
      </c>
      <c r="N2142" t="str">
        <f>IF(A2142&lt;&gt;"",(RawData!H2142*ScoringModel!$B$4+RawData!I2142*ScoringModel!$B$5+RawData!J2142*ScoringModel!$B$6+RawData!K2142*ScoringModel!$B$7+RawData!L2142*ScoringModel!$B$8+RawData!M2142*ScoringModel!$B$9+RawData!N2142*ScoringModel!$B$10)*0.01,"")</f>
        <v/>
      </c>
      <c r="O2142" t="str">
        <f>IF(A2142&lt;&gt;"",(RawData!O2142*ScoringModel!$B$14+RawData!P2142*ScoringModel!$B$15+RawData!Q2142*ScoringModel!$B$16+RawData!R2142*ScoringModel!$B$17+RawData!S2142*ScoringModel!$B$18+RawData!T2142*ScoringModel!$B$19+RawData!U2142*ScoringModel!$B$20)*0.01,"")</f>
        <v/>
      </c>
      <c r="P2142" t="str">
        <f>IF(A2142&lt;&gt;"",(RawData!V2142*ScoringModel!$B$24+RawData!W2142*ScoringModel!$B$25+RawData!X2142*ScoringModel!$B$26+RawData!Y2142*ScoringModel!$B$27+RawData!Z2142*ScoringModel!$B$28+RawData!AA2142*ScoringModel!$B$29+RawData!AB2142*ScoringModel!$B$30)*0.01,"")</f>
        <v/>
      </c>
      <c r="Q2142" s="19"/>
      <c r="R2142" s="19"/>
      <c r="S2142" s="19"/>
      <c r="T2142" s="19"/>
      <c r="U2142" s="19"/>
      <c r="V2142" s="19"/>
    </row>
    <row r="2143" spans="1:22" x14ac:dyDescent="0.25">
      <c r="A2143" t="str">
        <f>IF(RawData!A2143&lt;&gt;"",RawData!A2143,"")</f>
        <v/>
      </c>
      <c r="B2143" t="str">
        <f>IF(RawData!B2143&lt;&gt;"",CONCATENATE(RawData!B2143,", ",RawData!C2143),"")</f>
        <v/>
      </c>
      <c r="C2143" t="str">
        <f>IF(RawData!D2143&lt;&gt;"",RawData!D2143,"")</f>
        <v/>
      </c>
      <c r="D2143" s="28" t="str">
        <f>IF(RawData!E2143&lt;&gt;"",RawData!E2143,"")</f>
        <v/>
      </c>
      <c r="E2143" t="str">
        <f>IF(RawData!F2143&lt;&gt;"",CONCATENATE(RawData!F2143,", ",LEFT(RawData!G2143,1)),"")</f>
        <v/>
      </c>
      <c r="G2143" s="30" t="str">
        <f t="shared" si="33"/>
        <v/>
      </c>
      <c r="H2143" t="str">
        <f>IF(A2143&lt;&gt;"",VLOOKUP(G2143,ScoreRanges!$C$4:$E$8,3),"")</f>
        <v/>
      </c>
      <c r="J2143" s="30" t="str">
        <f>IF(AND(ConversionTable!$F$2&lt;&gt;"",A2143&lt;&gt;""),VLOOKUP(G2143,ConversionTable!B$2:D$402,3),"")</f>
        <v/>
      </c>
      <c r="K2143" t="str">
        <f>IF(AND(ConversionTable!$F$2&lt;&gt;"",A2143&lt;&gt;""),VLOOKUP(J2143,ConversionTable!I$4:K$7,3),"")</f>
        <v/>
      </c>
      <c r="M2143" t="str">
        <f>IF(A2143&lt;&gt;"",(RawData!AC2143*ScoringModel!$B$11+RawData!AD2143*ScoringModel!$B$21+RawData!AE2143*ScoringModel!$B$31)*0.01,"")</f>
        <v/>
      </c>
      <c r="N2143" t="str">
        <f>IF(A2143&lt;&gt;"",(RawData!H2143*ScoringModel!$B$4+RawData!I2143*ScoringModel!$B$5+RawData!J2143*ScoringModel!$B$6+RawData!K2143*ScoringModel!$B$7+RawData!L2143*ScoringModel!$B$8+RawData!M2143*ScoringModel!$B$9+RawData!N2143*ScoringModel!$B$10)*0.01,"")</f>
        <v/>
      </c>
      <c r="O2143" t="str">
        <f>IF(A2143&lt;&gt;"",(RawData!O2143*ScoringModel!$B$14+RawData!P2143*ScoringModel!$B$15+RawData!Q2143*ScoringModel!$B$16+RawData!R2143*ScoringModel!$B$17+RawData!S2143*ScoringModel!$B$18+RawData!T2143*ScoringModel!$B$19+RawData!U2143*ScoringModel!$B$20)*0.01,"")</f>
        <v/>
      </c>
      <c r="P2143" t="str">
        <f>IF(A2143&lt;&gt;"",(RawData!V2143*ScoringModel!$B$24+RawData!W2143*ScoringModel!$B$25+RawData!X2143*ScoringModel!$B$26+RawData!Y2143*ScoringModel!$B$27+RawData!Z2143*ScoringModel!$B$28+RawData!AA2143*ScoringModel!$B$29+RawData!AB2143*ScoringModel!$B$30)*0.01,"")</f>
        <v/>
      </c>
      <c r="Q2143" s="19"/>
      <c r="R2143" s="19"/>
      <c r="S2143" s="19"/>
      <c r="T2143" s="19"/>
      <c r="U2143" s="19"/>
      <c r="V2143" s="19"/>
    </row>
    <row r="2144" spans="1:22" x14ac:dyDescent="0.25">
      <c r="A2144" t="str">
        <f>IF(RawData!A2144&lt;&gt;"",RawData!A2144,"")</f>
        <v/>
      </c>
      <c r="B2144" t="str">
        <f>IF(RawData!B2144&lt;&gt;"",CONCATENATE(RawData!B2144,", ",RawData!C2144),"")</f>
        <v/>
      </c>
      <c r="C2144" t="str">
        <f>IF(RawData!D2144&lt;&gt;"",RawData!D2144,"")</f>
        <v/>
      </c>
      <c r="D2144" s="28" t="str">
        <f>IF(RawData!E2144&lt;&gt;"",RawData!E2144,"")</f>
        <v/>
      </c>
      <c r="E2144" t="str">
        <f>IF(RawData!F2144&lt;&gt;"",CONCATENATE(RawData!F2144,", ",LEFT(RawData!G2144,1)),"")</f>
        <v/>
      </c>
      <c r="G2144" s="30" t="str">
        <f t="shared" si="33"/>
        <v/>
      </c>
      <c r="H2144" t="str">
        <f>IF(A2144&lt;&gt;"",VLOOKUP(G2144,ScoreRanges!$C$4:$E$8,3),"")</f>
        <v/>
      </c>
      <c r="J2144" s="30" t="str">
        <f>IF(AND(ConversionTable!$F$2&lt;&gt;"",A2144&lt;&gt;""),VLOOKUP(G2144,ConversionTable!B$2:D$402,3),"")</f>
        <v/>
      </c>
      <c r="K2144" t="str">
        <f>IF(AND(ConversionTable!$F$2&lt;&gt;"",A2144&lt;&gt;""),VLOOKUP(J2144,ConversionTable!I$4:K$7,3),"")</f>
        <v/>
      </c>
      <c r="M2144" t="str">
        <f>IF(A2144&lt;&gt;"",(RawData!AC2144*ScoringModel!$B$11+RawData!AD2144*ScoringModel!$B$21+RawData!AE2144*ScoringModel!$B$31)*0.01,"")</f>
        <v/>
      </c>
      <c r="N2144" t="str">
        <f>IF(A2144&lt;&gt;"",(RawData!H2144*ScoringModel!$B$4+RawData!I2144*ScoringModel!$B$5+RawData!J2144*ScoringModel!$B$6+RawData!K2144*ScoringModel!$B$7+RawData!L2144*ScoringModel!$B$8+RawData!M2144*ScoringModel!$B$9+RawData!N2144*ScoringModel!$B$10)*0.01,"")</f>
        <v/>
      </c>
      <c r="O2144" t="str">
        <f>IF(A2144&lt;&gt;"",(RawData!O2144*ScoringModel!$B$14+RawData!P2144*ScoringModel!$B$15+RawData!Q2144*ScoringModel!$B$16+RawData!R2144*ScoringModel!$B$17+RawData!S2144*ScoringModel!$B$18+RawData!T2144*ScoringModel!$B$19+RawData!U2144*ScoringModel!$B$20)*0.01,"")</f>
        <v/>
      </c>
      <c r="P2144" t="str">
        <f>IF(A2144&lt;&gt;"",(RawData!V2144*ScoringModel!$B$24+RawData!W2144*ScoringModel!$B$25+RawData!X2144*ScoringModel!$B$26+RawData!Y2144*ScoringModel!$B$27+RawData!Z2144*ScoringModel!$B$28+RawData!AA2144*ScoringModel!$B$29+RawData!AB2144*ScoringModel!$B$30)*0.01,"")</f>
        <v/>
      </c>
      <c r="Q2144" s="19"/>
      <c r="R2144" s="19"/>
      <c r="S2144" s="19"/>
      <c r="T2144" s="19"/>
      <c r="U2144" s="19"/>
      <c r="V2144" s="19"/>
    </row>
    <row r="2145" spans="1:22" x14ac:dyDescent="0.25">
      <c r="A2145" t="str">
        <f>IF(RawData!A2145&lt;&gt;"",RawData!A2145,"")</f>
        <v/>
      </c>
      <c r="B2145" t="str">
        <f>IF(RawData!B2145&lt;&gt;"",CONCATENATE(RawData!B2145,", ",RawData!C2145),"")</f>
        <v/>
      </c>
      <c r="C2145" t="str">
        <f>IF(RawData!D2145&lt;&gt;"",RawData!D2145,"")</f>
        <v/>
      </c>
      <c r="D2145" s="28" t="str">
        <f>IF(RawData!E2145&lt;&gt;"",RawData!E2145,"")</f>
        <v/>
      </c>
      <c r="E2145" t="str">
        <f>IF(RawData!F2145&lt;&gt;"",CONCATENATE(RawData!F2145,", ",LEFT(RawData!G2145,1)),"")</f>
        <v/>
      </c>
      <c r="G2145" s="30" t="str">
        <f t="shared" si="33"/>
        <v/>
      </c>
      <c r="H2145" t="str">
        <f>IF(A2145&lt;&gt;"",VLOOKUP(G2145,ScoreRanges!$C$4:$E$8,3),"")</f>
        <v/>
      </c>
      <c r="J2145" s="30" t="str">
        <f>IF(AND(ConversionTable!$F$2&lt;&gt;"",A2145&lt;&gt;""),VLOOKUP(G2145,ConversionTable!B$2:D$402,3),"")</f>
        <v/>
      </c>
      <c r="K2145" t="str">
        <f>IF(AND(ConversionTable!$F$2&lt;&gt;"",A2145&lt;&gt;""),VLOOKUP(J2145,ConversionTable!I$4:K$7,3),"")</f>
        <v/>
      </c>
      <c r="M2145" t="str">
        <f>IF(A2145&lt;&gt;"",(RawData!AC2145*ScoringModel!$B$11+RawData!AD2145*ScoringModel!$B$21+RawData!AE2145*ScoringModel!$B$31)*0.01,"")</f>
        <v/>
      </c>
      <c r="N2145" t="str">
        <f>IF(A2145&lt;&gt;"",(RawData!H2145*ScoringModel!$B$4+RawData!I2145*ScoringModel!$B$5+RawData!J2145*ScoringModel!$B$6+RawData!K2145*ScoringModel!$B$7+RawData!L2145*ScoringModel!$B$8+RawData!M2145*ScoringModel!$B$9+RawData!N2145*ScoringModel!$B$10)*0.01,"")</f>
        <v/>
      </c>
      <c r="O2145" t="str">
        <f>IF(A2145&lt;&gt;"",(RawData!O2145*ScoringModel!$B$14+RawData!P2145*ScoringModel!$B$15+RawData!Q2145*ScoringModel!$B$16+RawData!R2145*ScoringModel!$B$17+RawData!S2145*ScoringModel!$B$18+RawData!T2145*ScoringModel!$B$19+RawData!U2145*ScoringModel!$B$20)*0.01,"")</f>
        <v/>
      </c>
      <c r="P2145" t="str">
        <f>IF(A2145&lt;&gt;"",(RawData!V2145*ScoringModel!$B$24+RawData!W2145*ScoringModel!$B$25+RawData!X2145*ScoringModel!$B$26+RawData!Y2145*ScoringModel!$B$27+RawData!Z2145*ScoringModel!$B$28+RawData!AA2145*ScoringModel!$B$29+RawData!AB2145*ScoringModel!$B$30)*0.01,"")</f>
        <v/>
      </c>
      <c r="Q2145" s="19"/>
      <c r="R2145" s="19"/>
      <c r="S2145" s="19"/>
      <c r="T2145" s="19"/>
      <c r="U2145" s="19"/>
      <c r="V2145" s="19"/>
    </row>
    <row r="2146" spans="1:22" x14ac:dyDescent="0.25">
      <c r="A2146" t="str">
        <f>IF(RawData!A2146&lt;&gt;"",RawData!A2146,"")</f>
        <v/>
      </c>
      <c r="B2146" t="str">
        <f>IF(RawData!B2146&lt;&gt;"",CONCATENATE(RawData!B2146,", ",RawData!C2146),"")</f>
        <v/>
      </c>
      <c r="C2146" t="str">
        <f>IF(RawData!D2146&lt;&gt;"",RawData!D2146,"")</f>
        <v/>
      </c>
      <c r="D2146" s="28" t="str">
        <f>IF(RawData!E2146&lt;&gt;"",RawData!E2146,"")</f>
        <v/>
      </c>
      <c r="E2146" t="str">
        <f>IF(RawData!F2146&lt;&gt;"",CONCATENATE(RawData!F2146,", ",LEFT(RawData!G2146,1)),"")</f>
        <v/>
      </c>
      <c r="G2146" s="30" t="str">
        <f t="shared" si="33"/>
        <v/>
      </c>
      <c r="H2146" t="str">
        <f>IF(A2146&lt;&gt;"",VLOOKUP(G2146,ScoreRanges!$C$4:$E$8,3),"")</f>
        <v/>
      </c>
      <c r="J2146" s="30" t="str">
        <f>IF(AND(ConversionTable!$F$2&lt;&gt;"",A2146&lt;&gt;""),VLOOKUP(G2146,ConversionTable!B$2:D$402,3),"")</f>
        <v/>
      </c>
      <c r="K2146" t="str">
        <f>IF(AND(ConversionTable!$F$2&lt;&gt;"",A2146&lt;&gt;""),VLOOKUP(J2146,ConversionTable!I$4:K$7,3),"")</f>
        <v/>
      </c>
      <c r="M2146" t="str">
        <f>IF(A2146&lt;&gt;"",(RawData!AC2146*ScoringModel!$B$11+RawData!AD2146*ScoringModel!$B$21+RawData!AE2146*ScoringModel!$B$31)*0.01,"")</f>
        <v/>
      </c>
      <c r="N2146" t="str">
        <f>IF(A2146&lt;&gt;"",(RawData!H2146*ScoringModel!$B$4+RawData!I2146*ScoringModel!$B$5+RawData!J2146*ScoringModel!$B$6+RawData!K2146*ScoringModel!$B$7+RawData!L2146*ScoringModel!$B$8+RawData!M2146*ScoringModel!$B$9+RawData!N2146*ScoringModel!$B$10)*0.01,"")</f>
        <v/>
      </c>
      <c r="O2146" t="str">
        <f>IF(A2146&lt;&gt;"",(RawData!O2146*ScoringModel!$B$14+RawData!P2146*ScoringModel!$B$15+RawData!Q2146*ScoringModel!$B$16+RawData!R2146*ScoringModel!$B$17+RawData!S2146*ScoringModel!$B$18+RawData!T2146*ScoringModel!$B$19+RawData!U2146*ScoringModel!$B$20)*0.01,"")</f>
        <v/>
      </c>
      <c r="P2146" t="str">
        <f>IF(A2146&lt;&gt;"",(RawData!V2146*ScoringModel!$B$24+RawData!W2146*ScoringModel!$B$25+RawData!X2146*ScoringModel!$B$26+RawData!Y2146*ScoringModel!$B$27+RawData!Z2146*ScoringModel!$B$28+RawData!AA2146*ScoringModel!$B$29+RawData!AB2146*ScoringModel!$B$30)*0.01,"")</f>
        <v/>
      </c>
      <c r="Q2146" s="19"/>
      <c r="R2146" s="19"/>
      <c r="S2146" s="19"/>
      <c r="T2146" s="19"/>
      <c r="U2146" s="19"/>
      <c r="V2146" s="19"/>
    </row>
    <row r="2147" spans="1:22" x14ac:dyDescent="0.25">
      <c r="A2147" t="str">
        <f>IF(RawData!A2147&lt;&gt;"",RawData!A2147,"")</f>
        <v/>
      </c>
      <c r="B2147" t="str">
        <f>IF(RawData!B2147&lt;&gt;"",CONCATENATE(RawData!B2147,", ",RawData!C2147),"")</f>
        <v/>
      </c>
      <c r="C2147" t="str">
        <f>IF(RawData!D2147&lt;&gt;"",RawData!D2147,"")</f>
        <v/>
      </c>
      <c r="D2147" s="28" t="str">
        <f>IF(RawData!E2147&lt;&gt;"",RawData!E2147,"")</f>
        <v/>
      </c>
      <c r="E2147" t="str">
        <f>IF(RawData!F2147&lt;&gt;"",CONCATENATE(RawData!F2147,", ",LEFT(RawData!G2147,1)),"")</f>
        <v/>
      </c>
      <c r="G2147" s="30" t="str">
        <f t="shared" si="33"/>
        <v/>
      </c>
      <c r="H2147" t="str">
        <f>IF(A2147&lt;&gt;"",VLOOKUP(G2147,ScoreRanges!$C$4:$E$8,3),"")</f>
        <v/>
      </c>
      <c r="J2147" s="30" t="str">
        <f>IF(AND(ConversionTable!$F$2&lt;&gt;"",A2147&lt;&gt;""),VLOOKUP(G2147,ConversionTable!B$2:D$402,3),"")</f>
        <v/>
      </c>
      <c r="K2147" t="str">
        <f>IF(AND(ConversionTable!$F$2&lt;&gt;"",A2147&lt;&gt;""),VLOOKUP(J2147,ConversionTable!I$4:K$7,3),"")</f>
        <v/>
      </c>
      <c r="M2147" t="str">
        <f>IF(A2147&lt;&gt;"",(RawData!AC2147*ScoringModel!$B$11+RawData!AD2147*ScoringModel!$B$21+RawData!AE2147*ScoringModel!$B$31)*0.01,"")</f>
        <v/>
      </c>
      <c r="N2147" t="str">
        <f>IF(A2147&lt;&gt;"",(RawData!H2147*ScoringModel!$B$4+RawData!I2147*ScoringModel!$B$5+RawData!J2147*ScoringModel!$B$6+RawData!K2147*ScoringModel!$B$7+RawData!L2147*ScoringModel!$B$8+RawData!M2147*ScoringModel!$B$9+RawData!N2147*ScoringModel!$B$10)*0.01,"")</f>
        <v/>
      </c>
      <c r="O2147" t="str">
        <f>IF(A2147&lt;&gt;"",(RawData!O2147*ScoringModel!$B$14+RawData!P2147*ScoringModel!$B$15+RawData!Q2147*ScoringModel!$B$16+RawData!R2147*ScoringModel!$B$17+RawData!S2147*ScoringModel!$B$18+RawData!T2147*ScoringModel!$B$19+RawData!U2147*ScoringModel!$B$20)*0.01,"")</f>
        <v/>
      </c>
      <c r="P2147" t="str">
        <f>IF(A2147&lt;&gt;"",(RawData!V2147*ScoringModel!$B$24+RawData!W2147*ScoringModel!$B$25+RawData!X2147*ScoringModel!$B$26+RawData!Y2147*ScoringModel!$B$27+RawData!Z2147*ScoringModel!$B$28+RawData!AA2147*ScoringModel!$B$29+RawData!AB2147*ScoringModel!$B$30)*0.01,"")</f>
        <v/>
      </c>
      <c r="Q2147" s="19"/>
      <c r="R2147" s="19"/>
      <c r="S2147" s="19"/>
      <c r="T2147" s="19"/>
      <c r="U2147" s="19"/>
      <c r="V2147" s="19"/>
    </row>
    <row r="2148" spans="1:22" x14ac:dyDescent="0.25">
      <c r="A2148" t="str">
        <f>IF(RawData!A2148&lt;&gt;"",RawData!A2148,"")</f>
        <v/>
      </c>
      <c r="B2148" t="str">
        <f>IF(RawData!B2148&lt;&gt;"",CONCATENATE(RawData!B2148,", ",RawData!C2148),"")</f>
        <v/>
      </c>
      <c r="C2148" t="str">
        <f>IF(RawData!D2148&lt;&gt;"",RawData!D2148,"")</f>
        <v/>
      </c>
      <c r="D2148" s="28" t="str">
        <f>IF(RawData!E2148&lt;&gt;"",RawData!E2148,"")</f>
        <v/>
      </c>
      <c r="E2148" t="str">
        <f>IF(RawData!F2148&lt;&gt;"",CONCATENATE(RawData!F2148,", ",LEFT(RawData!G2148,1)),"")</f>
        <v/>
      </c>
      <c r="G2148" s="30" t="str">
        <f t="shared" si="33"/>
        <v/>
      </c>
      <c r="H2148" t="str">
        <f>IF(A2148&lt;&gt;"",VLOOKUP(G2148,ScoreRanges!$C$4:$E$8,3),"")</f>
        <v/>
      </c>
      <c r="J2148" s="30" t="str">
        <f>IF(AND(ConversionTable!$F$2&lt;&gt;"",A2148&lt;&gt;""),VLOOKUP(G2148,ConversionTable!B$2:D$402,3),"")</f>
        <v/>
      </c>
      <c r="K2148" t="str">
        <f>IF(AND(ConversionTable!$F$2&lt;&gt;"",A2148&lt;&gt;""),VLOOKUP(J2148,ConversionTable!I$4:K$7,3),"")</f>
        <v/>
      </c>
      <c r="M2148" t="str">
        <f>IF(A2148&lt;&gt;"",(RawData!AC2148*ScoringModel!$B$11+RawData!AD2148*ScoringModel!$B$21+RawData!AE2148*ScoringModel!$B$31)*0.01,"")</f>
        <v/>
      </c>
      <c r="N2148" t="str">
        <f>IF(A2148&lt;&gt;"",(RawData!H2148*ScoringModel!$B$4+RawData!I2148*ScoringModel!$B$5+RawData!J2148*ScoringModel!$B$6+RawData!K2148*ScoringModel!$B$7+RawData!L2148*ScoringModel!$B$8+RawData!M2148*ScoringModel!$B$9+RawData!N2148*ScoringModel!$B$10)*0.01,"")</f>
        <v/>
      </c>
      <c r="O2148" t="str">
        <f>IF(A2148&lt;&gt;"",(RawData!O2148*ScoringModel!$B$14+RawData!P2148*ScoringModel!$B$15+RawData!Q2148*ScoringModel!$B$16+RawData!R2148*ScoringModel!$B$17+RawData!S2148*ScoringModel!$B$18+RawData!T2148*ScoringModel!$B$19+RawData!U2148*ScoringModel!$B$20)*0.01,"")</f>
        <v/>
      </c>
      <c r="P2148" t="str">
        <f>IF(A2148&lt;&gt;"",(RawData!V2148*ScoringModel!$B$24+RawData!W2148*ScoringModel!$B$25+RawData!X2148*ScoringModel!$B$26+RawData!Y2148*ScoringModel!$B$27+RawData!Z2148*ScoringModel!$B$28+RawData!AA2148*ScoringModel!$B$29+RawData!AB2148*ScoringModel!$B$30)*0.01,"")</f>
        <v/>
      </c>
      <c r="Q2148" s="19"/>
      <c r="R2148" s="19"/>
      <c r="S2148" s="19"/>
      <c r="T2148" s="19"/>
      <c r="U2148" s="19"/>
      <c r="V2148" s="19"/>
    </row>
    <row r="2149" spans="1:22" x14ac:dyDescent="0.25">
      <c r="A2149" t="str">
        <f>IF(RawData!A2149&lt;&gt;"",RawData!A2149,"")</f>
        <v/>
      </c>
      <c r="B2149" t="str">
        <f>IF(RawData!B2149&lt;&gt;"",CONCATENATE(RawData!B2149,", ",RawData!C2149),"")</f>
        <v/>
      </c>
      <c r="C2149" t="str">
        <f>IF(RawData!D2149&lt;&gt;"",RawData!D2149,"")</f>
        <v/>
      </c>
      <c r="D2149" s="28" t="str">
        <f>IF(RawData!E2149&lt;&gt;"",RawData!E2149,"")</f>
        <v/>
      </c>
      <c r="E2149" t="str">
        <f>IF(RawData!F2149&lt;&gt;"",CONCATENATE(RawData!F2149,", ",LEFT(RawData!G2149,1)),"")</f>
        <v/>
      </c>
      <c r="G2149" s="30" t="str">
        <f t="shared" si="33"/>
        <v/>
      </c>
      <c r="H2149" t="str">
        <f>IF(A2149&lt;&gt;"",VLOOKUP(G2149,ScoreRanges!$C$4:$E$8,3),"")</f>
        <v/>
      </c>
      <c r="J2149" s="30" t="str">
        <f>IF(AND(ConversionTable!$F$2&lt;&gt;"",A2149&lt;&gt;""),VLOOKUP(G2149,ConversionTable!B$2:D$402,3),"")</f>
        <v/>
      </c>
      <c r="K2149" t="str">
        <f>IF(AND(ConversionTable!$F$2&lt;&gt;"",A2149&lt;&gt;""),VLOOKUP(J2149,ConversionTable!I$4:K$7,3),"")</f>
        <v/>
      </c>
      <c r="M2149" t="str">
        <f>IF(A2149&lt;&gt;"",(RawData!AC2149*ScoringModel!$B$11+RawData!AD2149*ScoringModel!$B$21+RawData!AE2149*ScoringModel!$B$31)*0.01,"")</f>
        <v/>
      </c>
      <c r="N2149" t="str">
        <f>IF(A2149&lt;&gt;"",(RawData!H2149*ScoringModel!$B$4+RawData!I2149*ScoringModel!$B$5+RawData!J2149*ScoringModel!$B$6+RawData!K2149*ScoringModel!$B$7+RawData!L2149*ScoringModel!$B$8+RawData!M2149*ScoringModel!$B$9+RawData!N2149*ScoringModel!$B$10)*0.01,"")</f>
        <v/>
      </c>
      <c r="O2149" t="str">
        <f>IF(A2149&lt;&gt;"",(RawData!O2149*ScoringModel!$B$14+RawData!P2149*ScoringModel!$B$15+RawData!Q2149*ScoringModel!$B$16+RawData!R2149*ScoringModel!$B$17+RawData!S2149*ScoringModel!$B$18+RawData!T2149*ScoringModel!$B$19+RawData!U2149*ScoringModel!$B$20)*0.01,"")</f>
        <v/>
      </c>
      <c r="P2149" t="str">
        <f>IF(A2149&lt;&gt;"",(RawData!V2149*ScoringModel!$B$24+RawData!W2149*ScoringModel!$B$25+RawData!X2149*ScoringModel!$B$26+RawData!Y2149*ScoringModel!$B$27+RawData!Z2149*ScoringModel!$B$28+RawData!AA2149*ScoringModel!$B$29+RawData!AB2149*ScoringModel!$B$30)*0.01,"")</f>
        <v/>
      </c>
      <c r="Q2149" s="19"/>
      <c r="R2149" s="19"/>
      <c r="S2149" s="19"/>
      <c r="T2149" s="19"/>
      <c r="U2149" s="19"/>
      <c r="V2149" s="19"/>
    </row>
    <row r="2150" spans="1:22" x14ac:dyDescent="0.25">
      <c r="A2150" t="str">
        <f>IF(RawData!A2150&lt;&gt;"",RawData!A2150,"")</f>
        <v/>
      </c>
      <c r="B2150" t="str">
        <f>IF(RawData!B2150&lt;&gt;"",CONCATENATE(RawData!B2150,", ",RawData!C2150),"")</f>
        <v/>
      </c>
      <c r="C2150" t="str">
        <f>IF(RawData!D2150&lt;&gt;"",RawData!D2150,"")</f>
        <v/>
      </c>
      <c r="D2150" s="28" t="str">
        <f>IF(RawData!E2150&lt;&gt;"",RawData!E2150,"")</f>
        <v/>
      </c>
      <c r="E2150" t="str">
        <f>IF(RawData!F2150&lt;&gt;"",CONCATENATE(RawData!F2150,", ",LEFT(RawData!G2150,1)),"")</f>
        <v/>
      </c>
      <c r="G2150" s="30" t="str">
        <f t="shared" si="33"/>
        <v/>
      </c>
      <c r="H2150" t="str">
        <f>IF(A2150&lt;&gt;"",VLOOKUP(G2150,ScoreRanges!$C$4:$E$8,3),"")</f>
        <v/>
      </c>
      <c r="J2150" s="30" t="str">
        <f>IF(AND(ConversionTable!$F$2&lt;&gt;"",A2150&lt;&gt;""),VLOOKUP(G2150,ConversionTable!B$2:D$402,3),"")</f>
        <v/>
      </c>
      <c r="K2150" t="str">
        <f>IF(AND(ConversionTable!$F$2&lt;&gt;"",A2150&lt;&gt;""),VLOOKUP(J2150,ConversionTable!I$4:K$7,3),"")</f>
        <v/>
      </c>
      <c r="M2150" t="str">
        <f>IF(A2150&lt;&gt;"",(RawData!AC2150*ScoringModel!$B$11+RawData!AD2150*ScoringModel!$B$21+RawData!AE2150*ScoringModel!$B$31)*0.01,"")</f>
        <v/>
      </c>
      <c r="N2150" t="str">
        <f>IF(A2150&lt;&gt;"",(RawData!H2150*ScoringModel!$B$4+RawData!I2150*ScoringModel!$B$5+RawData!J2150*ScoringModel!$B$6+RawData!K2150*ScoringModel!$B$7+RawData!L2150*ScoringModel!$B$8+RawData!M2150*ScoringModel!$B$9+RawData!N2150*ScoringModel!$B$10)*0.01,"")</f>
        <v/>
      </c>
      <c r="O2150" t="str">
        <f>IF(A2150&lt;&gt;"",(RawData!O2150*ScoringModel!$B$14+RawData!P2150*ScoringModel!$B$15+RawData!Q2150*ScoringModel!$B$16+RawData!R2150*ScoringModel!$B$17+RawData!S2150*ScoringModel!$B$18+RawData!T2150*ScoringModel!$B$19+RawData!U2150*ScoringModel!$B$20)*0.01,"")</f>
        <v/>
      </c>
      <c r="P2150" t="str">
        <f>IF(A2150&lt;&gt;"",(RawData!V2150*ScoringModel!$B$24+RawData!W2150*ScoringModel!$B$25+RawData!X2150*ScoringModel!$B$26+RawData!Y2150*ScoringModel!$B$27+RawData!Z2150*ScoringModel!$B$28+RawData!AA2150*ScoringModel!$B$29+RawData!AB2150*ScoringModel!$B$30)*0.01,"")</f>
        <v/>
      </c>
      <c r="Q2150" s="19"/>
      <c r="R2150" s="19"/>
      <c r="S2150" s="19"/>
      <c r="T2150" s="19"/>
      <c r="U2150" s="19"/>
      <c r="V2150" s="19"/>
    </row>
    <row r="2151" spans="1:22" x14ac:dyDescent="0.25">
      <c r="A2151" t="str">
        <f>IF(RawData!A2151&lt;&gt;"",RawData!A2151,"")</f>
        <v/>
      </c>
      <c r="B2151" t="str">
        <f>IF(RawData!B2151&lt;&gt;"",CONCATENATE(RawData!B2151,", ",RawData!C2151),"")</f>
        <v/>
      </c>
      <c r="C2151" t="str">
        <f>IF(RawData!D2151&lt;&gt;"",RawData!D2151,"")</f>
        <v/>
      </c>
      <c r="D2151" s="28" t="str">
        <f>IF(RawData!E2151&lt;&gt;"",RawData!E2151,"")</f>
        <v/>
      </c>
      <c r="E2151" t="str">
        <f>IF(RawData!F2151&lt;&gt;"",CONCATENATE(RawData!F2151,", ",LEFT(RawData!G2151,1)),"")</f>
        <v/>
      </c>
      <c r="G2151" s="30" t="str">
        <f t="shared" si="33"/>
        <v/>
      </c>
      <c r="H2151" t="str">
        <f>IF(A2151&lt;&gt;"",VLOOKUP(G2151,ScoreRanges!$C$4:$E$8,3),"")</f>
        <v/>
      </c>
      <c r="J2151" s="30" t="str">
        <f>IF(AND(ConversionTable!$F$2&lt;&gt;"",A2151&lt;&gt;""),VLOOKUP(G2151,ConversionTable!B$2:D$402,3),"")</f>
        <v/>
      </c>
      <c r="K2151" t="str">
        <f>IF(AND(ConversionTable!$F$2&lt;&gt;"",A2151&lt;&gt;""),VLOOKUP(J2151,ConversionTable!I$4:K$7,3),"")</f>
        <v/>
      </c>
      <c r="M2151" t="str">
        <f>IF(A2151&lt;&gt;"",(RawData!AC2151*ScoringModel!$B$11+RawData!AD2151*ScoringModel!$B$21+RawData!AE2151*ScoringModel!$B$31)*0.01,"")</f>
        <v/>
      </c>
      <c r="N2151" t="str">
        <f>IF(A2151&lt;&gt;"",(RawData!H2151*ScoringModel!$B$4+RawData!I2151*ScoringModel!$B$5+RawData!J2151*ScoringModel!$B$6+RawData!K2151*ScoringModel!$B$7+RawData!L2151*ScoringModel!$B$8+RawData!M2151*ScoringModel!$B$9+RawData!N2151*ScoringModel!$B$10)*0.01,"")</f>
        <v/>
      </c>
      <c r="O2151" t="str">
        <f>IF(A2151&lt;&gt;"",(RawData!O2151*ScoringModel!$B$14+RawData!P2151*ScoringModel!$B$15+RawData!Q2151*ScoringModel!$B$16+RawData!R2151*ScoringModel!$B$17+RawData!S2151*ScoringModel!$B$18+RawData!T2151*ScoringModel!$B$19+RawData!U2151*ScoringModel!$B$20)*0.01,"")</f>
        <v/>
      </c>
      <c r="P2151" t="str">
        <f>IF(A2151&lt;&gt;"",(RawData!V2151*ScoringModel!$B$24+RawData!W2151*ScoringModel!$B$25+RawData!X2151*ScoringModel!$B$26+RawData!Y2151*ScoringModel!$B$27+RawData!Z2151*ScoringModel!$B$28+RawData!AA2151*ScoringModel!$B$29+RawData!AB2151*ScoringModel!$B$30)*0.01,"")</f>
        <v/>
      </c>
      <c r="Q2151" s="19"/>
      <c r="R2151" s="19"/>
      <c r="S2151" s="19"/>
      <c r="T2151" s="19"/>
      <c r="U2151" s="19"/>
      <c r="V2151" s="19"/>
    </row>
    <row r="2152" spans="1:22" x14ac:dyDescent="0.25">
      <c r="A2152" t="str">
        <f>IF(RawData!A2152&lt;&gt;"",RawData!A2152,"")</f>
        <v/>
      </c>
      <c r="B2152" t="str">
        <f>IF(RawData!B2152&lt;&gt;"",CONCATENATE(RawData!B2152,", ",RawData!C2152),"")</f>
        <v/>
      </c>
      <c r="C2152" t="str">
        <f>IF(RawData!D2152&lt;&gt;"",RawData!D2152,"")</f>
        <v/>
      </c>
      <c r="D2152" s="28" t="str">
        <f>IF(RawData!E2152&lt;&gt;"",RawData!E2152,"")</f>
        <v/>
      </c>
      <c r="E2152" t="str">
        <f>IF(RawData!F2152&lt;&gt;"",CONCATENATE(RawData!F2152,", ",LEFT(RawData!G2152,1)),"")</f>
        <v/>
      </c>
      <c r="G2152" s="30" t="str">
        <f t="shared" si="33"/>
        <v/>
      </c>
      <c r="H2152" t="str">
        <f>IF(A2152&lt;&gt;"",VLOOKUP(G2152,ScoreRanges!$C$4:$E$8,3),"")</f>
        <v/>
      </c>
      <c r="J2152" s="30" t="str">
        <f>IF(AND(ConversionTable!$F$2&lt;&gt;"",A2152&lt;&gt;""),VLOOKUP(G2152,ConversionTable!B$2:D$402,3),"")</f>
        <v/>
      </c>
      <c r="K2152" t="str">
        <f>IF(AND(ConversionTable!$F$2&lt;&gt;"",A2152&lt;&gt;""),VLOOKUP(J2152,ConversionTable!I$4:K$7,3),"")</f>
        <v/>
      </c>
      <c r="M2152" t="str">
        <f>IF(A2152&lt;&gt;"",(RawData!AC2152*ScoringModel!$B$11+RawData!AD2152*ScoringModel!$B$21+RawData!AE2152*ScoringModel!$B$31)*0.01,"")</f>
        <v/>
      </c>
      <c r="N2152" t="str">
        <f>IF(A2152&lt;&gt;"",(RawData!H2152*ScoringModel!$B$4+RawData!I2152*ScoringModel!$B$5+RawData!J2152*ScoringModel!$B$6+RawData!K2152*ScoringModel!$B$7+RawData!L2152*ScoringModel!$B$8+RawData!M2152*ScoringModel!$B$9+RawData!N2152*ScoringModel!$B$10)*0.01,"")</f>
        <v/>
      </c>
      <c r="O2152" t="str">
        <f>IF(A2152&lt;&gt;"",(RawData!O2152*ScoringModel!$B$14+RawData!P2152*ScoringModel!$B$15+RawData!Q2152*ScoringModel!$B$16+RawData!R2152*ScoringModel!$B$17+RawData!S2152*ScoringModel!$B$18+RawData!T2152*ScoringModel!$B$19+RawData!U2152*ScoringModel!$B$20)*0.01,"")</f>
        <v/>
      </c>
      <c r="P2152" t="str">
        <f>IF(A2152&lt;&gt;"",(RawData!V2152*ScoringModel!$B$24+RawData!W2152*ScoringModel!$B$25+RawData!X2152*ScoringModel!$B$26+RawData!Y2152*ScoringModel!$B$27+RawData!Z2152*ScoringModel!$B$28+RawData!AA2152*ScoringModel!$B$29+RawData!AB2152*ScoringModel!$B$30)*0.01,"")</f>
        <v/>
      </c>
      <c r="Q2152" s="19"/>
      <c r="R2152" s="19"/>
      <c r="S2152" s="19"/>
      <c r="T2152" s="19"/>
      <c r="U2152" s="19"/>
      <c r="V2152" s="19"/>
    </row>
    <row r="2153" spans="1:22" x14ac:dyDescent="0.25">
      <c r="A2153" t="str">
        <f>IF(RawData!A2153&lt;&gt;"",RawData!A2153,"")</f>
        <v/>
      </c>
      <c r="B2153" t="str">
        <f>IF(RawData!B2153&lt;&gt;"",CONCATENATE(RawData!B2153,", ",RawData!C2153),"")</f>
        <v/>
      </c>
      <c r="C2153" t="str">
        <f>IF(RawData!D2153&lt;&gt;"",RawData!D2153,"")</f>
        <v/>
      </c>
      <c r="D2153" s="28" t="str">
        <f>IF(RawData!E2153&lt;&gt;"",RawData!E2153,"")</f>
        <v/>
      </c>
      <c r="E2153" t="str">
        <f>IF(RawData!F2153&lt;&gt;"",CONCATENATE(RawData!F2153,", ",LEFT(RawData!G2153,1)),"")</f>
        <v/>
      </c>
      <c r="G2153" s="30" t="str">
        <f t="shared" si="33"/>
        <v/>
      </c>
      <c r="H2153" t="str">
        <f>IF(A2153&lt;&gt;"",VLOOKUP(G2153,ScoreRanges!$C$4:$E$8,3),"")</f>
        <v/>
      </c>
      <c r="J2153" s="30" t="str">
        <f>IF(AND(ConversionTable!$F$2&lt;&gt;"",A2153&lt;&gt;""),VLOOKUP(G2153,ConversionTable!B$2:D$402,3),"")</f>
        <v/>
      </c>
      <c r="K2153" t="str">
        <f>IF(AND(ConversionTable!$F$2&lt;&gt;"",A2153&lt;&gt;""),VLOOKUP(J2153,ConversionTable!I$4:K$7,3),"")</f>
        <v/>
      </c>
      <c r="M2153" t="str">
        <f>IF(A2153&lt;&gt;"",(RawData!AC2153*ScoringModel!$B$11+RawData!AD2153*ScoringModel!$B$21+RawData!AE2153*ScoringModel!$B$31)*0.01,"")</f>
        <v/>
      </c>
      <c r="N2153" t="str">
        <f>IF(A2153&lt;&gt;"",(RawData!H2153*ScoringModel!$B$4+RawData!I2153*ScoringModel!$B$5+RawData!J2153*ScoringModel!$B$6+RawData!K2153*ScoringModel!$B$7+RawData!L2153*ScoringModel!$B$8+RawData!M2153*ScoringModel!$B$9+RawData!N2153*ScoringModel!$B$10)*0.01,"")</f>
        <v/>
      </c>
      <c r="O2153" t="str">
        <f>IF(A2153&lt;&gt;"",(RawData!O2153*ScoringModel!$B$14+RawData!P2153*ScoringModel!$B$15+RawData!Q2153*ScoringModel!$B$16+RawData!R2153*ScoringModel!$B$17+RawData!S2153*ScoringModel!$B$18+RawData!T2153*ScoringModel!$B$19+RawData!U2153*ScoringModel!$B$20)*0.01,"")</f>
        <v/>
      </c>
      <c r="P2153" t="str">
        <f>IF(A2153&lt;&gt;"",(RawData!V2153*ScoringModel!$B$24+RawData!W2153*ScoringModel!$B$25+RawData!X2153*ScoringModel!$B$26+RawData!Y2153*ScoringModel!$B$27+RawData!Z2153*ScoringModel!$B$28+RawData!AA2153*ScoringModel!$B$29+RawData!AB2153*ScoringModel!$B$30)*0.01,"")</f>
        <v/>
      </c>
      <c r="Q2153" s="19"/>
      <c r="R2153" s="19"/>
      <c r="S2153" s="19"/>
      <c r="T2153" s="19"/>
      <c r="U2153" s="19"/>
      <c r="V2153" s="19"/>
    </row>
    <row r="2154" spans="1:22" x14ac:dyDescent="0.25">
      <c r="A2154" t="str">
        <f>IF(RawData!A2154&lt;&gt;"",RawData!A2154,"")</f>
        <v/>
      </c>
      <c r="B2154" t="str">
        <f>IF(RawData!B2154&lt;&gt;"",CONCATENATE(RawData!B2154,", ",RawData!C2154),"")</f>
        <v/>
      </c>
      <c r="C2154" t="str">
        <f>IF(RawData!D2154&lt;&gt;"",RawData!D2154,"")</f>
        <v/>
      </c>
      <c r="D2154" s="28" t="str">
        <f>IF(RawData!E2154&lt;&gt;"",RawData!E2154,"")</f>
        <v/>
      </c>
      <c r="E2154" t="str">
        <f>IF(RawData!F2154&lt;&gt;"",CONCATENATE(RawData!F2154,", ",LEFT(RawData!G2154,1)),"")</f>
        <v/>
      </c>
      <c r="G2154" s="30" t="str">
        <f t="shared" si="33"/>
        <v/>
      </c>
      <c r="H2154" t="str">
        <f>IF(A2154&lt;&gt;"",VLOOKUP(G2154,ScoreRanges!$C$4:$E$8,3),"")</f>
        <v/>
      </c>
      <c r="J2154" s="30" t="str">
        <f>IF(AND(ConversionTable!$F$2&lt;&gt;"",A2154&lt;&gt;""),VLOOKUP(G2154,ConversionTable!B$2:D$402,3),"")</f>
        <v/>
      </c>
      <c r="K2154" t="str">
        <f>IF(AND(ConversionTable!$F$2&lt;&gt;"",A2154&lt;&gt;""),VLOOKUP(J2154,ConversionTable!I$4:K$7,3),"")</f>
        <v/>
      </c>
      <c r="M2154" t="str">
        <f>IF(A2154&lt;&gt;"",(RawData!AC2154*ScoringModel!$B$11+RawData!AD2154*ScoringModel!$B$21+RawData!AE2154*ScoringModel!$B$31)*0.01,"")</f>
        <v/>
      </c>
      <c r="N2154" t="str">
        <f>IF(A2154&lt;&gt;"",(RawData!H2154*ScoringModel!$B$4+RawData!I2154*ScoringModel!$B$5+RawData!J2154*ScoringModel!$B$6+RawData!K2154*ScoringModel!$B$7+RawData!L2154*ScoringModel!$B$8+RawData!M2154*ScoringModel!$B$9+RawData!N2154*ScoringModel!$B$10)*0.01,"")</f>
        <v/>
      </c>
      <c r="O2154" t="str">
        <f>IF(A2154&lt;&gt;"",(RawData!O2154*ScoringModel!$B$14+RawData!P2154*ScoringModel!$B$15+RawData!Q2154*ScoringModel!$B$16+RawData!R2154*ScoringModel!$B$17+RawData!S2154*ScoringModel!$B$18+RawData!T2154*ScoringModel!$B$19+RawData!U2154*ScoringModel!$B$20)*0.01,"")</f>
        <v/>
      </c>
      <c r="P2154" t="str">
        <f>IF(A2154&lt;&gt;"",(RawData!V2154*ScoringModel!$B$24+RawData!W2154*ScoringModel!$B$25+RawData!X2154*ScoringModel!$B$26+RawData!Y2154*ScoringModel!$B$27+RawData!Z2154*ScoringModel!$B$28+RawData!AA2154*ScoringModel!$B$29+RawData!AB2154*ScoringModel!$B$30)*0.01,"")</f>
        <v/>
      </c>
      <c r="Q2154" s="19"/>
      <c r="R2154" s="19"/>
      <c r="S2154" s="19"/>
      <c r="T2154" s="19"/>
      <c r="U2154" s="19"/>
      <c r="V2154" s="19"/>
    </row>
    <row r="2155" spans="1:22" x14ac:dyDescent="0.25">
      <c r="A2155" t="str">
        <f>IF(RawData!A2155&lt;&gt;"",RawData!A2155,"")</f>
        <v/>
      </c>
      <c r="B2155" t="str">
        <f>IF(RawData!B2155&lt;&gt;"",CONCATENATE(RawData!B2155,", ",RawData!C2155),"")</f>
        <v/>
      </c>
      <c r="C2155" t="str">
        <f>IF(RawData!D2155&lt;&gt;"",RawData!D2155,"")</f>
        <v/>
      </c>
      <c r="D2155" s="28" t="str">
        <f>IF(RawData!E2155&lt;&gt;"",RawData!E2155,"")</f>
        <v/>
      </c>
      <c r="E2155" t="str">
        <f>IF(RawData!F2155&lt;&gt;"",CONCATENATE(RawData!F2155,", ",LEFT(RawData!G2155,1)),"")</f>
        <v/>
      </c>
      <c r="G2155" s="30" t="str">
        <f t="shared" si="33"/>
        <v/>
      </c>
      <c r="H2155" t="str">
        <f>IF(A2155&lt;&gt;"",VLOOKUP(G2155,ScoreRanges!$C$4:$E$8,3),"")</f>
        <v/>
      </c>
      <c r="J2155" s="30" t="str">
        <f>IF(AND(ConversionTable!$F$2&lt;&gt;"",A2155&lt;&gt;""),VLOOKUP(G2155,ConversionTable!B$2:D$402,3),"")</f>
        <v/>
      </c>
      <c r="K2155" t="str">
        <f>IF(AND(ConversionTable!$F$2&lt;&gt;"",A2155&lt;&gt;""),VLOOKUP(J2155,ConversionTable!I$4:K$7,3),"")</f>
        <v/>
      </c>
      <c r="M2155" t="str">
        <f>IF(A2155&lt;&gt;"",(RawData!AC2155*ScoringModel!$B$11+RawData!AD2155*ScoringModel!$B$21+RawData!AE2155*ScoringModel!$B$31)*0.01,"")</f>
        <v/>
      </c>
      <c r="N2155" t="str">
        <f>IF(A2155&lt;&gt;"",(RawData!H2155*ScoringModel!$B$4+RawData!I2155*ScoringModel!$B$5+RawData!J2155*ScoringModel!$B$6+RawData!K2155*ScoringModel!$B$7+RawData!L2155*ScoringModel!$B$8+RawData!M2155*ScoringModel!$B$9+RawData!N2155*ScoringModel!$B$10)*0.01,"")</f>
        <v/>
      </c>
      <c r="O2155" t="str">
        <f>IF(A2155&lt;&gt;"",(RawData!O2155*ScoringModel!$B$14+RawData!P2155*ScoringModel!$B$15+RawData!Q2155*ScoringModel!$B$16+RawData!R2155*ScoringModel!$B$17+RawData!S2155*ScoringModel!$B$18+RawData!T2155*ScoringModel!$B$19+RawData!U2155*ScoringModel!$B$20)*0.01,"")</f>
        <v/>
      </c>
      <c r="P2155" t="str">
        <f>IF(A2155&lt;&gt;"",(RawData!V2155*ScoringModel!$B$24+RawData!W2155*ScoringModel!$B$25+RawData!X2155*ScoringModel!$B$26+RawData!Y2155*ScoringModel!$B$27+RawData!Z2155*ScoringModel!$B$28+RawData!AA2155*ScoringModel!$B$29+RawData!AB2155*ScoringModel!$B$30)*0.01,"")</f>
        <v/>
      </c>
      <c r="Q2155" s="19"/>
      <c r="R2155" s="19"/>
      <c r="S2155" s="19"/>
      <c r="T2155" s="19"/>
      <c r="U2155" s="19"/>
      <c r="V2155" s="19"/>
    </row>
    <row r="2156" spans="1:22" x14ac:dyDescent="0.25">
      <c r="A2156" t="str">
        <f>IF(RawData!A2156&lt;&gt;"",RawData!A2156,"")</f>
        <v/>
      </c>
      <c r="B2156" t="str">
        <f>IF(RawData!B2156&lt;&gt;"",CONCATENATE(RawData!B2156,", ",RawData!C2156),"")</f>
        <v/>
      </c>
      <c r="C2156" t="str">
        <f>IF(RawData!D2156&lt;&gt;"",RawData!D2156,"")</f>
        <v/>
      </c>
      <c r="D2156" s="28" t="str">
        <f>IF(RawData!E2156&lt;&gt;"",RawData!E2156,"")</f>
        <v/>
      </c>
      <c r="E2156" t="str">
        <f>IF(RawData!F2156&lt;&gt;"",CONCATENATE(RawData!F2156,", ",LEFT(RawData!G2156,1)),"")</f>
        <v/>
      </c>
      <c r="G2156" s="30" t="str">
        <f t="shared" si="33"/>
        <v/>
      </c>
      <c r="H2156" t="str">
        <f>IF(A2156&lt;&gt;"",VLOOKUP(G2156,ScoreRanges!$C$4:$E$8,3),"")</f>
        <v/>
      </c>
      <c r="J2156" s="30" t="str">
        <f>IF(AND(ConversionTable!$F$2&lt;&gt;"",A2156&lt;&gt;""),VLOOKUP(G2156,ConversionTable!B$2:D$402,3),"")</f>
        <v/>
      </c>
      <c r="K2156" t="str">
        <f>IF(AND(ConversionTable!$F$2&lt;&gt;"",A2156&lt;&gt;""),VLOOKUP(J2156,ConversionTable!I$4:K$7,3),"")</f>
        <v/>
      </c>
      <c r="M2156" t="str">
        <f>IF(A2156&lt;&gt;"",(RawData!AC2156*ScoringModel!$B$11+RawData!AD2156*ScoringModel!$B$21+RawData!AE2156*ScoringModel!$B$31)*0.01,"")</f>
        <v/>
      </c>
      <c r="N2156" t="str">
        <f>IF(A2156&lt;&gt;"",(RawData!H2156*ScoringModel!$B$4+RawData!I2156*ScoringModel!$B$5+RawData!J2156*ScoringModel!$B$6+RawData!K2156*ScoringModel!$B$7+RawData!L2156*ScoringModel!$B$8+RawData!M2156*ScoringModel!$B$9+RawData!N2156*ScoringModel!$B$10)*0.01,"")</f>
        <v/>
      </c>
      <c r="O2156" t="str">
        <f>IF(A2156&lt;&gt;"",(RawData!O2156*ScoringModel!$B$14+RawData!P2156*ScoringModel!$B$15+RawData!Q2156*ScoringModel!$B$16+RawData!R2156*ScoringModel!$B$17+RawData!S2156*ScoringModel!$B$18+RawData!T2156*ScoringModel!$B$19+RawData!U2156*ScoringModel!$B$20)*0.01,"")</f>
        <v/>
      </c>
      <c r="P2156" t="str">
        <f>IF(A2156&lt;&gt;"",(RawData!V2156*ScoringModel!$B$24+RawData!W2156*ScoringModel!$B$25+RawData!X2156*ScoringModel!$B$26+RawData!Y2156*ScoringModel!$B$27+RawData!Z2156*ScoringModel!$B$28+RawData!AA2156*ScoringModel!$B$29+RawData!AB2156*ScoringModel!$B$30)*0.01,"")</f>
        <v/>
      </c>
      <c r="Q2156" s="19"/>
      <c r="R2156" s="19"/>
      <c r="S2156" s="19"/>
      <c r="T2156" s="19"/>
      <c r="U2156" s="19"/>
      <c r="V2156" s="19"/>
    </row>
    <row r="2157" spans="1:22" x14ac:dyDescent="0.25">
      <c r="A2157" t="str">
        <f>IF(RawData!A2157&lt;&gt;"",RawData!A2157,"")</f>
        <v/>
      </c>
      <c r="B2157" t="str">
        <f>IF(RawData!B2157&lt;&gt;"",CONCATENATE(RawData!B2157,", ",RawData!C2157),"")</f>
        <v/>
      </c>
      <c r="C2157" t="str">
        <f>IF(RawData!D2157&lt;&gt;"",RawData!D2157,"")</f>
        <v/>
      </c>
      <c r="D2157" s="28" t="str">
        <f>IF(RawData!E2157&lt;&gt;"",RawData!E2157,"")</f>
        <v/>
      </c>
      <c r="E2157" t="str">
        <f>IF(RawData!F2157&lt;&gt;"",CONCATENATE(RawData!F2157,", ",LEFT(RawData!G2157,1)),"")</f>
        <v/>
      </c>
      <c r="G2157" s="30" t="str">
        <f t="shared" si="33"/>
        <v/>
      </c>
      <c r="H2157" t="str">
        <f>IF(A2157&lt;&gt;"",VLOOKUP(G2157,ScoreRanges!$C$4:$E$8,3),"")</f>
        <v/>
      </c>
      <c r="J2157" s="30" t="str">
        <f>IF(AND(ConversionTable!$F$2&lt;&gt;"",A2157&lt;&gt;""),VLOOKUP(G2157,ConversionTable!B$2:D$402,3),"")</f>
        <v/>
      </c>
      <c r="K2157" t="str">
        <f>IF(AND(ConversionTable!$F$2&lt;&gt;"",A2157&lt;&gt;""),VLOOKUP(J2157,ConversionTable!I$4:K$7,3),"")</f>
        <v/>
      </c>
      <c r="M2157" t="str">
        <f>IF(A2157&lt;&gt;"",(RawData!AC2157*ScoringModel!$B$11+RawData!AD2157*ScoringModel!$B$21+RawData!AE2157*ScoringModel!$B$31)*0.01,"")</f>
        <v/>
      </c>
      <c r="N2157" t="str">
        <f>IF(A2157&lt;&gt;"",(RawData!H2157*ScoringModel!$B$4+RawData!I2157*ScoringModel!$B$5+RawData!J2157*ScoringModel!$B$6+RawData!K2157*ScoringModel!$B$7+RawData!L2157*ScoringModel!$B$8+RawData!M2157*ScoringModel!$B$9+RawData!N2157*ScoringModel!$B$10)*0.01,"")</f>
        <v/>
      </c>
      <c r="O2157" t="str">
        <f>IF(A2157&lt;&gt;"",(RawData!O2157*ScoringModel!$B$14+RawData!P2157*ScoringModel!$B$15+RawData!Q2157*ScoringModel!$B$16+RawData!R2157*ScoringModel!$B$17+RawData!S2157*ScoringModel!$B$18+RawData!T2157*ScoringModel!$B$19+RawData!U2157*ScoringModel!$B$20)*0.01,"")</f>
        <v/>
      </c>
      <c r="P2157" t="str">
        <f>IF(A2157&lt;&gt;"",(RawData!V2157*ScoringModel!$B$24+RawData!W2157*ScoringModel!$B$25+RawData!X2157*ScoringModel!$B$26+RawData!Y2157*ScoringModel!$B$27+RawData!Z2157*ScoringModel!$B$28+RawData!AA2157*ScoringModel!$B$29+RawData!AB2157*ScoringModel!$B$30)*0.01,"")</f>
        <v/>
      </c>
      <c r="Q2157" s="19"/>
      <c r="R2157" s="19"/>
      <c r="S2157" s="19"/>
      <c r="T2157" s="19"/>
      <c r="U2157" s="19"/>
      <c r="V2157" s="19"/>
    </row>
    <row r="2158" spans="1:22" x14ac:dyDescent="0.25">
      <c r="A2158" t="str">
        <f>IF(RawData!A2158&lt;&gt;"",RawData!A2158,"")</f>
        <v/>
      </c>
      <c r="B2158" t="str">
        <f>IF(RawData!B2158&lt;&gt;"",CONCATENATE(RawData!B2158,", ",RawData!C2158),"")</f>
        <v/>
      </c>
      <c r="C2158" t="str">
        <f>IF(RawData!D2158&lt;&gt;"",RawData!D2158,"")</f>
        <v/>
      </c>
      <c r="D2158" s="28" t="str">
        <f>IF(RawData!E2158&lt;&gt;"",RawData!E2158,"")</f>
        <v/>
      </c>
      <c r="E2158" t="str">
        <f>IF(RawData!F2158&lt;&gt;"",CONCATENATE(RawData!F2158,", ",LEFT(RawData!G2158,1)),"")</f>
        <v/>
      </c>
      <c r="G2158" s="30" t="str">
        <f t="shared" si="33"/>
        <v/>
      </c>
      <c r="H2158" t="str">
        <f>IF(A2158&lt;&gt;"",VLOOKUP(G2158,ScoreRanges!$C$4:$E$8,3),"")</f>
        <v/>
      </c>
      <c r="J2158" s="30" t="str">
        <f>IF(AND(ConversionTable!$F$2&lt;&gt;"",A2158&lt;&gt;""),VLOOKUP(G2158,ConversionTable!B$2:D$402,3),"")</f>
        <v/>
      </c>
      <c r="K2158" t="str">
        <f>IF(AND(ConversionTable!$F$2&lt;&gt;"",A2158&lt;&gt;""),VLOOKUP(J2158,ConversionTable!I$4:K$7,3),"")</f>
        <v/>
      </c>
      <c r="M2158" t="str">
        <f>IF(A2158&lt;&gt;"",(RawData!AC2158*ScoringModel!$B$11+RawData!AD2158*ScoringModel!$B$21+RawData!AE2158*ScoringModel!$B$31)*0.01,"")</f>
        <v/>
      </c>
      <c r="N2158" t="str">
        <f>IF(A2158&lt;&gt;"",(RawData!H2158*ScoringModel!$B$4+RawData!I2158*ScoringModel!$B$5+RawData!J2158*ScoringModel!$B$6+RawData!K2158*ScoringModel!$B$7+RawData!L2158*ScoringModel!$B$8+RawData!M2158*ScoringModel!$B$9+RawData!N2158*ScoringModel!$B$10)*0.01,"")</f>
        <v/>
      </c>
      <c r="O2158" t="str">
        <f>IF(A2158&lt;&gt;"",(RawData!O2158*ScoringModel!$B$14+RawData!P2158*ScoringModel!$B$15+RawData!Q2158*ScoringModel!$B$16+RawData!R2158*ScoringModel!$B$17+RawData!S2158*ScoringModel!$B$18+RawData!T2158*ScoringModel!$B$19+RawData!U2158*ScoringModel!$B$20)*0.01,"")</f>
        <v/>
      </c>
      <c r="P2158" t="str">
        <f>IF(A2158&lt;&gt;"",(RawData!V2158*ScoringModel!$B$24+RawData!W2158*ScoringModel!$B$25+RawData!X2158*ScoringModel!$B$26+RawData!Y2158*ScoringModel!$B$27+RawData!Z2158*ScoringModel!$B$28+RawData!AA2158*ScoringModel!$B$29+RawData!AB2158*ScoringModel!$B$30)*0.01,"")</f>
        <v/>
      </c>
      <c r="Q2158" s="19"/>
      <c r="R2158" s="19"/>
      <c r="S2158" s="19"/>
      <c r="T2158" s="19"/>
      <c r="U2158" s="19"/>
      <c r="V2158" s="19"/>
    </row>
    <row r="2159" spans="1:22" x14ac:dyDescent="0.25">
      <c r="A2159" t="str">
        <f>IF(RawData!A2159&lt;&gt;"",RawData!A2159,"")</f>
        <v/>
      </c>
      <c r="B2159" t="str">
        <f>IF(RawData!B2159&lt;&gt;"",CONCATENATE(RawData!B2159,", ",RawData!C2159),"")</f>
        <v/>
      </c>
      <c r="C2159" t="str">
        <f>IF(RawData!D2159&lt;&gt;"",RawData!D2159,"")</f>
        <v/>
      </c>
      <c r="D2159" s="28" t="str">
        <f>IF(RawData!E2159&lt;&gt;"",RawData!E2159,"")</f>
        <v/>
      </c>
      <c r="E2159" t="str">
        <f>IF(RawData!F2159&lt;&gt;"",CONCATENATE(RawData!F2159,", ",LEFT(RawData!G2159,1)),"")</f>
        <v/>
      </c>
      <c r="G2159" s="30" t="str">
        <f t="shared" si="33"/>
        <v/>
      </c>
      <c r="H2159" t="str">
        <f>IF(A2159&lt;&gt;"",VLOOKUP(G2159,ScoreRanges!$C$4:$E$8,3),"")</f>
        <v/>
      </c>
      <c r="J2159" s="30" t="str">
        <f>IF(AND(ConversionTable!$F$2&lt;&gt;"",A2159&lt;&gt;""),VLOOKUP(G2159,ConversionTable!B$2:D$402,3),"")</f>
        <v/>
      </c>
      <c r="K2159" t="str">
        <f>IF(AND(ConversionTable!$F$2&lt;&gt;"",A2159&lt;&gt;""),VLOOKUP(J2159,ConversionTable!I$4:K$7,3),"")</f>
        <v/>
      </c>
      <c r="M2159" t="str">
        <f>IF(A2159&lt;&gt;"",(RawData!AC2159*ScoringModel!$B$11+RawData!AD2159*ScoringModel!$B$21+RawData!AE2159*ScoringModel!$B$31)*0.01,"")</f>
        <v/>
      </c>
      <c r="N2159" t="str">
        <f>IF(A2159&lt;&gt;"",(RawData!H2159*ScoringModel!$B$4+RawData!I2159*ScoringModel!$B$5+RawData!J2159*ScoringModel!$B$6+RawData!K2159*ScoringModel!$B$7+RawData!L2159*ScoringModel!$B$8+RawData!M2159*ScoringModel!$B$9+RawData!N2159*ScoringModel!$B$10)*0.01,"")</f>
        <v/>
      </c>
      <c r="O2159" t="str">
        <f>IF(A2159&lt;&gt;"",(RawData!O2159*ScoringModel!$B$14+RawData!P2159*ScoringModel!$B$15+RawData!Q2159*ScoringModel!$B$16+RawData!R2159*ScoringModel!$B$17+RawData!S2159*ScoringModel!$B$18+RawData!T2159*ScoringModel!$B$19+RawData!U2159*ScoringModel!$B$20)*0.01,"")</f>
        <v/>
      </c>
      <c r="P2159" t="str">
        <f>IF(A2159&lt;&gt;"",(RawData!V2159*ScoringModel!$B$24+RawData!W2159*ScoringModel!$B$25+RawData!X2159*ScoringModel!$B$26+RawData!Y2159*ScoringModel!$B$27+RawData!Z2159*ScoringModel!$B$28+RawData!AA2159*ScoringModel!$B$29+RawData!AB2159*ScoringModel!$B$30)*0.01,"")</f>
        <v/>
      </c>
      <c r="Q2159" s="19"/>
      <c r="R2159" s="19"/>
      <c r="S2159" s="19"/>
      <c r="T2159" s="19"/>
      <c r="U2159" s="19"/>
      <c r="V2159" s="19"/>
    </row>
    <row r="2160" spans="1:22" x14ac:dyDescent="0.25">
      <c r="A2160" t="str">
        <f>IF(RawData!A2160&lt;&gt;"",RawData!A2160,"")</f>
        <v/>
      </c>
      <c r="B2160" t="str">
        <f>IF(RawData!B2160&lt;&gt;"",CONCATENATE(RawData!B2160,", ",RawData!C2160),"")</f>
        <v/>
      </c>
      <c r="C2160" t="str">
        <f>IF(RawData!D2160&lt;&gt;"",RawData!D2160,"")</f>
        <v/>
      </c>
      <c r="D2160" s="28" t="str">
        <f>IF(RawData!E2160&lt;&gt;"",RawData!E2160,"")</f>
        <v/>
      </c>
      <c r="E2160" t="str">
        <f>IF(RawData!F2160&lt;&gt;"",CONCATENATE(RawData!F2160,", ",LEFT(RawData!G2160,1)),"")</f>
        <v/>
      </c>
      <c r="G2160" s="30" t="str">
        <f t="shared" si="33"/>
        <v/>
      </c>
      <c r="H2160" t="str">
        <f>IF(A2160&lt;&gt;"",VLOOKUP(G2160,ScoreRanges!$C$4:$E$8,3),"")</f>
        <v/>
      </c>
      <c r="J2160" s="30" t="str">
        <f>IF(AND(ConversionTable!$F$2&lt;&gt;"",A2160&lt;&gt;""),VLOOKUP(G2160,ConversionTable!B$2:D$402,3),"")</f>
        <v/>
      </c>
      <c r="K2160" t="str">
        <f>IF(AND(ConversionTable!$F$2&lt;&gt;"",A2160&lt;&gt;""),VLOOKUP(J2160,ConversionTable!I$4:K$7,3),"")</f>
        <v/>
      </c>
      <c r="M2160" t="str">
        <f>IF(A2160&lt;&gt;"",(RawData!AC2160*ScoringModel!$B$11+RawData!AD2160*ScoringModel!$B$21+RawData!AE2160*ScoringModel!$B$31)*0.01,"")</f>
        <v/>
      </c>
      <c r="N2160" t="str">
        <f>IF(A2160&lt;&gt;"",(RawData!H2160*ScoringModel!$B$4+RawData!I2160*ScoringModel!$B$5+RawData!J2160*ScoringModel!$B$6+RawData!K2160*ScoringModel!$B$7+RawData!L2160*ScoringModel!$B$8+RawData!M2160*ScoringModel!$B$9+RawData!N2160*ScoringModel!$B$10)*0.01,"")</f>
        <v/>
      </c>
      <c r="O2160" t="str">
        <f>IF(A2160&lt;&gt;"",(RawData!O2160*ScoringModel!$B$14+RawData!P2160*ScoringModel!$B$15+RawData!Q2160*ScoringModel!$B$16+RawData!R2160*ScoringModel!$B$17+RawData!S2160*ScoringModel!$B$18+RawData!T2160*ScoringModel!$B$19+RawData!U2160*ScoringModel!$B$20)*0.01,"")</f>
        <v/>
      </c>
      <c r="P2160" t="str">
        <f>IF(A2160&lt;&gt;"",(RawData!V2160*ScoringModel!$B$24+RawData!W2160*ScoringModel!$B$25+RawData!X2160*ScoringModel!$B$26+RawData!Y2160*ScoringModel!$B$27+RawData!Z2160*ScoringModel!$B$28+RawData!AA2160*ScoringModel!$B$29+RawData!AB2160*ScoringModel!$B$30)*0.01,"")</f>
        <v/>
      </c>
      <c r="Q2160" s="19"/>
      <c r="R2160" s="19"/>
      <c r="S2160" s="19"/>
      <c r="T2160" s="19"/>
      <c r="U2160" s="19"/>
      <c r="V2160" s="19"/>
    </row>
    <row r="2161" spans="1:22" x14ac:dyDescent="0.25">
      <c r="A2161" t="str">
        <f>IF(RawData!A2161&lt;&gt;"",RawData!A2161,"")</f>
        <v/>
      </c>
      <c r="B2161" t="str">
        <f>IF(RawData!B2161&lt;&gt;"",CONCATENATE(RawData!B2161,", ",RawData!C2161),"")</f>
        <v/>
      </c>
      <c r="C2161" t="str">
        <f>IF(RawData!D2161&lt;&gt;"",RawData!D2161,"")</f>
        <v/>
      </c>
      <c r="D2161" s="28" t="str">
        <f>IF(RawData!E2161&lt;&gt;"",RawData!E2161,"")</f>
        <v/>
      </c>
      <c r="E2161" t="str">
        <f>IF(RawData!F2161&lt;&gt;"",CONCATENATE(RawData!F2161,", ",LEFT(RawData!G2161,1)),"")</f>
        <v/>
      </c>
      <c r="G2161" s="30" t="str">
        <f t="shared" si="33"/>
        <v/>
      </c>
      <c r="H2161" t="str">
        <f>IF(A2161&lt;&gt;"",VLOOKUP(G2161,ScoreRanges!$C$4:$E$8,3),"")</f>
        <v/>
      </c>
      <c r="J2161" s="30" t="str">
        <f>IF(AND(ConversionTable!$F$2&lt;&gt;"",A2161&lt;&gt;""),VLOOKUP(G2161,ConversionTable!B$2:D$402,3),"")</f>
        <v/>
      </c>
      <c r="K2161" t="str">
        <f>IF(AND(ConversionTable!$F$2&lt;&gt;"",A2161&lt;&gt;""),VLOOKUP(J2161,ConversionTable!I$4:K$7,3),"")</f>
        <v/>
      </c>
      <c r="M2161" t="str">
        <f>IF(A2161&lt;&gt;"",(RawData!AC2161*ScoringModel!$B$11+RawData!AD2161*ScoringModel!$B$21+RawData!AE2161*ScoringModel!$B$31)*0.01,"")</f>
        <v/>
      </c>
      <c r="N2161" t="str">
        <f>IF(A2161&lt;&gt;"",(RawData!H2161*ScoringModel!$B$4+RawData!I2161*ScoringModel!$B$5+RawData!J2161*ScoringModel!$B$6+RawData!K2161*ScoringModel!$B$7+RawData!L2161*ScoringModel!$B$8+RawData!M2161*ScoringModel!$B$9+RawData!N2161*ScoringModel!$B$10)*0.01,"")</f>
        <v/>
      </c>
      <c r="O2161" t="str">
        <f>IF(A2161&lt;&gt;"",(RawData!O2161*ScoringModel!$B$14+RawData!P2161*ScoringModel!$B$15+RawData!Q2161*ScoringModel!$B$16+RawData!R2161*ScoringModel!$B$17+RawData!S2161*ScoringModel!$B$18+RawData!T2161*ScoringModel!$B$19+RawData!U2161*ScoringModel!$B$20)*0.01,"")</f>
        <v/>
      </c>
      <c r="P2161" t="str">
        <f>IF(A2161&lt;&gt;"",(RawData!V2161*ScoringModel!$B$24+RawData!W2161*ScoringModel!$B$25+RawData!X2161*ScoringModel!$B$26+RawData!Y2161*ScoringModel!$B$27+RawData!Z2161*ScoringModel!$B$28+RawData!AA2161*ScoringModel!$B$29+RawData!AB2161*ScoringModel!$B$30)*0.01,"")</f>
        <v/>
      </c>
      <c r="Q2161" s="19"/>
      <c r="R2161" s="19"/>
      <c r="S2161" s="19"/>
      <c r="T2161" s="19"/>
      <c r="U2161" s="19"/>
      <c r="V2161" s="19"/>
    </row>
    <row r="2162" spans="1:22" x14ac:dyDescent="0.25">
      <c r="A2162" t="str">
        <f>IF(RawData!A2162&lt;&gt;"",RawData!A2162,"")</f>
        <v/>
      </c>
      <c r="B2162" t="str">
        <f>IF(RawData!B2162&lt;&gt;"",CONCATENATE(RawData!B2162,", ",RawData!C2162),"")</f>
        <v/>
      </c>
      <c r="C2162" t="str">
        <f>IF(RawData!D2162&lt;&gt;"",RawData!D2162,"")</f>
        <v/>
      </c>
      <c r="D2162" s="28" t="str">
        <f>IF(RawData!E2162&lt;&gt;"",RawData!E2162,"")</f>
        <v/>
      </c>
      <c r="E2162" t="str">
        <f>IF(RawData!F2162&lt;&gt;"",CONCATENATE(RawData!F2162,", ",LEFT(RawData!G2162,1)),"")</f>
        <v/>
      </c>
      <c r="G2162" s="30" t="str">
        <f t="shared" si="33"/>
        <v/>
      </c>
      <c r="H2162" t="str">
        <f>IF(A2162&lt;&gt;"",VLOOKUP(G2162,ScoreRanges!$C$4:$E$8,3),"")</f>
        <v/>
      </c>
      <c r="J2162" s="30" t="str">
        <f>IF(AND(ConversionTable!$F$2&lt;&gt;"",A2162&lt;&gt;""),VLOOKUP(G2162,ConversionTable!B$2:D$402,3),"")</f>
        <v/>
      </c>
      <c r="K2162" t="str">
        <f>IF(AND(ConversionTable!$F$2&lt;&gt;"",A2162&lt;&gt;""),VLOOKUP(J2162,ConversionTable!I$4:K$7,3),"")</f>
        <v/>
      </c>
      <c r="M2162" t="str">
        <f>IF(A2162&lt;&gt;"",(RawData!AC2162*ScoringModel!$B$11+RawData!AD2162*ScoringModel!$B$21+RawData!AE2162*ScoringModel!$B$31)*0.01,"")</f>
        <v/>
      </c>
      <c r="N2162" t="str">
        <f>IF(A2162&lt;&gt;"",(RawData!H2162*ScoringModel!$B$4+RawData!I2162*ScoringModel!$B$5+RawData!J2162*ScoringModel!$B$6+RawData!K2162*ScoringModel!$B$7+RawData!L2162*ScoringModel!$B$8+RawData!M2162*ScoringModel!$B$9+RawData!N2162*ScoringModel!$B$10)*0.01,"")</f>
        <v/>
      </c>
      <c r="O2162" t="str">
        <f>IF(A2162&lt;&gt;"",(RawData!O2162*ScoringModel!$B$14+RawData!P2162*ScoringModel!$B$15+RawData!Q2162*ScoringModel!$B$16+RawData!R2162*ScoringModel!$B$17+RawData!S2162*ScoringModel!$B$18+RawData!T2162*ScoringModel!$B$19+RawData!U2162*ScoringModel!$B$20)*0.01,"")</f>
        <v/>
      </c>
      <c r="P2162" t="str">
        <f>IF(A2162&lt;&gt;"",(RawData!V2162*ScoringModel!$B$24+RawData!W2162*ScoringModel!$B$25+RawData!X2162*ScoringModel!$B$26+RawData!Y2162*ScoringModel!$B$27+RawData!Z2162*ScoringModel!$B$28+RawData!AA2162*ScoringModel!$B$29+RawData!AB2162*ScoringModel!$B$30)*0.01,"")</f>
        <v/>
      </c>
      <c r="Q2162" s="19"/>
      <c r="R2162" s="19"/>
      <c r="S2162" s="19"/>
      <c r="T2162" s="19"/>
      <c r="U2162" s="19"/>
      <c r="V2162" s="19"/>
    </row>
    <row r="2163" spans="1:22" x14ac:dyDescent="0.25">
      <c r="A2163" t="str">
        <f>IF(RawData!A2163&lt;&gt;"",RawData!A2163,"")</f>
        <v/>
      </c>
      <c r="B2163" t="str">
        <f>IF(RawData!B2163&lt;&gt;"",CONCATENATE(RawData!B2163,", ",RawData!C2163),"")</f>
        <v/>
      </c>
      <c r="C2163" t="str">
        <f>IF(RawData!D2163&lt;&gt;"",RawData!D2163,"")</f>
        <v/>
      </c>
      <c r="D2163" s="28" t="str">
        <f>IF(RawData!E2163&lt;&gt;"",RawData!E2163,"")</f>
        <v/>
      </c>
      <c r="E2163" t="str">
        <f>IF(RawData!F2163&lt;&gt;"",CONCATENATE(RawData!F2163,", ",LEFT(RawData!G2163,1)),"")</f>
        <v/>
      </c>
      <c r="G2163" s="30" t="str">
        <f t="shared" si="33"/>
        <v/>
      </c>
      <c r="H2163" t="str">
        <f>IF(A2163&lt;&gt;"",VLOOKUP(G2163,ScoreRanges!$C$4:$E$8,3),"")</f>
        <v/>
      </c>
      <c r="J2163" s="30" t="str">
        <f>IF(AND(ConversionTable!$F$2&lt;&gt;"",A2163&lt;&gt;""),VLOOKUP(G2163,ConversionTable!B$2:D$402,3),"")</f>
        <v/>
      </c>
      <c r="K2163" t="str">
        <f>IF(AND(ConversionTable!$F$2&lt;&gt;"",A2163&lt;&gt;""),VLOOKUP(J2163,ConversionTable!I$4:K$7,3),"")</f>
        <v/>
      </c>
      <c r="M2163" t="str">
        <f>IF(A2163&lt;&gt;"",(RawData!AC2163*ScoringModel!$B$11+RawData!AD2163*ScoringModel!$B$21+RawData!AE2163*ScoringModel!$B$31)*0.01,"")</f>
        <v/>
      </c>
      <c r="N2163" t="str">
        <f>IF(A2163&lt;&gt;"",(RawData!H2163*ScoringModel!$B$4+RawData!I2163*ScoringModel!$B$5+RawData!J2163*ScoringModel!$B$6+RawData!K2163*ScoringModel!$B$7+RawData!L2163*ScoringModel!$B$8+RawData!M2163*ScoringModel!$B$9+RawData!N2163*ScoringModel!$B$10)*0.01,"")</f>
        <v/>
      </c>
      <c r="O2163" t="str">
        <f>IF(A2163&lt;&gt;"",(RawData!O2163*ScoringModel!$B$14+RawData!P2163*ScoringModel!$B$15+RawData!Q2163*ScoringModel!$B$16+RawData!R2163*ScoringModel!$B$17+RawData!S2163*ScoringModel!$B$18+RawData!T2163*ScoringModel!$B$19+RawData!U2163*ScoringModel!$B$20)*0.01,"")</f>
        <v/>
      </c>
      <c r="P2163" t="str">
        <f>IF(A2163&lt;&gt;"",(RawData!V2163*ScoringModel!$B$24+RawData!W2163*ScoringModel!$B$25+RawData!X2163*ScoringModel!$B$26+RawData!Y2163*ScoringModel!$B$27+RawData!Z2163*ScoringModel!$B$28+RawData!AA2163*ScoringModel!$B$29+RawData!AB2163*ScoringModel!$B$30)*0.01,"")</f>
        <v/>
      </c>
      <c r="Q2163" s="19"/>
      <c r="R2163" s="19"/>
      <c r="S2163" s="19"/>
      <c r="T2163" s="19"/>
      <c r="U2163" s="19"/>
      <c r="V2163" s="19"/>
    </row>
    <row r="2164" spans="1:22" x14ac:dyDescent="0.25">
      <c r="A2164" t="str">
        <f>IF(RawData!A2164&lt;&gt;"",RawData!A2164,"")</f>
        <v/>
      </c>
      <c r="B2164" t="str">
        <f>IF(RawData!B2164&lt;&gt;"",CONCATENATE(RawData!B2164,", ",RawData!C2164),"")</f>
        <v/>
      </c>
      <c r="C2164" t="str">
        <f>IF(RawData!D2164&lt;&gt;"",RawData!D2164,"")</f>
        <v/>
      </c>
      <c r="D2164" s="28" t="str">
        <f>IF(RawData!E2164&lt;&gt;"",RawData!E2164,"")</f>
        <v/>
      </c>
      <c r="E2164" t="str">
        <f>IF(RawData!F2164&lt;&gt;"",CONCATENATE(RawData!F2164,", ",LEFT(RawData!G2164,1)),"")</f>
        <v/>
      </c>
      <c r="G2164" s="30" t="str">
        <f t="shared" si="33"/>
        <v/>
      </c>
      <c r="H2164" t="str">
        <f>IF(A2164&lt;&gt;"",VLOOKUP(G2164,ScoreRanges!$C$4:$E$8,3),"")</f>
        <v/>
      </c>
      <c r="J2164" s="30" t="str">
        <f>IF(AND(ConversionTable!$F$2&lt;&gt;"",A2164&lt;&gt;""),VLOOKUP(G2164,ConversionTable!B$2:D$402,3),"")</f>
        <v/>
      </c>
      <c r="K2164" t="str">
        <f>IF(AND(ConversionTable!$F$2&lt;&gt;"",A2164&lt;&gt;""),VLOOKUP(J2164,ConversionTable!I$4:K$7,3),"")</f>
        <v/>
      </c>
      <c r="M2164" t="str">
        <f>IF(A2164&lt;&gt;"",(RawData!AC2164*ScoringModel!$B$11+RawData!AD2164*ScoringModel!$B$21+RawData!AE2164*ScoringModel!$B$31)*0.01,"")</f>
        <v/>
      </c>
      <c r="N2164" t="str">
        <f>IF(A2164&lt;&gt;"",(RawData!H2164*ScoringModel!$B$4+RawData!I2164*ScoringModel!$B$5+RawData!J2164*ScoringModel!$B$6+RawData!K2164*ScoringModel!$B$7+RawData!L2164*ScoringModel!$B$8+RawData!M2164*ScoringModel!$B$9+RawData!N2164*ScoringModel!$B$10)*0.01,"")</f>
        <v/>
      </c>
      <c r="O2164" t="str">
        <f>IF(A2164&lt;&gt;"",(RawData!O2164*ScoringModel!$B$14+RawData!P2164*ScoringModel!$B$15+RawData!Q2164*ScoringModel!$B$16+RawData!R2164*ScoringModel!$B$17+RawData!S2164*ScoringModel!$B$18+RawData!T2164*ScoringModel!$B$19+RawData!U2164*ScoringModel!$B$20)*0.01,"")</f>
        <v/>
      </c>
      <c r="P2164" t="str">
        <f>IF(A2164&lt;&gt;"",(RawData!V2164*ScoringModel!$B$24+RawData!W2164*ScoringModel!$B$25+RawData!X2164*ScoringModel!$B$26+RawData!Y2164*ScoringModel!$B$27+RawData!Z2164*ScoringModel!$B$28+RawData!AA2164*ScoringModel!$B$29+RawData!AB2164*ScoringModel!$B$30)*0.01,"")</f>
        <v/>
      </c>
      <c r="Q2164" s="19"/>
      <c r="R2164" s="19"/>
      <c r="S2164" s="19"/>
      <c r="T2164" s="19"/>
      <c r="U2164" s="19"/>
      <c r="V2164" s="19"/>
    </row>
    <row r="2165" spans="1:22" x14ac:dyDescent="0.25">
      <c r="A2165" t="str">
        <f>IF(RawData!A2165&lt;&gt;"",RawData!A2165,"")</f>
        <v/>
      </c>
      <c r="B2165" t="str">
        <f>IF(RawData!B2165&lt;&gt;"",CONCATENATE(RawData!B2165,", ",RawData!C2165),"")</f>
        <v/>
      </c>
      <c r="C2165" t="str">
        <f>IF(RawData!D2165&lt;&gt;"",RawData!D2165,"")</f>
        <v/>
      </c>
      <c r="D2165" s="28" t="str">
        <f>IF(RawData!E2165&lt;&gt;"",RawData!E2165,"")</f>
        <v/>
      </c>
      <c r="E2165" t="str">
        <f>IF(RawData!F2165&lt;&gt;"",CONCATENATE(RawData!F2165,", ",LEFT(RawData!G2165,1)),"")</f>
        <v/>
      </c>
      <c r="G2165" s="30" t="str">
        <f t="shared" si="33"/>
        <v/>
      </c>
      <c r="H2165" t="str">
        <f>IF(A2165&lt;&gt;"",VLOOKUP(G2165,ScoreRanges!$C$4:$E$8,3),"")</f>
        <v/>
      </c>
      <c r="J2165" s="30" t="str">
        <f>IF(AND(ConversionTable!$F$2&lt;&gt;"",A2165&lt;&gt;""),VLOOKUP(G2165,ConversionTable!B$2:D$402,3),"")</f>
        <v/>
      </c>
      <c r="K2165" t="str">
        <f>IF(AND(ConversionTable!$F$2&lt;&gt;"",A2165&lt;&gt;""),VLOOKUP(J2165,ConversionTable!I$4:K$7,3),"")</f>
        <v/>
      </c>
      <c r="M2165" t="str">
        <f>IF(A2165&lt;&gt;"",(RawData!AC2165*ScoringModel!$B$11+RawData!AD2165*ScoringModel!$B$21+RawData!AE2165*ScoringModel!$B$31)*0.01,"")</f>
        <v/>
      </c>
      <c r="N2165" t="str">
        <f>IF(A2165&lt;&gt;"",(RawData!H2165*ScoringModel!$B$4+RawData!I2165*ScoringModel!$B$5+RawData!J2165*ScoringModel!$B$6+RawData!K2165*ScoringModel!$B$7+RawData!L2165*ScoringModel!$B$8+RawData!M2165*ScoringModel!$B$9+RawData!N2165*ScoringModel!$B$10)*0.01,"")</f>
        <v/>
      </c>
      <c r="O2165" t="str">
        <f>IF(A2165&lt;&gt;"",(RawData!O2165*ScoringModel!$B$14+RawData!P2165*ScoringModel!$B$15+RawData!Q2165*ScoringModel!$B$16+RawData!R2165*ScoringModel!$B$17+RawData!S2165*ScoringModel!$B$18+RawData!T2165*ScoringModel!$B$19+RawData!U2165*ScoringModel!$B$20)*0.01,"")</f>
        <v/>
      </c>
      <c r="P2165" t="str">
        <f>IF(A2165&lt;&gt;"",(RawData!V2165*ScoringModel!$B$24+RawData!W2165*ScoringModel!$B$25+RawData!X2165*ScoringModel!$B$26+RawData!Y2165*ScoringModel!$B$27+RawData!Z2165*ScoringModel!$B$28+RawData!AA2165*ScoringModel!$B$29+RawData!AB2165*ScoringModel!$B$30)*0.01,"")</f>
        <v/>
      </c>
      <c r="Q2165" s="19"/>
      <c r="R2165" s="19"/>
      <c r="S2165" s="19"/>
      <c r="T2165" s="19"/>
      <c r="U2165" s="19"/>
      <c r="V2165" s="19"/>
    </row>
    <row r="2166" spans="1:22" x14ac:dyDescent="0.25">
      <c r="A2166" t="str">
        <f>IF(RawData!A2166&lt;&gt;"",RawData!A2166,"")</f>
        <v/>
      </c>
      <c r="B2166" t="str">
        <f>IF(RawData!B2166&lt;&gt;"",CONCATENATE(RawData!B2166,", ",RawData!C2166),"")</f>
        <v/>
      </c>
      <c r="C2166" t="str">
        <f>IF(RawData!D2166&lt;&gt;"",RawData!D2166,"")</f>
        <v/>
      </c>
      <c r="D2166" s="28" t="str">
        <f>IF(RawData!E2166&lt;&gt;"",RawData!E2166,"")</f>
        <v/>
      </c>
      <c r="E2166" t="str">
        <f>IF(RawData!F2166&lt;&gt;"",CONCATENATE(RawData!F2166,", ",LEFT(RawData!G2166,1)),"")</f>
        <v/>
      </c>
      <c r="G2166" s="30" t="str">
        <f t="shared" si="33"/>
        <v/>
      </c>
      <c r="H2166" t="str">
        <f>IF(A2166&lt;&gt;"",VLOOKUP(G2166,ScoreRanges!$C$4:$E$8,3),"")</f>
        <v/>
      </c>
      <c r="J2166" s="30" t="str">
        <f>IF(AND(ConversionTable!$F$2&lt;&gt;"",A2166&lt;&gt;""),VLOOKUP(G2166,ConversionTable!B$2:D$402,3),"")</f>
        <v/>
      </c>
      <c r="K2166" t="str">
        <f>IF(AND(ConversionTable!$F$2&lt;&gt;"",A2166&lt;&gt;""),VLOOKUP(J2166,ConversionTable!I$4:K$7,3),"")</f>
        <v/>
      </c>
      <c r="M2166" t="str">
        <f>IF(A2166&lt;&gt;"",(RawData!AC2166*ScoringModel!$B$11+RawData!AD2166*ScoringModel!$B$21+RawData!AE2166*ScoringModel!$B$31)*0.01,"")</f>
        <v/>
      </c>
      <c r="N2166" t="str">
        <f>IF(A2166&lt;&gt;"",(RawData!H2166*ScoringModel!$B$4+RawData!I2166*ScoringModel!$B$5+RawData!J2166*ScoringModel!$B$6+RawData!K2166*ScoringModel!$B$7+RawData!L2166*ScoringModel!$B$8+RawData!M2166*ScoringModel!$B$9+RawData!N2166*ScoringModel!$B$10)*0.01,"")</f>
        <v/>
      </c>
      <c r="O2166" t="str">
        <f>IF(A2166&lt;&gt;"",(RawData!O2166*ScoringModel!$B$14+RawData!P2166*ScoringModel!$B$15+RawData!Q2166*ScoringModel!$B$16+RawData!R2166*ScoringModel!$B$17+RawData!S2166*ScoringModel!$B$18+RawData!T2166*ScoringModel!$B$19+RawData!U2166*ScoringModel!$B$20)*0.01,"")</f>
        <v/>
      </c>
      <c r="P2166" t="str">
        <f>IF(A2166&lt;&gt;"",(RawData!V2166*ScoringModel!$B$24+RawData!W2166*ScoringModel!$B$25+RawData!X2166*ScoringModel!$B$26+RawData!Y2166*ScoringModel!$B$27+RawData!Z2166*ScoringModel!$B$28+RawData!AA2166*ScoringModel!$B$29+RawData!AB2166*ScoringModel!$B$30)*0.01,"")</f>
        <v/>
      </c>
      <c r="Q2166" s="19"/>
      <c r="R2166" s="19"/>
      <c r="S2166" s="19"/>
      <c r="T2166" s="19"/>
      <c r="U2166" s="19"/>
      <c r="V2166" s="19"/>
    </row>
    <row r="2167" spans="1:22" x14ac:dyDescent="0.25">
      <c r="A2167" t="str">
        <f>IF(RawData!A2167&lt;&gt;"",RawData!A2167,"")</f>
        <v/>
      </c>
      <c r="B2167" t="str">
        <f>IF(RawData!B2167&lt;&gt;"",CONCATENATE(RawData!B2167,", ",RawData!C2167),"")</f>
        <v/>
      </c>
      <c r="C2167" t="str">
        <f>IF(RawData!D2167&lt;&gt;"",RawData!D2167,"")</f>
        <v/>
      </c>
      <c r="D2167" s="28" t="str">
        <f>IF(RawData!E2167&lt;&gt;"",RawData!E2167,"")</f>
        <v/>
      </c>
      <c r="E2167" t="str">
        <f>IF(RawData!F2167&lt;&gt;"",CONCATENATE(RawData!F2167,", ",LEFT(RawData!G2167,1)),"")</f>
        <v/>
      </c>
      <c r="G2167" s="30" t="str">
        <f t="shared" si="33"/>
        <v/>
      </c>
      <c r="H2167" t="str">
        <f>IF(A2167&lt;&gt;"",VLOOKUP(G2167,ScoreRanges!$C$4:$E$8,3),"")</f>
        <v/>
      </c>
      <c r="J2167" s="30" t="str">
        <f>IF(AND(ConversionTable!$F$2&lt;&gt;"",A2167&lt;&gt;""),VLOOKUP(G2167,ConversionTable!B$2:D$402,3),"")</f>
        <v/>
      </c>
      <c r="K2167" t="str">
        <f>IF(AND(ConversionTable!$F$2&lt;&gt;"",A2167&lt;&gt;""),VLOOKUP(J2167,ConversionTable!I$4:K$7,3),"")</f>
        <v/>
      </c>
      <c r="M2167" t="str">
        <f>IF(A2167&lt;&gt;"",(RawData!AC2167*ScoringModel!$B$11+RawData!AD2167*ScoringModel!$B$21+RawData!AE2167*ScoringModel!$B$31)*0.01,"")</f>
        <v/>
      </c>
      <c r="N2167" t="str">
        <f>IF(A2167&lt;&gt;"",(RawData!H2167*ScoringModel!$B$4+RawData!I2167*ScoringModel!$B$5+RawData!J2167*ScoringModel!$B$6+RawData!K2167*ScoringModel!$B$7+RawData!L2167*ScoringModel!$B$8+RawData!M2167*ScoringModel!$B$9+RawData!N2167*ScoringModel!$B$10)*0.01,"")</f>
        <v/>
      </c>
      <c r="O2167" t="str">
        <f>IF(A2167&lt;&gt;"",(RawData!O2167*ScoringModel!$B$14+RawData!P2167*ScoringModel!$B$15+RawData!Q2167*ScoringModel!$B$16+RawData!R2167*ScoringModel!$B$17+RawData!S2167*ScoringModel!$B$18+RawData!T2167*ScoringModel!$B$19+RawData!U2167*ScoringModel!$B$20)*0.01,"")</f>
        <v/>
      </c>
      <c r="P2167" t="str">
        <f>IF(A2167&lt;&gt;"",(RawData!V2167*ScoringModel!$B$24+RawData!W2167*ScoringModel!$B$25+RawData!X2167*ScoringModel!$B$26+RawData!Y2167*ScoringModel!$B$27+RawData!Z2167*ScoringModel!$B$28+RawData!AA2167*ScoringModel!$B$29+RawData!AB2167*ScoringModel!$B$30)*0.01,"")</f>
        <v/>
      </c>
      <c r="Q2167" s="19"/>
      <c r="R2167" s="19"/>
      <c r="S2167" s="19"/>
      <c r="T2167" s="19"/>
      <c r="U2167" s="19"/>
      <c r="V2167" s="19"/>
    </row>
    <row r="2168" spans="1:22" x14ac:dyDescent="0.25">
      <c r="A2168" t="str">
        <f>IF(RawData!A2168&lt;&gt;"",RawData!A2168,"")</f>
        <v/>
      </c>
      <c r="B2168" t="str">
        <f>IF(RawData!B2168&lt;&gt;"",CONCATENATE(RawData!B2168,", ",RawData!C2168),"")</f>
        <v/>
      </c>
      <c r="C2168" t="str">
        <f>IF(RawData!D2168&lt;&gt;"",RawData!D2168,"")</f>
        <v/>
      </c>
      <c r="D2168" s="28" t="str">
        <f>IF(RawData!E2168&lt;&gt;"",RawData!E2168,"")</f>
        <v/>
      </c>
      <c r="E2168" t="str">
        <f>IF(RawData!F2168&lt;&gt;"",CONCATENATE(RawData!F2168,", ",LEFT(RawData!G2168,1)),"")</f>
        <v/>
      </c>
      <c r="G2168" s="30" t="str">
        <f t="shared" si="33"/>
        <v/>
      </c>
      <c r="H2168" t="str">
        <f>IF(A2168&lt;&gt;"",VLOOKUP(G2168,ScoreRanges!$C$4:$E$8,3),"")</f>
        <v/>
      </c>
      <c r="J2168" s="30" t="str">
        <f>IF(AND(ConversionTable!$F$2&lt;&gt;"",A2168&lt;&gt;""),VLOOKUP(G2168,ConversionTable!B$2:D$402,3),"")</f>
        <v/>
      </c>
      <c r="K2168" t="str">
        <f>IF(AND(ConversionTable!$F$2&lt;&gt;"",A2168&lt;&gt;""),VLOOKUP(J2168,ConversionTable!I$4:K$7,3),"")</f>
        <v/>
      </c>
      <c r="M2168" t="str">
        <f>IF(A2168&lt;&gt;"",(RawData!AC2168*ScoringModel!$B$11+RawData!AD2168*ScoringModel!$B$21+RawData!AE2168*ScoringModel!$B$31)*0.01,"")</f>
        <v/>
      </c>
      <c r="N2168" t="str">
        <f>IF(A2168&lt;&gt;"",(RawData!H2168*ScoringModel!$B$4+RawData!I2168*ScoringModel!$B$5+RawData!J2168*ScoringModel!$B$6+RawData!K2168*ScoringModel!$B$7+RawData!L2168*ScoringModel!$B$8+RawData!M2168*ScoringModel!$B$9+RawData!N2168*ScoringModel!$B$10)*0.01,"")</f>
        <v/>
      </c>
      <c r="O2168" t="str">
        <f>IF(A2168&lt;&gt;"",(RawData!O2168*ScoringModel!$B$14+RawData!P2168*ScoringModel!$B$15+RawData!Q2168*ScoringModel!$B$16+RawData!R2168*ScoringModel!$B$17+RawData!S2168*ScoringModel!$B$18+RawData!T2168*ScoringModel!$B$19+RawData!U2168*ScoringModel!$B$20)*0.01,"")</f>
        <v/>
      </c>
      <c r="P2168" t="str">
        <f>IF(A2168&lt;&gt;"",(RawData!V2168*ScoringModel!$B$24+RawData!W2168*ScoringModel!$B$25+RawData!X2168*ScoringModel!$B$26+RawData!Y2168*ScoringModel!$B$27+RawData!Z2168*ScoringModel!$B$28+RawData!AA2168*ScoringModel!$B$29+RawData!AB2168*ScoringModel!$B$30)*0.01,"")</f>
        <v/>
      </c>
      <c r="Q2168" s="19"/>
      <c r="R2168" s="19"/>
      <c r="S2168" s="19"/>
      <c r="T2168" s="19"/>
      <c r="U2168" s="19"/>
      <c r="V2168" s="19"/>
    </row>
    <row r="2169" spans="1:22" x14ac:dyDescent="0.25">
      <c r="A2169" t="str">
        <f>IF(RawData!A2169&lt;&gt;"",RawData!A2169,"")</f>
        <v/>
      </c>
      <c r="B2169" t="str">
        <f>IF(RawData!B2169&lt;&gt;"",CONCATENATE(RawData!B2169,", ",RawData!C2169),"")</f>
        <v/>
      </c>
      <c r="C2169" t="str">
        <f>IF(RawData!D2169&lt;&gt;"",RawData!D2169,"")</f>
        <v/>
      </c>
      <c r="D2169" s="28" t="str">
        <f>IF(RawData!E2169&lt;&gt;"",RawData!E2169,"")</f>
        <v/>
      </c>
      <c r="E2169" t="str">
        <f>IF(RawData!F2169&lt;&gt;"",CONCATENATE(RawData!F2169,", ",LEFT(RawData!G2169,1)),"")</f>
        <v/>
      </c>
      <c r="G2169" s="30" t="str">
        <f t="shared" si="33"/>
        <v/>
      </c>
      <c r="H2169" t="str">
        <f>IF(A2169&lt;&gt;"",VLOOKUP(G2169,ScoreRanges!$C$4:$E$8,3),"")</f>
        <v/>
      </c>
      <c r="J2169" s="30" t="str">
        <f>IF(AND(ConversionTable!$F$2&lt;&gt;"",A2169&lt;&gt;""),VLOOKUP(G2169,ConversionTable!B$2:D$402,3),"")</f>
        <v/>
      </c>
      <c r="K2169" t="str">
        <f>IF(AND(ConversionTable!$F$2&lt;&gt;"",A2169&lt;&gt;""),VLOOKUP(J2169,ConversionTable!I$4:K$7,3),"")</f>
        <v/>
      </c>
      <c r="M2169" t="str">
        <f>IF(A2169&lt;&gt;"",(RawData!AC2169*ScoringModel!$B$11+RawData!AD2169*ScoringModel!$B$21+RawData!AE2169*ScoringModel!$B$31)*0.01,"")</f>
        <v/>
      </c>
      <c r="N2169" t="str">
        <f>IF(A2169&lt;&gt;"",(RawData!H2169*ScoringModel!$B$4+RawData!I2169*ScoringModel!$B$5+RawData!J2169*ScoringModel!$B$6+RawData!K2169*ScoringModel!$B$7+RawData!L2169*ScoringModel!$B$8+RawData!M2169*ScoringModel!$B$9+RawData!N2169*ScoringModel!$B$10)*0.01,"")</f>
        <v/>
      </c>
      <c r="O2169" t="str">
        <f>IF(A2169&lt;&gt;"",(RawData!O2169*ScoringModel!$B$14+RawData!P2169*ScoringModel!$B$15+RawData!Q2169*ScoringModel!$B$16+RawData!R2169*ScoringModel!$B$17+RawData!S2169*ScoringModel!$B$18+RawData!T2169*ScoringModel!$B$19+RawData!U2169*ScoringModel!$B$20)*0.01,"")</f>
        <v/>
      </c>
      <c r="P2169" t="str">
        <f>IF(A2169&lt;&gt;"",(RawData!V2169*ScoringModel!$B$24+RawData!W2169*ScoringModel!$B$25+RawData!X2169*ScoringModel!$B$26+RawData!Y2169*ScoringModel!$B$27+RawData!Z2169*ScoringModel!$B$28+RawData!AA2169*ScoringModel!$B$29+RawData!AB2169*ScoringModel!$B$30)*0.01,"")</f>
        <v/>
      </c>
      <c r="Q2169" s="19"/>
      <c r="R2169" s="19"/>
      <c r="S2169" s="19"/>
      <c r="T2169" s="19"/>
      <c r="U2169" s="19"/>
      <c r="V2169" s="19"/>
    </row>
    <row r="2170" spans="1:22" x14ac:dyDescent="0.25">
      <c r="A2170" t="str">
        <f>IF(RawData!A2170&lt;&gt;"",RawData!A2170,"")</f>
        <v/>
      </c>
      <c r="B2170" t="str">
        <f>IF(RawData!B2170&lt;&gt;"",CONCATENATE(RawData!B2170,", ",RawData!C2170),"")</f>
        <v/>
      </c>
      <c r="C2170" t="str">
        <f>IF(RawData!D2170&lt;&gt;"",RawData!D2170,"")</f>
        <v/>
      </c>
      <c r="D2170" s="28" t="str">
        <f>IF(RawData!E2170&lt;&gt;"",RawData!E2170,"")</f>
        <v/>
      </c>
      <c r="E2170" t="str">
        <f>IF(RawData!F2170&lt;&gt;"",CONCATENATE(RawData!F2170,", ",LEFT(RawData!G2170,1)),"")</f>
        <v/>
      </c>
      <c r="G2170" s="30" t="str">
        <f t="shared" si="33"/>
        <v/>
      </c>
      <c r="H2170" t="str">
        <f>IF(A2170&lt;&gt;"",VLOOKUP(G2170,ScoreRanges!$C$4:$E$8,3),"")</f>
        <v/>
      </c>
      <c r="J2170" s="30" t="str">
        <f>IF(AND(ConversionTable!$F$2&lt;&gt;"",A2170&lt;&gt;""),VLOOKUP(G2170,ConversionTable!B$2:D$402,3),"")</f>
        <v/>
      </c>
      <c r="K2170" t="str">
        <f>IF(AND(ConversionTable!$F$2&lt;&gt;"",A2170&lt;&gt;""),VLOOKUP(J2170,ConversionTable!I$4:K$7,3),"")</f>
        <v/>
      </c>
      <c r="M2170" t="str">
        <f>IF(A2170&lt;&gt;"",(RawData!AC2170*ScoringModel!$B$11+RawData!AD2170*ScoringModel!$B$21+RawData!AE2170*ScoringModel!$B$31)*0.01,"")</f>
        <v/>
      </c>
      <c r="N2170" t="str">
        <f>IF(A2170&lt;&gt;"",(RawData!H2170*ScoringModel!$B$4+RawData!I2170*ScoringModel!$B$5+RawData!J2170*ScoringModel!$B$6+RawData!K2170*ScoringModel!$B$7+RawData!L2170*ScoringModel!$B$8+RawData!M2170*ScoringModel!$B$9+RawData!N2170*ScoringModel!$B$10)*0.01,"")</f>
        <v/>
      </c>
      <c r="O2170" t="str">
        <f>IF(A2170&lt;&gt;"",(RawData!O2170*ScoringModel!$B$14+RawData!P2170*ScoringModel!$B$15+RawData!Q2170*ScoringModel!$B$16+RawData!R2170*ScoringModel!$B$17+RawData!S2170*ScoringModel!$B$18+RawData!T2170*ScoringModel!$B$19+RawData!U2170*ScoringModel!$B$20)*0.01,"")</f>
        <v/>
      </c>
      <c r="P2170" t="str">
        <f>IF(A2170&lt;&gt;"",(RawData!V2170*ScoringModel!$B$24+RawData!W2170*ScoringModel!$B$25+RawData!X2170*ScoringModel!$B$26+RawData!Y2170*ScoringModel!$B$27+RawData!Z2170*ScoringModel!$B$28+RawData!AA2170*ScoringModel!$B$29+RawData!AB2170*ScoringModel!$B$30)*0.01,"")</f>
        <v/>
      </c>
      <c r="Q2170" s="19"/>
      <c r="R2170" s="19"/>
      <c r="S2170" s="19"/>
      <c r="T2170" s="19"/>
      <c r="U2170" s="19"/>
      <c r="V2170" s="19"/>
    </row>
    <row r="2171" spans="1:22" x14ac:dyDescent="0.25">
      <c r="A2171" t="str">
        <f>IF(RawData!A2171&lt;&gt;"",RawData!A2171,"")</f>
        <v/>
      </c>
      <c r="B2171" t="str">
        <f>IF(RawData!B2171&lt;&gt;"",CONCATENATE(RawData!B2171,", ",RawData!C2171),"")</f>
        <v/>
      </c>
      <c r="C2171" t="str">
        <f>IF(RawData!D2171&lt;&gt;"",RawData!D2171,"")</f>
        <v/>
      </c>
      <c r="D2171" s="28" t="str">
        <f>IF(RawData!E2171&lt;&gt;"",RawData!E2171,"")</f>
        <v/>
      </c>
      <c r="E2171" t="str">
        <f>IF(RawData!F2171&lt;&gt;"",CONCATENATE(RawData!F2171,", ",LEFT(RawData!G2171,1)),"")</f>
        <v/>
      </c>
      <c r="G2171" s="30" t="str">
        <f t="shared" si="33"/>
        <v/>
      </c>
      <c r="H2171" t="str">
        <f>IF(A2171&lt;&gt;"",VLOOKUP(G2171,ScoreRanges!$C$4:$E$8,3),"")</f>
        <v/>
      </c>
      <c r="J2171" s="30" t="str">
        <f>IF(AND(ConversionTable!$F$2&lt;&gt;"",A2171&lt;&gt;""),VLOOKUP(G2171,ConversionTable!B$2:D$402,3),"")</f>
        <v/>
      </c>
      <c r="K2171" t="str">
        <f>IF(AND(ConversionTable!$F$2&lt;&gt;"",A2171&lt;&gt;""),VLOOKUP(J2171,ConversionTable!I$4:K$7,3),"")</f>
        <v/>
      </c>
      <c r="M2171" t="str">
        <f>IF(A2171&lt;&gt;"",(RawData!AC2171*ScoringModel!$B$11+RawData!AD2171*ScoringModel!$B$21+RawData!AE2171*ScoringModel!$B$31)*0.01,"")</f>
        <v/>
      </c>
      <c r="N2171" t="str">
        <f>IF(A2171&lt;&gt;"",(RawData!H2171*ScoringModel!$B$4+RawData!I2171*ScoringModel!$B$5+RawData!J2171*ScoringModel!$B$6+RawData!K2171*ScoringModel!$B$7+RawData!L2171*ScoringModel!$B$8+RawData!M2171*ScoringModel!$B$9+RawData!N2171*ScoringModel!$B$10)*0.01,"")</f>
        <v/>
      </c>
      <c r="O2171" t="str">
        <f>IF(A2171&lt;&gt;"",(RawData!O2171*ScoringModel!$B$14+RawData!P2171*ScoringModel!$B$15+RawData!Q2171*ScoringModel!$B$16+RawData!R2171*ScoringModel!$B$17+RawData!S2171*ScoringModel!$B$18+RawData!T2171*ScoringModel!$B$19+RawData!U2171*ScoringModel!$B$20)*0.01,"")</f>
        <v/>
      </c>
      <c r="P2171" t="str">
        <f>IF(A2171&lt;&gt;"",(RawData!V2171*ScoringModel!$B$24+RawData!W2171*ScoringModel!$B$25+RawData!X2171*ScoringModel!$B$26+RawData!Y2171*ScoringModel!$B$27+RawData!Z2171*ScoringModel!$B$28+RawData!AA2171*ScoringModel!$B$29+RawData!AB2171*ScoringModel!$B$30)*0.01,"")</f>
        <v/>
      </c>
      <c r="Q2171" s="19"/>
      <c r="R2171" s="19"/>
      <c r="S2171" s="19"/>
      <c r="T2171" s="19"/>
      <c r="U2171" s="19"/>
      <c r="V2171" s="19"/>
    </row>
    <row r="2172" spans="1:22" x14ac:dyDescent="0.25">
      <c r="A2172" t="str">
        <f>IF(RawData!A2172&lt;&gt;"",RawData!A2172,"")</f>
        <v/>
      </c>
      <c r="B2172" t="str">
        <f>IF(RawData!B2172&lt;&gt;"",CONCATENATE(RawData!B2172,", ",RawData!C2172),"")</f>
        <v/>
      </c>
      <c r="C2172" t="str">
        <f>IF(RawData!D2172&lt;&gt;"",RawData!D2172,"")</f>
        <v/>
      </c>
      <c r="D2172" s="28" t="str">
        <f>IF(RawData!E2172&lt;&gt;"",RawData!E2172,"")</f>
        <v/>
      </c>
      <c r="E2172" t="str">
        <f>IF(RawData!F2172&lt;&gt;"",CONCATENATE(RawData!F2172,", ",LEFT(RawData!G2172,1)),"")</f>
        <v/>
      </c>
      <c r="G2172" s="30" t="str">
        <f t="shared" si="33"/>
        <v/>
      </c>
      <c r="H2172" t="str">
        <f>IF(A2172&lt;&gt;"",VLOOKUP(G2172,ScoreRanges!$C$4:$E$8,3),"")</f>
        <v/>
      </c>
      <c r="J2172" s="30" t="str">
        <f>IF(AND(ConversionTable!$F$2&lt;&gt;"",A2172&lt;&gt;""),VLOOKUP(G2172,ConversionTable!B$2:D$402,3),"")</f>
        <v/>
      </c>
      <c r="K2172" t="str">
        <f>IF(AND(ConversionTable!$F$2&lt;&gt;"",A2172&lt;&gt;""),VLOOKUP(J2172,ConversionTable!I$4:K$7,3),"")</f>
        <v/>
      </c>
      <c r="M2172" t="str">
        <f>IF(A2172&lt;&gt;"",(RawData!AC2172*ScoringModel!$B$11+RawData!AD2172*ScoringModel!$B$21+RawData!AE2172*ScoringModel!$B$31)*0.01,"")</f>
        <v/>
      </c>
      <c r="N2172" t="str">
        <f>IF(A2172&lt;&gt;"",(RawData!H2172*ScoringModel!$B$4+RawData!I2172*ScoringModel!$B$5+RawData!J2172*ScoringModel!$B$6+RawData!K2172*ScoringModel!$B$7+RawData!L2172*ScoringModel!$B$8+RawData!M2172*ScoringModel!$B$9+RawData!N2172*ScoringModel!$B$10)*0.01,"")</f>
        <v/>
      </c>
      <c r="O2172" t="str">
        <f>IF(A2172&lt;&gt;"",(RawData!O2172*ScoringModel!$B$14+RawData!P2172*ScoringModel!$B$15+RawData!Q2172*ScoringModel!$B$16+RawData!R2172*ScoringModel!$B$17+RawData!S2172*ScoringModel!$B$18+RawData!T2172*ScoringModel!$B$19+RawData!U2172*ScoringModel!$B$20)*0.01,"")</f>
        <v/>
      </c>
      <c r="P2172" t="str">
        <f>IF(A2172&lt;&gt;"",(RawData!V2172*ScoringModel!$B$24+RawData!W2172*ScoringModel!$B$25+RawData!X2172*ScoringModel!$B$26+RawData!Y2172*ScoringModel!$B$27+RawData!Z2172*ScoringModel!$B$28+RawData!AA2172*ScoringModel!$B$29+RawData!AB2172*ScoringModel!$B$30)*0.01,"")</f>
        <v/>
      </c>
      <c r="Q2172" s="19"/>
      <c r="R2172" s="19"/>
      <c r="S2172" s="19"/>
      <c r="T2172" s="19"/>
      <c r="U2172" s="19"/>
      <c r="V2172" s="19"/>
    </row>
    <row r="2173" spans="1:22" x14ac:dyDescent="0.25">
      <c r="A2173" t="str">
        <f>IF(RawData!A2173&lt;&gt;"",RawData!A2173,"")</f>
        <v/>
      </c>
      <c r="B2173" t="str">
        <f>IF(RawData!B2173&lt;&gt;"",CONCATENATE(RawData!B2173,", ",RawData!C2173),"")</f>
        <v/>
      </c>
      <c r="C2173" t="str">
        <f>IF(RawData!D2173&lt;&gt;"",RawData!D2173,"")</f>
        <v/>
      </c>
      <c r="D2173" s="28" t="str">
        <f>IF(RawData!E2173&lt;&gt;"",RawData!E2173,"")</f>
        <v/>
      </c>
      <c r="E2173" t="str">
        <f>IF(RawData!F2173&lt;&gt;"",CONCATENATE(RawData!F2173,", ",LEFT(RawData!G2173,1)),"")</f>
        <v/>
      </c>
      <c r="G2173" s="30" t="str">
        <f t="shared" si="33"/>
        <v/>
      </c>
      <c r="H2173" t="str">
        <f>IF(A2173&lt;&gt;"",VLOOKUP(G2173,ScoreRanges!$C$4:$E$8,3),"")</f>
        <v/>
      </c>
      <c r="J2173" s="30" t="str">
        <f>IF(AND(ConversionTable!$F$2&lt;&gt;"",A2173&lt;&gt;""),VLOOKUP(G2173,ConversionTable!B$2:D$402,3),"")</f>
        <v/>
      </c>
      <c r="K2173" t="str">
        <f>IF(AND(ConversionTable!$F$2&lt;&gt;"",A2173&lt;&gt;""),VLOOKUP(J2173,ConversionTable!I$4:K$7,3),"")</f>
        <v/>
      </c>
      <c r="M2173" t="str">
        <f>IF(A2173&lt;&gt;"",(RawData!AC2173*ScoringModel!$B$11+RawData!AD2173*ScoringModel!$B$21+RawData!AE2173*ScoringModel!$B$31)*0.01,"")</f>
        <v/>
      </c>
      <c r="N2173" t="str">
        <f>IF(A2173&lt;&gt;"",(RawData!H2173*ScoringModel!$B$4+RawData!I2173*ScoringModel!$B$5+RawData!J2173*ScoringModel!$B$6+RawData!K2173*ScoringModel!$B$7+RawData!L2173*ScoringModel!$B$8+RawData!M2173*ScoringModel!$B$9+RawData!N2173*ScoringModel!$B$10)*0.01,"")</f>
        <v/>
      </c>
      <c r="O2173" t="str">
        <f>IF(A2173&lt;&gt;"",(RawData!O2173*ScoringModel!$B$14+RawData!P2173*ScoringModel!$B$15+RawData!Q2173*ScoringModel!$B$16+RawData!R2173*ScoringModel!$B$17+RawData!S2173*ScoringModel!$B$18+RawData!T2173*ScoringModel!$B$19+RawData!U2173*ScoringModel!$B$20)*0.01,"")</f>
        <v/>
      </c>
      <c r="P2173" t="str">
        <f>IF(A2173&lt;&gt;"",(RawData!V2173*ScoringModel!$B$24+RawData!W2173*ScoringModel!$B$25+RawData!X2173*ScoringModel!$B$26+RawData!Y2173*ScoringModel!$B$27+RawData!Z2173*ScoringModel!$B$28+RawData!AA2173*ScoringModel!$B$29+RawData!AB2173*ScoringModel!$B$30)*0.01,"")</f>
        <v/>
      </c>
      <c r="Q2173" s="19"/>
      <c r="R2173" s="19"/>
      <c r="S2173" s="19"/>
      <c r="T2173" s="19"/>
      <c r="U2173" s="19"/>
      <c r="V2173" s="19"/>
    </row>
    <row r="2174" spans="1:22" x14ac:dyDescent="0.25">
      <c r="A2174" t="str">
        <f>IF(RawData!A2174&lt;&gt;"",RawData!A2174,"")</f>
        <v/>
      </c>
      <c r="B2174" t="str">
        <f>IF(RawData!B2174&lt;&gt;"",CONCATENATE(RawData!B2174,", ",RawData!C2174),"")</f>
        <v/>
      </c>
      <c r="C2174" t="str">
        <f>IF(RawData!D2174&lt;&gt;"",RawData!D2174,"")</f>
        <v/>
      </c>
      <c r="D2174" s="28" t="str">
        <f>IF(RawData!E2174&lt;&gt;"",RawData!E2174,"")</f>
        <v/>
      </c>
      <c r="E2174" t="str">
        <f>IF(RawData!F2174&lt;&gt;"",CONCATENATE(RawData!F2174,", ",LEFT(RawData!G2174,1)),"")</f>
        <v/>
      </c>
      <c r="G2174" s="30" t="str">
        <f t="shared" si="33"/>
        <v/>
      </c>
      <c r="H2174" t="str">
        <f>IF(A2174&lt;&gt;"",VLOOKUP(G2174,ScoreRanges!$C$4:$E$8,3),"")</f>
        <v/>
      </c>
      <c r="J2174" s="30" t="str">
        <f>IF(AND(ConversionTable!$F$2&lt;&gt;"",A2174&lt;&gt;""),VLOOKUP(G2174,ConversionTable!B$2:D$402,3),"")</f>
        <v/>
      </c>
      <c r="K2174" t="str">
        <f>IF(AND(ConversionTable!$F$2&lt;&gt;"",A2174&lt;&gt;""),VLOOKUP(J2174,ConversionTable!I$4:K$7,3),"")</f>
        <v/>
      </c>
      <c r="M2174" t="str">
        <f>IF(A2174&lt;&gt;"",(RawData!AC2174*ScoringModel!$B$11+RawData!AD2174*ScoringModel!$B$21+RawData!AE2174*ScoringModel!$B$31)*0.01,"")</f>
        <v/>
      </c>
      <c r="N2174" t="str">
        <f>IF(A2174&lt;&gt;"",(RawData!H2174*ScoringModel!$B$4+RawData!I2174*ScoringModel!$B$5+RawData!J2174*ScoringModel!$B$6+RawData!K2174*ScoringModel!$B$7+RawData!L2174*ScoringModel!$B$8+RawData!M2174*ScoringModel!$B$9+RawData!N2174*ScoringModel!$B$10)*0.01,"")</f>
        <v/>
      </c>
      <c r="O2174" t="str">
        <f>IF(A2174&lt;&gt;"",(RawData!O2174*ScoringModel!$B$14+RawData!P2174*ScoringModel!$B$15+RawData!Q2174*ScoringModel!$B$16+RawData!R2174*ScoringModel!$B$17+RawData!S2174*ScoringModel!$B$18+RawData!T2174*ScoringModel!$B$19+RawData!U2174*ScoringModel!$B$20)*0.01,"")</f>
        <v/>
      </c>
      <c r="P2174" t="str">
        <f>IF(A2174&lt;&gt;"",(RawData!V2174*ScoringModel!$B$24+RawData!W2174*ScoringModel!$B$25+RawData!X2174*ScoringModel!$B$26+RawData!Y2174*ScoringModel!$B$27+RawData!Z2174*ScoringModel!$B$28+RawData!AA2174*ScoringModel!$B$29+RawData!AB2174*ScoringModel!$B$30)*0.01,"")</f>
        <v/>
      </c>
      <c r="Q2174" s="19"/>
      <c r="R2174" s="19"/>
      <c r="S2174" s="19"/>
      <c r="T2174" s="19"/>
      <c r="U2174" s="19"/>
      <c r="V2174" s="19"/>
    </row>
    <row r="2175" spans="1:22" x14ac:dyDescent="0.25">
      <c r="A2175" t="str">
        <f>IF(RawData!A2175&lt;&gt;"",RawData!A2175,"")</f>
        <v/>
      </c>
      <c r="B2175" t="str">
        <f>IF(RawData!B2175&lt;&gt;"",CONCATENATE(RawData!B2175,", ",RawData!C2175),"")</f>
        <v/>
      </c>
      <c r="C2175" t="str">
        <f>IF(RawData!D2175&lt;&gt;"",RawData!D2175,"")</f>
        <v/>
      </c>
      <c r="D2175" s="28" t="str">
        <f>IF(RawData!E2175&lt;&gt;"",RawData!E2175,"")</f>
        <v/>
      </c>
      <c r="E2175" t="str">
        <f>IF(RawData!F2175&lt;&gt;"",CONCATENATE(RawData!F2175,", ",LEFT(RawData!G2175,1)),"")</f>
        <v/>
      </c>
      <c r="G2175" s="30" t="str">
        <f t="shared" si="33"/>
        <v/>
      </c>
      <c r="H2175" t="str">
        <f>IF(A2175&lt;&gt;"",VLOOKUP(G2175,ScoreRanges!$C$4:$E$8,3),"")</f>
        <v/>
      </c>
      <c r="J2175" s="30" t="str">
        <f>IF(AND(ConversionTable!$F$2&lt;&gt;"",A2175&lt;&gt;""),VLOOKUP(G2175,ConversionTable!B$2:D$402,3),"")</f>
        <v/>
      </c>
      <c r="K2175" t="str">
        <f>IF(AND(ConversionTable!$F$2&lt;&gt;"",A2175&lt;&gt;""),VLOOKUP(J2175,ConversionTable!I$4:K$7,3),"")</f>
        <v/>
      </c>
      <c r="M2175" t="str">
        <f>IF(A2175&lt;&gt;"",(RawData!AC2175*ScoringModel!$B$11+RawData!AD2175*ScoringModel!$B$21+RawData!AE2175*ScoringModel!$B$31)*0.01,"")</f>
        <v/>
      </c>
      <c r="N2175" t="str">
        <f>IF(A2175&lt;&gt;"",(RawData!H2175*ScoringModel!$B$4+RawData!I2175*ScoringModel!$B$5+RawData!J2175*ScoringModel!$B$6+RawData!K2175*ScoringModel!$B$7+RawData!L2175*ScoringModel!$B$8+RawData!M2175*ScoringModel!$B$9+RawData!N2175*ScoringModel!$B$10)*0.01,"")</f>
        <v/>
      </c>
      <c r="O2175" t="str">
        <f>IF(A2175&lt;&gt;"",(RawData!O2175*ScoringModel!$B$14+RawData!P2175*ScoringModel!$B$15+RawData!Q2175*ScoringModel!$B$16+RawData!R2175*ScoringModel!$B$17+RawData!S2175*ScoringModel!$B$18+RawData!T2175*ScoringModel!$B$19+RawData!U2175*ScoringModel!$B$20)*0.01,"")</f>
        <v/>
      </c>
      <c r="P2175" t="str">
        <f>IF(A2175&lt;&gt;"",(RawData!V2175*ScoringModel!$B$24+RawData!W2175*ScoringModel!$B$25+RawData!X2175*ScoringModel!$B$26+RawData!Y2175*ScoringModel!$B$27+RawData!Z2175*ScoringModel!$B$28+RawData!AA2175*ScoringModel!$B$29+RawData!AB2175*ScoringModel!$B$30)*0.01,"")</f>
        <v/>
      </c>
      <c r="Q2175" s="19"/>
      <c r="R2175" s="19"/>
      <c r="S2175" s="19"/>
      <c r="T2175" s="19"/>
      <c r="U2175" s="19"/>
      <c r="V2175" s="19"/>
    </row>
    <row r="2176" spans="1:22" x14ac:dyDescent="0.25">
      <c r="A2176" t="str">
        <f>IF(RawData!A2176&lt;&gt;"",RawData!A2176,"")</f>
        <v/>
      </c>
      <c r="B2176" t="str">
        <f>IF(RawData!B2176&lt;&gt;"",CONCATENATE(RawData!B2176,", ",RawData!C2176),"")</f>
        <v/>
      </c>
      <c r="C2176" t="str">
        <f>IF(RawData!D2176&lt;&gt;"",RawData!D2176,"")</f>
        <v/>
      </c>
      <c r="D2176" s="28" t="str">
        <f>IF(RawData!E2176&lt;&gt;"",RawData!E2176,"")</f>
        <v/>
      </c>
      <c r="E2176" t="str">
        <f>IF(RawData!F2176&lt;&gt;"",CONCATENATE(RawData!F2176,", ",LEFT(RawData!G2176,1)),"")</f>
        <v/>
      </c>
      <c r="G2176" s="30" t="str">
        <f t="shared" si="33"/>
        <v/>
      </c>
      <c r="H2176" t="str">
        <f>IF(A2176&lt;&gt;"",VLOOKUP(G2176,ScoreRanges!$C$4:$E$8,3),"")</f>
        <v/>
      </c>
      <c r="J2176" s="30" t="str">
        <f>IF(AND(ConversionTable!$F$2&lt;&gt;"",A2176&lt;&gt;""),VLOOKUP(G2176,ConversionTable!B$2:D$402,3),"")</f>
        <v/>
      </c>
      <c r="K2176" t="str">
        <f>IF(AND(ConversionTable!$F$2&lt;&gt;"",A2176&lt;&gt;""),VLOOKUP(J2176,ConversionTable!I$4:K$7,3),"")</f>
        <v/>
      </c>
      <c r="M2176" t="str">
        <f>IF(A2176&lt;&gt;"",(RawData!AC2176*ScoringModel!$B$11+RawData!AD2176*ScoringModel!$B$21+RawData!AE2176*ScoringModel!$B$31)*0.01,"")</f>
        <v/>
      </c>
      <c r="N2176" t="str">
        <f>IF(A2176&lt;&gt;"",(RawData!H2176*ScoringModel!$B$4+RawData!I2176*ScoringModel!$B$5+RawData!J2176*ScoringModel!$B$6+RawData!K2176*ScoringModel!$B$7+RawData!L2176*ScoringModel!$B$8+RawData!M2176*ScoringModel!$B$9+RawData!N2176*ScoringModel!$B$10)*0.01,"")</f>
        <v/>
      </c>
      <c r="O2176" t="str">
        <f>IF(A2176&lt;&gt;"",(RawData!O2176*ScoringModel!$B$14+RawData!P2176*ScoringModel!$B$15+RawData!Q2176*ScoringModel!$B$16+RawData!R2176*ScoringModel!$B$17+RawData!S2176*ScoringModel!$B$18+RawData!T2176*ScoringModel!$B$19+RawData!U2176*ScoringModel!$B$20)*0.01,"")</f>
        <v/>
      </c>
      <c r="P2176" t="str">
        <f>IF(A2176&lt;&gt;"",(RawData!V2176*ScoringModel!$B$24+RawData!W2176*ScoringModel!$B$25+RawData!X2176*ScoringModel!$B$26+RawData!Y2176*ScoringModel!$B$27+RawData!Z2176*ScoringModel!$B$28+RawData!AA2176*ScoringModel!$B$29+RawData!AB2176*ScoringModel!$B$30)*0.01,"")</f>
        <v/>
      </c>
      <c r="Q2176" s="19"/>
      <c r="R2176" s="19"/>
      <c r="S2176" s="19"/>
      <c r="T2176" s="19"/>
      <c r="U2176" s="19"/>
      <c r="V2176" s="19"/>
    </row>
    <row r="2177" spans="1:22" x14ac:dyDescent="0.25">
      <c r="A2177" t="str">
        <f>IF(RawData!A2177&lt;&gt;"",RawData!A2177,"")</f>
        <v/>
      </c>
      <c r="B2177" t="str">
        <f>IF(RawData!B2177&lt;&gt;"",CONCATENATE(RawData!B2177,", ",RawData!C2177),"")</f>
        <v/>
      </c>
      <c r="C2177" t="str">
        <f>IF(RawData!D2177&lt;&gt;"",RawData!D2177,"")</f>
        <v/>
      </c>
      <c r="D2177" s="28" t="str">
        <f>IF(RawData!E2177&lt;&gt;"",RawData!E2177,"")</f>
        <v/>
      </c>
      <c r="E2177" t="str">
        <f>IF(RawData!F2177&lt;&gt;"",CONCATENATE(RawData!F2177,", ",LEFT(RawData!G2177,1)),"")</f>
        <v/>
      </c>
      <c r="G2177" s="30" t="str">
        <f t="shared" si="33"/>
        <v/>
      </c>
      <c r="H2177" t="str">
        <f>IF(A2177&lt;&gt;"",VLOOKUP(G2177,ScoreRanges!$C$4:$E$8,3),"")</f>
        <v/>
      </c>
      <c r="J2177" s="30" t="str">
        <f>IF(AND(ConversionTable!$F$2&lt;&gt;"",A2177&lt;&gt;""),VLOOKUP(G2177,ConversionTable!B$2:D$402,3),"")</f>
        <v/>
      </c>
      <c r="K2177" t="str">
        <f>IF(AND(ConversionTable!$F$2&lt;&gt;"",A2177&lt;&gt;""),VLOOKUP(J2177,ConversionTable!I$4:K$7,3),"")</f>
        <v/>
      </c>
      <c r="M2177" t="str">
        <f>IF(A2177&lt;&gt;"",(RawData!AC2177*ScoringModel!$B$11+RawData!AD2177*ScoringModel!$B$21+RawData!AE2177*ScoringModel!$B$31)*0.01,"")</f>
        <v/>
      </c>
      <c r="N2177" t="str">
        <f>IF(A2177&lt;&gt;"",(RawData!H2177*ScoringModel!$B$4+RawData!I2177*ScoringModel!$B$5+RawData!J2177*ScoringModel!$B$6+RawData!K2177*ScoringModel!$B$7+RawData!L2177*ScoringModel!$B$8+RawData!M2177*ScoringModel!$B$9+RawData!N2177*ScoringModel!$B$10)*0.01,"")</f>
        <v/>
      </c>
      <c r="O2177" t="str">
        <f>IF(A2177&lt;&gt;"",(RawData!O2177*ScoringModel!$B$14+RawData!P2177*ScoringModel!$B$15+RawData!Q2177*ScoringModel!$B$16+RawData!R2177*ScoringModel!$B$17+RawData!S2177*ScoringModel!$B$18+RawData!T2177*ScoringModel!$B$19+RawData!U2177*ScoringModel!$B$20)*0.01,"")</f>
        <v/>
      </c>
      <c r="P2177" t="str">
        <f>IF(A2177&lt;&gt;"",(RawData!V2177*ScoringModel!$B$24+RawData!W2177*ScoringModel!$B$25+RawData!X2177*ScoringModel!$B$26+RawData!Y2177*ScoringModel!$B$27+RawData!Z2177*ScoringModel!$B$28+RawData!AA2177*ScoringModel!$B$29+RawData!AB2177*ScoringModel!$B$30)*0.01,"")</f>
        <v/>
      </c>
      <c r="Q2177" s="19"/>
      <c r="R2177" s="19"/>
      <c r="S2177" s="19"/>
      <c r="T2177" s="19"/>
      <c r="U2177" s="19"/>
      <c r="V2177" s="19"/>
    </row>
    <row r="2178" spans="1:22" x14ac:dyDescent="0.25">
      <c r="A2178" t="str">
        <f>IF(RawData!A2178&lt;&gt;"",RawData!A2178,"")</f>
        <v/>
      </c>
      <c r="B2178" t="str">
        <f>IF(RawData!B2178&lt;&gt;"",CONCATENATE(RawData!B2178,", ",RawData!C2178),"")</f>
        <v/>
      </c>
      <c r="C2178" t="str">
        <f>IF(RawData!D2178&lt;&gt;"",RawData!D2178,"")</f>
        <v/>
      </c>
      <c r="D2178" s="28" t="str">
        <f>IF(RawData!E2178&lt;&gt;"",RawData!E2178,"")</f>
        <v/>
      </c>
      <c r="E2178" t="str">
        <f>IF(RawData!F2178&lt;&gt;"",CONCATENATE(RawData!F2178,", ",LEFT(RawData!G2178,1)),"")</f>
        <v/>
      </c>
      <c r="G2178" s="30" t="str">
        <f t="shared" si="33"/>
        <v/>
      </c>
      <c r="H2178" t="str">
        <f>IF(A2178&lt;&gt;"",VLOOKUP(G2178,ScoreRanges!$C$4:$E$8,3),"")</f>
        <v/>
      </c>
      <c r="J2178" s="30" t="str">
        <f>IF(AND(ConversionTable!$F$2&lt;&gt;"",A2178&lt;&gt;""),VLOOKUP(G2178,ConversionTable!B$2:D$402,3),"")</f>
        <v/>
      </c>
      <c r="K2178" t="str">
        <f>IF(AND(ConversionTable!$F$2&lt;&gt;"",A2178&lt;&gt;""),VLOOKUP(J2178,ConversionTable!I$4:K$7,3),"")</f>
        <v/>
      </c>
      <c r="M2178" t="str">
        <f>IF(A2178&lt;&gt;"",(RawData!AC2178*ScoringModel!$B$11+RawData!AD2178*ScoringModel!$B$21+RawData!AE2178*ScoringModel!$B$31)*0.01,"")</f>
        <v/>
      </c>
      <c r="N2178" t="str">
        <f>IF(A2178&lt;&gt;"",(RawData!H2178*ScoringModel!$B$4+RawData!I2178*ScoringModel!$B$5+RawData!J2178*ScoringModel!$B$6+RawData!K2178*ScoringModel!$B$7+RawData!L2178*ScoringModel!$B$8+RawData!M2178*ScoringModel!$B$9+RawData!N2178*ScoringModel!$B$10)*0.01,"")</f>
        <v/>
      </c>
      <c r="O2178" t="str">
        <f>IF(A2178&lt;&gt;"",(RawData!O2178*ScoringModel!$B$14+RawData!P2178*ScoringModel!$B$15+RawData!Q2178*ScoringModel!$B$16+RawData!R2178*ScoringModel!$B$17+RawData!S2178*ScoringModel!$B$18+RawData!T2178*ScoringModel!$B$19+RawData!U2178*ScoringModel!$B$20)*0.01,"")</f>
        <v/>
      </c>
      <c r="P2178" t="str">
        <f>IF(A2178&lt;&gt;"",(RawData!V2178*ScoringModel!$B$24+RawData!W2178*ScoringModel!$B$25+RawData!X2178*ScoringModel!$B$26+RawData!Y2178*ScoringModel!$B$27+RawData!Z2178*ScoringModel!$B$28+RawData!AA2178*ScoringModel!$B$29+RawData!AB2178*ScoringModel!$B$30)*0.01,"")</f>
        <v/>
      </c>
      <c r="Q2178" s="19"/>
      <c r="R2178" s="19"/>
      <c r="S2178" s="19"/>
      <c r="T2178" s="19"/>
      <c r="U2178" s="19"/>
      <c r="V2178" s="19"/>
    </row>
    <row r="2179" spans="1:22" x14ac:dyDescent="0.25">
      <c r="A2179" t="str">
        <f>IF(RawData!A2179&lt;&gt;"",RawData!A2179,"")</f>
        <v/>
      </c>
      <c r="B2179" t="str">
        <f>IF(RawData!B2179&lt;&gt;"",CONCATENATE(RawData!B2179,", ",RawData!C2179),"")</f>
        <v/>
      </c>
      <c r="C2179" t="str">
        <f>IF(RawData!D2179&lt;&gt;"",RawData!D2179,"")</f>
        <v/>
      </c>
      <c r="D2179" s="28" t="str">
        <f>IF(RawData!E2179&lt;&gt;"",RawData!E2179,"")</f>
        <v/>
      </c>
      <c r="E2179" t="str">
        <f>IF(RawData!F2179&lt;&gt;"",CONCATENATE(RawData!F2179,", ",LEFT(RawData!G2179,1)),"")</f>
        <v/>
      </c>
      <c r="G2179" s="30" t="str">
        <f t="shared" ref="G2179:G2242" si="34">IF(A2179&lt;&gt;"",SUM(M2179:P2179),"")</f>
        <v/>
      </c>
      <c r="H2179" t="str">
        <f>IF(A2179&lt;&gt;"",VLOOKUP(G2179,ScoreRanges!$C$4:$E$8,3),"")</f>
        <v/>
      </c>
      <c r="J2179" s="30" t="str">
        <f>IF(AND(ConversionTable!$F$2&lt;&gt;"",A2179&lt;&gt;""),VLOOKUP(G2179,ConversionTable!B$2:D$402,3),"")</f>
        <v/>
      </c>
      <c r="K2179" t="str">
        <f>IF(AND(ConversionTable!$F$2&lt;&gt;"",A2179&lt;&gt;""),VLOOKUP(J2179,ConversionTable!I$4:K$7,3),"")</f>
        <v/>
      </c>
      <c r="M2179" t="str">
        <f>IF(A2179&lt;&gt;"",(RawData!AC2179*ScoringModel!$B$11+RawData!AD2179*ScoringModel!$B$21+RawData!AE2179*ScoringModel!$B$31)*0.01,"")</f>
        <v/>
      </c>
      <c r="N2179" t="str">
        <f>IF(A2179&lt;&gt;"",(RawData!H2179*ScoringModel!$B$4+RawData!I2179*ScoringModel!$B$5+RawData!J2179*ScoringModel!$B$6+RawData!K2179*ScoringModel!$B$7+RawData!L2179*ScoringModel!$B$8+RawData!M2179*ScoringModel!$B$9+RawData!N2179*ScoringModel!$B$10)*0.01,"")</f>
        <v/>
      </c>
      <c r="O2179" t="str">
        <f>IF(A2179&lt;&gt;"",(RawData!O2179*ScoringModel!$B$14+RawData!P2179*ScoringModel!$B$15+RawData!Q2179*ScoringModel!$B$16+RawData!R2179*ScoringModel!$B$17+RawData!S2179*ScoringModel!$B$18+RawData!T2179*ScoringModel!$B$19+RawData!U2179*ScoringModel!$B$20)*0.01,"")</f>
        <v/>
      </c>
      <c r="P2179" t="str">
        <f>IF(A2179&lt;&gt;"",(RawData!V2179*ScoringModel!$B$24+RawData!W2179*ScoringModel!$B$25+RawData!X2179*ScoringModel!$B$26+RawData!Y2179*ScoringModel!$B$27+RawData!Z2179*ScoringModel!$B$28+RawData!AA2179*ScoringModel!$B$29+RawData!AB2179*ScoringModel!$B$30)*0.01,"")</f>
        <v/>
      </c>
      <c r="Q2179" s="19"/>
      <c r="R2179" s="19"/>
      <c r="S2179" s="19"/>
      <c r="T2179" s="19"/>
      <c r="U2179" s="19"/>
      <c r="V2179" s="19"/>
    </row>
    <row r="2180" spans="1:22" x14ac:dyDescent="0.25">
      <c r="A2180" t="str">
        <f>IF(RawData!A2180&lt;&gt;"",RawData!A2180,"")</f>
        <v/>
      </c>
      <c r="B2180" t="str">
        <f>IF(RawData!B2180&lt;&gt;"",CONCATENATE(RawData!B2180,", ",RawData!C2180),"")</f>
        <v/>
      </c>
      <c r="C2180" t="str">
        <f>IF(RawData!D2180&lt;&gt;"",RawData!D2180,"")</f>
        <v/>
      </c>
      <c r="D2180" s="28" t="str">
        <f>IF(RawData!E2180&lt;&gt;"",RawData!E2180,"")</f>
        <v/>
      </c>
      <c r="E2180" t="str">
        <f>IF(RawData!F2180&lt;&gt;"",CONCATENATE(RawData!F2180,", ",LEFT(RawData!G2180,1)),"")</f>
        <v/>
      </c>
      <c r="G2180" s="30" t="str">
        <f t="shared" si="34"/>
        <v/>
      </c>
      <c r="H2180" t="str">
        <f>IF(A2180&lt;&gt;"",VLOOKUP(G2180,ScoreRanges!$C$4:$E$8,3),"")</f>
        <v/>
      </c>
      <c r="J2180" s="30" t="str">
        <f>IF(AND(ConversionTable!$F$2&lt;&gt;"",A2180&lt;&gt;""),VLOOKUP(G2180,ConversionTable!B$2:D$402,3),"")</f>
        <v/>
      </c>
      <c r="K2180" t="str">
        <f>IF(AND(ConversionTable!$F$2&lt;&gt;"",A2180&lt;&gt;""),VLOOKUP(J2180,ConversionTable!I$4:K$7,3),"")</f>
        <v/>
      </c>
      <c r="M2180" t="str">
        <f>IF(A2180&lt;&gt;"",(RawData!AC2180*ScoringModel!$B$11+RawData!AD2180*ScoringModel!$B$21+RawData!AE2180*ScoringModel!$B$31)*0.01,"")</f>
        <v/>
      </c>
      <c r="N2180" t="str">
        <f>IF(A2180&lt;&gt;"",(RawData!H2180*ScoringModel!$B$4+RawData!I2180*ScoringModel!$B$5+RawData!J2180*ScoringModel!$B$6+RawData!K2180*ScoringModel!$B$7+RawData!L2180*ScoringModel!$B$8+RawData!M2180*ScoringModel!$B$9+RawData!N2180*ScoringModel!$B$10)*0.01,"")</f>
        <v/>
      </c>
      <c r="O2180" t="str">
        <f>IF(A2180&lt;&gt;"",(RawData!O2180*ScoringModel!$B$14+RawData!P2180*ScoringModel!$B$15+RawData!Q2180*ScoringModel!$B$16+RawData!R2180*ScoringModel!$B$17+RawData!S2180*ScoringModel!$B$18+RawData!T2180*ScoringModel!$B$19+RawData!U2180*ScoringModel!$B$20)*0.01,"")</f>
        <v/>
      </c>
      <c r="P2180" t="str">
        <f>IF(A2180&lt;&gt;"",(RawData!V2180*ScoringModel!$B$24+RawData!W2180*ScoringModel!$B$25+RawData!X2180*ScoringModel!$B$26+RawData!Y2180*ScoringModel!$B$27+RawData!Z2180*ScoringModel!$B$28+RawData!AA2180*ScoringModel!$B$29+RawData!AB2180*ScoringModel!$B$30)*0.01,"")</f>
        <v/>
      </c>
      <c r="Q2180" s="19"/>
      <c r="R2180" s="19"/>
      <c r="S2180" s="19"/>
      <c r="T2180" s="19"/>
      <c r="U2180" s="19"/>
      <c r="V2180" s="19"/>
    </row>
    <row r="2181" spans="1:22" x14ac:dyDescent="0.25">
      <c r="A2181" t="str">
        <f>IF(RawData!A2181&lt;&gt;"",RawData!A2181,"")</f>
        <v/>
      </c>
      <c r="B2181" t="str">
        <f>IF(RawData!B2181&lt;&gt;"",CONCATENATE(RawData!B2181,", ",RawData!C2181),"")</f>
        <v/>
      </c>
      <c r="C2181" t="str">
        <f>IF(RawData!D2181&lt;&gt;"",RawData!D2181,"")</f>
        <v/>
      </c>
      <c r="D2181" s="28" t="str">
        <f>IF(RawData!E2181&lt;&gt;"",RawData!E2181,"")</f>
        <v/>
      </c>
      <c r="E2181" t="str">
        <f>IF(RawData!F2181&lt;&gt;"",CONCATENATE(RawData!F2181,", ",LEFT(RawData!G2181,1)),"")</f>
        <v/>
      </c>
      <c r="G2181" s="30" t="str">
        <f t="shared" si="34"/>
        <v/>
      </c>
      <c r="H2181" t="str">
        <f>IF(A2181&lt;&gt;"",VLOOKUP(G2181,ScoreRanges!$C$4:$E$8,3),"")</f>
        <v/>
      </c>
      <c r="J2181" s="30" t="str">
        <f>IF(AND(ConversionTable!$F$2&lt;&gt;"",A2181&lt;&gt;""),VLOOKUP(G2181,ConversionTable!B$2:D$402,3),"")</f>
        <v/>
      </c>
      <c r="K2181" t="str">
        <f>IF(AND(ConversionTable!$F$2&lt;&gt;"",A2181&lt;&gt;""),VLOOKUP(J2181,ConversionTable!I$4:K$7,3),"")</f>
        <v/>
      </c>
      <c r="M2181" t="str">
        <f>IF(A2181&lt;&gt;"",(RawData!AC2181*ScoringModel!$B$11+RawData!AD2181*ScoringModel!$B$21+RawData!AE2181*ScoringModel!$B$31)*0.01,"")</f>
        <v/>
      </c>
      <c r="N2181" t="str">
        <f>IF(A2181&lt;&gt;"",(RawData!H2181*ScoringModel!$B$4+RawData!I2181*ScoringModel!$B$5+RawData!J2181*ScoringModel!$B$6+RawData!K2181*ScoringModel!$B$7+RawData!L2181*ScoringModel!$B$8+RawData!M2181*ScoringModel!$B$9+RawData!N2181*ScoringModel!$B$10)*0.01,"")</f>
        <v/>
      </c>
      <c r="O2181" t="str">
        <f>IF(A2181&lt;&gt;"",(RawData!O2181*ScoringModel!$B$14+RawData!P2181*ScoringModel!$B$15+RawData!Q2181*ScoringModel!$B$16+RawData!R2181*ScoringModel!$B$17+RawData!S2181*ScoringModel!$B$18+RawData!T2181*ScoringModel!$B$19+RawData!U2181*ScoringModel!$B$20)*0.01,"")</f>
        <v/>
      </c>
      <c r="P2181" t="str">
        <f>IF(A2181&lt;&gt;"",(RawData!V2181*ScoringModel!$B$24+RawData!W2181*ScoringModel!$B$25+RawData!X2181*ScoringModel!$B$26+RawData!Y2181*ScoringModel!$B$27+RawData!Z2181*ScoringModel!$B$28+RawData!AA2181*ScoringModel!$B$29+RawData!AB2181*ScoringModel!$B$30)*0.01,"")</f>
        <v/>
      </c>
      <c r="Q2181" s="19"/>
      <c r="R2181" s="19"/>
      <c r="S2181" s="19"/>
      <c r="T2181" s="19"/>
      <c r="U2181" s="19"/>
      <c r="V2181" s="19"/>
    </row>
    <row r="2182" spans="1:22" x14ac:dyDescent="0.25">
      <c r="A2182" t="str">
        <f>IF(RawData!A2182&lt;&gt;"",RawData!A2182,"")</f>
        <v/>
      </c>
      <c r="B2182" t="str">
        <f>IF(RawData!B2182&lt;&gt;"",CONCATENATE(RawData!B2182,", ",RawData!C2182),"")</f>
        <v/>
      </c>
      <c r="C2182" t="str">
        <f>IF(RawData!D2182&lt;&gt;"",RawData!D2182,"")</f>
        <v/>
      </c>
      <c r="D2182" s="28" t="str">
        <f>IF(RawData!E2182&lt;&gt;"",RawData!E2182,"")</f>
        <v/>
      </c>
      <c r="E2182" t="str">
        <f>IF(RawData!F2182&lt;&gt;"",CONCATENATE(RawData!F2182,", ",LEFT(RawData!G2182,1)),"")</f>
        <v/>
      </c>
      <c r="G2182" s="30" t="str">
        <f t="shared" si="34"/>
        <v/>
      </c>
      <c r="H2182" t="str">
        <f>IF(A2182&lt;&gt;"",VLOOKUP(G2182,ScoreRanges!$C$4:$E$8,3),"")</f>
        <v/>
      </c>
      <c r="J2182" s="30" t="str">
        <f>IF(AND(ConversionTable!$F$2&lt;&gt;"",A2182&lt;&gt;""),VLOOKUP(G2182,ConversionTable!B$2:D$402,3),"")</f>
        <v/>
      </c>
      <c r="K2182" t="str">
        <f>IF(AND(ConversionTable!$F$2&lt;&gt;"",A2182&lt;&gt;""),VLOOKUP(J2182,ConversionTable!I$4:K$7,3),"")</f>
        <v/>
      </c>
      <c r="M2182" t="str">
        <f>IF(A2182&lt;&gt;"",(RawData!AC2182*ScoringModel!$B$11+RawData!AD2182*ScoringModel!$B$21+RawData!AE2182*ScoringModel!$B$31)*0.01,"")</f>
        <v/>
      </c>
      <c r="N2182" t="str">
        <f>IF(A2182&lt;&gt;"",(RawData!H2182*ScoringModel!$B$4+RawData!I2182*ScoringModel!$B$5+RawData!J2182*ScoringModel!$B$6+RawData!K2182*ScoringModel!$B$7+RawData!L2182*ScoringModel!$B$8+RawData!M2182*ScoringModel!$B$9+RawData!N2182*ScoringModel!$B$10)*0.01,"")</f>
        <v/>
      </c>
      <c r="O2182" t="str">
        <f>IF(A2182&lt;&gt;"",(RawData!O2182*ScoringModel!$B$14+RawData!P2182*ScoringModel!$B$15+RawData!Q2182*ScoringModel!$B$16+RawData!R2182*ScoringModel!$B$17+RawData!S2182*ScoringModel!$B$18+RawData!T2182*ScoringModel!$B$19+RawData!U2182*ScoringModel!$B$20)*0.01,"")</f>
        <v/>
      </c>
      <c r="P2182" t="str">
        <f>IF(A2182&lt;&gt;"",(RawData!V2182*ScoringModel!$B$24+RawData!W2182*ScoringModel!$B$25+RawData!X2182*ScoringModel!$B$26+RawData!Y2182*ScoringModel!$B$27+RawData!Z2182*ScoringModel!$B$28+RawData!AA2182*ScoringModel!$B$29+RawData!AB2182*ScoringModel!$B$30)*0.01,"")</f>
        <v/>
      </c>
      <c r="Q2182" s="19"/>
      <c r="R2182" s="19"/>
      <c r="S2182" s="19"/>
      <c r="T2182" s="19"/>
      <c r="U2182" s="19"/>
      <c r="V2182" s="19"/>
    </row>
    <row r="2183" spans="1:22" x14ac:dyDescent="0.25">
      <c r="A2183" t="str">
        <f>IF(RawData!A2183&lt;&gt;"",RawData!A2183,"")</f>
        <v/>
      </c>
      <c r="B2183" t="str">
        <f>IF(RawData!B2183&lt;&gt;"",CONCATENATE(RawData!B2183,", ",RawData!C2183),"")</f>
        <v/>
      </c>
      <c r="C2183" t="str">
        <f>IF(RawData!D2183&lt;&gt;"",RawData!D2183,"")</f>
        <v/>
      </c>
      <c r="D2183" s="28" t="str">
        <f>IF(RawData!E2183&lt;&gt;"",RawData!E2183,"")</f>
        <v/>
      </c>
      <c r="E2183" t="str">
        <f>IF(RawData!F2183&lt;&gt;"",CONCATENATE(RawData!F2183,", ",LEFT(RawData!G2183,1)),"")</f>
        <v/>
      </c>
      <c r="G2183" s="30" t="str">
        <f t="shared" si="34"/>
        <v/>
      </c>
      <c r="H2183" t="str">
        <f>IF(A2183&lt;&gt;"",VLOOKUP(G2183,ScoreRanges!$C$4:$E$8,3),"")</f>
        <v/>
      </c>
      <c r="J2183" s="30" t="str">
        <f>IF(AND(ConversionTable!$F$2&lt;&gt;"",A2183&lt;&gt;""),VLOOKUP(G2183,ConversionTable!B$2:D$402,3),"")</f>
        <v/>
      </c>
      <c r="K2183" t="str">
        <f>IF(AND(ConversionTable!$F$2&lt;&gt;"",A2183&lt;&gt;""),VLOOKUP(J2183,ConversionTable!I$4:K$7,3),"")</f>
        <v/>
      </c>
      <c r="M2183" t="str">
        <f>IF(A2183&lt;&gt;"",(RawData!AC2183*ScoringModel!$B$11+RawData!AD2183*ScoringModel!$B$21+RawData!AE2183*ScoringModel!$B$31)*0.01,"")</f>
        <v/>
      </c>
      <c r="N2183" t="str">
        <f>IF(A2183&lt;&gt;"",(RawData!H2183*ScoringModel!$B$4+RawData!I2183*ScoringModel!$B$5+RawData!J2183*ScoringModel!$B$6+RawData!K2183*ScoringModel!$B$7+RawData!L2183*ScoringModel!$B$8+RawData!M2183*ScoringModel!$B$9+RawData!N2183*ScoringModel!$B$10)*0.01,"")</f>
        <v/>
      </c>
      <c r="O2183" t="str">
        <f>IF(A2183&lt;&gt;"",(RawData!O2183*ScoringModel!$B$14+RawData!P2183*ScoringModel!$B$15+RawData!Q2183*ScoringModel!$B$16+RawData!R2183*ScoringModel!$B$17+RawData!S2183*ScoringModel!$B$18+RawData!T2183*ScoringModel!$B$19+RawData!U2183*ScoringModel!$B$20)*0.01,"")</f>
        <v/>
      </c>
      <c r="P2183" t="str">
        <f>IF(A2183&lt;&gt;"",(RawData!V2183*ScoringModel!$B$24+RawData!W2183*ScoringModel!$B$25+RawData!X2183*ScoringModel!$B$26+RawData!Y2183*ScoringModel!$B$27+RawData!Z2183*ScoringModel!$B$28+RawData!AA2183*ScoringModel!$B$29+RawData!AB2183*ScoringModel!$B$30)*0.01,"")</f>
        <v/>
      </c>
      <c r="Q2183" s="19"/>
      <c r="R2183" s="19"/>
      <c r="S2183" s="19"/>
      <c r="T2183" s="19"/>
      <c r="U2183" s="19"/>
      <c r="V2183" s="19"/>
    </row>
    <row r="2184" spans="1:22" x14ac:dyDescent="0.25">
      <c r="A2184" t="str">
        <f>IF(RawData!A2184&lt;&gt;"",RawData!A2184,"")</f>
        <v/>
      </c>
      <c r="B2184" t="str">
        <f>IF(RawData!B2184&lt;&gt;"",CONCATENATE(RawData!B2184,", ",RawData!C2184),"")</f>
        <v/>
      </c>
      <c r="C2184" t="str">
        <f>IF(RawData!D2184&lt;&gt;"",RawData!D2184,"")</f>
        <v/>
      </c>
      <c r="D2184" s="28" t="str">
        <f>IF(RawData!E2184&lt;&gt;"",RawData!E2184,"")</f>
        <v/>
      </c>
      <c r="E2184" t="str">
        <f>IF(RawData!F2184&lt;&gt;"",CONCATENATE(RawData!F2184,", ",LEFT(RawData!G2184,1)),"")</f>
        <v/>
      </c>
      <c r="G2184" s="30" t="str">
        <f t="shared" si="34"/>
        <v/>
      </c>
      <c r="H2184" t="str">
        <f>IF(A2184&lt;&gt;"",VLOOKUP(G2184,ScoreRanges!$C$4:$E$8,3),"")</f>
        <v/>
      </c>
      <c r="J2184" s="30" t="str">
        <f>IF(AND(ConversionTable!$F$2&lt;&gt;"",A2184&lt;&gt;""),VLOOKUP(G2184,ConversionTable!B$2:D$402,3),"")</f>
        <v/>
      </c>
      <c r="K2184" t="str">
        <f>IF(AND(ConversionTable!$F$2&lt;&gt;"",A2184&lt;&gt;""),VLOOKUP(J2184,ConversionTable!I$4:K$7,3),"")</f>
        <v/>
      </c>
      <c r="M2184" t="str">
        <f>IF(A2184&lt;&gt;"",(RawData!AC2184*ScoringModel!$B$11+RawData!AD2184*ScoringModel!$B$21+RawData!AE2184*ScoringModel!$B$31)*0.01,"")</f>
        <v/>
      </c>
      <c r="N2184" t="str">
        <f>IF(A2184&lt;&gt;"",(RawData!H2184*ScoringModel!$B$4+RawData!I2184*ScoringModel!$B$5+RawData!J2184*ScoringModel!$B$6+RawData!K2184*ScoringModel!$B$7+RawData!L2184*ScoringModel!$B$8+RawData!M2184*ScoringModel!$B$9+RawData!N2184*ScoringModel!$B$10)*0.01,"")</f>
        <v/>
      </c>
      <c r="O2184" t="str">
        <f>IF(A2184&lt;&gt;"",(RawData!O2184*ScoringModel!$B$14+RawData!P2184*ScoringModel!$B$15+RawData!Q2184*ScoringModel!$B$16+RawData!R2184*ScoringModel!$B$17+RawData!S2184*ScoringModel!$B$18+RawData!T2184*ScoringModel!$B$19+RawData!U2184*ScoringModel!$B$20)*0.01,"")</f>
        <v/>
      </c>
      <c r="P2184" t="str">
        <f>IF(A2184&lt;&gt;"",(RawData!V2184*ScoringModel!$B$24+RawData!W2184*ScoringModel!$B$25+RawData!X2184*ScoringModel!$B$26+RawData!Y2184*ScoringModel!$B$27+RawData!Z2184*ScoringModel!$B$28+RawData!AA2184*ScoringModel!$B$29+RawData!AB2184*ScoringModel!$B$30)*0.01,"")</f>
        <v/>
      </c>
      <c r="Q2184" s="19"/>
      <c r="R2184" s="19"/>
      <c r="S2184" s="19"/>
      <c r="T2184" s="19"/>
      <c r="U2184" s="19"/>
      <c r="V2184" s="19"/>
    </row>
    <row r="2185" spans="1:22" x14ac:dyDescent="0.25">
      <c r="A2185" t="str">
        <f>IF(RawData!A2185&lt;&gt;"",RawData!A2185,"")</f>
        <v/>
      </c>
      <c r="B2185" t="str">
        <f>IF(RawData!B2185&lt;&gt;"",CONCATENATE(RawData!B2185,", ",RawData!C2185),"")</f>
        <v/>
      </c>
      <c r="C2185" t="str">
        <f>IF(RawData!D2185&lt;&gt;"",RawData!D2185,"")</f>
        <v/>
      </c>
      <c r="D2185" s="28" t="str">
        <f>IF(RawData!E2185&lt;&gt;"",RawData!E2185,"")</f>
        <v/>
      </c>
      <c r="E2185" t="str">
        <f>IF(RawData!F2185&lt;&gt;"",CONCATENATE(RawData!F2185,", ",LEFT(RawData!G2185,1)),"")</f>
        <v/>
      </c>
      <c r="G2185" s="30" t="str">
        <f t="shared" si="34"/>
        <v/>
      </c>
      <c r="H2185" t="str">
        <f>IF(A2185&lt;&gt;"",VLOOKUP(G2185,ScoreRanges!$C$4:$E$8,3),"")</f>
        <v/>
      </c>
      <c r="J2185" s="30" t="str">
        <f>IF(AND(ConversionTable!$F$2&lt;&gt;"",A2185&lt;&gt;""),VLOOKUP(G2185,ConversionTable!B$2:D$402,3),"")</f>
        <v/>
      </c>
      <c r="K2185" t="str">
        <f>IF(AND(ConversionTable!$F$2&lt;&gt;"",A2185&lt;&gt;""),VLOOKUP(J2185,ConversionTable!I$4:K$7,3),"")</f>
        <v/>
      </c>
      <c r="M2185" t="str">
        <f>IF(A2185&lt;&gt;"",(RawData!AC2185*ScoringModel!$B$11+RawData!AD2185*ScoringModel!$B$21+RawData!AE2185*ScoringModel!$B$31)*0.01,"")</f>
        <v/>
      </c>
      <c r="N2185" t="str">
        <f>IF(A2185&lt;&gt;"",(RawData!H2185*ScoringModel!$B$4+RawData!I2185*ScoringModel!$B$5+RawData!J2185*ScoringModel!$B$6+RawData!K2185*ScoringModel!$B$7+RawData!L2185*ScoringModel!$B$8+RawData!M2185*ScoringModel!$B$9+RawData!N2185*ScoringModel!$B$10)*0.01,"")</f>
        <v/>
      </c>
      <c r="O2185" t="str">
        <f>IF(A2185&lt;&gt;"",(RawData!O2185*ScoringModel!$B$14+RawData!P2185*ScoringModel!$B$15+RawData!Q2185*ScoringModel!$B$16+RawData!R2185*ScoringModel!$B$17+RawData!S2185*ScoringModel!$B$18+RawData!T2185*ScoringModel!$B$19+RawData!U2185*ScoringModel!$B$20)*0.01,"")</f>
        <v/>
      </c>
      <c r="P2185" t="str">
        <f>IF(A2185&lt;&gt;"",(RawData!V2185*ScoringModel!$B$24+RawData!W2185*ScoringModel!$B$25+RawData!X2185*ScoringModel!$B$26+RawData!Y2185*ScoringModel!$B$27+RawData!Z2185*ScoringModel!$B$28+RawData!AA2185*ScoringModel!$B$29+RawData!AB2185*ScoringModel!$B$30)*0.01,"")</f>
        <v/>
      </c>
      <c r="Q2185" s="19"/>
      <c r="R2185" s="19"/>
      <c r="S2185" s="19"/>
      <c r="T2185" s="19"/>
      <c r="U2185" s="19"/>
      <c r="V2185" s="19"/>
    </row>
    <row r="2186" spans="1:22" x14ac:dyDescent="0.25">
      <c r="A2186" t="str">
        <f>IF(RawData!A2186&lt;&gt;"",RawData!A2186,"")</f>
        <v/>
      </c>
      <c r="B2186" t="str">
        <f>IF(RawData!B2186&lt;&gt;"",CONCATENATE(RawData!B2186,", ",RawData!C2186),"")</f>
        <v/>
      </c>
      <c r="C2186" t="str">
        <f>IF(RawData!D2186&lt;&gt;"",RawData!D2186,"")</f>
        <v/>
      </c>
      <c r="D2186" s="28" t="str">
        <f>IF(RawData!E2186&lt;&gt;"",RawData!E2186,"")</f>
        <v/>
      </c>
      <c r="E2186" t="str">
        <f>IF(RawData!F2186&lt;&gt;"",CONCATENATE(RawData!F2186,", ",LEFT(RawData!G2186,1)),"")</f>
        <v/>
      </c>
      <c r="G2186" s="30" t="str">
        <f t="shared" si="34"/>
        <v/>
      </c>
      <c r="H2186" t="str">
        <f>IF(A2186&lt;&gt;"",VLOOKUP(G2186,ScoreRanges!$C$4:$E$8,3),"")</f>
        <v/>
      </c>
      <c r="J2186" s="30" t="str">
        <f>IF(AND(ConversionTable!$F$2&lt;&gt;"",A2186&lt;&gt;""),VLOOKUP(G2186,ConversionTable!B$2:D$402,3),"")</f>
        <v/>
      </c>
      <c r="K2186" t="str">
        <f>IF(AND(ConversionTable!$F$2&lt;&gt;"",A2186&lt;&gt;""),VLOOKUP(J2186,ConversionTable!I$4:K$7,3),"")</f>
        <v/>
      </c>
      <c r="M2186" t="str">
        <f>IF(A2186&lt;&gt;"",(RawData!AC2186*ScoringModel!$B$11+RawData!AD2186*ScoringModel!$B$21+RawData!AE2186*ScoringModel!$B$31)*0.01,"")</f>
        <v/>
      </c>
      <c r="N2186" t="str">
        <f>IF(A2186&lt;&gt;"",(RawData!H2186*ScoringModel!$B$4+RawData!I2186*ScoringModel!$B$5+RawData!J2186*ScoringModel!$B$6+RawData!K2186*ScoringModel!$B$7+RawData!L2186*ScoringModel!$B$8+RawData!M2186*ScoringModel!$B$9+RawData!N2186*ScoringModel!$B$10)*0.01,"")</f>
        <v/>
      </c>
      <c r="O2186" t="str">
        <f>IF(A2186&lt;&gt;"",(RawData!O2186*ScoringModel!$B$14+RawData!P2186*ScoringModel!$B$15+RawData!Q2186*ScoringModel!$B$16+RawData!R2186*ScoringModel!$B$17+RawData!S2186*ScoringModel!$B$18+RawData!T2186*ScoringModel!$B$19+RawData!U2186*ScoringModel!$B$20)*0.01,"")</f>
        <v/>
      </c>
      <c r="P2186" t="str">
        <f>IF(A2186&lt;&gt;"",(RawData!V2186*ScoringModel!$B$24+RawData!W2186*ScoringModel!$B$25+RawData!X2186*ScoringModel!$B$26+RawData!Y2186*ScoringModel!$B$27+RawData!Z2186*ScoringModel!$B$28+RawData!AA2186*ScoringModel!$B$29+RawData!AB2186*ScoringModel!$B$30)*0.01,"")</f>
        <v/>
      </c>
      <c r="Q2186" s="19"/>
      <c r="R2186" s="19"/>
      <c r="S2186" s="19"/>
      <c r="T2186" s="19"/>
      <c r="U2186" s="19"/>
      <c r="V2186" s="19"/>
    </row>
    <row r="2187" spans="1:22" x14ac:dyDescent="0.25">
      <c r="A2187" t="str">
        <f>IF(RawData!A2187&lt;&gt;"",RawData!A2187,"")</f>
        <v/>
      </c>
      <c r="B2187" t="str">
        <f>IF(RawData!B2187&lt;&gt;"",CONCATENATE(RawData!B2187,", ",RawData!C2187),"")</f>
        <v/>
      </c>
      <c r="C2187" t="str">
        <f>IF(RawData!D2187&lt;&gt;"",RawData!D2187,"")</f>
        <v/>
      </c>
      <c r="D2187" s="28" t="str">
        <f>IF(RawData!E2187&lt;&gt;"",RawData!E2187,"")</f>
        <v/>
      </c>
      <c r="E2187" t="str">
        <f>IF(RawData!F2187&lt;&gt;"",CONCATENATE(RawData!F2187,", ",LEFT(RawData!G2187,1)),"")</f>
        <v/>
      </c>
      <c r="G2187" s="30" t="str">
        <f t="shared" si="34"/>
        <v/>
      </c>
      <c r="H2187" t="str">
        <f>IF(A2187&lt;&gt;"",VLOOKUP(G2187,ScoreRanges!$C$4:$E$8,3),"")</f>
        <v/>
      </c>
      <c r="J2187" s="30" t="str">
        <f>IF(AND(ConversionTable!$F$2&lt;&gt;"",A2187&lt;&gt;""),VLOOKUP(G2187,ConversionTable!B$2:D$402,3),"")</f>
        <v/>
      </c>
      <c r="K2187" t="str">
        <f>IF(AND(ConversionTable!$F$2&lt;&gt;"",A2187&lt;&gt;""),VLOOKUP(J2187,ConversionTable!I$4:K$7,3),"")</f>
        <v/>
      </c>
      <c r="M2187" t="str">
        <f>IF(A2187&lt;&gt;"",(RawData!AC2187*ScoringModel!$B$11+RawData!AD2187*ScoringModel!$B$21+RawData!AE2187*ScoringModel!$B$31)*0.01,"")</f>
        <v/>
      </c>
      <c r="N2187" t="str">
        <f>IF(A2187&lt;&gt;"",(RawData!H2187*ScoringModel!$B$4+RawData!I2187*ScoringModel!$B$5+RawData!J2187*ScoringModel!$B$6+RawData!K2187*ScoringModel!$B$7+RawData!L2187*ScoringModel!$B$8+RawData!M2187*ScoringModel!$B$9+RawData!N2187*ScoringModel!$B$10)*0.01,"")</f>
        <v/>
      </c>
      <c r="O2187" t="str">
        <f>IF(A2187&lt;&gt;"",(RawData!O2187*ScoringModel!$B$14+RawData!P2187*ScoringModel!$B$15+RawData!Q2187*ScoringModel!$B$16+RawData!R2187*ScoringModel!$B$17+RawData!S2187*ScoringModel!$B$18+RawData!T2187*ScoringModel!$B$19+RawData!U2187*ScoringModel!$B$20)*0.01,"")</f>
        <v/>
      </c>
      <c r="P2187" t="str">
        <f>IF(A2187&lt;&gt;"",(RawData!V2187*ScoringModel!$B$24+RawData!W2187*ScoringModel!$B$25+RawData!X2187*ScoringModel!$B$26+RawData!Y2187*ScoringModel!$B$27+RawData!Z2187*ScoringModel!$B$28+RawData!AA2187*ScoringModel!$B$29+RawData!AB2187*ScoringModel!$B$30)*0.01,"")</f>
        <v/>
      </c>
      <c r="Q2187" s="19"/>
      <c r="R2187" s="19"/>
      <c r="S2187" s="19"/>
      <c r="T2187" s="19"/>
      <c r="U2187" s="19"/>
      <c r="V2187" s="19"/>
    </row>
    <row r="2188" spans="1:22" x14ac:dyDescent="0.25">
      <c r="A2188" t="str">
        <f>IF(RawData!A2188&lt;&gt;"",RawData!A2188,"")</f>
        <v/>
      </c>
      <c r="B2188" t="str">
        <f>IF(RawData!B2188&lt;&gt;"",CONCATENATE(RawData!B2188,", ",RawData!C2188),"")</f>
        <v/>
      </c>
      <c r="C2188" t="str">
        <f>IF(RawData!D2188&lt;&gt;"",RawData!D2188,"")</f>
        <v/>
      </c>
      <c r="D2188" s="28" t="str">
        <f>IF(RawData!E2188&lt;&gt;"",RawData!E2188,"")</f>
        <v/>
      </c>
      <c r="E2188" t="str">
        <f>IF(RawData!F2188&lt;&gt;"",CONCATENATE(RawData!F2188,", ",LEFT(RawData!G2188,1)),"")</f>
        <v/>
      </c>
      <c r="G2188" s="30" t="str">
        <f t="shared" si="34"/>
        <v/>
      </c>
      <c r="H2188" t="str">
        <f>IF(A2188&lt;&gt;"",VLOOKUP(G2188,ScoreRanges!$C$4:$E$8,3),"")</f>
        <v/>
      </c>
      <c r="J2188" s="30" t="str">
        <f>IF(AND(ConversionTable!$F$2&lt;&gt;"",A2188&lt;&gt;""),VLOOKUP(G2188,ConversionTable!B$2:D$402,3),"")</f>
        <v/>
      </c>
      <c r="K2188" t="str">
        <f>IF(AND(ConversionTable!$F$2&lt;&gt;"",A2188&lt;&gt;""),VLOOKUP(J2188,ConversionTable!I$4:K$7,3),"")</f>
        <v/>
      </c>
      <c r="M2188" t="str">
        <f>IF(A2188&lt;&gt;"",(RawData!AC2188*ScoringModel!$B$11+RawData!AD2188*ScoringModel!$B$21+RawData!AE2188*ScoringModel!$B$31)*0.01,"")</f>
        <v/>
      </c>
      <c r="N2188" t="str">
        <f>IF(A2188&lt;&gt;"",(RawData!H2188*ScoringModel!$B$4+RawData!I2188*ScoringModel!$B$5+RawData!J2188*ScoringModel!$B$6+RawData!K2188*ScoringModel!$B$7+RawData!L2188*ScoringModel!$B$8+RawData!M2188*ScoringModel!$B$9+RawData!N2188*ScoringModel!$B$10)*0.01,"")</f>
        <v/>
      </c>
      <c r="O2188" t="str">
        <f>IF(A2188&lt;&gt;"",(RawData!O2188*ScoringModel!$B$14+RawData!P2188*ScoringModel!$B$15+RawData!Q2188*ScoringModel!$B$16+RawData!R2188*ScoringModel!$B$17+RawData!S2188*ScoringModel!$B$18+RawData!T2188*ScoringModel!$B$19+RawData!U2188*ScoringModel!$B$20)*0.01,"")</f>
        <v/>
      </c>
      <c r="P2188" t="str">
        <f>IF(A2188&lt;&gt;"",(RawData!V2188*ScoringModel!$B$24+RawData!W2188*ScoringModel!$B$25+RawData!X2188*ScoringModel!$B$26+RawData!Y2188*ScoringModel!$B$27+RawData!Z2188*ScoringModel!$B$28+RawData!AA2188*ScoringModel!$B$29+RawData!AB2188*ScoringModel!$B$30)*0.01,"")</f>
        <v/>
      </c>
      <c r="Q2188" s="19"/>
      <c r="R2188" s="19"/>
      <c r="S2188" s="19"/>
      <c r="T2188" s="19"/>
      <c r="U2188" s="19"/>
      <c r="V2188" s="19"/>
    </row>
    <row r="2189" spans="1:22" x14ac:dyDescent="0.25">
      <c r="A2189" t="str">
        <f>IF(RawData!A2189&lt;&gt;"",RawData!A2189,"")</f>
        <v/>
      </c>
      <c r="B2189" t="str">
        <f>IF(RawData!B2189&lt;&gt;"",CONCATENATE(RawData!B2189,", ",RawData!C2189),"")</f>
        <v/>
      </c>
      <c r="C2189" t="str">
        <f>IF(RawData!D2189&lt;&gt;"",RawData!D2189,"")</f>
        <v/>
      </c>
      <c r="D2189" s="28" t="str">
        <f>IF(RawData!E2189&lt;&gt;"",RawData!E2189,"")</f>
        <v/>
      </c>
      <c r="E2189" t="str">
        <f>IF(RawData!F2189&lt;&gt;"",CONCATENATE(RawData!F2189,", ",LEFT(RawData!G2189,1)),"")</f>
        <v/>
      </c>
      <c r="G2189" s="30" t="str">
        <f t="shared" si="34"/>
        <v/>
      </c>
      <c r="H2189" t="str">
        <f>IF(A2189&lt;&gt;"",VLOOKUP(G2189,ScoreRanges!$C$4:$E$8,3),"")</f>
        <v/>
      </c>
      <c r="J2189" s="30" t="str">
        <f>IF(AND(ConversionTable!$F$2&lt;&gt;"",A2189&lt;&gt;""),VLOOKUP(G2189,ConversionTable!B$2:D$402,3),"")</f>
        <v/>
      </c>
      <c r="K2189" t="str">
        <f>IF(AND(ConversionTable!$F$2&lt;&gt;"",A2189&lt;&gt;""),VLOOKUP(J2189,ConversionTable!I$4:K$7,3),"")</f>
        <v/>
      </c>
      <c r="M2189" t="str">
        <f>IF(A2189&lt;&gt;"",(RawData!AC2189*ScoringModel!$B$11+RawData!AD2189*ScoringModel!$B$21+RawData!AE2189*ScoringModel!$B$31)*0.01,"")</f>
        <v/>
      </c>
      <c r="N2189" t="str">
        <f>IF(A2189&lt;&gt;"",(RawData!H2189*ScoringModel!$B$4+RawData!I2189*ScoringModel!$B$5+RawData!J2189*ScoringModel!$B$6+RawData!K2189*ScoringModel!$B$7+RawData!L2189*ScoringModel!$B$8+RawData!M2189*ScoringModel!$B$9+RawData!N2189*ScoringModel!$B$10)*0.01,"")</f>
        <v/>
      </c>
      <c r="O2189" t="str">
        <f>IF(A2189&lt;&gt;"",(RawData!O2189*ScoringModel!$B$14+RawData!P2189*ScoringModel!$B$15+RawData!Q2189*ScoringModel!$B$16+RawData!R2189*ScoringModel!$B$17+RawData!S2189*ScoringModel!$B$18+RawData!T2189*ScoringModel!$B$19+RawData!U2189*ScoringModel!$B$20)*0.01,"")</f>
        <v/>
      </c>
      <c r="P2189" t="str">
        <f>IF(A2189&lt;&gt;"",(RawData!V2189*ScoringModel!$B$24+RawData!W2189*ScoringModel!$B$25+RawData!X2189*ScoringModel!$B$26+RawData!Y2189*ScoringModel!$B$27+RawData!Z2189*ScoringModel!$B$28+RawData!AA2189*ScoringModel!$B$29+RawData!AB2189*ScoringModel!$B$30)*0.01,"")</f>
        <v/>
      </c>
      <c r="Q2189" s="19"/>
      <c r="R2189" s="19"/>
      <c r="S2189" s="19"/>
      <c r="T2189" s="19"/>
      <c r="U2189" s="19"/>
      <c r="V2189" s="19"/>
    </row>
    <row r="2190" spans="1:22" x14ac:dyDescent="0.25">
      <c r="A2190" t="str">
        <f>IF(RawData!A2190&lt;&gt;"",RawData!A2190,"")</f>
        <v/>
      </c>
      <c r="B2190" t="str">
        <f>IF(RawData!B2190&lt;&gt;"",CONCATENATE(RawData!B2190,", ",RawData!C2190),"")</f>
        <v/>
      </c>
      <c r="C2190" t="str">
        <f>IF(RawData!D2190&lt;&gt;"",RawData!D2190,"")</f>
        <v/>
      </c>
      <c r="D2190" s="28" t="str">
        <f>IF(RawData!E2190&lt;&gt;"",RawData!E2190,"")</f>
        <v/>
      </c>
      <c r="E2190" t="str">
        <f>IF(RawData!F2190&lt;&gt;"",CONCATENATE(RawData!F2190,", ",LEFT(RawData!G2190,1)),"")</f>
        <v/>
      </c>
      <c r="G2190" s="30" t="str">
        <f t="shared" si="34"/>
        <v/>
      </c>
      <c r="H2190" t="str">
        <f>IF(A2190&lt;&gt;"",VLOOKUP(G2190,ScoreRanges!$C$4:$E$8,3),"")</f>
        <v/>
      </c>
      <c r="J2190" s="30" t="str">
        <f>IF(AND(ConversionTable!$F$2&lt;&gt;"",A2190&lt;&gt;""),VLOOKUP(G2190,ConversionTable!B$2:D$402,3),"")</f>
        <v/>
      </c>
      <c r="K2190" t="str">
        <f>IF(AND(ConversionTable!$F$2&lt;&gt;"",A2190&lt;&gt;""),VLOOKUP(J2190,ConversionTable!I$4:K$7,3),"")</f>
        <v/>
      </c>
      <c r="M2190" t="str">
        <f>IF(A2190&lt;&gt;"",(RawData!AC2190*ScoringModel!$B$11+RawData!AD2190*ScoringModel!$B$21+RawData!AE2190*ScoringModel!$B$31)*0.01,"")</f>
        <v/>
      </c>
      <c r="N2190" t="str">
        <f>IF(A2190&lt;&gt;"",(RawData!H2190*ScoringModel!$B$4+RawData!I2190*ScoringModel!$B$5+RawData!J2190*ScoringModel!$B$6+RawData!K2190*ScoringModel!$B$7+RawData!L2190*ScoringModel!$B$8+RawData!M2190*ScoringModel!$B$9+RawData!N2190*ScoringModel!$B$10)*0.01,"")</f>
        <v/>
      </c>
      <c r="O2190" t="str">
        <f>IF(A2190&lt;&gt;"",(RawData!O2190*ScoringModel!$B$14+RawData!P2190*ScoringModel!$B$15+RawData!Q2190*ScoringModel!$B$16+RawData!R2190*ScoringModel!$B$17+RawData!S2190*ScoringModel!$B$18+RawData!T2190*ScoringModel!$B$19+RawData!U2190*ScoringModel!$B$20)*0.01,"")</f>
        <v/>
      </c>
      <c r="P2190" t="str">
        <f>IF(A2190&lt;&gt;"",(RawData!V2190*ScoringModel!$B$24+RawData!W2190*ScoringModel!$B$25+RawData!X2190*ScoringModel!$B$26+RawData!Y2190*ScoringModel!$B$27+RawData!Z2190*ScoringModel!$B$28+RawData!AA2190*ScoringModel!$B$29+RawData!AB2190*ScoringModel!$B$30)*0.01,"")</f>
        <v/>
      </c>
      <c r="Q2190" s="19"/>
      <c r="R2190" s="19"/>
      <c r="S2190" s="19"/>
      <c r="T2190" s="19"/>
      <c r="U2190" s="19"/>
      <c r="V2190" s="19"/>
    </row>
    <row r="2191" spans="1:22" x14ac:dyDescent="0.25">
      <c r="A2191" t="str">
        <f>IF(RawData!A2191&lt;&gt;"",RawData!A2191,"")</f>
        <v/>
      </c>
      <c r="B2191" t="str">
        <f>IF(RawData!B2191&lt;&gt;"",CONCATENATE(RawData!B2191,", ",RawData!C2191),"")</f>
        <v/>
      </c>
      <c r="C2191" t="str">
        <f>IF(RawData!D2191&lt;&gt;"",RawData!D2191,"")</f>
        <v/>
      </c>
      <c r="D2191" s="28" t="str">
        <f>IF(RawData!E2191&lt;&gt;"",RawData!E2191,"")</f>
        <v/>
      </c>
      <c r="E2191" t="str">
        <f>IF(RawData!F2191&lt;&gt;"",CONCATENATE(RawData!F2191,", ",LEFT(RawData!G2191,1)),"")</f>
        <v/>
      </c>
      <c r="G2191" s="30" t="str">
        <f t="shared" si="34"/>
        <v/>
      </c>
      <c r="H2191" t="str">
        <f>IF(A2191&lt;&gt;"",VLOOKUP(G2191,ScoreRanges!$C$4:$E$8,3),"")</f>
        <v/>
      </c>
      <c r="J2191" s="30" t="str">
        <f>IF(AND(ConversionTable!$F$2&lt;&gt;"",A2191&lt;&gt;""),VLOOKUP(G2191,ConversionTable!B$2:D$402,3),"")</f>
        <v/>
      </c>
      <c r="K2191" t="str">
        <f>IF(AND(ConversionTable!$F$2&lt;&gt;"",A2191&lt;&gt;""),VLOOKUP(J2191,ConversionTable!I$4:K$7,3),"")</f>
        <v/>
      </c>
      <c r="M2191" t="str">
        <f>IF(A2191&lt;&gt;"",(RawData!AC2191*ScoringModel!$B$11+RawData!AD2191*ScoringModel!$B$21+RawData!AE2191*ScoringModel!$B$31)*0.01,"")</f>
        <v/>
      </c>
      <c r="N2191" t="str">
        <f>IF(A2191&lt;&gt;"",(RawData!H2191*ScoringModel!$B$4+RawData!I2191*ScoringModel!$B$5+RawData!J2191*ScoringModel!$B$6+RawData!K2191*ScoringModel!$B$7+RawData!L2191*ScoringModel!$B$8+RawData!M2191*ScoringModel!$B$9+RawData!N2191*ScoringModel!$B$10)*0.01,"")</f>
        <v/>
      </c>
      <c r="O2191" t="str">
        <f>IF(A2191&lt;&gt;"",(RawData!O2191*ScoringModel!$B$14+RawData!P2191*ScoringModel!$B$15+RawData!Q2191*ScoringModel!$B$16+RawData!R2191*ScoringModel!$B$17+RawData!S2191*ScoringModel!$B$18+RawData!T2191*ScoringModel!$B$19+RawData!U2191*ScoringModel!$B$20)*0.01,"")</f>
        <v/>
      </c>
      <c r="P2191" t="str">
        <f>IF(A2191&lt;&gt;"",(RawData!V2191*ScoringModel!$B$24+RawData!W2191*ScoringModel!$B$25+RawData!X2191*ScoringModel!$B$26+RawData!Y2191*ScoringModel!$B$27+RawData!Z2191*ScoringModel!$B$28+RawData!AA2191*ScoringModel!$B$29+RawData!AB2191*ScoringModel!$B$30)*0.01,"")</f>
        <v/>
      </c>
      <c r="Q2191" s="19"/>
      <c r="R2191" s="19"/>
      <c r="S2191" s="19"/>
      <c r="T2191" s="19"/>
      <c r="U2191" s="19"/>
      <c r="V2191" s="19"/>
    </row>
    <row r="2192" spans="1:22" x14ac:dyDescent="0.25">
      <c r="A2192" t="str">
        <f>IF(RawData!A2192&lt;&gt;"",RawData!A2192,"")</f>
        <v/>
      </c>
      <c r="B2192" t="str">
        <f>IF(RawData!B2192&lt;&gt;"",CONCATENATE(RawData!B2192,", ",RawData!C2192),"")</f>
        <v/>
      </c>
      <c r="C2192" t="str">
        <f>IF(RawData!D2192&lt;&gt;"",RawData!D2192,"")</f>
        <v/>
      </c>
      <c r="D2192" s="28" t="str">
        <f>IF(RawData!E2192&lt;&gt;"",RawData!E2192,"")</f>
        <v/>
      </c>
      <c r="E2192" t="str">
        <f>IF(RawData!F2192&lt;&gt;"",CONCATENATE(RawData!F2192,", ",LEFT(RawData!G2192,1)),"")</f>
        <v/>
      </c>
      <c r="G2192" s="30" t="str">
        <f t="shared" si="34"/>
        <v/>
      </c>
      <c r="H2192" t="str">
        <f>IF(A2192&lt;&gt;"",VLOOKUP(G2192,ScoreRanges!$C$4:$E$8,3),"")</f>
        <v/>
      </c>
      <c r="J2192" s="30" t="str">
        <f>IF(AND(ConversionTable!$F$2&lt;&gt;"",A2192&lt;&gt;""),VLOOKUP(G2192,ConversionTable!B$2:D$402,3),"")</f>
        <v/>
      </c>
      <c r="K2192" t="str">
        <f>IF(AND(ConversionTable!$F$2&lt;&gt;"",A2192&lt;&gt;""),VLOOKUP(J2192,ConversionTable!I$4:K$7,3),"")</f>
        <v/>
      </c>
      <c r="M2192" t="str">
        <f>IF(A2192&lt;&gt;"",(RawData!AC2192*ScoringModel!$B$11+RawData!AD2192*ScoringModel!$B$21+RawData!AE2192*ScoringModel!$B$31)*0.01,"")</f>
        <v/>
      </c>
      <c r="N2192" t="str">
        <f>IF(A2192&lt;&gt;"",(RawData!H2192*ScoringModel!$B$4+RawData!I2192*ScoringModel!$B$5+RawData!J2192*ScoringModel!$B$6+RawData!K2192*ScoringModel!$B$7+RawData!L2192*ScoringModel!$B$8+RawData!M2192*ScoringModel!$B$9+RawData!N2192*ScoringModel!$B$10)*0.01,"")</f>
        <v/>
      </c>
      <c r="O2192" t="str">
        <f>IF(A2192&lt;&gt;"",(RawData!O2192*ScoringModel!$B$14+RawData!P2192*ScoringModel!$B$15+RawData!Q2192*ScoringModel!$B$16+RawData!R2192*ScoringModel!$B$17+RawData!S2192*ScoringModel!$B$18+RawData!T2192*ScoringModel!$B$19+RawData!U2192*ScoringModel!$B$20)*0.01,"")</f>
        <v/>
      </c>
      <c r="P2192" t="str">
        <f>IF(A2192&lt;&gt;"",(RawData!V2192*ScoringModel!$B$24+RawData!W2192*ScoringModel!$B$25+RawData!X2192*ScoringModel!$B$26+RawData!Y2192*ScoringModel!$B$27+RawData!Z2192*ScoringModel!$B$28+RawData!AA2192*ScoringModel!$B$29+RawData!AB2192*ScoringModel!$B$30)*0.01,"")</f>
        <v/>
      </c>
      <c r="Q2192" s="19"/>
      <c r="R2192" s="19"/>
      <c r="S2192" s="19"/>
      <c r="T2192" s="19"/>
      <c r="U2192" s="19"/>
      <c r="V2192" s="19"/>
    </row>
    <row r="2193" spans="1:22" x14ac:dyDescent="0.25">
      <c r="A2193" t="str">
        <f>IF(RawData!A2193&lt;&gt;"",RawData!A2193,"")</f>
        <v/>
      </c>
      <c r="B2193" t="str">
        <f>IF(RawData!B2193&lt;&gt;"",CONCATENATE(RawData!B2193,", ",RawData!C2193),"")</f>
        <v/>
      </c>
      <c r="C2193" t="str">
        <f>IF(RawData!D2193&lt;&gt;"",RawData!D2193,"")</f>
        <v/>
      </c>
      <c r="D2193" s="28" t="str">
        <f>IF(RawData!E2193&lt;&gt;"",RawData!E2193,"")</f>
        <v/>
      </c>
      <c r="E2193" t="str">
        <f>IF(RawData!F2193&lt;&gt;"",CONCATENATE(RawData!F2193,", ",LEFT(RawData!G2193,1)),"")</f>
        <v/>
      </c>
      <c r="G2193" s="30" t="str">
        <f t="shared" si="34"/>
        <v/>
      </c>
      <c r="H2193" t="str">
        <f>IF(A2193&lt;&gt;"",VLOOKUP(G2193,ScoreRanges!$C$4:$E$8,3),"")</f>
        <v/>
      </c>
      <c r="J2193" s="30" t="str">
        <f>IF(AND(ConversionTable!$F$2&lt;&gt;"",A2193&lt;&gt;""),VLOOKUP(G2193,ConversionTable!B$2:D$402,3),"")</f>
        <v/>
      </c>
      <c r="K2193" t="str">
        <f>IF(AND(ConversionTable!$F$2&lt;&gt;"",A2193&lt;&gt;""),VLOOKUP(J2193,ConversionTable!I$4:K$7,3),"")</f>
        <v/>
      </c>
      <c r="M2193" t="str">
        <f>IF(A2193&lt;&gt;"",(RawData!AC2193*ScoringModel!$B$11+RawData!AD2193*ScoringModel!$B$21+RawData!AE2193*ScoringModel!$B$31)*0.01,"")</f>
        <v/>
      </c>
      <c r="N2193" t="str">
        <f>IF(A2193&lt;&gt;"",(RawData!H2193*ScoringModel!$B$4+RawData!I2193*ScoringModel!$B$5+RawData!J2193*ScoringModel!$B$6+RawData!K2193*ScoringModel!$B$7+RawData!L2193*ScoringModel!$B$8+RawData!M2193*ScoringModel!$B$9+RawData!N2193*ScoringModel!$B$10)*0.01,"")</f>
        <v/>
      </c>
      <c r="O2193" t="str">
        <f>IF(A2193&lt;&gt;"",(RawData!O2193*ScoringModel!$B$14+RawData!P2193*ScoringModel!$B$15+RawData!Q2193*ScoringModel!$B$16+RawData!R2193*ScoringModel!$B$17+RawData!S2193*ScoringModel!$B$18+RawData!T2193*ScoringModel!$B$19+RawData!U2193*ScoringModel!$B$20)*0.01,"")</f>
        <v/>
      </c>
      <c r="P2193" t="str">
        <f>IF(A2193&lt;&gt;"",(RawData!V2193*ScoringModel!$B$24+RawData!W2193*ScoringModel!$B$25+RawData!X2193*ScoringModel!$B$26+RawData!Y2193*ScoringModel!$B$27+RawData!Z2193*ScoringModel!$B$28+RawData!AA2193*ScoringModel!$B$29+RawData!AB2193*ScoringModel!$B$30)*0.01,"")</f>
        <v/>
      </c>
      <c r="Q2193" s="19"/>
      <c r="R2193" s="19"/>
      <c r="S2193" s="19"/>
      <c r="T2193" s="19"/>
      <c r="U2193" s="19"/>
      <c r="V2193" s="19"/>
    </row>
    <row r="2194" spans="1:22" x14ac:dyDescent="0.25">
      <c r="A2194" t="str">
        <f>IF(RawData!A2194&lt;&gt;"",RawData!A2194,"")</f>
        <v/>
      </c>
      <c r="B2194" t="str">
        <f>IF(RawData!B2194&lt;&gt;"",CONCATENATE(RawData!B2194,", ",RawData!C2194),"")</f>
        <v/>
      </c>
      <c r="C2194" t="str">
        <f>IF(RawData!D2194&lt;&gt;"",RawData!D2194,"")</f>
        <v/>
      </c>
      <c r="D2194" s="28" t="str">
        <f>IF(RawData!E2194&lt;&gt;"",RawData!E2194,"")</f>
        <v/>
      </c>
      <c r="E2194" t="str">
        <f>IF(RawData!F2194&lt;&gt;"",CONCATENATE(RawData!F2194,", ",LEFT(RawData!G2194,1)),"")</f>
        <v/>
      </c>
      <c r="G2194" s="30" t="str">
        <f t="shared" si="34"/>
        <v/>
      </c>
      <c r="H2194" t="str">
        <f>IF(A2194&lt;&gt;"",VLOOKUP(G2194,ScoreRanges!$C$4:$E$8,3),"")</f>
        <v/>
      </c>
      <c r="J2194" s="30" t="str">
        <f>IF(AND(ConversionTable!$F$2&lt;&gt;"",A2194&lt;&gt;""),VLOOKUP(G2194,ConversionTable!B$2:D$402,3),"")</f>
        <v/>
      </c>
      <c r="K2194" t="str">
        <f>IF(AND(ConversionTable!$F$2&lt;&gt;"",A2194&lt;&gt;""),VLOOKUP(J2194,ConversionTable!I$4:K$7,3),"")</f>
        <v/>
      </c>
      <c r="M2194" t="str">
        <f>IF(A2194&lt;&gt;"",(RawData!AC2194*ScoringModel!$B$11+RawData!AD2194*ScoringModel!$B$21+RawData!AE2194*ScoringModel!$B$31)*0.01,"")</f>
        <v/>
      </c>
      <c r="N2194" t="str">
        <f>IF(A2194&lt;&gt;"",(RawData!H2194*ScoringModel!$B$4+RawData!I2194*ScoringModel!$B$5+RawData!J2194*ScoringModel!$B$6+RawData!K2194*ScoringModel!$B$7+RawData!L2194*ScoringModel!$B$8+RawData!M2194*ScoringModel!$B$9+RawData!N2194*ScoringModel!$B$10)*0.01,"")</f>
        <v/>
      </c>
      <c r="O2194" t="str">
        <f>IF(A2194&lt;&gt;"",(RawData!O2194*ScoringModel!$B$14+RawData!P2194*ScoringModel!$B$15+RawData!Q2194*ScoringModel!$B$16+RawData!R2194*ScoringModel!$B$17+RawData!S2194*ScoringModel!$B$18+RawData!T2194*ScoringModel!$B$19+RawData!U2194*ScoringModel!$B$20)*0.01,"")</f>
        <v/>
      </c>
      <c r="P2194" t="str">
        <f>IF(A2194&lt;&gt;"",(RawData!V2194*ScoringModel!$B$24+RawData!W2194*ScoringModel!$B$25+RawData!X2194*ScoringModel!$B$26+RawData!Y2194*ScoringModel!$B$27+RawData!Z2194*ScoringModel!$B$28+RawData!AA2194*ScoringModel!$B$29+RawData!AB2194*ScoringModel!$B$30)*0.01,"")</f>
        <v/>
      </c>
      <c r="Q2194" s="19"/>
      <c r="R2194" s="19"/>
      <c r="S2194" s="19"/>
      <c r="T2194" s="19"/>
      <c r="U2194" s="19"/>
      <c r="V2194" s="19"/>
    </row>
    <row r="2195" spans="1:22" x14ac:dyDescent="0.25">
      <c r="A2195" t="str">
        <f>IF(RawData!A2195&lt;&gt;"",RawData!A2195,"")</f>
        <v/>
      </c>
      <c r="B2195" t="str">
        <f>IF(RawData!B2195&lt;&gt;"",CONCATENATE(RawData!B2195,", ",RawData!C2195),"")</f>
        <v/>
      </c>
      <c r="C2195" t="str">
        <f>IF(RawData!D2195&lt;&gt;"",RawData!D2195,"")</f>
        <v/>
      </c>
      <c r="D2195" s="28" t="str">
        <f>IF(RawData!E2195&lt;&gt;"",RawData!E2195,"")</f>
        <v/>
      </c>
      <c r="E2195" t="str">
        <f>IF(RawData!F2195&lt;&gt;"",CONCATENATE(RawData!F2195,", ",LEFT(RawData!G2195,1)),"")</f>
        <v/>
      </c>
      <c r="G2195" s="30" t="str">
        <f t="shared" si="34"/>
        <v/>
      </c>
      <c r="H2195" t="str">
        <f>IF(A2195&lt;&gt;"",VLOOKUP(G2195,ScoreRanges!$C$4:$E$8,3),"")</f>
        <v/>
      </c>
      <c r="J2195" s="30" t="str">
        <f>IF(AND(ConversionTable!$F$2&lt;&gt;"",A2195&lt;&gt;""),VLOOKUP(G2195,ConversionTable!B$2:D$402,3),"")</f>
        <v/>
      </c>
      <c r="K2195" t="str">
        <f>IF(AND(ConversionTable!$F$2&lt;&gt;"",A2195&lt;&gt;""),VLOOKUP(J2195,ConversionTable!I$4:K$7,3),"")</f>
        <v/>
      </c>
      <c r="M2195" t="str">
        <f>IF(A2195&lt;&gt;"",(RawData!AC2195*ScoringModel!$B$11+RawData!AD2195*ScoringModel!$B$21+RawData!AE2195*ScoringModel!$B$31)*0.01,"")</f>
        <v/>
      </c>
      <c r="N2195" t="str">
        <f>IF(A2195&lt;&gt;"",(RawData!H2195*ScoringModel!$B$4+RawData!I2195*ScoringModel!$B$5+RawData!J2195*ScoringModel!$B$6+RawData!K2195*ScoringModel!$B$7+RawData!L2195*ScoringModel!$B$8+RawData!M2195*ScoringModel!$B$9+RawData!N2195*ScoringModel!$B$10)*0.01,"")</f>
        <v/>
      </c>
      <c r="O2195" t="str">
        <f>IF(A2195&lt;&gt;"",(RawData!O2195*ScoringModel!$B$14+RawData!P2195*ScoringModel!$B$15+RawData!Q2195*ScoringModel!$B$16+RawData!R2195*ScoringModel!$B$17+RawData!S2195*ScoringModel!$B$18+RawData!T2195*ScoringModel!$B$19+RawData!U2195*ScoringModel!$B$20)*0.01,"")</f>
        <v/>
      </c>
      <c r="P2195" t="str">
        <f>IF(A2195&lt;&gt;"",(RawData!V2195*ScoringModel!$B$24+RawData!W2195*ScoringModel!$B$25+RawData!X2195*ScoringModel!$B$26+RawData!Y2195*ScoringModel!$B$27+RawData!Z2195*ScoringModel!$B$28+RawData!AA2195*ScoringModel!$B$29+RawData!AB2195*ScoringModel!$B$30)*0.01,"")</f>
        <v/>
      </c>
      <c r="Q2195" s="19"/>
      <c r="R2195" s="19"/>
      <c r="S2195" s="19"/>
      <c r="T2195" s="19"/>
      <c r="U2195" s="19"/>
      <c r="V2195" s="19"/>
    </row>
    <row r="2196" spans="1:22" x14ac:dyDescent="0.25">
      <c r="A2196" t="str">
        <f>IF(RawData!A2196&lt;&gt;"",RawData!A2196,"")</f>
        <v/>
      </c>
      <c r="B2196" t="str">
        <f>IF(RawData!B2196&lt;&gt;"",CONCATENATE(RawData!B2196,", ",RawData!C2196),"")</f>
        <v/>
      </c>
      <c r="C2196" t="str">
        <f>IF(RawData!D2196&lt;&gt;"",RawData!D2196,"")</f>
        <v/>
      </c>
      <c r="D2196" s="28" t="str">
        <f>IF(RawData!E2196&lt;&gt;"",RawData!E2196,"")</f>
        <v/>
      </c>
      <c r="E2196" t="str">
        <f>IF(RawData!F2196&lt;&gt;"",CONCATENATE(RawData!F2196,", ",LEFT(RawData!G2196,1)),"")</f>
        <v/>
      </c>
      <c r="G2196" s="30" t="str">
        <f t="shared" si="34"/>
        <v/>
      </c>
      <c r="H2196" t="str">
        <f>IF(A2196&lt;&gt;"",VLOOKUP(G2196,ScoreRanges!$C$4:$E$8,3),"")</f>
        <v/>
      </c>
      <c r="J2196" s="30" t="str">
        <f>IF(AND(ConversionTable!$F$2&lt;&gt;"",A2196&lt;&gt;""),VLOOKUP(G2196,ConversionTable!B$2:D$402,3),"")</f>
        <v/>
      </c>
      <c r="K2196" t="str">
        <f>IF(AND(ConversionTable!$F$2&lt;&gt;"",A2196&lt;&gt;""),VLOOKUP(J2196,ConversionTable!I$4:K$7,3),"")</f>
        <v/>
      </c>
      <c r="M2196" t="str">
        <f>IF(A2196&lt;&gt;"",(RawData!AC2196*ScoringModel!$B$11+RawData!AD2196*ScoringModel!$B$21+RawData!AE2196*ScoringModel!$B$31)*0.01,"")</f>
        <v/>
      </c>
      <c r="N2196" t="str">
        <f>IF(A2196&lt;&gt;"",(RawData!H2196*ScoringModel!$B$4+RawData!I2196*ScoringModel!$B$5+RawData!J2196*ScoringModel!$B$6+RawData!K2196*ScoringModel!$B$7+RawData!L2196*ScoringModel!$B$8+RawData!M2196*ScoringModel!$B$9+RawData!N2196*ScoringModel!$B$10)*0.01,"")</f>
        <v/>
      </c>
      <c r="O2196" t="str">
        <f>IF(A2196&lt;&gt;"",(RawData!O2196*ScoringModel!$B$14+RawData!P2196*ScoringModel!$B$15+RawData!Q2196*ScoringModel!$B$16+RawData!R2196*ScoringModel!$B$17+RawData!S2196*ScoringModel!$B$18+RawData!T2196*ScoringModel!$B$19+RawData!U2196*ScoringModel!$B$20)*0.01,"")</f>
        <v/>
      </c>
      <c r="P2196" t="str">
        <f>IF(A2196&lt;&gt;"",(RawData!V2196*ScoringModel!$B$24+RawData!W2196*ScoringModel!$B$25+RawData!X2196*ScoringModel!$B$26+RawData!Y2196*ScoringModel!$B$27+RawData!Z2196*ScoringModel!$B$28+RawData!AA2196*ScoringModel!$B$29+RawData!AB2196*ScoringModel!$B$30)*0.01,"")</f>
        <v/>
      </c>
      <c r="Q2196" s="19"/>
      <c r="R2196" s="19"/>
      <c r="S2196" s="19"/>
      <c r="T2196" s="19"/>
      <c r="U2196" s="19"/>
      <c r="V2196" s="19"/>
    </row>
    <row r="2197" spans="1:22" x14ac:dyDescent="0.25">
      <c r="A2197" t="str">
        <f>IF(RawData!A2197&lt;&gt;"",RawData!A2197,"")</f>
        <v/>
      </c>
      <c r="B2197" t="str">
        <f>IF(RawData!B2197&lt;&gt;"",CONCATENATE(RawData!B2197,", ",RawData!C2197),"")</f>
        <v/>
      </c>
      <c r="C2197" t="str">
        <f>IF(RawData!D2197&lt;&gt;"",RawData!D2197,"")</f>
        <v/>
      </c>
      <c r="D2197" s="28" t="str">
        <f>IF(RawData!E2197&lt;&gt;"",RawData!E2197,"")</f>
        <v/>
      </c>
      <c r="E2197" t="str">
        <f>IF(RawData!F2197&lt;&gt;"",CONCATENATE(RawData!F2197,", ",LEFT(RawData!G2197,1)),"")</f>
        <v/>
      </c>
      <c r="G2197" s="30" t="str">
        <f t="shared" si="34"/>
        <v/>
      </c>
      <c r="H2197" t="str">
        <f>IF(A2197&lt;&gt;"",VLOOKUP(G2197,ScoreRanges!$C$4:$E$8,3),"")</f>
        <v/>
      </c>
      <c r="J2197" s="30" t="str">
        <f>IF(AND(ConversionTable!$F$2&lt;&gt;"",A2197&lt;&gt;""),VLOOKUP(G2197,ConversionTable!B$2:D$402,3),"")</f>
        <v/>
      </c>
      <c r="K2197" t="str">
        <f>IF(AND(ConversionTable!$F$2&lt;&gt;"",A2197&lt;&gt;""),VLOOKUP(J2197,ConversionTable!I$4:K$7,3),"")</f>
        <v/>
      </c>
      <c r="M2197" t="str">
        <f>IF(A2197&lt;&gt;"",(RawData!AC2197*ScoringModel!$B$11+RawData!AD2197*ScoringModel!$B$21+RawData!AE2197*ScoringModel!$B$31)*0.01,"")</f>
        <v/>
      </c>
      <c r="N2197" t="str">
        <f>IF(A2197&lt;&gt;"",(RawData!H2197*ScoringModel!$B$4+RawData!I2197*ScoringModel!$B$5+RawData!J2197*ScoringModel!$B$6+RawData!K2197*ScoringModel!$B$7+RawData!L2197*ScoringModel!$B$8+RawData!M2197*ScoringModel!$B$9+RawData!N2197*ScoringModel!$B$10)*0.01,"")</f>
        <v/>
      </c>
      <c r="O2197" t="str">
        <f>IF(A2197&lt;&gt;"",(RawData!O2197*ScoringModel!$B$14+RawData!P2197*ScoringModel!$B$15+RawData!Q2197*ScoringModel!$B$16+RawData!R2197*ScoringModel!$B$17+RawData!S2197*ScoringModel!$B$18+RawData!T2197*ScoringModel!$B$19+RawData!U2197*ScoringModel!$B$20)*0.01,"")</f>
        <v/>
      </c>
      <c r="P2197" t="str">
        <f>IF(A2197&lt;&gt;"",(RawData!V2197*ScoringModel!$B$24+RawData!W2197*ScoringModel!$B$25+RawData!X2197*ScoringModel!$B$26+RawData!Y2197*ScoringModel!$B$27+RawData!Z2197*ScoringModel!$B$28+RawData!AA2197*ScoringModel!$B$29+RawData!AB2197*ScoringModel!$B$30)*0.01,"")</f>
        <v/>
      </c>
      <c r="Q2197" s="19"/>
      <c r="R2197" s="19"/>
      <c r="S2197" s="19"/>
      <c r="T2197" s="19"/>
      <c r="U2197" s="19"/>
      <c r="V2197" s="19"/>
    </row>
    <row r="2198" spans="1:22" x14ac:dyDescent="0.25">
      <c r="A2198" t="str">
        <f>IF(RawData!A2198&lt;&gt;"",RawData!A2198,"")</f>
        <v/>
      </c>
      <c r="B2198" t="str">
        <f>IF(RawData!B2198&lt;&gt;"",CONCATENATE(RawData!B2198,", ",RawData!C2198),"")</f>
        <v/>
      </c>
      <c r="C2198" t="str">
        <f>IF(RawData!D2198&lt;&gt;"",RawData!D2198,"")</f>
        <v/>
      </c>
      <c r="D2198" s="28" t="str">
        <f>IF(RawData!E2198&lt;&gt;"",RawData!E2198,"")</f>
        <v/>
      </c>
      <c r="E2198" t="str">
        <f>IF(RawData!F2198&lt;&gt;"",CONCATENATE(RawData!F2198,", ",LEFT(RawData!G2198,1)),"")</f>
        <v/>
      </c>
      <c r="G2198" s="30" t="str">
        <f t="shared" si="34"/>
        <v/>
      </c>
      <c r="H2198" t="str">
        <f>IF(A2198&lt;&gt;"",VLOOKUP(G2198,ScoreRanges!$C$4:$E$8,3),"")</f>
        <v/>
      </c>
      <c r="J2198" s="30" t="str">
        <f>IF(AND(ConversionTable!$F$2&lt;&gt;"",A2198&lt;&gt;""),VLOOKUP(G2198,ConversionTable!B$2:D$402,3),"")</f>
        <v/>
      </c>
      <c r="K2198" t="str">
        <f>IF(AND(ConversionTable!$F$2&lt;&gt;"",A2198&lt;&gt;""),VLOOKUP(J2198,ConversionTable!I$4:K$7,3),"")</f>
        <v/>
      </c>
      <c r="M2198" t="str">
        <f>IF(A2198&lt;&gt;"",(RawData!AC2198*ScoringModel!$B$11+RawData!AD2198*ScoringModel!$B$21+RawData!AE2198*ScoringModel!$B$31)*0.01,"")</f>
        <v/>
      </c>
      <c r="N2198" t="str">
        <f>IF(A2198&lt;&gt;"",(RawData!H2198*ScoringModel!$B$4+RawData!I2198*ScoringModel!$B$5+RawData!J2198*ScoringModel!$B$6+RawData!K2198*ScoringModel!$B$7+RawData!L2198*ScoringModel!$B$8+RawData!M2198*ScoringModel!$B$9+RawData!N2198*ScoringModel!$B$10)*0.01,"")</f>
        <v/>
      </c>
      <c r="O2198" t="str">
        <f>IF(A2198&lt;&gt;"",(RawData!O2198*ScoringModel!$B$14+RawData!P2198*ScoringModel!$B$15+RawData!Q2198*ScoringModel!$B$16+RawData!R2198*ScoringModel!$B$17+RawData!S2198*ScoringModel!$B$18+RawData!T2198*ScoringModel!$B$19+RawData!U2198*ScoringModel!$B$20)*0.01,"")</f>
        <v/>
      </c>
      <c r="P2198" t="str">
        <f>IF(A2198&lt;&gt;"",(RawData!V2198*ScoringModel!$B$24+RawData!W2198*ScoringModel!$B$25+RawData!X2198*ScoringModel!$B$26+RawData!Y2198*ScoringModel!$B$27+RawData!Z2198*ScoringModel!$B$28+RawData!AA2198*ScoringModel!$B$29+RawData!AB2198*ScoringModel!$B$30)*0.01,"")</f>
        <v/>
      </c>
      <c r="Q2198" s="19"/>
      <c r="R2198" s="19"/>
      <c r="S2198" s="19"/>
      <c r="T2198" s="19"/>
      <c r="U2198" s="19"/>
      <c r="V2198" s="19"/>
    </row>
    <row r="2199" spans="1:22" x14ac:dyDescent="0.25">
      <c r="A2199" t="str">
        <f>IF(RawData!A2199&lt;&gt;"",RawData!A2199,"")</f>
        <v/>
      </c>
      <c r="B2199" t="str">
        <f>IF(RawData!B2199&lt;&gt;"",CONCATENATE(RawData!B2199,", ",RawData!C2199),"")</f>
        <v/>
      </c>
      <c r="C2199" t="str">
        <f>IF(RawData!D2199&lt;&gt;"",RawData!D2199,"")</f>
        <v/>
      </c>
      <c r="D2199" s="28" t="str">
        <f>IF(RawData!E2199&lt;&gt;"",RawData!E2199,"")</f>
        <v/>
      </c>
      <c r="E2199" t="str">
        <f>IF(RawData!F2199&lt;&gt;"",CONCATENATE(RawData!F2199,", ",LEFT(RawData!G2199,1)),"")</f>
        <v/>
      </c>
      <c r="G2199" s="30" t="str">
        <f t="shared" si="34"/>
        <v/>
      </c>
      <c r="H2199" t="str">
        <f>IF(A2199&lt;&gt;"",VLOOKUP(G2199,ScoreRanges!$C$4:$E$8,3),"")</f>
        <v/>
      </c>
      <c r="J2199" s="30" t="str">
        <f>IF(AND(ConversionTable!$F$2&lt;&gt;"",A2199&lt;&gt;""),VLOOKUP(G2199,ConversionTable!B$2:D$402,3),"")</f>
        <v/>
      </c>
      <c r="K2199" t="str">
        <f>IF(AND(ConversionTable!$F$2&lt;&gt;"",A2199&lt;&gt;""),VLOOKUP(J2199,ConversionTable!I$4:K$7,3),"")</f>
        <v/>
      </c>
      <c r="M2199" t="str">
        <f>IF(A2199&lt;&gt;"",(RawData!AC2199*ScoringModel!$B$11+RawData!AD2199*ScoringModel!$B$21+RawData!AE2199*ScoringModel!$B$31)*0.01,"")</f>
        <v/>
      </c>
      <c r="N2199" t="str">
        <f>IF(A2199&lt;&gt;"",(RawData!H2199*ScoringModel!$B$4+RawData!I2199*ScoringModel!$B$5+RawData!J2199*ScoringModel!$B$6+RawData!K2199*ScoringModel!$B$7+RawData!L2199*ScoringModel!$B$8+RawData!M2199*ScoringModel!$B$9+RawData!N2199*ScoringModel!$B$10)*0.01,"")</f>
        <v/>
      </c>
      <c r="O2199" t="str">
        <f>IF(A2199&lt;&gt;"",(RawData!O2199*ScoringModel!$B$14+RawData!P2199*ScoringModel!$B$15+RawData!Q2199*ScoringModel!$B$16+RawData!R2199*ScoringModel!$B$17+RawData!S2199*ScoringModel!$B$18+RawData!T2199*ScoringModel!$B$19+RawData!U2199*ScoringModel!$B$20)*0.01,"")</f>
        <v/>
      </c>
      <c r="P2199" t="str">
        <f>IF(A2199&lt;&gt;"",(RawData!V2199*ScoringModel!$B$24+RawData!W2199*ScoringModel!$B$25+RawData!X2199*ScoringModel!$B$26+RawData!Y2199*ScoringModel!$B$27+RawData!Z2199*ScoringModel!$B$28+RawData!AA2199*ScoringModel!$B$29+RawData!AB2199*ScoringModel!$B$30)*0.01,"")</f>
        <v/>
      </c>
      <c r="Q2199" s="19"/>
      <c r="R2199" s="19"/>
      <c r="S2199" s="19"/>
      <c r="T2199" s="19"/>
      <c r="U2199" s="19"/>
      <c r="V2199" s="19"/>
    </row>
    <row r="2200" spans="1:22" x14ac:dyDescent="0.25">
      <c r="A2200" t="str">
        <f>IF(RawData!A2200&lt;&gt;"",RawData!A2200,"")</f>
        <v/>
      </c>
      <c r="B2200" t="str">
        <f>IF(RawData!B2200&lt;&gt;"",CONCATENATE(RawData!B2200,", ",RawData!C2200),"")</f>
        <v/>
      </c>
      <c r="C2200" t="str">
        <f>IF(RawData!D2200&lt;&gt;"",RawData!D2200,"")</f>
        <v/>
      </c>
      <c r="D2200" s="28" t="str">
        <f>IF(RawData!E2200&lt;&gt;"",RawData!E2200,"")</f>
        <v/>
      </c>
      <c r="E2200" t="str">
        <f>IF(RawData!F2200&lt;&gt;"",CONCATENATE(RawData!F2200,", ",LEFT(RawData!G2200,1)),"")</f>
        <v/>
      </c>
      <c r="G2200" s="30" t="str">
        <f t="shared" si="34"/>
        <v/>
      </c>
      <c r="H2200" t="str">
        <f>IF(A2200&lt;&gt;"",VLOOKUP(G2200,ScoreRanges!$C$4:$E$8,3),"")</f>
        <v/>
      </c>
      <c r="J2200" s="30" t="str">
        <f>IF(AND(ConversionTable!$F$2&lt;&gt;"",A2200&lt;&gt;""),VLOOKUP(G2200,ConversionTable!B$2:D$402,3),"")</f>
        <v/>
      </c>
      <c r="K2200" t="str">
        <f>IF(AND(ConversionTable!$F$2&lt;&gt;"",A2200&lt;&gt;""),VLOOKUP(J2200,ConversionTable!I$4:K$7,3),"")</f>
        <v/>
      </c>
      <c r="M2200" t="str">
        <f>IF(A2200&lt;&gt;"",(RawData!AC2200*ScoringModel!$B$11+RawData!AD2200*ScoringModel!$B$21+RawData!AE2200*ScoringModel!$B$31)*0.01,"")</f>
        <v/>
      </c>
      <c r="N2200" t="str">
        <f>IF(A2200&lt;&gt;"",(RawData!H2200*ScoringModel!$B$4+RawData!I2200*ScoringModel!$B$5+RawData!J2200*ScoringModel!$B$6+RawData!K2200*ScoringModel!$B$7+RawData!L2200*ScoringModel!$B$8+RawData!M2200*ScoringModel!$B$9+RawData!N2200*ScoringModel!$B$10)*0.01,"")</f>
        <v/>
      </c>
      <c r="O2200" t="str">
        <f>IF(A2200&lt;&gt;"",(RawData!O2200*ScoringModel!$B$14+RawData!P2200*ScoringModel!$B$15+RawData!Q2200*ScoringModel!$B$16+RawData!R2200*ScoringModel!$B$17+RawData!S2200*ScoringModel!$B$18+RawData!T2200*ScoringModel!$B$19+RawData!U2200*ScoringModel!$B$20)*0.01,"")</f>
        <v/>
      </c>
      <c r="P2200" t="str">
        <f>IF(A2200&lt;&gt;"",(RawData!V2200*ScoringModel!$B$24+RawData!W2200*ScoringModel!$B$25+RawData!X2200*ScoringModel!$B$26+RawData!Y2200*ScoringModel!$B$27+RawData!Z2200*ScoringModel!$B$28+RawData!AA2200*ScoringModel!$B$29+RawData!AB2200*ScoringModel!$B$30)*0.01,"")</f>
        <v/>
      </c>
      <c r="Q2200" s="19"/>
      <c r="R2200" s="19"/>
      <c r="S2200" s="19"/>
      <c r="T2200" s="19"/>
      <c r="U2200" s="19"/>
      <c r="V2200" s="19"/>
    </row>
    <row r="2201" spans="1:22" x14ac:dyDescent="0.25">
      <c r="A2201" t="str">
        <f>IF(RawData!A2201&lt;&gt;"",RawData!A2201,"")</f>
        <v/>
      </c>
      <c r="B2201" t="str">
        <f>IF(RawData!B2201&lt;&gt;"",CONCATENATE(RawData!B2201,", ",RawData!C2201),"")</f>
        <v/>
      </c>
      <c r="C2201" t="str">
        <f>IF(RawData!D2201&lt;&gt;"",RawData!D2201,"")</f>
        <v/>
      </c>
      <c r="D2201" s="28" t="str">
        <f>IF(RawData!E2201&lt;&gt;"",RawData!E2201,"")</f>
        <v/>
      </c>
      <c r="E2201" t="str">
        <f>IF(RawData!F2201&lt;&gt;"",CONCATENATE(RawData!F2201,", ",LEFT(RawData!G2201,1)),"")</f>
        <v/>
      </c>
      <c r="G2201" s="30" t="str">
        <f t="shared" si="34"/>
        <v/>
      </c>
      <c r="H2201" t="str">
        <f>IF(A2201&lt;&gt;"",VLOOKUP(G2201,ScoreRanges!$C$4:$E$8,3),"")</f>
        <v/>
      </c>
      <c r="J2201" s="30" t="str">
        <f>IF(AND(ConversionTable!$F$2&lt;&gt;"",A2201&lt;&gt;""),VLOOKUP(G2201,ConversionTable!B$2:D$402,3),"")</f>
        <v/>
      </c>
      <c r="K2201" t="str">
        <f>IF(AND(ConversionTable!$F$2&lt;&gt;"",A2201&lt;&gt;""),VLOOKUP(J2201,ConversionTable!I$4:K$7,3),"")</f>
        <v/>
      </c>
      <c r="M2201" t="str">
        <f>IF(A2201&lt;&gt;"",(RawData!AC2201*ScoringModel!$B$11+RawData!AD2201*ScoringModel!$B$21+RawData!AE2201*ScoringModel!$B$31)*0.01,"")</f>
        <v/>
      </c>
      <c r="N2201" t="str">
        <f>IF(A2201&lt;&gt;"",(RawData!H2201*ScoringModel!$B$4+RawData!I2201*ScoringModel!$B$5+RawData!J2201*ScoringModel!$B$6+RawData!K2201*ScoringModel!$B$7+RawData!L2201*ScoringModel!$B$8+RawData!M2201*ScoringModel!$B$9+RawData!N2201*ScoringModel!$B$10)*0.01,"")</f>
        <v/>
      </c>
      <c r="O2201" t="str">
        <f>IF(A2201&lt;&gt;"",(RawData!O2201*ScoringModel!$B$14+RawData!P2201*ScoringModel!$B$15+RawData!Q2201*ScoringModel!$B$16+RawData!R2201*ScoringModel!$B$17+RawData!S2201*ScoringModel!$B$18+RawData!T2201*ScoringModel!$B$19+RawData!U2201*ScoringModel!$B$20)*0.01,"")</f>
        <v/>
      </c>
      <c r="P2201" t="str">
        <f>IF(A2201&lt;&gt;"",(RawData!V2201*ScoringModel!$B$24+RawData!W2201*ScoringModel!$B$25+RawData!X2201*ScoringModel!$B$26+RawData!Y2201*ScoringModel!$B$27+RawData!Z2201*ScoringModel!$B$28+RawData!AA2201*ScoringModel!$B$29+RawData!AB2201*ScoringModel!$B$30)*0.01,"")</f>
        <v/>
      </c>
      <c r="Q2201" s="19"/>
      <c r="R2201" s="19"/>
      <c r="S2201" s="19"/>
      <c r="T2201" s="19"/>
      <c r="U2201" s="19"/>
      <c r="V2201" s="19"/>
    </row>
    <row r="2202" spans="1:22" x14ac:dyDescent="0.25">
      <c r="A2202" t="str">
        <f>IF(RawData!A2202&lt;&gt;"",RawData!A2202,"")</f>
        <v/>
      </c>
      <c r="B2202" t="str">
        <f>IF(RawData!B2202&lt;&gt;"",CONCATENATE(RawData!B2202,", ",RawData!C2202),"")</f>
        <v/>
      </c>
      <c r="C2202" t="str">
        <f>IF(RawData!D2202&lt;&gt;"",RawData!D2202,"")</f>
        <v/>
      </c>
      <c r="D2202" s="28" t="str">
        <f>IF(RawData!E2202&lt;&gt;"",RawData!E2202,"")</f>
        <v/>
      </c>
      <c r="E2202" t="str">
        <f>IF(RawData!F2202&lt;&gt;"",CONCATENATE(RawData!F2202,", ",LEFT(RawData!G2202,1)),"")</f>
        <v/>
      </c>
      <c r="G2202" s="30" t="str">
        <f t="shared" si="34"/>
        <v/>
      </c>
      <c r="H2202" t="str">
        <f>IF(A2202&lt;&gt;"",VLOOKUP(G2202,ScoreRanges!$C$4:$E$8,3),"")</f>
        <v/>
      </c>
      <c r="J2202" s="30" t="str">
        <f>IF(AND(ConversionTable!$F$2&lt;&gt;"",A2202&lt;&gt;""),VLOOKUP(G2202,ConversionTable!B$2:D$402,3),"")</f>
        <v/>
      </c>
      <c r="K2202" t="str">
        <f>IF(AND(ConversionTable!$F$2&lt;&gt;"",A2202&lt;&gt;""),VLOOKUP(J2202,ConversionTable!I$4:K$7,3),"")</f>
        <v/>
      </c>
      <c r="M2202" t="str">
        <f>IF(A2202&lt;&gt;"",(RawData!AC2202*ScoringModel!$B$11+RawData!AD2202*ScoringModel!$B$21+RawData!AE2202*ScoringModel!$B$31)*0.01,"")</f>
        <v/>
      </c>
      <c r="N2202" t="str">
        <f>IF(A2202&lt;&gt;"",(RawData!H2202*ScoringModel!$B$4+RawData!I2202*ScoringModel!$B$5+RawData!J2202*ScoringModel!$B$6+RawData!K2202*ScoringModel!$B$7+RawData!L2202*ScoringModel!$B$8+RawData!M2202*ScoringModel!$B$9+RawData!N2202*ScoringModel!$B$10)*0.01,"")</f>
        <v/>
      </c>
      <c r="O2202" t="str">
        <f>IF(A2202&lt;&gt;"",(RawData!O2202*ScoringModel!$B$14+RawData!P2202*ScoringModel!$B$15+RawData!Q2202*ScoringModel!$B$16+RawData!R2202*ScoringModel!$B$17+RawData!S2202*ScoringModel!$B$18+RawData!T2202*ScoringModel!$B$19+RawData!U2202*ScoringModel!$B$20)*0.01,"")</f>
        <v/>
      </c>
      <c r="P2202" t="str">
        <f>IF(A2202&lt;&gt;"",(RawData!V2202*ScoringModel!$B$24+RawData!W2202*ScoringModel!$B$25+RawData!X2202*ScoringModel!$B$26+RawData!Y2202*ScoringModel!$B$27+RawData!Z2202*ScoringModel!$B$28+RawData!AA2202*ScoringModel!$B$29+RawData!AB2202*ScoringModel!$B$30)*0.01,"")</f>
        <v/>
      </c>
      <c r="Q2202" s="19"/>
      <c r="R2202" s="19"/>
      <c r="S2202" s="19"/>
      <c r="T2202" s="19"/>
      <c r="U2202" s="19"/>
      <c r="V2202" s="19"/>
    </row>
    <row r="2203" spans="1:22" x14ac:dyDescent="0.25">
      <c r="A2203" t="str">
        <f>IF(RawData!A2203&lt;&gt;"",RawData!A2203,"")</f>
        <v/>
      </c>
      <c r="B2203" t="str">
        <f>IF(RawData!B2203&lt;&gt;"",CONCATENATE(RawData!B2203,", ",RawData!C2203),"")</f>
        <v/>
      </c>
      <c r="C2203" t="str">
        <f>IF(RawData!D2203&lt;&gt;"",RawData!D2203,"")</f>
        <v/>
      </c>
      <c r="D2203" s="28" t="str">
        <f>IF(RawData!E2203&lt;&gt;"",RawData!E2203,"")</f>
        <v/>
      </c>
      <c r="E2203" t="str">
        <f>IF(RawData!F2203&lt;&gt;"",CONCATENATE(RawData!F2203,", ",LEFT(RawData!G2203,1)),"")</f>
        <v/>
      </c>
      <c r="G2203" s="30" t="str">
        <f t="shared" si="34"/>
        <v/>
      </c>
      <c r="H2203" t="str">
        <f>IF(A2203&lt;&gt;"",VLOOKUP(G2203,ScoreRanges!$C$4:$E$8,3),"")</f>
        <v/>
      </c>
      <c r="J2203" s="30" t="str">
        <f>IF(AND(ConversionTable!$F$2&lt;&gt;"",A2203&lt;&gt;""),VLOOKUP(G2203,ConversionTable!B$2:D$402,3),"")</f>
        <v/>
      </c>
      <c r="K2203" t="str">
        <f>IF(AND(ConversionTable!$F$2&lt;&gt;"",A2203&lt;&gt;""),VLOOKUP(J2203,ConversionTable!I$4:K$7,3),"")</f>
        <v/>
      </c>
      <c r="M2203" t="str">
        <f>IF(A2203&lt;&gt;"",(RawData!AC2203*ScoringModel!$B$11+RawData!AD2203*ScoringModel!$B$21+RawData!AE2203*ScoringModel!$B$31)*0.01,"")</f>
        <v/>
      </c>
      <c r="N2203" t="str">
        <f>IF(A2203&lt;&gt;"",(RawData!H2203*ScoringModel!$B$4+RawData!I2203*ScoringModel!$B$5+RawData!J2203*ScoringModel!$B$6+RawData!K2203*ScoringModel!$B$7+RawData!L2203*ScoringModel!$B$8+RawData!M2203*ScoringModel!$B$9+RawData!N2203*ScoringModel!$B$10)*0.01,"")</f>
        <v/>
      </c>
      <c r="O2203" t="str">
        <f>IF(A2203&lt;&gt;"",(RawData!O2203*ScoringModel!$B$14+RawData!P2203*ScoringModel!$B$15+RawData!Q2203*ScoringModel!$B$16+RawData!R2203*ScoringModel!$B$17+RawData!S2203*ScoringModel!$B$18+RawData!T2203*ScoringModel!$B$19+RawData!U2203*ScoringModel!$B$20)*0.01,"")</f>
        <v/>
      </c>
      <c r="P2203" t="str">
        <f>IF(A2203&lt;&gt;"",(RawData!V2203*ScoringModel!$B$24+RawData!W2203*ScoringModel!$B$25+RawData!X2203*ScoringModel!$B$26+RawData!Y2203*ScoringModel!$B$27+RawData!Z2203*ScoringModel!$B$28+RawData!AA2203*ScoringModel!$B$29+RawData!AB2203*ScoringModel!$B$30)*0.01,"")</f>
        <v/>
      </c>
      <c r="Q2203" s="19"/>
      <c r="R2203" s="19"/>
      <c r="S2203" s="19"/>
      <c r="T2203" s="19"/>
      <c r="U2203" s="19"/>
      <c r="V2203" s="19"/>
    </row>
    <row r="2204" spans="1:22" x14ac:dyDescent="0.25">
      <c r="A2204" t="str">
        <f>IF(RawData!A2204&lt;&gt;"",RawData!A2204,"")</f>
        <v/>
      </c>
      <c r="B2204" t="str">
        <f>IF(RawData!B2204&lt;&gt;"",CONCATENATE(RawData!B2204,", ",RawData!C2204),"")</f>
        <v/>
      </c>
      <c r="C2204" t="str">
        <f>IF(RawData!D2204&lt;&gt;"",RawData!D2204,"")</f>
        <v/>
      </c>
      <c r="D2204" s="28" t="str">
        <f>IF(RawData!E2204&lt;&gt;"",RawData!E2204,"")</f>
        <v/>
      </c>
      <c r="E2204" t="str">
        <f>IF(RawData!F2204&lt;&gt;"",CONCATENATE(RawData!F2204,", ",LEFT(RawData!G2204,1)),"")</f>
        <v/>
      </c>
      <c r="G2204" s="30" t="str">
        <f t="shared" si="34"/>
        <v/>
      </c>
      <c r="H2204" t="str">
        <f>IF(A2204&lt;&gt;"",VLOOKUP(G2204,ScoreRanges!$C$4:$E$8,3),"")</f>
        <v/>
      </c>
      <c r="J2204" s="30" t="str">
        <f>IF(AND(ConversionTable!$F$2&lt;&gt;"",A2204&lt;&gt;""),VLOOKUP(G2204,ConversionTable!B$2:D$402,3),"")</f>
        <v/>
      </c>
      <c r="K2204" t="str">
        <f>IF(AND(ConversionTable!$F$2&lt;&gt;"",A2204&lt;&gt;""),VLOOKUP(J2204,ConversionTable!I$4:K$7,3),"")</f>
        <v/>
      </c>
      <c r="M2204" t="str">
        <f>IF(A2204&lt;&gt;"",(RawData!AC2204*ScoringModel!$B$11+RawData!AD2204*ScoringModel!$B$21+RawData!AE2204*ScoringModel!$B$31)*0.01,"")</f>
        <v/>
      </c>
      <c r="N2204" t="str">
        <f>IF(A2204&lt;&gt;"",(RawData!H2204*ScoringModel!$B$4+RawData!I2204*ScoringModel!$B$5+RawData!J2204*ScoringModel!$B$6+RawData!K2204*ScoringModel!$B$7+RawData!L2204*ScoringModel!$B$8+RawData!M2204*ScoringModel!$B$9+RawData!N2204*ScoringModel!$B$10)*0.01,"")</f>
        <v/>
      </c>
      <c r="O2204" t="str">
        <f>IF(A2204&lt;&gt;"",(RawData!O2204*ScoringModel!$B$14+RawData!P2204*ScoringModel!$B$15+RawData!Q2204*ScoringModel!$B$16+RawData!R2204*ScoringModel!$B$17+RawData!S2204*ScoringModel!$B$18+RawData!T2204*ScoringModel!$B$19+RawData!U2204*ScoringModel!$B$20)*0.01,"")</f>
        <v/>
      </c>
      <c r="P2204" t="str">
        <f>IF(A2204&lt;&gt;"",(RawData!V2204*ScoringModel!$B$24+RawData!W2204*ScoringModel!$B$25+RawData!X2204*ScoringModel!$B$26+RawData!Y2204*ScoringModel!$B$27+RawData!Z2204*ScoringModel!$B$28+RawData!AA2204*ScoringModel!$B$29+RawData!AB2204*ScoringModel!$B$30)*0.01,"")</f>
        <v/>
      </c>
      <c r="Q2204" s="19"/>
      <c r="R2204" s="19"/>
      <c r="S2204" s="19"/>
      <c r="T2204" s="19"/>
      <c r="U2204" s="19"/>
      <c r="V2204" s="19"/>
    </row>
    <row r="2205" spans="1:22" x14ac:dyDescent="0.25">
      <c r="A2205" t="str">
        <f>IF(RawData!A2205&lt;&gt;"",RawData!A2205,"")</f>
        <v/>
      </c>
      <c r="B2205" t="str">
        <f>IF(RawData!B2205&lt;&gt;"",CONCATENATE(RawData!B2205,", ",RawData!C2205),"")</f>
        <v/>
      </c>
      <c r="C2205" t="str">
        <f>IF(RawData!D2205&lt;&gt;"",RawData!D2205,"")</f>
        <v/>
      </c>
      <c r="D2205" s="28" t="str">
        <f>IF(RawData!E2205&lt;&gt;"",RawData!E2205,"")</f>
        <v/>
      </c>
      <c r="E2205" t="str">
        <f>IF(RawData!F2205&lt;&gt;"",CONCATENATE(RawData!F2205,", ",LEFT(RawData!G2205,1)),"")</f>
        <v/>
      </c>
      <c r="G2205" s="30" t="str">
        <f t="shared" si="34"/>
        <v/>
      </c>
      <c r="H2205" t="str">
        <f>IF(A2205&lt;&gt;"",VLOOKUP(G2205,ScoreRanges!$C$4:$E$8,3),"")</f>
        <v/>
      </c>
      <c r="J2205" s="30" t="str">
        <f>IF(AND(ConversionTable!$F$2&lt;&gt;"",A2205&lt;&gt;""),VLOOKUP(G2205,ConversionTable!B$2:D$402,3),"")</f>
        <v/>
      </c>
      <c r="K2205" t="str">
        <f>IF(AND(ConversionTable!$F$2&lt;&gt;"",A2205&lt;&gt;""),VLOOKUP(J2205,ConversionTable!I$4:K$7,3),"")</f>
        <v/>
      </c>
      <c r="M2205" t="str">
        <f>IF(A2205&lt;&gt;"",(RawData!AC2205*ScoringModel!$B$11+RawData!AD2205*ScoringModel!$B$21+RawData!AE2205*ScoringModel!$B$31)*0.01,"")</f>
        <v/>
      </c>
      <c r="N2205" t="str">
        <f>IF(A2205&lt;&gt;"",(RawData!H2205*ScoringModel!$B$4+RawData!I2205*ScoringModel!$B$5+RawData!J2205*ScoringModel!$B$6+RawData!K2205*ScoringModel!$B$7+RawData!L2205*ScoringModel!$B$8+RawData!M2205*ScoringModel!$B$9+RawData!N2205*ScoringModel!$B$10)*0.01,"")</f>
        <v/>
      </c>
      <c r="O2205" t="str">
        <f>IF(A2205&lt;&gt;"",(RawData!O2205*ScoringModel!$B$14+RawData!P2205*ScoringModel!$B$15+RawData!Q2205*ScoringModel!$B$16+RawData!R2205*ScoringModel!$B$17+RawData!S2205*ScoringModel!$B$18+RawData!T2205*ScoringModel!$B$19+RawData!U2205*ScoringModel!$B$20)*0.01,"")</f>
        <v/>
      </c>
      <c r="P2205" t="str">
        <f>IF(A2205&lt;&gt;"",(RawData!V2205*ScoringModel!$B$24+RawData!W2205*ScoringModel!$B$25+RawData!X2205*ScoringModel!$B$26+RawData!Y2205*ScoringModel!$B$27+RawData!Z2205*ScoringModel!$B$28+RawData!AA2205*ScoringModel!$B$29+RawData!AB2205*ScoringModel!$B$30)*0.01,"")</f>
        <v/>
      </c>
      <c r="Q2205" s="19"/>
      <c r="R2205" s="19"/>
      <c r="S2205" s="19"/>
      <c r="T2205" s="19"/>
      <c r="U2205" s="19"/>
      <c r="V2205" s="19"/>
    </row>
    <row r="2206" spans="1:22" x14ac:dyDescent="0.25">
      <c r="A2206" t="str">
        <f>IF(RawData!A2206&lt;&gt;"",RawData!A2206,"")</f>
        <v/>
      </c>
      <c r="B2206" t="str">
        <f>IF(RawData!B2206&lt;&gt;"",CONCATENATE(RawData!B2206,", ",RawData!C2206),"")</f>
        <v/>
      </c>
      <c r="C2206" t="str">
        <f>IF(RawData!D2206&lt;&gt;"",RawData!D2206,"")</f>
        <v/>
      </c>
      <c r="D2206" s="28" t="str">
        <f>IF(RawData!E2206&lt;&gt;"",RawData!E2206,"")</f>
        <v/>
      </c>
      <c r="E2206" t="str">
        <f>IF(RawData!F2206&lt;&gt;"",CONCATENATE(RawData!F2206,", ",LEFT(RawData!G2206,1)),"")</f>
        <v/>
      </c>
      <c r="G2206" s="30" t="str">
        <f t="shared" si="34"/>
        <v/>
      </c>
      <c r="H2206" t="str">
        <f>IF(A2206&lt;&gt;"",VLOOKUP(G2206,ScoreRanges!$C$4:$E$8,3),"")</f>
        <v/>
      </c>
      <c r="J2206" s="30" t="str">
        <f>IF(AND(ConversionTable!$F$2&lt;&gt;"",A2206&lt;&gt;""),VLOOKUP(G2206,ConversionTable!B$2:D$402,3),"")</f>
        <v/>
      </c>
      <c r="K2206" t="str">
        <f>IF(AND(ConversionTable!$F$2&lt;&gt;"",A2206&lt;&gt;""),VLOOKUP(J2206,ConversionTable!I$4:K$7,3),"")</f>
        <v/>
      </c>
      <c r="M2206" t="str">
        <f>IF(A2206&lt;&gt;"",(RawData!AC2206*ScoringModel!$B$11+RawData!AD2206*ScoringModel!$B$21+RawData!AE2206*ScoringModel!$B$31)*0.01,"")</f>
        <v/>
      </c>
      <c r="N2206" t="str">
        <f>IF(A2206&lt;&gt;"",(RawData!H2206*ScoringModel!$B$4+RawData!I2206*ScoringModel!$B$5+RawData!J2206*ScoringModel!$B$6+RawData!K2206*ScoringModel!$B$7+RawData!L2206*ScoringModel!$B$8+RawData!M2206*ScoringModel!$B$9+RawData!N2206*ScoringModel!$B$10)*0.01,"")</f>
        <v/>
      </c>
      <c r="O2206" t="str">
        <f>IF(A2206&lt;&gt;"",(RawData!O2206*ScoringModel!$B$14+RawData!P2206*ScoringModel!$B$15+RawData!Q2206*ScoringModel!$B$16+RawData!R2206*ScoringModel!$B$17+RawData!S2206*ScoringModel!$B$18+RawData!T2206*ScoringModel!$B$19+RawData!U2206*ScoringModel!$B$20)*0.01,"")</f>
        <v/>
      </c>
      <c r="P2206" t="str">
        <f>IF(A2206&lt;&gt;"",(RawData!V2206*ScoringModel!$B$24+RawData!W2206*ScoringModel!$B$25+RawData!X2206*ScoringModel!$B$26+RawData!Y2206*ScoringModel!$B$27+RawData!Z2206*ScoringModel!$B$28+RawData!AA2206*ScoringModel!$B$29+RawData!AB2206*ScoringModel!$B$30)*0.01,"")</f>
        <v/>
      </c>
      <c r="Q2206" s="19"/>
      <c r="R2206" s="19"/>
      <c r="S2206" s="19"/>
      <c r="T2206" s="19"/>
      <c r="U2206" s="19"/>
      <c r="V2206" s="19"/>
    </row>
    <row r="2207" spans="1:22" x14ac:dyDescent="0.25">
      <c r="A2207" t="str">
        <f>IF(RawData!A2207&lt;&gt;"",RawData!A2207,"")</f>
        <v/>
      </c>
      <c r="B2207" t="str">
        <f>IF(RawData!B2207&lt;&gt;"",CONCATENATE(RawData!B2207,", ",RawData!C2207),"")</f>
        <v/>
      </c>
      <c r="C2207" t="str">
        <f>IF(RawData!D2207&lt;&gt;"",RawData!D2207,"")</f>
        <v/>
      </c>
      <c r="D2207" s="28" t="str">
        <f>IF(RawData!E2207&lt;&gt;"",RawData!E2207,"")</f>
        <v/>
      </c>
      <c r="E2207" t="str">
        <f>IF(RawData!F2207&lt;&gt;"",CONCATENATE(RawData!F2207,", ",LEFT(RawData!G2207,1)),"")</f>
        <v/>
      </c>
      <c r="G2207" s="30" t="str">
        <f t="shared" si="34"/>
        <v/>
      </c>
      <c r="H2207" t="str">
        <f>IF(A2207&lt;&gt;"",VLOOKUP(G2207,ScoreRanges!$C$4:$E$8,3),"")</f>
        <v/>
      </c>
      <c r="J2207" s="30" t="str">
        <f>IF(AND(ConversionTable!$F$2&lt;&gt;"",A2207&lt;&gt;""),VLOOKUP(G2207,ConversionTable!B$2:D$402,3),"")</f>
        <v/>
      </c>
      <c r="K2207" t="str">
        <f>IF(AND(ConversionTable!$F$2&lt;&gt;"",A2207&lt;&gt;""),VLOOKUP(J2207,ConversionTable!I$4:K$7,3),"")</f>
        <v/>
      </c>
      <c r="M2207" t="str">
        <f>IF(A2207&lt;&gt;"",(RawData!AC2207*ScoringModel!$B$11+RawData!AD2207*ScoringModel!$B$21+RawData!AE2207*ScoringModel!$B$31)*0.01,"")</f>
        <v/>
      </c>
      <c r="N2207" t="str">
        <f>IF(A2207&lt;&gt;"",(RawData!H2207*ScoringModel!$B$4+RawData!I2207*ScoringModel!$B$5+RawData!J2207*ScoringModel!$B$6+RawData!K2207*ScoringModel!$B$7+RawData!L2207*ScoringModel!$B$8+RawData!M2207*ScoringModel!$B$9+RawData!N2207*ScoringModel!$B$10)*0.01,"")</f>
        <v/>
      </c>
      <c r="O2207" t="str">
        <f>IF(A2207&lt;&gt;"",(RawData!O2207*ScoringModel!$B$14+RawData!P2207*ScoringModel!$B$15+RawData!Q2207*ScoringModel!$B$16+RawData!R2207*ScoringModel!$B$17+RawData!S2207*ScoringModel!$B$18+RawData!T2207*ScoringModel!$B$19+RawData!U2207*ScoringModel!$B$20)*0.01,"")</f>
        <v/>
      </c>
      <c r="P2207" t="str">
        <f>IF(A2207&lt;&gt;"",(RawData!V2207*ScoringModel!$B$24+RawData!W2207*ScoringModel!$B$25+RawData!X2207*ScoringModel!$B$26+RawData!Y2207*ScoringModel!$B$27+RawData!Z2207*ScoringModel!$B$28+RawData!AA2207*ScoringModel!$B$29+RawData!AB2207*ScoringModel!$B$30)*0.01,"")</f>
        <v/>
      </c>
      <c r="Q2207" s="19"/>
      <c r="R2207" s="19"/>
      <c r="S2207" s="19"/>
      <c r="T2207" s="19"/>
      <c r="U2207" s="19"/>
      <c r="V2207" s="19"/>
    </row>
    <row r="2208" spans="1:22" x14ac:dyDescent="0.25">
      <c r="A2208" t="str">
        <f>IF(RawData!A2208&lt;&gt;"",RawData!A2208,"")</f>
        <v/>
      </c>
      <c r="B2208" t="str">
        <f>IF(RawData!B2208&lt;&gt;"",CONCATENATE(RawData!B2208,", ",RawData!C2208),"")</f>
        <v/>
      </c>
      <c r="C2208" t="str">
        <f>IF(RawData!D2208&lt;&gt;"",RawData!D2208,"")</f>
        <v/>
      </c>
      <c r="D2208" s="28" t="str">
        <f>IF(RawData!E2208&lt;&gt;"",RawData!E2208,"")</f>
        <v/>
      </c>
      <c r="E2208" t="str">
        <f>IF(RawData!F2208&lt;&gt;"",CONCATENATE(RawData!F2208,", ",LEFT(RawData!G2208,1)),"")</f>
        <v/>
      </c>
      <c r="G2208" s="30" t="str">
        <f t="shared" si="34"/>
        <v/>
      </c>
      <c r="H2208" t="str">
        <f>IF(A2208&lt;&gt;"",VLOOKUP(G2208,ScoreRanges!$C$4:$E$8,3),"")</f>
        <v/>
      </c>
      <c r="J2208" s="30" t="str">
        <f>IF(AND(ConversionTable!$F$2&lt;&gt;"",A2208&lt;&gt;""),VLOOKUP(G2208,ConversionTable!B$2:D$402,3),"")</f>
        <v/>
      </c>
      <c r="K2208" t="str">
        <f>IF(AND(ConversionTable!$F$2&lt;&gt;"",A2208&lt;&gt;""),VLOOKUP(J2208,ConversionTable!I$4:K$7,3),"")</f>
        <v/>
      </c>
      <c r="M2208" t="str">
        <f>IF(A2208&lt;&gt;"",(RawData!AC2208*ScoringModel!$B$11+RawData!AD2208*ScoringModel!$B$21+RawData!AE2208*ScoringModel!$B$31)*0.01,"")</f>
        <v/>
      </c>
      <c r="N2208" t="str">
        <f>IF(A2208&lt;&gt;"",(RawData!H2208*ScoringModel!$B$4+RawData!I2208*ScoringModel!$B$5+RawData!J2208*ScoringModel!$B$6+RawData!K2208*ScoringModel!$B$7+RawData!L2208*ScoringModel!$B$8+RawData!M2208*ScoringModel!$B$9+RawData!N2208*ScoringModel!$B$10)*0.01,"")</f>
        <v/>
      </c>
      <c r="O2208" t="str">
        <f>IF(A2208&lt;&gt;"",(RawData!O2208*ScoringModel!$B$14+RawData!P2208*ScoringModel!$B$15+RawData!Q2208*ScoringModel!$B$16+RawData!R2208*ScoringModel!$B$17+RawData!S2208*ScoringModel!$B$18+RawData!T2208*ScoringModel!$B$19+RawData!U2208*ScoringModel!$B$20)*0.01,"")</f>
        <v/>
      </c>
      <c r="P2208" t="str">
        <f>IF(A2208&lt;&gt;"",(RawData!V2208*ScoringModel!$B$24+RawData!W2208*ScoringModel!$B$25+RawData!X2208*ScoringModel!$B$26+RawData!Y2208*ScoringModel!$B$27+RawData!Z2208*ScoringModel!$B$28+RawData!AA2208*ScoringModel!$B$29+RawData!AB2208*ScoringModel!$B$30)*0.01,"")</f>
        <v/>
      </c>
      <c r="Q2208" s="19"/>
      <c r="R2208" s="19"/>
      <c r="S2208" s="19"/>
      <c r="T2208" s="19"/>
      <c r="U2208" s="19"/>
      <c r="V2208" s="19"/>
    </row>
    <row r="2209" spans="1:22" x14ac:dyDescent="0.25">
      <c r="A2209" t="str">
        <f>IF(RawData!A2209&lt;&gt;"",RawData!A2209,"")</f>
        <v/>
      </c>
      <c r="B2209" t="str">
        <f>IF(RawData!B2209&lt;&gt;"",CONCATENATE(RawData!B2209,", ",RawData!C2209),"")</f>
        <v/>
      </c>
      <c r="C2209" t="str">
        <f>IF(RawData!D2209&lt;&gt;"",RawData!D2209,"")</f>
        <v/>
      </c>
      <c r="D2209" s="28" t="str">
        <f>IF(RawData!E2209&lt;&gt;"",RawData!E2209,"")</f>
        <v/>
      </c>
      <c r="E2209" t="str">
        <f>IF(RawData!F2209&lt;&gt;"",CONCATENATE(RawData!F2209,", ",LEFT(RawData!G2209,1)),"")</f>
        <v/>
      </c>
      <c r="G2209" s="30" t="str">
        <f t="shared" si="34"/>
        <v/>
      </c>
      <c r="H2209" t="str">
        <f>IF(A2209&lt;&gt;"",VLOOKUP(G2209,ScoreRanges!$C$4:$E$8,3),"")</f>
        <v/>
      </c>
      <c r="J2209" s="30" t="str">
        <f>IF(AND(ConversionTable!$F$2&lt;&gt;"",A2209&lt;&gt;""),VLOOKUP(G2209,ConversionTable!B$2:D$402,3),"")</f>
        <v/>
      </c>
      <c r="K2209" t="str">
        <f>IF(AND(ConversionTable!$F$2&lt;&gt;"",A2209&lt;&gt;""),VLOOKUP(J2209,ConversionTable!I$4:K$7,3),"")</f>
        <v/>
      </c>
      <c r="M2209" t="str">
        <f>IF(A2209&lt;&gt;"",(RawData!AC2209*ScoringModel!$B$11+RawData!AD2209*ScoringModel!$B$21+RawData!AE2209*ScoringModel!$B$31)*0.01,"")</f>
        <v/>
      </c>
      <c r="N2209" t="str">
        <f>IF(A2209&lt;&gt;"",(RawData!H2209*ScoringModel!$B$4+RawData!I2209*ScoringModel!$B$5+RawData!J2209*ScoringModel!$B$6+RawData!K2209*ScoringModel!$B$7+RawData!L2209*ScoringModel!$B$8+RawData!M2209*ScoringModel!$B$9+RawData!N2209*ScoringModel!$B$10)*0.01,"")</f>
        <v/>
      </c>
      <c r="O2209" t="str">
        <f>IF(A2209&lt;&gt;"",(RawData!O2209*ScoringModel!$B$14+RawData!P2209*ScoringModel!$B$15+RawData!Q2209*ScoringModel!$B$16+RawData!R2209*ScoringModel!$B$17+RawData!S2209*ScoringModel!$B$18+RawData!T2209*ScoringModel!$B$19+RawData!U2209*ScoringModel!$B$20)*0.01,"")</f>
        <v/>
      </c>
      <c r="P2209" t="str">
        <f>IF(A2209&lt;&gt;"",(RawData!V2209*ScoringModel!$B$24+RawData!W2209*ScoringModel!$B$25+RawData!X2209*ScoringModel!$B$26+RawData!Y2209*ScoringModel!$B$27+RawData!Z2209*ScoringModel!$B$28+RawData!AA2209*ScoringModel!$B$29+RawData!AB2209*ScoringModel!$B$30)*0.01,"")</f>
        <v/>
      </c>
      <c r="Q2209" s="19"/>
      <c r="R2209" s="19"/>
      <c r="S2209" s="19"/>
      <c r="T2209" s="19"/>
      <c r="U2209" s="19"/>
      <c r="V2209" s="19"/>
    </row>
    <row r="2210" spans="1:22" x14ac:dyDescent="0.25">
      <c r="A2210" t="str">
        <f>IF(RawData!A2210&lt;&gt;"",RawData!A2210,"")</f>
        <v/>
      </c>
      <c r="B2210" t="str">
        <f>IF(RawData!B2210&lt;&gt;"",CONCATENATE(RawData!B2210,", ",RawData!C2210),"")</f>
        <v/>
      </c>
      <c r="C2210" t="str">
        <f>IF(RawData!D2210&lt;&gt;"",RawData!D2210,"")</f>
        <v/>
      </c>
      <c r="D2210" s="28" t="str">
        <f>IF(RawData!E2210&lt;&gt;"",RawData!E2210,"")</f>
        <v/>
      </c>
      <c r="E2210" t="str">
        <f>IF(RawData!F2210&lt;&gt;"",CONCATENATE(RawData!F2210,", ",LEFT(RawData!G2210,1)),"")</f>
        <v/>
      </c>
      <c r="G2210" s="30" t="str">
        <f t="shared" si="34"/>
        <v/>
      </c>
      <c r="H2210" t="str">
        <f>IF(A2210&lt;&gt;"",VLOOKUP(G2210,ScoreRanges!$C$4:$E$8,3),"")</f>
        <v/>
      </c>
      <c r="J2210" s="30" t="str">
        <f>IF(AND(ConversionTable!$F$2&lt;&gt;"",A2210&lt;&gt;""),VLOOKUP(G2210,ConversionTable!B$2:D$402,3),"")</f>
        <v/>
      </c>
      <c r="K2210" t="str">
        <f>IF(AND(ConversionTable!$F$2&lt;&gt;"",A2210&lt;&gt;""),VLOOKUP(J2210,ConversionTable!I$4:K$7,3),"")</f>
        <v/>
      </c>
      <c r="M2210" t="str">
        <f>IF(A2210&lt;&gt;"",(RawData!AC2210*ScoringModel!$B$11+RawData!AD2210*ScoringModel!$B$21+RawData!AE2210*ScoringModel!$B$31)*0.01,"")</f>
        <v/>
      </c>
      <c r="N2210" t="str">
        <f>IF(A2210&lt;&gt;"",(RawData!H2210*ScoringModel!$B$4+RawData!I2210*ScoringModel!$B$5+RawData!J2210*ScoringModel!$B$6+RawData!K2210*ScoringModel!$B$7+RawData!L2210*ScoringModel!$B$8+RawData!M2210*ScoringModel!$B$9+RawData!N2210*ScoringModel!$B$10)*0.01,"")</f>
        <v/>
      </c>
      <c r="O2210" t="str">
        <f>IF(A2210&lt;&gt;"",(RawData!O2210*ScoringModel!$B$14+RawData!P2210*ScoringModel!$B$15+RawData!Q2210*ScoringModel!$B$16+RawData!R2210*ScoringModel!$B$17+RawData!S2210*ScoringModel!$B$18+RawData!T2210*ScoringModel!$B$19+RawData!U2210*ScoringModel!$B$20)*0.01,"")</f>
        <v/>
      </c>
      <c r="P2210" t="str">
        <f>IF(A2210&lt;&gt;"",(RawData!V2210*ScoringModel!$B$24+RawData!W2210*ScoringModel!$B$25+RawData!X2210*ScoringModel!$B$26+RawData!Y2210*ScoringModel!$B$27+RawData!Z2210*ScoringModel!$B$28+RawData!AA2210*ScoringModel!$B$29+RawData!AB2210*ScoringModel!$B$30)*0.01,"")</f>
        <v/>
      </c>
      <c r="Q2210" s="19"/>
      <c r="R2210" s="19"/>
      <c r="S2210" s="19"/>
      <c r="T2210" s="19"/>
      <c r="U2210" s="19"/>
      <c r="V2210" s="19"/>
    </row>
    <row r="2211" spans="1:22" x14ac:dyDescent="0.25">
      <c r="A2211" t="str">
        <f>IF(RawData!A2211&lt;&gt;"",RawData!A2211,"")</f>
        <v/>
      </c>
      <c r="B2211" t="str">
        <f>IF(RawData!B2211&lt;&gt;"",CONCATENATE(RawData!B2211,", ",RawData!C2211),"")</f>
        <v/>
      </c>
      <c r="C2211" t="str">
        <f>IF(RawData!D2211&lt;&gt;"",RawData!D2211,"")</f>
        <v/>
      </c>
      <c r="D2211" s="28" t="str">
        <f>IF(RawData!E2211&lt;&gt;"",RawData!E2211,"")</f>
        <v/>
      </c>
      <c r="E2211" t="str">
        <f>IF(RawData!F2211&lt;&gt;"",CONCATENATE(RawData!F2211,", ",LEFT(RawData!G2211,1)),"")</f>
        <v/>
      </c>
      <c r="G2211" s="30" t="str">
        <f t="shared" si="34"/>
        <v/>
      </c>
      <c r="H2211" t="str">
        <f>IF(A2211&lt;&gt;"",VLOOKUP(G2211,ScoreRanges!$C$4:$E$8,3),"")</f>
        <v/>
      </c>
      <c r="J2211" s="30" t="str">
        <f>IF(AND(ConversionTable!$F$2&lt;&gt;"",A2211&lt;&gt;""),VLOOKUP(G2211,ConversionTable!B$2:D$402,3),"")</f>
        <v/>
      </c>
      <c r="K2211" t="str">
        <f>IF(AND(ConversionTable!$F$2&lt;&gt;"",A2211&lt;&gt;""),VLOOKUP(J2211,ConversionTable!I$4:K$7,3),"")</f>
        <v/>
      </c>
      <c r="M2211" t="str">
        <f>IF(A2211&lt;&gt;"",(RawData!AC2211*ScoringModel!$B$11+RawData!AD2211*ScoringModel!$B$21+RawData!AE2211*ScoringModel!$B$31)*0.01,"")</f>
        <v/>
      </c>
      <c r="N2211" t="str">
        <f>IF(A2211&lt;&gt;"",(RawData!H2211*ScoringModel!$B$4+RawData!I2211*ScoringModel!$B$5+RawData!J2211*ScoringModel!$B$6+RawData!K2211*ScoringModel!$B$7+RawData!L2211*ScoringModel!$B$8+RawData!M2211*ScoringModel!$B$9+RawData!N2211*ScoringModel!$B$10)*0.01,"")</f>
        <v/>
      </c>
      <c r="O2211" t="str">
        <f>IF(A2211&lt;&gt;"",(RawData!O2211*ScoringModel!$B$14+RawData!P2211*ScoringModel!$B$15+RawData!Q2211*ScoringModel!$B$16+RawData!R2211*ScoringModel!$B$17+RawData!S2211*ScoringModel!$B$18+RawData!T2211*ScoringModel!$B$19+RawData!U2211*ScoringModel!$B$20)*0.01,"")</f>
        <v/>
      </c>
      <c r="P2211" t="str">
        <f>IF(A2211&lt;&gt;"",(RawData!V2211*ScoringModel!$B$24+RawData!W2211*ScoringModel!$B$25+RawData!X2211*ScoringModel!$B$26+RawData!Y2211*ScoringModel!$B$27+RawData!Z2211*ScoringModel!$B$28+RawData!AA2211*ScoringModel!$B$29+RawData!AB2211*ScoringModel!$B$30)*0.01,"")</f>
        <v/>
      </c>
      <c r="Q2211" s="19"/>
      <c r="R2211" s="19"/>
      <c r="S2211" s="19"/>
      <c r="T2211" s="19"/>
      <c r="U2211" s="19"/>
      <c r="V2211" s="19"/>
    </row>
    <row r="2212" spans="1:22" x14ac:dyDescent="0.25">
      <c r="A2212" t="str">
        <f>IF(RawData!A2212&lt;&gt;"",RawData!A2212,"")</f>
        <v/>
      </c>
      <c r="B2212" t="str">
        <f>IF(RawData!B2212&lt;&gt;"",CONCATENATE(RawData!B2212,", ",RawData!C2212),"")</f>
        <v/>
      </c>
      <c r="C2212" t="str">
        <f>IF(RawData!D2212&lt;&gt;"",RawData!D2212,"")</f>
        <v/>
      </c>
      <c r="D2212" s="28" t="str">
        <f>IF(RawData!E2212&lt;&gt;"",RawData!E2212,"")</f>
        <v/>
      </c>
      <c r="E2212" t="str">
        <f>IF(RawData!F2212&lt;&gt;"",CONCATENATE(RawData!F2212,", ",LEFT(RawData!G2212,1)),"")</f>
        <v/>
      </c>
      <c r="G2212" s="30" t="str">
        <f t="shared" si="34"/>
        <v/>
      </c>
      <c r="H2212" t="str">
        <f>IF(A2212&lt;&gt;"",VLOOKUP(G2212,ScoreRanges!$C$4:$E$8,3),"")</f>
        <v/>
      </c>
      <c r="J2212" s="30" t="str">
        <f>IF(AND(ConversionTable!$F$2&lt;&gt;"",A2212&lt;&gt;""),VLOOKUP(G2212,ConversionTable!B$2:D$402,3),"")</f>
        <v/>
      </c>
      <c r="K2212" t="str">
        <f>IF(AND(ConversionTable!$F$2&lt;&gt;"",A2212&lt;&gt;""),VLOOKUP(J2212,ConversionTable!I$4:K$7,3),"")</f>
        <v/>
      </c>
      <c r="M2212" t="str">
        <f>IF(A2212&lt;&gt;"",(RawData!AC2212*ScoringModel!$B$11+RawData!AD2212*ScoringModel!$B$21+RawData!AE2212*ScoringModel!$B$31)*0.01,"")</f>
        <v/>
      </c>
      <c r="N2212" t="str">
        <f>IF(A2212&lt;&gt;"",(RawData!H2212*ScoringModel!$B$4+RawData!I2212*ScoringModel!$B$5+RawData!J2212*ScoringModel!$B$6+RawData!K2212*ScoringModel!$B$7+RawData!L2212*ScoringModel!$B$8+RawData!M2212*ScoringModel!$B$9+RawData!N2212*ScoringModel!$B$10)*0.01,"")</f>
        <v/>
      </c>
      <c r="O2212" t="str">
        <f>IF(A2212&lt;&gt;"",(RawData!O2212*ScoringModel!$B$14+RawData!P2212*ScoringModel!$B$15+RawData!Q2212*ScoringModel!$B$16+RawData!R2212*ScoringModel!$B$17+RawData!S2212*ScoringModel!$B$18+RawData!T2212*ScoringModel!$B$19+RawData!U2212*ScoringModel!$B$20)*0.01,"")</f>
        <v/>
      </c>
      <c r="P2212" t="str">
        <f>IF(A2212&lt;&gt;"",(RawData!V2212*ScoringModel!$B$24+RawData!W2212*ScoringModel!$B$25+RawData!X2212*ScoringModel!$B$26+RawData!Y2212*ScoringModel!$B$27+RawData!Z2212*ScoringModel!$B$28+RawData!AA2212*ScoringModel!$B$29+RawData!AB2212*ScoringModel!$B$30)*0.01,"")</f>
        <v/>
      </c>
      <c r="Q2212" s="19"/>
      <c r="R2212" s="19"/>
      <c r="S2212" s="19"/>
      <c r="T2212" s="19"/>
      <c r="U2212" s="19"/>
      <c r="V2212" s="19"/>
    </row>
    <row r="2213" spans="1:22" x14ac:dyDescent="0.25">
      <c r="A2213" t="str">
        <f>IF(RawData!A2213&lt;&gt;"",RawData!A2213,"")</f>
        <v/>
      </c>
      <c r="B2213" t="str">
        <f>IF(RawData!B2213&lt;&gt;"",CONCATENATE(RawData!B2213,", ",RawData!C2213),"")</f>
        <v/>
      </c>
      <c r="C2213" t="str">
        <f>IF(RawData!D2213&lt;&gt;"",RawData!D2213,"")</f>
        <v/>
      </c>
      <c r="D2213" s="28" t="str">
        <f>IF(RawData!E2213&lt;&gt;"",RawData!E2213,"")</f>
        <v/>
      </c>
      <c r="E2213" t="str">
        <f>IF(RawData!F2213&lt;&gt;"",CONCATENATE(RawData!F2213,", ",LEFT(RawData!G2213,1)),"")</f>
        <v/>
      </c>
      <c r="G2213" s="30" t="str">
        <f t="shared" si="34"/>
        <v/>
      </c>
      <c r="H2213" t="str">
        <f>IF(A2213&lt;&gt;"",VLOOKUP(G2213,ScoreRanges!$C$4:$E$8,3),"")</f>
        <v/>
      </c>
      <c r="J2213" s="30" t="str">
        <f>IF(AND(ConversionTable!$F$2&lt;&gt;"",A2213&lt;&gt;""),VLOOKUP(G2213,ConversionTable!B$2:D$402,3),"")</f>
        <v/>
      </c>
      <c r="K2213" t="str">
        <f>IF(AND(ConversionTable!$F$2&lt;&gt;"",A2213&lt;&gt;""),VLOOKUP(J2213,ConversionTable!I$4:K$7,3),"")</f>
        <v/>
      </c>
      <c r="M2213" t="str">
        <f>IF(A2213&lt;&gt;"",(RawData!AC2213*ScoringModel!$B$11+RawData!AD2213*ScoringModel!$B$21+RawData!AE2213*ScoringModel!$B$31)*0.01,"")</f>
        <v/>
      </c>
      <c r="N2213" t="str">
        <f>IF(A2213&lt;&gt;"",(RawData!H2213*ScoringModel!$B$4+RawData!I2213*ScoringModel!$B$5+RawData!J2213*ScoringModel!$B$6+RawData!K2213*ScoringModel!$B$7+RawData!L2213*ScoringModel!$B$8+RawData!M2213*ScoringModel!$B$9+RawData!N2213*ScoringModel!$B$10)*0.01,"")</f>
        <v/>
      </c>
      <c r="O2213" t="str">
        <f>IF(A2213&lt;&gt;"",(RawData!O2213*ScoringModel!$B$14+RawData!P2213*ScoringModel!$B$15+RawData!Q2213*ScoringModel!$B$16+RawData!R2213*ScoringModel!$B$17+RawData!S2213*ScoringModel!$B$18+RawData!T2213*ScoringModel!$B$19+RawData!U2213*ScoringModel!$B$20)*0.01,"")</f>
        <v/>
      </c>
      <c r="P2213" t="str">
        <f>IF(A2213&lt;&gt;"",(RawData!V2213*ScoringModel!$B$24+RawData!W2213*ScoringModel!$B$25+RawData!X2213*ScoringModel!$B$26+RawData!Y2213*ScoringModel!$B$27+RawData!Z2213*ScoringModel!$B$28+RawData!AA2213*ScoringModel!$B$29+RawData!AB2213*ScoringModel!$B$30)*0.01,"")</f>
        <v/>
      </c>
      <c r="Q2213" s="19"/>
      <c r="R2213" s="19"/>
      <c r="S2213" s="19"/>
      <c r="T2213" s="19"/>
      <c r="U2213" s="19"/>
      <c r="V2213" s="19"/>
    </row>
    <row r="2214" spans="1:22" x14ac:dyDescent="0.25">
      <c r="A2214" t="str">
        <f>IF(RawData!A2214&lt;&gt;"",RawData!A2214,"")</f>
        <v/>
      </c>
      <c r="B2214" t="str">
        <f>IF(RawData!B2214&lt;&gt;"",CONCATENATE(RawData!B2214,", ",RawData!C2214),"")</f>
        <v/>
      </c>
      <c r="C2214" t="str">
        <f>IF(RawData!D2214&lt;&gt;"",RawData!D2214,"")</f>
        <v/>
      </c>
      <c r="D2214" s="28" t="str">
        <f>IF(RawData!E2214&lt;&gt;"",RawData!E2214,"")</f>
        <v/>
      </c>
      <c r="E2214" t="str">
        <f>IF(RawData!F2214&lt;&gt;"",CONCATENATE(RawData!F2214,", ",LEFT(RawData!G2214,1)),"")</f>
        <v/>
      </c>
      <c r="G2214" s="30" t="str">
        <f t="shared" si="34"/>
        <v/>
      </c>
      <c r="H2214" t="str">
        <f>IF(A2214&lt;&gt;"",VLOOKUP(G2214,ScoreRanges!$C$4:$E$8,3),"")</f>
        <v/>
      </c>
      <c r="J2214" s="30" t="str">
        <f>IF(AND(ConversionTable!$F$2&lt;&gt;"",A2214&lt;&gt;""),VLOOKUP(G2214,ConversionTable!B$2:D$402,3),"")</f>
        <v/>
      </c>
      <c r="K2214" t="str">
        <f>IF(AND(ConversionTable!$F$2&lt;&gt;"",A2214&lt;&gt;""),VLOOKUP(J2214,ConversionTable!I$4:K$7,3),"")</f>
        <v/>
      </c>
      <c r="M2214" t="str">
        <f>IF(A2214&lt;&gt;"",(RawData!AC2214*ScoringModel!$B$11+RawData!AD2214*ScoringModel!$B$21+RawData!AE2214*ScoringModel!$B$31)*0.01,"")</f>
        <v/>
      </c>
      <c r="N2214" t="str">
        <f>IF(A2214&lt;&gt;"",(RawData!H2214*ScoringModel!$B$4+RawData!I2214*ScoringModel!$B$5+RawData!J2214*ScoringModel!$B$6+RawData!K2214*ScoringModel!$B$7+RawData!L2214*ScoringModel!$B$8+RawData!M2214*ScoringModel!$B$9+RawData!N2214*ScoringModel!$B$10)*0.01,"")</f>
        <v/>
      </c>
      <c r="O2214" t="str">
        <f>IF(A2214&lt;&gt;"",(RawData!O2214*ScoringModel!$B$14+RawData!P2214*ScoringModel!$B$15+RawData!Q2214*ScoringModel!$B$16+RawData!R2214*ScoringModel!$B$17+RawData!S2214*ScoringModel!$B$18+RawData!T2214*ScoringModel!$B$19+RawData!U2214*ScoringModel!$B$20)*0.01,"")</f>
        <v/>
      </c>
      <c r="P2214" t="str">
        <f>IF(A2214&lt;&gt;"",(RawData!V2214*ScoringModel!$B$24+RawData!W2214*ScoringModel!$B$25+RawData!X2214*ScoringModel!$B$26+RawData!Y2214*ScoringModel!$B$27+RawData!Z2214*ScoringModel!$B$28+RawData!AA2214*ScoringModel!$B$29+RawData!AB2214*ScoringModel!$B$30)*0.01,"")</f>
        <v/>
      </c>
      <c r="Q2214" s="19"/>
      <c r="R2214" s="19"/>
      <c r="S2214" s="19"/>
      <c r="T2214" s="19"/>
      <c r="U2214" s="19"/>
      <c r="V2214" s="19"/>
    </row>
    <row r="2215" spans="1:22" x14ac:dyDescent="0.25">
      <c r="A2215" t="str">
        <f>IF(RawData!A2215&lt;&gt;"",RawData!A2215,"")</f>
        <v/>
      </c>
      <c r="B2215" t="str">
        <f>IF(RawData!B2215&lt;&gt;"",CONCATENATE(RawData!B2215,", ",RawData!C2215),"")</f>
        <v/>
      </c>
      <c r="C2215" t="str">
        <f>IF(RawData!D2215&lt;&gt;"",RawData!D2215,"")</f>
        <v/>
      </c>
      <c r="D2215" s="28" t="str">
        <f>IF(RawData!E2215&lt;&gt;"",RawData!E2215,"")</f>
        <v/>
      </c>
      <c r="E2215" t="str">
        <f>IF(RawData!F2215&lt;&gt;"",CONCATENATE(RawData!F2215,", ",LEFT(RawData!G2215,1)),"")</f>
        <v/>
      </c>
      <c r="G2215" s="30" t="str">
        <f t="shared" si="34"/>
        <v/>
      </c>
      <c r="H2215" t="str">
        <f>IF(A2215&lt;&gt;"",VLOOKUP(G2215,ScoreRanges!$C$4:$E$8,3),"")</f>
        <v/>
      </c>
      <c r="J2215" s="30" t="str">
        <f>IF(AND(ConversionTable!$F$2&lt;&gt;"",A2215&lt;&gt;""),VLOOKUP(G2215,ConversionTable!B$2:D$402,3),"")</f>
        <v/>
      </c>
      <c r="K2215" t="str">
        <f>IF(AND(ConversionTable!$F$2&lt;&gt;"",A2215&lt;&gt;""),VLOOKUP(J2215,ConversionTable!I$4:K$7,3),"")</f>
        <v/>
      </c>
      <c r="M2215" t="str">
        <f>IF(A2215&lt;&gt;"",(RawData!AC2215*ScoringModel!$B$11+RawData!AD2215*ScoringModel!$B$21+RawData!AE2215*ScoringModel!$B$31)*0.01,"")</f>
        <v/>
      </c>
      <c r="N2215" t="str">
        <f>IF(A2215&lt;&gt;"",(RawData!H2215*ScoringModel!$B$4+RawData!I2215*ScoringModel!$B$5+RawData!J2215*ScoringModel!$B$6+RawData!K2215*ScoringModel!$B$7+RawData!L2215*ScoringModel!$B$8+RawData!M2215*ScoringModel!$B$9+RawData!N2215*ScoringModel!$B$10)*0.01,"")</f>
        <v/>
      </c>
      <c r="O2215" t="str">
        <f>IF(A2215&lt;&gt;"",(RawData!O2215*ScoringModel!$B$14+RawData!P2215*ScoringModel!$B$15+RawData!Q2215*ScoringModel!$B$16+RawData!R2215*ScoringModel!$B$17+RawData!S2215*ScoringModel!$B$18+RawData!T2215*ScoringModel!$B$19+RawData!U2215*ScoringModel!$B$20)*0.01,"")</f>
        <v/>
      </c>
      <c r="P2215" t="str">
        <f>IF(A2215&lt;&gt;"",(RawData!V2215*ScoringModel!$B$24+RawData!W2215*ScoringModel!$B$25+RawData!X2215*ScoringModel!$B$26+RawData!Y2215*ScoringModel!$B$27+RawData!Z2215*ScoringModel!$B$28+RawData!AA2215*ScoringModel!$B$29+RawData!AB2215*ScoringModel!$B$30)*0.01,"")</f>
        <v/>
      </c>
      <c r="Q2215" s="19"/>
      <c r="R2215" s="19"/>
      <c r="S2215" s="19"/>
      <c r="T2215" s="19"/>
      <c r="U2215" s="19"/>
      <c r="V2215" s="19"/>
    </row>
    <row r="2216" spans="1:22" x14ac:dyDescent="0.25">
      <c r="A2216" t="str">
        <f>IF(RawData!A2216&lt;&gt;"",RawData!A2216,"")</f>
        <v/>
      </c>
      <c r="B2216" t="str">
        <f>IF(RawData!B2216&lt;&gt;"",CONCATENATE(RawData!B2216,", ",RawData!C2216),"")</f>
        <v/>
      </c>
      <c r="C2216" t="str">
        <f>IF(RawData!D2216&lt;&gt;"",RawData!D2216,"")</f>
        <v/>
      </c>
      <c r="D2216" s="28" t="str">
        <f>IF(RawData!E2216&lt;&gt;"",RawData!E2216,"")</f>
        <v/>
      </c>
      <c r="E2216" t="str">
        <f>IF(RawData!F2216&lt;&gt;"",CONCATENATE(RawData!F2216,", ",LEFT(RawData!G2216,1)),"")</f>
        <v/>
      </c>
      <c r="G2216" s="30" t="str">
        <f t="shared" si="34"/>
        <v/>
      </c>
      <c r="H2216" t="str">
        <f>IF(A2216&lt;&gt;"",VLOOKUP(G2216,ScoreRanges!$C$4:$E$8,3),"")</f>
        <v/>
      </c>
      <c r="J2216" s="30" t="str">
        <f>IF(AND(ConversionTable!$F$2&lt;&gt;"",A2216&lt;&gt;""),VLOOKUP(G2216,ConversionTable!B$2:D$402,3),"")</f>
        <v/>
      </c>
      <c r="K2216" t="str">
        <f>IF(AND(ConversionTable!$F$2&lt;&gt;"",A2216&lt;&gt;""),VLOOKUP(J2216,ConversionTable!I$4:K$7,3),"")</f>
        <v/>
      </c>
      <c r="M2216" t="str">
        <f>IF(A2216&lt;&gt;"",(RawData!AC2216*ScoringModel!$B$11+RawData!AD2216*ScoringModel!$B$21+RawData!AE2216*ScoringModel!$B$31)*0.01,"")</f>
        <v/>
      </c>
      <c r="N2216" t="str">
        <f>IF(A2216&lt;&gt;"",(RawData!H2216*ScoringModel!$B$4+RawData!I2216*ScoringModel!$B$5+RawData!J2216*ScoringModel!$B$6+RawData!K2216*ScoringModel!$B$7+RawData!L2216*ScoringModel!$B$8+RawData!M2216*ScoringModel!$B$9+RawData!N2216*ScoringModel!$B$10)*0.01,"")</f>
        <v/>
      </c>
      <c r="O2216" t="str">
        <f>IF(A2216&lt;&gt;"",(RawData!O2216*ScoringModel!$B$14+RawData!P2216*ScoringModel!$B$15+RawData!Q2216*ScoringModel!$B$16+RawData!R2216*ScoringModel!$B$17+RawData!S2216*ScoringModel!$B$18+RawData!T2216*ScoringModel!$B$19+RawData!U2216*ScoringModel!$B$20)*0.01,"")</f>
        <v/>
      </c>
      <c r="P2216" t="str">
        <f>IF(A2216&lt;&gt;"",(RawData!V2216*ScoringModel!$B$24+RawData!W2216*ScoringModel!$B$25+RawData!X2216*ScoringModel!$B$26+RawData!Y2216*ScoringModel!$B$27+RawData!Z2216*ScoringModel!$B$28+RawData!AA2216*ScoringModel!$B$29+RawData!AB2216*ScoringModel!$B$30)*0.01,"")</f>
        <v/>
      </c>
      <c r="Q2216" s="19"/>
      <c r="R2216" s="19"/>
      <c r="S2216" s="19"/>
      <c r="T2216" s="19"/>
      <c r="U2216" s="19"/>
      <c r="V2216" s="19"/>
    </row>
    <row r="2217" spans="1:22" x14ac:dyDescent="0.25">
      <c r="A2217" t="str">
        <f>IF(RawData!A2217&lt;&gt;"",RawData!A2217,"")</f>
        <v/>
      </c>
      <c r="B2217" t="str">
        <f>IF(RawData!B2217&lt;&gt;"",CONCATENATE(RawData!B2217,", ",RawData!C2217),"")</f>
        <v/>
      </c>
      <c r="C2217" t="str">
        <f>IF(RawData!D2217&lt;&gt;"",RawData!D2217,"")</f>
        <v/>
      </c>
      <c r="D2217" s="28" t="str">
        <f>IF(RawData!E2217&lt;&gt;"",RawData!E2217,"")</f>
        <v/>
      </c>
      <c r="E2217" t="str">
        <f>IF(RawData!F2217&lt;&gt;"",CONCATENATE(RawData!F2217,", ",LEFT(RawData!G2217,1)),"")</f>
        <v/>
      </c>
      <c r="G2217" s="30" t="str">
        <f t="shared" si="34"/>
        <v/>
      </c>
      <c r="H2217" t="str">
        <f>IF(A2217&lt;&gt;"",VLOOKUP(G2217,ScoreRanges!$C$4:$E$8,3),"")</f>
        <v/>
      </c>
      <c r="J2217" s="30" t="str">
        <f>IF(AND(ConversionTable!$F$2&lt;&gt;"",A2217&lt;&gt;""),VLOOKUP(G2217,ConversionTable!B$2:D$402,3),"")</f>
        <v/>
      </c>
      <c r="K2217" t="str">
        <f>IF(AND(ConversionTable!$F$2&lt;&gt;"",A2217&lt;&gt;""),VLOOKUP(J2217,ConversionTable!I$4:K$7,3),"")</f>
        <v/>
      </c>
      <c r="M2217" t="str">
        <f>IF(A2217&lt;&gt;"",(RawData!AC2217*ScoringModel!$B$11+RawData!AD2217*ScoringModel!$B$21+RawData!AE2217*ScoringModel!$B$31)*0.01,"")</f>
        <v/>
      </c>
      <c r="N2217" t="str">
        <f>IF(A2217&lt;&gt;"",(RawData!H2217*ScoringModel!$B$4+RawData!I2217*ScoringModel!$B$5+RawData!J2217*ScoringModel!$B$6+RawData!K2217*ScoringModel!$B$7+RawData!L2217*ScoringModel!$B$8+RawData!M2217*ScoringModel!$B$9+RawData!N2217*ScoringModel!$B$10)*0.01,"")</f>
        <v/>
      </c>
      <c r="O2217" t="str">
        <f>IF(A2217&lt;&gt;"",(RawData!O2217*ScoringModel!$B$14+RawData!P2217*ScoringModel!$B$15+RawData!Q2217*ScoringModel!$B$16+RawData!R2217*ScoringModel!$B$17+RawData!S2217*ScoringModel!$B$18+RawData!T2217*ScoringModel!$B$19+RawData!U2217*ScoringModel!$B$20)*0.01,"")</f>
        <v/>
      </c>
      <c r="P2217" t="str">
        <f>IF(A2217&lt;&gt;"",(RawData!V2217*ScoringModel!$B$24+RawData!W2217*ScoringModel!$B$25+RawData!X2217*ScoringModel!$B$26+RawData!Y2217*ScoringModel!$B$27+RawData!Z2217*ScoringModel!$B$28+RawData!AA2217*ScoringModel!$B$29+RawData!AB2217*ScoringModel!$B$30)*0.01,"")</f>
        <v/>
      </c>
      <c r="Q2217" s="19"/>
      <c r="R2217" s="19"/>
      <c r="S2217" s="19"/>
      <c r="T2217" s="19"/>
      <c r="U2217" s="19"/>
      <c r="V2217" s="19"/>
    </row>
    <row r="2218" spans="1:22" x14ac:dyDescent="0.25">
      <c r="A2218" t="str">
        <f>IF(RawData!A2218&lt;&gt;"",RawData!A2218,"")</f>
        <v/>
      </c>
      <c r="B2218" t="str">
        <f>IF(RawData!B2218&lt;&gt;"",CONCATENATE(RawData!B2218,", ",RawData!C2218),"")</f>
        <v/>
      </c>
      <c r="C2218" t="str">
        <f>IF(RawData!D2218&lt;&gt;"",RawData!D2218,"")</f>
        <v/>
      </c>
      <c r="D2218" s="28" t="str">
        <f>IF(RawData!E2218&lt;&gt;"",RawData!E2218,"")</f>
        <v/>
      </c>
      <c r="E2218" t="str">
        <f>IF(RawData!F2218&lt;&gt;"",CONCATENATE(RawData!F2218,", ",LEFT(RawData!G2218,1)),"")</f>
        <v/>
      </c>
      <c r="G2218" s="30" t="str">
        <f t="shared" si="34"/>
        <v/>
      </c>
      <c r="H2218" t="str">
        <f>IF(A2218&lt;&gt;"",VLOOKUP(G2218,ScoreRanges!$C$4:$E$8,3),"")</f>
        <v/>
      </c>
      <c r="J2218" s="30" t="str">
        <f>IF(AND(ConversionTable!$F$2&lt;&gt;"",A2218&lt;&gt;""),VLOOKUP(G2218,ConversionTable!B$2:D$402,3),"")</f>
        <v/>
      </c>
      <c r="K2218" t="str">
        <f>IF(AND(ConversionTable!$F$2&lt;&gt;"",A2218&lt;&gt;""),VLOOKUP(J2218,ConversionTable!I$4:K$7,3),"")</f>
        <v/>
      </c>
      <c r="M2218" t="str">
        <f>IF(A2218&lt;&gt;"",(RawData!AC2218*ScoringModel!$B$11+RawData!AD2218*ScoringModel!$B$21+RawData!AE2218*ScoringModel!$B$31)*0.01,"")</f>
        <v/>
      </c>
      <c r="N2218" t="str">
        <f>IF(A2218&lt;&gt;"",(RawData!H2218*ScoringModel!$B$4+RawData!I2218*ScoringModel!$B$5+RawData!J2218*ScoringModel!$B$6+RawData!K2218*ScoringModel!$B$7+RawData!L2218*ScoringModel!$B$8+RawData!M2218*ScoringModel!$B$9+RawData!N2218*ScoringModel!$B$10)*0.01,"")</f>
        <v/>
      </c>
      <c r="O2218" t="str">
        <f>IF(A2218&lt;&gt;"",(RawData!O2218*ScoringModel!$B$14+RawData!P2218*ScoringModel!$B$15+RawData!Q2218*ScoringModel!$B$16+RawData!R2218*ScoringModel!$B$17+RawData!S2218*ScoringModel!$B$18+RawData!T2218*ScoringModel!$B$19+RawData!U2218*ScoringModel!$B$20)*0.01,"")</f>
        <v/>
      </c>
      <c r="P2218" t="str">
        <f>IF(A2218&lt;&gt;"",(RawData!V2218*ScoringModel!$B$24+RawData!W2218*ScoringModel!$B$25+RawData!X2218*ScoringModel!$B$26+RawData!Y2218*ScoringModel!$B$27+RawData!Z2218*ScoringModel!$B$28+RawData!AA2218*ScoringModel!$B$29+RawData!AB2218*ScoringModel!$B$30)*0.01,"")</f>
        <v/>
      </c>
      <c r="Q2218" s="19"/>
      <c r="R2218" s="19"/>
      <c r="S2218" s="19"/>
      <c r="T2218" s="19"/>
      <c r="U2218" s="19"/>
      <c r="V2218" s="19"/>
    </row>
    <row r="2219" spans="1:22" x14ac:dyDescent="0.25">
      <c r="A2219" t="str">
        <f>IF(RawData!A2219&lt;&gt;"",RawData!A2219,"")</f>
        <v/>
      </c>
      <c r="B2219" t="str">
        <f>IF(RawData!B2219&lt;&gt;"",CONCATENATE(RawData!B2219,", ",RawData!C2219),"")</f>
        <v/>
      </c>
      <c r="C2219" t="str">
        <f>IF(RawData!D2219&lt;&gt;"",RawData!D2219,"")</f>
        <v/>
      </c>
      <c r="D2219" s="28" t="str">
        <f>IF(RawData!E2219&lt;&gt;"",RawData!E2219,"")</f>
        <v/>
      </c>
      <c r="E2219" t="str">
        <f>IF(RawData!F2219&lt;&gt;"",CONCATENATE(RawData!F2219,", ",LEFT(RawData!G2219,1)),"")</f>
        <v/>
      </c>
      <c r="G2219" s="30" t="str">
        <f t="shared" si="34"/>
        <v/>
      </c>
      <c r="H2219" t="str">
        <f>IF(A2219&lt;&gt;"",VLOOKUP(G2219,ScoreRanges!$C$4:$E$8,3),"")</f>
        <v/>
      </c>
      <c r="J2219" s="30" t="str">
        <f>IF(AND(ConversionTable!$F$2&lt;&gt;"",A2219&lt;&gt;""),VLOOKUP(G2219,ConversionTable!B$2:D$402,3),"")</f>
        <v/>
      </c>
      <c r="K2219" t="str">
        <f>IF(AND(ConversionTable!$F$2&lt;&gt;"",A2219&lt;&gt;""),VLOOKUP(J2219,ConversionTable!I$4:K$7,3),"")</f>
        <v/>
      </c>
      <c r="M2219" t="str">
        <f>IF(A2219&lt;&gt;"",(RawData!AC2219*ScoringModel!$B$11+RawData!AD2219*ScoringModel!$B$21+RawData!AE2219*ScoringModel!$B$31)*0.01,"")</f>
        <v/>
      </c>
      <c r="N2219" t="str">
        <f>IF(A2219&lt;&gt;"",(RawData!H2219*ScoringModel!$B$4+RawData!I2219*ScoringModel!$B$5+RawData!J2219*ScoringModel!$B$6+RawData!K2219*ScoringModel!$B$7+RawData!L2219*ScoringModel!$B$8+RawData!M2219*ScoringModel!$B$9+RawData!N2219*ScoringModel!$B$10)*0.01,"")</f>
        <v/>
      </c>
      <c r="O2219" t="str">
        <f>IF(A2219&lt;&gt;"",(RawData!O2219*ScoringModel!$B$14+RawData!P2219*ScoringModel!$B$15+RawData!Q2219*ScoringModel!$B$16+RawData!R2219*ScoringModel!$B$17+RawData!S2219*ScoringModel!$B$18+RawData!T2219*ScoringModel!$B$19+RawData!U2219*ScoringModel!$B$20)*0.01,"")</f>
        <v/>
      </c>
      <c r="P2219" t="str">
        <f>IF(A2219&lt;&gt;"",(RawData!V2219*ScoringModel!$B$24+RawData!W2219*ScoringModel!$B$25+RawData!X2219*ScoringModel!$B$26+RawData!Y2219*ScoringModel!$B$27+RawData!Z2219*ScoringModel!$B$28+RawData!AA2219*ScoringModel!$B$29+RawData!AB2219*ScoringModel!$B$30)*0.01,"")</f>
        <v/>
      </c>
      <c r="Q2219" s="19"/>
      <c r="R2219" s="19"/>
      <c r="S2219" s="19"/>
      <c r="T2219" s="19"/>
      <c r="U2219" s="19"/>
      <c r="V2219" s="19"/>
    </row>
    <row r="2220" spans="1:22" x14ac:dyDescent="0.25">
      <c r="A2220" t="str">
        <f>IF(RawData!A2220&lt;&gt;"",RawData!A2220,"")</f>
        <v/>
      </c>
      <c r="B2220" t="str">
        <f>IF(RawData!B2220&lt;&gt;"",CONCATENATE(RawData!B2220,", ",RawData!C2220),"")</f>
        <v/>
      </c>
      <c r="C2220" t="str">
        <f>IF(RawData!D2220&lt;&gt;"",RawData!D2220,"")</f>
        <v/>
      </c>
      <c r="D2220" s="28" t="str">
        <f>IF(RawData!E2220&lt;&gt;"",RawData!E2220,"")</f>
        <v/>
      </c>
      <c r="E2220" t="str">
        <f>IF(RawData!F2220&lt;&gt;"",CONCATENATE(RawData!F2220,", ",LEFT(RawData!G2220,1)),"")</f>
        <v/>
      </c>
      <c r="G2220" s="30" t="str">
        <f t="shared" si="34"/>
        <v/>
      </c>
      <c r="H2220" t="str">
        <f>IF(A2220&lt;&gt;"",VLOOKUP(G2220,ScoreRanges!$C$4:$E$8,3),"")</f>
        <v/>
      </c>
      <c r="J2220" s="30" t="str">
        <f>IF(AND(ConversionTable!$F$2&lt;&gt;"",A2220&lt;&gt;""),VLOOKUP(G2220,ConversionTable!B$2:D$402,3),"")</f>
        <v/>
      </c>
      <c r="K2220" t="str">
        <f>IF(AND(ConversionTable!$F$2&lt;&gt;"",A2220&lt;&gt;""),VLOOKUP(J2220,ConversionTable!I$4:K$7,3),"")</f>
        <v/>
      </c>
      <c r="M2220" t="str">
        <f>IF(A2220&lt;&gt;"",(RawData!AC2220*ScoringModel!$B$11+RawData!AD2220*ScoringModel!$B$21+RawData!AE2220*ScoringModel!$B$31)*0.01,"")</f>
        <v/>
      </c>
      <c r="N2220" t="str">
        <f>IF(A2220&lt;&gt;"",(RawData!H2220*ScoringModel!$B$4+RawData!I2220*ScoringModel!$B$5+RawData!J2220*ScoringModel!$B$6+RawData!K2220*ScoringModel!$B$7+RawData!L2220*ScoringModel!$B$8+RawData!M2220*ScoringModel!$B$9+RawData!N2220*ScoringModel!$B$10)*0.01,"")</f>
        <v/>
      </c>
      <c r="O2220" t="str">
        <f>IF(A2220&lt;&gt;"",(RawData!O2220*ScoringModel!$B$14+RawData!P2220*ScoringModel!$B$15+RawData!Q2220*ScoringModel!$B$16+RawData!R2220*ScoringModel!$B$17+RawData!S2220*ScoringModel!$B$18+RawData!T2220*ScoringModel!$B$19+RawData!U2220*ScoringModel!$B$20)*0.01,"")</f>
        <v/>
      </c>
      <c r="P2220" t="str">
        <f>IF(A2220&lt;&gt;"",(RawData!V2220*ScoringModel!$B$24+RawData!W2220*ScoringModel!$B$25+RawData!X2220*ScoringModel!$B$26+RawData!Y2220*ScoringModel!$B$27+RawData!Z2220*ScoringModel!$B$28+RawData!AA2220*ScoringModel!$B$29+RawData!AB2220*ScoringModel!$B$30)*0.01,"")</f>
        <v/>
      </c>
      <c r="Q2220" s="19"/>
      <c r="R2220" s="19"/>
      <c r="S2220" s="19"/>
      <c r="T2220" s="19"/>
      <c r="U2220" s="19"/>
      <c r="V2220" s="19"/>
    </row>
    <row r="2221" spans="1:22" x14ac:dyDescent="0.25">
      <c r="A2221" t="str">
        <f>IF(RawData!A2221&lt;&gt;"",RawData!A2221,"")</f>
        <v/>
      </c>
      <c r="B2221" t="str">
        <f>IF(RawData!B2221&lt;&gt;"",CONCATENATE(RawData!B2221,", ",RawData!C2221),"")</f>
        <v/>
      </c>
      <c r="C2221" t="str">
        <f>IF(RawData!D2221&lt;&gt;"",RawData!D2221,"")</f>
        <v/>
      </c>
      <c r="D2221" s="28" t="str">
        <f>IF(RawData!E2221&lt;&gt;"",RawData!E2221,"")</f>
        <v/>
      </c>
      <c r="E2221" t="str">
        <f>IF(RawData!F2221&lt;&gt;"",CONCATENATE(RawData!F2221,", ",LEFT(RawData!G2221,1)),"")</f>
        <v/>
      </c>
      <c r="G2221" s="30" t="str">
        <f t="shared" si="34"/>
        <v/>
      </c>
      <c r="H2221" t="str">
        <f>IF(A2221&lt;&gt;"",VLOOKUP(G2221,ScoreRanges!$C$4:$E$8,3),"")</f>
        <v/>
      </c>
      <c r="J2221" s="30" t="str">
        <f>IF(AND(ConversionTable!$F$2&lt;&gt;"",A2221&lt;&gt;""),VLOOKUP(G2221,ConversionTable!B$2:D$402,3),"")</f>
        <v/>
      </c>
      <c r="K2221" t="str">
        <f>IF(AND(ConversionTable!$F$2&lt;&gt;"",A2221&lt;&gt;""),VLOOKUP(J2221,ConversionTable!I$4:K$7,3),"")</f>
        <v/>
      </c>
      <c r="M2221" t="str">
        <f>IF(A2221&lt;&gt;"",(RawData!AC2221*ScoringModel!$B$11+RawData!AD2221*ScoringModel!$B$21+RawData!AE2221*ScoringModel!$B$31)*0.01,"")</f>
        <v/>
      </c>
      <c r="N2221" t="str">
        <f>IF(A2221&lt;&gt;"",(RawData!H2221*ScoringModel!$B$4+RawData!I2221*ScoringModel!$B$5+RawData!J2221*ScoringModel!$B$6+RawData!K2221*ScoringModel!$B$7+RawData!L2221*ScoringModel!$B$8+RawData!M2221*ScoringModel!$B$9+RawData!N2221*ScoringModel!$B$10)*0.01,"")</f>
        <v/>
      </c>
      <c r="O2221" t="str">
        <f>IF(A2221&lt;&gt;"",(RawData!O2221*ScoringModel!$B$14+RawData!P2221*ScoringModel!$B$15+RawData!Q2221*ScoringModel!$B$16+RawData!R2221*ScoringModel!$B$17+RawData!S2221*ScoringModel!$B$18+RawData!T2221*ScoringModel!$B$19+RawData!U2221*ScoringModel!$B$20)*0.01,"")</f>
        <v/>
      </c>
      <c r="P2221" t="str">
        <f>IF(A2221&lt;&gt;"",(RawData!V2221*ScoringModel!$B$24+RawData!W2221*ScoringModel!$B$25+RawData!X2221*ScoringModel!$B$26+RawData!Y2221*ScoringModel!$B$27+RawData!Z2221*ScoringModel!$B$28+RawData!AA2221*ScoringModel!$B$29+RawData!AB2221*ScoringModel!$B$30)*0.01,"")</f>
        <v/>
      </c>
      <c r="Q2221" s="19"/>
      <c r="R2221" s="19"/>
      <c r="S2221" s="19"/>
      <c r="T2221" s="19"/>
      <c r="U2221" s="19"/>
      <c r="V2221" s="19"/>
    </row>
    <row r="2222" spans="1:22" x14ac:dyDescent="0.25">
      <c r="A2222" t="str">
        <f>IF(RawData!A2222&lt;&gt;"",RawData!A2222,"")</f>
        <v/>
      </c>
      <c r="B2222" t="str">
        <f>IF(RawData!B2222&lt;&gt;"",CONCATENATE(RawData!B2222,", ",RawData!C2222),"")</f>
        <v/>
      </c>
      <c r="C2222" t="str">
        <f>IF(RawData!D2222&lt;&gt;"",RawData!D2222,"")</f>
        <v/>
      </c>
      <c r="D2222" s="28" t="str">
        <f>IF(RawData!E2222&lt;&gt;"",RawData!E2222,"")</f>
        <v/>
      </c>
      <c r="E2222" t="str">
        <f>IF(RawData!F2222&lt;&gt;"",CONCATENATE(RawData!F2222,", ",LEFT(RawData!G2222,1)),"")</f>
        <v/>
      </c>
      <c r="G2222" s="30" t="str">
        <f t="shared" si="34"/>
        <v/>
      </c>
      <c r="H2222" t="str">
        <f>IF(A2222&lt;&gt;"",VLOOKUP(G2222,ScoreRanges!$C$4:$E$8,3),"")</f>
        <v/>
      </c>
      <c r="J2222" s="30" t="str">
        <f>IF(AND(ConversionTable!$F$2&lt;&gt;"",A2222&lt;&gt;""),VLOOKUP(G2222,ConversionTable!B$2:D$402,3),"")</f>
        <v/>
      </c>
      <c r="K2222" t="str">
        <f>IF(AND(ConversionTable!$F$2&lt;&gt;"",A2222&lt;&gt;""),VLOOKUP(J2222,ConversionTable!I$4:K$7,3),"")</f>
        <v/>
      </c>
      <c r="M2222" t="str">
        <f>IF(A2222&lt;&gt;"",(RawData!AC2222*ScoringModel!$B$11+RawData!AD2222*ScoringModel!$B$21+RawData!AE2222*ScoringModel!$B$31)*0.01,"")</f>
        <v/>
      </c>
      <c r="N2222" t="str">
        <f>IF(A2222&lt;&gt;"",(RawData!H2222*ScoringModel!$B$4+RawData!I2222*ScoringModel!$B$5+RawData!J2222*ScoringModel!$B$6+RawData!K2222*ScoringModel!$B$7+RawData!L2222*ScoringModel!$B$8+RawData!M2222*ScoringModel!$B$9+RawData!N2222*ScoringModel!$B$10)*0.01,"")</f>
        <v/>
      </c>
      <c r="O2222" t="str">
        <f>IF(A2222&lt;&gt;"",(RawData!O2222*ScoringModel!$B$14+RawData!P2222*ScoringModel!$B$15+RawData!Q2222*ScoringModel!$B$16+RawData!R2222*ScoringModel!$B$17+RawData!S2222*ScoringModel!$B$18+RawData!T2222*ScoringModel!$B$19+RawData!U2222*ScoringModel!$B$20)*0.01,"")</f>
        <v/>
      </c>
      <c r="P2222" t="str">
        <f>IF(A2222&lt;&gt;"",(RawData!V2222*ScoringModel!$B$24+RawData!W2222*ScoringModel!$B$25+RawData!X2222*ScoringModel!$B$26+RawData!Y2222*ScoringModel!$B$27+RawData!Z2222*ScoringModel!$B$28+RawData!AA2222*ScoringModel!$B$29+RawData!AB2222*ScoringModel!$B$30)*0.01,"")</f>
        <v/>
      </c>
      <c r="Q2222" s="19"/>
      <c r="R2222" s="19"/>
      <c r="S2222" s="19"/>
      <c r="T2222" s="19"/>
      <c r="U2222" s="19"/>
      <c r="V2222" s="19"/>
    </row>
    <row r="2223" spans="1:22" x14ac:dyDescent="0.25">
      <c r="A2223" t="str">
        <f>IF(RawData!A2223&lt;&gt;"",RawData!A2223,"")</f>
        <v/>
      </c>
      <c r="B2223" t="str">
        <f>IF(RawData!B2223&lt;&gt;"",CONCATENATE(RawData!B2223,", ",RawData!C2223),"")</f>
        <v/>
      </c>
      <c r="C2223" t="str">
        <f>IF(RawData!D2223&lt;&gt;"",RawData!D2223,"")</f>
        <v/>
      </c>
      <c r="D2223" s="28" t="str">
        <f>IF(RawData!E2223&lt;&gt;"",RawData!E2223,"")</f>
        <v/>
      </c>
      <c r="E2223" t="str">
        <f>IF(RawData!F2223&lt;&gt;"",CONCATENATE(RawData!F2223,", ",LEFT(RawData!G2223,1)),"")</f>
        <v/>
      </c>
      <c r="G2223" s="30" t="str">
        <f t="shared" si="34"/>
        <v/>
      </c>
      <c r="H2223" t="str">
        <f>IF(A2223&lt;&gt;"",VLOOKUP(G2223,ScoreRanges!$C$4:$E$8,3),"")</f>
        <v/>
      </c>
      <c r="J2223" s="30" t="str">
        <f>IF(AND(ConversionTable!$F$2&lt;&gt;"",A2223&lt;&gt;""),VLOOKUP(G2223,ConversionTable!B$2:D$402,3),"")</f>
        <v/>
      </c>
      <c r="K2223" t="str">
        <f>IF(AND(ConversionTable!$F$2&lt;&gt;"",A2223&lt;&gt;""),VLOOKUP(J2223,ConversionTable!I$4:K$7,3),"")</f>
        <v/>
      </c>
      <c r="M2223" t="str">
        <f>IF(A2223&lt;&gt;"",(RawData!AC2223*ScoringModel!$B$11+RawData!AD2223*ScoringModel!$B$21+RawData!AE2223*ScoringModel!$B$31)*0.01,"")</f>
        <v/>
      </c>
      <c r="N2223" t="str">
        <f>IF(A2223&lt;&gt;"",(RawData!H2223*ScoringModel!$B$4+RawData!I2223*ScoringModel!$B$5+RawData!J2223*ScoringModel!$B$6+RawData!K2223*ScoringModel!$B$7+RawData!L2223*ScoringModel!$B$8+RawData!M2223*ScoringModel!$B$9+RawData!N2223*ScoringModel!$B$10)*0.01,"")</f>
        <v/>
      </c>
      <c r="O2223" t="str">
        <f>IF(A2223&lt;&gt;"",(RawData!O2223*ScoringModel!$B$14+RawData!P2223*ScoringModel!$B$15+RawData!Q2223*ScoringModel!$B$16+RawData!R2223*ScoringModel!$B$17+RawData!S2223*ScoringModel!$B$18+RawData!T2223*ScoringModel!$B$19+RawData!U2223*ScoringModel!$B$20)*0.01,"")</f>
        <v/>
      </c>
      <c r="P2223" t="str">
        <f>IF(A2223&lt;&gt;"",(RawData!V2223*ScoringModel!$B$24+RawData!W2223*ScoringModel!$B$25+RawData!X2223*ScoringModel!$B$26+RawData!Y2223*ScoringModel!$B$27+RawData!Z2223*ScoringModel!$B$28+RawData!AA2223*ScoringModel!$B$29+RawData!AB2223*ScoringModel!$B$30)*0.01,"")</f>
        <v/>
      </c>
      <c r="Q2223" s="19"/>
      <c r="R2223" s="19"/>
      <c r="S2223" s="19"/>
      <c r="T2223" s="19"/>
      <c r="U2223" s="19"/>
      <c r="V2223" s="19"/>
    </row>
    <row r="2224" spans="1:22" x14ac:dyDescent="0.25">
      <c r="A2224" t="str">
        <f>IF(RawData!A2224&lt;&gt;"",RawData!A2224,"")</f>
        <v/>
      </c>
      <c r="B2224" t="str">
        <f>IF(RawData!B2224&lt;&gt;"",CONCATENATE(RawData!B2224,", ",RawData!C2224),"")</f>
        <v/>
      </c>
      <c r="C2224" t="str">
        <f>IF(RawData!D2224&lt;&gt;"",RawData!D2224,"")</f>
        <v/>
      </c>
      <c r="D2224" s="28" t="str">
        <f>IF(RawData!E2224&lt;&gt;"",RawData!E2224,"")</f>
        <v/>
      </c>
      <c r="E2224" t="str">
        <f>IF(RawData!F2224&lt;&gt;"",CONCATENATE(RawData!F2224,", ",LEFT(RawData!G2224,1)),"")</f>
        <v/>
      </c>
      <c r="G2224" s="30" t="str">
        <f t="shared" si="34"/>
        <v/>
      </c>
      <c r="H2224" t="str">
        <f>IF(A2224&lt;&gt;"",VLOOKUP(G2224,ScoreRanges!$C$4:$E$8,3),"")</f>
        <v/>
      </c>
      <c r="J2224" s="30" t="str">
        <f>IF(AND(ConversionTable!$F$2&lt;&gt;"",A2224&lt;&gt;""),VLOOKUP(G2224,ConversionTable!B$2:D$402,3),"")</f>
        <v/>
      </c>
      <c r="K2224" t="str">
        <f>IF(AND(ConversionTable!$F$2&lt;&gt;"",A2224&lt;&gt;""),VLOOKUP(J2224,ConversionTable!I$4:K$7,3),"")</f>
        <v/>
      </c>
      <c r="M2224" t="str">
        <f>IF(A2224&lt;&gt;"",(RawData!AC2224*ScoringModel!$B$11+RawData!AD2224*ScoringModel!$B$21+RawData!AE2224*ScoringModel!$B$31)*0.01,"")</f>
        <v/>
      </c>
      <c r="N2224" t="str">
        <f>IF(A2224&lt;&gt;"",(RawData!H2224*ScoringModel!$B$4+RawData!I2224*ScoringModel!$B$5+RawData!J2224*ScoringModel!$B$6+RawData!K2224*ScoringModel!$B$7+RawData!L2224*ScoringModel!$B$8+RawData!M2224*ScoringModel!$B$9+RawData!N2224*ScoringModel!$B$10)*0.01,"")</f>
        <v/>
      </c>
      <c r="O2224" t="str">
        <f>IF(A2224&lt;&gt;"",(RawData!O2224*ScoringModel!$B$14+RawData!P2224*ScoringModel!$B$15+RawData!Q2224*ScoringModel!$B$16+RawData!R2224*ScoringModel!$B$17+RawData!S2224*ScoringModel!$B$18+RawData!T2224*ScoringModel!$B$19+RawData!U2224*ScoringModel!$B$20)*0.01,"")</f>
        <v/>
      </c>
      <c r="P2224" t="str">
        <f>IF(A2224&lt;&gt;"",(RawData!V2224*ScoringModel!$B$24+RawData!W2224*ScoringModel!$B$25+RawData!X2224*ScoringModel!$B$26+RawData!Y2224*ScoringModel!$B$27+RawData!Z2224*ScoringModel!$B$28+RawData!AA2224*ScoringModel!$B$29+RawData!AB2224*ScoringModel!$B$30)*0.01,"")</f>
        <v/>
      </c>
      <c r="Q2224" s="19"/>
      <c r="R2224" s="19"/>
      <c r="S2224" s="19"/>
      <c r="T2224" s="19"/>
      <c r="U2224" s="19"/>
      <c r="V2224" s="19"/>
    </row>
    <row r="2225" spans="1:22" x14ac:dyDescent="0.25">
      <c r="A2225" t="str">
        <f>IF(RawData!A2225&lt;&gt;"",RawData!A2225,"")</f>
        <v/>
      </c>
      <c r="B2225" t="str">
        <f>IF(RawData!B2225&lt;&gt;"",CONCATENATE(RawData!B2225,", ",RawData!C2225),"")</f>
        <v/>
      </c>
      <c r="C2225" t="str">
        <f>IF(RawData!D2225&lt;&gt;"",RawData!D2225,"")</f>
        <v/>
      </c>
      <c r="D2225" s="28" t="str">
        <f>IF(RawData!E2225&lt;&gt;"",RawData!E2225,"")</f>
        <v/>
      </c>
      <c r="E2225" t="str">
        <f>IF(RawData!F2225&lt;&gt;"",CONCATENATE(RawData!F2225,", ",LEFT(RawData!G2225,1)),"")</f>
        <v/>
      </c>
      <c r="G2225" s="30" t="str">
        <f t="shared" si="34"/>
        <v/>
      </c>
      <c r="H2225" t="str">
        <f>IF(A2225&lt;&gt;"",VLOOKUP(G2225,ScoreRanges!$C$4:$E$8,3),"")</f>
        <v/>
      </c>
      <c r="J2225" s="30" t="str">
        <f>IF(AND(ConversionTable!$F$2&lt;&gt;"",A2225&lt;&gt;""),VLOOKUP(G2225,ConversionTable!B$2:D$402,3),"")</f>
        <v/>
      </c>
      <c r="K2225" t="str">
        <f>IF(AND(ConversionTable!$F$2&lt;&gt;"",A2225&lt;&gt;""),VLOOKUP(J2225,ConversionTable!I$4:K$7,3),"")</f>
        <v/>
      </c>
      <c r="M2225" t="str">
        <f>IF(A2225&lt;&gt;"",(RawData!AC2225*ScoringModel!$B$11+RawData!AD2225*ScoringModel!$B$21+RawData!AE2225*ScoringModel!$B$31)*0.01,"")</f>
        <v/>
      </c>
      <c r="N2225" t="str">
        <f>IF(A2225&lt;&gt;"",(RawData!H2225*ScoringModel!$B$4+RawData!I2225*ScoringModel!$B$5+RawData!J2225*ScoringModel!$B$6+RawData!K2225*ScoringModel!$B$7+RawData!L2225*ScoringModel!$B$8+RawData!M2225*ScoringModel!$B$9+RawData!N2225*ScoringModel!$B$10)*0.01,"")</f>
        <v/>
      </c>
      <c r="O2225" t="str">
        <f>IF(A2225&lt;&gt;"",(RawData!O2225*ScoringModel!$B$14+RawData!P2225*ScoringModel!$B$15+RawData!Q2225*ScoringModel!$B$16+RawData!R2225*ScoringModel!$B$17+RawData!S2225*ScoringModel!$B$18+RawData!T2225*ScoringModel!$B$19+RawData!U2225*ScoringModel!$B$20)*0.01,"")</f>
        <v/>
      </c>
      <c r="P2225" t="str">
        <f>IF(A2225&lt;&gt;"",(RawData!V2225*ScoringModel!$B$24+RawData!W2225*ScoringModel!$B$25+RawData!X2225*ScoringModel!$B$26+RawData!Y2225*ScoringModel!$B$27+RawData!Z2225*ScoringModel!$B$28+RawData!AA2225*ScoringModel!$B$29+RawData!AB2225*ScoringModel!$B$30)*0.01,"")</f>
        <v/>
      </c>
      <c r="Q2225" s="19"/>
      <c r="R2225" s="19"/>
      <c r="S2225" s="19"/>
      <c r="T2225" s="19"/>
      <c r="U2225" s="19"/>
      <c r="V2225" s="19"/>
    </row>
    <row r="2226" spans="1:22" x14ac:dyDescent="0.25">
      <c r="A2226" t="str">
        <f>IF(RawData!A2226&lt;&gt;"",RawData!A2226,"")</f>
        <v/>
      </c>
      <c r="B2226" t="str">
        <f>IF(RawData!B2226&lt;&gt;"",CONCATENATE(RawData!B2226,", ",RawData!C2226),"")</f>
        <v/>
      </c>
      <c r="C2226" t="str">
        <f>IF(RawData!D2226&lt;&gt;"",RawData!D2226,"")</f>
        <v/>
      </c>
      <c r="D2226" s="28" t="str">
        <f>IF(RawData!E2226&lt;&gt;"",RawData!E2226,"")</f>
        <v/>
      </c>
      <c r="E2226" t="str">
        <f>IF(RawData!F2226&lt;&gt;"",CONCATENATE(RawData!F2226,", ",LEFT(RawData!G2226,1)),"")</f>
        <v/>
      </c>
      <c r="G2226" s="30" t="str">
        <f t="shared" si="34"/>
        <v/>
      </c>
      <c r="H2226" t="str">
        <f>IF(A2226&lt;&gt;"",VLOOKUP(G2226,ScoreRanges!$C$4:$E$8,3),"")</f>
        <v/>
      </c>
      <c r="J2226" s="30" t="str">
        <f>IF(AND(ConversionTable!$F$2&lt;&gt;"",A2226&lt;&gt;""),VLOOKUP(G2226,ConversionTable!B$2:D$402,3),"")</f>
        <v/>
      </c>
      <c r="K2226" t="str">
        <f>IF(AND(ConversionTable!$F$2&lt;&gt;"",A2226&lt;&gt;""),VLOOKUP(J2226,ConversionTable!I$4:K$7,3),"")</f>
        <v/>
      </c>
      <c r="M2226" t="str">
        <f>IF(A2226&lt;&gt;"",(RawData!AC2226*ScoringModel!$B$11+RawData!AD2226*ScoringModel!$B$21+RawData!AE2226*ScoringModel!$B$31)*0.01,"")</f>
        <v/>
      </c>
      <c r="N2226" t="str">
        <f>IF(A2226&lt;&gt;"",(RawData!H2226*ScoringModel!$B$4+RawData!I2226*ScoringModel!$B$5+RawData!J2226*ScoringModel!$B$6+RawData!K2226*ScoringModel!$B$7+RawData!L2226*ScoringModel!$B$8+RawData!M2226*ScoringModel!$B$9+RawData!N2226*ScoringModel!$B$10)*0.01,"")</f>
        <v/>
      </c>
      <c r="O2226" t="str">
        <f>IF(A2226&lt;&gt;"",(RawData!O2226*ScoringModel!$B$14+RawData!P2226*ScoringModel!$B$15+RawData!Q2226*ScoringModel!$B$16+RawData!R2226*ScoringModel!$B$17+RawData!S2226*ScoringModel!$B$18+RawData!T2226*ScoringModel!$B$19+RawData!U2226*ScoringModel!$B$20)*0.01,"")</f>
        <v/>
      </c>
      <c r="P2226" t="str">
        <f>IF(A2226&lt;&gt;"",(RawData!V2226*ScoringModel!$B$24+RawData!W2226*ScoringModel!$B$25+RawData!X2226*ScoringModel!$B$26+RawData!Y2226*ScoringModel!$B$27+RawData!Z2226*ScoringModel!$B$28+RawData!AA2226*ScoringModel!$B$29+RawData!AB2226*ScoringModel!$B$30)*0.01,"")</f>
        <v/>
      </c>
      <c r="Q2226" s="19"/>
      <c r="R2226" s="19"/>
      <c r="S2226" s="19"/>
      <c r="T2226" s="19"/>
      <c r="U2226" s="19"/>
      <c r="V2226" s="19"/>
    </row>
    <row r="2227" spans="1:22" x14ac:dyDescent="0.25">
      <c r="A2227" t="str">
        <f>IF(RawData!A2227&lt;&gt;"",RawData!A2227,"")</f>
        <v/>
      </c>
      <c r="B2227" t="str">
        <f>IF(RawData!B2227&lt;&gt;"",CONCATENATE(RawData!B2227,", ",RawData!C2227),"")</f>
        <v/>
      </c>
      <c r="C2227" t="str">
        <f>IF(RawData!D2227&lt;&gt;"",RawData!D2227,"")</f>
        <v/>
      </c>
      <c r="D2227" s="28" t="str">
        <f>IF(RawData!E2227&lt;&gt;"",RawData!E2227,"")</f>
        <v/>
      </c>
      <c r="E2227" t="str">
        <f>IF(RawData!F2227&lt;&gt;"",CONCATENATE(RawData!F2227,", ",LEFT(RawData!G2227,1)),"")</f>
        <v/>
      </c>
      <c r="G2227" s="30" t="str">
        <f t="shared" si="34"/>
        <v/>
      </c>
      <c r="H2227" t="str">
        <f>IF(A2227&lt;&gt;"",VLOOKUP(G2227,ScoreRanges!$C$4:$E$8,3),"")</f>
        <v/>
      </c>
      <c r="J2227" s="30" t="str">
        <f>IF(AND(ConversionTable!$F$2&lt;&gt;"",A2227&lt;&gt;""),VLOOKUP(G2227,ConversionTable!B$2:D$402,3),"")</f>
        <v/>
      </c>
      <c r="K2227" t="str">
        <f>IF(AND(ConversionTable!$F$2&lt;&gt;"",A2227&lt;&gt;""),VLOOKUP(J2227,ConversionTable!I$4:K$7,3),"")</f>
        <v/>
      </c>
      <c r="M2227" t="str">
        <f>IF(A2227&lt;&gt;"",(RawData!AC2227*ScoringModel!$B$11+RawData!AD2227*ScoringModel!$B$21+RawData!AE2227*ScoringModel!$B$31)*0.01,"")</f>
        <v/>
      </c>
      <c r="N2227" t="str">
        <f>IF(A2227&lt;&gt;"",(RawData!H2227*ScoringModel!$B$4+RawData!I2227*ScoringModel!$B$5+RawData!J2227*ScoringModel!$B$6+RawData!K2227*ScoringModel!$B$7+RawData!L2227*ScoringModel!$B$8+RawData!M2227*ScoringModel!$B$9+RawData!N2227*ScoringModel!$B$10)*0.01,"")</f>
        <v/>
      </c>
      <c r="O2227" t="str">
        <f>IF(A2227&lt;&gt;"",(RawData!O2227*ScoringModel!$B$14+RawData!P2227*ScoringModel!$B$15+RawData!Q2227*ScoringModel!$B$16+RawData!R2227*ScoringModel!$B$17+RawData!S2227*ScoringModel!$B$18+RawData!T2227*ScoringModel!$B$19+RawData!U2227*ScoringModel!$B$20)*0.01,"")</f>
        <v/>
      </c>
      <c r="P2227" t="str">
        <f>IF(A2227&lt;&gt;"",(RawData!V2227*ScoringModel!$B$24+RawData!W2227*ScoringModel!$B$25+RawData!X2227*ScoringModel!$B$26+RawData!Y2227*ScoringModel!$B$27+RawData!Z2227*ScoringModel!$B$28+RawData!AA2227*ScoringModel!$B$29+RawData!AB2227*ScoringModel!$B$30)*0.01,"")</f>
        <v/>
      </c>
      <c r="Q2227" s="19"/>
      <c r="R2227" s="19"/>
      <c r="S2227" s="19"/>
      <c r="T2227" s="19"/>
      <c r="U2227" s="19"/>
      <c r="V2227" s="19"/>
    </row>
    <row r="2228" spans="1:22" x14ac:dyDescent="0.25">
      <c r="A2228" t="str">
        <f>IF(RawData!A2228&lt;&gt;"",RawData!A2228,"")</f>
        <v/>
      </c>
      <c r="B2228" t="str">
        <f>IF(RawData!B2228&lt;&gt;"",CONCATENATE(RawData!B2228,", ",RawData!C2228),"")</f>
        <v/>
      </c>
      <c r="C2228" t="str">
        <f>IF(RawData!D2228&lt;&gt;"",RawData!D2228,"")</f>
        <v/>
      </c>
      <c r="D2228" s="28" t="str">
        <f>IF(RawData!E2228&lt;&gt;"",RawData!E2228,"")</f>
        <v/>
      </c>
      <c r="E2228" t="str">
        <f>IF(RawData!F2228&lt;&gt;"",CONCATENATE(RawData!F2228,", ",LEFT(RawData!G2228,1)),"")</f>
        <v/>
      </c>
      <c r="G2228" s="30" t="str">
        <f t="shared" si="34"/>
        <v/>
      </c>
      <c r="H2228" t="str">
        <f>IF(A2228&lt;&gt;"",VLOOKUP(G2228,ScoreRanges!$C$4:$E$8,3),"")</f>
        <v/>
      </c>
      <c r="J2228" s="30" t="str">
        <f>IF(AND(ConversionTable!$F$2&lt;&gt;"",A2228&lt;&gt;""),VLOOKUP(G2228,ConversionTable!B$2:D$402,3),"")</f>
        <v/>
      </c>
      <c r="K2228" t="str">
        <f>IF(AND(ConversionTable!$F$2&lt;&gt;"",A2228&lt;&gt;""),VLOOKUP(J2228,ConversionTable!I$4:K$7,3),"")</f>
        <v/>
      </c>
      <c r="M2228" t="str">
        <f>IF(A2228&lt;&gt;"",(RawData!AC2228*ScoringModel!$B$11+RawData!AD2228*ScoringModel!$B$21+RawData!AE2228*ScoringModel!$B$31)*0.01,"")</f>
        <v/>
      </c>
      <c r="N2228" t="str">
        <f>IF(A2228&lt;&gt;"",(RawData!H2228*ScoringModel!$B$4+RawData!I2228*ScoringModel!$B$5+RawData!J2228*ScoringModel!$B$6+RawData!K2228*ScoringModel!$B$7+RawData!L2228*ScoringModel!$B$8+RawData!M2228*ScoringModel!$B$9+RawData!N2228*ScoringModel!$B$10)*0.01,"")</f>
        <v/>
      </c>
      <c r="O2228" t="str">
        <f>IF(A2228&lt;&gt;"",(RawData!O2228*ScoringModel!$B$14+RawData!P2228*ScoringModel!$B$15+RawData!Q2228*ScoringModel!$B$16+RawData!R2228*ScoringModel!$B$17+RawData!S2228*ScoringModel!$B$18+RawData!T2228*ScoringModel!$B$19+RawData!U2228*ScoringModel!$B$20)*0.01,"")</f>
        <v/>
      </c>
      <c r="P2228" t="str">
        <f>IF(A2228&lt;&gt;"",(RawData!V2228*ScoringModel!$B$24+RawData!W2228*ScoringModel!$B$25+RawData!X2228*ScoringModel!$B$26+RawData!Y2228*ScoringModel!$B$27+RawData!Z2228*ScoringModel!$B$28+RawData!AA2228*ScoringModel!$B$29+RawData!AB2228*ScoringModel!$B$30)*0.01,"")</f>
        <v/>
      </c>
      <c r="Q2228" s="19"/>
      <c r="R2228" s="19"/>
      <c r="S2228" s="19"/>
      <c r="T2228" s="19"/>
      <c r="U2228" s="19"/>
      <c r="V2228" s="19"/>
    </row>
    <row r="2229" spans="1:22" x14ac:dyDescent="0.25">
      <c r="A2229" t="str">
        <f>IF(RawData!A2229&lt;&gt;"",RawData!A2229,"")</f>
        <v/>
      </c>
      <c r="B2229" t="str">
        <f>IF(RawData!B2229&lt;&gt;"",CONCATENATE(RawData!B2229,", ",RawData!C2229),"")</f>
        <v/>
      </c>
      <c r="C2229" t="str">
        <f>IF(RawData!D2229&lt;&gt;"",RawData!D2229,"")</f>
        <v/>
      </c>
      <c r="D2229" s="28" t="str">
        <f>IF(RawData!E2229&lt;&gt;"",RawData!E2229,"")</f>
        <v/>
      </c>
      <c r="E2229" t="str">
        <f>IF(RawData!F2229&lt;&gt;"",CONCATENATE(RawData!F2229,", ",LEFT(RawData!G2229,1)),"")</f>
        <v/>
      </c>
      <c r="G2229" s="30" t="str">
        <f t="shared" si="34"/>
        <v/>
      </c>
      <c r="H2229" t="str">
        <f>IF(A2229&lt;&gt;"",VLOOKUP(G2229,ScoreRanges!$C$4:$E$8,3),"")</f>
        <v/>
      </c>
      <c r="J2229" s="30" t="str">
        <f>IF(AND(ConversionTable!$F$2&lt;&gt;"",A2229&lt;&gt;""),VLOOKUP(G2229,ConversionTable!B$2:D$402,3),"")</f>
        <v/>
      </c>
      <c r="K2229" t="str">
        <f>IF(AND(ConversionTable!$F$2&lt;&gt;"",A2229&lt;&gt;""),VLOOKUP(J2229,ConversionTable!I$4:K$7,3),"")</f>
        <v/>
      </c>
      <c r="M2229" t="str">
        <f>IF(A2229&lt;&gt;"",(RawData!AC2229*ScoringModel!$B$11+RawData!AD2229*ScoringModel!$B$21+RawData!AE2229*ScoringModel!$B$31)*0.01,"")</f>
        <v/>
      </c>
      <c r="N2229" t="str">
        <f>IF(A2229&lt;&gt;"",(RawData!H2229*ScoringModel!$B$4+RawData!I2229*ScoringModel!$B$5+RawData!J2229*ScoringModel!$B$6+RawData!K2229*ScoringModel!$B$7+RawData!L2229*ScoringModel!$B$8+RawData!M2229*ScoringModel!$B$9+RawData!N2229*ScoringModel!$B$10)*0.01,"")</f>
        <v/>
      </c>
      <c r="O2229" t="str">
        <f>IF(A2229&lt;&gt;"",(RawData!O2229*ScoringModel!$B$14+RawData!P2229*ScoringModel!$B$15+RawData!Q2229*ScoringModel!$B$16+RawData!R2229*ScoringModel!$B$17+RawData!S2229*ScoringModel!$B$18+RawData!T2229*ScoringModel!$B$19+RawData!U2229*ScoringModel!$B$20)*0.01,"")</f>
        <v/>
      </c>
      <c r="P2229" t="str">
        <f>IF(A2229&lt;&gt;"",(RawData!V2229*ScoringModel!$B$24+RawData!W2229*ScoringModel!$B$25+RawData!X2229*ScoringModel!$B$26+RawData!Y2229*ScoringModel!$B$27+RawData!Z2229*ScoringModel!$B$28+RawData!AA2229*ScoringModel!$B$29+RawData!AB2229*ScoringModel!$B$30)*0.01,"")</f>
        <v/>
      </c>
      <c r="Q2229" s="19"/>
      <c r="R2229" s="19"/>
      <c r="S2229" s="19"/>
      <c r="T2229" s="19"/>
      <c r="U2229" s="19"/>
      <c r="V2229" s="19"/>
    </row>
    <row r="2230" spans="1:22" x14ac:dyDescent="0.25">
      <c r="A2230" t="str">
        <f>IF(RawData!A2230&lt;&gt;"",RawData!A2230,"")</f>
        <v/>
      </c>
      <c r="B2230" t="str">
        <f>IF(RawData!B2230&lt;&gt;"",CONCATENATE(RawData!B2230,", ",RawData!C2230),"")</f>
        <v/>
      </c>
      <c r="C2230" t="str">
        <f>IF(RawData!D2230&lt;&gt;"",RawData!D2230,"")</f>
        <v/>
      </c>
      <c r="D2230" s="28" t="str">
        <f>IF(RawData!E2230&lt;&gt;"",RawData!E2230,"")</f>
        <v/>
      </c>
      <c r="E2230" t="str">
        <f>IF(RawData!F2230&lt;&gt;"",CONCATENATE(RawData!F2230,", ",LEFT(RawData!G2230,1)),"")</f>
        <v/>
      </c>
      <c r="G2230" s="30" t="str">
        <f t="shared" si="34"/>
        <v/>
      </c>
      <c r="H2230" t="str">
        <f>IF(A2230&lt;&gt;"",VLOOKUP(G2230,ScoreRanges!$C$4:$E$8,3),"")</f>
        <v/>
      </c>
      <c r="J2230" s="30" t="str">
        <f>IF(AND(ConversionTable!$F$2&lt;&gt;"",A2230&lt;&gt;""),VLOOKUP(G2230,ConversionTable!B$2:D$402,3),"")</f>
        <v/>
      </c>
      <c r="K2230" t="str">
        <f>IF(AND(ConversionTable!$F$2&lt;&gt;"",A2230&lt;&gt;""),VLOOKUP(J2230,ConversionTable!I$4:K$7,3),"")</f>
        <v/>
      </c>
      <c r="M2230" t="str">
        <f>IF(A2230&lt;&gt;"",(RawData!AC2230*ScoringModel!$B$11+RawData!AD2230*ScoringModel!$B$21+RawData!AE2230*ScoringModel!$B$31)*0.01,"")</f>
        <v/>
      </c>
      <c r="N2230" t="str">
        <f>IF(A2230&lt;&gt;"",(RawData!H2230*ScoringModel!$B$4+RawData!I2230*ScoringModel!$B$5+RawData!J2230*ScoringModel!$B$6+RawData!K2230*ScoringModel!$B$7+RawData!L2230*ScoringModel!$B$8+RawData!M2230*ScoringModel!$B$9+RawData!N2230*ScoringModel!$B$10)*0.01,"")</f>
        <v/>
      </c>
      <c r="O2230" t="str">
        <f>IF(A2230&lt;&gt;"",(RawData!O2230*ScoringModel!$B$14+RawData!P2230*ScoringModel!$B$15+RawData!Q2230*ScoringModel!$B$16+RawData!R2230*ScoringModel!$B$17+RawData!S2230*ScoringModel!$B$18+RawData!T2230*ScoringModel!$B$19+RawData!U2230*ScoringModel!$B$20)*0.01,"")</f>
        <v/>
      </c>
      <c r="P2230" t="str">
        <f>IF(A2230&lt;&gt;"",(RawData!V2230*ScoringModel!$B$24+RawData!W2230*ScoringModel!$B$25+RawData!X2230*ScoringModel!$B$26+RawData!Y2230*ScoringModel!$B$27+RawData!Z2230*ScoringModel!$B$28+RawData!AA2230*ScoringModel!$B$29+RawData!AB2230*ScoringModel!$B$30)*0.01,"")</f>
        <v/>
      </c>
      <c r="Q2230" s="19"/>
      <c r="R2230" s="19"/>
      <c r="S2230" s="19"/>
      <c r="T2230" s="19"/>
      <c r="U2230" s="19"/>
      <c r="V2230" s="19"/>
    </row>
    <row r="2231" spans="1:22" x14ac:dyDescent="0.25">
      <c r="A2231" t="str">
        <f>IF(RawData!A2231&lt;&gt;"",RawData!A2231,"")</f>
        <v/>
      </c>
      <c r="B2231" t="str">
        <f>IF(RawData!B2231&lt;&gt;"",CONCATENATE(RawData!B2231,", ",RawData!C2231),"")</f>
        <v/>
      </c>
      <c r="C2231" t="str">
        <f>IF(RawData!D2231&lt;&gt;"",RawData!D2231,"")</f>
        <v/>
      </c>
      <c r="D2231" s="28" t="str">
        <f>IF(RawData!E2231&lt;&gt;"",RawData!E2231,"")</f>
        <v/>
      </c>
      <c r="E2231" t="str">
        <f>IF(RawData!F2231&lt;&gt;"",CONCATENATE(RawData!F2231,", ",LEFT(RawData!G2231,1)),"")</f>
        <v/>
      </c>
      <c r="G2231" s="30" t="str">
        <f t="shared" si="34"/>
        <v/>
      </c>
      <c r="H2231" t="str">
        <f>IF(A2231&lt;&gt;"",VLOOKUP(G2231,ScoreRanges!$C$4:$E$8,3),"")</f>
        <v/>
      </c>
      <c r="J2231" s="30" t="str">
        <f>IF(AND(ConversionTable!$F$2&lt;&gt;"",A2231&lt;&gt;""),VLOOKUP(G2231,ConversionTable!B$2:D$402,3),"")</f>
        <v/>
      </c>
      <c r="K2231" t="str">
        <f>IF(AND(ConversionTable!$F$2&lt;&gt;"",A2231&lt;&gt;""),VLOOKUP(J2231,ConversionTable!I$4:K$7,3),"")</f>
        <v/>
      </c>
      <c r="M2231" t="str">
        <f>IF(A2231&lt;&gt;"",(RawData!AC2231*ScoringModel!$B$11+RawData!AD2231*ScoringModel!$B$21+RawData!AE2231*ScoringModel!$B$31)*0.01,"")</f>
        <v/>
      </c>
      <c r="N2231" t="str">
        <f>IF(A2231&lt;&gt;"",(RawData!H2231*ScoringModel!$B$4+RawData!I2231*ScoringModel!$B$5+RawData!J2231*ScoringModel!$B$6+RawData!K2231*ScoringModel!$B$7+RawData!L2231*ScoringModel!$B$8+RawData!M2231*ScoringModel!$B$9+RawData!N2231*ScoringModel!$B$10)*0.01,"")</f>
        <v/>
      </c>
      <c r="O2231" t="str">
        <f>IF(A2231&lt;&gt;"",(RawData!O2231*ScoringModel!$B$14+RawData!P2231*ScoringModel!$B$15+RawData!Q2231*ScoringModel!$B$16+RawData!R2231*ScoringModel!$B$17+RawData!S2231*ScoringModel!$B$18+RawData!T2231*ScoringModel!$B$19+RawData!U2231*ScoringModel!$B$20)*0.01,"")</f>
        <v/>
      </c>
      <c r="P2231" t="str">
        <f>IF(A2231&lt;&gt;"",(RawData!V2231*ScoringModel!$B$24+RawData!W2231*ScoringModel!$B$25+RawData!X2231*ScoringModel!$B$26+RawData!Y2231*ScoringModel!$B$27+RawData!Z2231*ScoringModel!$B$28+RawData!AA2231*ScoringModel!$B$29+RawData!AB2231*ScoringModel!$B$30)*0.01,"")</f>
        <v/>
      </c>
      <c r="Q2231" s="19"/>
      <c r="R2231" s="19"/>
      <c r="S2231" s="19"/>
      <c r="T2231" s="19"/>
      <c r="U2231" s="19"/>
      <c r="V2231" s="19"/>
    </row>
    <row r="2232" spans="1:22" x14ac:dyDescent="0.25">
      <c r="A2232" t="str">
        <f>IF(RawData!A2232&lt;&gt;"",RawData!A2232,"")</f>
        <v/>
      </c>
      <c r="B2232" t="str">
        <f>IF(RawData!B2232&lt;&gt;"",CONCATENATE(RawData!B2232,", ",RawData!C2232),"")</f>
        <v/>
      </c>
      <c r="C2232" t="str">
        <f>IF(RawData!D2232&lt;&gt;"",RawData!D2232,"")</f>
        <v/>
      </c>
      <c r="D2232" s="28" t="str">
        <f>IF(RawData!E2232&lt;&gt;"",RawData!E2232,"")</f>
        <v/>
      </c>
      <c r="E2232" t="str">
        <f>IF(RawData!F2232&lt;&gt;"",CONCATENATE(RawData!F2232,", ",LEFT(RawData!G2232,1)),"")</f>
        <v/>
      </c>
      <c r="G2232" s="30" t="str">
        <f t="shared" si="34"/>
        <v/>
      </c>
      <c r="H2232" t="str">
        <f>IF(A2232&lt;&gt;"",VLOOKUP(G2232,ScoreRanges!$C$4:$E$8,3),"")</f>
        <v/>
      </c>
      <c r="J2232" s="30" t="str">
        <f>IF(AND(ConversionTable!$F$2&lt;&gt;"",A2232&lt;&gt;""),VLOOKUP(G2232,ConversionTable!B$2:D$402,3),"")</f>
        <v/>
      </c>
      <c r="K2232" t="str">
        <f>IF(AND(ConversionTable!$F$2&lt;&gt;"",A2232&lt;&gt;""),VLOOKUP(J2232,ConversionTable!I$4:K$7,3),"")</f>
        <v/>
      </c>
      <c r="M2232" t="str">
        <f>IF(A2232&lt;&gt;"",(RawData!AC2232*ScoringModel!$B$11+RawData!AD2232*ScoringModel!$B$21+RawData!AE2232*ScoringModel!$B$31)*0.01,"")</f>
        <v/>
      </c>
      <c r="N2232" t="str">
        <f>IF(A2232&lt;&gt;"",(RawData!H2232*ScoringModel!$B$4+RawData!I2232*ScoringModel!$B$5+RawData!J2232*ScoringModel!$B$6+RawData!K2232*ScoringModel!$B$7+RawData!L2232*ScoringModel!$B$8+RawData!M2232*ScoringModel!$B$9+RawData!N2232*ScoringModel!$B$10)*0.01,"")</f>
        <v/>
      </c>
      <c r="O2232" t="str">
        <f>IF(A2232&lt;&gt;"",(RawData!O2232*ScoringModel!$B$14+RawData!P2232*ScoringModel!$B$15+RawData!Q2232*ScoringModel!$B$16+RawData!R2232*ScoringModel!$B$17+RawData!S2232*ScoringModel!$B$18+RawData!T2232*ScoringModel!$B$19+RawData!U2232*ScoringModel!$B$20)*0.01,"")</f>
        <v/>
      </c>
      <c r="P2232" t="str">
        <f>IF(A2232&lt;&gt;"",(RawData!V2232*ScoringModel!$B$24+RawData!W2232*ScoringModel!$B$25+RawData!X2232*ScoringModel!$B$26+RawData!Y2232*ScoringModel!$B$27+RawData!Z2232*ScoringModel!$B$28+RawData!AA2232*ScoringModel!$B$29+RawData!AB2232*ScoringModel!$B$30)*0.01,"")</f>
        <v/>
      </c>
      <c r="Q2232" s="19"/>
      <c r="R2232" s="19"/>
      <c r="S2232" s="19"/>
      <c r="T2232" s="19"/>
      <c r="U2232" s="19"/>
      <c r="V2232" s="19"/>
    </row>
    <row r="2233" spans="1:22" x14ac:dyDescent="0.25">
      <c r="A2233" t="str">
        <f>IF(RawData!A2233&lt;&gt;"",RawData!A2233,"")</f>
        <v/>
      </c>
      <c r="B2233" t="str">
        <f>IF(RawData!B2233&lt;&gt;"",CONCATENATE(RawData!B2233,", ",RawData!C2233),"")</f>
        <v/>
      </c>
      <c r="C2233" t="str">
        <f>IF(RawData!D2233&lt;&gt;"",RawData!D2233,"")</f>
        <v/>
      </c>
      <c r="D2233" s="28" t="str">
        <f>IF(RawData!E2233&lt;&gt;"",RawData!E2233,"")</f>
        <v/>
      </c>
      <c r="E2233" t="str">
        <f>IF(RawData!F2233&lt;&gt;"",CONCATENATE(RawData!F2233,", ",LEFT(RawData!G2233,1)),"")</f>
        <v/>
      </c>
      <c r="G2233" s="30" t="str">
        <f t="shared" si="34"/>
        <v/>
      </c>
      <c r="H2233" t="str">
        <f>IF(A2233&lt;&gt;"",VLOOKUP(G2233,ScoreRanges!$C$4:$E$8,3),"")</f>
        <v/>
      </c>
      <c r="J2233" s="30" t="str">
        <f>IF(AND(ConversionTable!$F$2&lt;&gt;"",A2233&lt;&gt;""),VLOOKUP(G2233,ConversionTable!B$2:D$402,3),"")</f>
        <v/>
      </c>
      <c r="K2233" t="str">
        <f>IF(AND(ConversionTable!$F$2&lt;&gt;"",A2233&lt;&gt;""),VLOOKUP(J2233,ConversionTable!I$4:K$7,3),"")</f>
        <v/>
      </c>
      <c r="M2233" t="str">
        <f>IF(A2233&lt;&gt;"",(RawData!AC2233*ScoringModel!$B$11+RawData!AD2233*ScoringModel!$B$21+RawData!AE2233*ScoringModel!$B$31)*0.01,"")</f>
        <v/>
      </c>
      <c r="N2233" t="str">
        <f>IF(A2233&lt;&gt;"",(RawData!H2233*ScoringModel!$B$4+RawData!I2233*ScoringModel!$B$5+RawData!J2233*ScoringModel!$B$6+RawData!K2233*ScoringModel!$B$7+RawData!L2233*ScoringModel!$B$8+RawData!M2233*ScoringModel!$B$9+RawData!N2233*ScoringModel!$B$10)*0.01,"")</f>
        <v/>
      </c>
      <c r="O2233" t="str">
        <f>IF(A2233&lt;&gt;"",(RawData!O2233*ScoringModel!$B$14+RawData!P2233*ScoringModel!$B$15+RawData!Q2233*ScoringModel!$B$16+RawData!R2233*ScoringModel!$B$17+RawData!S2233*ScoringModel!$B$18+RawData!T2233*ScoringModel!$B$19+RawData!U2233*ScoringModel!$B$20)*0.01,"")</f>
        <v/>
      </c>
      <c r="P2233" t="str">
        <f>IF(A2233&lt;&gt;"",(RawData!V2233*ScoringModel!$B$24+RawData!W2233*ScoringModel!$B$25+RawData!X2233*ScoringModel!$B$26+RawData!Y2233*ScoringModel!$B$27+RawData!Z2233*ScoringModel!$B$28+RawData!AA2233*ScoringModel!$B$29+RawData!AB2233*ScoringModel!$B$30)*0.01,"")</f>
        <v/>
      </c>
      <c r="Q2233" s="19"/>
      <c r="R2233" s="19"/>
      <c r="S2233" s="19"/>
      <c r="T2233" s="19"/>
      <c r="U2233" s="19"/>
      <c r="V2233" s="19"/>
    </row>
    <row r="2234" spans="1:22" x14ac:dyDescent="0.25">
      <c r="A2234" t="str">
        <f>IF(RawData!A2234&lt;&gt;"",RawData!A2234,"")</f>
        <v/>
      </c>
      <c r="B2234" t="str">
        <f>IF(RawData!B2234&lt;&gt;"",CONCATENATE(RawData!B2234,", ",RawData!C2234),"")</f>
        <v/>
      </c>
      <c r="C2234" t="str">
        <f>IF(RawData!D2234&lt;&gt;"",RawData!D2234,"")</f>
        <v/>
      </c>
      <c r="D2234" s="28" t="str">
        <f>IF(RawData!E2234&lt;&gt;"",RawData!E2234,"")</f>
        <v/>
      </c>
      <c r="E2234" t="str">
        <f>IF(RawData!F2234&lt;&gt;"",CONCATENATE(RawData!F2234,", ",LEFT(RawData!G2234,1)),"")</f>
        <v/>
      </c>
      <c r="G2234" s="30" t="str">
        <f t="shared" si="34"/>
        <v/>
      </c>
      <c r="H2234" t="str">
        <f>IF(A2234&lt;&gt;"",VLOOKUP(G2234,ScoreRanges!$C$4:$E$8,3),"")</f>
        <v/>
      </c>
      <c r="J2234" s="30" t="str">
        <f>IF(AND(ConversionTable!$F$2&lt;&gt;"",A2234&lt;&gt;""),VLOOKUP(G2234,ConversionTable!B$2:D$402,3),"")</f>
        <v/>
      </c>
      <c r="K2234" t="str">
        <f>IF(AND(ConversionTable!$F$2&lt;&gt;"",A2234&lt;&gt;""),VLOOKUP(J2234,ConversionTable!I$4:K$7,3),"")</f>
        <v/>
      </c>
      <c r="M2234" t="str">
        <f>IF(A2234&lt;&gt;"",(RawData!AC2234*ScoringModel!$B$11+RawData!AD2234*ScoringModel!$B$21+RawData!AE2234*ScoringModel!$B$31)*0.01,"")</f>
        <v/>
      </c>
      <c r="N2234" t="str">
        <f>IF(A2234&lt;&gt;"",(RawData!H2234*ScoringModel!$B$4+RawData!I2234*ScoringModel!$B$5+RawData!J2234*ScoringModel!$B$6+RawData!K2234*ScoringModel!$B$7+RawData!L2234*ScoringModel!$B$8+RawData!M2234*ScoringModel!$B$9+RawData!N2234*ScoringModel!$B$10)*0.01,"")</f>
        <v/>
      </c>
      <c r="O2234" t="str">
        <f>IF(A2234&lt;&gt;"",(RawData!O2234*ScoringModel!$B$14+RawData!P2234*ScoringModel!$B$15+RawData!Q2234*ScoringModel!$B$16+RawData!R2234*ScoringModel!$B$17+RawData!S2234*ScoringModel!$B$18+RawData!T2234*ScoringModel!$B$19+RawData!U2234*ScoringModel!$B$20)*0.01,"")</f>
        <v/>
      </c>
      <c r="P2234" t="str">
        <f>IF(A2234&lt;&gt;"",(RawData!V2234*ScoringModel!$B$24+RawData!W2234*ScoringModel!$B$25+RawData!X2234*ScoringModel!$B$26+RawData!Y2234*ScoringModel!$B$27+RawData!Z2234*ScoringModel!$B$28+RawData!AA2234*ScoringModel!$B$29+RawData!AB2234*ScoringModel!$B$30)*0.01,"")</f>
        <v/>
      </c>
      <c r="Q2234" s="19"/>
      <c r="R2234" s="19"/>
      <c r="S2234" s="19"/>
      <c r="T2234" s="19"/>
      <c r="U2234" s="19"/>
      <c r="V2234" s="19"/>
    </row>
    <row r="2235" spans="1:22" x14ac:dyDescent="0.25">
      <c r="A2235" t="str">
        <f>IF(RawData!A2235&lt;&gt;"",RawData!A2235,"")</f>
        <v/>
      </c>
      <c r="B2235" t="str">
        <f>IF(RawData!B2235&lt;&gt;"",CONCATENATE(RawData!B2235,", ",RawData!C2235),"")</f>
        <v/>
      </c>
      <c r="C2235" t="str">
        <f>IF(RawData!D2235&lt;&gt;"",RawData!D2235,"")</f>
        <v/>
      </c>
      <c r="D2235" s="28" t="str">
        <f>IF(RawData!E2235&lt;&gt;"",RawData!E2235,"")</f>
        <v/>
      </c>
      <c r="E2235" t="str">
        <f>IF(RawData!F2235&lt;&gt;"",CONCATENATE(RawData!F2235,", ",LEFT(RawData!G2235,1)),"")</f>
        <v/>
      </c>
      <c r="G2235" s="30" t="str">
        <f t="shared" si="34"/>
        <v/>
      </c>
      <c r="H2235" t="str">
        <f>IF(A2235&lt;&gt;"",VLOOKUP(G2235,ScoreRanges!$C$4:$E$8,3),"")</f>
        <v/>
      </c>
      <c r="J2235" s="30" t="str">
        <f>IF(AND(ConversionTable!$F$2&lt;&gt;"",A2235&lt;&gt;""),VLOOKUP(G2235,ConversionTable!B$2:D$402,3),"")</f>
        <v/>
      </c>
      <c r="K2235" t="str">
        <f>IF(AND(ConversionTable!$F$2&lt;&gt;"",A2235&lt;&gt;""),VLOOKUP(J2235,ConversionTable!I$4:K$7,3),"")</f>
        <v/>
      </c>
      <c r="M2235" t="str">
        <f>IF(A2235&lt;&gt;"",(RawData!AC2235*ScoringModel!$B$11+RawData!AD2235*ScoringModel!$B$21+RawData!AE2235*ScoringModel!$B$31)*0.01,"")</f>
        <v/>
      </c>
      <c r="N2235" t="str">
        <f>IF(A2235&lt;&gt;"",(RawData!H2235*ScoringModel!$B$4+RawData!I2235*ScoringModel!$B$5+RawData!J2235*ScoringModel!$B$6+RawData!K2235*ScoringModel!$B$7+RawData!L2235*ScoringModel!$B$8+RawData!M2235*ScoringModel!$B$9+RawData!N2235*ScoringModel!$B$10)*0.01,"")</f>
        <v/>
      </c>
      <c r="O2235" t="str">
        <f>IF(A2235&lt;&gt;"",(RawData!O2235*ScoringModel!$B$14+RawData!P2235*ScoringModel!$B$15+RawData!Q2235*ScoringModel!$B$16+RawData!R2235*ScoringModel!$B$17+RawData!S2235*ScoringModel!$B$18+RawData!T2235*ScoringModel!$B$19+RawData!U2235*ScoringModel!$B$20)*0.01,"")</f>
        <v/>
      </c>
      <c r="P2235" t="str">
        <f>IF(A2235&lt;&gt;"",(RawData!V2235*ScoringModel!$B$24+RawData!W2235*ScoringModel!$B$25+RawData!X2235*ScoringModel!$B$26+RawData!Y2235*ScoringModel!$B$27+RawData!Z2235*ScoringModel!$B$28+RawData!AA2235*ScoringModel!$B$29+RawData!AB2235*ScoringModel!$B$30)*0.01,"")</f>
        <v/>
      </c>
      <c r="Q2235" s="19"/>
      <c r="R2235" s="19"/>
      <c r="S2235" s="19"/>
      <c r="T2235" s="19"/>
      <c r="U2235" s="19"/>
      <c r="V2235" s="19"/>
    </row>
    <row r="2236" spans="1:22" x14ac:dyDescent="0.25">
      <c r="A2236" t="str">
        <f>IF(RawData!A2236&lt;&gt;"",RawData!A2236,"")</f>
        <v/>
      </c>
      <c r="B2236" t="str">
        <f>IF(RawData!B2236&lt;&gt;"",CONCATENATE(RawData!B2236,", ",RawData!C2236),"")</f>
        <v/>
      </c>
      <c r="C2236" t="str">
        <f>IF(RawData!D2236&lt;&gt;"",RawData!D2236,"")</f>
        <v/>
      </c>
      <c r="D2236" s="28" t="str">
        <f>IF(RawData!E2236&lt;&gt;"",RawData!E2236,"")</f>
        <v/>
      </c>
      <c r="E2236" t="str">
        <f>IF(RawData!F2236&lt;&gt;"",CONCATENATE(RawData!F2236,", ",LEFT(RawData!G2236,1)),"")</f>
        <v/>
      </c>
      <c r="G2236" s="30" t="str">
        <f t="shared" si="34"/>
        <v/>
      </c>
      <c r="H2236" t="str">
        <f>IF(A2236&lt;&gt;"",VLOOKUP(G2236,ScoreRanges!$C$4:$E$8,3),"")</f>
        <v/>
      </c>
      <c r="J2236" s="30" t="str">
        <f>IF(AND(ConversionTable!$F$2&lt;&gt;"",A2236&lt;&gt;""),VLOOKUP(G2236,ConversionTable!B$2:D$402,3),"")</f>
        <v/>
      </c>
      <c r="K2236" t="str">
        <f>IF(AND(ConversionTable!$F$2&lt;&gt;"",A2236&lt;&gt;""),VLOOKUP(J2236,ConversionTable!I$4:K$7,3),"")</f>
        <v/>
      </c>
      <c r="M2236" t="str">
        <f>IF(A2236&lt;&gt;"",(RawData!AC2236*ScoringModel!$B$11+RawData!AD2236*ScoringModel!$B$21+RawData!AE2236*ScoringModel!$B$31)*0.01,"")</f>
        <v/>
      </c>
      <c r="N2236" t="str">
        <f>IF(A2236&lt;&gt;"",(RawData!H2236*ScoringModel!$B$4+RawData!I2236*ScoringModel!$B$5+RawData!J2236*ScoringModel!$B$6+RawData!K2236*ScoringModel!$B$7+RawData!L2236*ScoringModel!$B$8+RawData!M2236*ScoringModel!$B$9+RawData!N2236*ScoringModel!$B$10)*0.01,"")</f>
        <v/>
      </c>
      <c r="O2236" t="str">
        <f>IF(A2236&lt;&gt;"",(RawData!O2236*ScoringModel!$B$14+RawData!P2236*ScoringModel!$B$15+RawData!Q2236*ScoringModel!$B$16+RawData!R2236*ScoringModel!$B$17+RawData!S2236*ScoringModel!$B$18+RawData!T2236*ScoringModel!$B$19+RawData!U2236*ScoringModel!$B$20)*0.01,"")</f>
        <v/>
      </c>
      <c r="P2236" t="str">
        <f>IF(A2236&lt;&gt;"",(RawData!V2236*ScoringModel!$B$24+RawData!W2236*ScoringModel!$B$25+RawData!X2236*ScoringModel!$B$26+RawData!Y2236*ScoringModel!$B$27+RawData!Z2236*ScoringModel!$B$28+RawData!AA2236*ScoringModel!$B$29+RawData!AB2236*ScoringModel!$B$30)*0.01,"")</f>
        <v/>
      </c>
      <c r="Q2236" s="19"/>
      <c r="R2236" s="19"/>
      <c r="S2236" s="19"/>
      <c r="T2236" s="19"/>
      <c r="U2236" s="19"/>
      <c r="V2236" s="19"/>
    </row>
    <row r="2237" spans="1:22" x14ac:dyDescent="0.25">
      <c r="A2237" t="str">
        <f>IF(RawData!A2237&lt;&gt;"",RawData!A2237,"")</f>
        <v/>
      </c>
      <c r="B2237" t="str">
        <f>IF(RawData!B2237&lt;&gt;"",CONCATENATE(RawData!B2237,", ",RawData!C2237),"")</f>
        <v/>
      </c>
      <c r="C2237" t="str">
        <f>IF(RawData!D2237&lt;&gt;"",RawData!D2237,"")</f>
        <v/>
      </c>
      <c r="D2237" s="28" t="str">
        <f>IF(RawData!E2237&lt;&gt;"",RawData!E2237,"")</f>
        <v/>
      </c>
      <c r="E2237" t="str">
        <f>IF(RawData!F2237&lt;&gt;"",CONCATENATE(RawData!F2237,", ",LEFT(RawData!G2237,1)),"")</f>
        <v/>
      </c>
      <c r="G2237" s="30" t="str">
        <f t="shared" si="34"/>
        <v/>
      </c>
      <c r="H2237" t="str">
        <f>IF(A2237&lt;&gt;"",VLOOKUP(G2237,ScoreRanges!$C$4:$E$8,3),"")</f>
        <v/>
      </c>
      <c r="J2237" s="30" t="str">
        <f>IF(AND(ConversionTable!$F$2&lt;&gt;"",A2237&lt;&gt;""),VLOOKUP(G2237,ConversionTable!B$2:D$402,3),"")</f>
        <v/>
      </c>
      <c r="K2237" t="str">
        <f>IF(AND(ConversionTable!$F$2&lt;&gt;"",A2237&lt;&gt;""),VLOOKUP(J2237,ConversionTable!I$4:K$7,3),"")</f>
        <v/>
      </c>
      <c r="M2237" t="str">
        <f>IF(A2237&lt;&gt;"",(RawData!AC2237*ScoringModel!$B$11+RawData!AD2237*ScoringModel!$B$21+RawData!AE2237*ScoringModel!$B$31)*0.01,"")</f>
        <v/>
      </c>
      <c r="N2237" t="str">
        <f>IF(A2237&lt;&gt;"",(RawData!H2237*ScoringModel!$B$4+RawData!I2237*ScoringModel!$B$5+RawData!J2237*ScoringModel!$B$6+RawData!K2237*ScoringModel!$B$7+RawData!L2237*ScoringModel!$B$8+RawData!M2237*ScoringModel!$B$9+RawData!N2237*ScoringModel!$B$10)*0.01,"")</f>
        <v/>
      </c>
      <c r="O2237" t="str">
        <f>IF(A2237&lt;&gt;"",(RawData!O2237*ScoringModel!$B$14+RawData!P2237*ScoringModel!$B$15+RawData!Q2237*ScoringModel!$B$16+RawData!R2237*ScoringModel!$B$17+RawData!S2237*ScoringModel!$B$18+RawData!T2237*ScoringModel!$B$19+RawData!U2237*ScoringModel!$B$20)*0.01,"")</f>
        <v/>
      </c>
      <c r="P2237" t="str">
        <f>IF(A2237&lt;&gt;"",(RawData!V2237*ScoringModel!$B$24+RawData!W2237*ScoringModel!$B$25+RawData!X2237*ScoringModel!$B$26+RawData!Y2237*ScoringModel!$B$27+RawData!Z2237*ScoringModel!$B$28+RawData!AA2237*ScoringModel!$B$29+RawData!AB2237*ScoringModel!$B$30)*0.01,"")</f>
        <v/>
      </c>
      <c r="Q2237" s="19"/>
      <c r="R2237" s="19"/>
      <c r="S2237" s="19"/>
      <c r="T2237" s="19"/>
      <c r="U2237" s="19"/>
      <c r="V2237" s="19"/>
    </row>
    <row r="2238" spans="1:22" x14ac:dyDescent="0.25">
      <c r="A2238" t="str">
        <f>IF(RawData!A2238&lt;&gt;"",RawData!A2238,"")</f>
        <v/>
      </c>
      <c r="B2238" t="str">
        <f>IF(RawData!B2238&lt;&gt;"",CONCATENATE(RawData!B2238,", ",RawData!C2238),"")</f>
        <v/>
      </c>
      <c r="C2238" t="str">
        <f>IF(RawData!D2238&lt;&gt;"",RawData!D2238,"")</f>
        <v/>
      </c>
      <c r="D2238" s="28" t="str">
        <f>IF(RawData!E2238&lt;&gt;"",RawData!E2238,"")</f>
        <v/>
      </c>
      <c r="E2238" t="str">
        <f>IF(RawData!F2238&lt;&gt;"",CONCATENATE(RawData!F2238,", ",LEFT(RawData!G2238,1)),"")</f>
        <v/>
      </c>
      <c r="G2238" s="30" t="str">
        <f t="shared" si="34"/>
        <v/>
      </c>
      <c r="H2238" t="str">
        <f>IF(A2238&lt;&gt;"",VLOOKUP(G2238,ScoreRanges!$C$4:$E$8,3),"")</f>
        <v/>
      </c>
      <c r="J2238" s="30" t="str">
        <f>IF(AND(ConversionTable!$F$2&lt;&gt;"",A2238&lt;&gt;""),VLOOKUP(G2238,ConversionTable!B$2:D$402,3),"")</f>
        <v/>
      </c>
      <c r="K2238" t="str">
        <f>IF(AND(ConversionTable!$F$2&lt;&gt;"",A2238&lt;&gt;""),VLOOKUP(J2238,ConversionTable!I$4:K$7,3),"")</f>
        <v/>
      </c>
      <c r="M2238" t="str">
        <f>IF(A2238&lt;&gt;"",(RawData!AC2238*ScoringModel!$B$11+RawData!AD2238*ScoringModel!$B$21+RawData!AE2238*ScoringModel!$B$31)*0.01,"")</f>
        <v/>
      </c>
      <c r="N2238" t="str">
        <f>IF(A2238&lt;&gt;"",(RawData!H2238*ScoringModel!$B$4+RawData!I2238*ScoringModel!$B$5+RawData!J2238*ScoringModel!$B$6+RawData!K2238*ScoringModel!$B$7+RawData!L2238*ScoringModel!$B$8+RawData!M2238*ScoringModel!$B$9+RawData!N2238*ScoringModel!$B$10)*0.01,"")</f>
        <v/>
      </c>
      <c r="O2238" t="str">
        <f>IF(A2238&lt;&gt;"",(RawData!O2238*ScoringModel!$B$14+RawData!P2238*ScoringModel!$B$15+RawData!Q2238*ScoringModel!$B$16+RawData!R2238*ScoringModel!$B$17+RawData!S2238*ScoringModel!$B$18+RawData!T2238*ScoringModel!$B$19+RawData!U2238*ScoringModel!$B$20)*0.01,"")</f>
        <v/>
      </c>
      <c r="P2238" t="str">
        <f>IF(A2238&lt;&gt;"",(RawData!V2238*ScoringModel!$B$24+RawData!W2238*ScoringModel!$B$25+RawData!X2238*ScoringModel!$B$26+RawData!Y2238*ScoringModel!$B$27+RawData!Z2238*ScoringModel!$B$28+RawData!AA2238*ScoringModel!$B$29+RawData!AB2238*ScoringModel!$B$30)*0.01,"")</f>
        <v/>
      </c>
      <c r="Q2238" s="19"/>
      <c r="R2238" s="19"/>
      <c r="S2238" s="19"/>
      <c r="T2238" s="19"/>
      <c r="U2238" s="19"/>
      <c r="V2238" s="19"/>
    </row>
    <row r="2239" spans="1:22" x14ac:dyDescent="0.25">
      <c r="A2239" t="str">
        <f>IF(RawData!A2239&lt;&gt;"",RawData!A2239,"")</f>
        <v/>
      </c>
      <c r="B2239" t="str">
        <f>IF(RawData!B2239&lt;&gt;"",CONCATENATE(RawData!B2239,", ",RawData!C2239),"")</f>
        <v/>
      </c>
      <c r="C2239" t="str">
        <f>IF(RawData!D2239&lt;&gt;"",RawData!D2239,"")</f>
        <v/>
      </c>
      <c r="D2239" s="28" t="str">
        <f>IF(RawData!E2239&lt;&gt;"",RawData!E2239,"")</f>
        <v/>
      </c>
      <c r="E2239" t="str">
        <f>IF(RawData!F2239&lt;&gt;"",CONCATENATE(RawData!F2239,", ",LEFT(RawData!G2239,1)),"")</f>
        <v/>
      </c>
      <c r="G2239" s="30" t="str">
        <f t="shared" si="34"/>
        <v/>
      </c>
      <c r="H2239" t="str">
        <f>IF(A2239&lt;&gt;"",VLOOKUP(G2239,ScoreRanges!$C$4:$E$8,3),"")</f>
        <v/>
      </c>
      <c r="J2239" s="30" t="str">
        <f>IF(AND(ConversionTable!$F$2&lt;&gt;"",A2239&lt;&gt;""),VLOOKUP(G2239,ConversionTable!B$2:D$402,3),"")</f>
        <v/>
      </c>
      <c r="K2239" t="str">
        <f>IF(AND(ConversionTable!$F$2&lt;&gt;"",A2239&lt;&gt;""),VLOOKUP(J2239,ConversionTable!I$4:K$7,3),"")</f>
        <v/>
      </c>
      <c r="M2239" t="str">
        <f>IF(A2239&lt;&gt;"",(RawData!AC2239*ScoringModel!$B$11+RawData!AD2239*ScoringModel!$B$21+RawData!AE2239*ScoringModel!$B$31)*0.01,"")</f>
        <v/>
      </c>
      <c r="N2239" t="str">
        <f>IF(A2239&lt;&gt;"",(RawData!H2239*ScoringModel!$B$4+RawData!I2239*ScoringModel!$B$5+RawData!J2239*ScoringModel!$B$6+RawData!K2239*ScoringModel!$B$7+RawData!L2239*ScoringModel!$B$8+RawData!M2239*ScoringModel!$B$9+RawData!N2239*ScoringModel!$B$10)*0.01,"")</f>
        <v/>
      </c>
      <c r="O2239" t="str">
        <f>IF(A2239&lt;&gt;"",(RawData!O2239*ScoringModel!$B$14+RawData!P2239*ScoringModel!$B$15+RawData!Q2239*ScoringModel!$B$16+RawData!R2239*ScoringModel!$B$17+RawData!S2239*ScoringModel!$B$18+RawData!T2239*ScoringModel!$B$19+RawData!U2239*ScoringModel!$B$20)*0.01,"")</f>
        <v/>
      </c>
      <c r="P2239" t="str">
        <f>IF(A2239&lt;&gt;"",(RawData!V2239*ScoringModel!$B$24+RawData!W2239*ScoringModel!$B$25+RawData!X2239*ScoringModel!$B$26+RawData!Y2239*ScoringModel!$B$27+RawData!Z2239*ScoringModel!$B$28+RawData!AA2239*ScoringModel!$B$29+RawData!AB2239*ScoringModel!$B$30)*0.01,"")</f>
        <v/>
      </c>
      <c r="Q2239" s="19"/>
      <c r="R2239" s="19"/>
      <c r="S2239" s="19"/>
      <c r="T2239" s="19"/>
      <c r="U2239" s="19"/>
      <c r="V2239" s="19"/>
    </row>
    <row r="2240" spans="1:22" x14ac:dyDescent="0.25">
      <c r="A2240" t="str">
        <f>IF(RawData!A2240&lt;&gt;"",RawData!A2240,"")</f>
        <v/>
      </c>
      <c r="B2240" t="str">
        <f>IF(RawData!B2240&lt;&gt;"",CONCATENATE(RawData!B2240,", ",RawData!C2240),"")</f>
        <v/>
      </c>
      <c r="C2240" t="str">
        <f>IF(RawData!D2240&lt;&gt;"",RawData!D2240,"")</f>
        <v/>
      </c>
      <c r="D2240" s="28" t="str">
        <f>IF(RawData!E2240&lt;&gt;"",RawData!E2240,"")</f>
        <v/>
      </c>
      <c r="E2240" t="str">
        <f>IF(RawData!F2240&lt;&gt;"",CONCATENATE(RawData!F2240,", ",LEFT(RawData!G2240,1)),"")</f>
        <v/>
      </c>
      <c r="G2240" s="30" t="str">
        <f t="shared" si="34"/>
        <v/>
      </c>
      <c r="H2240" t="str">
        <f>IF(A2240&lt;&gt;"",VLOOKUP(G2240,ScoreRanges!$C$4:$E$8,3),"")</f>
        <v/>
      </c>
      <c r="J2240" s="30" t="str">
        <f>IF(AND(ConversionTable!$F$2&lt;&gt;"",A2240&lt;&gt;""),VLOOKUP(G2240,ConversionTable!B$2:D$402,3),"")</f>
        <v/>
      </c>
      <c r="K2240" t="str">
        <f>IF(AND(ConversionTable!$F$2&lt;&gt;"",A2240&lt;&gt;""),VLOOKUP(J2240,ConversionTable!I$4:K$7,3),"")</f>
        <v/>
      </c>
      <c r="M2240" t="str">
        <f>IF(A2240&lt;&gt;"",(RawData!AC2240*ScoringModel!$B$11+RawData!AD2240*ScoringModel!$B$21+RawData!AE2240*ScoringModel!$B$31)*0.01,"")</f>
        <v/>
      </c>
      <c r="N2240" t="str">
        <f>IF(A2240&lt;&gt;"",(RawData!H2240*ScoringModel!$B$4+RawData!I2240*ScoringModel!$B$5+RawData!J2240*ScoringModel!$B$6+RawData!K2240*ScoringModel!$B$7+RawData!L2240*ScoringModel!$B$8+RawData!M2240*ScoringModel!$B$9+RawData!N2240*ScoringModel!$B$10)*0.01,"")</f>
        <v/>
      </c>
      <c r="O2240" t="str">
        <f>IF(A2240&lt;&gt;"",(RawData!O2240*ScoringModel!$B$14+RawData!P2240*ScoringModel!$B$15+RawData!Q2240*ScoringModel!$B$16+RawData!R2240*ScoringModel!$B$17+RawData!S2240*ScoringModel!$B$18+RawData!T2240*ScoringModel!$B$19+RawData!U2240*ScoringModel!$B$20)*0.01,"")</f>
        <v/>
      </c>
      <c r="P2240" t="str">
        <f>IF(A2240&lt;&gt;"",(RawData!V2240*ScoringModel!$B$24+RawData!W2240*ScoringModel!$B$25+RawData!X2240*ScoringModel!$B$26+RawData!Y2240*ScoringModel!$B$27+RawData!Z2240*ScoringModel!$B$28+RawData!AA2240*ScoringModel!$B$29+RawData!AB2240*ScoringModel!$B$30)*0.01,"")</f>
        <v/>
      </c>
      <c r="Q2240" s="19"/>
      <c r="R2240" s="19"/>
      <c r="S2240" s="19"/>
      <c r="T2240" s="19"/>
      <c r="U2240" s="19"/>
      <c r="V2240" s="19"/>
    </row>
    <row r="2241" spans="1:22" x14ac:dyDescent="0.25">
      <c r="A2241" t="str">
        <f>IF(RawData!A2241&lt;&gt;"",RawData!A2241,"")</f>
        <v/>
      </c>
      <c r="B2241" t="str">
        <f>IF(RawData!B2241&lt;&gt;"",CONCATENATE(RawData!B2241,", ",RawData!C2241),"")</f>
        <v/>
      </c>
      <c r="C2241" t="str">
        <f>IF(RawData!D2241&lt;&gt;"",RawData!D2241,"")</f>
        <v/>
      </c>
      <c r="D2241" s="28" t="str">
        <f>IF(RawData!E2241&lt;&gt;"",RawData!E2241,"")</f>
        <v/>
      </c>
      <c r="E2241" t="str">
        <f>IF(RawData!F2241&lt;&gt;"",CONCATENATE(RawData!F2241,", ",LEFT(RawData!G2241,1)),"")</f>
        <v/>
      </c>
      <c r="G2241" s="30" t="str">
        <f t="shared" si="34"/>
        <v/>
      </c>
      <c r="H2241" t="str">
        <f>IF(A2241&lt;&gt;"",VLOOKUP(G2241,ScoreRanges!$C$4:$E$8,3),"")</f>
        <v/>
      </c>
      <c r="J2241" s="30" t="str">
        <f>IF(AND(ConversionTable!$F$2&lt;&gt;"",A2241&lt;&gt;""),VLOOKUP(G2241,ConversionTable!B$2:D$402,3),"")</f>
        <v/>
      </c>
      <c r="K2241" t="str">
        <f>IF(AND(ConversionTable!$F$2&lt;&gt;"",A2241&lt;&gt;""),VLOOKUP(J2241,ConversionTable!I$4:K$7,3),"")</f>
        <v/>
      </c>
      <c r="M2241" t="str">
        <f>IF(A2241&lt;&gt;"",(RawData!AC2241*ScoringModel!$B$11+RawData!AD2241*ScoringModel!$B$21+RawData!AE2241*ScoringModel!$B$31)*0.01,"")</f>
        <v/>
      </c>
      <c r="N2241" t="str">
        <f>IF(A2241&lt;&gt;"",(RawData!H2241*ScoringModel!$B$4+RawData!I2241*ScoringModel!$B$5+RawData!J2241*ScoringModel!$B$6+RawData!K2241*ScoringModel!$B$7+RawData!L2241*ScoringModel!$B$8+RawData!M2241*ScoringModel!$B$9+RawData!N2241*ScoringModel!$B$10)*0.01,"")</f>
        <v/>
      </c>
      <c r="O2241" t="str">
        <f>IF(A2241&lt;&gt;"",(RawData!O2241*ScoringModel!$B$14+RawData!P2241*ScoringModel!$B$15+RawData!Q2241*ScoringModel!$B$16+RawData!R2241*ScoringModel!$B$17+RawData!S2241*ScoringModel!$B$18+RawData!T2241*ScoringModel!$B$19+RawData!U2241*ScoringModel!$B$20)*0.01,"")</f>
        <v/>
      </c>
      <c r="P2241" t="str">
        <f>IF(A2241&lt;&gt;"",(RawData!V2241*ScoringModel!$B$24+RawData!W2241*ScoringModel!$B$25+RawData!X2241*ScoringModel!$B$26+RawData!Y2241*ScoringModel!$B$27+RawData!Z2241*ScoringModel!$B$28+RawData!AA2241*ScoringModel!$B$29+RawData!AB2241*ScoringModel!$B$30)*0.01,"")</f>
        <v/>
      </c>
      <c r="Q2241" s="19"/>
      <c r="R2241" s="19"/>
      <c r="S2241" s="19"/>
      <c r="T2241" s="19"/>
      <c r="U2241" s="19"/>
      <c r="V2241" s="19"/>
    </row>
    <row r="2242" spans="1:22" x14ac:dyDescent="0.25">
      <c r="A2242" t="str">
        <f>IF(RawData!A2242&lt;&gt;"",RawData!A2242,"")</f>
        <v/>
      </c>
      <c r="B2242" t="str">
        <f>IF(RawData!B2242&lt;&gt;"",CONCATENATE(RawData!B2242,", ",RawData!C2242),"")</f>
        <v/>
      </c>
      <c r="C2242" t="str">
        <f>IF(RawData!D2242&lt;&gt;"",RawData!D2242,"")</f>
        <v/>
      </c>
      <c r="D2242" s="28" t="str">
        <f>IF(RawData!E2242&lt;&gt;"",RawData!E2242,"")</f>
        <v/>
      </c>
      <c r="E2242" t="str">
        <f>IF(RawData!F2242&lt;&gt;"",CONCATENATE(RawData!F2242,", ",LEFT(RawData!G2242,1)),"")</f>
        <v/>
      </c>
      <c r="G2242" s="30" t="str">
        <f t="shared" si="34"/>
        <v/>
      </c>
      <c r="H2242" t="str">
        <f>IF(A2242&lt;&gt;"",VLOOKUP(G2242,ScoreRanges!$C$4:$E$8,3),"")</f>
        <v/>
      </c>
      <c r="J2242" s="30" t="str">
        <f>IF(AND(ConversionTable!$F$2&lt;&gt;"",A2242&lt;&gt;""),VLOOKUP(G2242,ConversionTable!B$2:D$402,3),"")</f>
        <v/>
      </c>
      <c r="K2242" t="str">
        <f>IF(AND(ConversionTable!$F$2&lt;&gt;"",A2242&lt;&gt;""),VLOOKUP(J2242,ConversionTable!I$4:K$7,3),"")</f>
        <v/>
      </c>
      <c r="M2242" t="str">
        <f>IF(A2242&lt;&gt;"",(RawData!AC2242*ScoringModel!$B$11+RawData!AD2242*ScoringModel!$B$21+RawData!AE2242*ScoringModel!$B$31)*0.01,"")</f>
        <v/>
      </c>
      <c r="N2242" t="str">
        <f>IF(A2242&lt;&gt;"",(RawData!H2242*ScoringModel!$B$4+RawData!I2242*ScoringModel!$B$5+RawData!J2242*ScoringModel!$B$6+RawData!K2242*ScoringModel!$B$7+RawData!L2242*ScoringModel!$B$8+RawData!M2242*ScoringModel!$B$9+RawData!N2242*ScoringModel!$B$10)*0.01,"")</f>
        <v/>
      </c>
      <c r="O2242" t="str">
        <f>IF(A2242&lt;&gt;"",(RawData!O2242*ScoringModel!$B$14+RawData!P2242*ScoringModel!$B$15+RawData!Q2242*ScoringModel!$B$16+RawData!R2242*ScoringModel!$B$17+RawData!S2242*ScoringModel!$B$18+RawData!T2242*ScoringModel!$B$19+RawData!U2242*ScoringModel!$B$20)*0.01,"")</f>
        <v/>
      </c>
      <c r="P2242" t="str">
        <f>IF(A2242&lt;&gt;"",(RawData!V2242*ScoringModel!$B$24+RawData!W2242*ScoringModel!$B$25+RawData!X2242*ScoringModel!$B$26+RawData!Y2242*ScoringModel!$B$27+RawData!Z2242*ScoringModel!$B$28+RawData!AA2242*ScoringModel!$B$29+RawData!AB2242*ScoringModel!$B$30)*0.01,"")</f>
        <v/>
      </c>
      <c r="Q2242" s="19"/>
      <c r="R2242" s="19"/>
      <c r="S2242" s="19"/>
      <c r="T2242" s="19"/>
      <c r="U2242" s="19"/>
      <c r="V2242" s="19"/>
    </row>
    <row r="2243" spans="1:22" x14ac:dyDescent="0.25">
      <c r="A2243" t="str">
        <f>IF(RawData!A2243&lt;&gt;"",RawData!A2243,"")</f>
        <v/>
      </c>
      <c r="B2243" t="str">
        <f>IF(RawData!B2243&lt;&gt;"",CONCATENATE(RawData!B2243,", ",RawData!C2243),"")</f>
        <v/>
      </c>
      <c r="C2243" t="str">
        <f>IF(RawData!D2243&lt;&gt;"",RawData!D2243,"")</f>
        <v/>
      </c>
      <c r="D2243" s="28" t="str">
        <f>IF(RawData!E2243&lt;&gt;"",RawData!E2243,"")</f>
        <v/>
      </c>
      <c r="E2243" t="str">
        <f>IF(RawData!F2243&lt;&gt;"",CONCATENATE(RawData!F2243,", ",LEFT(RawData!G2243,1)),"")</f>
        <v/>
      </c>
      <c r="G2243" s="30" t="str">
        <f t="shared" ref="G2243:G2306" si="35">IF(A2243&lt;&gt;"",SUM(M2243:P2243),"")</f>
        <v/>
      </c>
      <c r="H2243" t="str">
        <f>IF(A2243&lt;&gt;"",VLOOKUP(G2243,ScoreRanges!$C$4:$E$8,3),"")</f>
        <v/>
      </c>
      <c r="J2243" s="30" t="str">
        <f>IF(AND(ConversionTable!$F$2&lt;&gt;"",A2243&lt;&gt;""),VLOOKUP(G2243,ConversionTable!B$2:D$402,3),"")</f>
        <v/>
      </c>
      <c r="K2243" t="str">
        <f>IF(AND(ConversionTable!$F$2&lt;&gt;"",A2243&lt;&gt;""),VLOOKUP(J2243,ConversionTable!I$4:K$7,3),"")</f>
        <v/>
      </c>
      <c r="M2243" t="str">
        <f>IF(A2243&lt;&gt;"",(RawData!AC2243*ScoringModel!$B$11+RawData!AD2243*ScoringModel!$B$21+RawData!AE2243*ScoringModel!$B$31)*0.01,"")</f>
        <v/>
      </c>
      <c r="N2243" t="str">
        <f>IF(A2243&lt;&gt;"",(RawData!H2243*ScoringModel!$B$4+RawData!I2243*ScoringModel!$B$5+RawData!J2243*ScoringModel!$B$6+RawData!K2243*ScoringModel!$B$7+RawData!L2243*ScoringModel!$B$8+RawData!M2243*ScoringModel!$B$9+RawData!N2243*ScoringModel!$B$10)*0.01,"")</f>
        <v/>
      </c>
      <c r="O2243" t="str">
        <f>IF(A2243&lt;&gt;"",(RawData!O2243*ScoringModel!$B$14+RawData!P2243*ScoringModel!$B$15+RawData!Q2243*ScoringModel!$B$16+RawData!R2243*ScoringModel!$B$17+RawData!S2243*ScoringModel!$B$18+RawData!T2243*ScoringModel!$B$19+RawData!U2243*ScoringModel!$B$20)*0.01,"")</f>
        <v/>
      </c>
      <c r="P2243" t="str">
        <f>IF(A2243&lt;&gt;"",(RawData!V2243*ScoringModel!$B$24+RawData!W2243*ScoringModel!$B$25+RawData!X2243*ScoringModel!$B$26+RawData!Y2243*ScoringModel!$B$27+RawData!Z2243*ScoringModel!$B$28+RawData!AA2243*ScoringModel!$B$29+RawData!AB2243*ScoringModel!$B$30)*0.01,"")</f>
        <v/>
      </c>
      <c r="Q2243" s="19"/>
      <c r="R2243" s="19"/>
      <c r="S2243" s="19"/>
      <c r="T2243" s="19"/>
      <c r="U2243" s="19"/>
      <c r="V2243" s="19"/>
    </row>
    <row r="2244" spans="1:22" x14ac:dyDescent="0.25">
      <c r="A2244" t="str">
        <f>IF(RawData!A2244&lt;&gt;"",RawData!A2244,"")</f>
        <v/>
      </c>
      <c r="B2244" t="str">
        <f>IF(RawData!B2244&lt;&gt;"",CONCATENATE(RawData!B2244,", ",RawData!C2244),"")</f>
        <v/>
      </c>
      <c r="C2244" t="str">
        <f>IF(RawData!D2244&lt;&gt;"",RawData!D2244,"")</f>
        <v/>
      </c>
      <c r="D2244" s="28" t="str">
        <f>IF(RawData!E2244&lt;&gt;"",RawData!E2244,"")</f>
        <v/>
      </c>
      <c r="E2244" t="str">
        <f>IF(RawData!F2244&lt;&gt;"",CONCATENATE(RawData!F2244,", ",LEFT(RawData!G2244,1)),"")</f>
        <v/>
      </c>
      <c r="G2244" s="30" t="str">
        <f t="shared" si="35"/>
        <v/>
      </c>
      <c r="H2244" t="str">
        <f>IF(A2244&lt;&gt;"",VLOOKUP(G2244,ScoreRanges!$C$4:$E$8,3),"")</f>
        <v/>
      </c>
      <c r="J2244" s="30" t="str">
        <f>IF(AND(ConversionTable!$F$2&lt;&gt;"",A2244&lt;&gt;""),VLOOKUP(G2244,ConversionTable!B$2:D$402,3),"")</f>
        <v/>
      </c>
      <c r="K2244" t="str">
        <f>IF(AND(ConversionTable!$F$2&lt;&gt;"",A2244&lt;&gt;""),VLOOKUP(J2244,ConversionTable!I$4:K$7,3),"")</f>
        <v/>
      </c>
      <c r="M2244" t="str">
        <f>IF(A2244&lt;&gt;"",(RawData!AC2244*ScoringModel!$B$11+RawData!AD2244*ScoringModel!$B$21+RawData!AE2244*ScoringModel!$B$31)*0.01,"")</f>
        <v/>
      </c>
      <c r="N2244" t="str">
        <f>IF(A2244&lt;&gt;"",(RawData!H2244*ScoringModel!$B$4+RawData!I2244*ScoringModel!$B$5+RawData!J2244*ScoringModel!$B$6+RawData!K2244*ScoringModel!$B$7+RawData!L2244*ScoringModel!$B$8+RawData!M2244*ScoringModel!$B$9+RawData!N2244*ScoringModel!$B$10)*0.01,"")</f>
        <v/>
      </c>
      <c r="O2244" t="str">
        <f>IF(A2244&lt;&gt;"",(RawData!O2244*ScoringModel!$B$14+RawData!P2244*ScoringModel!$B$15+RawData!Q2244*ScoringModel!$B$16+RawData!R2244*ScoringModel!$B$17+RawData!S2244*ScoringModel!$B$18+RawData!T2244*ScoringModel!$B$19+RawData!U2244*ScoringModel!$B$20)*0.01,"")</f>
        <v/>
      </c>
      <c r="P2244" t="str">
        <f>IF(A2244&lt;&gt;"",(RawData!V2244*ScoringModel!$B$24+RawData!W2244*ScoringModel!$B$25+RawData!X2244*ScoringModel!$B$26+RawData!Y2244*ScoringModel!$B$27+RawData!Z2244*ScoringModel!$B$28+RawData!AA2244*ScoringModel!$B$29+RawData!AB2244*ScoringModel!$B$30)*0.01,"")</f>
        <v/>
      </c>
      <c r="Q2244" s="19"/>
      <c r="R2244" s="19"/>
      <c r="S2244" s="19"/>
      <c r="T2244" s="19"/>
      <c r="U2244" s="19"/>
      <c r="V2244" s="19"/>
    </row>
    <row r="2245" spans="1:22" x14ac:dyDescent="0.25">
      <c r="A2245" t="str">
        <f>IF(RawData!A2245&lt;&gt;"",RawData!A2245,"")</f>
        <v/>
      </c>
      <c r="B2245" t="str">
        <f>IF(RawData!B2245&lt;&gt;"",CONCATENATE(RawData!B2245,", ",RawData!C2245),"")</f>
        <v/>
      </c>
      <c r="C2245" t="str">
        <f>IF(RawData!D2245&lt;&gt;"",RawData!D2245,"")</f>
        <v/>
      </c>
      <c r="D2245" s="28" t="str">
        <f>IF(RawData!E2245&lt;&gt;"",RawData!E2245,"")</f>
        <v/>
      </c>
      <c r="E2245" t="str">
        <f>IF(RawData!F2245&lt;&gt;"",CONCATENATE(RawData!F2245,", ",LEFT(RawData!G2245,1)),"")</f>
        <v/>
      </c>
      <c r="G2245" s="30" t="str">
        <f t="shared" si="35"/>
        <v/>
      </c>
      <c r="H2245" t="str">
        <f>IF(A2245&lt;&gt;"",VLOOKUP(G2245,ScoreRanges!$C$4:$E$8,3),"")</f>
        <v/>
      </c>
      <c r="J2245" s="30" t="str">
        <f>IF(AND(ConversionTable!$F$2&lt;&gt;"",A2245&lt;&gt;""),VLOOKUP(G2245,ConversionTable!B$2:D$402,3),"")</f>
        <v/>
      </c>
      <c r="K2245" t="str">
        <f>IF(AND(ConversionTable!$F$2&lt;&gt;"",A2245&lt;&gt;""),VLOOKUP(J2245,ConversionTable!I$4:K$7,3),"")</f>
        <v/>
      </c>
      <c r="M2245" t="str">
        <f>IF(A2245&lt;&gt;"",(RawData!AC2245*ScoringModel!$B$11+RawData!AD2245*ScoringModel!$B$21+RawData!AE2245*ScoringModel!$B$31)*0.01,"")</f>
        <v/>
      </c>
      <c r="N2245" t="str">
        <f>IF(A2245&lt;&gt;"",(RawData!H2245*ScoringModel!$B$4+RawData!I2245*ScoringModel!$B$5+RawData!J2245*ScoringModel!$B$6+RawData!K2245*ScoringModel!$B$7+RawData!L2245*ScoringModel!$B$8+RawData!M2245*ScoringModel!$B$9+RawData!N2245*ScoringModel!$B$10)*0.01,"")</f>
        <v/>
      </c>
      <c r="O2245" t="str">
        <f>IF(A2245&lt;&gt;"",(RawData!O2245*ScoringModel!$B$14+RawData!P2245*ScoringModel!$B$15+RawData!Q2245*ScoringModel!$B$16+RawData!R2245*ScoringModel!$B$17+RawData!S2245*ScoringModel!$B$18+RawData!T2245*ScoringModel!$B$19+RawData!U2245*ScoringModel!$B$20)*0.01,"")</f>
        <v/>
      </c>
      <c r="P2245" t="str">
        <f>IF(A2245&lt;&gt;"",(RawData!V2245*ScoringModel!$B$24+RawData!W2245*ScoringModel!$B$25+RawData!X2245*ScoringModel!$B$26+RawData!Y2245*ScoringModel!$B$27+RawData!Z2245*ScoringModel!$B$28+RawData!AA2245*ScoringModel!$B$29+RawData!AB2245*ScoringModel!$B$30)*0.01,"")</f>
        <v/>
      </c>
      <c r="Q2245" s="19"/>
      <c r="R2245" s="19"/>
      <c r="S2245" s="19"/>
      <c r="T2245" s="19"/>
      <c r="U2245" s="19"/>
      <c r="V2245" s="19"/>
    </row>
    <row r="2246" spans="1:22" x14ac:dyDescent="0.25">
      <c r="A2246" t="str">
        <f>IF(RawData!A2246&lt;&gt;"",RawData!A2246,"")</f>
        <v/>
      </c>
      <c r="B2246" t="str">
        <f>IF(RawData!B2246&lt;&gt;"",CONCATENATE(RawData!B2246,", ",RawData!C2246),"")</f>
        <v/>
      </c>
      <c r="C2246" t="str">
        <f>IF(RawData!D2246&lt;&gt;"",RawData!D2246,"")</f>
        <v/>
      </c>
      <c r="D2246" s="28" t="str">
        <f>IF(RawData!E2246&lt;&gt;"",RawData!E2246,"")</f>
        <v/>
      </c>
      <c r="E2246" t="str">
        <f>IF(RawData!F2246&lt;&gt;"",CONCATENATE(RawData!F2246,", ",LEFT(RawData!G2246,1)),"")</f>
        <v/>
      </c>
      <c r="G2246" s="30" t="str">
        <f t="shared" si="35"/>
        <v/>
      </c>
      <c r="H2246" t="str">
        <f>IF(A2246&lt;&gt;"",VLOOKUP(G2246,ScoreRanges!$C$4:$E$8,3),"")</f>
        <v/>
      </c>
      <c r="J2246" s="30" t="str">
        <f>IF(AND(ConversionTable!$F$2&lt;&gt;"",A2246&lt;&gt;""),VLOOKUP(G2246,ConversionTable!B$2:D$402,3),"")</f>
        <v/>
      </c>
      <c r="K2246" t="str">
        <f>IF(AND(ConversionTable!$F$2&lt;&gt;"",A2246&lt;&gt;""),VLOOKUP(J2246,ConversionTable!I$4:K$7,3),"")</f>
        <v/>
      </c>
      <c r="M2246" t="str">
        <f>IF(A2246&lt;&gt;"",(RawData!AC2246*ScoringModel!$B$11+RawData!AD2246*ScoringModel!$B$21+RawData!AE2246*ScoringModel!$B$31)*0.01,"")</f>
        <v/>
      </c>
      <c r="N2246" t="str">
        <f>IF(A2246&lt;&gt;"",(RawData!H2246*ScoringModel!$B$4+RawData!I2246*ScoringModel!$B$5+RawData!J2246*ScoringModel!$B$6+RawData!K2246*ScoringModel!$B$7+RawData!L2246*ScoringModel!$B$8+RawData!M2246*ScoringModel!$B$9+RawData!N2246*ScoringModel!$B$10)*0.01,"")</f>
        <v/>
      </c>
      <c r="O2246" t="str">
        <f>IF(A2246&lt;&gt;"",(RawData!O2246*ScoringModel!$B$14+RawData!P2246*ScoringModel!$B$15+RawData!Q2246*ScoringModel!$B$16+RawData!R2246*ScoringModel!$B$17+RawData!S2246*ScoringModel!$B$18+RawData!T2246*ScoringModel!$B$19+RawData!U2246*ScoringModel!$B$20)*0.01,"")</f>
        <v/>
      </c>
      <c r="P2246" t="str">
        <f>IF(A2246&lt;&gt;"",(RawData!V2246*ScoringModel!$B$24+RawData!W2246*ScoringModel!$B$25+RawData!X2246*ScoringModel!$B$26+RawData!Y2246*ScoringModel!$B$27+RawData!Z2246*ScoringModel!$B$28+RawData!AA2246*ScoringModel!$B$29+RawData!AB2246*ScoringModel!$B$30)*0.01,"")</f>
        <v/>
      </c>
      <c r="Q2246" s="19"/>
      <c r="R2246" s="19"/>
      <c r="S2246" s="19"/>
      <c r="T2246" s="19"/>
      <c r="U2246" s="19"/>
      <c r="V2246" s="19"/>
    </row>
    <row r="2247" spans="1:22" x14ac:dyDescent="0.25">
      <c r="A2247" t="str">
        <f>IF(RawData!A2247&lt;&gt;"",RawData!A2247,"")</f>
        <v/>
      </c>
      <c r="B2247" t="str">
        <f>IF(RawData!B2247&lt;&gt;"",CONCATENATE(RawData!B2247,", ",RawData!C2247),"")</f>
        <v/>
      </c>
      <c r="C2247" t="str">
        <f>IF(RawData!D2247&lt;&gt;"",RawData!D2247,"")</f>
        <v/>
      </c>
      <c r="D2247" s="28" t="str">
        <f>IF(RawData!E2247&lt;&gt;"",RawData!E2247,"")</f>
        <v/>
      </c>
      <c r="E2247" t="str">
        <f>IF(RawData!F2247&lt;&gt;"",CONCATENATE(RawData!F2247,", ",LEFT(RawData!G2247,1)),"")</f>
        <v/>
      </c>
      <c r="G2247" s="30" t="str">
        <f t="shared" si="35"/>
        <v/>
      </c>
      <c r="H2247" t="str">
        <f>IF(A2247&lt;&gt;"",VLOOKUP(G2247,ScoreRanges!$C$4:$E$8,3),"")</f>
        <v/>
      </c>
      <c r="J2247" s="30" t="str">
        <f>IF(AND(ConversionTable!$F$2&lt;&gt;"",A2247&lt;&gt;""),VLOOKUP(G2247,ConversionTable!B$2:D$402,3),"")</f>
        <v/>
      </c>
      <c r="K2247" t="str">
        <f>IF(AND(ConversionTable!$F$2&lt;&gt;"",A2247&lt;&gt;""),VLOOKUP(J2247,ConversionTable!I$4:K$7,3),"")</f>
        <v/>
      </c>
      <c r="M2247" t="str">
        <f>IF(A2247&lt;&gt;"",(RawData!AC2247*ScoringModel!$B$11+RawData!AD2247*ScoringModel!$B$21+RawData!AE2247*ScoringModel!$B$31)*0.01,"")</f>
        <v/>
      </c>
      <c r="N2247" t="str">
        <f>IF(A2247&lt;&gt;"",(RawData!H2247*ScoringModel!$B$4+RawData!I2247*ScoringModel!$B$5+RawData!J2247*ScoringModel!$B$6+RawData!K2247*ScoringModel!$B$7+RawData!L2247*ScoringModel!$B$8+RawData!M2247*ScoringModel!$B$9+RawData!N2247*ScoringModel!$B$10)*0.01,"")</f>
        <v/>
      </c>
      <c r="O2247" t="str">
        <f>IF(A2247&lt;&gt;"",(RawData!O2247*ScoringModel!$B$14+RawData!P2247*ScoringModel!$B$15+RawData!Q2247*ScoringModel!$B$16+RawData!R2247*ScoringModel!$B$17+RawData!S2247*ScoringModel!$B$18+RawData!T2247*ScoringModel!$B$19+RawData!U2247*ScoringModel!$B$20)*0.01,"")</f>
        <v/>
      </c>
      <c r="P2247" t="str">
        <f>IF(A2247&lt;&gt;"",(RawData!V2247*ScoringModel!$B$24+RawData!W2247*ScoringModel!$B$25+RawData!X2247*ScoringModel!$B$26+RawData!Y2247*ScoringModel!$B$27+RawData!Z2247*ScoringModel!$B$28+RawData!AA2247*ScoringModel!$B$29+RawData!AB2247*ScoringModel!$B$30)*0.01,"")</f>
        <v/>
      </c>
      <c r="Q2247" s="19"/>
      <c r="R2247" s="19"/>
      <c r="S2247" s="19"/>
      <c r="T2247" s="19"/>
      <c r="U2247" s="19"/>
      <c r="V2247" s="19"/>
    </row>
    <row r="2248" spans="1:22" x14ac:dyDescent="0.25">
      <c r="A2248" t="str">
        <f>IF(RawData!A2248&lt;&gt;"",RawData!A2248,"")</f>
        <v/>
      </c>
      <c r="B2248" t="str">
        <f>IF(RawData!B2248&lt;&gt;"",CONCATENATE(RawData!B2248,", ",RawData!C2248),"")</f>
        <v/>
      </c>
      <c r="C2248" t="str">
        <f>IF(RawData!D2248&lt;&gt;"",RawData!D2248,"")</f>
        <v/>
      </c>
      <c r="D2248" s="28" t="str">
        <f>IF(RawData!E2248&lt;&gt;"",RawData!E2248,"")</f>
        <v/>
      </c>
      <c r="E2248" t="str">
        <f>IF(RawData!F2248&lt;&gt;"",CONCATENATE(RawData!F2248,", ",LEFT(RawData!G2248,1)),"")</f>
        <v/>
      </c>
      <c r="G2248" s="30" t="str">
        <f t="shared" si="35"/>
        <v/>
      </c>
      <c r="H2248" t="str">
        <f>IF(A2248&lt;&gt;"",VLOOKUP(G2248,ScoreRanges!$C$4:$E$8,3),"")</f>
        <v/>
      </c>
      <c r="J2248" s="30" t="str">
        <f>IF(AND(ConversionTable!$F$2&lt;&gt;"",A2248&lt;&gt;""),VLOOKUP(G2248,ConversionTable!B$2:D$402,3),"")</f>
        <v/>
      </c>
      <c r="K2248" t="str">
        <f>IF(AND(ConversionTable!$F$2&lt;&gt;"",A2248&lt;&gt;""),VLOOKUP(J2248,ConversionTable!I$4:K$7,3),"")</f>
        <v/>
      </c>
      <c r="M2248" t="str">
        <f>IF(A2248&lt;&gt;"",(RawData!AC2248*ScoringModel!$B$11+RawData!AD2248*ScoringModel!$B$21+RawData!AE2248*ScoringModel!$B$31)*0.01,"")</f>
        <v/>
      </c>
      <c r="N2248" t="str">
        <f>IF(A2248&lt;&gt;"",(RawData!H2248*ScoringModel!$B$4+RawData!I2248*ScoringModel!$B$5+RawData!J2248*ScoringModel!$B$6+RawData!K2248*ScoringModel!$B$7+RawData!L2248*ScoringModel!$B$8+RawData!M2248*ScoringModel!$B$9+RawData!N2248*ScoringModel!$B$10)*0.01,"")</f>
        <v/>
      </c>
      <c r="O2248" t="str">
        <f>IF(A2248&lt;&gt;"",(RawData!O2248*ScoringModel!$B$14+RawData!P2248*ScoringModel!$B$15+RawData!Q2248*ScoringModel!$B$16+RawData!R2248*ScoringModel!$B$17+RawData!S2248*ScoringModel!$B$18+RawData!T2248*ScoringModel!$B$19+RawData!U2248*ScoringModel!$B$20)*0.01,"")</f>
        <v/>
      </c>
      <c r="P2248" t="str">
        <f>IF(A2248&lt;&gt;"",(RawData!V2248*ScoringModel!$B$24+RawData!W2248*ScoringModel!$B$25+RawData!X2248*ScoringModel!$B$26+RawData!Y2248*ScoringModel!$B$27+RawData!Z2248*ScoringModel!$B$28+RawData!AA2248*ScoringModel!$B$29+RawData!AB2248*ScoringModel!$B$30)*0.01,"")</f>
        <v/>
      </c>
      <c r="Q2248" s="19"/>
      <c r="R2248" s="19"/>
      <c r="S2248" s="19"/>
      <c r="T2248" s="19"/>
      <c r="U2248" s="19"/>
      <c r="V2248" s="19"/>
    </row>
    <row r="2249" spans="1:22" x14ac:dyDescent="0.25">
      <c r="A2249" t="str">
        <f>IF(RawData!A2249&lt;&gt;"",RawData!A2249,"")</f>
        <v/>
      </c>
      <c r="B2249" t="str">
        <f>IF(RawData!B2249&lt;&gt;"",CONCATENATE(RawData!B2249,", ",RawData!C2249),"")</f>
        <v/>
      </c>
      <c r="C2249" t="str">
        <f>IF(RawData!D2249&lt;&gt;"",RawData!D2249,"")</f>
        <v/>
      </c>
      <c r="D2249" s="28" t="str">
        <f>IF(RawData!E2249&lt;&gt;"",RawData!E2249,"")</f>
        <v/>
      </c>
      <c r="E2249" t="str">
        <f>IF(RawData!F2249&lt;&gt;"",CONCATENATE(RawData!F2249,", ",LEFT(RawData!G2249,1)),"")</f>
        <v/>
      </c>
      <c r="G2249" s="30" t="str">
        <f t="shared" si="35"/>
        <v/>
      </c>
      <c r="H2249" t="str">
        <f>IF(A2249&lt;&gt;"",VLOOKUP(G2249,ScoreRanges!$C$4:$E$8,3),"")</f>
        <v/>
      </c>
      <c r="J2249" s="30" t="str">
        <f>IF(AND(ConversionTable!$F$2&lt;&gt;"",A2249&lt;&gt;""),VLOOKUP(G2249,ConversionTable!B$2:D$402,3),"")</f>
        <v/>
      </c>
      <c r="K2249" t="str">
        <f>IF(AND(ConversionTable!$F$2&lt;&gt;"",A2249&lt;&gt;""),VLOOKUP(J2249,ConversionTable!I$4:K$7,3),"")</f>
        <v/>
      </c>
      <c r="M2249" t="str">
        <f>IF(A2249&lt;&gt;"",(RawData!AC2249*ScoringModel!$B$11+RawData!AD2249*ScoringModel!$B$21+RawData!AE2249*ScoringModel!$B$31)*0.01,"")</f>
        <v/>
      </c>
      <c r="N2249" t="str">
        <f>IF(A2249&lt;&gt;"",(RawData!H2249*ScoringModel!$B$4+RawData!I2249*ScoringModel!$B$5+RawData!J2249*ScoringModel!$B$6+RawData!K2249*ScoringModel!$B$7+RawData!L2249*ScoringModel!$B$8+RawData!M2249*ScoringModel!$B$9+RawData!N2249*ScoringModel!$B$10)*0.01,"")</f>
        <v/>
      </c>
      <c r="O2249" t="str">
        <f>IF(A2249&lt;&gt;"",(RawData!O2249*ScoringModel!$B$14+RawData!P2249*ScoringModel!$B$15+RawData!Q2249*ScoringModel!$B$16+RawData!R2249*ScoringModel!$B$17+RawData!S2249*ScoringModel!$B$18+RawData!T2249*ScoringModel!$B$19+RawData!U2249*ScoringModel!$B$20)*0.01,"")</f>
        <v/>
      </c>
      <c r="P2249" t="str">
        <f>IF(A2249&lt;&gt;"",(RawData!V2249*ScoringModel!$B$24+RawData!W2249*ScoringModel!$B$25+RawData!X2249*ScoringModel!$B$26+RawData!Y2249*ScoringModel!$B$27+RawData!Z2249*ScoringModel!$B$28+RawData!AA2249*ScoringModel!$B$29+RawData!AB2249*ScoringModel!$B$30)*0.01,"")</f>
        <v/>
      </c>
      <c r="Q2249" s="19"/>
      <c r="R2249" s="19"/>
      <c r="S2249" s="19"/>
      <c r="T2249" s="19"/>
      <c r="U2249" s="19"/>
      <c r="V2249" s="19"/>
    </row>
    <row r="2250" spans="1:22" x14ac:dyDescent="0.25">
      <c r="A2250" t="str">
        <f>IF(RawData!A2250&lt;&gt;"",RawData!A2250,"")</f>
        <v/>
      </c>
      <c r="B2250" t="str">
        <f>IF(RawData!B2250&lt;&gt;"",CONCATENATE(RawData!B2250,", ",RawData!C2250),"")</f>
        <v/>
      </c>
      <c r="C2250" t="str">
        <f>IF(RawData!D2250&lt;&gt;"",RawData!D2250,"")</f>
        <v/>
      </c>
      <c r="D2250" s="28" t="str">
        <f>IF(RawData!E2250&lt;&gt;"",RawData!E2250,"")</f>
        <v/>
      </c>
      <c r="E2250" t="str">
        <f>IF(RawData!F2250&lt;&gt;"",CONCATENATE(RawData!F2250,", ",LEFT(RawData!G2250,1)),"")</f>
        <v/>
      </c>
      <c r="G2250" s="30" t="str">
        <f t="shared" si="35"/>
        <v/>
      </c>
      <c r="H2250" t="str">
        <f>IF(A2250&lt;&gt;"",VLOOKUP(G2250,ScoreRanges!$C$4:$E$8,3),"")</f>
        <v/>
      </c>
      <c r="J2250" s="30" t="str">
        <f>IF(AND(ConversionTable!$F$2&lt;&gt;"",A2250&lt;&gt;""),VLOOKUP(G2250,ConversionTable!B$2:D$402,3),"")</f>
        <v/>
      </c>
      <c r="K2250" t="str">
        <f>IF(AND(ConversionTable!$F$2&lt;&gt;"",A2250&lt;&gt;""),VLOOKUP(J2250,ConversionTable!I$4:K$7,3),"")</f>
        <v/>
      </c>
      <c r="M2250" t="str">
        <f>IF(A2250&lt;&gt;"",(RawData!AC2250*ScoringModel!$B$11+RawData!AD2250*ScoringModel!$B$21+RawData!AE2250*ScoringModel!$B$31)*0.01,"")</f>
        <v/>
      </c>
      <c r="N2250" t="str">
        <f>IF(A2250&lt;&gt;"",(RawData!H2250*ScoringModel!$B$4+RawData!I2250*ScoringModel!$B$5+RawData!J2250*ScoringModel!$B$6+RawData!K2250*ScoringModel!$B$7+RawData!L2250*ScoringModel!$B$8+RawData!M2250*ScoringModel!$B$9+RawData!N2250*ScoringModel!$B$10)*0.01,"")</f>
        <v/>
      </c>
      <c r="O2250" t="str">
        <f>IF(A2250&lt;&gt;"",(RawData!O2250*ScoringModel!$B$14+RawData!P2250*ScoringModel!$B$15+RawData!Q2250*ScoringModel!$B$16+RawData!R2250*ScoringModel!$B$17+RawData!S2250*ScoringModel!$B$18+RawData!T2250*ScoringModel!$B$19+RawData!U2250*ScoringModel!$B$20)*0.01,"")</f>
        <v/>
      </c>
      <c r="P2250" t="str">
        <f>IF(A2250&lt;&gt;"",(RawData!V2250*ScoringModel!$B$24+RawData!W2250*ScoringModel!$B$25+RawData!X2250*ScoringModel!$B$26+RawData!Y2250*ScoringModel!$B$27+RawData!Z2250*ScoringModel!$B$28+RawData!AA2250*ScoringModel!$B$29+RawData!AB2250*ScoringModel!$B$30)*0.01,"")</f>
        <v/>
      </c>
      <c r="Q2250" s="19"/>
      <c r="R2250" s="19"/>
      <c r="S2250" s="19"/>
      <c r="T2250" s="19"/>
      <c r="U2250" s="19"/>
      <c r="V2250" s="19"/>
    </row>
    <row r="2251" spans="1:22" x14ac:dyDescent="0.25">
      <c r="A2251" t="str">
        <f>IF(RawData!A2251&lt;&gt;"",RawData!A2251,"")</f>
        <v/>
      </c>
      <c r="B2251" t="str">
        <f>IF(RawData!B2251&lt;&gt;"",CONCATENATE(RawData!B2251,", ",RawData!C2251),"")</f>
        <v/>
      </c>
      <c r="C2251" t="str">
        <f>IF(RawData!D2251&lt;&gt;"",RawData!D2251,"")</f>
        <v/>
      </c>
      <c r="D2251" s="28" t="str">
        <f>IF(RawData!E2251&lt;&gt;"",RawData!E2251,"")</f>
        <v/>
      </c>
      <c r="E2251" t="str">
        <f>IF(RawData!F2251&lt;&gt;"",CONCATENATE(RawData!F2251,", ",LEFT(RawData!G2251,1)),"")</f>
        <v/>
      </c>
      <c r="G2251" s="30" t="str">
        <f t="shared" si="35"/>
        <v/>
      </c>
      <c r="H2251" t="str">
        <f>IF(A2251&lt;&gt;"",VLOOKUP(G2251,ScoreRanges!$C$4:$E$8,3),"")</f>
        <v/>
      </c>
      <c r="J2251" s="30" t="str">
        <f>IF(AND(ConversionTable!$F$2&lt;&gt;"",A2251&lt;&gt;""),VLOOKUP(G2251,ConversionTable!B$2:D$402,3),"")</f>
        <v/>
      </c>
      <c r="K2251" t="str">
        <f>IF(AND(ConversionTable!$F$2&lt;&gt;"",A2251&lt;&gt;""),VLOOKUP(J2251,ConversionTable!I$4:K$7,3),"")</f>
        <v/>
      </c>
      <c r="M2251" t="str">
        <f>IF(A2251&lt;&gt;"",(RawData!AC2251*ScoringModel!$B$11+RawData!AD2251*ScoringModel!$B$21+RawData!AE2251*ScoringModel!$B$31)*0.01,"")</f>
        <v/>
      </c>
      <c r="N2251" t="str">
        <f>IF(A2251&lt;&gt;"",(RawData!H2251*ScoringModel!$B$4+RawData!I2251*ScoringModel!$B$5+RawData!J2251*ScoringModel!$B$6+RawData!K2251*ScoringModel!$B$7+RawData!L2251*ScoringModel!$B$8+RawData!M2251*ScoringModel!$B$9+RawData!N2251*ScoringModel!$B$10)*0.01,"")</f>
        <v/>
      </c>
      <c r="O2251" t="str">
        <f>IF(A2251&lt;&gt;"",(RawData!O2251*ScoringModel!$B$14+RawData!P2251*ScoringModel!$B$15+RawData!Q2251*ScoringModel!$B$16+RawData!R2251*ScoringModel!$B$17+RawData!S2251*ScoringModel!$B$18+RawData!T2251*ScoringModel!$B$19+RawData!U2251*ScoringModel!$B$20)*0.01,"")</f>
        <v/>
      </c>
      <c r="P2251" t="str">
        <f>IF(A2251&lt;&gt;"",(RawData!V2251*ScoringModel!$B$24+RawData!W2251*ScoringModel!$B$25+RawData!X2251*ScoringModel!$B$26+RawData!Y2251*ScoringModel!$B$27+RawData!Z2251*ScoringModel!$B$28+RawData!AA2251*ScoringModel!$B$29+RawData!AB2251*ScoringModel!$B$30)*0.01,"")</f>
        <v/>
      </c>
      <c r="Q2251" s="19"/>
      <c r="R2251" s="19"/>
      <c r="S2251" s="19"/>
      <c r="T2251" s="19"/>
      <c r="U2251" s="19"/>
      <c r="V2251" s="19"/>
    </row>
    <row r="2252" spans="1:22" x14ac:dyDescent="0.25">
      <c r="A2252" t="str">
        <f>IF(RawData!A2252&lt;&gt;"",RawData!A2252,"")</f>
        <v/>
      </c>
      <c r="B2252" t="str">
        <f>IF(RawData!B2252&lt;&gt;"",CONCATENATE(RawData!B2252,", ",RawData!C2252),"")</f>
        <v/>
      </c>
      <c r="C2252" t="str">
        <f>IF(RawData!D2252&lt;&gt;"",RawData!D2252,"")</f>
        <v/>
      </c>
      <c r="D2252" s="28" t="str">
        <f>IF(RawData!E2252&lt;&gt;"",RawData!E2252,"")</f>
        <v/>
      </c>
      <c r="E2252" t="str">
        <f>IF(RawData!F2252&lt;&gt;"",CONCATENATE(RawData!F2252,", ",LEFT(RawData!G2252,1)),"")</f>
        <v/>
      </c>
      <c r="G2252" s="30" t="str">
        <f t="shared" si="35"/>
        <v/>
      </c>
      <c r="H2252" t="str">
        <f>IF(A2252&lt;&gt;"",VLOOKUP(G2252,ScoreRanges!$C$4:$E$8,3),"")</f>
        <v/>
      </c>
      <c r="J2252" s="30" t="str">
        <f>IF(AND(ConversionTable!$F$2&lt;&gt;"",A2252&lt;&gt;""),VLOOKUP(G2252,ConversionTable!B$2:D$402,3),"")</f>
        <v/>
      </c>
      <c r="K2252" t="str">
        <f>IF(AND(ConversionTable!$F$2&lt;&gt;"",A2252&lt;&gt;""),VLOOKUP(J2252,ConversionTable!I$4:K$7,3),"")</f>
        <v/>
      </c>
      <c r="M2252" t="str">
        <f>IF(A2252&lt;&gt;"",(RawData!AC2252*ScoringModel!$B$11+RawData!AD2252*ScoringModel!$B$21+RawData!AE2252*ScoringModel!$B$31)*0.01,"")</f>
        <v/>
      </c>
      <c r="N2252" t="str">
        <f>IF(A2252&lt;&gt;"",(RawData!H2252*ScoringModel!$B$4+RawData!I2252*ScoringModel!$B$5+RawData!J2252*ScoringModel!$B$6+RawData!K2252*ScoringModel!$B$7+RawData!L2252*ScoringModel!$B$8+RawData!M2252*ScoringModel!$B$9+RawData!N2252*ScoringModel!$B$10)*0.01,"")</f>
        <v/>
      </c>
      <c r="O2252" t="str">
        <f>IF(A2252&lt;&gt;"",(RawData!O2252*ScoringModel!$B$14+RawData!P2252*ScoringModel!$B$15+RawData!Q2252*ScoringModel!$B$16+RawData!R2252*ScoringModel!$B$17+RawData!S2252*ScoringModel!$B$18+RawData!T2252*ScoringModel!$B$19+RawData!U2252*ScoringModel!$B$20)*0.01,"")</f>
        <v/>
      </c>
      <c r="P2252" t="str">
        <f>IF(A2252&lt;&gt;"",(RawData!V2252*ScoringModel!$B$24+RawData!W2252*ScoringModel!$B$25+RawData!X2252*ScoringModel!$B$26+RawData!Y2252*ScoringModel!$B$27+RawData!Z2252*ScoringModel!$B$28+RawData!AA2252*ScoringModel!$B$29+RawData!AB2252*ScoringModel!$B$30)*0.01,"")</f>
        <v/>
      </c>
      <c r="Q2252" s="19"/>
      <c r="R2252" s="19"/>
      <c r="S2252" s="19"/>
      <c r="T2252" s="19"/>
      <c r="U2252" s="19"/>
      <c r="V2252" s="19"/>
    </row>
    <row r="2253" spans="1:22" x14ac:dyDescent="0.25">
      <c r="A2253" t="str">
        <f>IF(RawData!A2253&lt;&gt;"",RawData!A2253,"")</f>
        <v/>
      </c>
      <c r="B2253" t="str">
        <f>IF(RawData!B2253&lt;&gt;"",CONCATENATE(RawData!B2253,", ",RawData!C2253),"")</f>
        <v/>
      </c>
      <c r="C2253" t="str">
        <f>IF(RawData!D2253&lt;&gt;"",RawData!D2253,"")</f>
        <v/>
      </c>
      <c r="D2253" s="28" t="str">
        <f>IF(RawData!E2253&lt;&gt;"",RawData!E2253,"")</f>
        <v/>
      </c>
      <c r="E2253" t="str">
        <f>IF(RawData!F2253&lt;&gt;"",CONCATENATE(RawData!F2253,", ",LEFT(RawData!G2253,1)),"")</f>
        <v/>
      </c>
      <c r="G2253" s="30" t="str">
        <f t="shared" si="35"/>
        <v/>
      </c>
      <c r="H2253" t="str">
        <f>IF(A2253&lt;&gt;"",VLOOKUP(G2253,ScoreRanges!$C$4:$E$8,3),"")</f>
        <v/>
      </c>
      <c r="J2253" s="30" t="str">
        <f>IF(AND(ConversionTable!$F$2&lt;&gt;"",A2253&lt;&gt;""),VLOOKUP(G2253,ConversionTable!B$2:D$402,3),"")</f>
        <v/>
      </c>
      <c r="K2253" t="str">
        <f>IF(AND(ConversionTable!$F$2&lt;&gt;"",A2253&lt;&gt;""),VLOOKUP(J2253,ConversionTable!I$4:K$7,3),"")</f>
        <v/>
      </c>
      <c r="M2253" t="str">
        <f>IF(A2253&lt;&gt;"",(RawData!AC2253*ScoringModel!$B$11+RawData!AD2253*ScoringModel!$B$21+RawData!AE2253*ScoringModel!$B$31)*0.01,"")</f>
        <v/>
      </c>
      <c r="N2253" t="str">
        <f>IF(A2253&lt;&gt;"",(RawData!H2253*ScoringModel!$B$4+RawData!I2253*ScoringModel!$B$5+RawData!J2253*ScoringModel!$B$6+RawData!K2253*ScoringModel!$B$7+RawData!L2253*ScoringModel!$B$8+RawData!M2253*ScoringModel!$B$9+RawData!N2253*ScoringModel!$B$10)*0.01,"")</f>
        <v/>
      </c>
      <c r="O2253" t="str">
        <f>IF(A2253&lt;&gt;"",(RawData!O2253*ScoringModel!$B$14+RawData!P2253*ScoringModel!$B$15+RawData!Q2253*ScoringModel!$B$16+RawData!R2253*ScoringModel!$B$17+RawData!S2253*ScoringModel!$B$18+RawData!T2253*ScoringModel!$B$19+RawData!U2253*ScoringModel!$B$20)*0.01,"")</f>
        <v/>
      </c>
      <c r="P2253" t="str">
        <f>IF(A2253&lt;&gt;"",(RawData!V2253*ScoringModel!$B$24+RawData!W2253*ScoringModel!$B$25+RawData!X2253*ScoringModel!$B$26+RawData!Y2253*ScoringModel!$B$27+RawData!Z2253*ScoringModel!$B$28+RawData!AA2253*ScoringModel!$B$29+RawData!AB2253*ScoringModel!$B$30)*0.01,"")</f>
        <v/>
      </c>
      <c r="Q2253" s="19"/>
      <c r="R2253" s="19"/>
      <c r="S2253" s="19"/>
      <c r="T2253" s="19"/>
      <c r="U2253" s="19"/>
      <c r="V2253" s="19"/>
    </row>
    <row r="2254" spans="1:22" x14ac:dyDescent="0.25">
      <c r="A2254" t="str">
        <f>IF(RawData!A2254&lt;&gt;"",RawData!A2254,"")</f>
        <v/>
      </c>
      <c r="B2254" t="str">
        <f>IF(RawData!B2254&lt;&gt;"",CONCATENATE(RawData!B2254,", ",RawData!C2254),"")</f>
        <v/>
      </c>
      <c r="C2254" t="str">
        <f>IF(RawData!D2254&lt;&gt;"",RawData!D2254,"")</f>
        <v/>
      </c>
      <c r="D2254" s="28" t="str">
        <f>IF(RawData!E2254&lt;&gt;"",RawData!E2254,"")</f>
        <v/>
      </c>
      <c r="E2254" t="str">
        <f>IF(RawData!F2254&lt;&gt;"",CONCATENATE(RawData!F2254,", ",LEFT(RawData!G2254,1)),"")</f>
        <v/>
      </c>
      <c r="G2254" s="30" t="str">
        <f t="shared" si="35"/>
        <v/>
      </c>
      <c r="H2254" t="str">
        <f>IF(A2254&lt;&gt;"",VLOOKUP(G2254,ScoreRanges!$C$4:$E$8,3),"")</f>
        <v/>
      </c>
      <c r="J2254" s="30" t="str">
        <f>IF(AND(ConversionTable!$F$2&lt;&gt;"",A2254&lt;&gt;""),VLOOKUP(G2254,ConversionTable!B$2:D$402,3),"")</f>
        <v/>
      </c>
      <c r="K2254" t="str">
        <f>IF(AND(ConversionTable!$F$2&lt;&gt;"",A2254&lt;&gt;""),VLOOKUP(J2254,ConversionTable!I$4:K$7,3),"")</f>
        <v/>
      </c>
      <c r="M2254" t="str">
        <f>IF(A2254&lt;&gt;"",(RawData!AC2254*ScoringModel!$B$11+RawData!AD2254*ScoringModel!$B$21+RawData!AE2254*ScoringModel!$B$31)*0.01,"")</f>
        <v/>
      </c>
      <c r="N2254" t="str">
        <f>IF(A2254&lt;&gt;"",(RawData!H2254*ScoringModel!$B$4+RawData!I2254*ScoringModel!$B$5+RawData!J2254*ScoringModel!$B$6+RawData!K2254*ScoringModel!$B$7+RawData!L2254*ScoringModel!$B$8+RawData!M2254*ScoringModel!$B$9+RawData!N2254*ScoringModel!$B$10)*0.01,"")</f>
        <v/>
      </c>
      <c r="O2254" t="str">
        <f>IF(A2254&lt;&gt;"",(RawData!O2254*ScoringModel!$B$14+RawData!P2254*ScoringModel!$B$15+RawData!Q2254*ScoringModel!$B$16+RawData!R2254*ScoringModel!$B$17+RawData!S2254*ScoringModel!$B$18+RawData!T2254*ScoringModel!$B$19+RawData!U2254*ScoringModel!$B$20)*0.01,"")</f>
        <v/>
      </c>
      <c r="P2254" t="str">
        <f>IF(A2254&lt;&gt;"",(RawData!V2254*ScoringModel!$B$24+RawData!W2254*ScoringModel!$B$25+RawData!X2254*ScoringModel!$B$26+RawData!Y2254*ScoringModel!$B$27+RawData!Z2254*ScoringModel!$B$28+RawData!AA2254*ScoringModel!$B$29+RawData!AB2254*ScoringModel!$B$30)*0.01,"")</f>
        <v/>
      </c>
      <c r="Q2254" s="19"/>
      <c r="R2254" s="19"/>
      <c r="S2254" s="19"/>
      <c r="T2254" s="19"/>
      <c r="U2254" s="19"/>
      <c r="V2254" s="19"/>
    </row>
    <row r="2255" spans="1:22" x14ac:dyDescent="0.25">
      <c r="A2255" t="str">
        <f>IF(RawData!A2255&lt;&gt;"",RawData!A2255,"")</f>
        <v/>
      </c>
      <c r="B2255" t="str">
        <f>IF(RawData!B2255&lt;&gt;"",CONCATENATE(RawData!B2255,", ",RawData!C2255),"")</f>
        <v/>
      </c>
      <c r="C2255" t="str">
        <f>IF(RawData!D2255&lt;&gt;"",RawData!D2255,"")</f>
        <v/>
      </c>
      <c r="D2255" s="28" t="str">
        <f>IF(RawData!E2255&lt;&gt;"",RawData!E2255,"")</f>
        <v/>
      </c>
      <c r="E2255" t="str">
        <f>IF(RawData!F2255&lt;&gt;"",CONCATENATE(RawData!F2255,", ",LEFT(RawData!G2255,1)),"")</f>
        <v/>
      </c>
      <c r="G2255" s="30" t="str">
        <f t="shared" si="35"/>
        <v/>
      </c>
      <c r="H2255" t="str">
        <f>IF(A2255&lt;&gt;"",VLOOKUP(G2255,ScoreRanges!$C$4:$E$8,3),"")</f>
        <v/>
      </c>
      <c r="J2255" s="30" t="str">
        <f>IF(AND(ConversionTable!$F$2&lt;&gt;"",A2255&lt;&gt;""),VLOOKUP(G2255,ConversionTable!B$2:D$402,3),"")</f>
        <v/>
      </c>
      <c r="K2255" t="str">
        <f>IF(AND(ConversionTable!$F$2&lt;&gt;"",A2255&lt;&gt;""),VLOOKUP(J2255,ConversionTable!I$4:K$7,3),"")</f>
        <v/>
      </c>
      <c r="M2255" t="str">
        <f>IF(A2255&lt;&gt;"",(RawData!AC2255*ScoringModel!$B$11+RawData!AD2255*ScoringModel!$B$21+RawData!AE2255*ScoringModel!$B$31)*0.01,"")</f>
        <v/>
      </c>
      <c r="N2255" t="str">
        <f>IF(A2255&lt;&gt;"",(RawData!H2255*ScoringModel!$B$4+RawData!I2255*ScoringModel!$B$5+RawData!J2255*ScoringModel!$B$6+RawData!K2255*ScoringModel!$B$7+RawData!L2255*ScoringModel!$B$8+RawData!M2255*ScoringModel!$B$9+RawData!N2255*ScoringModel!$B$10)*0.01,"")</f>
        <v/>
      </c>
      <c r="O2255" t="str">
        <f>IF(A2255&lt;&gt;"",(RawData!O2255*ScoringModel!$B$14+RawData!P2255*ScoringModel!$B$15+RawData!Q2255*ScoringModel!$B$16+RawData!R2255*ScoringModel!$B$17+RawData!S2255*ScoringModel!$B$18+RawData!T2255*ScoringModel!$B$19+RawData!U2255*ScoringModel!$B$20)*0.01,"")</f>
        <v/>
      </c>
      <c r="P2255" t="str">
        <f>IF(A2255&lt;&gt;"",(RawData!V2255*ScoringModel!$B$24+RawData!W2255*ScoringModel!$B$25+RawData!X2255*ScoringModel!$B$26+RawData!Y2255*ScoringModel!$B$27+RawData!Z2255*ScoringModel!$B$28+RawData!AA2255*ScoringModel!$B$29+RawData!AB2255*ScoringModel!$B$30)*0.01,"")</f>
        <v/>
      </c>
      <c r="Q2255" s="19"/>
      <c r="R2255" s="19"/>
      <c r="S2255" s="19"/>
      <c r="T2255" s="19"/>
      <c r="U2255" s="19"/>
      <c r="V2255" s="19"/>
    </row>
    <row r="2256" spans="1:22" x14ac:dyDescent="0.25">
      <c r="A2256" t="str">
        <f>IF(RawData!A2256&lt;&gt;"",RawData!A2256,"")</f>
        <v/>
      </c>
      <c r="B2256" t="str">
        <f>IF(RawData!B2256&lt;&gt;"",CONCATENATE(RawData!B2256,", ",RawData!C2256),"")</f>
        <v/>
      </c>
      <c r="C2256" t="str">
        <f>IF(RawData!D2256&lt;&gt;"",RawData!D2256,"")</f>
        <v/>
      </c>
      <c r="D2256" s="28" t="str">
        <f>IF(RawData!E2256&lt;&gt;"",RawData!E2256,"")</f>
        <v/>
      </c>
      <c r="E2256" t="str">
        <f>IF(RawData!F2256&lt;&gt;"",CONCATENATE(RawData!F2256,", ",LEFT(RawData!G2256,1)),"")</f>
        <v/>
      </c>
      <c r="G2256" s="30" t="str">
        <f t="shared" si="35"/>
        <v/>
      </c>
      <c r="H2256" t="str">
        <f>IF(A2256&lt;&gt;"",VLOOKUP(G2256,ScoreRanges!$C$4:$E$8,3),"")</f>
        <v/>
      </c>
      <c r="J2256" s="30" t="str">
        <f>IF(AND(ConversionTable!$F$2&lt;&gt;"",A2256&lt;&gt;""),VLOOKUP(G2256,ConversionTable!B$2:D$402,3),"")</f>
        <v/>
      </c>
      <c r="K2256" t="str">
        <f>IF(AND(ConversionTable!$F$2&lt;&gt;"",A2256&lt;&gt;""),VLOOKUP(J2256,ConversionTable!I$4:K$7,3),"")</f>
        <v/>
      </c>
      <c r="M2256" t="str">
        <f>IF(A2256&lt;&gt;"",(RawData!AC2256*ScoringModel!$B$11+RawData!AD2256*ScoringModel!$B$21+RawData!AE2256*ScoringModel!$B$31)*0.01,"")</f>
        <v/>
      </c>
      <c r="N2256" t="str">
        <f>IF(A2256&lt;&gt;"",(RawData!H2256*ScoringModel!$B$4+RawData!I2256*ScoringModel!$B$5+RawData!J2256*ScoringModel!$B$6+RawData!K2256*ScoringModel!$B$7+RawData!L2256*ScoringModel!$B$8+RawData!M2256*ScoringModel!$B$9+RawData!N2256*ScoringModel!$B$10)*0.01,"")</f>
        <v/>
      </c>
      <c r="O2256" t="str">
        <f>IF(A2256&lt;&gt;"",(RawData!O2256*ScoringModel!$B$14+RawData!P2256*ScoringModel!$B$15+RawData!Q2256*ScoringModel!$B$16+RawData!R2256*ScoringModel!$B$17+RawData!S2256*ScoringModel!$B$18+RawData!T2256*ScoringModel!$B$19+RawData!U2256*ScoringModel!$B$20)*0.01,"")</f>
        <v/>
      </c>
      <c r="P2256" t="str">
        <f>IF(A2256&lt;&gt;"",(RawData!V2256*ScoringModel!$B$24+RawData!W2256*ScoringModel!$B$25+RawData!X2256*ScoringModel!$B$26+RawData!Y2256*ScoringModel!$B$27+RawData!Z2256*ScoringModel!$B$28+RawData!AA2256*ScoringModel!$B$29+RawData!AB2256*ScoringModel!$B$30)*0.01,"")</f>
        <v/>
      </c>
      <c r="Q2256" s="19"/>
      <c r="R2256" s="19"/>
      <c r="S2256" s="19"/>
      <c r="T2256" s="19"/>
      <c r="U2256" s="19"/>
      <c r="V2256" s="19"/>
    </row>
    <row r="2257" spans="1:22" x14ac:dyDescent="0.25">
      <c r="A2257" t="str">
        <f>IF(RawData!A2257&lt;&gt;"",RawData!A2257,"")</f>
        <v/>
      </c>
      <c r="B2257" t="str">
        <f>IF(RawData!B2257&lt;&gt;"",CONCATENATE(RawData!B2257,", ",RawData!C2257),"")</f>
        <v/>
      </c>
      <c r="C2257" t="str">
        <f>IF(RawData!D2257&lt;&gt;"",RawData!D2257,"")</f>
        <v/>
      </c>
      <c r="D2257" s="28" t="str">
        <f>IF(RawData!E2257&lt;&gt;"",RawData!E2257,"")</f>
        <v/>
      </c>
      <c r="E2257" t="str">
        <f>IF(RawData!F2257&lt;&gt;"",CONCATENATE(RawData!F2257,", ",LEFT(RawData!G2257,1)),"")</f>
        <v/>
      </c>
      <c r="G2257" s="30" t="str">
        <f t="shared" si="35"/>
        <v/>
      </c>
      <c r="H2257" t="str">
        <f>IF(A2257&lt;&gt;"",VLOOKUP(G2257,ScoreRanges!$C$4:$E$8,3),"")</f>
        <v/>
      </c>
      <c r="J2257" s="30" t="str">
        <f>IF(AND(ConversionTable!$F$2&lt;&gt;"",A2257&lt;&gt;""),VLOOKUP(G2257,ConversionTable!B$2:D$402,3),"")</f>
        <v/>
      </c>
      <c r="K2257" t="str">
        <f>IF(AND(ConversionTable!$F$2&lt;&gt;"",A2257&lt;&gt;""),VLOOKUP(J2257,ConversionTable!I$4:K$7,3),"")</f>
        <v/>
      </c>
      <c r="M2257" t="str">
        <f>IF(A2257&lt;&gt;"",(RawData!AC2257*ScoringModel!$B$11+RawData!AD2257*ScoringModel!$B$21+RawData!AE2257*ScoringModel!$B$31)*0.01,"")</f>
        <v/>
      </c>
      <c r="N2257" t="str">
        <f>IF(A2257&lt;&gt;"",(RawData!H2257*ScoringModel!$B$4+RawData!I2257*ScoringModel!$B$5+RawData!J2257*ScoringModel!$B$6+RawData!K2257*ScoringModel!$B$7+RawData!L2257*ScoringModel!$B$8+RawData!M2257*ScoringModel!$B$9+RawData!N2257*ScoringModel!$B$10)*0.01,"")</f>
        <v/>
      </c>
      <c r="O2257" t="str">
        <f>IF(A2257&lt;&gt;"",(RawData!O2257*ScoringModel!$B$14+RawData!P2257*ScoringModel!$B$15+RawData!Q2257*ScoringModel!$B$16+RawData!R2257*ScoringModel!$B$17+RawData!S2257*ScoringModel!$B$18+RawData!T2257*ScoringModel!$B$19+RawData!U2257*ScoringModel!$B$20)*0.01,"")</f>
        <v/>
      </c>
      <c r="P2257" t="str">
        <f>IF(A2257&lt;&gt;"",(RawData!V2257*ScoringModel!$B$24+RawData!W2257*ScoringModel!$B$25+RawData!X2257*ScoringModel!$B$26+RawData!Y2257*ScoringModel!$B$27+RawData!Z2257*ScoringModel!$B$28+RawData!AA2257*ScoringModel!$B$29+RawData!AB2257*ScoringModel!$B$30)*0.01,"")</f>
        <v/>
      </c>
      <c r="Q2257" s="19"/>
      <c r="R2257" s="19"/>
      <c r="S2257" s="19"/>
      <c r="T2257" s="19"/>
      <c r="U2257" s="19"/>
      <c r="V2257" s="19"/>
    </row>
    <row r="2258" spans="1:22" x14ac:dyDescent="0.25">
      <c r="A2258" t="str">
        <f>IF(RawData!A2258&lt;&gt;"",RawData!A2258,"")</f>
        <v/>
      </c>
      <c r="B2258" t="str">
        <f>IF(RawData!B2258&lt;&gt;"",CONCATENATE(RawData!B2258,", ",RawData!C2258),"")</f>
        <v/>
      </c>
      <c r="C2258" t="str">
        <f>IF(RawData!D2258&lt;&gt;"",RawData!D2258,"")</f>
        <v/>
      </c>
      <c r="D2258" s="28" t="str">
        <f>IF(RawData!E2258&lt;&gt;"",RawData!E2258,"")</f>
        <v/>
      </c>
      <c r="E2258" t="str">
        <f>IF(RawData!F2258&lt;&gt;"",CONCATENATE(RawData!F2258,", ",LEFT(RawData!G2258,1)),"")</f>
        <v/>
      </c>
      <c r="G2258" s="30" t="str">
        <f t="shared" si="35"/>
        <v/>
      </c>
      <c r="H2258" t="str">
        <f>IF(A2258&lt;&gt;"",VLOOKUP(G2258,ScoreRanges!$C$4:$E$8,3),"")</f>
        <v/>
      </c>
      <c r="J2258" s="30" t="str">
        <f>IF(AND(ConversionTable!$F$2&lt;&gt;"",A2258&lt;&gt;""),VLOOKUP(G2258,ConversionTable!B$2:D$402,3),"")</f>
        <v/>
      </c>
      <c r="K2258" t="str">
        <f>IF(AND(ConversionTable!$F$2&lt;&gt;"",A2258&lt;&gt;""),VLOOKUP(J2258,ConversionTable!I$4:K$7,3),"")</f>
        <v/>
      </c>
      <c r="M2258" t="str">
        <f>IF(A2258&lt;&gt;"",(RawData!AC2258*ScoringModel!$B$11+RawData!AD2258*ScoringModel!$B$21+RawData!AE2258*ScoringModel!$B$31)*0.01,"")</f>
        <v/>
      </c>
      <c r="N2258" t="str">
        <f>IF(A2258&lt;&gt;"",(RawData!H2258*ScoringModel!$B$4+RawData!I2258*ScoringModel!$B$5+RawData!J2258*ScoringModel!$B$6+RawData!K2258*ScoringModel!$B$7+RawData!L2258*ScoringModel!$B$8+RawData!M2258*ScoringModel!$B$9+RawData!N2258*ScoringModel!$B$10)*0.01,"")</f>
        <v/>
      </c>
      <c r="O2258" t="str">
        <f>IF(A2258&lt;&gt;"",(RawData!O2258*ScoringModel!$B$14+RawData!P2258*ScoringModel!$B$15+RawData!Q2258*ScoringModel!$B$16+RawData!R2258*ScoringModel!$B$17+RawData!S2258*ScoringModel!$B$18+RawData!T2258*ScoringModel!$B$19+RawData!U2258*ScoringModel!$B$20)*0.01,"")</f>
        <v/>
      </c>
      <c r="P2258" t="str">
        <f>IF(A2258&lt;&gt;"",(RawData!V2258*ScoringModel!$B$24+RawData!W2258*ScoringModel!$B$25+RawData!X2258*ScoringModel!$B$26+RawData!Y2258*ScoringModel!$B$27+RawData!Z2258*ScoringModel!$B$28+RawData!AA2258*ScoringModel!$B$29+RawData!AB2258*ScoringModel!$B$30)*0.01,"")</f>
        <v/>
      </c>
      <c r="Q2258" s="19"/>
      <c r="R2258" s="19"/>
      <c r="S2258" s="19"/>
      <c r="T2258" s="19"/>
      <c r="U2258" s="19"/>
      <c r="V2258" s="19"/>
    </row>
    <row r="2259" spans="1:22" x14ac:dyDescent="0.25">
      <c r="A2259" t="str">
        <f>IF(RawData!A2259&lt;&gt;"",RawData!A2259,"")</f>
        <v/>
      </c>
      <c r="B2259" t="str">
        <f>IF(RawData!B2259&lt;&gt;"",CONCATENATE(RawData!B2259,", ",RawData!C2259),"")</f>
        <v/>
      </c>
      <c r="C2259" t="str">
        <f>IF(RawData!D2259&lt;&gt;"",RawData!D2259,"")</f>
        <v/>
      </c>
      <c r="D2259" s="28" t="str">
        <f>IF(RawData!E2259&lt;&gt;"",RawData!E2259,"")</f>
        <v/>
      </c>
      <c r="E2259" t="str">
        <f>IF(RawData!F2259&lt;&gt;"",CONCATENATE(RawData!F2259,", ",LEFT(RawData!G2259,1)),"")</f>
        <v/>
      </c>
      <c r="G2259" s="30" t="str">
        <f t="shared" si="35"/>
        <v/>
      </c>
      <c r="H2259" t="str">
        <f>IF(A2259&lt;&gt;"",VLOOKUP(G2259,ScoreRanges!$C$4:$E$8,3),"")</f>
        <v/>
      </c>
      <c r="J2259" s="30" t="str">
        <f>IF(AND(ConversionTable!$F$2&lt;&gt;"",A2259&lt;&gt;""),VLOOKUP(G2259,ConversionTable!B$2:D$402,3),"")</f>
        <v/>
      </c>
      <c r="K2259" t="str">
        <f>IF(AND(ConversionTable!$F$2&lt;&gt;"",A2259&lt;&gt;""),VLOOKUP(J2259,ConversionTable!I$4:K$7,3),"")</f>
        <v/>
      </c>
      <c r="M2259" t="str">
        <f>IF(A2259&lt;&gt;"",(RawData!AC2259*ScoringModel!$B$11+RawData!AD2259*ScoringModel!$B$21+RawData!AE2259*ScoringModel!$B$31)*0.01,"")</f>
        <v/>
      </c>
      <c r="N2259" t="str">
        <f>IF(A2259&lt;&gt;"",(RawData!H2259*ScoringModel!$B$4+RawData!I2259*ScoringModel!$B$5+RawData!J2259*ScoringModel!$B$6+RawData!K2259*ScoringModel!$B$7+RawData!L2259*ScoringModel!$B$8+RawData!M2259*ScoringModel!$B$9+RawData!N2259*ScoringModel!$B$10)*0.01,"")</f>
        <v/>
      </c>
      <c r="O2259" t="str">
        <f>IF(A2259&lt;&gt;"",(RawData!O2259*ScoringModel!$B$14+RawData!P2259*ScoringModel!$B$15+RawData!Q2259*ScoringModel!$B$16+RawData!R2259*ScoringModel!$B$17+RawData!S2259*ScoringModel!$B$18+RawData!T2259*ScoringModel!$B$19+RawData!U2259*ScoringModel!$B$20)*0.01,"")</f>
        <v/>
      </c>
      <c r="P2259" t="str">
        <f>IF(A2259&lt;&gt;"",(RawData!V2259*ScoringModel!$B$24+RawData!W2259*ScoringModel!$B$25+RawData!X2259*ScoringModel!$B$26+RawData!Y2259*ScoringModel!$B$27+RawData!Z2259*ScoringModel!$B$28+RawData!AA2259*ScoringModel!$B$29+RawData!AB2259*ScoringModel!$B$30)*0.01,"")</f>
        <v/>
      </c>
      <c r="Q2259" s="19"/>
      <c r="R2259" s="19"/>
      <c r="S2259" s="19"/>
      <c r="T2259" s="19"/>
      <c r="U2259" s="19"/>
      <c r="V2259" s="19"/>
    </row>
    <row r="2260" spans="1:22" x14ac:dyDescent="0.25">
      <c r="A2260" t="str">
        <f>IF(RawData!A2260&lt;&gt;"",RawData!A2260,"")</f>
        <v/>
      </c>
      <c r="B2260" t="str">
        <f>IF(RawData!B2260&lt;&gt;"",CONCATENATE(RawData!B2260,", ",RawData!C2260),"")</f>
        <v/>
      </c>
      <c r="C2260" t="str">
        <f>IF(RawData!D2260&lt;&gt;"",RawData!D2260,"")</f>
        <v/>
      </c>
      <c r="D2260" s="28" t="str">
        <f>IF(RawData!E2260&lt;&gt;"",RawData!E2260,"")</f>
        <v/>
      </c>
      <c r="E2260" t="str">
        <f>IF(RawData!F2260&lt;&gt;"",CONCATENATE(RawData!F2260,", ",LEFT(RawData!G2260,1)),"")</f>
        <v/>
      </c>
      <c r="G2260" s="30" t="str">
        <f t="shared" si="35"/>
        <v/>
      </c>
      <c r="H2260" t="str">
        <f>IF(A2260&lt;&gt;"",VLOOKUP(G2260,ScoreRanges!$C$4:$E$8,3),"")</f>
        <v/>
      </c>
      <c r="J2260" s="30" t="str">
        <f>IF(AND(ConversionTable!$F$2&lt;&gt;"",A2260&lt;&gt;""),VLOOKUP(G2260,ConversionTable!B$2:D$402,3),"")</f>
        <v/>
      </c>
      <c r="K2260" t="str">
        <f>IF(AND(ConversionTable!$F$2&lt;&gt;"",A2260&lt;&gt;""),VLOOKUP(J2260,ConversionTable!I$4:K$7,3),"")</f>
        <v/>
      </c>
      <c r="M2260" t="str">
        <f>IF(A2260&lt;&gt;"",(RawData!AC2260*ScoringModel!$B$11+RawData!AD2260*ScoringModel!$B$21+RawData!AE2260*ScoringModel!$B$31)*0.01,"")</f>
        <v/>
      </c>
      <c r="N2260" t="str">
        <f>IF(A2260&lt;&gt;"",(RawData!H2260*ScoringModel!$B$4+RawData!I2260*ScoringModel!$B$5+RawData!J2260*ScoringModel!$B$6+RawData!K2260*ScoringModel!$B$7+RawData!L2260*ScoringModel!$B$8+RawData!M2260*ScoringModel!$B$9+RawData!N2260*ScoringModel!$B$10)*0.01,"")</f>
        <v/>
      </c>
      <c r="O2260" t="str">
        <f>IF(A2260&lt;&gt;"",(RawData!O2260*ScoringModel!$B$14+RawData!P2260*ScoringModel!$B$15+RawData!Q2260*ScoringModel!$B$16+RawData!R2260*ScoringModel!$B$17+RawData!S2260*ScoringModel!$B$18+RawData!T2260*ScoringModel!$B$19+RawData!U2260*ScoringModel!$B$20)*0.01,"")</f>
        <v/>
      </c>
      <c r="P2260" t="str">
        <f>IF(A2260&lt;&gt;"",(RawData!V2260*ScoringModel!$B$24+RawData!W2260*ScoringModel!$B$25+RawData!X2260*ScoringModel!$B$26+RawData!Y2260*ScoringModel!$B$27+RawData!Z2260*ScoringModel!$B$28+RawData!AA2260*ScoringModel!$B$29+RawData!AB2260*ScoringModel!$B$30)*0.01,"")</f>
        <v/>
      </c>
      <c r="Q2260" s="19"/>
      <c r="R2260" s="19"/>
      <c r="S2260" s="19"/>
      <c r="T2260" s="19"/>
      <c r="U2260" s="19"/>
      <c r="V2260" s="19"/>
    </row>
    <row r="2261" spans="1:22" x14ac:dyDescent="0.25">
      <c r="A2261" t="str">
        <f>IF(RawData!A2261&lt;&gt;"",RawData!A2261,"")</f>
        <v/>
      </c>
      <c r="B2261" t="str">
        <f>IF(RawData!B2261&lt;&gt;"",CONCATENATE(RawData!B2261,", ",RawData!C2261),"")</f>
        <v/>
      </c>
      <c r="C2261" t="str">
        <f>IF(RawData!D2261&lt;&gt;"",RawData!D2261,"")</f>
        <v/>
      </c>
      <c r="D2261" s="28" t="str">
        <f>IF(RawData!E2261&lt;&gt;"",RawData!E2261,"")</f>
        <v/>
      </c>
      <c r="E2261" t="str">
        <f>IF(RawData!F2261&lt;&gt;"",CONCATENATE(RawData!F2261,", ",LEFT(RawData!G2261,1)),"")</f>
        <v/>
      </c>
      <c r="G2261" s="30" t="str">
        <f t="shared" si="35"/>
        <v/>
      </c>
      <c r="H2261" t="str">
        <f>IF(A2261&lt;&gt;"",VLOOKUP(G2261,ScoreRanges!$C$4:$E$8,3),"")</f>
        <v/>
      </c>
      <c r="J2261" s="30" t="str">
        <f>IF(AND(ConversionTable!$F$2&lt;&gt;"",A2261&lt;&gt;""),VLOOKUP(G2261,ConversionTable!B$2:D$402,3),"")</f>
        <v/>
      </c>
      <c r="K2261" t="str">
        <f>IF(AND(ConversionTable!$F$2&lt;&gt;"",A2261&lt;&gt;""),VLOOKUP(J2261,ConversionTable!I$4:K$7,3),"")</f>
        <v/>
      </c>
      <c r="M2261" t="str">
        <f>IF(A2261&lt;&gt;"",(RawData!AC2261*ScoringModel!$B$11+RawData!AD2261*ScoringModel!$B$21+RawData!AE2261*ScoringModel!$B$31)*0.01,"")</f>
        <v/>
      </c>
      <c r="N2261" t="str">
        <f>IF(A2261&lt;&gt;"",(RawData!H2261*ScoringModel!$B$4+RawData!I2261*ScoringModel!$B$5+RawData!J2261*ScoringModel!$B$6+RawData!K2261*ScoringModel!$B$7+RawData!L2261*ScoringModel!$B$8+RawData!M2261*ScoringModel!$B$9+RawData!N2261*ScoringModel!$B$10)*0.01,"")</f>
        <v/>
      </c>
      <c r="O2261" t="str">
        <f>IF(A2261&lt;&gt;"",(RawData!O2261*ScoringModel!$B$14+RawData!P2261*ScoringModel!$B$15+RawData!Q2261*ScoringModel!$B$16+RawData!R2261*ScoringModel!$B$17+RawData!S2261*ScoringModel!$B$18+RawData!T2261*ScoringModel!$B$19+RawData!U2261*ScoringModel!$B$20)*0.01,"")</f>
        <v/>
      </c>
      <c r="P2261" t="str">
        <f>IF(A2261&lt;&gt;"",(RawData!V2261*ScoringModel!$B$24+RawData!W2261*ScoringModel!$B$25+RawData!X2261*ScoringModel!$B$26+RawData!Y2261*ScoringModel!$B$27+RawData!Z2261*ScoringModel!$B$28+RawData!AA2261*ScoringModel!$B$29+RawData!AB2261*ScoringModel!$B$30)*0.01,"")</f>
        <v/>
      </c>
      <c r="Q2261" s="19"/>
      <c r="R2261" s="19"/>
      <c r="S2261" s="19"/>
      <c r="T2261" s="19"/>
      <c r="U2261" s="19"/>
      <c r="V2261" s="19"/>
    </row>
    <row r="2262" spans="1:22" x14ac:dyDescent="0.25">
      <c r="A2262" t="str">
        <f>IF(RawData!A2262&lt;&gt;"",RawData!A2262,"")</f>
        <v/>
      </c>
      <c r="B2262" t="str">
        <f>IF(RawData!B2262&lt;&gt;"",CONCATENATE(RawData!B2262,", ",RawData!C2262),"")</f>
        <v/>
      </c>
      <c r="C2262" t="str">
        <f>IF(RawData!D2262&lt;&gt;"",RawData!D2262,"")</f>
        <v/>
      </c>
      <c r="D2262" s="28" t="str">
        <f>IF(RawData!E2262&lt;&gt;"",RawData!E2262,"")</f>
        <v/>
      </c>
      <c r="E2262" t="str">
        <f>IF(RawData!F2262&lt;&gt;"",CONCATENATE(RawData!F2262,", ",LEFT(RawData!G2262,1)),"")</f>
        <v/>
      </c>
      <c r="G2262" s="30" t="str">
        <f t="shared" si="35"/>
        <v/>
      </c>
      <c r="H2262" t="str">
        <f>IF(A2262&lt;&gt;"",VLOOKUP(G2262,ScoreRanges!$C$4:$E$8,3),"")</f>
        <v/>
      </c>
      <c r="J2262" s="30" t="str">
        <f>IF(AND(ConversionTable!$F$2&lt;&gt;"",A2262&lt;&gt;""),VLOOKUP(G2262,ConversionTable!B$2:D$402,3),"")</f>
        <v/>
      </c>
      <c r="K2262" t="str">
        <f>IF(AND(ConversionTable!$F$2&lt;&gt;"",A2262&lt;&gt;""),VLOOKUP(J2262,ConversionTable!I$4:K$7,3),"")</f>
        <v/>
      </c>
      <c r="M2262" t="str">
        <f>IF(A2262&lt;&gt;"",(RawData!AC2262*ScoringModel!$B$11+RawData!AD2262*ScoringModel!$B$21+RawData!AE2262*ScoringModel!$B$31)*0.01,"")</f>
        <v/>
      </c>
      <c r="N2262" t="str">
        <f>IF(A2262&lt;&gt;"",(RawData!H2262*ScoringModel!$B$4+RawData!I2262*ScoringModel!$B$5+RawData!J2262*ScoringModel!$B$6+RawData!K2262*ScoringModel!$B$7+RawData!L2262*ScoringModel!$B$8+RawData!M2262*ScoringModel!$B$9+RawData!N2262*ScoringModel!$B$10)*0.01,"")</f>
        <v/>
      </c>
      <c r="O2262" t="str">
        <f>IF(A2262&lt;&gt;"",(RawData!O2262*ScoringModel!$B$14+RawData!P2262*ScoringModel!$B$15+RawData!Q2262*ScoringModel!$B$16+RawData!R2262*ScoringModel!$B$17+RawData!S2262*ScoringModel!$B$18+RawData!T2262*ScoringModel!$B$19+RawData!U2262*ScoringModel!$B$20)*0.01,"")</f>
        <v/>
      </c>
      <c r="P2262" t="str">
        <f>IF(A2262&lt;&gt;"",(RawData!V2262*ScoringModel!$B$24+RawData!W2262*ScoringModel!$B$25+RawData!X2262*ScoringModel!$B$26+RawData!Y2262*ScoringModel!$B$27+RawData!Z2262*ScoringModel!$B$28+RawData!AA2262*ScoringModel!$B$29+RawData!AB2262*ScoringModel!$B$30)*0.01,"")</f>
        <v/>
      </c>
      <c r="Q2262" s="19"/>
      <c r="R2262" s="19"/>
      <c r="S2262" s="19"/>
      <c r="T2262" s="19"/>
      <c r="U2262" s="19"/>
      <c r="V2262" s="19"/>
    </row>
    <row r="2263" spans="1:22" x14ac:dyDescent="0.25">
      <c r="A2263" t="str">
        <f>IF(RawData!A2263&lt;&gt;"",RawData!A2263,"")</f>
        <v/>
      </c>
      <c r="B2263" t="str">
        <f>IF(RawData!B2263&lt;&gt;"",CONCATENATE(RawData!B2263,", ",RawData!C2263),"")</f>
        <v/>
      </c>
      <c r="C2263" t="str">
        <f>IF(RawData!D2263&lt;&gt;"",RawData!D2263,"")</f>
        <v/>
      </c>
      <c r="D2263" s="28" t="str">
        <f>IF(RawData!E2263&lt;&gt;"",RawData!E2263,"")</f>
        <v/>
      </c>
      <c r="E2263" t="str">
        <f>IF(RawData!F2263&lt;&gt;"",CONCATENATE(RawData!F2263,", ",LEFT(RawData!G2263,1)),"")</f>
        <v/>
      </c>
      <c r="G2263" s="30" t="str">
        <f t="shared" si="35"/>
        <v/>
      </c>
      <c r="H2263" t="str">
        <f>IF(A2263&lt;&gt;"",VLOOKUP(G2263,ScoreRanges!$C$4:$E$8,3),"")</f>
        <v/>
      </c>
      <c r="J2263" s="30" t="str">
        <f>IF(AND(ConversionTable!$F$2&lt;&gt;"",A2263&lt;&gt;""),VLOOKUP(G2263,ConversionTable!B$2:D$402,3),"")</f>
        <v/>
      </c>
      <c r="K2263" t="str">
        <f>IF(AND(ConversionTable!$F$2&lt;&gt;"",A2263&lt;&gt;""),VLOOKUP(J2263,ConversionTable!I$4:K$7,3),"")</f>
        <v/>
      </c>
      <c r="M2263" t="str">
        <f>IF(A2263&lt;&gt;"",(RawData!AC2263*ScoringModel!$B$11+RawData!AD2263*ScoringModel!$B$21+RawData!AE2263*ScoringModel!$B$31)*0.01,"")</f>
        <v/>
      </c>
      <c r="N2263" t="str">
        <f>IF(A2263&lt;&gt;"",(RawData!H2263*ScoringModel!$B$4+RawData!I2263*ScoringModel!$B$5+RawData!J2263*ScoringModel!$B$6+RawData!K2263*ScoringModel!$B$7+RawData!L2263*ScoringModel!$B$8+RawData!M2263*ScoringModel!$B$9+RawData!N2263*ScoringModel!$B$10)*0.01,"")</f>
        <v/>
      </c>
      <c r="O2263" t="str">
        <f>IF(A2263&lt;&gt;"",(RawData!O2263*ScoringModel!$B$14+RawData!P2263*ScoringModel!$B$15+RawData!Q2263*ScoringModel!$B$16+RawData!R2263*ScoringModel!$B$17+RawData!S2263*ScoringModel!$B$18+RawData!T2263*ScoringModel!$B$19+RawData!U2263*ScoringModel!$B$20)*0.01,"")</f>
        <v/>
      </c>
      <c r="P2263" t="str">
        <f>IF(A2263&lt;&gt;"",(RawData!V2263*ScoringModel!$B$24+RawData!W2263*ScoringModel!$B$25+RawData!X2263*ScoringModel!$B$26+RawData!Y2263*ScoringModel!$B$27+RawData!Z2263*ScoringModel!$B$28+RawData!AA2263*ScoringModel!$B$29+RawData!AB2263*ScoringModel!$B$30)*0.01,"")</f>
        <v/>
      </c>
      <c r="Q2263" s="19"/>
      <c r="R2263" s="19"/>
      <c r="S2263" s="19"/>
      <c r="T2263" s="19"/>
      <c r="U2263" s="19"/>
      <c r="V2263" s="19"/>
    </row>
    <row r="2264" spans="1:22" x14ac:dyDescent="0.25">
      <c r="A2264" t="str">
        <f>IF(RawData!A2264&lt;&gt;"",RawData!A2264,"")</f>
        <v/>
      </c>
      <c r="B2264" t="str">
        <f>IF(RawData!B2264&lt;&gt;"",CONCATENATE(RawData!B2264,", ",RawData!C2264),"")</f>
        <v/>
      </c>
      <c r="C2264" t="str">
        <f>IF(RawData!D2264&lt;&gt;"",RawData!D2264,"")</f>
        <v/>
      </c>
      <c r="D2264" s="28" t="str">
        <f>IF(RawData!E2264&lt;&gt;"",RawData!E2264,"")</f>
        <v/>
      </c>
      <c r="E2264" t="str">
        <f>IF(RawData!F2264&lt;&gt;"",CONCATENATE(RawData!F2264,", ",LEFT(RawData!G2264,1)),"")</f>
        <v/>
      </c>
      <c r="G2264" s="30" t="str">
        <f t="shared" si="35"/>
        <v/>
      </c>
      <c r="H2264" t="str">
        <f>IF(A2264&lt;&gt;"",VLOOKUP(G2264,ScoreRanges!$C$4:$E$8,3),"")</f>
        <v/>
      </c>
      <c r="J2264" s="30" t="str">
        <f>IF(AND(ConversionTable!$F$2&lt;&gt;"",A2264&lt;&gt;""),VLOOKUP(G2264,ConversionTable!B$2:D$402,3),"")</f>
        <v/>
      </c>
      <c r="K2264" t="str">
        <f>IF(AND(ConversionTable!$F$2&lt;&gt;"",A2264&lt;&gt;""),VLOOKUP(J2264,ConversionTable!I$4:K$7,3),"")</f>
        <v/>
      </c>
      <c r="M2264" t="str">
        <f>IF(A2264&lt;&gt;"",(RawData!AC2264*ScoringModel!$B$11+RawData!AD2264*ScoringModel!$B$21+RawData!AE2264*ScoringModel!$B$31)*0.01,"")</f>
        <v/>
      </c>
      <c r="N2264" t="str">
        <f>IF(A2264&lt;&gt;"",(RawData!H2264*ScoringModel!$B$4+RawData!I2264*ScoringModel!$B$5+RawData!J2264*ScoringModel!$B$6+RawData!K2264*ScoringModel!$B$7+RawData!L2264*ScoringModel!$B$8+RawData!M2264*ScoringModel!$B$9+RawData!N2264*ScoringModel!$B$10)*0.01,"")</f>
        <v/>
      </c>
      <c r="O2264" t="str">
        <f>IF(A2264&lt;&gt;"",(RawData!O2264*ScoringModel!$B$14+RawData!P2264*ScoringModel!$B$15+RawData!Q2264*ScoringModel!$B$16+RawData!R2264*ScoringModel!$B$17+RawData!S2264*ScoringModel!$B$18+RawData!T2264*ScoringModel!$B$19+RawData!U2264*ScoringModel!$B$20)*0.01,"")</f>
        <v/>
      </c>
      <c r="P2264" t="str">
        <f>IF(A2264&lt;&gt;"",(RawData!V2264*ScoringModel!$B$24+RawData!W2264*ScoringModel!$B$25+RawData!X2264*ScoringModel!$B$26+RawData!Y2264*ScoringModel!$B$27+RawData!Z2264*ScoringModel!$B$28+RawData!AA2264*ScoringModel!$B$29+RawData!AB2264*ScoringModel!$B$30)*0.01,"")</f>
        <v/>
      </c>
      <c r="Q2264" s="19"/>
      <c r="R2264" s="19"/>
      <c r="S2264" s="19"/>
      <c r="T2264" s="19"/>
      <c r="U2264" s="19"/>
      <c r="V2264" s="19"/>
    </row>
    <row r="2265" spans="1:22" x14ac:dyDescent="0.25">
      <c r="A2265" t="str">
        <f>IF(RawData!A2265&lt;&gt;"",RawData!A2265,"")</f>
        <v/>
      </c>
      <c r="B2265" t="str">
        <f>IF(RawData!B2265&lt;&gt;"",CONCATENATE(RawData!B2265,", ",RawData!C2265),"")</f>
        <v/>
      </c>
      <c r="C2265" t="str">
        <f>IF(RawData!D2265&lt;&gt;"",RawData!D2265,"")</f>
        <v/>
      </c>
      <c r="D2265" s="28" t="str">
        <f>IF(RawData!E2265&lt;&gt;"",RawData!E2265,"")</f>
        <v/>
      </c>
      <c r="E2265" t="str">
        <f>IF(RawData!F2265&lt;&gt;"",CONCATENATE(RawData!F2265,", ",LEFT(RawData!G2265,1)),"")</f>
        <v/>
      </c>
      <c r="G2265" s="30" t="str">
        <f t="shared" si="35"/>
        <v/>
      </c>
      <c r="H2265" t="str">
        <f>IF(A2265&lt;&gt;"",VLOOKUP(G2265,ScoreRanges!$C$4:$E$8,3),"")</f>
        <v/>
      </c>
      <c r="J2265" s="30" t="str">
        <f>IF(AND(ConversionTable!$F$2&lt;&gt;"",A2265&lt;&gt;""),VLOOKUP(G2265,ConversionTable!B$2:D$402,3),"")</f>
        <v/>
      </c>
      <c r="K2265" t="str">
        <f>IF(AND(ConversionTable!$F$2&lt;&gt;"",A2265&lt;&gt;""),VLOOKUP(J2265,ConversionTable!I$4:K$7,3),"")</f>
        <v/>
      </c>
      <c r="M2265" t="str">
        <f>IF(A2265&lt;&gt;"",(RawData!AC2265*ScoringModel!$B$11+RawData!AD2265*ScoringModel!$B$21+RawData!AE2265*ScoringModel!$B$31)*0.01,"")</f>
        <v/>
      </c>
      <c r="N2265" t="str">
        <f>IF(A2265&lt;&gt;"",(RawData!H2265*ScoringModel!$B$4+RawData!I2265*ScoringModel!$B$5+RawData!J2265*ScoringModel!$B$6+RawData!K2265*ScoringModel!$B$7+RawData!L2265*ScoringModel!$B$8+RawData!M2265*ScoringModel!$B$9+RawData!N2265*ScoringModel!$B$10)*0.01,"")</f>
        <v/>
      </c>
      <c r="O2265" t="str">
        <f>IF(A2265&lt;&gt;"",(RawData!O2265*ScoringModel!$B$14+RawData!P2265*ScoringModel!$B$15+RawData!Q2265*ScoringModel!$B$16+RawData!R2265*ScoringModel!$B$17+RawData!S2265*ScoringModel!$B$18+RawData!T2265*ScoringModel!$B$19+RawData!U2265*ScoringModel!$B$20)*0.01,"")</f>
        <v/>
      </c>
      <c r="P2265" t="str">
        <f>IF(A2265&lt;&gt;"",(RawData!V2265*ScoringModel!$B$24+RawData!W2265*ScoringModel!$B$25+RawData!X2265*ScoringModel!$B$26+RawData!Y2265*ScoringModel!$B$27+RawData!Z2265*ScoringModel!$B$28+RawData!AA2265*ScoringModel!$B$29+RawData!AB2265*ScoringModel!$B$30)*0.01,"")</f>
        <v/>
      </c>
      <c r="Q2265" s="19"/>
      <c r="R2265" s="19"/>
      <c r="S2265" s="19"/>
      <c r="T2265" s="19"/>
      <c r="U2265" s="19"/>
      <c r="V2265" s="19"/>
    </row>
    <row r="2266" spans="1:22" x14ac:dyDescent="0.25">
      <c r="A2266" t="str">
        <f>IF(RawData!A2266&lt;&gt;"",RawData!A2266,"")</f>
        <v/>
      </c>
      <c r="B2266" t="str">
        <f>IF(RawData!B2266&lt;&gt;"",CONCATENATE(RawData!B2266,", ",RawData!C2266),"")</f>
        <v/>
      </c>
      <c r="C2266" t="str">
        <f>IF(RawData!D2266&lt;&gt;"",RawData!D2266,"")</f>
        <v/>
      </c>
      <c r="D2266" s="28" t="str">
        <f>IF(RawData!E2266&lt;&gt;"",RawData!E2266,"")</f>
        <v/>
      </c>
      <c r="E2266" t="str">
        <f>IF(RawData!F2266&lt;&gt;"",CONCATENATE(RawData!F2266,", ",LEFT(RawData!G2266,1)),"")</f>
        <v/>
      </c>
      <c r="G2266" s="30" t="str">
        <f t="shared" si="35"/>
        <v/>
      </c>
      <c r="H2266" t="str">
        <f>IF(A2266&lt;&gt;"",VLOOKUP(G2266,ScoreRanges!$C$4:$E$8,3),"")</f>
        <v/>
      </c>
      <c r="J2266" s="30" t="str">
        <f>IF(AND(ConversionTable!$F$2&lt;&gt;"",A2266&lt;&gt;""),VLOOKUP(G2266,ConversionTable!B$2:D$402,3),"")</f>
        <v/>
      </c>
      <c r="K2266" t="str">
        <f>IF(AND(ConversionTable!$F$2&lt;&gt;"",A2266&lt;&gt;""),VLOOKUP(J2266,ConversionTable!I$4:K$7,3),"")</f>
        <v/>
      </c>
      <c r="M2266" t="str">
        <f>IF(A2266&lt;&gt;"",(RawData!AC2266*ScoringModel!$B$11+RawData!AD2266*ScoringModel!$B$21+RawData!AE2266*ScoringModel!$B$31)*0.01,"")</f>
        <v/>
      </c>
      <c r="N2266" t="str">
        <f>IF(A2266&lt;&gt;"",(RawData!H2266*ScoringModel!$B$4+RawData!I2266*ScoringModel!$B$5+RawData!J2266*ScoringModel!$B$6+RawData!K2266*ScoringModel!$B$7+RawData!L2266*ScoringModel!$B$8+RawData!M2266*ScoringModel!$B$9+RawData!N2266*ScoringModel!$B$10)*0.01,"")</f>
        <v/>
      </c>
      <c r="O2266" t="str">
        <f>IF(A2266&lt;&gt;"",(RawData!O2266*ScoringModel!$B$14+RawData!P2266*ScoringModel!$B$15+RawData!Q2266*ScoringModel!$B$16+RawData!R2266*ScoringModel!$B$17+RawData!S2266*ScoringModel!$B$18+RawData!T2266*ScoringModel!$B$19+RawData!U2266*ScoringModel!$B$20)*0.01,"")</f>
        <v/>
      </c>
      <c r="P2266" t="str">
        <f>IF(A2266&lt;&gt;"",(RawData!V2266*ScoringModel!$B$24+RawData!W2266*ScoringModel!$B$25+RawData!X2266*ScoringModel!$B$26+RawData!Y2266*ScoringModel!$B$27+RawData!Z2266*ScoringModel!$B$28+RawData!AA2266*ScoringModel!$B$29+RawData!AB2266*ScoringModel!$B$30)*0.01,"")</f>
        <v/>
      </c>
      <c r="Q2266" s="19"/>
      <c r="R2266" s="19"/>
      <c r="S2266" s="19"/>
      <c r="T2266" s="19"/>
      <c r="U2266" s="19"/>
      <c r="V2266" s="19"/>
    </row>
    <row r="2267" spans="1:22" x14ac:dyDescent="0.25">
      <c r="A2267" t="str">
        <f>IF(RawData!A2267&lt;&gt;"",RawData!A2267,"")</f>
        <v/>
      </c>
      <c r="B2267" t="str">
        <f>IF(RawData!B2267&lt;&gt;"",CONCATENATE(RawData!B2267,", ",RawData!C2267),"")</f>
        <v/>
      </c>
      <c r="C2267" t="str">
        <f>IF(RawData!D2267&lt;&gt;"",RawData!D2267,"")</f>
        <v/>
      </c>
      <c r="D2267" s="28" t="str">
        <f>IF(RawData!E2267&lt;&gt;"",RawData!E2267,"")</f>
        <v/>
      </c>
      <c r="E2267" t="str">
        <f>IF(RawData!F2267&lt;&gt;"",CONCATENATE(RawData!F2267,", ",LEFT(RawData!G2267,1)),"")</f>
        <v/>
      </c>
      <c r="G2267" s="30" t="str">
        <f t="shared" si="35"/>
        <v/>
      </c>
      <c r="H2267" t="str">
        <f>IF(A2267&lt;&gt;"",VLOOKUP(G2267,ScoreRanges!$C$4:$E$8,3),"")</f>
        <v/>
      </c>
      <c r="J2267" s="30" t="str">
        <f>IF(AND(ConversionTable!$F$2&lt;&gt;"",A2267&lt;&gt;""),VLOOKUP(G2267,ConversionTable!B$2:D$402,3),"")</f>
        <v/>
      </c>
      <c r="K2267" t="str">
        <f>IF(AND(ConversionTable!$F$2&lt;&gt;"",A2267&lt;&gt;""),VLOOKUP(J2267,ConversionTable!I$4:K$7,3),"")</f>
        <v/>
      </c>
      <c r="M2267" t="str">
        <f>IF(A2267&lt;&gt;"",(RawData!AC2267*ScoringModel!$B$11+RawData!AD2267*ScoringModel!$B$21+RawData!AE2267*ScoringModel!$B$31)*0.01,"")</f>
        <v/>
      </c>
      <c r="N2267" t="str">
        <f>IF(A2267&lt;&gt;"",(RawData!H2267*ScoringModel!$B$4+RawData!I2267*ScoringModel!$B$5+RawData!J2267*ScoringModel!$B$6+RawData!K2267*ScoringModel!$B$7+RawData!L2267*ScoringModel!$B$8+RawData!M2267*ScoringModel!$B$9+RawData!N2267*ScoringModel!$B$10)*0.01,"")</f>
        <v/>
      </c>
      <c r="O2267" t="str">
        <f>IF(A2267&lt;&gt;"",(RawData!O2267*ScoringModel!$B$14+RawData!P2267*ScoringModel!$B$15+RawData!Q2267*ScoringModel!$B$16+RawData!R2267*ScoringModel!$B$17+RawData!S2267*ScoringModel!$B$18+RawData!T2267*ScoringModel!$B$19+RawData!U2267*ScoringModel!$B$20)*0.01,"")</f>
        <v/>
      </c>
      <c r="P2267" t="str">
        <f>IF(A2267&lt;&gt;"",(RawData!V2267*ScoringModel!$B$24+RawData!W2267*ScoringModel!$B$25+RawData!X2267*ScoringModel!$B$26+RawData!Y2267*ScoringModel!$B$27+RawData!Z2267*ScoringModel!$B$28+RawData!AA2267*ScoringModel!$B$29+RawData!AB2267*ScoringModel!$B$30)*0.01,"")</f>
        <v/>
      </c>
      <c r="Q2267" s="19"/>
      <c r="R2267" s="19"/>
      <c r="S2267" s="19"/>
      <c r="T2267" s="19"/>
      <c r="U2267" s="19"/>
      <c r="V2267" s="19"/>
    </row>
    <row r="2268" spans="1:22" x14ac:dyDescent="0.25">
      <c r="A2268" t="str">
        <f>IF(RawData!A2268&lt;&gt;"",RawData!A2268,"")</f>
        <v/>
      </c>
      <c r="B2268" t="str">
        <f>IF(RawData!B2268&lt;&gt;"",CONCATENATE(RawData!B2268,", ",RawData!C2268),"")</f>
        <v/>
      </c>
      <c r="C2268" t="str">
        <f>IF(RawData!D2268&lt;&gt;"",RawData!D2268,"")</f>
        <v/>
      </c>
      <c r="D2268" s="28" t="str">
        <f>IF(RawData!E2268&lt;&gt;"",RawData!E2268,"")</f>
        <v/>
      </c>
      <c r="E2268" t="str">
        <f>IF(RawData!F2268&lt;&gt;"",CONCATENATE(RawData!F2268,", ",LEFT(RawData!G2268,1)),"")</f>
        <v/>
      </c>
      <c r="G2268" s="30" t="str">
        <f t="shared" si="35"/>
        <v/>
      </c>
      <c r="H2268" t="str">
        <f>IF(A2268&lt;&gt;"",VLOOKUP(G2268,ScoreRanges!$C$4:$E$8,3),"")</f>
        <v/>
      </c>
      <c r="J2268" s="30" t="str">
        <f>IF(AND(ConversionTable!$F$2&lt;&gt;"",A2268&lt;&gt;""),VLOOKUP(G2268,ConversionTable!B$2:D$402,3),"")</f>
        <v/>
      </c>
      <c r="K2268" t="str">
        <f>IF(AND(ConversionTable!$F$2&lt;&gt;"",A2268&lt;&gt;""),VLOOKUP(J2268,ConversionTable!I$4:K$7,3),"")</f>
        <v/>
      </c>
      <c r="M2268" t="str">
        <f>IF(A2268&lt;&gt;"",(RawData!AC2268*ScoringModel!$B$11+RawData!AD2268*ScoringModel!$B$21+RawData!AE2268*ScoringModel!$B$31)*0.01,"")</f>
        <v/>
      </c>
      <c r="N2268" t="str">
        <f>IF(A2268&lt;&gt;"",(RawData!H2268*ScoringModel!$B$4+RawData!I2268*ScoringModel!$B$5+RawData!J2268*ScoringModel!$B$6+RawData!K2268*ScoringModel!$B$7+RawData!L2268*ScoringModel!$B$8+RawData!M2268*ScoringModel!$B$9+RawData!N2268*ScoringModel!$B$10)*0.01,"")</f>
        <v/>
      </c>
      <c r="O2268" t="str">
        <f>IF(A2268&lt;&gt;"",(RawData!O2268*ScoringModel!$B$14+RawData!P2268*ScoringModel!$B$15+RawData!Q2268*ScoringModel!$B$16+RawData!R2268*ScoringModel!$B$17+RawData!S2268*ScoringModel!$B$18+RawData!T2268*ScoringModel!$B$19+RawData!U2268*ScoringModel!$B$20)*0.01,"")</f>
        <v/>
      </c>
      <c r="P2268" t="str">
        <f>IF(A2268&lt;&gt;"",(RawData!V2268*ScoringModel!$B$24+RawData!W2268*ScoringModel!$B$25+RawData!X2268*ScoringModel!$B$26+RawData!Y2268*ScoringModel!$B$27+RawData!Z2268*ScoringModel!$B$28+RawData!AA2268*ScoringModel!$B$29+RawData!AB2268*ScoringModel!$B$30)*0.01,"")</f>
        <v/>
      </c>
      <c r="Q2268" s="19"/>
      <c r="R2268" s="19"/>
      <c r="S2268" s="19"/>
      <c r="T2268" s="19"/>
      <c r="U2268" s="19"/>
      <c r="V2268" s="19"/>
    </row>
    <row r="2269" spans="1:22" x14ac:dyDescent="0.25">
      <c r="A2269" t="str">
        <f>IF(RawData!A2269&lt;&gt;"",RawData!A2269,"")</f>
        <v/>
      </c>
      <c r="B2269" t="str">
        <f>IF(RawData!B2269&lt;&gt;"",CONCATENATE(RawData!B2269,", ",RawData!C2269),"")</f>
        <v/>
      </c>
      <c r="C2269" t="str">
        <f>IF(RawData!D2269&lt;&gt;"",RawData!D2269,"")</f>
        <v/>
      </c>
      <c r="D2269" s="28" t="str">
        <f>IF(RawData!E2269&lt;&gt;"",RawData!E2269,"")</f>
        <v/>
      </c>
      <c r="E2269" t="str">
        <f>IF(RawData!F2269&lt;&gt;"",CONCATENATE(RawData!F2269,", ",LEFT(RawData!G2269,1)),"")</f>
        <v/>
      </c>
      <c r="G2269" s="30" t="str">
        <f t="shared" si="35"/>
        <v/>
      </c>
      <c r="H2269" t="str">
        <f>IF(A2269&lt;&gt;"",VLOOKUP(G2269,ScoreRanges!$C$4:$E$8,3),"")</f>
        <v/>
      </c>
      <c r="J2269" s="30" t="str">
        <f>IF(AND(ConversionTable!$F$2&lt;&gt;"",A2269&lt;&gt;""),VLOOKUP(G2269,ConversionTable!B$2:D$402,3),"")</f>
        <v/>
      </c>
      <c r="K2269" t="str">
        <f>IF(AND(ConversionTable!$F$2&lt;&gt;"",A2269&lt;&gt;""),VLOOKUP(J2269,ConversionTable!I$4:K$7,3),"")</f>
        <v/>
      </c>
      <c r="M2269" t="str">
        <f>IF(A2269&lt;&gt;"",(RawData!AC2269*ScoringModel!$B$11+RawData!AD2269*ScoringModel!$B$21+RawData!AE2269*ScoringModel!$B$31)*0.01,"")</f>
        <v/>
      </c>
      <c r="N2269" t="str">
        <f>IF(A2269&lt;&gt;"",(RawData!H2269*ScoringModel!$B$4+RawData!I2269*ScoringModel!$B$5+RawData!J2269*ScoringModel!$B$6+RawData!K2269*ScoringModel!$B$7+RawData!L2269*ScoringModel!$B$8+RawData!M2269*ScoringModel!$B$9+RawData!N2269*ScoringModel!$B$10)*0.01,"")</f>
        <v/>
      </c>
      <c r="O2269" t="str">
        <f>IF(A2269&lt;&gt;"",(RawData!O2269*ScoringModel!$B$14+RawData!P2269*ScoringModel!$B$15+RawData!Q2269*ScoringModel!$B$16+RawData!R2269*ScoringModel!$B$17+RawData!S2269*ScoringModel!$B$18+RawData!T2269*ScoringModel!$B$19+RawData!U2269*ScoringModel!$B$20)*0.01,"")</f>
        <v/>
      </c>
      <c r="P2269" t="str">
        <f>IF(A2269&lt;&gt;"",(RawData!V2269*ScoringModel!$B$24+RawData!W2269*ScoringModel!$B$25+RawData!X2269*ScoringModel!$B$26+RawData!Y2269*ScoringModel!$B$27+RawData!Z2269*ScoringModel!$B$28+RawData!AA2269*ScoringModel!$B$29+RawData!AB2269*ScoringModel!$B$30)*0.01,"")</f>
        <v/>
      </c>
      <c r="Q2269" s="19"/>
      <c r="R2269" s="19"/>
      <c r="S2269" s="19"/>
      <c r="T2269" s="19"/>
      <c r="U2269" s="19"/>
      <c r="V2269" s="19"/>
    </row>
    <row r="2270" spans="1:22" x14ac:dyDescent="0.25">
      <c r="A2270" t="str">
        <f>IF(RawData!A2270&lt;&gt;"",RawData!A2270,"")</f>
        <v/>
      </c>
      <c r="B2270" t="str">
        <f>IF(RawData!B2270&lt;&gt;"",CONCATENATE(RawData!B2270,", ",RawData!C2270),"")</f>
        <v/>
      </c>
      <c r="C2270" t="str">
        <f>IF(RawData!D2270&lt;&gt;"",RawData!D2270,"")</f>
        <v/>
      </c>
      <c r="D2270" s="28" t="str">
        <f>IF(RawData!E2270&lt;&gt;"",RawData!E2270,"")</f>
        <v/>
      </c>
      <c r="E2270" t="str">
        <f>IF(RawData!F2270&lt;&gt;"",CONCATENATE(RawData!F2270,", ",LEFT(RawData!G2270,1)),"")</f>
        <v/>
      </c>
      <c r="G2270" s="30" t="str">
        <f t="shared" si="35"/>
        <v/>
      </c>
      <c r="H2270" t="str">
        <f>IF(A2270&lt;&gt;"",VLOOKUP(G2270,ScoreRanges!$C$4:$E$8,3),"")</f>
        <v/>
      </c>
      <c r="J2270" s="30" t="str">
        <f>IF(AND(ConversionTable!$F$2&lt;&gt;"",A2270&lt;&gt;""),VLOOKUP(G2270,ConversionTable!B$2:D$402,3),"")</f>
        <v/>
      </c>
      <c r="K2270" t="str">
        <f>IF(AND(ConversionTable!$F$2&lt;&gt;"",A2270&lt;&gt;""),VLOOKUP(J2270,ConversionTable!I$4:K$7,3),"")</f>
        <v/>
      </c>
      <c r="M2270" t="str">
        <f>IF(A2270&lt;&gt;"",(RawData!AC2270*ScoringModel!$B$11+RawData!AD2270*ScoringModel!$B$21+RawData!AE2270*ScoringModel!$B$31)*0.01,"")</f>
        <v/>
      </c>
      <c r="N2270" t="str">
        <f>IF(A2270&lt;&gt;"",(RawData!H2270*ScoringModel!$B$4+RawData!I2270*ScoringModel!$B$5+RawData!J2270*ScoringModel!$B$6+RawData!K2270*ScoringModel!$B$7+RawData!L2270*ScoringModel!$B$8+RawData!M2270*ScoringModel!$B$9+RawData!N2270*ScoringModel!$B$10)*0.01,"")</f>
        <v/>
      </c>
      <c r="O2270" t="str">
        <f>IF(A2270&lt;&gt;"",(RawData!O2270*ScoringModel!$B$14+RawData!P2270*ScoringModel!$B$15+RawData!Q2270*ScoringModel!$B$16+RawData!R2270*ScoringModel!$B$17+RawData!S2270*ScoringModel!$B$18+RawData!T2270*ScoringModel!$B$19+RawData!U2270*ScoringModel!$B$20)*0.01,"")</f>
        <v/>
      </c>
      <c r="P2270" t="str">
        <f>IF(A2270&lt;&gt;"",(RawData!V2270*ScoringModel!$B$24+RawData!W2270*ScoringModel!$B$25+RawData!X2270*ScoringModel!$B$26+RawData!Y2270*ScoringModel!$B$27+RawData!Z2270*ScoringModel!$B$28+RawData!AA2270*ScoringModel!$B$29+RawData!AB2270*ScoringModel!$B$30)*0.01,"")</f>
        <v/>
      </c>
      <c r="Q2270" s="19"/>
      <c r="R2270" s="19"/>
      <c r="S2270" s="19"/>
      <c r="T2270" s="19"/>
      <c r="U2270" s="19"/>
      <c r="V2270" s="19"/>
    </row>
    <row r="2271" spans="1:22" x14ac:dyDescent="0.25">
      <c r="A2271" t="str">
        <f>IF(RawData!A2271&lt;&gt;"",RawData!A2271,"")</f>
        <v/>
      </c>
      <c r="B2271" t="str">
        <f>IF(RawData!B2271&lt;&gt;"",CONCATENATE(RawData!B2271,", ",RawData!C2271),"")</f>
        <v/>
      </c>
      <c r="C2271" t="str">
        <f>IF(RawData!D2271&lt;&gt;"",RawData!D2271,"")</f>
        <v/>
      </c>
      <c r="D2271" s="28" t="str">
        <f>IF(RawData!E2271&lt;&gt;"",RawData!E2271,"")</f>
        <v/>
      </c>
      <c r="E2271" t="str">
        <f>IF(RawData!F2271&lt;&gt;"",CONCATENATE(RawData!F2271,", ",LEFT(RawData!G2271,1)),"")</f>
        <v/>
      </c>
      <c r="G2271" s="30" t="str">
        <f t="shared" si="35"/>
        <v/>
      </c>
      <c r="H2271" t="str">
        <f>IF(A2271&lt;&gt;"",VLOOKUP(G2271,ScoreRanges!$C$4:$E$8,3),"")</f>
        <v/>
      </c>
      <c r="J2271" s="30" t="str">
        <f>IF(AND(ConversionTable!$F$2&lt;&gt;"",A2271&lt;&gt;""),VLOOKUP(G2271,ConversionTable!B$2:D$402,3),"")</f>
        <v/>
      </c>
      <c r="K2271" t="str">
        <f>IF(AND(ConversionTable!$F$2&lt;&gt;"",A2271&lt;&gt;""),VLOOKUP(J2271,ConversionTable!I$4:K$7,3),"")</f>
        <v/>
      </c>
      <c r="M2271" t="str">
        <f>IF(A2271&lt;&gt;"",(RawData!AC2271*ScoringModel!$B$11+RawData!AD2271*ScoringModel!$B$21+RawData!AE2271*ScoringModel!$B$31)*0.01,"")</f>
        <v/>
      </c>
      <c r="N2271" t="str">
        <f>IF(A2271&lt;&gt;"",(RawData!H2271*ScoringModel!$B$4+RawData!I2271*ScoringModel!$B$5+RawData!J2271*ScoringModel!$B$6+RawData!K2271*ScoringModel!$B$7+RawData!L2271*ScoringModel!$B$8+RawData!M2271*ScoringModel!$B$9+RawData!N2271*ScoringModel!$B$10)*0.01,"")</f>
        <v/>
      </c>
      <c r="O2271" t="str">
        <f>IF(A2271&lt;&gt;"",(RawData!O2271*ScoringModel!$B$14+RawData!P2271*ScoringModel!$B$15+RawData!Q2271*ScoringModel!$B$16+RawData!R2271*ScoringModel!$B$17+RawData!S2271*ScoringModel!$B$18+RawData!T2271*ScoringModel!$B$19+RawData!U2271*ScoringModel!$B$20)*0.01,"")</f>
        <v/>
      </c>
      <c r="P2271" t="str">
        <f>IF(A2271&lt;&gt;"",(RawData!V2271*ScoringModel!$B$24+RawData!W2271*ScoringModel!$B$25+RawData!X2271*ScoringModel!$B$26+RawData!Y2271*ScoringModel!$B$27+RawData!Z2271*ScoringModel!$B$28+RawData!AA2271*ScoringModel!$B$29+RawData!AB2271*ScoringModel!$B$30)*0.01,"")</f>
        <v/>
      </c>
      <c r="Q2271" s="19"/>
      <c r="R2271" s="19"/>
      <c r="S2271" s="19"/>
      <c r="T2271" s="19"/>
      <c r="U2271" s="19"/>
      <c r="V2271" s="19"/>
    </row>
    <row r="2272" spans="1:22" x14ac:dyDescent="0.25">
      <c r="A2272" t="str">
        <f>IF(RawData!A2272&lt;&gt;"",RawData!A2272,"")</f>
        <v/>
      </c>
      <c r="B2272" t="str">
        <f>IF(RawData!B2272&lt;&gt;"",CONCATENATE(RawData!B2272,", ",RawData!C2272),"")</f>
        <v/>
      </c>
      <c r="C2272" t="str">
        <f>IF(RawData!D2272&lt;&gt;"",RawData!D2272,"")</f>
        <v/>
      </c>
      <c r="D2272" s="28" t="str">
        <f>IF(RawData!E2272&lt;&gt;"",RawData!E2272,"")</f>
        <v/>
      </c>
      <c r="E2272" t="str">
        <f>IF(RawData!F2272&lt;&gt;"",CONCATENATE(RawData!F2272,", ",LEFT(RawData!G2272,1)),"")</f>
        <v/>
      </c>
      <c r="G2272" s="30" t="str">
        <f t="shared" si="35"/>
        <v/>
      </c>
      <c r="H2272" t="str">
        <f>IF(A2272&lt;&gt;"",VLOOKUP(G2272,ScoreRanges!$C$4:$E$8,3),"")</f>
        <v/>
      </c>
      <c r="J2272" s="30" t="str">
        <f>IF(AND(ConversionTable!$F$2&lt;&gt;"",A2272&lt;&gt;""),VLOOKUP(G2272,ConversionTable!B$2:D$402,3),"")</f>
        <v/>
      </c>
      <c r="K2272" t="str">
        <f>IF(AND(ConversionTable!$F$2&lt;&gt;"",A2272&lt;&gt;""),VLOOKUP(J2272,ConversionTable!I$4:K$7,3),"")</f>
        <v/>
      </c>
      <c r="M2272" t="str">
        <f>IF(A2272&lt;&gt;"",(RawData!AC2272*ScoringModel!$B$11+RawData!AD2272*ScoringModel!$B$21+RawData!AE2272*ScoringModel!$B$31)*0.01,"")</f>
        <v/>
      </c>
      <c r="N2272" t="str">
        <f>IF(A2272&lt;&gt;"",(RawData!H2272*ScoringModel!$B$4+RawData!I2272*ScoringModel!$B$5+RawData!J2272*ScoringModel!$B$6+RawData!K2272*ScoringModel!$B$7+RawData!L2272*ScoringModel!$B$8+RawData!M2272*ScoringModel!$B$9+RawData!N2272*ScoringModel!$B$10)*0.01,"")</f>
        <v/>
      </c>
      <c r="O2272" t="str">
        <f>IF(A2272&lt;&gt;"",(RawData!O2272*ScoringModel!$B$14+RawData!P2272*ScoringModel!$B$15+RawData!Q2272*ScoringModel!$B$16+RawData!R2272*ScoringModel!$B$17+RawData!S2272*ScoringModel!$B$18+RawData!T2272*ScoringModel!$B$19+RawData!U2272*ScoringModel!$B$20)*0.01,"")</f>
        <v/>
      </c>
      <c r="P2272" t="str">
        <f>IF(A2272&lt;&gt;"",(RawData!V2272*ScoringModel!$B$24+RawData!W2272*ScoringModel!$B$25+RawData!X2272*ScoringModel!$B$26+RawData!Y2272*ScoringModel!$B$27+RawData!Z2272*ScoringModel!$B$28+RawData!AA2272*ScoringModel!$B$29+RawData!AB2272*ScoringModel!$B$30)*0.01,"")</f>
        <v/>
      </c>
      <c r="Q2272" s="19"/>
      <c r="R2272" s="19"/>
      <c r="S2272" s="19"/>
      <c r="T2272" s="19"/>
      <c r="U2272" s="19"/>
      <c r="V2272" s="19"/>
    </row>
    <row r="2273" spans="1:22" x14ac:dyDescent="0.25">
      <c r="A2273" t="str">
        <f>IF(RawData!A2273&lt;&gt;"",RawData!A2273,"")</f>
        <v/>
      </c>
      <c r="B2273" t="str">
        <f>IF(RawData!B2273&lt;&gt;"",CONCATENATE(RawData!B2273,", ",RawData!C2273),"")</f>
        <v/>
      </c>
      <c r="C2273" t="str">
        <f>IF(RawData!D2273&lt;&gt;"",RawData!D2273,"")</f>
        <v/>
      </c>
      <c r="D2273" s="28" t="str">
        <f>IF(RawData!E2273&lt;&gt;"",RawData!E2273,"")</f>
        <v/>
      </c>
      <c r="E2273" t="str">
        <f>IF(RawData!F2273&lt;&gt;"",CONCATENATE(RawData!F2273,", ",LEFT(RawData!G2273,1)),"")</f>
        <v/>
      </c>
      <c r="G2273" s="30" t="str">
        <f t="shared" si="35"/>
        <v/>
      </c>
      <c r="H2273" t="str">
        <f>IF(A2273&lt;&gt;"",VLOOKUP(G2273,ScoreRanges!$C$4:$E$8,3),"")</f>
        <v/>
      </c>
      <c r="J2273" s="30" t="str">
        <f>IF(AND(ConversionTable!$F$2&lt;&gt;"",A2273&lt;&gt;""),VLOOKUP(G2273,ConversionTable!B$2:D$402,3),"")</f>
        <v/>
      </c>
      <c r="K2273" t="str">
        <f>IF(AND(ConversionTable!$F$2&lt;&gt;"",A2273&lt;&gt;""),VLOOKUP(J2273,ConversionTable!I$4:K$7,3),"")</f>
        <v/>
      </c>
      <c r="M2273" t="str">
        <f>IF(A2273&lt;&gt;"",(RawData!AC2273*ScoringModel!$B$11+RawData!AD2273*ScoringModel!$B$21+RawData!AE2273*ScoringModel!$B$31)*0.01,"")</f>
        <v/>
      </c>
      <c r="N2273" t="str">
        <f>IF(A2273&lt;&gt;"",(RawData!H2273*ScoringModel!$B$4+RawData!I2273*ScoringModel!$B$5+RawData!J2273*ScoringModel!$B$6+RawData!K2273*ScoringModel!$B$7+RawData!L2273*ScoringModel!$B$8+RawData!M2273*ScoringModel!$B$9+RawData!N2273*ScoringModel!$B$10)*0.01,"")</f>
        <v/>
      </c>
      <c r="O2273" t="str">
        <f>IF(A2273&lt;&gt;"",(RawData!O2273*ScoringModel!$B$14+RawData!P2273*ScoringModel!$B$15+RawData!Q2273*ScoringModel!$B$16+RawData!R2273*ScoringModel!$B$17+RawData!S2273*ScoringModel!$B$18+RawData!T2273*ScoringModel!$B$19+RawData!U2273*ScoringModel!$B$20)*0.01,"")</f>
        <v/>
      </c>
      <c r="P2273" t="str">
        <f>IF(A2273&lt;&gt;"",(RawData!V2273*ScoringModel!$B$24+RawData!W2273*ScoringModel!$B$25+RawData!X2273*ScoringModel!$B$26+RawData!Y2273*ScoringModel!$B$27+RawData!Z2273*ScoringModel!$B$28+RawData!AA2273*ScoringModel!$B$29+RawData!AB2273*ScoringModel!$B$30)*0.01,"")</f>
        <v/>
      </c>
      <c r="Q2273" s="19"/>
      <c r="R2273" s="19"/>
      <c r="S2273" s="19"/>
      <c r="T2273" s="19"/>
      <c r="U2273" s="19"/>
      <c r="V2273" s="19"/>
    </row>
    <row r="2274" spans="1:22" x14ac:dyDescent="0.25">
      <c r="A2274" t="str">
        <f>IF(RawData!A2274&lt;&gt;"",RawData!A2274,"")</f>
        <v/>
      </c>
      <c r="B2274" t="str">
        <f>IF(RawData!B2274&lt;&gt;"",CONCATENATE(RawData!B2274,", ",RawData!C2274),"")</f>
        <v/>
      </c>
      <c r="C2274" t="str">
        <f>IF(RawData!D2274&lt;&gt;"",RawData!D2274,"")</f>
        <v/>
      </c>
      <c r="D2274" s="28" t="str">
        <f>IF(RawData!E2274&lt;&gt;"",RawData!E2274,"")</f>
        <v/>
      </c>
      <c r="E2274" t="str">
        <f>IF(RawData!F2274&lt;&gt;"",CONCATENATE(RawData!F2274,", ",LEFT(RawData!G2274,1)),"")</f>
        <v/>
      </c>
      <c r="G2274" s="30" t="str">
        <f t="shared" si="35"/>
        <v/>
      </c>
      <c r="H2274" t="str">
        <f>IF(A2274&lt;&gt;"",VLOOKUP(G2274,ScoreRanges!$C$4:$E$8,3),"")</f>
        <v/>
      </c>
      <c r="J2274" s="30" t="str">
        <f>IF(AND(ConversionTable!$F$2&lt;&gt;"",A2274&lt;&gt;""),VLOOKUP(G2274,ConversionTable!B$2:D$402,3),"")</f>
        <v/>
      </c>
      <c r="K2274" t="str">
        <f>IF(AND(ConversionTable!$F$2&lt;&gt;"",A2274&lt;&gt;""),VLOOKUP(J2274,ConversionTable!I$4:K$7,3),"")</f>
        <v/>
      </c>
      <c r="M2274" t="str">
        <f>IF(A2274&lt;&gt;"",(RawData!AC2274*ScoringModel!$B$11+RawData!AD2274*ScoringModel!$B$21+RawData!AE2274*ScoringModel!$B$31)*0.01,"")</f>
        <v/>
      </c>
      <c r="N2274" t="str">
        <f>IF(A2274&lt;&gt;"",(RawData!H2274*ScoringModel!$B$4+RawData!I2274*ScoringModel!$B$5+RawData!J2274*ScoringModel!$B$6+RawData!K2274*ScoringModel!$B$7+RawData!L2274*ScoringModel!$B$8+RawData!M2274*ScoringModel!$B$9+RawData!N2274*ScoringModel!$B$10)*0.01,"")</f>
        <v/>
      </c>
      <c r="O2274" t="str">
        <f>IF(A2274&lt;&gt;"",(RawData!O2274*ScoringModel!$B$14+RawData!P2274*ScoringModel!$B$15+RawData!Q2274*ScoringModel!$B$16+RawData!R2274*ScoringModel!$B$17+RawData!S2274*ScoringModel!$B$18+RawData!T2274*ScoringModel!$B$19+RawData!U2274*ScoringModel!$B$20)*0.01,"")</f>
        <v/>
      </c>
      <c r="P2274" t="str">
        <f>IF(A2274&lt;&gt;"",(RawData!V2274*ScoringModel!$B$24+RawData!W2274*ScoringModel!$B$25+RawData!X2274*ScoringModel!$B$26+RawData!Y2274*ScoringModel!$B$27+RawData!Z2274*ScoringModel!$B$28+RawData!AA2274*ScoringModel!$B$29+RawData!AB2274*ScoringModel!$B$30)*0.01,"")</f>
        <v/>
      </c>
      <c r="Q2274" s="19"/>
      <c r="R2274" s="19"/>
      <c r="S2274" s="19"/>
      <c r="T2274" s="19"/>
      <c r="U2274" s="19"/>
      <c r="V2274" s="19"/>
    </row>
    <row r="2275" spans="1:22" x14ac:dyDescent="0.25">
      <c r="A2275" t="str">
        <f>IF(RawData!A2275&lt;&gt;"",RawData!A2275,"")</f>
        <v/>
      </c>
      <c r="B2275" t="str">
        <f>IF(RawData!B2275&lt;&gt;"",CONCATENATE(RawData!B2275,", ",RawData!C2275),"")</f>
        <v/>
      </c>
      <c r="C2275" t="str">
        <f>IF(RawData!D2275&lt;&gt;"",RawData!D2275,"")</f>
        <v/>
      </c>
      <c r="D2275" s="28" t="str">
        <f>IF(RawData!E2275&lt;&gt;"",RawData!E2275,"")</f>
        <v/>
      </c>
      <c r="E2275" t="str">
        <f>IF(RawData!F2275&lt;&gt;"",CONCATENATE(RawData!F2275,", ",LEFT(RawData!G2275,1)),"")</f>
        <v/>
      </c>
      <c r="G2275" s="30" t="str">
        <f t="shared" si="35"/>
        <v/>
      </c>
      <c r="H2275" t="str">
        <f>IF(A2275&lt;&gt;"",VLOOKUP(G2275,ScoreRanges!$C$4:$E$8,3),"")</f>
        <v/>
      </c>
      <c r="J2275" s="30" t="str">
        <f>IF(AND(ConversionTable!$F$2&lt;&gt;"",A2275&lt;&gt;""),VLOOKUP(G2275,ConversionTable!B$2:D$402,3),"")</f>
        <v/>
      </c>
      <c r="K2275" t="str">
        <f>IF(AND(ConversionTable!$F$2&lt;&gt;"",A2275&lt;&gt;""),VLOOKUP(J2275,ConversionTable!I$4:K$7,3),"")</f>
        <v/>
      </c>
      <c r="M2275" t="str">
        <f>IF(A2275&lt;&gt;"",(RawData!AC2275*ScoringModel!$B$11+RawData!AD2275*ScoringModel!$B$21+RawData!AE2275*ScoringModel!$B$31)*0.01,"")</f>
        <v/>
      </c>
      <c r="N2275" t="str">
        <f>IF(A2275&lt;&gt;"",(RawData!H2275*ScoringModel!$B$4+RawData!I2275*ScoringModel!$B$5+RawData!J2275*ScoringModel!$B$6+RawData!K2275*ScoringModel!$B$7+RawData!L2275*ScoringModel!$B$8+RawData!M2275*ScoringModel!$B$9+RawData!N2275*ScoringModel!$B$10)*0.01,"")</f>
        <v/>
      </c>
      <c r="O2275" t="str">
        <f>IF(A2275&lt;&gt;"",(RawData!O2275*ScoringModel!$B$14+RawData!P2275*ScoringModel!$B$15+RawData!Q2275*ScoringModel!$B$16+RawData!R2275*ScoringModel!$B$17+RawData!S2275*ScoringModel!$B$18+RawData!T2275*ScoringModel!$B$19+RawData!U2275*ScoringModel!$B$20)*0.01,"")</f>
        <v/>
      </c>
      <c r="P2275" t="str">
        <f>IF(A2275&lt;&gt;"",(RawData!V2275*ScoringModel!$B$24+RawData!W2275*ScoringModel!$B$25+RawData!X2275*ScoringModel!$B$26+RawData!Y2275*ScoringModel!$B$27+RawData!Z2275*ScoringModel!$B$28+RawData!AA2275*ScoringModel!$B$29+RawData!AB2275*ScoringModel!$B$30)*0.01,"")</f>
        <v/>
      </c>
      <c r="Q2275" s="19"/>
      <c r="R2275" s="19"/>
      <c r="S2275" s="19"/>
      <c r="T2275" s="19"/>
      <c r="U2275" s="19"/>
      <c r="V2275" s="19"/>
    </row>
    <row r="2276" spans="1:22" x14ac:dyDescent="0.25">
      <c r="A2276" t="str">
        <f>IF(RawData!A2276&lt;&gt;"",RawData!A2276,"")</f>
        <v/>
      </c>
      <c r="B2276" t="str">
        <f>IF(RawData!B2276&lt;&gt;"",CONCATENATE(RawData!B2276,", ",RawData!C2276),"")</f>
        <v/>
      </c>
      <c r="C2276" t="str">
        <f>IF(RawData!D2276&lt;&gt;"",RawData!D2276,"")</f>
        <v/>
      </c>
      <c r="D2276" s="28" t="str">
        <f>IF(RawData!E2276&lt;&gt;"",RawData!E2276,"")</f>
        <v/>
      </c>
      <c r="E2276" t="str">
        <f>IF(RawData!F2276&lt;&gt;"",CONCATENATE(RawData!F2276,", ",LEFT(RawData!G2276,1)),"")</f>
        <v/>
      </c>
      <c r="G2276" s="30" t="str">
        <f t="shared" si="35"/>
        <v/>
      </c>
      <c r="H2276" t="str">
        <f>IF(A2276&lt;&gt;"",VLOOKUP(G2276,ScoreRanges!$C$4:$E$8,3),"")</f>
        <v/>
      </c>
      <c r="J2276" s="30" t="str">
        <f>IF(AND(ConversionTable!$F$2&lt;&gt;"",A2276&lt;&gt;""),VLOOKUP(G2276,ConversionTable!B$2:D$402,3),"")</f>
        <v/>
      </c>
      <c r="K2276" t="str">
        <f>IF(AND(ConversionTable!$F$2&lt;&gt;"",A2276&lt;&gt;""),VLOOKUP(J2276,ConversionTable!I$4:K$7,3),"")</f>
        <v/>
      </c>
      <c r="M2276" t="str">
        <f>IF(A2276&lt;&gt;"",(RawData!AC2276*ScoringModel!$B$11+RawData!AD2276*ScoringModel!$B$21+RawData!AE2276*ScoringModel!$B$31)*0.01,"")</f>
        <v/>
      </c>
      <c r="N2276" t="str">
        <f>IF(A2276&lt;&gt;"",(RawData!H2276*ScoringModel!$B$4+RawData!I2276*ScoringModel!$B$5+RawData!J2276*ScoringModel!$B$6+RawData!K2276*ScoringModel!$B$7+RawData!L2276*ScoringModel!$B$8+RawData!M2276*ScoringModel!$B$9+RawData!N2276*ScoringModel!$B$10)*0.01,"")</f>
        <v/>
      </c>
      <c r="O2276" t="str">
        <f>IF(A2276&lt;&gt;"",(RawData!O2276*ScoringModel!$B$14+RawData!P2276*ScoringModel!$B$15+RawData!Q2276*ScoringModel!$B$16+RawData!R2276*ScoringModel!$B$17+RawData!S2276*ScoringModel!$B$18+RawData!T2276*ScoringModel!$B$19+RawData!U2276*ScoringModel!$B$20)*0.01,"")</f>
        <v/>
      </c>
      <c r="P2276" t="str">
        <f>IF(A2276&lt;&gt;"",(RawData!V2276*ScoringModel!$B$24+RawData!W2276*ScoringModel!$B$25+RawData!X2276*ScoringModel!$B$26+RawData!Y2276*ScoringModel!$B$27+RawData!Z2276*ScoringModel!$B$28+RawData!AA2276*ScoringModel!$B$29+RawData!AB2276*ScoringModel!$B$30)*0.01,"")</f>
        <v/>
      </c>
      <c r="Q2276" s="19"/>
      <c r="R2276" s="19"/>
      <c r="S2276" s="19"/>
      <c r="T2276" s="19"/>
      <c r="U2276" s="19"/>
      <c r="V2276" s="19"/>
    </row>
    <row r="2277" spans="1:22" x14ac:dyDescent="0.25">
      <c r="A2277" t="str">
        <f>IF(RawData!A2277&lt;&gt;"",RawData!A2277,"")</f>
        <v/>
      </c>
      <c r="B2277" t="str">
        <f>IF(RawData!B2277&lt;&gt;"",CONCATENATE(RawData!B2277,", ",RawData!C2277),"")</f>
        <v/>
      </c>
      <c r="C2277" t="str">
        <f>IF(RawData!D2277&lt;&gt;"",RawData!D2277,"")</f>
        <v/>
      </c>
      <c r="D2277" s="28" t="str">
        <f>IF(RawData!E2277&lt;&gt;"",RawData!E2277,"")</f>
        <v/>
      </c>
      <c r="E2277" t="str">
        <f>IF(RawData!F2277&lt;&gt;"",CONCATENATE(RawData!F2277,", ",LEFT(RawData!G2277,1)),"")</f>
        <v/>
      </c>
      <c r="G2277" s="30" t="str">
        <f t="shared" si="35"/>
        <v/>
      </c>
      <c r="H2277" t="str">
        <f>IF(A2277&lt;&gt;"",VLOOKUP(G2277,ScoreRanges!$C$4:$E$8,3),"")</f>
        <v/>
      </c>
      <c r="J2277" s="30" t="str">
        <f>IF(AND(ConversionTable!$F$2&lt;&gt;"",A2277&lt;&gt;""),VLOOKUP(G2277,ConversionTable!B$2:D$402,3),"")</f>
        <v/>
      </c>
      <c r="K2277" t="str">
        <f>IF(AND(ConversionTable!$F$2&lt;&gt;"",A2277&lt;&gt;""),VLOOKUP(J2277,ConversionTable!I$4:K$7,3),"")</f>
        <v/>
      </c>
      <c r="M2277" t="str">
        <f>IF(A2277&lt;&gt;"",(RawData!AC2277*ScoringModel!$B$11+RawData!AD2277*ScoringModel!$B$21+RawData!AE2277*ScoringModel!$B$31)*0.01,"")</f>
        <v/>
      </c>
      <c r="N2277" t="str">
        <f>IF(A2277&lt;&gt;"",(RawData!H2277*ScoringModel!$B$4+RawData!I2277*ScoringModel!$B$5+RawData!J2277*ScoringModel!$B$6+RawData!K2277*ScoringModel!$B$7+RawData!L2277*ScoringModel!$B$8+RawData!M2277*ScoringModel!$B$9+RawData!N2277*ScoringModel!$B$10)*0.01,"")</f>
        <v/>
      </c>
      <c r="O2277" t="str">
        <f>IF(A2277&lt;&gt;"",(RawData!O2277*ScoringModel!$B$14+RawData!P2277*ScoringModel!$B$15+RawData!Q2277*ScoringModel!$B$16+RawData!R2277*ScoringModel!$B$17+RawData!S2277*ScoringModel!$B$18+RawData!T2277*ScoringModel!$B$19+RawData!U2277*ScoringModel!$B$20)*0.01,"")</f>
        <v/>
      </c>
      <c r="P2277" t="str">
        <f>IF(A2277&lt;&gt;"",(RawData!V2277*ScoringModel!$B$24+RawData!W2277*ScoringModel!$B$25+RawData!X2277*ScoringModel!$B$26+RawData!Y2277*ScoringModel!$B$27+RawData!Z2277*ScoringModel!$B$28+RawData!AA2277*ScoringModel!$B$29+RawData!AB2277*ScoringModel!$B$30)*0.01,"")</f>
        <v/>
      </c>
      <c r="Q2277" s="19"/>
      <c r="R2277" s="19"/>
      <c r="S2277" s="19"/>
      <c r="T2277" s="19"/>
      <c r="U2277" s="19"/>
      <c r="V2277" s="19"/>
    </row>
    <row r="2278" spans="1:22" x14ac:dyDescent="0.25">
      <c r="A2278" t="str">
        <f>IF(RawData!A2278&lt;&gt;"",RawData!A2278,"")</f>
        <v/>
      </c>
      <c r="B2278" t="str">
        <f>IF(RawData!B2278&lt;&gt;"",CONCATENATE(RawData!B2278,", ",RawData!C2278),"")</f>
        <v/>
      </c>
      <c r="C2278" t="str">
        <f>IF(RawData!D2278&lt;&gt;"",RawData!D2278,"")</f>
        <v/>
      </c>
      <c r="D2278" s="28" t="str">
        <f>IF(RawData!E2278&lt;&gt;"",RawData!E2278,"")</f>
        <v/>
      </c>
      <c r="E2278" t="str">
        <f>IF(RawData!F2278&lt;&gt;"",CONCATENATE(RawData!F2278,", ",LEFT(RawData!G2278,1)),"")</f>
        <v/>
      </c>
      <c r="G2278" s="30" t="str">
        <f t="shared" si="35"/>
        <v/>
      </c>
      <c r="H2278" t="str">
        <f>IF(A2278&lt;&gt;"",VLOOKUP(G2278,ScoreRanges!$C$4:$E$8,3),"")</f>
        <v/>
      </c>
      <c r="J2278" s="30" t="str">
        <f>IF(AND(ConversionTable!$F$2&lt;&gt;"",A2278&lt;&gt;""),VLOOKUP(G2278,ConversionTable!B$2:D$402,3),"")</f>
        <v/>
      </c>
      <c r="K2278" t="str">
        <f>IF(AND(ConversionTable!$F$2&lt;&gt;"",A2278&lt;&gt;""),VLOOKUP(J2278,ConversionTable!I$4:K$7,3),"")</f>
        <v/>
      </c>
      <c r="M2278" t="str">
        <f>IF(A2278&lt;&gt;"",(RawData!AC2278*ScoringModel!$B$11+RawData!AD2278*ScoringModel!$B$21+RawData!AE2278*ScoringModel!$B$31)*0.01,"")</f>
        <v/>
      </c>
      <c r="N2278" t="str">
        <f>IF(A2278&lt;&gt;"",(RawData!H2278*ScoringModel!$B$4+RawData!I2278*ScoringModel!$B$5+RawData!J2278*ScoringModel!$B$6+RawData!K2278*ScoringModel!$B$7+RawData!L2278*ScoringModel!$B$8+RawData!M2278*ScoringModel!$B$9+RawData!N2278*ScoringModel!$B$10)*0.01,"")</f>
        <v/>
      </c>
      <c r="O2278" t="str">
        <f>IF(A2278&lt;&gt;"",(RawData!O2278*ScoringModel!$B$14+RawData!P2278*ScoringModel!$B$15+RawData!Q2278*ScoringModel!$B$16+RawData!R2278*ScoringModel!$B$17+RawData!S2278*ScoringModel!$B$18+RawData!T2278*ScoringModel!$B$19+RawData!U2278*ScoringModel!$B$20)*0.01,"")</f>
        <v/>
      </c>
      <c r="P2278" t="str">
        <f>IF(A2278&lt;&gt;"",(RawData!V2278*ScoringModel!$B$24+RawData!W2278*ScoringModel!$B$25+RawData!X2278*ScoringModel!$B$26+RawData!Y2278*ScoringModel!$B$27+RawData!Z2278*ScoringModel!$B$28+RawData!AA2278*ScoringModel!$B$29+RawData!AB2278*ScoringModel!$B$30)*0.01,"")</f>
        <v/>
      </c>
      <c r="Q2278" s="19"/>
      <c r="R2278" s="19"/>
      <c r="S2278" s="19"/>
      <c r="T2278" s="19"/>
      <c r="U2278" s="19"/>
      <c r="V2278" s="19"/>
    </row>
    <row r="2279" spans="1:22" x14ac:dyDescent="0.25">
      <c r="A2279" t="str">
        <f>IF(RawData!A2279&lt;&gt;"",RawData!A2279,"")</f>
        <v/>
      </c>
      <c r="B2279" t="str">
        <f>IF(RawData!B2279&lt;&gt;"",CONCATENATE(RawData!B2279,", ",RawData!C2279),"")</f>
        <v/>
      </c>
      <c r="C2279" t="str">
        <f>IF(RawData!D2279&lt;&gt;"",RawData!D2279,"")</f>
        <v/>
      </c>
      <c r="D2279" s="28" t="str">
        <f>IF(RawData!E2279&lt;&gt;"",RawData!E2279,"")</f>
        <v/>
      </c>
      <c r="E2279" t="str">
        <f>IF(RawData!F2279&lt;&gt;"",CONCATENATE(RawData!F2279,", ",LEFT(RawData!G2279,1)),"")</f>
        <v/>
      </c>
      <c r="G2279" s="30" t="str">
        <f t="shared" si="35"/>
        <v/>
      </c>
      <c r="H2279" t="str">
        <f>IF(A2279&lt;&gt;"",VLOOKUP(G2279,ScoreRanges!$C$4:$E$8,3),"")</f>
        <v/>
      </c>
      <c r="J2279" s="30" t="str">
        <f>IF(AND(ConversionTable!$F$2&lt;&gt;"",A2279&lt;&gt;""),VLOOKUP(G2279,ConversionTable!B$2:D$402,3),"")</f>
        <v/>
      </c>
      <c r="K2279" t="str">
        <f>IF(AND(ConversionTable!$F$2&lt;&gt;"",A2279&lt;&gt;""),VLOOKUP(J2279,ConversionTable!I$4:K$7,3),"")</f>
        <v/>
      </c>
      <c r="M2279" t="str">
        <f>IF(A2279&lt;&gt;"",(RawData!AC2279*ScoringModel!$B$11+RawData!AD2279*ScoringModel!$B$21+RawData!AE2279*ScoringModel!$B$31)*0.01,"")</f>
        <v/>
      </c>
      <c r="N2279" t="str">
        <f>IF(A2279&lt;&gt;"",(RawData!H2279*ScoringModel!$B$4+RawData!I2279*ScoringModel!$B$5+RawData!J2279*ScoringModel!$B$6+RawData!K2279*ScoringModel!$B$7+RawData!L2279*ScoringModel!$B$8+RawData!M2279*ScoringModel!$B$9+RawData!N2279*ScoringModel!$B$10)*0.01,"")</f>
        <v/>
      </c>
      <c r="O2279" t="str">
        <f>IF(A2279&lt;&gt;"",(RawData!O2279*ScoringModel!$B$14+RawData!P2279*ScoringModel!$B$15+RawData!Q2279*ScoringModel!$B$16+RawData!R2279*ScoringModel!$B$17+RawData!S2279*ScoringModel!$B$18+RawData!T2279*ScoringModel!$B$19+RawData!U2279*ScoringModel!$B$20)*0.01,"")</f>
        <v/>
      </c>
      <c r="P2279" t="str">
        <f>IF(A2279&lt;&gt;"",(RawData!V2279*ScoringModel!$B$24+RawData!W2279*ScoringModel!$B$25+RawData!X2279*ScoringModel!$B$26+RawData!Y2279*ScoringModel!$B$27+RawData!Z2279*ScoringModel!$B$28+RawData!AA2279*ScoringModel!$B$29+RawData!AB2279*ScoringModel!$B$30)*0.01,"")</f>
        <v/>
      </c>
      <c r="Q2279" s="19"/>
      <c r="R2279" s="19"/>
      <c r="S2279" s="19"/>
      <c r="T2279" s="19"/>
      <c r="U2279" s="19"/>
      <c r="V2279" s="19"/>
    </row>
    <row r="2280" spans="1:22" x14ac:dyDescent="0.25">
      <c r="A2280" t="str">
        <f>IF(RawData!A2280&lt;&gt;"",RawData!A2280,"")</f>
        <v/>
      </c>
      <c r="B2280" t="str">
        <f>IF(RawData!B2280&lt;&gt;"",CONCATENATE(RawData!B2280,", ",RawData!C2280),"")</f>
        <v/>
      </c>
      <c r="C2280" t="str">
        <f>IF(RawData!D2280&lt;&gt;"",RawData!D2280,"")</f>
        <v/>
      </c>
      <c r="D2280" s="28" t="str">
        <f>IF(RawData!E2280&lt;&gt;"",RawData!E2280,"")</f>
        <v/>
      </c>
      <c r="E2280" t="str">
        <f>IF(RawData!F2280&lt;&gt;"",CONCATENATE(RawData!F2280,", ",LEFT(RawData!G2280,1)),"")</f>
        <v/>
      </c>
      <c r="G2280" s="30" t="str">
        <f t="shared" si="35"/>
        <v/>
      </c>
      <c r="H2280" t="str">
        <f>IF(A2280&lt;&gt;"",VLOOKUP(G2280,ScoreRanges!$C$4:$E$8,3),"")</f>
        <v/>
      </c>
      <c r="J2280" s="30" t="str">
        <f>IF(AND(ConversionTable!$F$2&lt;&gt;"",A2280&lt;&gt;""),VLOOKUP(G2280,ConversionTable!B$2:D$402,3),"")</f>
        <v/>
      </c>
      <c r="K2280" t="str">
        <f>IF(AND(ConversionTable!$F$2&lt;&gt;"",A2280&lt;&gt;""),VLOOKUP(J2280,ConversionTable!I$4:K$7,3),"")</f>
        <v/>
      </c>
      <c r="M2280" t="str">
        <f>IF(A2280&lt;&gt;"",(RawData!AC2280*ScoringModel!$B$11+RawData!AD2280*ScoringModel!$B$21+RawData!AE2280*ScoringModel!$B$31)*0.01,"")</f>
        <v/>
      </c>
      <c r="N2280" t="str">
        <f>IF(A2280&lt;&gt;"",(RawData!H2280*ScoringModel!$B$4+RawData!I2280*ScoringModel!$B$5+RawData!J2280*ScoringModel!$B$6+RawData!K2280*ScoringModel!$B$7+RawData!L2280*ScoringModel!$B$8+RawData!M2280*ScoringModel!$B$9+RawData!N2280*ScoringModel!$B$10)*0.01,"")</f>
        <v/>
      </c>
      <c r="O2280" t="str">
        <f>IF(A2280&lt;&gt;"",(RawData!O2280*ScoringModel!$B$14+RawData!P2280*ScoringModel!$B$15+RawData!Q2280*ScoringModel!$B$16+RawData!R2280*ScoringModel!$B$17+RawData!S2280*ScoringModel!$B$18+RawData!T2280*ScoringModel!$B$19+RawData!U2280*ScoringModel!$B$20)*0.01,"")</f>
        <v/>
      </c>
      <c r="P2280" t="str">
        <f>IF(A2280&lt;&gt;"",(RawData!V2280*ScoringModel!$B$24+RawData!W2280*ScoringModel!$B$25+RawData!X2280*ScoringModel!$B$26+RawData!Y2280*ScoringModel!$B$27+RawData!Z2280*ScoringModel!$B$28+RawData!AA2280*ScoringModel!$B$29+RawData!AB2280*ScoringModel!$B$30)*0.01,"")</f>
        <v/>
      </c>
      <c r="Q2280" s="19"/>
      <c r="R2280" s="19"/>
      <c r="S2280" s="19"/>
      <c r="T2280" s="19"/>
      <c r="U2280" s="19"/>
      <c r="V2280" s="19"/>
    </row>
    <row r="2281" spans="1:22" x14ac:dyDescent="0.25">
      <c r="A2281" t="str">
        <f>IF(RawData!A2281&lt;&gt;"",RawData!A2281,"")</f>
        <v/>
      </c>
      <c r="B2281" t="str">
        <f>IF(RawData!B2281&lt;&gt;"",CONCATENATE(RawData!B2281,", ",RawData!C2281),"")</f>
        <v/>
      </c>
      <c r="C2281" t="str">
        <f>IF(RawData!D2281&lt;&gt;"",RawData!D2281,"")</f>
        <v/>
      </c>
      <c r="D2281" s="28" t="str">
        <f>IF(RawData!E2281&lt;&gt;"",RawData!E2281,"")</f>
        <v/>
      </c>
      <c r="E2281" t="str">
        <f>IF(RawData!F2281&lt;&gt;"",CONCATENATE(RawData!F2281,", ",LEFT(RawData!G2281,1)),"")</f>
        <v/>
      </c>
      <c r="G2281" s="30" t="str">
        <f t="shared" si="35"/>
        <v/>
      </c>
      <c r="H2281" t="str">
        <f>IF(A2281&lt;&gt;"",VLOOKUP(G2281,ScoreRanges!$C$4:$E$8,3),"")</f>
        <v/>
      </c>
      <c r="J2281" s="30" t="str">
        <f>IF(AND(ConversionTable!$F$2&lt;&gt;"",A2281&lt;&gt;""),VLOOKUP(G2281,ConversionTable!B$2:D$402,3),"")</f>
        <v/>
      </c>
      <c r="K2281" t="str">
        <f>IF(AND(ConversionTable!$F$2&lt;&gt;"",A2281&lt;&gt;""),VLOOKUP(J2281,ConversionTable!I$4:K$7,3),"")</f>
        <v/>
      </c>
      <c r="M2281" t="str">
        <f>IF(A2281&lt;&gt;"",(RawData!AC2281*ScoringModel!$B$11+RawData!AD2281*ScoringModel!$B$21+RawData!AE2281*ScoringModel!$B$31)*0.01,"")</f>
        <v/>
      </c>
      <c r="N2281" t="str">
        <f>IF(A2281&lt;&gt;"",(RawData!H2281*ScoringModel!$B$4+RawData!I2281*ScoringModel!$B$5+RawData!J2281*ScoringModel!$B$6+RawData!K2281*ScoringModel!$B$7+RawData!L2281*ScoringModel!$B$8+RawData!M2281*ScoringModel!$B$9+RawData!N2281*ScoringModel!$B$10)*0.01,"")</f>
        <v/>
      </c>
      <c r="O2281" t="str">
        <f>IF(A2281&lt;&gt;"",(RawData!O2281*ScoringModel!$B$14+RawData!P2281*ScoringModel!$B$15+RawData!Q2281*ScoringModel!$B$16+RawData!R2281*ScoringModel!$B$17+RawData!S2281*ScoringModel!$B$18+RawData!T2281*ScoringModel!$B$19+RawData!U2281*ScoringModel!$B$20)*0.01,"")</f>
        <v/>
      </c>
      <c r="P2281" t="str">
        <f>IF(A2281&lt;&gt;"",(RawData!V2281*ScoringModel!$B$24+RawData!W2281*ScoringModel!$B$25+RawData!X2281*ScoringModel!$B$26+RawData!Y2281*ScoringModel!$B$27+RawData!Z2281*ScoringModel!$B$28+RawData!AA2281*ScoringModel!$B$29+RawData!AB2281*ScoringModel!$B$30)*0.01,"")</f>
        <v/>
      </c>
      <c r="Q2281" s="19"/>
      <c r="R2281" s="19"/>
      <c r="S2281" s="19"/>
      <c r="T2281" s="19"/>
      <c r="U2281" s="19"/>
      <c r="V2281" s="19"/>
    </row>
    <row r="2282" spans="1:22" x14ac:dyDescent="0.25">
      <c r="A2282" t="str">
        <f>IF(RawData!A2282&lt;&gt;"",RawData!A2282,"")</f>
        <v/>
      </c>
      <c r="B2282" t="str">
        <f>IF(RawData!B2282&lt;&gt;"",CONCATENATE(RawData!B2282,", ",RawData!C2282),"")</f>
        <v/>
      </c>
      <c r="C2282" t="str">
        <f>IF(RawData!D2282&lt;&gt;"",RawData!D2282,"")</f>
        <v/>
      </c>
      <c r="D2282" s="28" t="str">
        <f>IF(RawData!E2282&lt;&gt;"",RawData!E2282,"")</f>
        <v/>
      </c>
      <c r="E2282" t="str">
        <f>IF(RawData!F2282&lt;&gt;"",CONCATENATE(RawData!F2282,", ",LEFT(RawData!G2282,1)),"")</f>
        <v/>
      </c>
      <c r="G2282" s="30" t="str">
        <f t="shared" si="35"/>
        <v/>
      </c>
      <c r="H2282" t="str">
        <f>IF(A2282&lt;&gt;"",VLOOKUP(G2282,ScoreRanges!$C$4:$E$8,3),"")</f>
        <v/>
      </c>
      <c r="J2282" s="30" t="str">
        <f>IF(AND(ConversionTable!$F$2&lt;&gt;"",A2282&lt;&gt;""),VLOOKUP(G2282,ConversionTable!B$2:D$402,3),"")</f>
        <v/>
      </c>
      <c r="K2282" t="str">
        <f>IF(AND(ConversionTable!$F$2&lt;&gt;"",A2282&lt;&gt;""),VLOOKUP(J2282,ConversionTable!I$4:K$7,3),"")</f>
        <v/>
      </c>
      <c r="M2282" t="str">
        <f>IF(A2282&lt;&gt;"",(RawData!AC2282*ScoringModel!$B$11+RawData!AD2282*ScoringModel!$B$21+RawData!AE2282*ScoringModel!$B$31)*0.01,"")</f>
        <v/>
      </c>
      <c r="N2282" t="str">
        <f>IF(A2282&lt;&gt;"",(RawData!H2282*ScoringModel!$B$4+RawData!I2282*ScoringModel!$B$5+RawData!J2282*ScoringModel!$B$6+RawData!K2282*ScoringModel!$B$7+RawData!L2282*ScoringModel!$B$8+RawData!M2282*ScoringModel!$B$9+RawData!N2282*ScoringModel!$B$10)*0.01,"")</f>
        <v/>
      </c>
      <c r="O2282" t="str">
        <f>IF(A2282&lt;&gt;"",(RawData!O2282*ScoringModel!$B$14+RawData!P2282*ScoringModel!$B$15+RawData!Q2282*ScoringModel!$B$16+RawData!R2282*ScoringModel!$B$17+RawData!S2282*ScoringModel!$B$18+RawData!T2282*ScoringModel!$B$19+RawData!U2282*ScoringModel!$B$20)*0.01,"")</f>
        <v/>
      </c>
      <c r="P2282" t="str">
        <f>IF(A2282&lt;&gt;"",(RawData!V2282*ScoringModel!$B$24+RawData!W2282*ScoringModel!$B$25+RawData!X2282*ScoringModel!$B$26+RawData!Y2282*ScoringModel!$B$27+RawData!Z2282*ScoringModel!$B$28+RawData!AA2282*ScoringModel!$B$29+RawData!AB2282*ScoringModel!$B$30)*0.01,"")</f>
        <v/>
      </c>
      <c r="Q2282" s="19"/>
      <c r="R2282" s="19"/>
      <c r="S2282" s="19"/>
      <c r="T2282" s="19"/>
      <c r="U2282" s="19"/>
      <c r="V2282" s="19"/>
    </row>
    <row r="2283" spans="1:22" x14ac:dyDescent="0.25">
      <c r="A2283" t="str">
        <f>IF(RawData!A2283&lt;&gt;"",RawData!A2283,"")</f>
        <v/>
      </c>
      <c r="B2283" t="str">
        <f>IF(RawData!B2283&lt;&gt;"",CONCATENATE(RawData!B2283,", ",RawData!C2283),"")</f>
        <v/>
      </c>
      <c r="C2283" t="str">
        <f>IF(RawData!D2283&lt;&gt;"",RawData!D2283,"")</f>
        <v/>
      </c>
      <c r="D2283" s="28" t="str">
        <f>IF(RawData!E2283&lt;&gt;"",RawData!E2283,"")</f>
        <v/>
      </c>
      <c r="E2283" t="str">
        <f>IF(RawData!F2283&lt;&gt;"",CONCATENATE(RawData!F2283,", ",LEFT(RawData!G2283,1)),"")</f>
        <v/>
      </c>
      <c r="G2283" s="30" t="str">
        <f t="shared" si="35"/>
        <v/>
      </c>
      <c r="H2283" t="str">
        <f>IF(A2283&lt;&gt;"",VLOOKUP(G2283,ScoreRanges!$C$4:$E$8,3),"")</f>
        <v/>
      </c>
      <c r="J2283" s="30" t="str">
        <f>IF(AND(ConversionTable!$F$2&lt;&gt;"",A2283&lt;&gt;""),VLOOKUP(G2283,ConversionTable!B$2:D$402,3),"")</f>
        <v/>
      </c>
      <c r="K2283" t="str">
        <f>IF(AND(ConversionTable!$F$2&lt;&gt;"",A2283&lt;&gt;""),VLOOKUP(J2283,ConversionTable!I$4:K$7,3),"")</f>
        <v/>
      </c>
      <c r="M2283" t="str">
        <f>IF(A2283&lt;&gt;"",(RawData!AC2283*ScoringModel!$B$11+RawData!AD2283*ScoringModel!$B$21+RawData!AE2283*ScoringModel!$B$31)*0.01,"")</f>
        <v/>
      </c>
      <c r="N2283" t="str">
        <f>IF(A2283&lt;&gt;"",(RawData!H2283*ScoringModel!$B$4+RawData!I2283*ScoringModel!$B$5+RawData!J2283*ScoringModel!$B$6+RawData!K2283*ScoringModel!$B$7+RawData!L2283*ScoringModel!$B$8+RawData!M2283*ScoringModel!$B$9+RawData!N2283*ScoringModel!$B$10)*0.01,"")</f>
        <v/>
      </c>
      <c r="O2283" t="str">
        <f>IF(A2283&lt;&gt;"",(RawData!O2283*ScoringModel!$B$14+RawData!P2283*ScoringModel!$B$15+RawData!Q2283*ScoringModel!$B$16+RawData!R2283*ScoringModel!$B$17+RawData!S2283*ScoringModel!$B$18+RawData!T2283*ScoringModel!$B$19+RawData!U2283*ScoringModel!$B$20)*0.01,"")</f>
        <v/>
      </c>
      <c r="P2283" t="str">
        <f>IF(A2283&lt;&gt;"",(RawData!V2283*ScoringModel!$B$24+RawData!W2283*ScoringModel!$B$25+RawData!X2283*ScoringModel!$B$26+RawData!Y2283*ScoringModel!$B$27+RawData!Z2283*ScoringModel!$B$28+RawData!AA2283*ScoringModel!$B$29+RawData!AB2283*ScoringModel!$B$30)*0.01,"")</f>
        <v/>
      </c>
      <c r="Q2283" s="19"/>
      <c r="R2283" s="19"/>
      <c r="S2283" s="19"/>
      <c r="T2283" s="19"/>
      <c r="U2283" s="19"/>
      <c r="V2283" s="19"/>
    </row>
    <row r="2284" spans="1:22" x14ac:dyDescent="0.25">
      <c r="A2284" t="str">
        <f>IF(RawData!A2284&lt;&gt;"",RawData!A2284,"")</f>
        <v/>
      </c>
      <c r="B2284" t="str">
        <f>IF(RawData!B2284&lt;&gt;"",CONCATENATE(RawData!B2284,", ",RawData!C2284),"")</f>
        <v/>
      </c>
      <c r="C2284" t="str">
        <f>IF(RawData!D2284&lt;&gt;"",RawData!D2284,"")</f>
        <v/>
      </c>
      <c r="D2284" s="28" t="str">
        <f>IF(RawData!E2284&lt;&gt;"",RawData!E2284,"")</f>
        <v/>
      </c>
      <c r="E2284" t="str">
        <f>IF(RawData!F2284&lt;&gt;"",CONCATENATE(RawData!F2284,", ",LEFT(RawData!G2284,1)),"")</f>
        <v/>
      </c>
      <c r="G2284" s="30" t="str">
        <f t="shared" si="35"/>
        <v/>
      </c>
      <c r="H2284" t="str">
        <f>IF(A2284&lt;&gt;"",VLOOKUP(G2284,ScoreRanges!$C$4:$E$8,3),"")</f>
        <v/>
      </c>
      <c r="J2284" s="30" t="str">
        <f>IF(AND(ConversionTable!$F$2&lt;&gt;"",A2284&lt;&gt;""),VLOOKUP(G2284,ConversionTable!B$2:D$402,3),"")</f>
        <v/>
      </c>
      <c r="K2284" t="str">
        <f>IF(AND(ConversionTable!$F$2&lt;&gt;"",A2284&lt;&gt;""),VLOOKUP(J2284,ConversionTable!I$4:K$7,3),"")</f>
        <v/>
      </c>
      <c r="M2284" t="str">
        <f>IF(A2284&lt;&gt;"",(RawData!AC2284*ScoringModel!$B$11+RawData!AD2284*ScoringModel!$B$21+RawData!AE2284*ScoringModel!$B$31)*0.01,"")</f>
        <v/>
      </c>
      <c r="N2284" t="str">
        <f>IF(A2284&lt;&gt;"",(RawData!H2284*ScoringModel!$B$4+RawData!I2284*ScoringModel!$B$5+RawData!J2284*ScoringModel!$B$6+RawData!K2284*ScoringModel!$B$7+RawData!L2284*ScoringModel!$B$8+RawData!M2284*ScoringModel!$B$9+RawData!N2284*ScoringModel!$B$10)*0.01,"")</f>
        <v/>
      </c>
      <c r="O2284" t="str">
        <f>IF(A2284&lt;&gt;"",(RawData!O2284*ScoringModel!$B$14+RawData!P2284*ScoringModel!$B$15+RawData!Q2284*ScoringModel!$B$16+RawData!R2284*ScoringModel!$B$17+RawData!S2284*ScoringModel!$B$18+RawData!T2284*ScoringModel!$B$19+RawData!U2284*ScoringModel!$B$20)*0.01,"")</f>
        <v/>
      </c>
      <c r="P2284" t="str">
        <f>IF(A2284&lt;&gt;"",(RawData!V2284*ScoringModel!$B$24+RawData!W2284*ScoringModel!$B$25+RawData!X2284*ScoringModel!$B$26+RawData!Y2284*ScoringModel!$B$27+RawData!Z2284*ScoringModel!$B$28+RawData!AA2284*ScoringModel!$B$29+RawData!AB2284*ScoringModel!$B$30)*0.01,"")</f>
        <v/>
      </c>
      <c r="Q2284" s="19"/>
      <c r="R2284" s="19"/>
      <c r="S2284" s="19"/>
      <c r="T2284" s="19"/>
      <c r="U2284" s="19"/>
      <c r="V2284" s="19"/>
    </row>
    <row r="2285" spans="1:22" x14ac:dyDescent="0.25">
      <c r="A2285" t="str">
        <f>IF(RawData!A2285&lt;&gt;"",RawData!A2285,"")</f>
        <v/>
      </c>
      <c r="B2285" t="str">
        <f>IF(RawData!B2285&lt;&gt;"",CONCATENATE(RawData!B2285,", ",RawData!C2285),"")</f>
        <v/>
      </c>
      <c r="C2285" t="str">
        <f>IF(RawData!D2285&lt;&gt;"",RawData!D2285,"")</f>
        <v/>
      </c>
      <c r="D2285" s="28" t="str">
        <f>IF(RawData!E2285&lt;&gt;"",RawData!E2285,"")</f>
        <v/>
      </c>
      <c r="E2285" t="str">
        <f>IF(RawData!F2285&lt;&gt;"",CONCATENATE(RawData!F2285,", ",LEFT(RawData!G2285,1)),"")</f>
        <v/>
      </c>
      <c r="G2285" s="30" t="str">
        <f t="shared" si="35"/>
        <v/>
      </c>
      <c r="H2285" t="str">
        <f>IF(A2285&lt;&gt;"",VLOOKUP(G2285,ScoreRanges!$C$4:$E$8,3),"")</f>
        <v/>
      </c>
      <c r="J2285" s="30" t="str">
        <f>IF(AND(ConversionTable!$F$2&lt;&gt;"",A2285&lt;&gt;""),VLOOKUP(G2285,ConversionTable!B$2:D$402,3),"")</f>
        <v/>
      </c>
      <c r="K2285" t="str">
        <f>IF(AND(ConversionTable!$F$2&lt;&gt;"",A2285&lt;&gt;""),VLOOKUP(J2285,ConversionTable!I$4:K$7,3),"")</f>
        <v/>
      </c>
      <c r="M2285" t="str">
        <f>IF(A2285&lt;&gt;"",(RawData!AC2285*ScoringModel!$B$11+RawData!AD2285*ScoringModel!$B$21+RawData!AE2285*ScoringModel!$B$31)*0.01,"")</f>
        <v/>
      </c>
      <c r="N2285" t="str">
        <f>IF(A2285&lt;&gt;"",(RawData!H2285*ScoringModel!$B$4+RawData!I2285*ScoringModel!$B$5+RawData!J2285*ScoringModel!$B$6+RawData!K2285*ScoringModel!$B$7+RawData!L2285*ScoringModel!$B$8+RawData!M2285*ScoringModel!$B$9+RawData!N2285*ScoringModel!$B$10)*0.01,"")</f>
        <v/>
      </c>
      <c r="O2285" t="str">
        <f>IF(A2285&lt;&gt;"",(RawData!O2285*ScoringModel!$B$14+RawData!P2285*ScoringModel!$B$15+RawData!Q2285*ScoringModel!$B$16+RawData!R2285*ScoringModel!$B$17+RawData!S2285*ScoringModel!$B$18+RawData!T2285*ScoringModel!$B$19+RawData!U2285*ScoringModel!$B$20)*0.01,"")</f>
        <v/>
      </c>
      <c r="P2285" t="str">
        <f>IF(A2285&lt;&gt;"",(RawData!V2285*ScoringModel!$B$24+RawData!W2285*ScoringModel!$B$25+RawData!X2285*ScoringModel!$B$26+RawData!Y2285*ScoringModel!$B$27+RawData!Z2285*ScoringModel!$B$28+RawData!AA2285*ScoringModel!$B$29+RawData!AB2285*ScoringModel!$B$30)*0.01,"")</f>
        <v/>
      </c>
      <c r="Q2285" s="19"/>
      <c r="R2285" s="19"/>
      <c r="S2285" s="19"/>
      <c r="T2285" s="19"/>
      <c r="U2285" s="19"/>
      <c r="V2285" s="19"/>
    </row>
    <row r="2286" spans="1:22" x14ac:dyDescent="0.25">
      <c r="A2286" t="str">
        <f>IF(RawData!A2286&lt;&gt;"",RawData!A2286,"")</f>
        <v/>
      </c>
      <c r="B2286" t="str">
        <f>IF(RawData!B2286&lt;&gt;"",CONCATENATE(RawData!B2286,", ",RawData!C2286),"")</f>
        <v/>
      </c>
      <c r="C2286" t="str">
        <f>IF(RawData!D2286&lt;&gt;"",RawData!D2286,"")</f>
        <v/>
      </c>
      <c r="D2286" s="28" t="str">
        <f>IF(RawData!E2286&lt;&gt;"",RawData!E2286,"")</f>
        <v/>
      </c>
      <c r="E2286" t="str">
        <f>IF(RawData!F2286&lt;&gt;"",CONCATENATE(RawData!F2286,", ",LEFT(RawData!G2286,1)),"")</f>
        <v/>
      </c>
      <c r="G2286" s="30" t="str">
        <f t="shared" si="35"/>
        <v/>
      </c>
      <c r="H2286" t="str">
        <f>IF(A2286&lt;&gt;"",VLOOKUP(G2286,ScoreRanges!$C$4:$E$8,3),"")</f>
        <v/>
      </c>
      <c r="J2286" s="30" t="str">
        <f>IF(AND(ConversionTable!$F$2&lt;&gt;"",A2286&lt;&gt;""),VLOOKUP(G2286,ConversionTable!B$2:D$402,3),"")</f>
        <v/>
      </c>
      <c r="K2286" t="str">
        <f>IF(AND(ConversionTable!$F$2&lt;&gt;"",A2286&lt;&gt;""),VLOOKUP(J2286,ConversionTable!I$4:K$7,3),"")</f>
        <v/>
      </c>
      <c r="M2286" t="str">
        <f>IF(A2286&lt;&gt;"",(RawData!AC2286*ScoringModel!$B$11+RawData!AD2286*ScoringModel!$B$21+RawData!AE2286*ScoringModel!$B$31)*0.01,"")</f>
        <v/>
      </c>
      <c r="N2286" t="str">
        <f>IF(A2286&lt;&gt;"",(RawData!H2286*ScoringModel!$B$4+RawData!I2286*ScoringModel!$B$5+RawData!J2286*ScoringModel!$B$6+RawData!K2286*ScoringModel!$B$7+RawData!L2286*ScoringModel!$B$8+RawData!M2286*ScoringModel!$B$9+RawData!N2286*ScoringModel!$B$10)*0.01,"")</f>
        <v/>
      </c>
      <c r="O2286" t="str">
        <f>IF(A2286&lt;&gt;"",(RawData!O2286*ScoringModel!$B$14+RawData!P2286*ScoringModel!$B$15+RawData!Q2286*ScoringModel!$B$16+RawData!R2286*ScoringModel!$B$17+RawData!S2286*ScoringModel!$B$18+RawData!T2286*ScoringModel!$B$19+RawData!U2286*ScoringModel!$B$20)*0.01,"")</f>
        <v/>
      </c>
      <c r="P2286" t="str">
        <f>IF(A2286&lt;&gt;"",(RawData!V2286*ScoringModel!$B$24+RawData!W2286*ScoringModel!$B$25+RawData!X2286*ScoringModel!$B$26+RawData!Y2286*ScoringModel!$B$27+RawData!Z2286*ScoringModel!$B$28+RawData!AA2286*ScoringModel!$B$29+RawData!AB2286*ScoringModel!$B$30)*0.01,"")</f>
        <v/>
      </c>
      <c r="Q2286" s="19"/>
      <c r="R2286" s="19"/>
      <c r="S2286" s="19"/>
      <c r="T2286" s="19"/>
      <c r="U2286" s="19"/>
      <c r="V2286" s="19"/>
    </row>
    <row r="2287" spans="1:22" x14ac:dyDescent="0.25">
      <c r="A2287" t="str">
        <f>IF(RawData!A2287&lt;&gt;"",RawData!A2287,"")</f>
        <v/>
      </c>
      <c r="B2287" t="str">
        <f>IF(RawData!B2287&lt;&gt;"",CONCATENATE(RawData!B2287,", ",RawData!C2287),"")</f>
        <v/>
      </c>
      <c r="C2287" t="str">
        <f>IF(RawData!D2287&lt;&gt;"",RawData!D2287,"")</f>
        <v/>
      </c>
      <c r="D2287" s="28" t="str">
        <f>IF(RawData!E2287&lt;&gt;"",RawData!E2287,"")</f>
        <v/>
      </c>
      <c r="E2287" t="str">
        <f>IF(RawData!F2287&lt;&gt;"",CONCATENATE(RawData!F2287,", ",LEFT(RawData!G2287,1)),"")</f>
        <v/>
      </c>
      <c r="G2287" s="30" t="str">
        <f t="shared" si="35"/>
        <v/>
      </c>
      <c r="H2287" t="str">
        <f>IF(A2287&lt;&gt;"",VLOOKUP(G2287,ScoreRanges!$C$4:$E$8,3),"")</f>
        <v/>
      </c>
      <c r="J2287" s="30" t="str">
        <f>IF(AND(ConversionTable!$F$2&lt;&gt;"",A2287&lt;&gt;""),VLOOKUP(G2287,ConversionTable!B$2:D$402,3),"")</f>
        <v/>
      </c>
      <c r="K2287" t="str">
        <f>IF(AND(ConversionTable!$F$2&lt;&gt;"",A2287&lt;&gt;""),VLOOKUP(J2287,ConversionTable!I$4:K$7,3),"")</f>
        <v/>
      </c>
      <c r="M2287" t="str">
        <f>IF(A2287&lt;&gt;"",(RawData!AC2287*ScoringModel!$B$11+RawData!AD2287*ScoringModel!$B$21+RawData!AE2287*ScoringModel!$B$31)*0.01,"")</f>
        <v/>
      </c>
      <c r="N2287" t="str">
        <f>IF(A2287&lt;&gt;"",(RawData!H2287*ScoringModel!$B$4+RawData!I2287*ScoringModel!$B$5+RawData!J2287*ScoringModel!$B$6+RawData!K2287*ScoringModel!$B$7+RawData!L2287*ScoringModel!$B$8+RawData!M2287*ScoringModel!$B$9+RawData!N2287*ScoringModel!$B$10)*0.01,"")</f>
        <v/>
      </c>
      <c r="O2287" t="str">
        <f>IF(A2287&lt;&gt;"",(RawData!O2287*ScoringModel!$B$14+RawData!P2287*ScoringModel!$B$15+RawData!Q2287*ScoringModel!$B$16+RawData!R2287*ScoringModel!$B$17+RawData!S2287*ScoringModel!$B$18+RawData!T2287*ScoringModel!$B$19+RawData!U2287*ScoringModel!$B$20)*0.01,"")</f>
        <v/>
      </c>
      <c r="P2287" t="str">
        <f>IF(A2287&lt;&gt;"",(RawData!V2287*ScoringModel!$B$24+RawData!W2287*ScoringModel!$B$25+RawData!X2287*ScoringModel!$B$26+RawData!Y2287*ScoringModel!$B$27+RawData!Z2287*ScoringModel!$B$28+RawData!AA2287*ScoringModel!$B$29+RawData!AB2287*ScoringModel!$B$30)*0.01,"")</f>
        <v/>
      </c>
      <c r="Q2287" s="19"/>
      <c r="R2287" s="19"/>
      <c r="S2287" s="19"/>
      <c r="T2287" s="19"/>
      <c r="U2287" s="19"/>
      <c r="V2287" s="19"/>
    </row>
    <row r="2288" spans="1:22" x14ac:dyDescent="0.25">
      <c r="A2288" t="str">
        <f>IF(RawData!A2288&lt;&gt;"",RawData!A2288,"")</f>
        <v/>
      </c>
      <c r="B2288" t="str">
        <f>IF(RawData!B2288&lt;&gt;"",CONCATENATE(RawData!B2288,", ",RawData!C2288),"")</f>
        <v/>
      </c>
      <c r="C2288" t="str">
        <f>IF(RawData!D2288&lt;&gt;"",RawData!D2288,"")</f>
        <v/>
      </c>
      <c r="D2288" s="28" t="str">
        <f>IF(RawData!E2288&lt;&gt;"",RawData!E2288,"")</f>
        <v/>
      </c>
      <c r="E2288" t="str">
        <f>IF(RawData!F2288&lt;&gt;"",CONCATENATE(RawData!F2288,", ",LEFT(RawData!G2288,1)),"")</f>
        <v/>
      </c>
      <c r="G2288" s="30" t="str">
        <f t="shared" si="35"/>
        <v/>
      </c>
      <c r="H2288" t="str">
        <f>IF(A2288&lt;&gt;"",VLOOKUP(G2288,ScoreRanges!$C$4:$E$8,3),"")</f>
        <v/>
      </c>
      <c r="J2288" s="30" t="str">
        <f>IF(AND(ConversionTable!$F$2&lt;&gt;"",A2288&lt;&gt;""),VLOOKUP(G2288,ConversionTable!B$2:D$402,3),"")</f>
        <v/>
      </c>
      <c r="K2288" t="str">
        <f>IF(AND(ConversionTable!$F$2&lt;&gt;"",A2288&lt;&gt;""),VLOOKUP(J2288,ConversionTable!I$4:K$7,3),"")</f>
        <v/>
      </c>
      <c r="M2288" t="str">
        <f>IF(A2288&lt;&gt;"",(RawData!AC2288*ScoringModel!$B$11+RawData!AD2288*ScoringModel!$B$21+RawData!AE2288*ScoringModel!$B$31)*0.01,"")</f>
        <v/>
      </c>
      <c r="N2288" t="str">
        <f>IF(A2288&lt;&gt;"",(RawData!H2288*ScoringModel!$B$4+RawData!I2288*ScoringModel!$B$5+RawData!J2288*ScoringModel!$B$6+RawData!K2288*ScoringModel!$B$7+RawData!L2288*ScoringModel!$B$8+RawData!M2288*ScoringModel!$B$9+RawData!N2288*ScoringModel!$B$10)*0.01,"")</f>
        <v/>
      </c>
      <c r="O2288" t="str">
        <f>IF(A2288&lt;&gt;"",(RawData!O2288*ScoringModel!$B$14+RawData!P2288*ScoringModel!$B$15+RawData!Q2288*ScoringModel!$B$16+RawData!R2288*ScoringModel!$B$17+RawData!S2288*ScoringModel!$B$18+RawData!T2288*ScoringModel!$B$19+RawData!U2288*ScoringModel!$B$20)*0.01,"")</f>
        <v/>
      </c>
      <c r="P2288" t="str">
        <f>IF(A2288&lt;&gt;"",(RawData!V2288*ScoringModel!$B$24+RawData!W2288*ScoringModel!$B$25+RawData!X2288*ScoringModel!$B$26+RawData!Y2288*ScoringModel!$B$27+RawData!Z2288*ScoringModel!$B$28+RawData!AA2288*ScoringModel!$B$29+RawData!AB2288*ScoringModel!$B$30)*0.01,"")</f>
        <v/>
      </c>
      <c r="Q2288" s="19"/>
      <c r="R2288" s="19"/>
      <c r="S2288" s="19"/>
      <c r="T2288" s="19"/>
      <c r="U2288" s="19"/>
      <c r="V2288" s="19"/>
    </row>
    <row r="2289" spans="1:22" x14ac:dyDescent="0.25">
      <c r="A2289" t="str">
        <f>IF(RawData!A2289&lt;&gt;"",RawData!A2289,"")</f>
        <v/>
      </c>
      <c r="B2289" t="str">
        <f>IF(RawData!B2289&lt;&gt;"",CONCATENATE(RawData!B2289,", ",RawData!C2289),"")</f>
        <v/>
      </c>
      <c r="C2289" t="str">
        <f>IF(RawData!D2289&lt;&gt;"",RawData!D2289,"")</f>
        <v/>
      </c>
      <c r="D2289" s="28" t="str">
        <f>IF(RawData!E2289&lt;&gt;"",RawData!E2289,"")</f>
        <v/>
      </c>
      <c r="E2289" t="str">
        <f>IF(RawData!F2289&lt;&gt;"",CONCATENATE(RawData!F2289,", ",LEFT(RawData!G2289,1)),"")</f>
        <v/>
      </c>
      <c r="G2289" s="30" t="str">
        <f t="shared" si="35"/>
        <v/>
      </c>
      <c r="H2289" t="str">
        <f>IF(A2289&lt;&gt;"",VLOOKUP(G2289,ScoreRanges!$C$4:$E$8,3),"")</f>
        <v/>
      </c>
      <c r="J2289" s="30" t="str">
        <f>IF(AND(ConversionTable!$F$2&lt;&gt;"",A2289&lt;&gt;""),VLOOKUP(G2289,ConversionTable!B$2:D$402,3),"")</f>
        <v/>
      </c>
      <c r="K2289" t="str">
        <f>IF(AND(ConversionTable!$F$2&lt;&gt;"",A2289&lt;&gt;""),VLOOKUP(J2289,ConversionTable!I$4:K$7,3),"")</f>
        <v/>
      </c>
      <c r="M2289" t="str">
        <f>IF(A2289&lt;&gt;"",(RawData!AC2289*ScoringModel!$B$11+RawData!AD2289*ScoringModel!$B$21+RawData!AE2289*ScoringModel!$B$31)*0.01,"")</f>
        <v/>
      </c>
      <c r="N2289" t="str">
        <f>IF(A2289&lt;&gt;"",(RawData!H2289*ScoringModel!$B$4+RawData!I2289*ScoringModel!$B$5+RawData!J2289*ScoringModel!$B$6+RawData!K2289*ScoringModel!$B$7+RawData!L2289*ScoringModel!$B$8+RawData!M2289*ScoringModel!$B$9+RawData!N2289*ScoringModel!$B$10)*0.01,"")</f>
        <v/>
      </c>
      <c r="O2289" t="str">
        <f>IF(A2289&lt;&gt;"",(RawData!O2289*ScoringModel!$B$14+RawData!P2289*ScoringModel!$B$15+RawData!Q2289*ScoringModel!$B$16+RawData!R2289*ScoringModel!$B$17+RawData!S2289*ScoringModel!$B$18+RawData!T2289*ScoringModel!$B$19+RawData!U2289*ScoringModel!$B$20)*0.01,"")</f>
        <v/>
      </c>
      <c r="P2289" t="str">
        <f>IF(A2289&lt;&gt;"",(RawData!V2289*ScoringModel!$B$24+RawData!W2289*ScoringModel!$B$25+RawData!X2289*ScoringModel!$B$26+RawData!Y2289*ScoringModel!$B$27+RawData!Z2289*ScoringModel!$B$28+RawData!AA2289*ScoringModel!$B$29+RawData!AB2289*ScoringModel!$B$30)*0.01,"")</f>
        <v/>
      </c>
      <c r="Q2289" s="19"/>
      <c r="R2289" s="19"/>
      <c r="S2289" s="19"/>
      <c r="T2289" s="19"/>
      <c r="U2289" s="19"/>
      <c r="V2289" s="19"/>
    </row>
    <row r="2290" spans="1:22" x14ac:dyDescent="0.25">
      <c r="A2290" t="str">
        <f>IF(RawData!A2290&lt;&gt;"",RawData!A2290,"")</f>
        <v/>
      </c>
      <c r="B2290" t="str">
        <f>IF(RawData!B2290&lt;&gt;"",CONCATENATE(RawData!B2290,", ",RawData!C2290),"")</f>
        <v/>
      </c>
      <c r="C2290" t="str">
        <f>IF(RawData!D2290&lt;&gt;"",RawData!D2290,"")</f>
        <v/>
      </c>
      <c r="D2290" s="28" t="str">
        <f>IF(RawData!E2290&lt;&gt;"",RawData!E2290,"")</f>
        <v/>
      </c>
      <c r="E2290" t="str">
        <f>IF(RawData!F2290&lt;&gt;"",CONCATENATE(RawData!F2290,", ",LEFT(RawData!G2290,1)),"")</f>
        <v/>
      </c>
      <c r="G2290" s="30" t="str">
        <f t="shared" si="35"/>
        <v/>
      </c>
      <c r="H2290" t="str">
        <f>IF(A2290&lt;&gt;"",VLOOKUP(G2290,ScoreRanges!$C$4:$E$8,3),"")</f>
        <v/>
      </c>
      <c r="J2290" s="30" t="str">
        <f>IF(AND(ConversionTable!$F$2&lt;&gt;"",A2290&lt;&gt;""),VLOOKUP(G2290,ConversionTable!B$2:D$402,3),"")</f>
        <v/>
      </c>
      <c r="K2290" t="str">
        <f>IF(AND(ConversionTable!$F$2&lt;&gt;"",A2290&lt;&gt;""),VLOOKUP(J2290,ConversionTable!I$4:K$7,3),"")</f>
        <v/>
      </c>
      <c r="M2290" t="str">
        <f>IF(A2290&lt;&gt;"",(RawData!AC2290*ScoringModel!$B$11+RawData!AD2290*ScoringModel!$B$21+RawData!AE2290*ScoringModel!$B$31)*0.01,"")</f>
        <v/>
      </c>
      <c r="N2290" t="str">
        <f>IF(A2290&lt;&gt;"",(RawData!H2290*ScoringModel!$B$4+RawData!I2290*ScoringModel!$B$5+RawData!J2290*ScoringModel!$B$6+RawData!K2290*ScoringModel!$B$7+RawData!L2290*ScoringModel!$B$8+RawData!M2290*ScoringModel!$B$9+RawData!N2290*ScoringModel!$B$10)*0.01,"")</f>
        <v/>
      </c>
      <c r="O2290" t="str">
        <f>IF(A2290&lt;&gt;"",(RawData!O2290*ScoringModel!$B$14+RawData!P2290*ScoringModel!$B$15+RawData!Q2290*ScoringModel!$B$16+RawData!R2290*ScoringModel!$B$17+RawData!S2290*ScoringModel!$B$18+RawData!T2290*ScoringModel!$B$19+RawData!U2290*ScoringModel!$B$20)*0.01,"")</f>
        <v/>
      </c>
      <c r="P2290" t="str">
        <f>IF(A2290&lt;&gt;"",(RawData!V2290*ScoringModel!$B$24+RawData!W2290*ScoringModel!$B$25+RawData!X2290*ScoringModel!$B$26+RawData!Y2290*ScoringModel!$B$27+RawData!Z2290*ScoringModel!$B$28+RawData!AA2290*ScoringModel!$B$29+RawData!AB2290*ScoringModel!$B$30)*0.01,"")</f>
        <v/>
      </c>
      <c r="Q2290" s="19"/>
      <c r="R2290" s="19"/>
      <c r="S2290" s="19"/>
      <c r="T2290" s="19"/>
      <c r="U2290" s="19"/>
      <c r="V2290" s="19"/>
    </row>
    <row r="2291" spans="1:22" x14ac:dyDescent="0.25">
      <c r="A2291" t="str">
        <f>IF(RawData!A2291&lt;&gt;"",RawData!A2291,"")</f>
        <v/>
      </c>
      <c r="B2291" t="str">
        <f>IF(RawData!B2291&lt;&gt;"",CONCATENATE(RawData!B2291,", ",RawData!C2291),"")</f>
        <v/>
      </c>
      <c r="C2291" t="str">
        <f>IF(RawData!D2291&lt;&gt;"",RawData!D2291,"")</f>
        <v/>
      </c>
      <c r="D2291" s="28" t="str">
        <f>IF(RawData!E2291&lt;&gt;"",RawData!E2291,"")</f>
        <v/>
      </c>
      <c r="E2291" t="str">
        <f>IF(RawData!F2291&lt;&gt;"",CONCATENATE(RawData!F2291,", ",LEFT(RawData!G2291,1)),"")</f>
        <v/>
      </c>
      <c r="G2291" s="30" t="str">
        <f t="shared" si="35"/>
        <v/>
      </c>
      <c r="H2291" t="str">
        <f>IF(A2291&lt;&gt;"",VLOOKUP(G2291,ScoreRanges!$C$4:$E$8,3),"")</f>
        <v/>
      </c>
      <c r="J2291" s="30" t="str">
        <f>IF(AND(ConversionTable!$F$2&lt;&gt;"",A2291&lt;&gt;""),VLOOKUP(G2291,ConversionTable!B$2:D$402,3),"")</f>
        <v/>
      </c>
      <c r="K2291" t="str">
        <f>IF(AND(ConversionTable!$F$2&lt;&gt;"",A2291&lt;&gt;""),VLOOKUP(J2291,ConversionTable!I$4:K$7,3),"")</f>
        <v/>
      </c>
      <c r="M2291" t="str">
        <f>IF(A2291&lt;&gt;"",(RawData!AC2291*ScoringModel!$B$11+RawData!AD2291*ScoringModel!$B$21+RawData!AE2291*ScoringModel!$B$31)*0.01,"")</f>
        <v/>
      </c>
      <c r="N2291" t="str">
        <f>IF(A2291&lt;&gt;"",(RawData!H2291*ScoringModel!$B$4+RawData!I2291*ScoringModel!$B$5+RawData!J2291*ScoringModel!$B$6+RawData!K2291*ScoringModel!$B$7+RawData!L2291*ScoringModel!$B$8+RawData!M2291*ScoringModel!$B$9+RawData!N2291*ScoringModel!$B$10)*0.01,"")</f>
        <v/>
      </c>
      <c r="O2291" t="str">
        <f>IF(A2291&lt;&gt;"",(RawData!O2291*ScoringModel!$B$14+RawData!P2291*ScoringModel!$B$15+RawData!Q2291*ScoringModel!$B$16+RawData!R2291*ScoringModel!$B$17+RawData!S2291*ScoringModel!$B$18+RawData!T2291*ScoringModel!$B$19+RawData!U2291*ScoringModel!$B$20)*0.01,"")</f>
        <v/>
      </c>
      <c r="P2291" t="str">
        <f>IF(A2291&lt;&gt;"",(RawData!V2291*ScoringModel!$B$24+RawData!W2291*ScoringModel!$B$25+RawData!X2291*ScoringModel!$B$26+RawData!Y2291*ScoringModel!$B$27+RawData!Z2291*ScoringModel!$B$28+RawData!AA2291*ScoringModel!$B$29+RawData!AB2291*ScoringModel!$B$30)*0.01,"")</f>
        <v/>
      </c>
      <c r="Q2291" s="19"/>
      <c r="R2291" s="19"/>
      <c r="S2291" s="19"/>
      <c r="T2291" s="19"/>
      <c r="U2291" s="19"/>
      <c r="V2291" s="19"/>
    </row>
    <row r="2292" spans="1:22" x14ac:dyDescent="0.25">
      <c r="A2292" t="str">
        <f>IF(RawData!A2292&lt;&gt;"",RawData!A2292,"")</f>
        <v/>
      </c>
      <c r="B2292" t="str">
        <f>IF(RawData!B2292&lt;&gt;"",CONCATENATE(RawData!B2292,", ",RawData!C2292),"")</f>
        <v/>
      </c>
      <c r="C2292" t="str">
        <f>IF(RawData!D2292&lt;&gt;"",RawData!D2292,"")</f>
        <v/>
      </c>
      <c r="D2292" s="28" t="str">
        <f>IF(RawData!E2292&lt;&gt;"",RawData!E2292,"")</f>
        <v/>
      </c>
      <c r="E2292" t="str">
        <f>IF(RawData!F2292&lt;&gt;"",CONCATENATE(RawData!F2292,", ",LEFT(RawData!G2292,1)),"")</f>
        <v/>
      </c>
      <c r="G2292" s="30" t="str">
        <f t="shared" si="35"/>
        <v/>
      </c>
      <c r="H2292" t="str">
        <f>IF(A2292&lt;&gt;"",VLOOKUP(G2292,ScoreRanges!$C$4:$E$8,3),"")</f>
        <v/>
      </c>
      <c r="J2292" s="30" t="str">
        <f>IF(AND(ConversionTable!$F$2&lt;&gt;"",A2292&lt;&gt;""),VLOOKUP(G2292,ConversionTable!B$2:D$402,3),"")</f>
        <v/>
      </c>
      <c r="K2292" t="str">
        <f>IF(AND(ConversionTable!$F$2&lt;&gt;"",A2292&lt;&gt;""),VLOOKUP(J2292,ConversionTable!I$4:K$7,3),"")</f>
        <v/>
      </c>
      <c r="M2292" t="str">
        <f>IF(A2292&lt;&gt;"",(RawData!AC2292*ScoringModel!$B$11+RawData!AD2292*ScoringModel!$B$21+RawData!AE2292*ScoringModel!$B$31)*0.01,"")</f>
        <v/>
      </c>
      <c r="N2292" t="str">
        <f>IF(A2292&lt;&gt;"",(RawData!H2292*ScoringModel!$B$4+RawData!I2292*ScoringModel!$B$5+RawData!J2292*ScoringModel!$B$6+RawData!K2292*ScoringModel!$B$7+RawData!L2292*ScoringModel!$B$8+RawData!M2292*ScoringModel!$B$9+RawData!N2292*ScoringModel!$B$10)*0.01,"")</f>
        <v/>
      </c>
      <c r="O2292" t="str">
        <f>IF(A2292&lt;&gt;"",(RawData!O2292*ScoringModel!$B$14+RawData!P2292*ScoringModel!$B$15+RawData!Q2292*ScoringModel!$B$16+RawData!R2292*ScoringModel!$B$17+RawData!S2292*ScoringModel!$B$18+RawData!T2292*ScoringModel!$B$19+RawData!U2292*ScoringModel!$B$20)*0.01,"")</f>
        <v/>
      </c>
      <c r="P2292" t="str">
        <f>IF(A2292&lt;&gt;"",(RawData!V2292*ScoringModel!$B$24+RawData!W2292*ScoringModel!$B$25+RawData!X2292*ScoringModel!$B$26+RawData!Y2292*ScoringModel!$B$27+RawData!Z2292*ScoringModel!$B$28+RawData!AA2292*ScoringModel!$B$29+RawData!AB2292*ScoringModel!$B$30)*0.01,"")</f>
        <v/>
      </c>
      <c r="Q2292" s="19"/>
      <c r="R2292" s="19"/>
      <c r="S2292" s="19"/>
      <c r="T2292" s="19"/>
      <c r="U2292" s="19"/>
      <c r="V2292" s="19"/>
    </row>
    <row r="2293" spans="1:22" x14ac:dyDescent="0.25">
      <c r="A2293" t="str">
        <f>IF(RawData!A2293&lt;&gt;"",RawData!A2293,"")</f>
        <v/>
      </c>
      <c r="B2293" t="str">
        <f>IF(RawData!B2293&lt;&gt;"",CONCATENATE(RawData!B2293,", ",RawData!C2293),"")</f>
        <v/>
      </c>
      <c r="C2293" t="str">
        <f>IF(RawData!D2293&lt;&gt;"",RawData!D2293,"")</f>
        <v/>
      </c>
      <c r="D2293" s="28" t="str">
        <f>IF(RawData!E2293&lt;&gt;"",RawData!E2293,"")</f>
        <v/>
      </c>
      <c r="E2293" t="str">
        <f>IF(RawData!F2293&lt;&gt;"",CONCATENATE(RawData!F2293,", ",LEFT(RawData!G2293,1)),"")</f>
        <v/>
      </c>
      <c r="G2293" s="30" t="str">
        <f t="shared" si="35"/>
        <v/>
      </c>
      <c r="H2293" t="str">
        <f>IF(A2293&lt;&gt;"",VLOOKUP(G2293,ScoreRanges!$C$4:$E$8,3),"")</f>
        <v/>
      </c>
      <c r="J2293" s="30" t="str">
        <f>IF(AND(ConversionTable!$F$2&lt;&gt;"",A2293&lt;&gt;""),VLOOKUP(G2293,ConversionTable!B$2:D$402,3),"")</f>
        <v/>
      </c>
      <c r="K2293" t="str">
        <f>IF(AND(ConversionTable!$F$2&lt;&gt;"",A2293&lt;&gt;""),VLOOKUP(J2293,ConversionTable!I$4:K$7,3),"")</f>
        <v/>
      </c>
      <c r="M2293" t="str">
        <f>IF(A2293&lt;&gt;"",(RawData!AC2293*ScoringModel!$B$11+RawData!AD2293*ScoringModel!$B$21+RawData!AE2293*ScoringModel!$B$31)*0.01,"")</f>
        <v/>
      </c>
      <c r="N2293" t="str">
        <f>IF(A2293&lt;&gt;"",(RawData!H2293*ScoringModel!$B$4+RawData!I2293*ScoringModel!$B$5+RawData!J2293*ScoringModel!$B$6+RawData!K2293*ScoringModel!$B$7+RawData!L2293*ScoringModel!$B$8+RawData!M2293*ScoringModel!$B$9+RawData!N2293*ScoringModel!$B$10)*0.01,"")</f>
        <v/>
      </c>
      <c r="O2293" t="str">
        <f>IF(A2293&lt;&gt;"",(RawData!O2293*ScoringModel!$B$14+RawData!P2293*ScoringModel!$B$15+RawData!Q2293*ScoringModel!$B$16+RawData!R2293*ScoringModel!$B$17+RawData!S2293*ScoringModel!$B$18+RawData!T2293*ScoringModel!$B$19+RawData!U2293*ScoringModel!$B$20)*0.01,"")</f>
        <v/>
      </c>
      <c r="P2293" t="str">
        <f>IF(A2293&lt;&gt;"",(RawData!V2293*ScoringModel!$B$24+RawData!W2293*ScoringModel!$B$25+RawData!X2293*ScoringModel!$B$26+RawData!Y2293*ScoringModel!$B$27+RawData!Z2293*ScoringModel!$B$28+RawData!AA2293*ScoringModel!$B$29+RawData!AB2293*ScoringModel!$B$30)*0.01,"")</f>
        <v/>
      </c>
      <c r="Q2293" s="19"/>
      <c r="R2293" s="19"/>
      <c r="S2293" s="19"/>
      <c r="T2293" s="19"/>
      <c r="U2293" s="19"/>
      <c r="V2293" s="19"/>
    </row>
    <row r="2294" spans="1:22" x14ac:dyDescent="0.25">
      <c r="A2294" t="str">
        <f>IF(RawData!A2294&lt;&gt;"",RawData!A2294,"")</f>
        <v/>
      </c>
      <c r="B2294" t="str">
        <f>IF(RawData!B2294&lt;&gt;"",CONCATENATE(RawData!B2294,", ",RawData!C2294),"")</f>
        <v/>
      </c>
      <c r="C2294" t="str">
        <f>IF(RawData!D2294&lt;&gt;"",RawData!D2294,"")</f>
        <v/>
      </c>
      <c r="D2294" s="28" t="str">
        <f>IF(RawData!E2294&lt;&gt;"",RawData!E2294,"")</f>
        <v/>
      </c>
      <c r="E2294" t="str">
        <f>IF(RawData!F2294&lt;&gt;"",CONCATENATE(RawData!F2294,", ",LEFT(RawData!G2294,1)),"")</f>
        <v/>
      </c>
      <c r="G2294" s="30" t="str">
        <f t="shared" si="35"/>
        <v/>
      </c>
      <c r="H2294" t="str">
        <f>IF(A2294&lt;&gt;"",VLOOKUP(G2294,ScoreRanges!$C$4:$E$8,3),"")</f>
        <v/>
      </c>
      <c r="J2294" s="30" t="str">
        <f>IF(AND(ConversionTable!$F$2&lt;&gt;"",A2294&lt;&gt;""),VLOOKUP(G2294,ConversionTable!B$2:D$402,3),"")</f>
        <v/>
      </c>
      <c r="K2294" t="str">
        <f>IF(AND(ConversionTable!$F$2&lt;&gt;"",A2294&lt;&gt;""),VLOOKUP(J2294,ConversionTable!I$4:K$7,3),"")</f>
        <v/>
      </c>
      <c r="M2294" t="str">
        <f>IF(A2294&lt;&gt;"",(RawData!AC2294*ScoringModel!$B$11+RawData!AD2294*ScoringModel!$B$21+RawData!AE2294*ScoringModel!$B$31)*0.01,"")</f>
        <v/>
      </c>
      <c r="N2294" t="str">
        <f>IF(A2294&lt;&gt;"",(RawData!H2294*ScoringModel!$B$4+RawData!I2294*ScoringModel!$B$5+RawData!J2294*ScoringModel!$B$6+RawData!K2294*ScoringModel!$B$7+RawData!L2294*ScoringModel!$B$8+RawData!M2294*ScoringModel!$B$9+RawData!N2294*ScoringModel!$B$10)*0.01,"")</f>
        <v/>
      </c>
      <c r="O2294" t="str">
        <f>IF(A2294&lt;&gt;"",(RawData!O2294*ScoringModel!$B$14+RawData!P2294*ScoringModel!$B$15+RawData!Q2294*ScoringModel!$B$16+RawData!R2294*ScoringModel!$B$17+RawData!S2294*ScoringModel!$B$18+RawData!T2294*ScoringModel!$B$19+RawData!U2294*ScoringModel!$B$20)*0.01,"")</f>
        <v/>
      </c>
      <c r="P2294" t="str">
        <f>IF(A2294&lt;&gt;"",(RawData!V2294*ScoringModel!$B$24+RawData!W2294*ScoringModel!$B$25+RawData!X2294*ScoringModel!$B$26+RawData!Y2294*ScoringModel!$B$27+RawData!Z2294*ScoringModel!$B$28+RawData!AA2294*ScoringModel!$B$29+RawData!AB2294*ScoringModel!$B$30)*0.01,"")</f>
        <v/>
      </c>
      <c r="Q2294" s="19"/>
      <c r="R2294" s="19"/>
      <c r="S2294" s="19"/>
      <c r="T2294" s="19"/>
      <c r="U2294" s="19"/>
      <c r="V2294" s="19"/>
    </row>
    <row r="2295" spans="1:22" x14ac:dyDescent="0.25">
      <c r="A2295" t="str">
        <f>IF(RawData!A2295&lt;&gt;"",RawData!A2295,"")</f>
        <v/>
      </c>
      <c r="B2295" t="str">
        <f>IF(RawData!B2295&lt;&gt;"",CONCATENATE(RawData!B2295,", ",RawData!C2295),"")</f>
        <v/>
      </c>
      <c r="C2295" t="str">
        <f>IF(RawData!D2295&lt;&gt;"",RawData!D2295,"")</f>
        <v/>
      </c>
      <c r="D2295" s="28" t="str">
        <f>IF(RawData!E2295&lt;&gt;"",RawData!E2295,"")</f>
        <v/>
      </c>
      <c r="E2295" t="str">
        <f>IF(RawData!F2295&lt;&gt;"",CONCATENATE(RawData!F2295,", ",LEFT(RawData!G2295,1)),"")</f>
        <v/>
      </c>
      <c r="G2295" s="30" t="str">
        <f t="shared" si="35"/>
        <v/>
      </c>
      <c r="H2295" t="str">
        <f>IF(A2295&lt;&gt;"",VLOOKUP(G2295,ScoreRanges!$C$4:$E$8,3),"")</f>
        <v/>
      </c>
      <c r="J2295" s="30" t="str">
        <f>IF(AND(ConversionTable!$F$2&lt;&gt;"",A2295&lt;&gt;""),VLOOKUP(G2295,ConversionTable!B$2:D$402,3),"")</f>
        <v/>
      </c>
      <c r="K2295" t="str">
        <f>IF(AND(ConversionTable!$F$2&lt;&gt;"",A2295&lt;&gt;""),VLOOKUP(J2295,ConversionTable!I$4:K$7,3),"")</f>
        <v/>
      </c>
      <c r="M2295" t="str">
        <f>IF(A2295&lt;&gt;"",(RawData!AC2295*ScoringModel!$B$11+RawData!AD2295*ScoringModel!$B$21+RawData!AE2295*ScoringModel!$B$31)*0.01,"")</f>
        <v/>
      </c>
      <c r="N2295" t="str">
        <f>IF(A2295&lt;&gt;"",(RawData!H2295*ScoringModel!$B$4+RawData!I2295*ScoringModel!$B$5+RawData!J2295*ScoringModel!$B$6+RawData!K2295*ScoringModel!$B$7+RawData!L2295*ScoringModel!$B$8+RawData!M2295*ScoringModel!$B$9+RawData!N2295*ScoringModel!$B$10)*0.01,"")</f>
        <v/>
      </c>
      <c r="O2295" t="str">
        <f>IF(A2295&lt;&gt;"",(RawData!O2295*ScoringModel!$B$14+RawData!P2295*ScoringModel!$B$15+RawData!Q2295*ScoringModel!$B$16+RawData!R2295*ScoringModel!$B$17+RawData!S2295*ScoringModel!$B$18+RawData!T2295*ScoringModel!$B$19+RawData!U2295*ScoringModel!$B$20)*0.01,"")</f>
        <v/>
      </c>
      <c r="P2295" t="str">
        <f>IF(A2295&lt;&gt;"",(RawData!V2295*ScoringModel!$B$24+RawData!W2295*ScoringModel!$B$25+RawData!X2295*ScoringModel!$B$26+RawData!Y2295*ScoringModel!$B$27+RawData!Z2295*ScoringModel!$B$28+RawData!AA2295*ScoringModel!$B$29+RawData!AB2295*ScoringModel!$B$30)*0.01,"")</f>
        <v/>
      </c>
      <c r="Q2295" s="19"/>
      <c r="R2295" s="19"/>
      <c r="S2295" s="19"/>
      <c r="T2295" s="19"/>
      <c r="U2295" s="19"/>
      <c r="V2295" s="19"/>
    </row>
    <row r="2296" spans="1:22" x14ac:dyDescent="0.25">
      <c r="A2296" t="str">
        <f>IF(RawData!A2296&lt;&gt;"",RawData!A2296,"")</f>
        <v/>
      </c>
      <c r="B2296" t="str">
        <f>IF(RawData!B2296&lt;&gt;"",CONCATENATE(RawData!B2296,", ",RawData!C2296),"")</f>
        <v/>
      </c>
      <c r="C2296" t="str">
        <f>IF(RawData!D2296&lt;&gt;"",RawData!D2296,"")</f>
        <v/>
      </c>
      <c r="D2296" s="28" t="str">
        <f>IF(RawData!E2296&lt;&gt;"",RawData!E2296,"")</f>
        <v/>
      </c>
      <c r="E2296" t="str">
        <f>IF(RawData!F2296&lt;&gt;"",CONCATENATE(RawData!F2296,", ",LEFT(RawData!G2296,1)),"")</f>
        <v/>
      </c>
      <c r="G2296" s="30" t="str">
        <f t="shared" si="35"/>
        <v/>
      </c>
      <c r="H2296" t="str">
        <f>IF(A2296&lt;&gt;"",VLOOKUP(G2296,ScoreRanges!$C$4:$E$8,3),"")</f>
        <v/>
      </c>
      <c r="J2296" s="30" t="str">
        <f>IF(AND(ConversionTable!$F$2&lt;&gt;"",A2296&lt;&gt;""),VLOOKUP(G2296,ConversionTable!B$2:D$402,3),"")</f>
        <v/>
      </c>
      <c r="K2296" t="str">
        <f>IF(AND(ConversionTable!$F$2&lt;&gt;"",A2296&lt;&gt;""),VLOOKUP(J2296,ConversionTable!I$4:K$7,3),"")</f>
        <v/>
      </c>
      <c r="M2296" t="str">
        <f>IF(A2296&lt;&gt;"",(RawData!AC2296*ScoringModel!$B$11+RawData!AD2296*ScoringModel!$B$21+RawData!AE2296*ScoringModel!$B$31)*0.01,"")</f>
        <v/>
      </c>
      <c r="N2296" t="str">
        <f>IF(A2296&lt;&gt;"",(RawData!H2296*ScoringModel!$B$4+RawData!I2296*ScoringModel!$B$5+RawData!J2296*ScoringModel!$B$6+RawData!K2296*ScoringModel!$B$7+RawData!L2296*ScoringModel!$B$8+RawData!M2296*ScoringModel!$B$9+RawData!N2296*ScoringModel!$B$10)*0.01,"")</f>
        <v/>
      </c>
      <c r="O2296" t="str">
        <f>IF(A2296&lt;&gt;"",(RawData!O2296*ScoringModel!$B$14+RawData!P2296*ScoringModel!$B$15+RawData!Q2296*ScoringModel!$B$16+RawData!R2296*ScoringModel!$B$17+RawData!S2296*ScoringModel!$B$18+RawData!T2296*ScoringModel!$B$19+RawData!U2296*ScoringModel!$B$20)*0.01,"")</f>
        <v/>
      </c>
      <c r="P2296" t="str">
        <f>IF(A2296&lt;&gt;"",(RawData!V2296*ScoringModel!$B$24+RawData!W2296*ScoringModel!$B$25+RawData!X2296*ScoringModel!$B$26+RawData!Y2296*ScoringModel!$B$27+RawData!Z2296*ScoringModel!$B$28+RawData!AA2296*ScoringModel!$B$29+RawData!AB2296*ScoringModel!$B$30)*0.01,"")</f>
        <v/>
      </c>
      <c r="Q2296" s="19"/>
      <c r="R2296" s="19"/>
      <c r="S2296" s="19"/>
      <c r="T2296" s="19"/>
      <c r="U2296" s="19"/>
      <c r="V2296" s="19"/>
    </row>
    <row r="2297" spans="1:22" x14ac:dyDescent="0.25">
      <c r="A2297" t="str">
        <f>IF(RawData!A2297&lt;&gt;"",RawData!A2297,"")</f>
        <v/>
      </c>
      <c r="B2297" t="str">
        <f>IF(RawData!B2297&lt;&gt;"",CONCATENATE(RawData!B2297,", ",RawData!C2297),"")</f>
        <v/>
      </c>
      <c r="C2297" t="str">
        <f>IF(RawData!D2297&lt;&gt;"",RawData!D2297,"")</f>
        <v/>
      </c>
      <c r="D2297" s="28" t="str">
        <f>IF(RawData!E2297&lt;&gt;"",RawData!E2297,"")</f>
        <v/>
      </c>
      <c r="E2297" t="str">
        <f>IF(RawData!F2297&lt;&gt;"",CONCATENATE(RawData!F2297,", ",LEFT(RawData!G2297,1)),"")</f>
        <v/>
      </c>
      <c r="G2297" s="30" t="str">
        <f t="shared" si="35"/>
        <v/>
      </c>
      <c r="H2297" t="str">
        <f>IF(A2297&lt;&gt;"",VLOOKUP(G2297,ScoreRanges!$C$4:$E$8,3),"")</f>
        <v/>
      </c>
      <c r="J2297" s="30" t="str">
        <f>IF(AND(ConversionTable!$F$2&lt;&gt;"",A2297&lt;&gt;""),VLOOKUP(G2297,ConversionTable!B$2:D$402,3),"")</f>
        <v/>
      </c>
      <c r="K2297" t="str">
        <f>IF(AND(ConversionTable!$F$2&lt;&gt;"",A2297&lt;&gt;""),VLOOKUP(J2297,ConversionTable!I$4:K$7,3),"")</f>
        <v/>
      </c>
      <c r="M2297" t="str">
        <f>IF(A2297&lt;&gt;"",(RawData!AC2297*ScoringModel!$B$11+RawData!AD2297*ScoringModel!$B$21+RawData!AE2297*ScoringModel!$B$31)*0.01,"")</f>
        <v/>
      </c>
      <c r="N2297" t="str">
        <f>IF(A2297&lt;&gt;"",(RawData!H2297*ScoringModel!$B$4+RawData!I2297*ScoringModel!$B$5+RawData!J2297*ScoringModel!$B$6+RawData!K2297*ScoringModel!$B$7+RawData!L2297*ScoringModel!$B$8+RawData!M2297*ScoringModel!$B$9+RawData!N2297*ScoringModel!$B$10)*0.01,"")</f>
        <v/>
      </c>
      <c r="O2297" t="str">
        <f>IF(A2297&lt;&gt;"",(RawData!O2297*ScoringModel!$B$14+RawData!P2297*ScoringModel!$B$15+RawData!Q2297*ScoringModel!$B$16+RawData!R2297*ScoringModel!$B$17+RawData!S2297*ScoringModel!$B$18+RawData!T2297*ScoringModel!$B$19+RawData!U2297*ScoringModel!$B$20)*0.01,"")</f>
        <v/>
      </c>
      <c r="P2297" t="str">
        <f>IF(A2297&lt;&gt;"",(RawData!V2297*ScoringModel!$B$24+RawData!W2297*ScoringModel!$B$25+RawData!X2297*ScoringModel!$B$26+RawData!Y2297*ScoringModel!$B$27+RawData!Z2297*ScoringModel!$B$28+RawData!AA2297*ScoringModel!$B$29+RawData!AB2297*ScoringModel!$B$30)*0.01,"")</f>
        <v/>
      </c>
      <c r="Q2297" s="19"/>
      <c r="R2297" s="19"/>
      <c r="S2297" s="19"/>
      <c r="T2297" s="19"/>
      <c r="U2297" s="19"/>
      <c r="V2297" s="19"/>
    </row>
    <row r="2298" spans="1:22" x14ac:dyDescent="0.25">
      <c r="A2298" t="str">
        <f>IF(RawData!A2298&lt;&gt;"",RawData!A2298,"")</f>
        <v/>
      </c>
      <c r="B2298" t="str">
        <f>IF(RawData!B2298&lt;&gt;"",CONCATENATE(RawData!B2298,", ",RawData!C2298),"")</f>
        <v/>
      </c>
      <c r="C2298" t="str">
        <f>IF(RawData!D2298&lt;&gt;"",RawData!D2298,"")</f>
        <v/>
      </c>
      <c r="D2298" s="28" t="str">
        <f>IF(RawData!E2298&lt;&gt;"",RawData!E2298,"")</f>
        <v/>
      </c>
      <c r="E2298" t="str">
        <f>IF(RawData!F2298&lt;&gt;"",CONCATENATE(RawData!F2298,", ",LEFT(RawData!G2298,1)),"")</f>
        <v/>
      </c>
      <c r="G2298" s="30" t="str">
        <f t="shared" si="35"/>
        <v/>
      </c>
      <c r="H2298" t="str">
        <f>IF(A2298&lt;&gt;"",VLOOKUP(G2298,ScoreRanges!$C$4:$E$8,3),"")</f>
        <v/>
      </c>
      <c r="J2298" s="30" t="str">
        <f>IF(AND(ConversionTable!$F$2&lt;&gt;"",A2298&lt;&gt;""),VLOOKUP(G2298,ConversionTable!B$2:D$402,3),"")</f>
        <v/>
      </c>
      <c r="K2298" t="str">
        <f>IF(AND(ConversionTable!$F$2&lt;&gt;"",A2298&lt;&gt;""),VLOOKUP(J2298,ConversionTable!I$4:K$7,3),"")</f>
        <v/>
      </c>
      <c r="M2298" t="str">
        <f>IF(A2298&lt;&gt;"",(RawData!AC2298*ScoringModel!$B$11+RawData!AD2298*ScoringModel!$B$21+RawData!AE2298*ScoringModel!$B$31)*0.01,"")</f>
        <v/>
      </c>
      <c r="N2298" t="str">
        <f>IF(A2298&lt;&gt;"",(RawData!H2298*ScoringModel!$B$4+RawData!I2298*ScoringModel!$B$5+RawData!J2298*ScoringModel!$B$6+RawData!K2298*ScoringModel!$B$7+RawData!L2298*ScoringModel!$B$8+RawData!M2298*ScoringModel!$B$9+RawData!N2298*ScoringModel!$B$10)*0.01,"")</f>
        <v/>
      </c>
      <c r="O2298" t="str">
        <f>IF(A2298&lt;&gt;"",(RawData!O2298*ScoringModel!$B$14+RawData!P2298*ScoringModel!$B$15+RawData!Q2298*ScoringModel!$B$16+RawData!R2298*ScoringModel!$B$17+RawData!S2298*ScoringModel!$B$18+RawData!T2298*ScoringModel!$B$19+RawData!U2298*ScoringModel!$B$20)*0.01,"")</f>
        <v/>
      </c>
      <c r="P2298" t="str">
        <f>IF(A2298&lt;&gt;"",(RawData!V2298*ScoringModel!$B$24+RawData!W2298*ScoringModel!$B$25+RawData!X2298*ScoringModel!$B$26+RawData!Y2298*ScoringModel!$B$27+RawData!Z2298*ScoringModel!$B$28+RawData!AA2298*ScoringModel!$B$29+RawData!AB2298*ScoringModel!$B$30)*0.01,"")</f>
        <v/>
      </c>
      <c r="Q2298" s="19"/>
      <c r="R2298" s="19"/>
      <c r="S2298" s="19"/>
      <c r="T2298" s="19"/>
      <c r="U2298" s="19"/>
      <c r="V2298" s="19"/>
    </row>
    <row r="2299" spans="1:22" x14ac:dyDescent="0.25">
      <c r="A2299" t="str">
        <f>IF(RawData!A2299&lt;&gt;"",RawData!A2299,"")</f>
        <v/>
      </c>
      <c r="B2299" t="str">
        <f>IF(RawData!B2299&lt;&gt;"",CONCATENATE(RawData!B2299,", ",RawData!C2299),"")</f>
        <v/>
      </c>
      <c r="C2299" t="str">
        <f>IF(RawData!D2299&lt;&gt;"",RawData!D2299,"")</f>
        <v/>
      </c>
      <c r="D2299" s="28" t="str">
        <f>IF(RawData!E2299&lt;&gt;"",RawData!E2299,"")</f>
        <v/>
      </c>
      <c r="E2299" t="str">
        <f>IF(RawData!F2299&lt;&gt;"",CONCATENATE(RawData!F2299,", ",LEFT(RawData!G2299,1)),"")</f>
        <v/>
      </c>
      <c r="G2299" s="30" t="str">
        <f t="shared" si="35"/>
        <v/>
      </c>
      <c r="H2299" t="str">
        <f>IF(A2299&lt;&gt;"",VLOOKUP(G2299,ScoreRanges!$C$4:$E$8,3),"")</f>
        <v/>
      </c>
      <c r="J2299" s="30" t="str">
        <f>IF(AND(ConversionTable!$F$2&lt;&gt;"",A2299&lt;&gt;""),VLOOKUP(G2299,ConversionTable!B$2:D$402,3),"")</f>
        <v/>
      </c>
      <c r="K2299" t="str">
        <f>IF(AND(ConversionTable!$F$2&lt;&gt;"",A2299&lt;&gt;""),VLOOKUP(J2299,ConversionTable!I$4:K$7,3),"")</f>
        <v/>
      </c>
      <c r="M2299" t="str">
        <f>IF(A2299&lt;&gt;"",(RawData!AC2299*ScoringModel!$B$11+RawData!AD2299*ScoringModel!$B$21+RawData!AE2299*ScoringModel!$B$31)*0.01,"")</f>
        <v/>
      </c>
      <c r="N2299" t="str">
        <f>IF(A2299&lt;&gt;"",(RawData!H2299*ScoringModel!$B$4+RawData!I2299*ScoringModel!$B$5+RawData!J2299*ScoringModel!$B$6+RawData!K2299*ScoringModel!$B$7+RawData!L2299*ScoringModel!$B$8+RawData!M2299*ScoringModel!$B$9+RawData!N2299*ScoringModel!$B$10)*0.01,"")</f>
        <v/>
      </c>
      <c r="O2299" t="str">
        <f>IF(A2299&lt;&gt;"",(RawData!O2299*ScoringModel!$B$14+RawData!P2299*ScoringModel!$B$15+RawData!Q2299*ScoringModel!$B$16+RawData!R2299*ScoringModel!$B$17+RawData!S2299*ScoringModel!$B$18+RawData!T2299*ScoringModel!$B$19+RawData!U2299*ScoringModel!$B$20)*0.01,"")</f>
        <v/>
      </c>
      <c r="P2299" t="str">
        <f>IF(A2299&lt;&gt;"",(RawData!V2299*ScoringModel!$B$24+RawData!W2299*ScoringModel!$B$25+RawData!X2299*ScoringModel!$B$26+RawData!Y2299*ScoringModel!$B$27+RawData!Z2299*ScoringModel!$B$28+RawData!AA2299*ScoringModel!$B$29+RawData!AB2299*ScoringModel!$B$30)*0.01,"")</f>
        <v/>
      </c>
      <c r="Q2299" s="19"/>
      <c r="R2299" s="19"/>
      <c r="S2299" s="19"/>
      <c r="T2299" s="19"/>
      <c r="U2299" s="19"/>
      <c r="V2299" s="19"/>
    </row>
    <row r="2300" spans="1:22" x14ac:dyDescent="0.25">
      <c r="A2300" t="str">
        <f>IF(RawData!A2300&lt;&gt;"",RawData!A2300,"")</f>
        <v/>
      </c>
      <c r="B2300" t="str">
        <f>IF(RawData!B2300&lt;&gt;"",CONCATENATE(RawData!B2300,", ",RawData!C2300),"")</f>
        <v/>
      </c>
      <c r="C2300" t="str">
        <f>IF(RawData!D2300&lt;&gt;"",RawData!D2300,"")</f>
        <v/>
      </c>
      <c r="D2300" s="28" t="str">
        <f>IF(RawData!E2300&lt;&gt;"",RawData!E2300,"")</f>
        <v/>
      </c>
      <c r="E2300" t="str">
        <f>IF(RawData!F2300&lt;&gt;"",CONCATENATE(RawData!F2300,", ",LEFT(RawData!G2300,1)),"")</f>
        <v/>
      </c>
      <c r="G2300" s="30" t="str">
        <f t="shared" si="35"/>
        <v/>
      </c>
      <c r="H2300" t="str">
        <f>IF(A2300&lt;&gt;"",VLOOKUP(G2300,ScoreRanges!$C$4:$E$8,3),"")</f>
        <v/>
      </c>
      <c r="J2300" s="30" t="str">
        <f>IF(AND(ConversionTable!$F$2&lt;&gt;"",A2300&lt;&gt;""),VLOOKUP(G2300,ConversionTable!B$2:D$402,3),"")</f>
        <v/>
      </c>
      <c r="K2300" t="str">
        <f>IF(AND(ConversionTable!$F$2&lt;&gt;"",A2300&lt;&gt;""),VLOOKUP(J2300,ConversionTable!I$4:K$7,3),"")</f>
        <v/>
      </c>
      <c r="M2300" t="str">
        <f>IF(A2300&lt;&gt;"",(RawData!AC2300*ScoringModel!$B$11+RawData!AD2300*ScoringModel!$B$21+RawData!AE2300*ScoringModel!$B$31)*0.01,"")</f>
        <v/>
      </c>
      <c r="N2300" t="str">
        <f>IF(A2300&lt;&gt;"",(RawData!H2300*ScoringModel!$B$4+RawData!I2300*ScoringModel!$B$5+RawData!J2300*ScoringModel!$B$6+RawData!K2300*ScoringModel!$B$7+RawData!L2300*ScoringModel!$B$8+RawData!M2300*ScoringModel!$B$9+RawData!N2300*ScoringModel!$B$10)*0.01,"")</f>
        <v/>
      </c>
      <c r="O2300" t="str">
        <f>IF(A2300&lt;&gt;"",(RawData!O2300*ScoringModel!$B$14+RawData!P2300*ScoringModel!$B$15+RawData!Q2300*ScoringModel!$B$16+RawData!R2300*ScoringModel!$B$17+RawData!S2300*ScoringModel!$B$18+RawData!T2300*ScoringModel!$B$19+RawData!U2300*ScoringModel!$B$20)*0.01,"")</f>
        <v/>
      </c>
      <c r="P2300" t="str">
        <f>IF(A2300&lt;&gt;"",(RawData!V2300*ScoringModel!$B$24+RawData!W2300*ScoringModel!$B$25+RawData!X2300*ScoringModel!$B$26+RawData!Y2300*ScoringModel!$B$27+RawData!Z2300*ScoringModel!$B$28+RawData!AA2300*ScoringModel!$B$29+RawData!AB2300*ScoringModel!$B$30)*0.01,"")</f>
        <v/>
      </c>
      <c r="Q2300" s="19"/>
      <c r="R2300" s="19"/>
      <c r="S2300" s="19"/>
      <c r="T2300" s="19"/>
      <c r="U2300" s="19"/>
      <c r="V2300" s="19"/>
    </row>
    <row r="2301" spans="1:22" x14ac:dyDescent="0.25">
      <c r="A2301" t="str">
        <f>IF(RawData!A2301&lt;&gt;"",RawData!A2301,"")</f>
        <v/>
      </c>
      <c r="B2301" t="str">
        <f>IF(RawData!B2301&lt;&gt;"",CONCATENATE(RawData!B2301,", ",RawData!C2301),"")</f>
        <v/>
      </c>
      <c r="C2301" t="str">
        <f>IF(RawData!D2301&lt;&gt;"",RawData!D2301,"")</f>
        <v/>
      </c>
      <c r="D2301" s="28" t="str">
        <f>IF(RawData!E2301&lt;&gt;"",RawData!E2301,"")</f>
        <v/>
      </c>
      <c r="E2301" t="str">
        <f>IF(RawData!F2301&lt;&gt;"",CONCATENATE(RawData!F2301,", ",LEFT(RawData!G2301,1)),"")</f>
        <v/>
      </c>
      <c r="G2301" s="30" t="str">
        <f t="shared" si="35"/>
        <v/>
      </c>
      <c r="H2301" t="str">
        <f>IF(A2301&lt;&gt;"",VLOOKUP(G2301,ScoreRanges!$C$4:$E$8,3),"")</f>
        <v/>
      </c>
      <c r="J2301" s="30" t="str">
        <f>IF(AND(ConversionTable!$F$2&lt;&gt;"",A2301&lt;&gt;""),VLOOKUP(G2301,ConversionTable!B$2:D$402,3),"")</f>
        <v/>
      </c>
      <c r="K2301" t="str">
        <f>IF(AND(ConversionTable!$F$2&lt;&gt;"",A2301&lt;&gt;""),VLOOKUP(J2301,ConversionTable!I$4:K$7,3),"")</f>
        <v/>
      </c>
      <c r="M2301" t="str">
        <f>IF(A2301&lt;&gt;"",(RawData!AC2301*ScoringModel!$B$11+RawData!AD2301*ScoringModel!$B$21+RawData!AE2301*ScoringModel!$B$31)*0.01,"")</f>
        <v/>
      </c>
      <c r="N2301" t="str">
        <f>IF(A2301&lt;&gt;"",(RawData!H2301*ScoringModel!$B$4+RawData!I2301*ScoringModel!$B$5+RawData!J2301*ScoringModel!$B$6+RawData!K2301*ScoringModel!$B$7+RawData!L2301*ScoringModel!$B$8+RawData!M2301*ScoringModel!$B$9+RawData!N2301*ScoringModel!$B$10)*0.01,"")</f>
        <v/>
      </c>
      <c r="O2301" t="str">
        <f>IF(A2301&lt;&gt;"",(RawData!O2301*ScoringModel!$B$14+RawData!P2301*ScoringModel!$B$15+RawData!Q2301*ScoringModel!$B$16+RawData!R2301*ScoringModel!$B$17+RawData!S2301*ScoringModel!$B$18+RawData!T2301*ScoringModel!$B$19+RawData!U2301*ScoringModel!$B$20)*0.01,"")</f>
        <v/>
      </c>
      <c r="P2301" t="str">
        <f>IF(A2301&lt;&gt;"",(RawData!V2301*ScoringModel!$B$24+RawData!W2301*ScoringModel!$B$25+RawData!X2301*ScoringModel!$B$26+RawData!Y2301*ScoringModel!$B$27+RawData!Z2301*ScoringModel!$B$28+RawData!AA2301*ScoringModel!$B$29+RawData!AB2301*ScoringModel!$B$30)*0.01,"")</f>
        <v/>
      </c>
      <c r="Q2301" s="19"/>
      <c r="R2301" s="19"/>
      <c r="S2301" s="19"/>
      <c r="T2301" s="19"/>
      <c r="U2301" s="19"/>
      <c r="V2301" s="19"/>
    </row>
    <row r="2302" spans="1:22" x14ac:dyDescent="0.25">
      <c r="A2302" t="str">
        <f>IF(RawData!A2302&lt;&gt;"",RawData!A2302,"")</f>
        <v/>
      </c>
      <c r="B2302" t="str">
        <f>IF(RawData!B2302&lt;&gt;"",CONCATENATE(RawData!B2302,", ",RawData!C2302),"")</f>
        <v/>
      </c>
      <c r="C2302" t="str">
        <f>IF(RawData!D2302&lt;&gt;"",RawData!D2302,"")</f>
        <v/>
      </c>
      <c r="D2302" s="28" t="str">
        <f>IF(RawData!E2302&lt;&gt;"",RawData!E2302,"")</f>
        <v/>
      </c>
      <c r="E2302" t="str">
        <f>IF(RawData!F2302&lt;&gt;"",CONCATENATE(RawData!F2302,", ",LEFT(RawData!G2302,1)),"")</f>
        <v/>
      </c>
      <c r="G2302" s="30" t="str">
        <f t="shared" si="35"/>
        <v/>
      </c>
      <c r="H2302" t="str">
        <f>IF(A2302&lt;&gt;"",VLOOKUP(G2302,ScoreRanges!$C$4:$E$8,3),"")</f>
        <v/>
      </c>
      <c r="J2302" s="30" t="str">
        <f>IF(AND(ConversionTable!$F$2&lt;&gt;"",A2302&lt;&gt;""),VLOOKUP(G2302,ConversionTable!B$2:D$402,3),"")</f>
        <v/>
      </c>
      <c r="K2302" t="str">
        <f>IF(AND(ConversionTable!$F$2&lt;&gt;"",A2302&lt;&gt;""),VLOOKUP(J2302,ConversionTable!I$4:K$7,3),"")</f>
        <v/>
      </c>
      <c r="M2302" t="str">
        <f>IF(A2302&lt;&gt;"",(RawData!AC2302*ScoringModel!$B$11+RawData!AD2302*ScoringModel!$B$21+RawData!AE2302*ScoringModel!$B$31)*0.01,"")</f>
        <v/>
      </c>
      <c r="N2302" t="str">
        <f>IF(A2302&lt;&gt;"",(RawData!H2302*ScoringModel!$B$4+RawData!I2302*ScoringModel!$B$5+RawData!J2302*ScoringModel!$B$6+RawData!K2302*ScoringModel!$B$7+RawData!L2302*ScoringModel!$B$8+RawData!M2302*ScoringModel!$B$9+RawData!N2302*ScoringModel!$B$10)*0.01,"")</f>
        <v/>
      </c>
      <c r="O2302" t="str">
        <f>IF(A2302&lt;&gt;"",(RawData!O2302*ScoringModel!$B$14+RawData!P2302*ScoringModel!$B$15+RawData!Q2302*ScoringModel!$B$16+RawData!R2302*ScoringModel!$B$17+RawData!S2302*ScoringModel!$B$18+RawData!T2302*ScoringModel!$B$19+RawData!U2302*ScoringModel!$B$20)*0.01,"")</f>
        <v/>
      </c>
      <c r="P2302" t="str">
        <f>IF(A2302&lt;&gt;"",(RawData!V2302*ScoringModel!$B$24+RawData!W2302*ScoringModel!$B$25+RawData!X2302*ScoringModel!$B$26+RawData!Y2302*ScoringModel!$B$27+RawData!Z2302*ScoringModel!$B$28+RawData!AA2302*ScoringModel!$B$29+RawData!AB2302*ScoringModel!$B$30)*0.01,"")</f>
        <v/>
      </c>
      <c r="Q2302" s="19"/>
      <c r="R2302" s="19"/>
      <c r="S2302" s="19"/>
      <c r="T2302" s="19"/>
      <c r="U2302" s="19"/>
      <c r="V2302" s="19"/>
    </row>
    <row r="2303" spans="1:22" x14ac:dyDescent="0.25">
      <c r="A2303" t="str">
        <f>IF(RawData!A2303&lt;&gt;"",RawData!A2303,"")</f>
        <v/>
      </c>
      <c r="B2303" t="str">
        <f>IF(RawData!B2303&lt;&gt;"",CONCATENATE(RawData!B2303,", ",RawData!C2303),"")</f>
        <v/>
      </c>
      <c r="C2303" t="str">
        <f>IF(RawData!D2303&lt;&gt;"",RawData!D2303,"")</f>
        <v/>
      </c>
      <c r="D2303" s="28" t="str">
        <f>IF(RawData!E2303&lt;&gt;"",RawData!E2303,"")</f>
        <v/>
      </c>
      <c r="E2303" t="str">
        <f>IF(RawData!F2303&lt;&gt;"",CONCATENATE(RawData!F2303,", ",LEFT(RawData!G2303,1)),"")</f>
        <v/>
      </c>
      <c r="G2303" s="30" t="str">
        <f t="shared" si="35"/>
        <v/>
      </c>
      <c r="H2303" t="str">
        <f>IF(A2303&lt;&gt;"",VLOOKUP(G2303,ScoreRanges!$C$4:$E$8,3),"")</f>
        <v/>
      </c>
      <c r="J2303" s="30" t="str">
        <f>IF(AND(ConversionTable!$F$2&lt;&gt;"",A2303&lt;&gt;""),VLOOKUP(G2303,ConversionTable!B$2:D$402,3),"")</f>
        <v/>
      </c>
      <c r="K2303" t="str">
        <f>IF(AND(ConversionTable!$F$2&lt;&gt;"",A2303&lt;&gt;""),VLOOKUP(J2303,ConversionTable!I$4:K$7,3),"")</f>
        <v/>
      </c>
      <c r="M2303" t="str">
        <f>IF(A2303&lt;&gt;"",(RawData!AC2303*ScoringModel!$B$11+RawData!AD2303*ScoringModel!$B$21+RawData!AE2303*ScoringModel!$B$31)*0.01,"")</f>
        <v/>
      </c>
      <c r="N2303" t="str">
        <f>IF(A2303&lt;&gt;"",(RawData!H2303*ScoringModel!$B$4+RawData!I2303*ScoringModel!$B$5+RawData!J2303*ScoringModel!$B$6+RawData!K2303*ScoringModel!$B$7+RawData!L2303*ScoringModel!$B$8+RawData!M2303*ScoringModel!$B$9+RawData!N2303*ScoringModel!$B$10)*0.01,"")</f>
        <v/>
      </c>
      <c r="O2303" t="str">
        <f>IF(A2303&lt;&gt;"",(RawData!O2303*ScoringModel!$B$14+RawData!P2303*ScoringModel!$B$15+RawData!Q2303*ScoringModel!$B$16+RawData!R2303*ScoringModel!$B$17+RawData!S2303*ScoringModel!$B$18+RawData!T2303*ScoringModel!$B$19+RawData!U2303*ScoringModel!$B$20)*0.01,"")</f>
        <v/>
      </c>
      <c r="P2303" t="str">
        <f>IF(A2303&lt;&gt;"",(RawData!V2303*ScoringModel!$B$24+RawData!W2303*ScoringModel!$B$25+RawData!X2303*ScoringModel!$B$26+RawData!Y2303*ScoringModel!$B$27+RawData!Z2303*ScoringModel!$B$28+RawData!AA2303*ScoringModel!$B$29+RawData!AB2303*ScoringModel!$B$30)*0.01,"")</f>
        <v/>
      </c>
      <c r="Q2303" s="19"/>
      <c r="R2303" s="19"/>
      <c r="S2303" s="19"/>
      <c r="T2303" s="19"/>
      <c r="U2303" s="19"/>
      <c r="V2303" s="19"/>
    </row>
    <row r="2304" spans="1:22" x14ac:dyDescent="0.25">
      <c r="A2304" t="str">
        <f>IF(RawData!A2304&lt;&gt;"",RawData!A2304,"")</f>
        <v/>
      </c>
      <c r="B2304" t="str">
        <f>IF(RawData!B2304&lt;&gt;"",CONCATENATE(RawData!B2304,", ",RawData!C2304),"")</f>
        <v/>
      </c>
      <c r="C2304" t="str">
        <f>IF(RawData!D2304&lt;&gt;"",RawData!D2304,"")</f>
        <v/>
      </c>
      <c r="D2304" s="28" t="str">
        <f>IF(RawData!E2304&lt;&gt;"",RawData!E2304,"")</f>
        <v/>
      </c>
      <c r="E2304" t="str">
        <f>IF(RawData!F2304&lt;&gt;"",CONCATENATE(RawData!F2304,", ",LEFT(RawData!G2304,1)),"")</f>
        <v/>
      </c>
      <c r="G2304" s="30" t="str">
        <f t="shared" si="35"/>
        <v/>
      </c>
      <c r="H2304" t="str">
        <f>IF(A2304&lt;&gt;"",VLOOKUP(G2304,ScoreRanges!$C$4:$E$8,3),"")</f>
        <v/>
      </c>
      <c r="J2304" s="30" t="str">
        <f>IF(AND(ConversionTable!$F$2&lt;&gt;"",A2304&lt;&gt;""),VLOOKUP(G2304,ConversionTable!B$2:D$402,3),"")</f>
        <v/>
      </c>
      <c r="K2304" t="str">
        <f>IF(AND(ConversionTable!$F$2&lt;&gt;"",A2304&lt;&gt;""),VLOOKUP(J2304,ConversionTable!I$4:K$7,3),"")</f>
        <v/>
      </c>
      <c r="M2304" t="str">
        <f>IF(A2304&lt;&gt;"",(RawData!AC2304*ScoringModel!$B$11+RawData!AD2304*ScoringModel!$B$21+RawData!AE2304*ScoringModel!$B$31)*0.01,"")</f>
        <v/>
      </c>
      <c r="N2304" t="str">
        <f>IF(A2304&lt;&gt;"",(RawData!H2304*ScoringModel!$B$4+RawData!I2304*ScoringModel!$B$5+RawData!J2304*ScoringModel!$B$6+RawData!K2304*ScoringModel!$B$7+RawData!L2304*ScoringModel!$B$8+RawData!M2304*ScoringModel!$B$9+RawData!N2304*ScoringModel!$B$10)*0.01,"")</f>
        <v/>
      </c>
      <c r="O2304" t="str">
        <f>IF(A2304&lt;&gt;"",(RawData!O2304*ScoringModel!$B$14+RawData!P2304*ScoringModel!$B$15+RawData!Q2304*ScoringModel!$B$16+RawData!R2304*ScoringModel!$B$17+RawData!S2304*ScoringModel!$B$18+RawData!T2304*ScoringModel!$B$19+RawData!U2304*ScoringModel!$B$20)*0.01,"")</f>
        <v/>
      </c>
      <c r="P2304" t="str">
        <f>IF(A2304&lt;&gt;"",(RawData!V2304*ScoringModel!$B$24+RawData!W2304*ScoringModel!$B$25+RawData!X2304*ScoringModel!$B$26+RawData!Y2304*ScoringModel!$B$27+RawData!Z2304*ScoringModel!$B$28+RawData!AA2304*ScoringModel!$B$29+RawData!AB2304*ScoringModel!$B$30)*0.01,"")</f>
        <v/>
      </c>
      <c r="Q2304" s="19"/>
      <c r="R2304" s="19"/>
      <c r="S2304" s="19"/>
      <c r="T2304" s="19"/>
      <c r="U2304" s="19"/>
      <c r="V2304" s="19"/>
    </row>
    <row r="2305" spans="1:22" x14ac:dyDescent="0.25">
      <c r="A2305" t="str">
        <f>IF(RawData!A2305&lt;&gt;"",RawData!A2305,"")</f>
        <v/>
      </c>
      <c r="B2305" t="str">
        <f>IF(RawData!B2305&lt;&gt;"",CONCATENATE(RawData!B2305,", ",RawData!C2305),"")</f>
        <v/>
      </c>
      <c r="C2305" t="str">
        <f>IF(RawData!D2305&lt;&gt;"",RawData!D2305,"")</f>
        <v/>
      </c>
      <c r="D2305" s="28" t="str">
        <f>IF(RawData!E2305&lt;&gt;"",RawData!E2305,"")</f>
        <v/>
      </c>
      <c r="E2305" t="str">
        <f>IF(RawData!F2305&lt;&gt;"",CONCATENATE(RawData!F2305,", ",LEFT(RawData!G2305,1)),"")</f>
        <v/>
      </c>
      <c r="G2305" s="30" t="str">
        <f t="shared" si="35"/>
        <v/>
      </c>
      <c r="H2305" t="str">
        <f>IF(A2305&lt;&gt;"",VLOOKUP(G2305,ScoreRanges!$C$4:$E$8,3),"")</f>
        <v/>
      </c>
      <c r="J2305" s="30" t="str">
        <f>IF(AND(ConversionTable!$F$2&lt;&gt;"",A2305&lt;&gt;""),VLOOKUP(G2305,ConversionTable!B$2:D$402,3),"")</f>
        <v/>
      </c>
      <c r="K2305" t="str">
        <f>IF(AND(ConversionTable!$F$2&lt;&gt;"",A2305&lt;&gt;""),VLOOKUP(J2305,ConversionTable!I$4:K$7,3),"")</f>
        <v/>
      </c>
      <c r="M2305" t="str">
        <f>IF(A2305&lt;&gt;"",(RawData!AC2305*ScoringModel!$B$11+RawData!AD2305*ScoringModel!$B$21+RawData!AE2305*ScoringModel!$B$31)*0.01,"")</f>
        <v/>
      </c>
      <c r="N2305" t="str">
        <f>IF(A2305&lt;&gt;"",(RawData!H2305*ScoringModel!$B$4+RawData!I2305*ScoringModel!$B$5+RawData!J2305*ScoringModel!$B$6+RawData!K2305*ScoringModel!$B$7+RawData!L2305*ScoringModel!$B$8+RawData!M2305*ScoringModel!$B$9+RawData!N2305*ScoringModel!$B$10)*0.01,"")</f>
        <v/>
      </c>
      <c r="O2305" t="str">
        <f>IF(A2305&lt;&gt;"",(RawData!O2305*ScoringModel!$B$14+RawData!P2305*ScoringModel!$B$15+RawData!Q2305*ScoringModel!$B$16+RawData!R2305*ScoringModel!$B$17+RawData!S2305*ScoringModel!$B$18+RawData!T2305*ScoringModel!$B$19+RawData!U2305*ScoringModel!$B$20)*0.01,"")</f>
        <v/>
      </c>
      <c r="P2305" t="str">
        <f>IF(A2305&lt;&gt;"",(RawData!V2305*ScoringModel!$B$24+RawData!W2305*ScoringModel!$B$25+RawData!X2305*ScoringModel!$B$26+RawData!Y2305*ScoringModel!$B$27+RawData!Z2305*ScoringModel!$B$28+RawData!AA2305*ScoringModel!$B$29+RawData!AB2305*ScoringModel!$B$30)*0.01,"")</f>
        <v/>
      </c>
      <c r="Q2305" s="19"/>
      <c r="R2305" s="19"/>
      <c r="S2305" s="19"/>
      <c r="T2305" s="19"/>
      <c r="U2305" s="19"/>
      <c r="V2305" s="19"/>
    </row>
    <row r="2306" spans="1:22" x14ac:dyDescent="0.25">
      <c r="A2306" t="str">
        <f>IF(RawData!A2306&lt;&gt;"",RawData!A2306,"")</f>
        <v/>
      </c>
      <c r="B2306" t="str">
        <f>IF(RawData!B2306&lt;&gt;"",CONCATENATE(RawData!B2306,", ",RawData!C2306),"")</f>
        <v/>
      </c>
      <c r="C2306" t="str">
        <f>IF(RawData!D2306&lt;&gt;"",RawData!D2306,"")</f>
        <v/>
      </c>
      <c r="D2306" s="28" t="str">
        <f>IF(RawData!E2306&lt;&gt;"",RawData!E2306,"")</f>
        <v/>
      </c>
      <c r="E2306" t="str">
        <f>IF(RawData!F2306&lt;&gt;"",CONCATENATE(RawData!F2306,", ",LEFT(RawData!G2306,1)),"")</f>
        <v/>
      </c>
      <c r="G2306" s="30" t="str">
        <f t="shared" si="35"/>
        <v/>
      </c>
      <c r="H2306" t="str">
        <f>IF(A2306&lt;&gt;"",VLOOKUP(G2306,ScoreRanges!$C$4:$E$8,3),"")</f>
        <v/>
      </c>
      <c r="J2306" s="30" t="str">
        <f>IF(AND(ConversionTable!$F$2&lt;&gt;"",A2306&lt;&gt;""),VLOOKUP(G2306,ConversionTable!B$2:D$402,3),"")</f>
        <v/>
      </c>
      <c r="K2306" t="str">
        <f>IF(AND(ConversionTable!$F$2&lt;&gt;"",A2306&lt;&gt;""),VLOOKUP(J2306,ConversionTable!I$4:K$7,3),"")</f>
        <v/>
      </c>
      <c r="M2306" t="str">
        <f>IF(A2306&lt;&gt;"",(RawData!AC2306*ScoringModel!$B$11+RawData!AD2306*ScoringModel!$B$21+RawData!AE2306*ScoringModel!$B$31)*0.01,"")</f>
        <v/>
      </c>
      <c r="N2306" t="str">
        <f>IF(A2306&lt;&gt;"",(RawData!H2306*ScoringModel!$B$4+RawData!I2306*ScoringModel!$B$5+RawData!J2306*ScoringModel!$B$6+RawData!K2306*ScoringModel!$B$7+RawData!L2306*ScoringModel!$B$8+RawData!M2306*ScoringModel!$B$9+RawData!N2306*ScoringModel!$B$10)*0.01,"")</f>
        <v/>
      </c>
      <c r="O2306" t="str">
        <f>IF(A2306&lt;&gt;"",(RawData!O2306*ScoringModel!$B$14+RawData!P2306*ScoringModel!$B$15+RawData!Q2306*ScoringModel!$B$16+RawData!R2306*ScoringModel!$B$17+RawData!S2306*ScoringModel!$B$18+RawData!T2306*ScoringModel!$B$19+RawData!U2306*ScoringModel!$B$20)*0.01,"")</f>
        <v/>
      </c>
      <c r="P2306" t="str">
        <f>IF(A2306&lt;&gt;"",(RawData!V2306*ScoringModel!$B$24+RawData!W2306*ScoringModel!$B$25+RawData!X2306*ScoringModel!$B$26+RawData!Y2306*ScoringModel!$B$27+RawData!Z2306*ScoringModel!$B$28+RawData!AA2306*ScoringModel!$B$29+RawData!AB2306*ScoringModel!$B$30)*0.01,"")</f>
        <v/>
      </c>
      <c r="Q2306" s="19"/>
      <c r="R2306" s="19"/>
      <c r="S2306" s="19"/>
      <c r="T2306" s="19"/>
      <c r="U2306" s="19"/>
      <c r="V2306" s="19"/>
    </row>
    <row r="2307" spans="1:22" x14ac:dyDescent="0.25">
      <c r="A2307" t="str">
        <f>IF(RawData!A2307&lt;&gt;"",RawData!A2307,"")</f>
        <v/>
      </c>
      <c r="B2307" t="str">
        <f>IF(RawData!B2307&lt;&gt;"",CONCATENATE(RawData!B2307,", ",RawData!C2307),"")</f>
        <v/>
      </c>
      <c r="C2307" t="str">
        <f>IF(RawData!D2307&lt;&gt;"",RawData!D2307,"")</f>
        <v/>
      </c>
      <c r="D2307" s="28" t="str">
        <f>IF(RawData!E2307&lt;&gt;"",RawData!E2307,"")</f>
        <v/>
      </c>
      <c r="E2307" t="str">
        <f>IF(RawData!F2307&lt;&gt;"",CONCATENATE(RawData!F2307,", ",LEFT(RawData!G2307,1)),"")</f>
        <v/>
      </c>
      <c r="G2307" s="30" t="str">
        <f t="shared" ref="G2307:G2370" si="36">IF(A2307&lt;&gt;"",SUM(M2307:P2307),"")</f>
        <v/>
      </c>
      <c r="H2307" t="str">
        <f>IF(A2307&lt;&gt;"",VLOOKUP(G2307,ScoreRanges!$C$4:$E$8,3),"")</f>
        <v/>
      </c>
      <c r="J2307" s="30" t="str">
        <f>IF(AND(ConversionTable!$F$2&lt;&gt;"",A2307&lt;&gt;""),VLOOKUP(G2307,ConversionTable!B$2:D$402,3),"")</f>
        <v/>
      </c>
      <c r="K2307" t="str">
        <f>IF(AND(ConversionTable!$F$2&lt;&gt;"",A2307&lt;&gt;""),VLOOKUP(J2307,ConversionTable!I$4:K$7,3),"")</f>
        <v/>
      </c>
      <c r="M2307" t="str">
        <f>IF(A2307&lt;&gt;"",(RawData!AC2307*ScoringModel!$B$11+RawData!AD2307*ScoringModel!$B$21+RawData!AE2307*ScoringModel!$B$31)*0.01,"")</f>
        <v/>
      </c>
      <c r="N2307" t="str">
        <f>IF(A2307&lt;&gt;"",(RawData!H2307*ScoringModel!$B$4+RawData!I2307*ScoringModel!$B$5+RawData!J2307*ScoringModel!$B$6+RawData!K2307*ScoringModel!$B$7+RawData!L2307*ScoringModel!$B$8+RawData!M2307*ScoringModel!$B$9+RawData!N2307*ScoringModel!$B$10)*0.01,"")</f>
        <v/>
      </c>
      <c r="O2307" t="str">
        <f>IF(A2307&lt;&gt;"",(RawData!O2307*ScoringModel!$B$14+RawData!P2307*ScoringModel!$B$15+RawData!Q2307*ScoringModel!$B$16+RawData!R2307*ScoringModel!$B$17+RawData!S2307*ScoringModel!$B$18+RawData!T2307*ScoringModel!$B$19+RawData!U2307*ScoringModel!$B$20)*0.01,"")</f>
        <v/>
      </c>
      <c r="P2307" t="str">
        <f>IF(A2307&lt;&gt;"",(RawData!V2307*ScoringModel!$B$24+RawData!W2307*ScoringModel!$B$25+RawData!X2307*ScoringModel!$B$26+RawData!Y2307*ScoringModel!$B$27+RawData!Z2307*ScoringModel!$B$28+RawData!AA2307*ScoringModel!$B$29+RawData!AB2307*ScoringModel!$B$30)*0.01,"")</f>
        <v/>
      </c>
      <c r="Q2307" s="19"/>
      <c r="R2307" s="19"/>
      <c r="S2307" s="19"/>
      <c r="T2307" s="19"/>
      <c r="U2307" s="19"/>
      <c r="V2307" s="19"/>
    </row>
    <row r="2308" spans="1:22" x14ac:dyDescent="0.25">
      <c r="A2308" t="str">
        <f>IF(RawData!A2308&lt;&gt;"",RawData!A2308,"")</f>
        <v/>
      </c>
      <c r="B2308" t="str">
        <f>IF(RawData!B2308&lt;&gt;"",CONCATENATE(RawData!B2308,", ",RawData!C2308),"")</f>
        <v/>
      </c>
      <c r="C2308" t="str">
        <f>IF(RawData!D2308&lt;&gt;"",RawData!D2308,"")</f>
        <v/>
      </c>
      <c r="D2308" s="28" t="str">
        <f>IF(RawData!E2308&lt;&gt;"",RawData!E2308,"")</f>
        <v/>
      </c>
      <c r="E2308" t="str">
        <f>IF(RawData!F2308&lt;&gt;"",CONCATENATE(RawData!F2308,", ",LEFT(RawData!G2308,1)),"")</f>
        <v/>
      </c>
      <c r="G2308" s="30" t="str">
        <f t="shared" si="36"/>
        <v/>
      </c>
      <c r="H2308" t="str">
        <f>IF(A2308&lt;&gt;"",VLOOKUP(G2308,ScoreRanges!$C$4:$E$8,3),"")</f>
        <v/>
      </c>
      <c r="J2308" s="30" t="str">
        <f>IF(AND(ConversionTable!$F$2&lt;&gt;"",A2308&lt;&gt;""),VLOOKUP(G2308,ConversionTable!B$2:D$402,3),"")</f>
        <v/>
      </c>
      <c r="K2308" t="str">
        <f>IF(AND(ConversionTable!$F$2&lt;&gt;"",A2308&lt;&gt;""),VLOOKUP(J2308,ConversionTable!I$4:K$7,3),"")</f>
        <v/>
      </c>
      <c r="M2308" t="str">
        <f>IF(A2308&lt;&gt;"",(RawData!AC2308*ScoringModel!$B$11+RawData!AD2308*ScoringModel!$B$21+RawData!AE2308*ScoringModel!$B$31)*0.01,"")</f>
        <v/>
      </c>
      <c r="N2308" t="str">
        <f>IF(A2308&lt;&gt;"",(RawData!H2308*ScoringModel!$B$4+RawData!I2308*ScoringModel!$B$5+RawData!J2308*ScoringModel!$B$6+RawData!K2308*ScoringModel!$B$7+RawData!L2308*ScoringModel!$B$8+RawData!M2308*ScoringModel!$B$9+RawData!N2308*ScoringModel!$B$10)*0.01,"")</f>
        <v/>
      </c>
      <c r="O2308" t="str">
        <f>IF(A2308&lt;&gt;"",(RawData!O2308*ScoringModel!$B$14+RawData!P2308*ScoringModel!$B$15+RawData!Q2308*ScoringModel!$B$16+RawData!R2308*ScoringModel!$B$17+RawData!S2308*ScoringModel!$B$18+RawData!T2308*ScoringModel!$B$19+RawData!U2308*ScoringModel!$B$20)*0.01,"")</f>
        <v/>
      </c>
      <c r="P2308" t="str">
        <f>IF(A2308&lt;&gt;"",(RawData!V2308*ScoringModel!$B$24+RawData!W2308*ScoringModel!$B$25+RawData!X2308*ScoringModel!$B$26+RawData!Y2308*ScoringModel!$B$27+RawData!Z2308*ScoringModel!$B$28+RawData!AA2308*ScoringModel!$B$29+RawData!AB2308*ScoringModel!$B$30)*0.01,"")</f>
        <v/>
      </c>
      <c r="Q2308" s="19"/>
      <c r="R2308" s="19"/>
      <c r="S2308" s="19"/>
      <c r="T2308" s="19"/>
      <c r="U2308" s="19"/>
      <c r="V2308" s="19"/>
    </row>
    <row r="2309" spans="1:22" x14ac:dyDescent="0.25">
      <c r="A2309" t="str">
        <f>IF(RawData!A2309&lt;&gt;"",RawData!A2309,"")</f>
        <v/>
      </c>
      <c r="B2309" t="str">
        <f>IF(RawData!B2309&lt;&gt;"",CONCATENATE(RawData!B2309,", ",RawData!C2309),"")</f>
        <v/>
      </c>
      <c r="C2309" t="str">
        <f>IF(RawData!D2309&lt;&gt;"",RawData!D2309,"")</f>
        <v/>
      </c>
      <c r="D2309" s="28" t="str">
        <f>IF(RawData!E2309&lt;&gt;"",RawData!E2309,"")</f>
        <v/>
      </c>
      <c r="E2309" t="str">
        <f>IF(RawData!F2309&lt;&gt;"",CONCATENATE(RawData!F2309,", ",LEFT(RawData!G2309,1)),"")</f>
        <v/>
      </c>
      <c r="G2309" s="30" t="str">
        <f t="shared" si="36"/>
        <v/>
      </c>
      <c r="H2309" t="str">
        <f>IF(A2309&lt;&gt;"",VLOOKUP(G2309,ScoreRanges!$C$4:$E$8,3),"")</f>
        <v/>
      </c>
      <c r="J2309" s="30" t="str">
        <f>IF(AND(ConversionTable!$F$2&lt;&gt;"",A2309&lt;&gt;""),VLOOKUP(G2309,ConversionTable!B$2:D$402,3),"")</f>
        <v/>
      </c>
      <c r="K2309" t="str">
        <f>IF(AND(ConversionTable!$F$2&lt;&gt;"",A2309&lt;&gt;""),VLOOKUP(J2309,ConversionTable!I$4:K$7,3),"")</f>
        <v/>
      </c>
      <c r="M2309" t="str">
        <f>IF(A2309&lt;&gt;"",(RawData!AC2309*ScoringModel!$B$11+RawData!AD2309*ScoringModel!$B$21+RawData!AE2309*ScoringModel!$B$31)*0.01,"")</f>
        <v/>
      </c>
      <c r="N2309" t="str">
        <f>IF(A2309&lt;&gt;"",(RawData!H2309*ScoringModel!$B$4+RawData!I2309*ScoringModel!$B$5+RawData!J2309*ScoringModel!$B$6+RawData!K2309*ScoringModel!$B$7+RawData!L2309*ScoringModel!$B$8+RawData!M2309*ScoringModel!$B$9+RawData!N2309*ScoringModel!$B$10)*0.01,"")</f>
        <v/>
      </c>
      <c r="O2309" t="str">
        <f>IF(A2309&lt;&gt;"",(RawData!O2309*ScoringModel!$B$14+RawData!P2309*ScoringModel!$B$15+RawData!Q2309*ScoringModel!$B$16+RawData!R2309*ScoringModel!$B$17+RawData!S2309*ScoringModel!$B$18+RawData!T2309*ScoringModel!$B$19+RawData!U2309*ScoringModel!$B$20)*0.01,"")</f>
        <v/>
      </c>
      <c r="P2309" t="str">
        <f>IF(A2309&lt;&gt;"",(RawData!V2309*ScoringModel!$B$24+RawData!W2309*ScoringModel!$B$25+RawData!X2309*ScoringModel!$B$26+RawData!Y2309*ScoringModel!$B$27+RawData!Z2309*ScoringModel!$B$28+RawData!AA2309*ScoringModel!$B$29+RawData!AB2309*ScoringModel!$B$30)*0.01,"")</f>
        <v/>
      </c>
      <c r="Q2309" s="19"/>
      <c r="R2309" s="19"/>
      <c r="S2309" s="19"/>
      <c r="T2309" s="19"/>
      <c r="U2309" s="19"/>
      <c r="V2309" s="19"/>
    </row>
    <row r="2310" spans="1:22" x14ac:dyDescent="0.25">
      <c r="A2310" t="str">
        <f>IF(RawData!A2310&lt;&gt;"",RawData!A2310,"")</f>
        <v/>
      </c>
      <c r="B2310" t="str">
        <f>IF(RawData!B2310&lt;&gt;"",CONCATENATE(RawData!B2310,", ",RawData!C2310),"")</f>
        <v/>
      </c>
      <c r="C2310" t="str">
        <f>IF(RawData!D2310&lt;&gt;"",RawData!D2310,"")</f>
        <v/>
      </c>
      <c r="D2310" s="28" t="str">
        <f>IF(RawData!E2310&lt;&gt;"",RawData!E2310,"")</f>
        <v/>
      </c>
      <c r="E2310" t="str">
        <f>IF(RawData!F2310&lt;&gt;"",CONCATENATE(RawData!F2310,", ",LEFT(RawData!G2310,1)),"")</f>
        <v/>
      </c>
      <c r="G2310" s="30" t="str">
        <f t="shared" si="36"/>
        <v/>
      </c>
      <c r="H2310" t="str">
        <f>IF(A2310&lt;&gt;"",VLOOKUP(G2310,ScoreRanges!$C$4:$E$8,3),"")</f>
        <v/>
      </c>
      <c r="J2310" s="30" t="str">
        <f>IF(AND(ConversionTable!$F$2&lt;&gt;"",A2310&lt;&gt;""),VLOOKUP(G2310,ConversionTable!B$2:D$402,3),"")</f>
        <v/>
      </c>
      <c r="K2310" t="str">
        <f>IF(AND(ConversionTable!$F$2&lt;&gt;"",A2310&lt;&gt;""),VLOOKUP(J2310,ConversionTable!I$4:K$7,3),"")</f>
        <v/>
      </c>
      <c r="M2310" t="str">
        <f>IF(A2310&lt;&gt;"",(RawData!AC2310*ScoringModel!$B$11+RawData!AD2310*ScoringModel!$B$21+RawData!AE2310*ScoringModel!$B$31)*0.01,"")</f>
        <v/>
      </c>
      <c r="N2310" t="str">
        <f>IF(A2310&lt;&gt;"",(RawData!H2310*ScoringModel!$B$4+RawData!I2310*ScoringModel!$B$5+RawData!J2310*ScoringModel!$B$6+RawData!K2310*ScoringModel!$B$7+RawData!L2310*ScoringModel!$B$8+RawData!M2310*ScoringModel!$B$9+RawData!N2310*ScoringModel!$B$10)*0.01,"")</f>
        <v/>
      </c>
      <c r="O2310" t="str">
        <f>IF(A2310&lt;&gt;"",(RawData!O2310*ScoringModel!$B$14+RawData!P2310*ScoringModel!$B$15+RawData!Q2310*ScoringModel!$B$16+RawData!R2310*ScoringModel!$B$17+RawData!S2310*ScoringModel!$B$18+RawData!T2310*ScoringModel!$B$19+RawData!U2310*ScoringModel!$B$20)*0.01,"")</f>
        <v/>
      </c>
      <c r="P2310" t="str">
        <f>IF(A2310&lt;&gt;"",(RawData!V2310*ScoringModel!$B$24+RawData!W2310*ScoringModel!$B$25+RawData!X2310*ScoringModel!$B$26+RawData!Y2310*ScoringModel!$B$27+RawData!Z2310*ScoringModel!$B$28+RawData!AA2310*ScoringModel!$B$29+RawData!AB2310*ScoringModel!$B$30)*0.01,"")</f>
        <v/>
      </c>
      <c r="Q2310" s="19"/>
      <c r="R2310" s="19"/>
      <c r="S2310" s="19"/>
      <c r="T2310" s="19"/>
      <c r="U2310" s="19"/>
      <c r="V2310" s="19"/>
    </row>
    <row r="2311" spans="1:22" x14ac:dyDescent="0.25">
      <c r="A2311" t="str">
        <f>IF(RawData!A2311&lt;&gt;"",RawData!A2311,"")</f>
        <v/>
      </c>
      <c r="B2311" t="str">
        <f>IF(RawData!B2311&lt;&gt;"",CONCATENATE(RawData!B2311,", ",RawData!C2311),"")</f>
        <v/>
      </c>
      <c r="C2311" t="str">
        <f>IF(RawData!D2311&lt;&gt;"",RawData!D2311,"")</f>
        <v/>
      </c>
      <c r="D2311" s="28" t="str">
        <f>IF(RawData!E2311&lt;&gt;"",RawData!E2311,"")</f>
        <v/>
      </c>
      <c r="E2311" t="str">
        <f>IF(RawData!F2311&lt;&gt;"",CONCATENATE(RawData!F2311,", ",LEFT(RawData!G2311,1)),"")</f>
        <v/>
      </c>
      <c r="G2311" s="30" t="str">
        <f t="shared" si="36"/>
        <v/>
      </c>
      <c r="H2311" t="str">
        <f>IF(A2311&lt;&gt;"",VLOOKUP(G2311,ScoreRanges!$C$4:$E$8,3),"")</f>
        <v/>
      </c>
      <c r="J2311" s="30" t="str">
        <f>IF(AND(ConversionTable!$F$2&lt;&gt;"",A2311&lt;&gt;""),VLOOKUP(G2311,ConversionTable!B$2:D$402,3),"")</f>
        <v/>
      </c>
      <c r="K2311" t="str">
        <f>IF(AND(ConversionTable!$F$2&lt;&gt;"",A2311&lt;&gt;""),VLOOKUP(J2311,ConversionTable!I$4:K$7,3),"")</f>
        <v/>
      </c>
      <c r="M2311" t="str">
        <f>IF(A2311&lt;&gt;"",(RawData!AC2311*ScoringModel!$B$11+RawData!AD2311*ScoringModel!$B$21+RawData!AE2311*ScoringModel!$B$31)*0.01,"")</f>
        <v/>
      </c>
      <c r="N2311" t="str">
        <f>IF(A2311&lt;&gt;"",(RawData!H2311*ScoringModel!$B$4+RawData!I2311*ScoringModel!$B$5+RawData!J2311*ScoringModel!$B$6+RawData!K2311*ScoringModel!$B$7+RawData!L2311*ScoringModel!$B$8+RawData!M2311*ScoringModel!$B$9+RawData!N2311*ScoringModel!$B$10)*0.01,"")</f>
        <v/>
      </c>
      <c r="O2311" t="str">
        <f>IF(A2311&lt;&gt;"",(RawData!O2311*ScoringModel!$B$14+RawData!P2311*ScoringModel!$B$15+RawData!Q2311*ScoringModel!$B$16+RawData!R2311*ScoringModel!$B$17+RawData!S2311*ScoringModel!$B$18+RawData!T2311*ScoringModel!$B$19+RawData!U2311*ScoringModel!$B$20)*0.01,"")</f>
        <v/>
      </c>
      <c r="P2311" t="str">
        <f>IF(A2311&lt;&gt;"",(RawData!V2311*ScoringModel!$B$24+RawData!W2311*ScoringModel!$B$25+RawData!X2311*ScoringModel!$B$26+RawData!Y2311*ScoringModel!$B$27+RawData!Z2311*ScoringModel!$B$28+RawData!AA2311*ScoringModel!$B$29+RawData!AB2311*ScoringModel!$B$30)*0.01,"")</f>
        <v/>
      </c>
      <c r="Q2311" s="19"/>
      <c r="R2311" s="19"/>
      <c r="S2311" s="19"/>
      <c r="T2311" s="19"/>
      <c r="U2311" s="19"/>
      <c r="V2311" s="19"/>
    </row>
    <row r="2312" spans="1:22" x14ac:dyDescent="0.25">
      <c r="A2312" t="str">
        <f>IF(RawData!A2312&lt;&gt;"",RawData!A2312,"")</f>
        <v/>
      </c>
      <c r="B2312" t="str">
        <f>IF(RawData!B2312&lt;&gt;"",CONCATENATE(RawData!B2312,", ",RawData!C2312),"")</f>
        <v/>
      </c>
      <c r="C2312" t="str">
        <f>IF(RawData!D2312&lt;&gt;"",RawData!D2312,"")</f>
        <v/>
      </c>
      <c r="D2312" s="28" t="str">
        <f>IF(RawData!E2312&lt;&gt;"",RawData!E2312,"")</f>
        <v/>
      </c>
      <c r="E2312" t="str">
        <f>IF(RawData!F2312&lt;&gt;"",CONCATENATE(RawData!F2312,", ",LEFT(RawData!G2312,1)),"")</f>
        <v/>
      </c>
      <c r="G2312" s="30" t="str">
        <f t="shared" si="36"/>
        <v/>
      </c>
      <c r="H2312" t="str">
        <f>IF(A2312&lt;&gt;"",VLOOKUP(G2312,ScoreRanges!$C$4:$E$8,3),"")</f>
        <v/>
      </c>
      <c r="J2312" s="30" t="str">
        <f>IF(AND(ConversionTable!$F$2&lt;&gt;"",A2312&lt;&gt;""),VLOOKUP(G2312,ConversionTable!B$2:D$402,3),"")</f>
        <v/>
      </c>
      <c r="K2312" t="str">
        <f>IF(AND(ConversionTable!$F$2&lt;&gt;"",A2312&lt;&gt;""),VLOOKUP(J2312,ConversionTable!I$4:K$7,3),"")</f>
        <v/>
      </c>
      <c r="M2312" t="str">
        <f>IF(A2312&lt;&gt;"",(RawData!AC2312*ScoringModel!$B$11+RawData!AD2312*ScoringModel!$B$21+RawData!AE2312*ScoringModel!$B$31)*0.01,"")</f>
        <v/>
      </c>
      <c r="N2312" t="str">
        <f>IF(A2312&lt;&gt;"",(RawData!H2312*ScoringModel!$B$4+RawData!I2312*ScoringModel!$B$5+RawData!J2312*ScoringModel!$B$6+RawData!K2312*ScoringModel!$B$7+RawData!L2312*ScoringModel!$B$8+RawData!M2312*ScoringModel!$B$9+RawData!N2312*ScoringModel!$B$10)*0.01,"")</f>
        <v/>
      </c>
      <c r="O2312" t="str">
        <f>IF(A2312&lt;&gt;"",(RawData!O2312*ScoringModel!$B$14+RawData!P2312*ScoringModel!$B$15+RawData!Q2312*ScoringModel!$B$16+RawData!R2312*ScoringModel!$B$17+RawData!S2312*ScoringModel!$B$18+RawData!T2312*ScoringModel!$B$19+RawData!U2312*ScoringModel!$B$20)*0.01,"")</f>
        <v/>
      </c>
      <c r="P2312" t="str">
        <f>IF(A2312&lt;&gt;"",(RawData!V2312*ScoringModel!$B$24+RawData!W2312*ScoringModel!$B$25+RawData!X2312*ScoringModel!$B$26+RawData!Y2312*ScoringModel!$B$27+RawData!Z2312*ScoringModel!$B$28+RawData!AA2312*ScoringModel!$B$29+RawData!AB2312*ScoringModel!$B$30)*0.01,"")</f>
        <v/>
      </c>
      <c r="Q2312" s="19"/>
      <c r="R2312" s="19"/>
      <c r="S2312" s="19"/>
      <c r="T2312" s="19"/>
      <c r="U2312" s="19"/>
      <c r="V2312" s="19"/>
    </row>
    <row r="2313" spans="1:22" x14ac:dyDescent="0.25">
      <c r="A2313" t="str">
        <f>IF(RawData!A2313&lt;&gt;"",RawData!A2313,"")</f>
        <v/>
      </c>
      <c r="B2313" t="str">
        <f>IF(RawData!B2313&lt;&gt;"",CONCATENATE(RawData!B2313,", ",RawData!C2313),"")</f>
        <v/>
      </c>
      <c r="C2313" t="str">
        <f>IF(RawData!D2313&lt;&gt;"",RawData!D2313,"")</f>
        <v/>
      </c>
      <c r="D2313" s="28" t="str">
        <f>IF(RawData!E2313&lt;&gt;"",RawData!E2313,"")</f>
        <v/>
      </c>
      <c r="E2313" t="str">
        <f>IF(RawData!F2313&lt;&gt;"",CONCATENATE(RawData!F2313,", ",LEFT(RawData!G2313,1)),"")</f>
        <v/>
      </c>
      <c r="G2313" s="30" t="str">
        <f t="shared" si="36"/>
        <v/>
      </c>
      <c r="H2313" t="str">
        <f>IF(A2313&lt;&gt;"",VLOOKUP(G2313,ScoreRanges!$C$4:$E$8,3),"")</f>
        <v/>
      </c>
      <c r="J2313" s="30" t="str">
        <f>IF(AND(ConversionTable!$F$2&lt;&gt;"",A2313&lt;&gt;""),VLOOKUP(G2313,ConversionTable!B$2:D$402,3),"")</f>
        <v/>
      </c>
      <c r="K2313" t="str">
        <f>IF(AND(ConversionTable!$F$2&lt;&gt;"",A2313&lt;&gt;""),VLOOKUP(J2313,ConversionTable!I$4:K$7,3),"")</f>
        <v/>
      </c>
      <c r="M2313" t="str">
        <f>IF(A2313&lt;&gt;"",(RawData!AC2313*ScoringModel!$B$11+RawData!AD2313*ScoringModel!$B$21+RawData!AE2313*ScoringModel!$B$31)*0.01,"")</f>
        <v/>
      </c>
      <c r="N2313" t="str">
        <f>IF(A2313&lt;&gt;"",(RawData!H2313*ScoringModel!$B$4+RawData!I2313*ScoringModel!$B$5+RawData!J2313*ScoringModel!$B$6+RawData!K2313*ScoringModel!$B$7+RawData!L2313*ScoringModel!$B$8+RawData!M2313*ScoringModel!$B$9+RawData!N2313*ScoringModel!$B$10)*0.01,"")</f>
        <v/>
      </c>
      <c r="O2313" t="str">
        <f>IF(A2313&lt;&gt;"",(RawData!O2313*ScoringModel!$B$14+RawData!P2313*ScoringModel!$B$15+RawData!Q2313*ScoringModel!$B$16+RawData!R2313*ScoringModel!$B$17+RawData!S2313*ScoringModel!$B$18+RawData!T2313*ScoringModel!$B$19+RawData!U2313*ScoringModel!$B$20)*0.01,"")</f>
        <v/>
      </c>
      <c r="P2313" t="str">
        <f>IF(A2313&lt;&gt;"",(RawData!V2313*ScoringModel!$B$24+RawData!W2313*ScoringModel!$B$25+RawData!X2313*ScoringModel!$B$26+RawData!Y2313*ScoringModel!$B$27+RawData!Z2313*ScoringModel!$B$28+RawData!AA2313*ScoringModel!$B$29+RawData!AB2313*ScoringModel!$B$30)*0.01,"")</f>
        <v/>
      </c>
      <c r="Q2313" s="19"/>
      <c r="R2313" s="19"/>
      <c r="S2313" s="19"/>
      <c r="T2313" s="19"/>
      <c r="U2313" s="19"/>
      <c r="V2313" s="19"/>
    </row>
    <row r="2314" spans="1:22" x14ac:dyDescent="0.25">
      <c r="A2314" t="str">
        <f>IF(RawData!A2314&lt;&gt;"",RawData!A2314,"")</f>
        <v/>
      </c>
      <c r="B2314" t="str">
        <f>IF(RawData!B2314&lt;&gt;"",CONCATENATE(RawData!B2314,", ",RawData!C2314),"")</f>
        <v/>
      </c>
      <c r="C2314" t="str">
        <f>IF(RawData!D2314&lt;&gt;"",RawData!D2314,"")</f>
        <v/>
      </c>
      <c r="D2314" s="28" t="str">
        <f>IF(RawData!E2314&lt;&gt;"",RawData!E2314,"")</f>
        <v/>
      </c>
      <c r="E2314" t="str">
        <f>IF(RawData!F2314&lt;&gt;"",CONCATENATE(RawData!F2314,", ",LEFT(RawData!G2314,1)),"")</f>
        <v/>
      </c>
      <c r="G2314" s="30" t="str">
        <f t="shared" si="36"/>
        <v/>
      </c>
      <c r="H2314" t="str">
        <f>IF(A2314&lt;&gt;"",VLOOKUP(G2314,ScoreRanges!$C$4:$E$8,3),"")</f>
        <v/>
      </c>
      <c r="J2314" s="30" t="str">
        <f>IF(AND(ConversionTable!$F$2&lt;&gt;"",A2314&lt;&gt;""),VLOOKUP(G2314,ConversionTable!B$2:D$402,3),"")</f>
        <v/>
      </c>
      <c r="K2314" t="str">
        <f>IF(AND(ConversionTable!$F$2&lt;&gt;"",A2314&lt;&gt;""),VLOOKUP(J2314,ConversionTable!I$4:K$7,3),"")</f>
        <v/>
      </c>
      <c r="M2314" t="str">
        <f>IF(A2314&lt;&gt;"",(RawData!AC2314*ScoringModel!$B$11+RawData!AD2314*ScoringModel!$B$21+RawData!AE2314*ScoringModel!$B$31)*0.01,"")</f>
        <v/>
      </c>
      <c r="N2314" t="str">
        <f>IF(A2314&lt;&gt;"",(RawData!H2314*ScoringModel!$B$4+RawData!I2314*ScoringModel!$B$5+RawData!J2314*ScoringModel!$B$6+RawData!K2314*ScoringModel!$B$7+RawData!L2314*ScoringModel!$B$8+RawData!M2314*ScoringModel!$B$9+RawData!N2314*ScoringModel!$B$10)*0.01,"")</f>
        <v/>
      </c>
      <c r="O2314" t="str">
        <f>IF(A2314&lt;&gt;"",(RawData!O2314*ScoringModel!$B$14+RawData!P2314*ScoringModel!$B$15+RawData!Q2314*ScoringModel!$B$16+RawData!R2314*ScoringModel!$B$17+RawData!S2314*ScoringModel!$B$18+RawData!T2314*ScoringModel!$B$19+RawData!U2314*ScoringModel!$B$20)*0.01,"")</f>
        <v/>
      </c>
      <c r="P2314" t="str">
        <f>IF(A2314&lt;&gt;"",(RawData!V2314*ScoringModel!$B$24+RawData!W2314*ScoringModel!$B$25+RawData!X2314*ScoringModel!$B$26+RawData!Y2314*ScoringModel!$B$27+RawData!Z2314*ScoringModel!$B$28+RawData!AA2314*ScoringModel!$B$29+RawData!AB2314*ScoringModel!$B$30)*0.01,"")</f>
        <v/>
      </c>
      <c r="Q2314" s="19"/>
      <c r="R2314" s="19"/>
      <c r="S2314" s="19"/>
      <c r="T2314" s="19"/>
      <c r="U2314" s="19"/>
      <c r="V2314" s="19"/>
    </row>
    <row r="2315" spans="1:22" x14ac:dyDescent="0.25">
      <c r="A2315" t="str">
        <f>IF(RawData!A2315&lt;&gt;"",RawData!A2315,"")</f>
        <v/>
      </c>
      <c r="B2315" t="str">
        <f>IF(RawData!B2315&lt;&gt;"",CONCATENATE(RawData!B2315,", ",RawData!C2315),"")</f>
        <v/>
      </c>
      <c r="C2315" t="str">
        <f>IF(RawData!D2315&lt;&gt;"",RawData!D2315,"")</f>
        <v/>
      </c>
      <c r="D2315" s="28" t="str">
        <f>IF(RawData!E2315&lt;&gt;"",RawData!E2315,"")</f>
        <v/>
      </c>
      <c r="E2315" t="str">
        <f>IF(RawData!F2315&lt;&gt;"",CONCATENATE(RawData!F2315,", ",LEFT(RawData!G2315,1)),"")</f>
        <v/>
      </c>
      <c r="G2315" s="30" t="str">
        <f t="shared" si="36"/>
        <v/>
      </c>
      <c r="H2315" t="str">
        <f>IF(A2315&lt;&gt;"",VLOOKUP(G2315,ScoreRanges!$C$4:$E$8,3),"")</f>
        <v/>
      </c>
      <c r="J2315" s="30" t="str">
        <f>IF(AND(ConversionTable!$F$2&lt;&gt;"",A2315&lt;&gt;""),VLOOKUP(G2315,ConversionTable!B$2:D$402,3),"")</f>
        <v/>
      </c>
      <c r="K2315" t="str">
        <f>IF(AND(ConversionTable!$F$2&lt;&gt;"",A2315&lt;&gt;""),VLOOKUP(J2315,ConversionTable!I$4:K$7,3),"")</f>
        <v/>
      </c>
      <c r="M2315" t="str">
        <f>IF(A2315&lt;&gt;"",(RawData!AC2315*ScoringModel!$B$11+RawData!AD2315*ScoringModel!$B$21+RawData!AE2315*ScoringModel!$B$31)*0.01,"")</f>
        <v/>
      </c>
      <c r="N2315" t="str">
        <f>IF(A2315&lt;&gt;"",(RawData!H2315*ScoringModel!$B$4+RawData!I2315*ScoringModel!$B$5+RawData!J2315*ScoringModel!$B$6+RawData!K2315*ScoringModel!$B$7+RawData!L2315*ScoringModel!$B$8+RawData!M2315*ScoringModel!$B$9+RawData!N2315*ScoringModel!$B$10)*0.01,"")</f>
        <v/>
      </c>
      <c r="O2315" t="str">
        <f>IF(A2315&lt;&gt;"",(RawData!O2315*ScoringModel!$B$14+RawData!P2315*ScoringModel!$B$15+RawData!Q2315*ScoringModel!$B$16+RawData!R2315*ScoringModel!$B$17+RawData!S2315*ScoringModel!$B$18+RawData!T2315*ScoringModel!$B$19+RawData!U2315*ScoringModel!$B$20)*0.01,"")</f>
        <v/>
      </c>
      <c r="P2315" t="str">
        <f>IF(A2315&lt;&gt;"",(RawData!V2315*ScoringModel!$B$24+RawData!W2315*ScoringModel!$B$25+RawData!X2315*ScoringModel!$B$26+RawData!Y2315*ScoringModel!$B$27+RawData!Z2315*ScoringModel!$B$28+RawData!AA2315*ScoringModel!$B$29+RawData!AB2315*ScoringModel!$B$30)*0.01,"")</f>
        <v/>
      </c>
      <c r="Q2315" s="19"/>
      <c r="R2315" s="19"/>
      <c r="S2315" s="19"/>
      <c r="T2315" s="19"/>
      <c r="U2315" s="19"/>
      <c r="V2315" s="19"/>
    </row>
    <row r="2316" spans="1:22" x14ac:dyDescent="0.25">
      <c r="A2316" t="str">
        <f>IF(RawData!A2316&lt;&gt;"",RawData!A2316,"")</f>
        <v/>
      </c>
      <c r="B2316" t="str">
        <f>IF(RawData!B2316&lt;&gt;"",CONCATENATE(RawData!B2316,", ",RawData!C2316),"")</f>
        <v/>
      </c>
      <c r="C2316" t="str">
        <f>IF(RawData!D2316&lt;&gt;"",RawData!D2316,"")</f>
        <v/>
      </c>
      <c r="D2316" s="28" t="str">
        <f>IF(RawData!E2316&lt;&gt;"",RawData!E2316,"")</f>
        <v/>
      </c>
      <c r="E2316" t="str">
        <f>IF(RawData!F2316&lt;&gt;"",CONCATENATE(RawData!F2316,", ",LEFT(RawData!G2316,1)),"")</f>
        <v/>
      </c>
      <c r="G2316" s="30" t="str">
        <f t="shared" si="36"/>
        <v/>
      </c>
      <c r="H2316" t="str">
        <f>IF(A2316&lt;&gt;"",VLOOKUP(G2316,ScoreRanges!$C$4:$E$8,3),"")</f>
        <v/>
      </c>
      <c r="J2316" s="30" t="str">
        <f>IF(AND(ConversionTable!$F$2&lt;&gt;"",A2316&lt;&gt;""),VLOOKUP(G2316,ConversionTable!B$2:D$402,3),"")</f>
        <v/>
      </c>
      <c r="K2316" t="str">
        <f>IF(AND(ConversionTable!$F$2&lt;&gt;"",A2316&lt;&gt;""),VLOOKUP(J2316,ConversionTable!I$4:K$7,3),"")</f>
        <v/>
      </c>
      <c r="M2316" t="str">
        <f>IF(A2316&lt;&gt;"",(RawData!AC2316*ScoringModel!$B$11+RawData!AD2316*ScoringModel!$B$21+RawData!AE2316*ScoringModel!$B$31)*0.01,"")</f>
        <v/>
      </c>
      <c r="N2316" t="str">
        <f>IF(A2316&lt;&gt;"",(RawData!H2316*ScoringModel!$B$4+RawData!I2316*ScoringModel!$B$5+RawData!J2316*ScoringModel!$B$6+RawData!K2316*ScoringModel!$B$7+RawData!L2316*ScoringModel!$B$8+RawData!M2316*ScoringModel!$B$9+RawData!N2316*ScoringModel!$B$10)*0.01,"")</f>
        <v/>
      </c>
      <c r="O2316" t="str">
        <f>IF(A2316&lt;&gt;"",(RawData!O2316*ScoringModel!$B$14+RawData!P2316*ScoringModel!$B$15+RawData!Q2316*ScoringModel!$B$16+RawData!R2316*ScoringModel!$B$17+RawData!S2316*ScoringModel!$B$18+RawData!T2316*ScoringModel!$B$19+RawData!U2316*ScoringModel!$B$20)*0.01,"")</f>
        <v/>
      </c>
      <c r="P2316" t="str">
        <f>IF(A2316&lt;&gt;"",(RawData!V2316*ScoringModel!$B$24+RawData!W2316*ScoringModel!$B$25+RawData!X2316*ScoringModel!$B$26+RawData!Y2316*ScoringModel!$B$27+RawData!Z2316*ScoringModel!$B$28+RawData!AA2316*ScoringModel!$B$29+RawData!AB2316*ScoringModel!$B$30)*0.01,"")</f>
        <v/>
      </c>
      <c r="Q2316" s="19"/>
      <c r="R2316" s="19"/>
      <c r="S2316" s="19"/>
      <c r="T2316" s="19"/>
      <c r="U2316" s="19"/>
      <c r="V2316" s="19"/>
    </row>
    <row r="2317" spans="1:22" x14ac:dyDescent="0.25">
      <c r="A2317" t="str">
        <f>IF(RawData!A2317&lt;&gt;"",RawData!A2317,"")</f>
        <v/>
      </c>
      <c r="B2317" t="str">
        <f>IF(RawData!B2317&lt;&gt;"",CONCATENATE(RawData!B2317,", ",RawData!C2317),"")</f>
        <v/>
      </c>
      <c r="C2317" t="str">
        <f>IF(RawData!D2317&lt;&gt;"",RawData!D2317,"")</f>
        <v/>
      </c>
      <c r="D2317" s="28" t="str">
        <f>IF(RawData!E2317&lt;&gt;"",RawData!E2317,"")</f>
        <v/>
      </c>
      <c r="E2317" t="str">
        <f>IF(RawData!F2317&lt;&gt;"",CONCATENATE(RawData!F2317,", ",LEFT(RawData!G2317,1)),"")</f>
        <v/>
      </c>
      <c r="G2317" s="30" t="str">
        <f t="shared" si="36"/>
        <v/>
      </c>
      <c r="H2317" t="str">
        <f>IF(A2317&lt;&gt;"",VLOOKUP(G2317,ScoreRanges!$C$4:$E$8,3),"")</f>
        <v/>
      </c>
      <c r="J2317" s="30" t="str">
        <f>IF(AND(ConversionTable!$F$2&lt;&gt;"",A2317&lt;&gt;""),VLOOKUP(G2317,ConversionTable!B$2:D$402,3),"")</f>
        <v/>
      </c>
      <c r="K2317" t="str">
        <f>IF(AND(ConversionTable!$F$2&lt;&gt;"",A2317&lt;&gt;""),VLOOKUP(J2317,ConversionTable!I$4:K$7,3),"")</f>
        <v/>
      </c>
      <c r="M2317" t="str">
        <f>IF(A2317&lt;&gt;"",(RawData!AC2317*ScoringModel!$B$11+RawData!AD2317*ScoringModel!$B$21+RawData!AE2317*ScoringModel!$B$31)*0.01,"")</f>
        <v/>
      </c>
      <c r="N2317" t="str">
        <f>IF(A2317&lt;&gt;"",(RawData!H2317*ScoringModel!$B$4+RawData!I2317*ScoringModel!$B$5+RawData!J2317*ScoringModel!$B$6+RawData!K2317*ScoringModel!$B$7+RawData!L2317*ScoringModel!$B$8+RawData!M2317*ScoringModel!$B$9+RawData!N2317*ScoringModel!$B$10)*0.01,"")</f>
        <v/>
      </c>
      <c r="O2317" t="str">
        <f>IF(A2317&lt;&gt;"",(RawData!O2317*ScoringModel!$B$14+RawData!P2317*ScoringModel!$B$15+RawData!Q2317*ScoringModel!$B$16+RawData!R2317*ScoringModel!$B$17+RawData!S2317*ScoringModel!$B$18+RawData!T2317*ScoringModel!$B$19+RawData!U2317*ScoringModel!$B$20)*0.01,"")</f>
        <v/>
      </c>
      <c r="P2317" t="str">
        <f>IF(A2317&lt;&gt;"",(RawData!V2317*ScoringModel!$B$24+RawData!W2317*ScoringModel!$B$25+RawData!X2317*ScoringModel!$B$26+RawData!Y2317*ScoringModel!$B$27+RawData!Z2317*ScoringModel!$B$28+RawData!AA2317*ScoringModel!$B$29+RawData!AB2317*ScoringModel!$B$30)*0.01,"")</f>
        <v/>
      </c>
      <c r="Q2317" s="19"/>
      <c r="R2317" s="19"/>
      <c r="S2317" s="19"/>
      <c r="T2317" s="19"/>
      <c r="U2317" s="19"/>
      <c r="V2317" s="19"/>
    </row>
    <row r="2318" spans="1:22" x14ac:dyDescent="0.25">
      <c r="A2318" t="str">
        <f>IF(RawData!A2318&lt;&gt;"",RawData!A2318,"")</f>
        <v/>
      </c>
      <c r="B2318" t="str">
        <f>IF(RawData!B2318&lt;&gt;"",CONCATENATE(RawData!B2318,", ",RawData!C2318),"")</f>
        <v/>
      </c>
      <c r="C2318" t="str">
        <f>IF(RawData!D2318&lt;&gt;"",RawData!D2318,"")</f>
        <v/>
      </c>
      <c r="D2318" s="28" t="str">
        <f>IF(RawData!E2318&lt;&gt;"",RawData!E2318,"")</f>
        <v/>
      </c>
      <c r="E2318" t="str">
        <f>IF(RawData!F2318&lt;&gt;"",CONCATENATE(RawData!F2318,", ",LEFT(RawData!G2318,1)),"")</f>
        <v/>
      </c>
      <c r="G2318" s="30" t="str">
        <f t="shared" si="36"/>
        <v/>
      </c>
      <c r="H2318" t="str">
        <f>IF(A2318&lt;&gt;"",VLOOKUP(G2318,ScoreRanges!$C$4:$E$8,3),"")</f>
        <v/>
      </c>
      <c r="J2318" s="30" t="str">
        <f>IF(AND(ConversionTable!$F$2&lt;&gt;"",A2318&lt;&gt;""),VLOOKUP(G2318,ConversionTable!B$2:D$402,3),"")</f>
        <v/>
      </c>
      <c r="K2318" t="str">
        <f>IF(AND(ConversionTable!$F$2&lt;&gt;"",A2318&lt;&gt;""),VLOOKUP(J2318,ConversionTable!I$4:K$7,3),"")</f>
        <v/>
      </c>
      <c r="M2318" t="str">
        <f>IF(A2318&lt;&gt;"",(RawData!AC2318*ScoringModel!$B$11+RawData!AD2318*ScoringModel!$B$21+RawData!AE2318*ScoringModel!$B$31)*0.01,"")</f>
        <v/>
      </c>
      <c r="N2318" t="str">
        <f>IF(A2318&lt;&gt;"",(RawData!H2318*ScoringModel!$B$4+RawData!I2318*ScoringModel!$B$5+RawData!J2318*ScoringModel!$B$6+RawData!K2318*ScoringModel!$B$7+RawData!L2318*ScoringModel!$B$8+RawData!M2318*ScoringModel!$B$9+RawData!N2318*ScoringModel!$B$10)*0.01,"")</f>
        <v/>
      </c>
      <c r="O2318" t="str">
        <f>IF(A2318&lt;&gt;"",(RawData!O2318*ScoringModel!$B$14+RawData!P2318*ScoringModel!$B$15+RawData!Q2318*ScoringModel!$B$16+RawData!R2318*ScoringModel!$B$17+RawData!S2318*ScoringModel!$B$18+RawData!T2318*ScoringModel!$B$19+RawData!U2318*ScoringModel!$B$20)*0.01,"")</f>
        <v/>
      </c>
      <c r="P2318" t="str">
        <f>IF(A2318&lt;&gt;"",(RawData!V2318*ScoringModel!$B$24+RawData!W2318*ScoringModel!$B$25+RawData!X2318*ScoringModel!$B$26+RawData!Y2318*ScoringModel!$B$27+RawData!Z2318*ScoringModel!$B$28+RawData!AA2318*ScoringModel!$B$29+RawData!AB2318*ScoringModel!$B$30)*0.01,"")</f>
        <v/>
      </c>
      <c r="Q2318" s="19"/>
      <c r="R2318" s="19"/>
      <c r="S2318" s="19"/>
      <c r="T2318" s="19"/>
      <c r="U2318" s="19"/>
      <c r="V2318" s="19"/>
    </row>
    <row r="2319" spans="1:22" x14ac:dyDescent="0.25">
      <c r="A2319" t="str">
        <f>IF(RawData!A2319&lt;&gt;"",RawData!A2319,"")</f>
        <v/>
      </c>
      <c r="B2319" t="str">
        <f>IF(RawData!B2319&lt;&gt;"",CONCATENATE(RawData!B2319,", ",RawData!C2319),"")</f>
        <v/>
      </c>
      <c r="C2319" t="str">
        <f>IF(RawData!D2319&lt;&gt;"",RawData!D2319,"")</f>
        <v/>
      </c>
      <c r="D2319" s="28" t="str">
        <f>IF(RawData!E2319&lt;&gt;"",RawData!E2319,"")</f>
        <v/>
      </c>
      <c r="E2319" t="str">
        <f>IF(RawData!F2319&lt;&gt;"",CONCATENATE(RawData!F2319,", ",LEFT(RawData!G2319,1)),"")</f>
        <v/>
      </c>
      <c r="G2319" s="30" t="str">
        <f t="shared" si="36"/>
        <v/>
      </c>
      <c r="H2319" t="str">
        <f>IF(A2319&lt;&gt;"",VLOOKUP(G2319,ScoreRanges!$C$4:$E$8,3),"")</f>
        <v/>
      </c>
      <c r="J2319" s="30" t="str">
        <f>IF(AND(ConversionTable!$F$2&lt;&gt;"",A2319&lt;&gt;""),VLOOKUP(G2319,ConversionTable!B$2:D$402,3),"")</f>
        <v/>
      </c>
      <c r="K2319" t="str">
        <f>IF(AND(ConversionTable!$F$2&lt;&gt;"",A2319&lt;&gt;""),VLOOKUP(J2319,ConversionTable!I$4:K$7,3),"")</f>
        <v/>
      </c>
      <c r="M2319" t="str">
        <f>IF(A2319&lt;&gt;"",(RawData!AC2319*ScoringModel!$B$11+RawData!AD2319*ScoringModel!$B$21+RawData!AE2319*ScoringModel!$B$31)*0.01,"")</f>
        <v/>
      </c>
      <c r="N2319" t="str">
        <f>IF(A2319&lt;&gt;"",(RawData!H2319*ScoringModel!$B$4+RawData!I2319*ScoringModel!$B$5+RawData!J2319*ScoringModel!$B$6+RawData!K2319*ScoringModel!$B$7+RawData!L2319*ScoringModel!$B$8+RawData!M2319*ScoringModel!$B$9+RawData!N2319*ScoringModel!$B$10)*0.01,"")</f>
        <v/>
      </c>
      <c r="O2319" t="str">
        <f>IF(A2319&lt;&gt;"",(RawData!O2319*ScoringModel!$B$14+RawData!P2319*ScoringModel!$B$15+RawData!Q2319*ScoringModel!$B$16+RawData!R2319*ScoringModel!$B$17+RawData!S2319*ScoringModel!$B$18+RawData!T2319*ScoringModel!$B$19+RawData!U2319*ScoringModel!$B$20)*0.01,"")</f>
        <v/>
      </c>
      <c r="P2319" t="str">
        <f>IF(A2319&lt;&gt;"",(RawData!V2319*ScoringModel!$B$24+RawData!W2319*ScoringModel!$B$25+RawData!X2319*ScoringModel!$B$26+RawData!Y2319*ScoringModel!$B$27+RawData!Z2319*ScoringModel!$B$28+RawData!AA2319*ScoringModel!$B$29+RawData!AB2319*ScoringModel!$B$30)*0.01,"")</f>
        <v/>
      </c>
      <c r="Q2319" s="19"/>
      <c r="R2319" s="19"/>
      <c r="S2319" s="19"/>
      <c r="T2319" s="19"/>
      <c r="U2319" s="19"/>
      <c r="V2319" s="19"/>
    </row>
    <row r="2320" spans="1:22" x14ac:dyDescent="0.25">
      <c r="A2320" t="str">
        <f>IF(RawData!A2320&lt;&gt;"",RawData!A2320,"")</f>
        <v/>
      </c>
      <c r="B2320" t="str">
        <f>IF(RawData!B2320&lt;&gt;"",CONCATENATE(RawData!B2320,", ",RawData!C2320),"")</f>
        <v/>
      </c>
      <c r="C2320" t="str">
        <f>IF(RawData!D2320&lt;&gt;"",RawData!D2320,"")</f>
        <v/>
      </c>
      <c r="D2320" s="28" t="str">
        <f>IF(RawData!E2320&lt;&gt;"",RawData!E2320,"")</f>
        <v/>
      </c>
      <c r="E2320" t="str">
        <f>IF(RawData!F2320&lt;&gt;"",CONCATENATE(RawData!F2320,", ",LEFT(RawData!G2320,1)),"")</f>
        <v/>
      </c>
      <c r="G2320" s="30" t="str">
        <f t="shared" si="36"/>
        <v/>
      </c>
      <c r="H2320" t="str">
        <f>IF(A2320&lt;&gt;"",VLOOKUP(G2320,ScoreRanges!$C$4:$E$8,3),"")</f>
        <v/>
      </c>
      <c r="J2320" s="30" t="str">
        <f>IF(AND(ConversionTable!$F$2&lt;&gt;"",A2320&lt;&gt;""),VLOOKUP(G2320,ConversionTable!B$2:D$402,3),"")</f>
        <v/>
      </c>
      <c r="K2320" t="str">
        <f>IF(AND(ConversionTable!$F$2&lt;&gt;"",A2320&lt;&gt;""),VLOOKUP(J2320,ConversionTable!I$4:K$7,3),"")</f>
        <v/>
      </c>
      <c r="M2320" t="str">
        <f>IF(A2320&lt;&gt;"",(RawData!AC2320*ScoringModel!$B$11+RawData!AD2320*ScoringModel!$B$21+RawData!AE2320*ScoringModel!$B$31)*0.01,"")</f>
        <v/>
      </c>
      <c r="N2320" t="str">
        <f>IF(A2320&lt;&gt;"",(RawData!H2320*ScoringModel!$B$4+RawData!I2320*ScoringModel!$B$5+RawData!J2320*ScoringModel!$B$6+RawData!K2320*ScoringModel!$B$7+RawData!L2320*ScoringModel!$B$8+RawData!M2320*ScoringModel!$B$9+RawData!N2320*ScoringModel!$B$10)*0.01,"")</f>
        <v/>
      </c>
      <c r="O2320" t="str">
        <f>IF(A2320&lt;&gt;"",(RawData!O2320*ScoringModel!$B$14+RawData!P2320*ScoringModel!$B$15+RawData!Q2320*ScoringModel!$B$16+RawData!R2320*ScoringModel!$B$17+RawData!S2320*ScoringModel!$B$18+RawData!T2320*ScoringModel!$B$19+RawData!U2320*ScoringModel!$B$20)*0.01,"")</f>
        <v/>
      </c>
      <c r="P2320" t="str">
        <f>IF(A2320&lt;&gt;"",(RawData!V2320*ScoringModel!$B$24+RawData!W2320*ScoringModel!$B$25+RawData!X2320*ScoringModel!$B$26+RawData!Y2320*ScoringModel!$B$27+RawData!Z2320*ScoringModel!$B$28+RawData!AA2320*ScoringModel!$B$29+RawData!AB2320*ScoringModel!$B$30)*0.01,"")</f>
        <v/>
      </c>
      <c r="Q2320" s="19"/>
      <c r="R2320" s="19"/>
      <c r="S2320" s="19"/>
      <c r="T2320" s="19"/>
      <c r="U2320" s="19"/>
      <c r="V2320" s="19"/>
    </row>
    <row r="2321" spans="1:22" x14ac:dyDescent="0.25">
      <c r="A2321" t="str">
        <f>IF(RawData!A2321&lt;&gt;"",RawData!A2321,"")</f>
        <v/>
      </c>
      <c r="B2321" t="str">
        <f>IF(RawData!B2321&lt;&gt;"",CONCATENATE(RawData!B2321,", ",RawData!C2321),"")</f>
        <v/>
      </c>
      <c r="C2321" t="str">
        <f>IF(RawData!D2321&lt;&gt;"",RawData!D2321,"")</f>
        <v/>
      </c>
      <c r="D2321" s="28" t="str">
        <f>IF(RawData!E2321&lt;&gt;"",RawData!E2321,"")</f>
        <v/>
      </c>
      <c r="E2321" t="str">
        <f>IF(RawData!F2321&lt;&gt;"",CONCATENATE(RawData!F2321,", ",LEFT(RawData!G2321,1)),"")</f>
        <v/>
      </c>
      <c r="G2321" s="30" t="str">
        <f t="shared" si="36"/>
        <v/>
      </c>
      <c r="H2321" t="str">
        <f>IF(A2321&lt;&gt;"",VLOOKUP(G2321,ScoreRanges!$C$4:$E$8,3),"")</f>
        <v/>
      </c>
      <c r="J2321" s="30" t="str">
        <f>IF(AND(ConversionTable!$F$2&lt;&gt;"",A2321&lt;&gt;""),VLOOKUP(G2321,ConversionTable!B$2:D$402,3),"")</f>
        <v/>
      </c>
      <c r="K2321" t="str">
        <f>IF(AND(ConversionTable!$F$2&lt;&gt;"",A2321&lt;&gt;""),VLOOKUP(J2321,ConversionTable!I$4:K$7,3),"")</f>
        <v/>
      </c>
      <c r="M2321" t="str">
        <f>IF(A2321&lt;&gt;"",(RawData!AC2321*ScoringModel!$B$11+RawData!AD2321*ScoringModel!$B$21+RawData!AE2321*ScoringModel!$B$31)*0.01,"")</f>
        <v/>
      </c>
      <c r="N2321" t="str">
        <f>IF(A2321&lt;&gt;"",(RawData!H2321*ScoringModel!$B$4+RawData!I2321*ScoringModel!$B$5+RawData!J2321*ScoringModel!$B$6+RawData!K2321*ScoringModel!$B$7+RawData!L2321*ScoringModel!$B$8+RawData!M2321*ScoringModel!$B$9+RawData!N2321*ScoringModel!$B$10)*0.01,"")</f>
        <v/>
      </c>
      <c r="O2321" t="str">
        <f>IF(A2321&lt;&gt;"",(RawData!O2321*ScoringModel!$B$14+RawData!P2321*ScoringModel!$B$15+RawData!Q2321*ScoringModel!$B$16+RawData!R2321*ScoringModel!$B$17+RawData!S2321*ScoringModel!$B$18+RawData!T2321*ScoringModel!$B$19+RawData!U2321*ScoringModel!$B$20)*0.01,"")</f>
        <v/>
      </c>
      <c r="P2321" t="str">
        <f>IF(A2321&lt;&gt;"",(RawData!V2321*ScoringModel!$B$24+RawData!W2321*ScoringModel!$B$25+RawData!X2321*ScoringModel!$B$26+RawData!Y2321*ScoringModel!$B$27+RawData!Z2321*ScoringModel!$B$28+RawData!AA2321*ScoringModel!$B$29+RawData!AB2321*ScoringModel!$B$30)*0.01,"")</f>
        <v/>
      </c>
      <c r="Q2321" s="19"/>
      <c r="R2321" s="19"/>
      <c r="S2321" s="19"/>
      <c r="T2321" s="19"/>
      <c r="U2321" s="19"/>
      <c r="V2321" s="19"/>
    </row>
    <row r="2322" spans="1:22" x14ac:dyDescent="0.25">
      <c r="A2322" t="str">
        <f>IF(RawData!A2322&lt;&gt;"",RawData!A2322,"")</f>
        <v/>
      </c>
      <c r="B2322" t="str">
        <f>IF(RawData!B2322&lt;&gt;"",CONCATENATE(RawData!B2322,", ",RawData!C2322),"")</f>
        <v/>
      </c>
      <c r="C2322" t="str">
        <f>IF(RawData!D2322&lt;&gt;"",RawData!D2322,"")</f>
        <v/>
      </c>
      <c r="D2322" s="28" t="str">
        <f>IF(RawData!E2322&lt;&gt;"",RawData!E2322,"")</f>
        <v/>
      </c>
      <c r="E2322" t="str">
        <f>IF(RawData!F2322&lt;&gt;"",CONCATENATE(RawData!F2322,", ",LEFT(RawData!G2322,1)),"")</f>
        <v/>
      </c>
      <c r="G2322" s="30" t="str">
        <f t="shared" si="36"/>
        <v/>
      </c>
      <c r="H2322" t="str">
        <f>IF(A2322&lt;&gt;"",VLOOKUP(G2322,ScoreRanges!$C$4:$E$8,3),"")</f>
        <v/>
      </c>
      <c r="J2322" s="30" t="str">
        <f>IF(AND(ConversionTable!$F$2&lt;&gt;"",A2322&lt;&gt;""),VLOOKUP(G2322,ConversionTable!B$2:D$402,3),"")</f>
        <v/>
      </c>
      <c r="K2322" t="str">
        <f>IF(AND(ConversionTable!$F$2&lt;&gt;"",A2322&lt;&gt;""),VLOOKUP(J2322,ConversionTable!I$4:K$7,3),"")</f>
        <v/>
      </c>
      <c r="M2322" t="str">
        <f>IF(A2322&lt;&gt;"",(RawData!AC2322*ScoringModel!$B$11+RawData!AD2322*ScoringModel!$B$21+RawData!AE2322*ScoringModel!$B$31)*0.01,"")</f>
        <v/>
      </c>
      <c r="N2322" t="str">
        <f>IF(A2322&lt;&gt;"",(RawData!H2322*ScoringModel!$B$4+RawData!I2322*ScoringModel!$B$5+RawData!J2322*ScoringModel!$B$6+RawData!K2322*ScoringModel!$B$7+RawData!L2322*ScoringModel!$B$8+RawData!M2322*ScoringModel!$B$9+RawData!N2322*ScoringModel!$B$10)*0.01,"")</f>
        <v/>
      </c>
      <c r="O2322" t="str">
        <f>IF(A2322&lt;&gt;"",(RawData!O2322*ScoringModel!$B$14+RawData!P2322*ScoringModel!$B$15+RawData!Q2322*ScoringModel!$B$16+RawData!R2322*ScoringModel!$B$17+RawData!S2322*ScoringModel!$B$18+RawData!T2322*ScoringModel!$B$19+RawData!U2322*ScoringModel!$B$20)*0.01,"")</f>
        <v/>
      </c>
      <c r="P2322" t="str">
        <f>IF(A2322&lt;&gt;"",(RawData!V2322*ScoringModel!$B$24+RawData!W2322*ScoringModel!$B$25+RawData!X2322*ScoringModel!$B$26+RawData!Y2322*ScoringModel!$B$27+RawData!Z2322*ScoringModel!$B$28+RawData!AA2322*ScoringModel!$B$29+RawData!AB2322*ScoringModel!$B$30)*0.01,"")</f>
        <v/>
      </c>
      <c r="Q2322" s="19"/>
      <c r="R2322" s="19"/>
      <c r="S2322" s="19"/>
      <c r="T2322" s="19"/>
      <c r="U2322" s="19"/>
      <c r="V2322" s="19"/>
    </row>
    <row r="2323" spans="1:22" x14ac:dyDescent="0.25">
      <c r="A2323" t="str">
        <f>IF(RawData!A2323&lt;&gt;"",RawData!A2323,"")</f>
        <v/>
      </c>
      <c r="B2323" t="str">
        <f>IF(RawData!B2323&lt;&gt;"",CONCATENATE(RawData!B2323,", ",RawData!C2323),"")</f>
        <v/>
      </c>
      <c r="C2323" t="str">
        <f>IF(RawData!D2323&lt;&gt;"",RawData!D2323,"")</f>
        <v/>
      </c>
      <c r="D2323" s="28" t="str">
        <f>IF(RawData!E2323&lt;&gt;"",RawData!E2323,"")</f>
        <v/>
      </c>
      <c r="E2323" t="str">
        <f>IF(RawData!F2323&lt;&gt;"",CONCATENATE(RawData!F2323,", ",LEFT(RawData!G2323,1)),"")</f>
        <v/>
      </c>
      <c r="G2323" s="30" t="str">
        <f t="shared" si="36"/>
        <v/>
      </c>
      <c r="H2323" t="str">
        <f>IF(A2323&lt;&gt;"",VLOOKUP(G2323,ScoreRanges!$C$4:$E$8,3),"")</f>
        <v/>
      </c>
      <c r="J2323" s="30" t="str">
        <f>IF(AND(ConversionTable!$F$2&lt;&gt;"",A2323&lt;&gt;""),VLOOKUP(G2323,ConversionTable!B$2:D$402,3),"")</f>
        <v/>
      </c>
      <c r="K2323" t="str">
        <f>IF(AND(ConversionTable!$F$2&lt;&gt;"",A2323&lt;&gt;""),VLOOKUP(J2323,ConversionTable!I$4:K$7,3),"")</f>
        <v/>
      </c>
      <c r="M2323" t="str">
        <f>IF(A2323&lt;&gt;"",(RawData!AC2323*ScoringModel!$B$11+RawData!AD2323*ScoringModel!$B$21+RawData!AE2323*ScoringModel!$B$31)*0.01,"")</f>
        <v/>
      </c>
      <c r="N2323" t="str">
        <f>IF(A2323&lt;&gt;"",(RawData!H2323*ScoringModel!$B$4+RawData!I2323*ScoringModel!$B$5+RawData!J2323*ScoringModel!$B$6+RawData!K2323*ScoringModel!$B$7+RawData!L2323*ScoringModel!$B$8+RawData!M2323*ScoringModel!$B$9+RawData!N2323*ScoringModel!$B$10)*0.01,"")</f>
        <v/>
      </c>
      <c r="O2323" t="str">
        <f>IF(A2323&lt;&gt;"",(RawData!O2323*ScoringModel!$B$14+RawData!P2323*ScoringModel!$B$15+RawData!Q2323*ScoringModel!$B$16+RawData!R2323*ScoringModel!$B$17+RawData!S2323*ScoringModel!$B$18+RawData!T2323*ScoringModel!$B$19+RawData!U2323*ScoringModel!$B$20)*0.01,"")</f>
        <v/>
      </c>
      <c r="P2323" t="str">
        <f>IF(A2323&lt;&gt;"",(RawData!V2323*ScoringModel!$B$24+RawData!W2323*ScoringModel!$B$25+RawData!X2323*ScoringModel!$B$26+RawData!Y2323*ScoringModel!$B$27+RawData!Z2323*ScoringModel!$B$28+RawData!AA2323*ScoringModel!$B$29+RawData!AB2323*ScoringModel!$B$30)*0.01,"")</f>
        <v/>
      </c>
      <c r="Q2323" s="19"/>
      <c r="R2323" s="19"/>
      <c r="S2323" s="19"/>
      <c r="T2323" s="19"/>
      <c r="U2323" s="19"/>
      <c r="V2323" s="19"/>
    </row>
    <row r="2324" spans="1:22" x14ac:dyDescent="0.25">
      <c r="A2324" t="str">
        <f>IF(RawData!A2324&lt;&gt;"",RawData!A2324,"")</f>
        <v/>
      </c>
      <c r="B2324" t="str">
        <f>IF(RawData!B2324&lt;&gt;"",CONCATENATE(RawData!B2324,", ",RawData!C2324),"")</f>
        <v/>
      </c>
      <c r="C2324" t="str">
        <f>IF(RawData!D2324&lt;&gt;"",RawData!D2324,"")</f>
        <v/>
      </c>
      <c r="D2324" s="28" t="str">
        <f>IF(RawData!E2324&lt;&gt;"",RawData!E2324,"")</f>
        <v/>
      </c>
      <c r="E2324" t="str">
        <f>IF(RawData!F2324&lt;&gt;"",CONCATENATE(RawData!F2324,", ",LEFT(RawData!G2324,1)),"")</f>
        <v/>
      </c>
      <c r="G2324" s="30" t="str">
        <f t="shared" si="36"/>
        <v/>
      </c>
      <c r="H2324" t="str">
        <f>IF(A2324&lt;&gt;"",VLOOKUP(G2324,ScoreRanges!$C$4:$E$8,3),"")</f>
        <v/>
      </c>
      <c r="J2324" s="30" t="str">
        <f>IF(AND(ConversionTable!$F$2&lt;&gt;"",A2324&lt;&gt;""),VLOOKUP(G2324,ConversionTable!B$2:D$402,3),"")</f>
        <v/>
      </c>
      <c r="K2324" t="str">
        <f>IF(AND(ConversionTable!$F$2&lt;&gt;"",A2324&lt;&gt;""),VLOOKUP(J2324,ConversionTable!I$4:K$7,3),"")</f>
        <v/>
      </c>
      <c r="M2324" t="str">
        <f>IF(A2324&lt;&gt;"",(RawData!AC2324*ScoringModel!$B$11+RawData!AD2324*ScoringModel!$B$21+RawData!AE2324*ScoringModel!$B$31)*0.01,"")</f>
        <v/>
      </c>
      <c r="N2324" t="str">
        <f>IF(A2324&lt;&gt;"",(RawData!H2324*ScoringModel!$B$4+RawData!I2324*ScoringModel!$B$5+RawData!J2324*ScoringModel!$B$6+RawData!K2324*ScoringModel!$B$7+RawData!L2324*ScoringModel!$B$8+RawData!M2324*ScoringModel!$B$9+RawData!N2324*ScoringModel!$B$10)*0.01,"")</f>
        <v/>
      </c>
      <c r="O2324" t="str">
        <f>IF(A2324&lt;&gt;"",(RawData!O2324*ScoringModel!$B$14+RawData!P2324*ScoringModel!$B$15+RawData!Q2324*ScoringModel!$B$16+RawData!R2324*ScoringModel!$B$17+RawData!S2324*ScoringModel!$B$18+RawData!T2324*ScoringModel!$B$19+RawData!U2324*ScoringModel!$B$20)*0.01,"")</f>
        <v/>
      </c>
      <c r="P2324" t="str">
        <f>IF(A2324&lt;&gt;"",(RawData!V2324*ScoringModel!$B$24+RawData!W2324*ScoringModel!$B$25+RawData!X2324*ScoringModel!$B$26+RawData!Y2324*ScoringModel!$B$27+RawData!Z2324*ScoringModel!$B$28+RawData!AA2324*ScoringModel!$B$29+RawData!AB2324*ScoringModel!$B$30)*0.01,"")</f>
        <v/>
      </c>
      <c r="Q2324" s="19"/>
      <c r="R2324" s="19"/>
      <c r="S2324" s="19"/>
      <c r="T2324" s="19"/>
      <c r="U2324" s="19"/>
      <c r="V2324" s="19"/>
    </row>
    <row r="2325" spans="1:22" x14ac:dyDescent="0.25">
      <c r="A2325" t="str">
        <f>IF(RawData!A2325&lt;&gt;"",RawData!A2325,"")</f>
        <v/>
      </c>
      <c r="B2325" t="str">
        <f>IF(RawData!B2325&lt;&gt;"",CONCATENATE(RawData!B2325,", ",RawData!C2325),"")</f>
        <v/>
      </c>
      <c r="C2325" t="str">
        <f>IF(RawData!D2325&lt;&gt;"",RawData!D2325,"")</f>
        <v/>
      </c>
      <c r="D2325" s="28" t="str">
        <f>IF(RawData!E2325&lt;&gt;"",RawData!E2325,"")</f>
        <v/>
      </c>
      <c r="E2325" t="str">
        <f>IF(RawData!F2325&lt;&gt;"",CONCATENATE(RawData!F2325,", ",LEFT(RawData!G2325,1)),"")</f>
        <v/>
      </c>
      <c r="G2325" s="30" t="str">
        <f t="shared" si="36"/>
        <v/>
      </c>
      <c r="H2325" t="str">
        <f>IF(A2325&lt;&gt;"",VLOOKUP(G2325,ScoreRanges!$C$4:$E$8,3),"")</f>
        <v/>
      </c>
      <c r="J2325" s="30" t="str">
        <f>IF(AND(ConversionTable!$F$2&lt;&gt;"",A2325&lt;&gt;""),VLOOKUP(G2325,ConversionTable!B$2:D$402,3),"")</f>
        <v/>
      </c>
      <c r="K2325" t="str">
        <f>IF(AND(ConversionTable!$F$2&lt;&gt;"",A2325&lt;&gt;""),VLOOKUP(J2325,ConversionTable!I$4:K$7,3),"")</f>
        <v/>
      </c>
      <c r="M2325" t="str">
        <f>IF(A2325&lt;&gt;"",(RawData!AC2325*ScoringModel!$B$11+RawData!AD2325*ScoringModel!$B$21+RawData!AE2325*ScoringModel!$B$31)*0.01,"")</f>
        <v/>
      </c>
      <c r="N2325" t="str">
        <f>IF(A2325&lt;&gt;"",(RawData!H2325*ScoringModel!$B$4+RawData!I2325*ScoringModel!$B$5+RawData!J2325*ScoringModel!$B$6+RawData!K2325*ScoringModel!$B$7+RawData!L2325*ScoringModel!$B$8+RawData!M2325*ScoringModel!$B$9+RawData!N2325*ScoringModel!$B$10)*0.01,"")</f>
        <v/>
      </c>
      <c r="O2325" t="str">
        <f>IF(A2325&lt;&gt;"",(RawData!O2325*ScoringModel!$B$14+RawData!P2325*ScoringModel!$B$15+RawData!Q2325*ScoringModel!$B$16+RawData!R2325*ScoringModel!$B$17+RawData!S2325*ScoringModel!$B$18+RawData!T2325*ScoringModel!$B$19+RawData!U2325*ScoringModel!$B$20)*0.01,"")</f>
        <v/>
      </c>
      <c r="P2325" t="str">
        <f>IF(A2325&lt;&gt;"",(RawData!V2325*ScoringModel!$B$24+RawData!W2325*ScoringModel!$B$25+RawData!X2325*ScoringModel!$B$26+RawData!Y2325*ScoringModel!$B$27+RawData!Z2325*ScoringModel!$B$28+RawData!AA2325*ScoringModel!$B$29+RawData!AB2325*ScoringModel!$B$30)*0.01,"")</f>
        <v/>
      </c>
      <c r="Q2325" s="19"/>
      <c r="R2325" s="19"/>
      <c r="S2325" s="19"/>
      <c r="T2325" s="19"/>
      <c r="U2325" s="19"/>
      <c r="V2325" s="19"/>
    </row>
    <row r="2326" spans="1:22" x14ac:dyDescent="0.25">
      <c r="A2326" t="str">
        <f>IF(RawData!A2326&lt;&gt;"",RawData!A2326,"")</f>
        <v/>
      </c>
      <c r="B2326" t="str">
        <f>IF(RawData!B2326&lt;&gt;"",CONCATENATE(RawData!B2326,", ",RawData!C2326),"")</f>
        <v/>
      </c>
      <c r="C2326" t="str">
        <f>IF(RawData!D2326&lt;&gt;"",RawData!D2326,"")</f>
        <v/>
      </c>
      <c r="D2326" s="28" t="str">
        <f>IF(RawData!E2326&lt;&gt;"",RawData!E2326,"")</f>
        <v/>
      </c>
      <c r="E2326" t="str">
        <f>IF(RawData!F2326&lt;&gt;"",CONCATENATE(RawData!F2326,", ",LEFT(RawData!G2326,1)),"")</f>
        <v/>
      </c>
      <c r="G2326" s="30" t="str">
        <f t="shared" si="36"/>
        <v/>
      </c>
      <c r="H2326" t="str">
        <f>IF(A2326&lt;&gt;"",VLOOKUP(G2326,ScoreRanges!$C$4:$E$8,3),"")</f>
        <v/>
      </c>
      <c r="J2326" s="30" t="str">
        <f>IF(AND(ConversionTable!$F$2&lt;&gt;"",A2326&lt;&gt;""),VLOOKUP(G2326,ConversionTable!B$2:D$402,3),"")</f>
        <v/>
      </c>
      <c r="K2326" t="str">
        <f>IF(AND(ConversionTable!$F$2&lt;&gt;"",A2326&lt;&gt;""),VLOOKUP(J2326,ConversionTable!I$4:K$7,3),"")</f>
        <v/>
      </c>
      <c r="M2326" t="str">
        <f>IF(A2326&lt;&gt;"",(RawData!AC2326*ScoringModel!$B$11+RawData!AD2326*ScoringModel!$B$21+RawData!AE2326*ScoringModel!$B$31)*0.01,"")</f>
        <v/>
      </c>
      <c r="N2326" t="str">
        <f>IF(A2326&lt;&gt;"",(RawData!H2326*ScoringModel!$B$4+RawData!I2326*ScoringModel!$B$5+RawData!J2326*ScoringModel!$B$6+RawData!K2326*ScoringModel!$B$7+RawData!L2326*ScoringModel!$B$8+RawData!M2326*ScoringModel!$B$9+RawData!N2326*ScoringModel!$B$10)*0.01,"")</f>
        <v/>
      </c>
      <c r="O2326" t="str">
        <f>IF(A2326&lt;&gt;"",(RawData!O2326*ScoringModel!$B$14+RawData!P2326*ScoringModel!$B$15+RawData!Q2326*ScoringModel!$B$16+RawData!R2326*ScoringModel!$B$17+RawData!S2326*ScoringModel!$B$18+RawData!T2326*ScoringModel!$B$19+RawData!U2326*ScoringModel!$B$20)*0.01,"")</f>
        <v/>
      </c>
      <c r="P2326" t="str">
        <f>IF(A2326&lt;&gt;"",(RawData!V2326*ScoringModel!$B$24+RawData!W2326*ScoringModel!$B$25+RawData!X2326*ScoringModel!$B$26+RawData!Y2326*ScoringModel!$B$27+RawData!Z2326*ScoringModel!$B$28+RawData!AA2326*ScoringModel!$B$29+RawData!AB2326*ScoringModel!$B$30)*0.01,"")</f>
        <v/>
      </c>
      <c r="Q2326" s="19"/>
      <c r="R2326" s="19"/>
      <c r="S2326" s="19"/>
      <c r="T2326" s="19"/>
      <c r="U2326" s="19"/>
      <c r="V2326" s="19"/>
    </row>
    <row r="2327" spans="1:22" x14ac:dyDescent="0.25">
      <c r="A2327" t="str">
        <f>IF(RawData!A2327&lt;&gt;"",RawData!A2327,"")</f>
        <v/>
      </c>
      <c r="B2327" t="str">
        <f>IF(RawData!B2327&lt;&gt;"",CONCATENATE(RawData!B2327,", ",RawData!C2327),"")</f>
        <v/>
      </c>
      <c r="C2327" t="str">
        <f>IF(RawData!D2327&lt;&gt;"",RawData!D2327,"")</f>
        <v/>
      </c>
      <c r="D2327" s="28" t="str">
        <f>IF(RawData!E2327&lt;&gt;"",RawData!E2327,"")</f>
        <v/>
      </c>
      <c r="E2327" t="str">
        <f>IF(RawData!F2327&lt;&gt;"",CONCATENATE(RawData!F2327,", ",LEFT(RawData!G2327,1)),"")</f>
        <v/>
      </c>
      <c r="G2327" s="30" t="str">
        <f t="shared" si="36"/>
        <v/>
      </c>
      <c r="H2327" t="str">
        <f>IF(A2327&lt;&gt;"",VLOOKUP(G2327,ScoreRanges!$C$4:$E$8,3),"")</f>
        <v/>
      </c>
      <c r="J2327" s="30" t="str">
        <f>IF(AND(ConversionTable!$F$2&lt;&gt;"",A2327&lt;&gt;""),VLOOKUP(G2327,ConversionTable!B$2:D$402,3),"")</f>
        <v/>
      </c>
      <c r="K2327" t="str">
        <f>IF(AND(ConversionTable!$F$2&lt;&gt;"",A2327&lt;&gt;""),VLOOKUP(J2327,ConversionTable!I$4:K$7,3),"")</f>
        <v/>
      </c>
      <c r="M2327" t="str">
        <f>IF(A2327&lt;&gt;"",(RawData!AC2327*ScoringModel!$B$11+RawData!AD2327*ScoringModel!$B$21+RawData!AE2327*ScoringModel!$B$31)*0.01,"")</f>
        <v/>
      </c>
      <c r="N2327" t="str">
        <f>IF(A2327&lt;&gt;"",(RawData!H2327*ScoringModel!$B$4+RawData!I2327*ScoringModel!$B$5+RawData!J2327*ScoringModel!$B$6+RawData!K2327*ScoringModel!$B$7+RawData!L2327*ScoringModel!$B$8+RawData!M2327*ScoringModel!$B$9+RawData!N2327*ScoringModel!$B$10)*0.01,"")</f>
        <v/>
      </c>
      <c r="O2327" t="str">
        <f>IF(A2327&lt;&gt;"",(RawData!O2327*ScoringModel!$B$14+RawData!P2327*ScoringModel!$B$15+RawData!Q2327*ScoringModel!$B$16+RawData!R2327*ScoringModel!$B$17+RawData!S2327*ScoringModel!$B$18+RawData!T2327*ScoringModel!$B$19+RawData!U2327*ScoringModel!$B$20)*0.01,"")</f>
        <v/>
      </c>
      <c r="P2327" t="str">
        <f>IF(A2327&lt;&gt;"",(RawData!V2327*ScoringModel!$B$24+RawData!W2327*ScoringModel!$B$25+RawData!X2327*ScoringModel!$B$26+RawData!Y2327*ScoringModel!$B$27+RawData!Z2327*ScoringModel!$B$28+RawData!AA2327*ScoringModel!$B$29+RawData!AB2327*ScoringModel!$B$30)*0.01,"")</f>
        <v/>
      </c>
      <c r="Q2327" s="19"/>
      <c r="R2327" s="19"/>
      <c r="S2327" s="19"/>
      <c r="T2327" s="19"/>
      <c r="U2327" s="19"/>
      <c r="V2327" s="19"/>
    </row>
    <row r="2328" spans="1:22" x14ac:dyDescent="0.25">
      <c r="A2328" t="str">
        <f>IF(RawData!A2328&lt;&gt;"",RawData!A2328,"")</f>
        <v/>
      </c>
      <c r="B2328" t="str">
        <f>IF(RawData!B2328&lt;&gt;"",CONCATENATE(RawData!B2328,", ",RawData!C2328),"")</f>
        <v/>
      </c>
      <c r="C2328" t="str">
        <f>IF(RawData!D2328&lt;&gt;"",RawData!D2328,"")</f>
        <v/>
      </c>
      <c r="D2328" s="28" t="str">
        <f>IF(RawData!E2328&lt;&gt;"",RawData!E2328,"")</f>
        <v/>
      </c>
      <c r="E2328" t="str">
        <f>IF(RawData!F2328&lt;&gt;"",CONCATENATE(RawData!F2328,", ",LEFT(RawData!G2328,1)),"")</f>
        <v/>
      </c>
      <c r="G2328" s="30" t="str">
        <f t="shared" si="36"/>
        <v/>
      </c>
      <c r="H2328" t="str">
        <f>IF(A2328&lt;&gt;"",VLOOKUP(G2328,ScoreRanges!$C$4:$E$8,3),"")</f>
        <v/>
      </c>
      <c r="J2328" s="30" t="str">
        <f>IF(AND(ConversionTable!$F$2&lt;&gt;"",A2328&lt;&gt;""),VLOOKUP(G2328,ConversionTable!B$2:D$402,3),"")</f>
        <v/>
      </c>
      <c r="K2328" t="str">
        <f>IF(AND(ConversionTable!$F$2&lt;&gt;"",A2328&lt;&gt;""),VLOOKUP(J2328,ConversionTable!I$4:K$7,3),"")</f>
        <v/>
      </c>
      <c r="M2328" t="str">
        <f>IF(A2328&lt;&gt;"",(RawData!AC2328*ScoringModel!$B$11+RawData!AD2328*ScoringModel!$B$21+RawData!AE2328*ScoringModel!$B$31)*0.01,"")</f>
        <v/>
      </c>
      <c r="N2328" t="str">
        <f>IF(A2328&lt;&gt;"",(RawData!H2328*ScoringModel!$B$4+RawData!I2328*ScoringModel!$B$5+RawData!J2328*ScoringModel!$B$6+RawData!K2328*ScoringModel!$B$7+RawData!L2328*ScoringModel!$B$8+RawData!M2328*ScoringModel!$B$9+RawData!N2328*ScoringModel!$B$10)*0.01,"")</f>
        <v/>
      </c>
      <c r="O2328" t="str">
        <f>IF(A2328&lt;&gt;"",(RawData!O2328*ScoringModel!$B$14+RawData!P2328*ScoringModel!$B$15+RawData!Q2328*ScoringModel!$B$16+RawData!R2328*ScoringModel!$B$17+RawData!S2328*ScoringModel!$B$18+RawData!T2328*ScoringModel!$B$19+RawData!U2328*ScoringModel!$B$20)*0.01,"")</f>
        <v/>
      </c>
      <c r="P2328" t="str">
        <f>IF(A2328&lt;&gt;"",(RawData!V2328*ScoringModel!$B$24+RawData!W2328*ScoringModel!$B$25+RawData!X2328*ScoringModel!$B$26+RawData!Y2328*ScoringModel!$B$27+RawData!Z2328*ScoringModel!$B$28+RawData!AA2328*ScoringModel!$B$29+RawData!AB2328*ScoringModel!$B$30)*0.01,"")</f>
        <v/>
      </c>
      <c r="Q2328" s="19"/>
      <c r="R2328" s="19"/>
      <c r="S2328" s="19"/>
      <c r="T2328" s="19"/>
      <c r="U2328" s="19"/>
      <c r="V2328" s="19"/>
    </row>
    <row r="2329" spans="1:22" x14ac:dyDescent="0.25">
      <c r="A2329" t="str">
        <f>IF(RawData!A2329&lt;&gt;"",RawData!A2329,"")</f>
        <v/>
      </c>
      <c r="B2329" t="str">
        <f>IF(RawData!B2329&lt;&gt;"",CONCATENATE(RawData!B2329,", ",RawData!C2329),"")</f>
        <v/>
      </c>
      <c r="C2329" t="str">
        <f>IF(RawData!D2329&lt;&gt;"",RawData!D2329,"")</f>
        <v/>
      </c>
      <c r="D2329" s="28" t="str">
        <f>IF(RawData!E2329&lt;&gt;"",RawData!E2329,"")</f>
        <v/>
      </c>
      <c r="E2329" t="str">
        <f>IF(RawData!F2329&lt;&gt;"",CONCATENATE(RawData!F2329,", ",LEFT(RawData!G2329,1)),"")</f>
        <v/>
      </c>
      <c r="G2329" s="30" t="str">
        <f t="shared" si="36"/>
        <v/>
      </c>
      <c r="H2329" t="str">
        <f>IF(A2329&lt;&gt;"",VLOOKUP(G2329,ScoreRanges!$C$4:$E$8,3),"")</f>
        <v/>
      </c>
      <c r="J2329" s="30" t="str">
        <f>IF(AND(ConversionTable!$F$2&lt;&gt;"",A2329&lt;&gt;""),VLOOKUP(G2329,ConversionTable!B$2:D$402,3),"")</f>
        <v/>
      </c>
      <c r="K2329" t="str">
        <f>IF(AND(ConversionTable!$F$2&lt;&gt;"",A2329&lt;&gt;""),VLOOKUP(J2329,ConversionTable!I$4:K$7,3),"")</f>
        <v/>
      </c>
      <c r="M2329" t="str">
        <f>IF(A2329&lt;&gt;"",(RawData!AC2329*ScoringModel!$B$11+RawData!AD2329*ScoringModel!$B$21+RawData!AE2329*ScoringModel!$B$31)*0.01,"")</f>
        <v/>
      </c>
      <c r="N2329" t="str">
        <f>IF(A2329&lt;&gt;"",(RawData!H2329*ScoringModel!$B$4+RawData!I2329*ScoringModel!$B$5+RawData!J2329*ScoringModel!$B$6+RawData!K2329*ScoringModel!$B$7+RawData!L2329*ScoringModel!$B$8+RawData!M2329*ScoringModel!$B$9+RawData!N2329*ScoringModel!$B$10)*0.01,"")</f>
        <v/>
      </c>
      <c r="O2329" t="str">
        <f>IF(A2329&lt;&gt;"",(RawData!O2329*ScoringModel!$B$14+RawData!P2329*ScoringModel!$B$15+RawData!Q2329*ScoringModel!$B$16+RawData!R2329*ScoringModel!$B$17+RawData!S2329*ScoringModel!$B$18+RawData!T2329*ScoringModel!$B$19+RawData!U2329*ScoringModel!$B$20)*0.01,"")</f>
        <v/>
      </c>
      <c r="P2329" t="str">
        <f>IF(A2329&lt;&gt;"",(RawData!V2329*ScoringModel!$B$24+RawData!W2329*ScoringModel!$B$25+RawData!X2329*ScoringModel!$B$26+RawData!Y2329*ScoringModel!$B$27+RawData!Z2329*ScoringModel!$B$28+RawData!AA2329*ScoringModel!$B$29+RawData!AB2329*ScoringModel!$B$30)*0.01,"")</f>
        <v/>
      </c>
      <c r="Q2329" s="19"/>
      <c r="R2329" s="19"/>
      <c r="S2329" s="19"/>
      <c r="T2329" s="19"/>
      <c r="U2329" s="19"/>
      <c r="V2329" s="19"/>
    </row>
    <row r="2330" spans="1:22" x14ac:dyDescent="0.25">
      <c r="A2330" t="str">
        <f>IF(RawData!A2330&lt;&gt;"",RawData!A2330,"")</f>
        <v/>
      </c>
      <c r="B2330" t="str">
        <f>IF(RawData!B2330&lt;&gt;"",CONCATENATE(RawData!B2330,", ",RawData!C2330),"")</f>
        <v/>
      </c>
      <c r="C2330" t="str">
        <f>IF(RawData!D2330&lt;&gt;"",RawData!D2330,"")</f>
        <v/>
      </c>
      <c r="D2330" s="28" t="str">
        <f>IF(RawData!E2330&lt;&gt;"",RawData!E2330,"")</f>
        <v/>
      </c>
      <c r="E2330" t="str">
        <f>IF(RawData!F2330&lt;&gt;"",CONCATENATE(RawData!F2330,", ",LEFT(RawData!G2330,1)),"")</f>
        <v/>
      </c>
      <c r="G2330" s="30" t="str">
        <f t="shared" si="36"/>
        <v/>
      </c>
      <c r="H2330" t="str">
        <f>IF(A2330&lt;&gt;"",VLOOKUP(G2330,ScoreRanges!$C$4:$E$8,3),"")</f>
        <v/>
      </c>
      <c r="J2330" s="30" t="str">
        <f>IF(AND(ConversionTable!$F$2&lt;&gt;"",A2330&lt;&gt;""),VLOOKUP(G2330,ConversionTable!B$2:D$402,3),"")</f>
        <v/>
      </c>
      <c r="K2330" t="str">
        <f>IF(AND(ConversionTable!$F$2&lt;&gt;"",A2330&lt;&gt;""),VLOOKUP(J2330,ConversionTable!I$4:K$7,3),"")</f>
        <v/>
      </c>
      <c r="M2330" t="str">
        <f>IF(A2330&lt;&gt;"",(RawData!AC2330*ScoringModel!$B$11+RawData!AD2330*ScoringModel!$B$21+RawData!AE2330*ScoringModel!$B$31)*0.01,"")</f>
        <v/>
      </c>
      <c r="N2330" t="str">
        <f>IF(A2330&lt;&gt;"",(RawData!H2330*ScoringModel!$B$4+RawData!I2330*ScoringModel!$B$5+RawData!J2330*ScoringModel!$B$6+RawData!K2330*ScoringModel!$B$7+RawData!L2330*ScoringModel!$B$8+RawData!M2330*ScoringModel!$B$9+RawData!N2330*ScoringModel!$B$10)*0.01,"")</f>
        <v/>
      </c>
      <c r="O2330" t="str">
        <f>IF(A2330&lt;&gt;"",(RawData!O2330*ScoringModel!$B$14+RawData!P2330*ScoringModel!$B$15+RawData!Q2330*ScoringModel!$B$16+RawData!R2330*ScoringModel!$B$17+RawData!S2330*ScoringModel!$B$18+RawData!T2330*ScoringModel!$B$19+RawData!U2330*ScoringModel!$B$20)*0.01,"")</f>
        <v/>
      </c>
      <c r="P2330" t="str">
        <f>IF(A2330&lt;&gt;"",(RawData!V2330*ScoringModel!$B$24+RawData!W2330*ScoringModel!$B$25+RawData!X2330*ScoringModel!$B$26+RawData!Y2330*ScoringModel!$B$27+RawData!Z2330*ScoringModel!$B$28+RawData!AA2330*ScoringModel!$B$29+RawData!AB2330*ScoringModel!$B$30)*0.01,"")</f>
        <v/>
      </c>
      <c r="Q2330" s="19"/>
      <c r="R2330" s="19"/>
      <c r="S2330" s="19"/>
      <c r="T2330" s="19"/>
      <c r="U2330" s="19"/>
      <c r="V2330" s="19"/>
    </row>
    <row r="2331" spans="1:22" x14ac:dyDescent="0.25">
      <c r="A2331" t="str">
        <f>IF(RawData!A2331&lt;&gt;"",RawData!A2331,"")</f>
        <v/>
      </c>
      <c r="B2331" t="str">
        <f>IF(RawData!B2331&lt;&gt;"",CONCATENATE(RawData!B2331,", ",RawData!C2331),"")</f>
        <v/>
      </c>
      <c r="C2331" t="str">
        <f>IF(RawData!D2331&lt;&gt;"",RawData!D2331,"")</f>
        <v/>
      </c>
      <c r="D2331" s="28" t="str">
        <f>IF(RawData!E2331&lt;&gt;"",RawData!E2331,"")</f>
        <v/>
      </c>
      <c r="E2331" t="str">
        <f>IF(RawData!F2331&lt;&gt;"",CONCATENATE(RawData!F2331,", ",LEFT(RawData!G2331,1)),"")</f>
        <v/>
      </c>
      <c r="G2331" s="30" t="str">
        <f t="shared" si="36"/>
        <v/>
      </c>
      <c r="H2331" t="str">
        <f>IF(A2331&lt;&gt;"",VLOOKUP(G2331,ScoreRanges!$C$4:$E$8,3),"")</f>
        <v/>
      </c>
      <c r="J2331" s="30" t="str">
        <f>IF(AND(ConversionTable!$F$2&lt;&gt;"",A2331&lt;&gt;""),VLOOKUP(G2331,ConversionTable!B$2:D$402,3),"")</f>
        <v/>
      </c>
      <c r="K2331" t="str">
        <f>IF(AND(ConversionTable!$F$2&lt;&gt;"",A2331&lt;&gt;""),VLOOKUP(J2331,ConversionTable!I$4:K$7,3),"")</f>
        <v/>
      </c>
      <c r="M2331" t="str">
        <f>IF(A2331&lt;&gt;"",(RawData!AC2331*ScoringModel!$B$11+RawData!AD2331*ScoringModel!$B$21+RawData!AE2331*ScoringModel!$B$31)*0.01,"")</f>
        <v/>
      </c>
      <c r="N2331" t="str">
        <f>IF(A2331&lt;&gt;"",(RawData!H2331*ScoringModel!$B$4+RawData!I2331*ScoringModel!$B$5+RawData!J2331*ScoringModel!$B$6+RawData!K2331*ScoringModel!$B$7+RawData!L2331*ScoringModel!$B$8+RawData!M2331*ScoringModel!$B$9+RawData!N2331*ScoringModel!$B$10)*0.01,"")</f>
        <v/>
      </c>
      <c r="O2331" t="str">
        <f>IF(A2331&lt;&gt;"",(RawData!O2331*ScoringModel!$B$14+RawData!P2331*ScoringModel!$B$15+RawData!Q2331*ScoringModel!$B$16+RawData!R2331*ScoringModel!$B$17+RawData!S2331*ScoringModel!$B$18+RawData!T2331*ScoringModel!$B$19+RawData!U2331*ScoringModel!$B$20)*0.01,"")</f>
        <v/>
      </c>
      <c r="P2331" t="str">
        <f>IF(A2331&lt;&gt;"",(RawData!V2331*ScoringModel!$B$24+RawData!W2331*ScoringModel!$B$25+RawData!X2331*ScoringModel!$B$26+RawData!Y2331*ScoringModel!$B$27+RawData!Z2331*ScoringModel!$B$28+RawData!AA2331*ScoringModel!$B$29+RawData!AB2331*ScoringModel!$B$30)*0.01,"")</f>
        <v/>
      </c>
      <c r="Q2331" s="19"/>
      <c r="R2331" s="19"/>
      <c r="S2331" s="19"/>
      <c r="T2331" s="19"/>
      <c r="U2331" s="19"/>
      <c r="V2331" s="19"/>
    </row>
    <row r="2332" spans="1:22" x14ac:dyDescent="0.25">
      <c r="A2332" t="str">
        <f>IF(RawData!A2332&lt;&gt;"",RawData!A2332,"")</f>
        <v/>
      </c>
      <c r="B2332" t="str">
        <f>IF(RawData!B2332&lt;&gt;"",CONCATENATE(RawData!B2332,", ",RawData!C2332),"")</f>
        <v/>
      </c>
      <c r="C2332" t="str">
        <f>IF(RawData!D2332&lt;&gt;"",RawData!D2332,"")</f>
        <v/>
      </c>
      <c r="D2332" s="28" t="str">
        <f>IF(RawData!E2332&lt;&gt;"",RawData!E2332,"")</f>
        <v/>
      </c>
      <c r="E2332" t="str">
        <f>IF(RawData!F2332&lt;&gt;"",CONCATENATE(RawData!F2332,", ",LEFT(RawData!G2332,1)),"")</f>
        <v/>
      </c>
      <c r="G2332" s="30" t="str">
        <f t="shared" si="36"/>
        <v/>
      </c>
      <c r="H2332" t="str">
        <f>IF(A2332&lt;&gt;"",VLOOKUP(G2332,ScoreRanges!$C$4:$E$8,3),"")</f>
        <v/>
      </c>
      <c r="J2332" s="30" t="str">
        <f>IF(AND(ConversionTable!$F$2&lt;&gt;"",A2332&lt;&gt;""),VLOOKUP(G2332,ConversionTable!B$2:D$402,3),"")</f>
        <v/>
      </c>
      <c r="K2332" t="str">
        <f>IF(AND(ConversionTable!$F$2&lt;&gt;"",A2332&lt;&gt;""),VLOOKUP(J2332,ConversionTable!I$4:K$7,3),"")</f>
        <v/>
      </c>
      <c r="M2332" t="str">
        <f>IF(A2332&lt;&gt;"",(RawData!AC2332*ScoringModel!$B$11+RawData!AD2332*ScoringModel!$B$21+RawData!AE2332*ScoringModel!$B$31)*0.01,"")</f>
        <v/>
      </c>
      <c r="N2332" t="str">
        <f>IF(A2332&lt;&gt;"",(RawData!H2332*ScoringModel!$B$4+RawData!I2332*ScoringModel!$B$5+RawData!J2332*ScoringModel!$B$6+RawData!K2332*ScoringModel!$B$7+RawData!L2332*ScoringModel!$B$8+RawData!M2332*ScoringModel!$B$9+RawData!N2332*ScoringModel!$B$10)*0.01,"")</f>
        <v/>
      </c>
      <c r="O2332" t="str">
        <f>IF(A2332&lt;&gt;"",(RawData!O2332*ScoringModel!$B$14+RawData!P2332*ScoringModel!$B$15+RawData!Q2332*ScoringModel!$B$16+RawData!R2332*ScoringModel!$B$17+RawData!S2332*ScoringModel!$B$18+RawData!T2332*ScoringModel!$B$19+RawData!U2332*ScoringModel!$B$20)*0.01,"")</f>
        <v/>
      </c>
      <c r="P2332" t="str">
        <f>IF(A2332&lt;&gt;"",(RawData!V2332*ScoringModel!$B$24+RawData!W2332*ScoringModel!$B$25+RawData!X2332*ScoringModel!$B$26+RawData!Y2332*ScoringModel!$B$27+RawData!Z2332*ScoringModel!$B$28+RawData!AA2332*ScoringModel!$B$29+RawData!AB2332*ScoringModel!$B$30)*0.01,"")</f>
        <v/>
      </c>
      <c r="Q2332" s="19"/>
      <c r="R2332" s="19"/>
      <c r="S2332" s="19"/>
      <c r="T2332" s="19"/>
      <c r="U2332" s="19"/>
      <c r="V2332" s="19"/>
    </row>
    <row r="2333" spans="1:22" x14ac:dyDescent="0.25">
      <c r="A2333" t="str">
        <f>IF(RawData!A2333&lt;&gt;"",RawData!A2333,"")</f>
        <v/>
      </c>
      <c r="B2333" t="str">
        <f>IF(RawData!B2333&lt;&gt;"",CONCATENATE(RawData!B2333,", ",RawData!C2333),"")</f>
        <v/>
      </c>
      <c r="C2333" t="str">
        <f>IF(RawData!D2333&lt;&gt;"",RawData!D2333,"")</f>
        <v/>
      </c>
      <c r="D2333" s="28" t="str">
        <f>IF(RawData!E2333&lt;&gt;"",RawData!E2333,"")</f>
        <v/>
      </c>
      <c r="E2333" t="str">
        <f>IF(RawData!F2333&lt;&gt;"",CONCATENATE(RawData!F2333,", ",LEFT(RawData!G2333,1)),"")</f>
        <v/>
      </c>
      <c r="G2333" s="30" t="str">
        <f t="shared" si="36"/>
        <v/>
      </c>
      <c r="H2333" t="str">
        <f>IF(A2333&lt;&gt;"",VLOOKUP(G2333,ScoreRanges!$C$4:$E$8,3),"")</f>
        <v/>
      </c>
      <c r="J2333" s="30" t="str">
        <f>IF(AND(ConversionTable!$F$2&lt;&gt;"",A2333&lt;&gt;""),VLOOKUP(G2333,ConversionTable!B$2:D$402,3),"")</f>
        <v/>
      </c>
      <c r="K2333" t="str">
        <f>IF(AND(ConversionTable!$F$2&lt;&gt;"",A2333&lt;&gt;""),VLOOKUP(J2333,ConversionTable!I$4:K$7,3),"")</f>
        <v/>
      </c>
      <c r="M2333" t="str">
        <f>IF(A2333&lt;&gt;"",(RawData!AC2333*ScoringModel!$B$11+RawData!AD2333*ScoringModel!$B$21+RawData!AE2333*ScoringModel!$B$31)*0.01,"")</f>
        <v/>
      </c>
      <c r="N2333" t="str">
        <f>IF(A2333&lt;&gt;"",(RawData!H2333*ScoringModel!$B$4+RawData!I2333*ScoringModel!$B$5+RawData!J2333*ScoringModel!$B$6+RawData!K2333*ScoringModel!$B$7+RawData!L2333*ScoringModel!$B$8+RawData!M2333*ScoringModel!$B$9+RawData!N2333*ScoringModel!$B$10)*0.01,"")</f>
        <v/>
      </c>
      <c r="O2333" t="str">
        <f>IF(A2333&lt;&gt;"",(RawData!O2333*ScoringModel!$B$14+RawData!P2333*ScoringModel!$B$15+RawData!Q2333*ScoringModel!$B$16+RawData!R2333*ScoringModel!$B$17+RawData!S2333*ScoringModel!$B$18+RawData!T2333*ScoringModel!$B$19+RawData!U2333*ScoringModel!$B$20)*0.01,"")</f>
        <v/>
      </c>
      <c r="P2333" t="str">
        <f>IF(A2333&lt;&gt;"",(RawData!V2333*ScoringModel!$B$24+RawData!W2333*ScoringModel!$B$25+RawData!X2333*ScoringModel!$B$26+RawData!Y2333*ScoringModel!$B$27+RawData!Z2333*ScoringModel!$B$28+RawData!AA2333*ScoringModel!$B$29+RawData!AB2333*ScoringModel!$B$30)*0.01,"")</f>
        <v/>
      </c>
      <c r="Q2333" s="19"/>
      <c r="R2333" s="19"/>
      <c r="S2333" s="19"/>
      <c r="T2333" s="19"/>
      <c r="U2333" s="19"/>
      <c r="V2333" s="19"/>
    </row>
    <row r="2334" spans="1:22" x14ac:dyDescent="0.25">
      <c r="A2334" t="str">
        <f>IF(RawData!A2334&lt;&gt;"",RawData!A2334,"")</f>
        <v/>
      </c>
      <c r="B2334" t="str">
        <f>IF(RawData!B2334&lt;&gt;"",CONCATENATE(RawData!B2334,", ",RawData!C2334),"")</f>
        <v/>
      </c>
      <c r="C2334" t="str">
        <f>IF(RawData!D2334&lt;&gt;"",RawData!D2334,"")</f>
        <v/>
      </c>
      <c r="D2334" s="28" t="str">
        <f>IF(RawData!E2334&lt;&gt;"",RawData!E2334,"")</f>
        <v/>
      </c>
      <c r="E2334" t="str">
        <f>IF(RawData!F2334&lt;&gt;"",CONCATENATE(RawData!F2334,", ",LEFT(RawData!G2334,1)),"")</f>
        <v/>
      </c>
      <c r="G2334" s="30" t="str">
        <f t="shared" si="36"/>
        <v/>
      </c>
      <c r="H2334" t="str">
        <f>IF(A2334&lt;&gt;"",VLOOKUP(G2334,ScoreRanges!$C$4:$E$8,3),"")</f>
        <v/>
      </c>
      <c r="J2334" s="30" t="str">
        <f>IF(AND(ConversionTable!$F$2&lt;&gt;"",A2334&lt;&gt;""),VLOOKUP(G2334,ConversionTable!B$2:D$402,3),"")</f>
        <v/>
      </c>
      <c r="K2334" t="str">
        <f>IF(AND(ConversionTable!$F$2&lt;&gt;"",A2334&lt;&gt;""),VLOOKUP(J2334,ConversionTable!I$4:K$7,3),"")</f>
        <v/>
      </c>
      <c r="M2334" t="str">
        <f>IF(A2334&lt;&gt;"",(RawData!AC2334*ScoringModel!$B$11+RawData!AD2334*ScoringModel!$B$21+RawData!AE2334*ScoringModel!$B$31)*0.01,"")</f>
        <v/>
      </c>
      <c r="N2334" t="str">
        <f>IF(A2334&lt;&gt;"",(RawData!H2334*ScoringModel!$B$4+RawData!I2334*ScoringModel!$B$5+RawData!J2334*ScoringModel!$B$6+RawData!K2334*ScoringModel!$B$7+RawData!L2334*ScoringModel!$B$8+RawData!M2334*ScoringModel!$B$9+RawData!N2334*ScoringModel!$B$10)*0.01,"")</f>
        <v/>
      </c>
      <c r="O2334" t="str">
        <f>IF(A2334&lt;&gt;"",(RawData!O2334*ScoringModel!$B$14+RawData!P2334*ScoringModel!$B$15+RawData!Q2334*ScoringModel!$B$16+RawData!R2334*ScoringModel!$B$17+RawData!S2334*ScoringModel!$B$18+RawData!T2334*ScoringModel!$B$19+RawData!U2334*ScoringModel!$B$20)*0.01,"")</f>
        <v/>
      </c>
      <c r="P2334" t="str">
        <f>IF(A2334&lt;&gt;"",(RawData!V2334*ScoringModel!$B$24+RawData!W2334*ScoringModel!$B$25+RawData!X2334*ScoringModel!$B$26+RawData!Y2334*ScoringModel!$B$27+RawData!Z2334*ScoringModel!$B$28+RawData!AA2334*ScoringModel!$B$29+RawData!AB2334*ScoringModel!$B$30)*0.01,"")</f>
        <v/>
      </c>
      <c r="Q2334" s="19"/>
      <c r="R2334" s="19"/>
      <c r="S2334" s="19"/>
      <c r="T2334" s="19"/>
      <c r="U2334" s="19"/>
      <c r="V2334" s="19"/>
    </row>
    <row r="2335" spans="1:22" x14ac:dyDescent="0.25">
      <c r="A2335" t="str">
        <f>IF(RawData!A2335&lt;&gt;"",RawData!A2335,"")</f>
        <v/>
      </c>
      <c r="B2335" t="str">
        <f>IF(RawData!B2335&lt;&gt;"",CONCATENATE(RawData!B2335,", ",RawData!C2335),"")</f>
        <v/>
      </c>
      <c r="C2335" t="str">
        <f>IF(RawData!D2335&lt;&gt;"",RawData!D2335,"")</f>
        <v/>
      </c>
      <c r="D2335" s="28" t="str">
        <f>IF(RawData!E2335&lt;&gt;"",RawData!E2335,"")</f>
        <v/>
      </c>
      <c r="E2335" t="str">
        <f>IF(RawData!F2335&lt;&gt;"",CONCATENATE(RawData!F2335,", ",LEFT(RawData!G2335,1)),"")</f>
        <v/>
      </c>
      <c r="G2335" s="30" t="str">
        <f t="shared" si="36"/>
        <v/>
      </c>
      <c r="H2335" t="str">
        <f>IF(A2335&lt;&gt;"",VLOOKUP(G2335,ScoreRanges!$C$4:$E$8,3),"")</f>
        <v/>
      </c>
      <c r="J2335" s="30" t="str">
        <f>IF(AND(ConversionTable!$F$2&lt;&gt;"",A2335&lt;&gt;""),VLOOKUP(G2335,ConversionTable!B$2:D$402,3),"")</f>
        <v/>
      </c>
      <c r="K2335" t="str">
        <f>IF(AND(ConversionTable!$F$2&lt;&gt;"",A2335&lt;&gt;""),VLOOKUP(J2335,ConversionTable!I$4:K$7,3),"")</f>
        <v/>
      </c>
      <c r="M2335" t="str">
        <f>IF(A2335&lt;&gt;"",(RawData!AC2335*ScoringModel!$B$11+RawData!AD2335*ScoringModel!$B$21+RawData!AE2335*ScoringModel!$B$31)*0.01,"")</f>
        <v/>
      </c>
      <c r="N2335" t="str">
        <f>IF(A2335&lt;&gt;"",(RawData!H2335*ScoringModel!$B$4+RawData!I2335*ScoringModel!$B$5+RawData!J2335*ScoringModel!$B$6+RawData!K2335*ScoringModel!$B$7+RawData!L2335*ScoringModel!$B$8+RawData!M2335*ScoringModel!$B$9+RawData!N2335*ScoringModel!$B$10)*0.01,"")</f>
        <v/>
      </c>
      <c r="O2335" t="str">
        <f>IF(A2335&lt;&gt;"",(RawData!O2335*ScoringModel!$B$14+RawData!P2335*ScoringModel!$B$15+RawData!Q2335*ScoringModel!$B$16+RawData!R2335*ScoringModel!$B$17+RawData!S2335*ScoringModel!$B$18+RawData!T2335*ScoringModel!$B$19+RawData!U2335*ScoringModel!$B$20)*0.01,"")</f>
        <v/>
      </c>
      <c r="P2335" t="str">
        <f>IF(A2335&lt;&gt;"",(RawData!V2335*ScoringModel!$B$24+RawData!W2335*ScoringModel!$B$25+RawData!X2335*ScoringModel!$B$26+RawData!Y2335*ScoringModel!$B$27+RawData!Z2335*ScoringModel!$B$28+RawData!AA2335*ScoringModel!$B$29+RawData!AB2335*ScoringModel!$B$30)*0.01,"")</f>
        <v/>
      </c>
      <c r="Q2335" s="19"/>
      <c r="R2335" s="19"/>
      <c r="S2335" s="19"/>
      <c r="T2335" s="19"/>
      <c r="U2335" s="19"/>
      <c r="V2335" s="19"/>
    </row>
    <row r="2336" spans="1:22" x14ac:dyDescent="0.25">
      <c r="A2336" t="str">
        <f>IF(RawData!A2336&lt;&gt;"",RawData!A2336,"")</f>
        <v/>
      </c>
      <c r="B2336" t="str">
        <f>IF(RawData!B2336&lt;&gt;"",CONCATENATE(RawData!B2336,", ",RawData!C2336),"")</f>
        <v/>
      </c>
      <c r="C2336" t="str">
        <f>IF(RawData!D2336&lt;&gt;"",RawData!D2336,"")</f>
        <v/>
      </c>
      <c r="D2336" s="28" t="str">
        <f>IF(RawData!E2336&lt;&gt;"",RawData!E2336,"")</f>
        <v/>
      </c>
      <c r="E2336" t="str">
        <f>IF(RawData!F2336&lt;&gt;"",CONCATENATE(RawData!F2336,", ",LEFT(RawData!G2336,1)),"")</f>
        <v/>
      </c>
      <c r="G2336" s="30" t="str">
        <f t="shared" si="36"/>
        <v/>
      </c>
      <c r="H2336" t="str">
        <f>IF(A2336&lt;&gt;"",VLOOKUP(G2336,ScoreRanges!$C$4:$E$8,3),"")</f>
        <v/>
      </c>
      <c r="J2336" s="30" t="str">
        <f>IF(AND(ConversionTable!$F$2&lt;&gt;"",A2336&lt;&gt;""),VLOOKUP(G2336,ConversionTable!B$2:D$402,3),"")</f>
        <v/>
      </c>
      <c r="K2336" t="str">
        <f>IF(AND(ConversionTable!$F$2&lt;&gt;"",A2336&lt;&gt;""),VLOOKUP(J2336,ConversionTable!I$4:K$7,3),"")</f>
        <v/>
      </c>
      <c r="M2336" t="str">
        <f>IF(A2336&lt;&gt;"",(RawData!AC2336*ScoringModel!$B$11+RawData!AD2336*ScoringModel!$B$21+RawData!AE2336*ScoringModel!$B$31)*0.01,"")</f>
        <v/>
      </c>
      <c r="N2336" t="str">
        <f>IF(A2336&lt;&gt;"",(RawData!H2336*ScoringModel!$B$4+RawData!I2336*ScoringModel!$B$5+RawData!J2336*ScoringModel!$B$6+RawData!K2336*ScoringModel!$B$7+RawData!L2336*ScoringModel!$B$8+RawData!M2336*ScoringModel!$B$9+RawData!N2336*ScoringModel!$B$10)*0.01,"")</f>
        <v/>
      </c>
      <c r="O2336" t="str">
        <f>IF(A2336&lt;&gt;"",(RawData!O2336*ScoringModel!$B$14+RawData!P2336*ScoringModel!$B$15+RawData!Q2336*ScoringModel!$B$16+RawData!R2336*ScoringModel!$B$17+RawData!S2336*ScoringModel!$B$18+RawData!T2336*ScoringModel!$B$19+RawData!U2336*ScoringModel!$B$20)*0.01,"")</f>
        <v/>
      </c>
      <c r="P2336" t="str">
        <f>IF(A2336&lt;&gt;"",(RawData!V2336*ScoringModel!$B$24+RawData!W2336*ScoringModel!$B$25+RawData!X2336*ScoringModel!$B$26+RawData!Y2336*ScoringModel!$B$27+RawData!Z2336*ScoringModel!$B$28+RawData!AA2336*ScoringModel!$B$29+RawData!AB2336*ScoringModel!$B$30)*0.01,"")</f>
        <v/>
      </c>
      <c r="Q2336" s="19"/>
      <c r="R2336" s="19"/>
      <c r="S2336" s="19"/>
      <c r="T2336" s="19"/>
      <c r="U2336" s="19"/>
      <c r="V2336" s="19"/>
    </row>
    <row r="2337" spans="1:22" x14ac:dyDescent="0.25">
      <c r="A2337" t="str">
        <f>IF(RawData!A2337&lt;&gt;"",RawData!A2337,"")</f>
        <v/>
      </c>
      <c r="B2337" t="str">
        <f>IF(RawData!B2337&lt;&gt;"",CONCATENATE(RawData!B2337,", ",RawData!C2337),"")</f>
        <v/>
      </c>
      <c r="C2337" t="str">
        <f>IF(RawData!D2337&lt;&gt;"",RawData!D2337,"")</f>
        <v/>
      </c>
      <c r="D2337" s="28" t="str">
        <f>IF(RawData!E2337&lt;&gt;"",RawData!E2337,"")</f>
        <v/>
      </c>
      <c r="E2337" t="str">
        <f>IF(RawData!F2337&lt;&gt;"",CONCATENATE(RawData!F2337,", ",LEFT(RawData!G2337,1)),"")</f>
        <v/>
      </c>
      <c r="G2337" s="30" t="str">
        <f t="shared" si="36"/>
        <v/>
      </c>
      <c r="H2337" t="str">
        <f>IF(A2337&lt;&gt;"",VLOOKUP(G2337,ScoreRanges!$C$4:$E$8,3),"")</f>
        <v/>
      </c>
      <c r="J2337" s="30" t="str">
        <f>IF(AND(ConversionTable!$F$2&lt;&gt;"",A2337&lt;&gt;""),VLOOKUP(G2337,ConversionTable!B$2:D$402,3),"")</f>
        <v/>
      </c>
      <c r="K2337" t="str">
        <f>IF(AND(ConversionTable!$F$2&lt;&gt;"",A2337&lt;&gt;""),VLOOKUP(J2337,ConversionTable!I$4:K$7,3),"")</f>
        <v/>
      </c>
      <c r="M2337" t="str">
        <f>IF(A2337&lt;&gt;"",(RawData!AC2337*ScoringModel!$B$11+RawData!AD2337*ScoringModel!$B$21+RawData!AE2337*ScoringModel!$B$31)*0.01,"")</f>
        <v/>
      </c>
      <c r="N2337" t="str">
        <f>IF(A2337&lt;&gt;"",(RawData!H2337*ScoringModel!$B$4+RawData!I2337*ScoringModel!$B$5+RawData!J2337*ScoringModel!$B$6+RawData!K2337*ScoringModel!$B$7+RawData!L2337*ScoringModel!$B$8+RawData!M2337*ScoringModel!$B$9+RawData!N2337*ScoringModel!$B$10)*0.01,"")</f>
        <v/>
      </c>
      <c r="O2337" t="str">
        <f>IF(A2337&lt;&gt;"",(RawData!O2337*ScoringModel!$B$14+RawData!P2337*ScoringModel!$B$15+RawData!Q2337*ScoringModel!$B$16+RawData!R2337*ScoringModel!$B$17+RawData!S2337*ScoringModel!$B$18+RawData!T2337*ScoringModel!$B$19+RawData!U2337*ScoringModel!$B$20)*0.01,"")</f>
        <v/>
      </c>
      <c r="P2337" t="str">
        <f>IF(A2337&lt;&gt;"",(RawData!V2337*ScoringModel!$B$24+RawData!W2337*ScoringModel!$B$25+RawData!X2337*ScoringModel!$B$26+RawData!Y2337*ScoringModel!$B$27+RawData!Z2337*ScoringModel!$B$28+RawData!AA2337*ScoringModel!$B$29+RawData!AB2337*ScoringModel!$B$30)*0.01,"")</f>
        <v/>
      </c>
      <c r="Q2337" s="19"/>
      <c r="R2337" s="19"/>
      <c r="S2337" s="19"/>
      <c r="T2337" s="19"/>
      <c r="U2337" s="19"/>
      <c r="V2337" s="19"/>
    </row>
    <row r="2338" spans="1:22" x14ac:dyDescent="0.25">
      <c r="A2338" t="str">
        <f>IF(RawData!A2338&lt;&gt;"",RawData!A2338,"")</f>
        <v/>
      </c>
      <c r="B2338" t="str">
        <f>IF(RawData!B2338&lt;&gt;"",CONCATENATE(RawData!B2338,", ",RawData!C2338),"")</f>
        <v/>
      </c>
      <c r="C2338" t="str">
        <f>IF(RawData!D2338&lt;&gt;"",RawData!D2338,"")</f>
        <v/>
      </c>
      <c r="D2338" s="28" t="str">
        <f>IF(RawData!E2338&lt;&gt;"",RawData!E2338,"")</f>
        <v/>
      </c>
      <c r="E2338" t="str">
        <f>IF(RawData!F2338&lt;&gt;"",CONCATENATE(RawData!F2338,", ",LEFT(RawData!G2338,1)),"")</f>
        <v/>
      </c>
      <c r="G2338" s="30" t="str">
        <f t="shared" si="36"/>
        <v/>
      </c>
      <c r="H2338" t="str">
        <f>IF(A2338&lt;&gt;"",VLOOKUP(G2338,ScoreRanges!$C$4:$E$8,3),"")</f>
        <v/>
      </c>
      <c r="J2338" s="30" t="str">
        <f>IF(AND(ConversionTable!$F$2&lt;&gt;"",A2338&lt;&gt;""),VLOOKUP(G2338,ConversionTable!B$2:D$402,3),"")</f>
        <v/>
      </c>
      <c r="K2338" t="str">
        <f>IF(AND(ConversionTable!$F$2&lt;&gt;"",A2338&lt;&gt;""),VLOOKUP(J2338,ConversionTable!I$4:K$7,3),"")</f>
        <v/>
      </c>
      <c r="M2338" t="str">
        <f>IF(A2338&lt;&gt;"",(RawData!AC2338*ScoringModel!$B$11+RawData!AD2338*ScoringModel!$B$21+RawData!AE2338*ScoringModel!$B$31)*0.01,"")</f>
        <v/>
      </c>
      <c r="N2338" t="str">
        <f>IF(A2338&lt;&gt;"",(RawData!H2338*ScoringModel!$B$4+RawData!I2338*ScoringModel!$B$5+RawData!J2338*ScoringModel!$B$6+RawData!K2338*ScoringModel!$B$7+RawData!L2338*ScoringModel!$B$8+RawData!M2338*ScoringModel!$B$9+RawData!N2338*ScoringModel!$B$10)*0.01,"")</f>
        <v/>
      </c>
      <c r="O2338" t="str">
        <f>IF(A2338&lt;&gt;"",(RawData!O2338*ScoringModel!$B$14+RawData!P2338*ScoringModel!$B$15+RawData!Q2338*ScoringModel!$B$16+RawData!R2338*ScoringModel!$B$17+RawData!S2338*ScoringModel!$B$18+RawData!T2338*ScoringModel!$B$19+RawData!U2338*ScoringModel!$B$20)*0.01,"")</f>
        <v/>
      </c>
      <c r="P2338" t="str">
        <f>IF(A2338&lt;&gt;"",(RawData!V2338*ScoringModel!$B$24+RawData!W2338*ScoringModel!$B$25+RawData!X2338*ScoringModel!$B$26+RawData!Y2338*ScoringModel!$B$27+RawData!Z2338*ScoringModel!$B$28+RawData!AA2338*ScoringModel!$B$29+RawData!AB2338*ScoringModel!$B$30)*0.01,"")</f>
        <v/>
      </c>
      <c r="Q2338" s="19"/>
      <c r="R2338" s="19"/>
      <c r="S2338" s="19"/>
      <c r="T2338" s="19"/>
      <c r="U2338" s="19"/>
      <c r="V2338" s="19"/>
    </row>
    <row r="2339" spans="1:22" x14ac:dyDescent="0.25">
      <c r="A2339" t="str">
        <f>IF(RawData!A2339&lt;&gt;"",RawData!A2339,"")</f>
        <v/>
      </c>
      <c r="B2339" t="str">
        <f>IF(RawData!B2339&lt;&gt;"",CONCATENATE(RawData!B2339,", ",RawData!C2339),"")</f>
        <v/>
      </c>
      <c r="C2339" t="str">
        <f>IF(RawData!D2339&lt;&gt;"",RawData!D2339,"")</f>
        <v/>
      </c>
      <c r="D2339" s="28" t="str">
        <f>IF(RawData!E2339&lt;&gt;"",RawData!E2339,"")</f>
        <v/>
      </c>
      <c r="E2339" t="str">
        <f>IF(RawData!F2339&lt;&gt;"",CONCATENATE(RawData!F2339,", ",LEFT(RawData!G2339,1)),"")</f>
        <v/>
      </c>
      <c r="G2339" s="30" t="str">
        <f t="shared" si="36"/>
        <v/>
      </c>
      <c r="H2339" t="str">
        <f>IF(A2339&lt;&gt;"",VLOOKUP(G2339,ScoreRanges!$C$4:$E$8,3),"")</f>
        <v/>
      </c>
      <c r="J2339" s="30" t="str">
        <f>IF(AND(ConversionTable!$F$2&lt;&gt;"",A2339&lt;&gt;""),VLOOKUP(G2339,ConversionTable!B$2:D$402,3),"")</f>
        <v/>
      </c>
      <c r="K2339" t="str">
        <f>IF(AND(ConversionTable!$F$2&lt;&gt;"",A2339&lt;&gt;""),VLOOKUP(J2339,ConversionTable!I$4:K$7,3),"")</f>
        <v/>
      </c>
      <c r="M2339" t="str">
        <f>IF(A2339&lt;&gt;"",(RawData!AC2339*ScoringModel!$B$11+RawData!AD2339*ScoringModel!$B$21+RawData!AE2339*ScoringModel!$B$31)*0.01,"")</f>
        <v/>
      </c>
      <c r="N2339" t="str">
        <f>IF(A2339&lt;&gt;"",(RawData!H2339*ScoringModel!$B$4+RawData!I2339*ScoringModel!$B$5+RawData!J2339*ScoringModel!$B$6+RawData!K2339*ScoringModel!$B$7+RawData!L2339*ScoringModel!$B$8+RawData!M2339*ScoringModel!$B$9+RawData!N2339*ScoringModel!$B$10)*0.01,"")</f>
        <v/>
      </c>
      <c r="O2339" t="str">
        <f>IF(A2339&lt;&gt;"",(RawData!O2339*ScoringModel!$B$14+RawData!P2339*ScoringModel!$B$15+RawData!Q2339*ScoringModel!$B$16+RawData!R2339*ScoringModel!$B$17+RawData!S2339*ScoringModel!$B$18+RawData!T2339*ScoringModel!$B$19+RawData!U2339*ScoringModel!$B$20)*0.01,"")</f>
        <v/>
      </c>
      <c r="P2339" t="str">
        <f>IF(A2339&lt;&gt;"",(RawData!V2339*ScoringModel!$B$24+RawData!W2339*ScoringModel!$B$25+RawData!X2339*ScoringModel!$B$26+RawData!Y2339*ScoringModel!$B$27+RawData!Z2339*ScoringModel!$B$28+RawData!AA2339*ScoringModel!$B$29+RawData!AB2339*ScoringModel!$B$30)*0.01,"")</f>
        <v/>
      </c>
      <c r="Q2339" s="19"/>
      <c r="R2339" s="19"/>
      <c r="S2339" s="19"/>
      <c r="T2339" s="19"/>
      <c r="U2339" s="19"/>
      <c r="V2339" s="19"/>
    </row>
    <row r="2340" spans="1:22" x14ac:dyDescent="0.25">
      <c r="A2340" t="str">
        <f>IF(RawData!A2340&lt;&gt;"",RawData!A2340,"")</f>
        <v/>
      </c>
      <c r="B2340" t="str">
        <f>IF(RawData!B2340&lt;&gt;"",CONCATENATE(RawData!B2340,", ",RawData!C2340),"")</f>
        <v/>
      </c>
      <c r="C2340" t="str">
        <f>IF(RawData!D2340&lt;&gt;"",RawData!D2340,"")</f>
        <v/>
      </c>
      <c r="D2340" s="28" t="str">
        <f>IF(RawData!E2340&lt;&gt;"",RawData!E2340,"")</f>
        <v/>
      </c>
      <c r="E2340" t="str">
        <f>IF(RawData!F2340&lt;&gt;"",CONCATENATE(RawData!F2340,", ",LEFT(RawData!G2340,1)),"")</f>
        <v/>
      </c>
      <c r="G2340" s="30" t="str">
        <f t="shared" si="36"/>
        <v/>
      </c>
      <c r="H2340" t="str">
        <f>IF(A2340&lt;&gt;"",VLOOKUP(G2340,ScoreRanges!$C$4:$E$8,3),"")</f>
        <v/>
      </c>
      <c r="J2340" s="30" t="str">
        <f>IF(AND(ConversionTable!$F$2&lt;&gt;"",A2340&lt;&gt;""),VLOOKUP(G2340,ConversionTable!B$2:D$402,3),"")</f>
        <v/>
      </c>
      <c r="K2340" t="str">
        <f>IF(AND(ConversionTable!$F$2&lt;&gt;"",A2340&lt;&gt;""),VLOOKUP(J2340,ConversionTable!I$4:K$7,3),"")</f>
        <v/>
      </c>
      <c r="M2340" t="str">
        <f>IF(A2340&lt;&gt;"",(RawData!AC2340*ScoringModel!$B$11+RawData!AD2340*ScoringModel!$B$21+RawData!AE2340*ScoringModel!$B$31)*0.01,"")</f>
        <v/>
      </c>
      <c r="N2340" t="str">
        <f>IF(A2340&lt;&gt;"",(RawData!H2340*ScoringModel!$B$4+RawData!I2340*ScoringModel!$B$5+RawData!J2340*ScoringModel!$B$6+RawData!K2340*ScoringModel!$B$7+RawData!L2340*ScoringModel!$B$8+RawData!M2340*ScoringModel!$B$9+RawData!N2340*ScoringModel!$B$10)*0.01,"")</f>
        <v/>
      </c>
      <c r="O2340" t="str">
        <f>IF(A2340&lt;&gt;"",(RawData!O2340*ScoringModel!$B$14+RawData!P2340*ScoringModel!$B$15+RawData!Q2340*ScoringModel!$B$16+RawData!R2340*ScoringModel!$B$17+RawData!S2340*ScoringModel!$B$18+RawData!T2340*ScoringModel!$B$19+RawData!U2340*ScoringModel!$B$20)*0.01,"")</f>
        <v/>
      </c>
      <c r="P2340" t="str">
        <f>IF(A2340&lt;&gt;"",(RawData!V2340*ScoringModel!$B$24+RawData!W2340*ScoringModel!$B$25+RawData!X2340*ScoringModel!$B$26+RawData!Y2340*ScoringModel!$B$27+RawData!Z2340*ScoringModel!$B$28+RawData!AA2340*ScoringModel!$B$29+RawData!AB2340*ScoringModel!$B$30)*0.01,"")</f>
        <v/>
      </c>
      <c r="Q2340" s="19"/>
      <c r="R2340" s="19"/>
      <c r="S2340" s="19"/>
      <c r="T2340" s="19"/>
      <c r="U2340" s="19"/>
      <c r="V2340" s="19"/>
    </row>
    <row r="2341" spans="1:22" x14ac:dyDescent="0.25">
      <c r="A2341" t="str">
        <f>IF(RawData!A2341&lt;&gt;"",RawData!A2341,"")</f>
        <v/>
      </c>
      <c r="B2341" t="str">
        <f>IF(RawData!B2341&lt;&gt;"",CONCATENATE(RawData!B2341,", ",RawData!C2341),"")</f>
        <v/>
      </c>
      <c r="C2341" t="str">
        <f>IF(RawData!D2341&lt;&gt;"",RawData!D2341,"")</f>
        <v/>
      </c>
      <c r="D2341" s="28" t="str">
        <f>IF(RawData!E2341&lt;&gt;"",RawData!E2341,"")</f>
        <v/>
      </c>
      <c r="E2341" t="str">
        <f>IF(RawData!F2341&lt;&gt;"",CONCATENATE(RawData!F2341,", ",LEFT(RawData!G2341,1)),"")</f>
        <v/>
      </c>
      <c r="G2341" s="30" t="str">
        <f t="shared" si="36"/>
        <v/>
      </c>
      <c r="H2341" t="str">
        <f>IF(A2341&lt;&gt;"",VLOOKUP(G2341,ScoreRanges!$C$4:$E$8,3),"")</f>
        <v/>
      </c>
      <c r="J2341" s="30" t="str">
        <f>IF(AND(ConversionTable!$F$2&lt;&gt;"",A2341&lt;&gt;""),VLOOKUP(G2341,ConversionTable!B$2:D$402,3),"")</f>
        <v/>
      </c>
      <c r="K2341" t="str">
        <f>IF(AND(ConversionTable!$F$2&lt;&gt;"",A2341&lt;&gt;""),VLOOKUP(J2341,ConversionTable!I$4:K$7,3),"")</f>
        <v/>
      </c>
      <c r="M2341" t="str">
        <f>IF(A2341&lt;&gt;"",(RawData!AC2341*ScoringModel!$B$11+RawData!AD2341*ScoringModel!$B$21+RawData!AE2341*ScoringModel!$B$31)*0.01,"")</f>
        <v/>
      </c>
      <c r="N2341" t="str">
        <f>IF(A2341&lt;&gt;"",(RawData!H2341*ScoringModel!$B$4+RawData!I2341*ScoringModel!$B$5+RawData!J2341*ScoringModel!$B$6+RawData!K2341*ScoringModel!$B$7+RawData!L2341*ScoringModel!$B$8+RawData!M2341*ScoringModel!$B$9+RawData!N2341*ScoringModel!$B$10)*0.01,"")</f>
        <v/>
      </c>
      <c r="O2341" t="str">
        <f>IF(A2341&lt;&gt;"",(RawData!O2341*ScoringModel!$B$14+RawData!P2341*ScoringModel!$B$15+RawData!Q2341*ScoringModel!$B$16+RawData!R2341*ScoringModel!$B$17+RawData!S2341*ScoringModel!$B$18+RawData!T2341*ScoringModel!$B$19+RawData!U2341*ScoringModel!$B$20)*0.01,"")</f>
        <v/>
      </c>
      <c r="P2341" t="str">
        <f>IF(A2341&lt;&gt;"",(RawData!V2341*ScoringModel!$B$24+RawData!W2341*ScoringModel!$B$25+RawData!X2341*ScoringModel!$B$26+RawData!Y2341*ScoringModel!$B$27+RawData!Z2341*ScoringModel!$B$28+RawData!AA2341*ScoringModel!$B$29+RawData!AB2341*ScoringModel!$B$30)*0.01,"")</f>
        <v/>
      </c>
      <c r="Q2341" s="19"/>
      <c r="R2341" s="19"/>
      <c r="S2341" s="19"/>
      <c r="T2341" s="19"/>
      <c r="U2341" s="19"/>
      <c r="V2341" s="19"/>
    </row>
    <row r="2342" spans="1:22" x14ac:dyDescent="0.25">
      <c r="A2342" t="str">
        <f>IF(RawData!A2342&lt;&gt;"",RawData!A2342,"")</f>
        <v/>
      </c>
      <c r="B2342" t="str">
        <f>IF(RawData!B2342&lt;&gt;"",CONCATENATE(RawData!B2342,", ",RawData!C2342),"")</f>
        <v/>
      </c>
      <c r="C2342" t="str">
        <f>IF(RawData!D2342&lt;&gt;"",RawData!D2342,"")</f>
        <v/>
      </c>
      <c r="D2342" s="28" t="str">
        <f>IF(RawData!E2342&lt;&gt;"",RawData!E2342,"")</f>
        <v/>
      </c>
      <c r="E2342" t="str">
        <f>IF(RawData!F2342&lt;&gt;"",CONCATENATE(RawData!F2342,", ",LEFT(RawData!G2342,1)),"")</f>
        <v/>
      </c>
      <c r="G2342" s="30" t="str">
        <f t="shared" si="36"/>
        <v/>
      </c>
      <c r="H2342" t="str">
        <f>IF(A2342&lt;&gt;"",VLOOKUP(G2342,ScoreRanges!$C$4:$E$8,3),"")</f>
        <v/>
      </c>
      <c r="J2342" s="30" t="str">
        <f>IF(AND(ConversionTable!$F$2&lt;&gt;"",A2342&lt;&gt;""),VLOOKUP(G2342,ConversionTable!B$2:D$402,3),"")</f>
        <v/>
      </c>
      <c r="K2342" t="str">
        <f>IF(AND(ConversionTable!$F$2&lt;&gt;"",A2342&lt;&gt;""),VLOOKUP(J2342,ConversionTable!I$4:K$7,3),"")</f>
        <v/>
      </c>
      <c r="M2342" t="str">
        <f>IF(A2342&lt;&gt;"",(RawData!AC2342*ScoringModel!$B$11+RawData!AD2342*ScoringModel!$B$21+RawData!AE2342*ScoringModel!$B$31)*0.01,"")</f>
        <v/>
      </c>
      <c r="N2342" t="str">
        <f>IF(A2342&lt;&gt;"",(RawData!H2342*ScoringModel!$B$4+RawData!I2342*ScoringModel!$B$5+RawData!J2342*ScoringModel!$B$6+RawData!K2342*ScoringModel!$B$7+RawData!L2342*ScoringModel!$B$8+RawData!M2342*ScoringModel!$B$9+RawData!N2342*ScoringModel!$B$10)*0.01,"")</f>
        <v/>
      </c>
      <c r="O2342" t="str">
        <f>IF(A2342&lt;&gt;"",(RawData!O2342*ScoringModel!$B$14+RawData!P2342*ScoringModel!$B$15+RawData!Q2342*ScoringModel!$B$16+RawData!R2342*ScoringModel!$B$17+RawData!S2342*ScoringModel!$B$18+RawData!T2342*ScoringModel!$B$19+RawData!U2342*ScoringModel!$B$20)*0.01,"")</f>
        <v/>
      </c>
      <c r="P2342" t="str">
        <f>IF(A2342&lt;&gt;"",(RawData!V2342*ScoringModel!$B$24+RawData!W2342*ScoringModel!$B$25+RawData!X2342*ScoringModel!$B$26+RawData!Y2342*ScoringModel!$B$27+RawData!Z2342*ScoringModel!$B$28+RawData!AA2342*ScoringModel!$B$29+RawData!AB2342*ScoringModel!$B$30)*0.01,"")</f>
        <v/>
      </c>
      <c r="Q2342" s="19"/>
      <c r="R2342" s="19"/>
      <c r="S2342" s="19"/>
      <c r="T2342" s="19"/>
      <c r="U2342" s="19"/>
      <c r="V2342" s="19"/>
    </row>
    <row r="2343" spans="1:22" x14ac:dyDescent="0.25">
      <c r="A2343" t="str">
        <f>IF(RawData!A2343&lt;&gt;"",RawData!A2343,"")</f>
        <v/>
      </c>
      <c r="B2343" t="str">
        <f>IF(RawData!B2343&lt;&gt;"",CONCATENATE(RawData!B2343,", ",RawData!C2343),"")</f>
        <v/>
      </c>
      <c r="C2343" t="str">
        <f>IF(RawData!D2343&lt;&gt;"",RawData!D2343,"")</f>
        <v/>
      </c>
      <c r="D2343" s="28" t="str">
        <f>IF(RawData!E2343&lt;&gt;"",RawData!E2343,"")</f>
        <v/>
      </c>
      <c r="E2343" t="str">
        <f>IF(RawData!F2343&lt;&gt;"",CONCATENATE(RawData!F2343,", ",LEFT(RawData!G2343,1)),"")</f>
        <v/>
      </c>
      <c r="G2343" s="30" t="str">
        <f t="shared" si="36"/>
        <v/>
      </c>
      <c r="H2343" t="str">
        <f>IF(A2343&lt;&gt;"",VLOOKUP(G2343,ScoreRanges!$C$4:$E$8,3),"")</f>
        <v/>
      </c>
      <c r="J2343" s="30" t="str">
        <f>IF(AND(ConversionTable!$F$2&lt;&gt;"",A2343&lt;&gt;""),VLOOKUP(G2343,ConversionTable!B$2:D$402,3),"")</f>
        <v/>
      </c>
      <c r="K2343" t="str">
        <f>IF(AND(ConversionTable!$F$2&lt;&gt;"",A2343&lt;&gt;""),VLOOKUP(J2343,ConversionTable!I$4:K$7,3),"")</f>
        <v/>
      </c>
      <c r="M2343" t="str">
        <f>IF(A2343&lt;&gt;"",(RawData!AC2343*ScoringModel!$B$11+RawData!AD2343*ScoringModel!$B$21+RawData!AE2343*ScoringModel!$B$31)*0.01,"")</f>
        <v/>
      </c>
      <c r="N2343" t="str">
        <f>IF(A2343&lt;&gt;"",(RawData!H2343*ScoringModel!$B$4+RawData!I2343*ScoringModel!$B$5+RawData!J2343*ScoringModel!$B$6+RawData!K2343*ScoringModel!$B$7+RawData!L2343*ScoringModel!$B$8+RawData!M2343*ScoringModel!$B$9+RawData!N2343*ScoringModel!$B$10)*0.01,"")</f>
        <v/>
      </c>
      <c r="O2343" t="str">
        <f>IF(A2343&lt;&gt;"",(RawData!O2343*ScoringModel!$B$14+RawData!P2343*ScoringModel!$B$15+RawData!Q2343*ScoringModel!$B$16+RawData!R2343*ScoringModel!$B$17+RawData!S2343*ScoringModel!$B$18+RawData!T2343*ScoringModel!$B$19+RawData!U2343*ScoringModel!$B$20)*0.01,"")</f>
        <v/>
      </c>
      <c r="P2343" t="str">
        <f>IF(A2343&lt;&gt;"",(RawData!V2343*ScoringModel!$B$24+RawData!W2343*ScoringModel!$B$25+RawData!X2343*ScoringModel!$B$26+RawData!Y2343*ScoringModel!$B$27+RawData!Z2343*ScoringModel!$B$28+RawData!AA2343*ScoringModel!$B$29+RawData!AB2343*ScoringModel!$B$30)*0.01,"")</f>
        <v/>
      </c>
      <c r="Q2343" s="19"/>
      <c r="R2343" s="19"/>
      <c r="S2343" s="19"/>
      <c r="T2343" s="19"/>
      <c r="U2343" s="19"/>
      <c r="V2343" s="19"/>
    </row>
    <row r="2344" spans="1:22" x14ac:dyDescent="0.25">
      <c r="A2344" t="str">
        <f>IF(RawData!A2344&lt;&gt;"",RawData!A2344,"")</f>
        <v/>
      </c>
      <c r="B2344" t="str">
        <f>IF(RawData!B2344&lt;&gt;"",CONCATENATE(RawData!B2344,", ",RawData!C2344),"")</f>
        <v/>
      </c>
      <c r="C2344" t="str">
        <f>IF(RawData!D2344&lt;&gt;"",RawData!D2344,"")</f>
        <v/>
      </c>
      <c r="D2344" s="28" t="str">
        <f>IF(RawData!E2344&lt;&gt;"",RawData!E2344,"")</f>
        <v/>
      </c>
      <c r="E2344" t="str">
        <f>IF(RawData!F2344&lt;&gt;"",CONCATENATE(RawData!F2344,", ",LEFT(RawData!G2344,1)),"")</f>
        <v/>
      </c>
      <c r="G2344" s="30" t="str">
        <f t="shared" si="36"/>
        <v/>
      </c>
      <c r="H2344" t="str">
        <f>IF(A2344&lt;&gt;"",VLOOKUP(G2344,ScoreRanges!$C$4:$E$8,3),"")</f>
        <v/>
      </c>
      <c r="J2344" s="30" t="str">
        <f>IF(AND(ConversionTable!$F$2&lt;&gt;"",A2344&lt;&gt;""),VLOOKUP(G2344,ConversionTable!B$2:D$402,3),"")</f>
        <v/>
      </c>
      <c r="K2344" t="str">
        <f>IF(AND(ConversionTable!$F$2&lt;&gt;"",A2344&lt;&gt;""),VLOOKUP(J2344,ConversionTable!I$4:K$7,3),"")</f>
        <v/>
      </c>
      <c r="M2344" t="str">
        <f>IF(A2344&lt;&gt;"",(RawData!AC2344*ScoringModel!$B$11+RawData!AD2344*ScoringModel!$B$21+RawData!AE2344*ScoringModel!$B$31)*0.01,"")</f>
        <v/>
      </c>
      <c r="N2344" t="str">
        <f>IF(A2344&lt;&gt;"",(RawData!H2344*ScoringModel!$B$4+RawData!I2344*ScoringModel!$B$5+RawData!J2344*ScoringModel!$B$6+RawData!K2344*ScoringModel!$B$7+RawData!L2344*ScoringModel!$B$8+RawData!M2344*ScoringModel!$B$9+RawData!N2344*ScoringModel!$B$10)*0.01,"")</f>
        <v/>
      </c>
      <c r="O2344" t="str">
        <f>IF(A2344&lt;&gt;"",(RawData!O2344*ScoringModel!$B$14+RawData!P2344*ScoringModel!$B$15+RawData!Q2344*ScoringModel!$B$16+RawData!R2344*ScoringModel!$B$17+RawData!S2344*ScoringModel!$B$18+RawData!T2344*ScoringModel!$B$19+RawData!U2344*ScoringModel!$B$20)*0.01,"")</f>
        <v/>
      </c>
      <c r="P2344" t="str">
        <f>IF(A2344&lt;&gt;"",(RawData!V2344*ScoringModel!$B$24+RawData!W2344*ScoringModel!$B$25+RawData!X2344*ScoringModel!$B$26+RawData!Y2344*ScoringModel!$B$27+RawData!Z2344*ScoringModel!$B$28+RawData!AA2344*ScoringModel!$B$29+RawData!AB2344*ScoringModel!$B$30)*0.01,"")</f>
        <v/>
      </c>
      <c r="Q2344" s="19"/>
      <c r="R2344" s="19"/>
      <c r="S2344" s="19"/>
      <c r="T2344" s="19"/>
      <c r="U2344" s="19"/>
      <c r="V2344" s="19"/>
    </row>
    <row r="2345" spans="1:22" x14ac:dyDescent="0.25">
      <c r="A2345" t="str">
        <f>IF(RawData!A2345&lt;&gt;"",RawData!A2345,"")</f>
        <v/>
      </c>
      <c r="B2345" t="str">
        <f>IF(RawData!B2345&lt;&gt;"",CONCATENATE(RawData!B2345,", ",RawData!C2345),"")</f>
        <v/>
      </c>
      <c r="C2345" t="str">
        <f>IF(RawData!D2345&lt;&gt;"",RawData!D2345,"")</f>
        <v/>
      </c>
      <c r="D2345" s="28" t="str">
        <f>IF(RawData!E2345&lt;&gt;"",RawData!E2345,"")</f>
        <v/>
      </c>
      <c r="E2345" t="str">
        <f>IF(RawData!F2345&lt;&gt;"",CONCATENATE(RawData!F2345,", ",LEFT(RawData!G2345,1)),"")</f>
        <v/>
      </c>
      <c r="G2345" s="30" t="str">
        <f t="shared" si="36"/>
        <v/>
      </c>
      <c r="H2345" t="str">
        <f>IF(A2345&lt;&gt;"",VLOOKUP(G2345,ScoreRanges!$C$4:$E$8,3),"")</f>
        <v/>
      </c>
      <c r="J2345" s="30" t="str">
        <f>IF(AND(ConversionTable!$F$2&lt;&gt;"",A2345&lt;&gt;""),VLOOKUP(G2345,ConversionTable!B$2:D$402,3),"")</f>
        <v/>
      </c>
      <c r="K2345" t="str">
        <f>IF(AND(ConversionTable!$F$2&lt;&gt;"",A2345&lt;&gt;""),VLOOKUP(J2345,ConversionTable!I$4:K$7,3),"")</f>
        <v/>
      </c>
      <c r="M2345" t="str">
        <f>IF(A2345&lt;&gt;"",(RawData!AC2345*ScoringModel!$B$11+RawData!AD2345*ScoringModel!$B$21+RawData!AE2345*ScoringModel!$B$31)*0.01,"")</f>
        <v/>
      </c>
      <c r="N2345" t="str">
        <f>IF(A2345&lt;&gt;"",(RawData!H2345*ScoringModel!$B$4+RawData!I2345*ScoringModel!$B$5+RawData!J2345*ScoringModel!$B$6+RawData!K2345*ScoringModel!$B$7+RawData!L2345*ScoringModel!$B$8+RawData!M2345*ScoringModel!$B$9+RawData!N2345*ScoringModel!$B$10)*0.01,"")</f>
        <v/>
      </c>
      <c r="O2345" t="str">
        <f>IF(A2345&lt;&gt;"",(RawData!O2345*ScoringModel!$B$14+RawData!P2345*ScoringModel!$B$15+RawData!Q2345*ScoringModel!$B$16+RawData!R2345*ScoringModel!$B$17+RawData!S2345*ScoringModel!$B$18+RawData!T2345*ScoringModel!$B$19+RawData!U2345*ScoringModel!$B$20)*0.01,"")</f>
        <v/>
      </c>
      <c r="P2345" t="str">
        <f>IF(A2345&lt;&gt;"",(RawData!V2345*ScoringModel!$B$24+RawData!W2345*ScoringModel!$B$25+RawData!X2345*ScoringModel!$B$26+RawData!Y2345*ScoringModel!$B$27+RawData!Z2345*ScoringModel!$B$28+RawData!AA2345*ScoringModel!$B$29+RawData!AB2345*ScoringModel!$B$30)*0.01,"")</f>
        <v/>
      </c>
      <c r="Q2345" s="19"/>
      <c r="R2345" s="19"/>
      <c r="S2345" s="19"/>
      <c r="T2345" s="19"/>
      <c r="U2345" s="19"/>
      <c r="V2345" s="19"/>
    </row>
    <row r="2346" spans="1:22" x14ac:dyDescent="0.25">
      <c r="A2346" t="str">
        <f>IF(RawData!A2346&lt;&gt;"",RawData!A2346,"")</f>
        <v/>
      </c>
      <c r="B2346" t="str">
        <f>IF(RawData!B2346&lt;&gt;"",CONCATENATE(RawData!B2346,", ",RawData!C2346),"")</f>
        <v/>
      </c>
      <c r="C2346" t="str">
        <f>IF(RawData!D2346&lt;&gt;"",RawData!D2346,"")</f>
        <v/>
      </c>
      <c r="D2346" s="28" t="str">
        <f>IF(RawData!E2346&lt;&gt;"",RawData!E2346,"")</f>
        <v/>
      </c>
      <c r="E2346" t="str">
        <f>IF(RawData!F2346&lt;&gt;"",CONCATENATE(RawData!F2346,", ",LEFT(RawData!G2346,1)),"")</f>
        <v/>
      </c>
      <c r="G2346" s="30" t="str">
        <f t="shared" si="36"/>
        <v/>
      </c>
      <c r="H2346" t="str">
        <f>IF(A2346&lt;&gt;"",VLOOKUP(G2346,ScoreRanges!$C$4:$E$8,3),"")</f>
        <v/>
      </c>
      <c r="J2346" s="30" t="str">
        <f>IF(AND(ConversionTable!$F$2&lt;&gt;"",A2346&lt;&gt;""),VLOOKUP(G2346,ConversionTable!B$2:D$402,3),"")</f>
        <v/>
      </c>
      <c r="K2346" t="str">
        <f>IF(AND(ConversionTable!$F$2&lt;&gt;"",A2346&lt;&gt;""),VLOOKUP(J2346,ConversionTable!I$4:K$7,3),"")</f>
        <v/>
      </c>
      <c r="M2346" t="str">
        <f>IF(A2346&lt;&gt;"",(RawData!AC2346*ScoringModel!$B$11+RawData!AD2346*ScoringModel!$B$21+RawData!AE2346*ScoringModel!$B$31)*0.01,"")</f>
        <v/>
      </c>
      <c r="N2346" t="str">
        <f>IF(A2346&lt;&gt;"",(RawData!H2346*ScoringModel!$B$4+RawData!I2346*ScoringModel!$B$5+RawData!J2346*ScoringModel!$B$6+RawData!K2346*ScoringModel!$B$7+RawData!L2346*ScoringModel!$B$8+RawData!M2346*ScoringModel!$B$9+RawData!N2346*ScoringModel!$B$10)*0.01,"")</f>
        <v/>
      </c>
      <c r="O2346" t="str">
        <f>IF(A2346&lt;&gt;"",(RawData!O2346*ScoringModel!$B$14+RawData!P2346*ScoringModel!$B$15+RawData!Q2346*ScoringModel!$B$16+RawData!R2346*ScoringModel!$B$17+RawData!S2346*ScoringModel!$B$18+RawData!T2346*ScoringModel!$B$19+RawData!U2346*ScoringModel!$B$20)*0.01,"")</f>
        <v/>
      </c>
      <c r="P2346" t="str">
        <f>IF(A2346&lt;&gt;"",(RawData!V2346*ScoringModel!$B$24+RawData!W2346*ScoringModel!$B$25+RawData!X2346*ScoringModel!$B$26+RawData!Y2346*ScoringModel!$B$27+RawData!Z2346*ScoringModel!$B$28+RawData!AA2346*ScoringModel!$B$29+RawData!AB2346*ScoringModel!$B$30)*0.01,"")</f>
        <v/>
      </c>
      <c r="Q2346" s="19"/>
      <c r="R2346" s="19"/>
      <c r="S2346" s="19"/>
      <c r="T2346" s="19"/>
      <c r="U2346" s="19"/>
      <c r="V2346" s="19"/>
    </row>
    <row r="2347" spans="1:22" x14ac:dyDescent="0.25">
      <c r="A2347" t="str">
        <f>IF(RawData!A2347&lt;&gt;"",RawData!A2347,"")</f>
        <v/>
      </c>
      <c r="B2347" t="str">
        <f>IF(RawData!B2347&lt;&gt;"",CONCATENATE(RawData!B2347,", ",RawData!C2347),"")</f>
        <v/>
      </c>
      <c r="C2347" t="str">
        <f>IF(RawData!D2347&lt;&gt;"",RawData!D2347,"")</f>
        <v/>
      </c>
      <c r="D2347" s="28" t="str">
        <f>IF(RawData!E2347&lt;&gt;"",RawData!E2347,"")</f>
        <v/>
      </c>
      <c r="E2347" t="str">
        <f>IF(RawData!F2347&lt;&gt;"",CONCATENATE(RawData!F2347,", ",LEFT(RawData!G2347,1)),"")</f>
        <v/>
      </c>
      <c r="G2347" s="30" t="str">
        <f t="shared" si="36"/>
        <v/>
      </c>
      <c r="H2347" t="str">
        <f>IF(A2347&lt;&gt;"",VLOOKUP(G2347,ScoreRanges!$C$4:$E$8,3),"")</f>
        <v/>
      </c>
      <c r="J2347" s="30" t="str">
        <f>IF(AND(ConversionTable!$F$2&lt;&gt;"",A2347&lt;&gt;""),VLOOKUP(G2347,ConversionTable!B$2:D$402,3),"")</f>
        <v/>
      </c>
      <c r="K2347" t="str">
        <f>IF(AND(ConversionTable!$F$2&lt;&gt;"",A2347&lt;&gt;""),VLOOKUP(J2347,ConversionTable!I$4:K$7,3),"")</f>
        <v/>
      </c>
      <c r="M2347" t="str">
        <f>IF(A2347&lt;&gt;"",(RawData!AC2347*ScoringModel!$B$11+RawData!AD2347*ScoringModel!$B$21+RawData!AE2347*ScoringModel!$B$31)*0.01,"")</f>
        <v/>
      </c>
      <c r="N2347" t="str">
        <f>IF(A2347&lt;&gt;"",(RawData!H2347*ScoringModel!$B$4+RawData!I2347*ScoringModel!$B$5+RawData!J2347*ScoringModel!$B$6+RawData!K2347*ScoringModel!$B$7+RawData!L2347*ScoringModel!$B$8+RawData!M2347*ScoringModel!$B$9+RawData!N2347*ScoringModel!$B$10)*0.01,"")</f>
        <v/>
      </c>
      <c r="O2347" t="str">
        <f>IF(A2347&lt;&gt;"",(RawData!O2347*ScoringModel!$B$14+RawData!P2347*ScoringModel!$B$15+RawData!Q2347*ScoringModel!$B$16+RawData!R2347*ScoringModel!$B$17+RawData!S2347*ScoringModel!$B$18+RawData!T2347*ScoringModel!$B$19+RawData!U2347*ScoringModel!$B$20)*0.01,"")</f>
        <v/>
      </c>
      <c r="P2347" t="str">
        <f>IF(A2347&lt;&gt;"",(RawData!V2347*ScoringModel!$B$24+RawData!W2347*ScoringModel!$B$25+RawData!X2347*ScoringModel!$B$26+RawData!Y2347*ScoringModel!$B$27+RawData!Z2347*ScoringModel!$B$28+RawData!AA2347*ScoringModel!$B$29+RawData!AB2347*ScoringModel!$B$30)*0.01,"")</f>
        <v/>
      </c>
      <c r="Q2347" s="19"/>
      <c r="R2347" s="19"/>
      <c r="S2347" s="19"/>
      <c r="T2347" s="19"/>
      <c r="U2347" s="19"/>
      <c r="V2347" s="19"/>
    </row>
    <row r="2348" spans="1:22" x14ac:dyDescent="0.25">
      <c r="A2348" t="str">
        <f>IF(RawData!A2348&lt;&gt;"",RawData!A2348,"")</f>
        <v/>
      </c>
      <c r="B2348" t="str">
        <f>IF(RawData!B2348&lt;&gt;"",CONCATENATE(RawData!B2348,", ",RawData!C2348),"")</f>
        <v/>
      </c>
      <c r="C2348" t="str">
        <f>IF(RawData!D2348&lt;&gt;"",RawData!D2348,"")</f>
        <v/>
      </c>
      <c r="D2348" s="28" t="str">
        <f>IF(RawData!E2348&lt;&gt;"",RawData!E2348,"")</f>
        <v/>
      </c>
      <c r="E2348" t="str">
        <f>IF(RawData!F2348&lt;&gt;"",CONCATENATE(RawData!F2348,", ",LEFT(RawData!G2348,1)),"")</f>
        <v/>
      </c>
      <c r="G2348" s="30" t="str">
        <f t="shared" si="36"/>
        <v/>
      </c>
      <c r="H2348" t="str">
        <f>IF(A2348&lt;&gt;"",VLOOKUP(G2348,ScoreRanges!$C$4:$E$8,3),"")</f>
        <v/>
      </c>
      <c r="J2348" s="30" t="str">
        <f>IF(AND(ConversionTable!$F$2&lt;&gt;"",A2348&lt;&gt;""),VLOOKUP(G2348,ConversionTable!B$2:D$402,3),"")</f>
        <v/>
      </c>
      <c r="K2348" t="str">
        <f>IF(AND(ConversionTable!$F$2&lt;&gt;"",A2348&lt;&gt;""),VLOOKUP(J2348,ConversionTable!I$4:K$7,3),"")</f>
        <v/>
      </c>
      <c r="M2348" t="str">
        <f>IF(A2348&lt;&gt;"",(RawData!AC2348*ScoringModel!$B$11+RawData!AD2348*ScoringModel!$B$21+RawData!AE2348*ScoringModel!$B$31)*0.01,"")</f>
        <v/>
      </c>
      <c r="N2348" t="str">
        <f>IF(A2348&lt;&gt;"",(RawData!H2348*ScoringModel!$B$4+RawData!I2348*ScoringModel!$B$5+RawData!J2348*ScoringModel!$B$6+RawData!K2348*ScoringModel!$B$7+RawData!L2348*ScoringModel!$B$8+RawData!M2348*ScoringModel!$B$9+RawData!N2348*ScoringModel!$B$10)*0.01,"")</f>
        <v/>
      </c>
      <c r="O2348" t="str">
        <f>IF(A2348&lt;&gt;"",(RawData!O2348*ScoringModel!$B$14+RawData!P2348*ScoringModel!$B$15+RawData!Q2348*ScoringModel!$B$16+RawData!R2348*ScoringModel!$B$17+RawData!S2348*ScoringModel!$B$18+RawData!T2348*ScoringModel!$B$19+RawData!U2348*ScoringModel!$B$20)*0.01,"")</f>
        <v/>
      </c>
      <c r="P2348" t="str">
        <f>IF(A2348&lt;&gt;"",(RawData!V2348*ScoringModel!$B$24+RawData!W2348*ScoringModel!$B$25+RawData!X2348*ScoringModel!$B$26+RawData!Y2348*ScoringModel!$B$27+RawData!Z2348*ScoringModel!$B$28+RawData!AA2348*ScoringModel!$B$29+RawData!AB2348*ScoringModel!$B$30)*0.01,"")</f>
        <v/>
      </c>
      <c r="Q2348" s="19"/>
      <c r="R2348" s="19"/>
      <c r="S2348" s="19"/>
      <c r="T2348" s="19"/>
      <c r="U2348" s="19"/>
      <c r="V2348" s="19"/>
    </row>
    <row r="2349" spans="1:22" x14ac:dyDescent="0.25">
      <c r="A2349" t="str">
        <f>IF(RawData!A2349&lt;&gt;"",RawData!A2349,"")</f>
        <v/>
      </c>
      <c r="B2349" t="str">
        <f>IF(RawData!B2349&lt;&gt;"",CONCATENATE(RawData!B2349,", ",RawData!C2349),"")</f>
        <v/>
      </c>
      <c r="C2349" t="str">
        <f>IF(RawData!D2349&lt;&gt;"",RawData!D2349,"")</f>
        <v/>
      </c>
      <c r="D2349" s="28" t="str">
        <f>IF(RawData!E2349&lt;&gt;"",RawData!E2349,"")</f>
        <v/>
      </c>
      <c r="E2349" t="str">
        <f>IF(RawData!F2349&lt;&gt;"",CONCATENATE(RawData!F2349,", ",LEFT(RawData!G2349,1)),"")</f>
        <v/>
      </c>
      <c r="G2349" s="30" t="str">
        <f t="shared" si="36"/>
        <v/>
      </c>
      <c r="H2349" t="str">
        <f>IF(A2349&lt;&gt;"",VLOOKUP(G2349,ScoreRanges!$C$4:$E$8,3),"")</f>
        <v/>
      </c>
      <c r="J2349" s="30" t="str">
        <f>IF(AND(ConversionTable!$F$2&lt;&gt;"",A2349&lt;&gt;""),VLOOKUP(G2349,ConversionTable!B$2:D$402,3),"")</f>
        <v/>
      </c>
      <c r="K2349" t="str">
        <f>IF(AND(ConversionTable!$F$2&lt;&gt;"",A2349&lt;&gt;""),VLOOKUP(J2349,ConversionTable!I$4:K$7,3),"")</f>
        <v/>
      </c>
      <c r="M2349" t="str">
        <f>IF(A2349&lt;&gt;"",(RawData!AC2349*ScoringModel!$B$11+RawData!AD2349*ScoringModel!$B$21+RawData!AE2349*ScoringModel!$B$31)*0.01,"")</f>
        <v/>
      </c>
      <c r="N2349" t="str">
        <f>IF(A2349&lt;&gt;"",(RawData!H2349*ScoringModel!$B$4+RawData!I2349*ScoringModel!$B$5+RawData!J2349*ScoringModel!$B$6+RawData!K2349*ScoringModel!$B$7+RawData!L2349*ScoringModel!$B$8+RawData!M2349*ScoringModel!$B$9+RawData!N2349*ScoringModel!$B$10)*0.01,"")</f>
        <v/>
      </c>
      <c r="O2349" t="str">
        <f>IF(A2349&lt;&gt;"",(RawData!O2349*ScoringModel!$B$14+RawData!P2349*ScoringModel!$B$15+RawData!Q2349*ScoringModel!$B$16+RawData!R2349*ScoringModel!$B$17+RawData!S2349*ScoringModel!$B$18+RawData!T2349*ScoringModel!$B$19+RawData!U2349*ScoringModel!$B$20)*0.01,"")</f>
        <v/>
      </c>
      <c r="P2349" t="str">
        <f>IF(A2349&lt;&gt;"",(RawData!V2349*ScoringModel!$B$24+RawData!W2349*ScoringModel!$B$25+RawData!X2349*ScoringModel!$B$26+RawData!Y2349*ScoringModel!$B$27+RawData!Z2349*ScoringModel!$B$28+RawData!AA2349*ScoringModel!$B$29+RawData!AB2349*ScoringModel!$B$30)*0.01,"")</f>
        <v/>
      </c>
      <c r="Q2349" s="19"/>
      <c r="R2349" s="19"/>
      <c r="S2349" s="19"/>
      <c r="T2349" s="19"/>
      <c r="U2349" s="19"/>
      <c r="V2349" s="19"/>
    </row>
    <row r="2350" spans="1:22" x14ac:dyDescent="0.25">
      <c r="A2350" t="str">
        <f>IF(RawData!A2350&lt;&gt;"",RawData!A2350,"")</f>
        <v/>
      </c>
      <c r="B2350" t="str">
        <f>IF(RawData!B2350&lt;&gt;"",CONCATENATE(RawData!B2350,", ",RawData!C2350),"")</f>
        <v/>
      </c>
      <c r="C2350" t="str">
        <f>IF(RawData!D2350&lt;&gt;"",RawData!D2350,"")</f>
        <v/>
      </c>
      <c r="D2350" s="28" t="str">
        <f>IF(RawData!E2350&lt;&gt;"",RawData!E2350,"")</f>
        <v/>
      </c>
      <c r="E2350" t="str">
        <f>IF(RawData!F2350&lt;&gt;"",CONCATENATE(RawData!F2350,", ",LEFT(RawData!G2350,1)),"")</f>
        <v/>
      </c>
      <c r="G2350" s="30" t="str">
        <f t="shared" si="36"/>
        <v/>
      </c>
      <c r="H2350" t="str">
        <f>IF(A2350&lt;&gt;"",VLOOKUP(G2350,ScoreRanges!$C$4:$E$8,3),"")</f>
        <v/>
      </c>
      <c r="J2350" s="30" t="str">
        <f>IF(AND(ConversionTable!$F$2&lt;&gt;"",A2350&lt;&gt;""),VLOOKUP(G2350,ConversionTable!B$2:D$402,3),"")</f>
        <v/>
      </c>
      <c r="K2350" t="str">
        <f>IF(AND(ConversionTable!$F$2&lt;&gt;"",A2350&lt;&gt;""),VLOOKUP(J2350,ConversionTable!I$4:K$7,3),"")</f>
        <v/>
      </c>
      <c r="M2350" t="str">
        <f>IF(A2350&lt;&gt;"",(RawData!AC2350*ScoringModel!$B$11+RawData!AD2350*ScoringModel!$B$21+RawData!AE2350*ScoringModel!$B$31)*0.01,"")</f>
        <v/>
      </c>
      <c r="N2350" t="str">
        <f>IF(A2350&lt;&gt;"",(RawData!H2350*ScoringModel!$B$4+RawData!I2350*ScoringModel!$B$5+RawData!J2350*ScoringModel!$B$6+RawData!K2350*ScoringModel!$B$7+RawData!L2350*ScoringModel!$B$8+RawData!M2350*ScoringModel!$B$9+RawData!N2350*ScoringModel!$B$10)*0.01,"")</f>
        <v/>
      </c>
      <c r="O2350" t="str">
        <f>IF(A2350&lt;&gt;"",(RawData!O2350*ScoringModel!$B$14+RawData!P2350*ScoringModel!$B$15+RawData!Q2350*ScoringModel!$B$16+RawData!R2350*ScoringModel!$B$17+RawData!S2350*ScoringModel!$B$18+RawData!T2350*ScoringModel!$B$19+RawData!U2350*ScoringModel!$B$20)*0.01,"")</f>
        <v/>
      </c>
      <c r="P2350" t="str">
        <f>IF(A2350&lt;&gt;"",(RawData!V2350*ScoringModel!$B$24+RawData!W2350*ScoringModel!$B$25+RawData!X2350*ScoringModel!$B$26+RawData!Y2350*ScoringModel!$B$27+RawData!Z2350*ScoringModel!$B$28+RawData!AA2350*ScoringModel!$B$29+RawData!AB2350*ScoringModel!$B$30)*0.01,"")</f>
        <v/>
      </c>
      <c r="Q2350" s="19"/>
      <c r="R2350" s="19"/>
      <c r="S2350" s="19"/>
      <c r="T2350" s="19"/>
      <c r="U2350" s="19"/>
      <c r="V2350" s="19"/>
    </row>
    <row r="2351" spans="1:22" x14ac:dyDescent="0.25">
      <c r="A2351" t="str">
        <f>IF(RawData!A2351&lt;&gt;"",RawData!A2351,"")</f>
        <v/>
      </c>
      <c r="B2351" t="str">
        <f>IF(RawData!B2351&lt;&gt;"",CONCATENATE(RawData!B2351,", ",RawData!C2351),"")</f>
        <v/>
      </c>
      <c r="C2351" t="str">
        <f>IF(RawData!D2351&lt;&gt;"",RawData!D2351,"")</f>
        <v/>
      </c>
      <c r="D2351" s="28" t="str">
        <f>IF(RawData!E2351&lt;&gt;"",RawData!E2351,"")</f>
        <v/>
      </c>
      <c r="E2351" t="str">
        <f>IF(RawData!F2351&lt;&gt;"",CONCATENATE(RawData!F2351,", ",LEFT(RawData!G2351,1)),"")</f>
        <v/>
      </c>
      <c r="G2351" s="30" t="str">
        <f t="shared" si="36"/>
        <v/>
      </c>
      <c r="H2351" t="str">
        <f>IF(A2351&lt;&gt;"",VLOOKUP(G2351,ScoreRanges!$C$4:$E$8,3),"")</f>
        <v/>
      </c>
      <c r="J2351" s="30" t="str">
        <f>IF(AND(ConversionTable!$F$2&lt;&gt;"",A2351&lt;&gt;""),VLOOKUP(G2351,ConversionTable!B$2:D$402,3),"")</f>
        <v/>
      </c>
      <c r="K2351" t="str">
        <f>IF(AND(ConversionTable!$F$2&lt;&gt;"",A2351&lt;&gt;""),VLOOKUP(J2351,ConversionTable!I$4:K$7,3),"")</f>
        <v/>
      </c>
      <c r="M2351" t="str">
        <f>IF(A2351&lt;&gt;"",(RawData!AC2351*ScoringModel!$B$11+RawData!AD2351*ScoringModel!$B$21+RawData!AE2351*ScoringModel!$B$31)*0.01,"")</f>
        <v/>
      </c>
      <c r="N2351" t="str">
        <f>IF(A2351&lt;&gt;"",(RawData!H2351*ScoringModel!$B$4+RawData!I2351*ScoringModel!$B$5+RawData!J2351*ScoringModel!$B$6+RawData!K2351*ScoringModel!$B$7+RawData!L2351*ScoringModel!$B$8+RawData!M2351*ScoringModel!$B$9+RawData!N2351*ScoringModel!$B$10)*0.01,"")</f>
        <v/>
      </c>
      <c r="O2351" t="str">
        <f>IF(A2351&lt;&gt;"",(RawData!O2351*ScoringModel!$B$14+RawData!P2351*ScoringModel!$B$15+RawData!Q2351*ScoringModel!$B$16+RawData!R2351*ScoringModel!$B$17+RawData!S2351*ScoringModel!$B$18+RawData!T2351*ScoringModel!$B$19+RawData!U2351*ScoringModel!$B$20)*0.01,"")</f>
        <v/>
      </c>
      <c r="P2351" t="str">
        <f>IF(A2351&lt;&gt;"",(RawData!V2351*ScoringModel!$B$24+RawData!W2351*ScoringModel!$B$25+RawData!X2351*ScoringModel!$B$26+RawData!Y2351*ScoringModel!$B$27+RawData!Z2351*ScoringModel!$B$28+RawData!AA2351*ScoringModel!$B$29+RawData!AB2351*ScoringModel!$B$30)*0.01,"")</f>
        <v/>
      </c>
      <c r="Q2351" s="19"/>
      <c r="R2351" s="19"/>
      <c r="S2351" s="19"/>
      <c r="T2351" s="19"/>
      <c r="U2351" s="19"/>
      <c r="V2351" s="19"/>
    </row>
    <row r="2352" spans="1:22" x14ac:dyDescent="0.25">
      <c r="A2352" t="str">
        <f>IF(RawData!A2352&lt;&gt;"",RawData!A2352,"")</f>
        <v/>
      </c>
      <c r="B2352" t="str">
        <f>IF(RawData!B2352&lt;&gt;"",CONCATENATE(RawData!B2352,", ",RawData!C2352),"")</f>
        <v/>
      </c>
      <c r="C2352" t="str">
        <f>IF(RawData!D2352&lt;&gt;"",RawData!D2352,"")</f>
        <v/>
      </c>
      <c r="D2352" s="28" t="str">
        <f>IF(RawData!E2352&lt;&gt;"",RawData!E2352,"")</f>
        <v/>
      </c>
      <c r="E2352" t="str">
        <f>IF(RawData!F2352&lt;&gt;"",CONCATENATE(RawData!F2352,", ",LEFT(RawData!G2352,1)),"")</f>
        <v/>
      </c>
      <c r="G2352" s="30" t="str">
        <f t="shared" si="36"/>
        <v/>
      </c>
      <c r="H2352" t="str">
        <f>IF(A2352&lt;&gt;"",VLOOKUP(G2352,ScoreRanges!$C$4:$E$8,3),"")</f>
        <v/>
      </c>
      <c r="J2352" s="30" t="str">
        <f>IF(AND(ConversionTable!$F$2&lt;&gt;"",A2352&lt;&gt;""),VLOOKUP(G2352,ConversionTable!B$2:D$402,3),"")</f>
        <v/>
      </c>
      <c r="K2352" t="str">
        <f>IF(AND(ConversionTable!$F$2&lt;&gt;"",A2352&lt;&gt;""),VLOOKUP(J2352,ConversionTable!I$4:K$7,3),"")</f>
        <v/>
      </c>
      <c r="M2352" t="str">
        <f>IF(A2352&lt;&gt;"",(RawData!AC2352*ScoringModel!$B$11+RawData!AD2352*ScoringModel!$B$21+RawData!AE2352*ScoringModel!$B$31)*0.01,"")</f>
        <v/>
      </c>
      <c r="N2352" t="str">
        <f>IF(A2352&lt;&gt;"",(RawData!H2352*ScoringModel!$B$4+RawData!I2352*ScoringModel!$B$5+RawData!J2352*ScoringModel!$B$6+RawData!K2352*ScoringModel!$B$7+RawData!L2352*ScoringModel!$B$8+RawData!M2352*ScoringModel!$B$9+RawData!N2352*ScoringModel!$B$10)*0.01,"")</f>
        <v/>
      </c>
      <c r="O2352" t="str">
        <f>IF(A2352&lt;&gt;"",(RawData!O2352*ScoringModel!$B$14+RawData!P2352*ScoringModel!$B$15+RawData!Q2352*ScoringModel!$B$16+RawData!R2352*ScoringModel!$B$17+RawData!S2352*ScoringModel!$B$18+RawData!T2352*ScoringModel!$B$19+RawData!U2352*ScoringModel!$B$20)*0.01,"")</f>
        <v/>
      </c>
      <c r="P2352" t="str">
        <f>IF(A2352&lt;&gt;"",(RawData!V2352*ScoringModel!$B$24+RawData!W2352*ScoringModel!$B$25+RawData!X2352*ScoringModel!$B$26+RawData!Y2352*ScoringModel!$B$27+RawData!Z2352*ScoringModel!$B$28+RawData!AA2352*ScoringModel!$B$29+RawData!AB2352*ScoringModel!$B$30)*0.01,"")</f>
        <v/>
      </c>
      <c r="Q2352" s="19"/>
      <c r="R2352" s="19"/>
      <c r="S2352" s="19"/>
      <c r="T2352" s="19"/>
      <c r="U2352" s="19"/>
      <c r="V2352" s="19"/>
    </row>
    <row r="2353" spans="1:22" x14ac:dyDescent="0.25">
      <c r="A2353" t="str">
        <f>IF(RawData!A2353&lt;&gt;"",RawData!A2353,"")</f>
        <v/>
      </c>
      <c r="B2353" t="str">
        <f>IF(RawData!B2353&lt;&gt;"",CONCATENATE(RawData!B2353,", ",RawData!C2353),"")</f>
        <v/>
      </c>
      <c r="C2353" t="str">
        <f>IF(RawData!D2353&lt;&gt;"",RawData!D2353,"")</f>
        <v/>
      </c>
      <c r="D2353" s="28" t="str">
        <f>IF(RawData!E2353&lt;&gt;"",RawData!E2353,"")</f>
        <v/>
      </c>
      <c r="E2353" t="str">
        <f>IF(RawData!F2353&lt;&gt;"",CONCATENATE(RawData!F2353,", ",LEFT(RawData!G2353,1)),"")</f>
        <v/>
      </c>
      <c r="G2353" s="30" t="str">
        <f t="shared" si="36"/>
        <v/>
      </c>
      <c r="H2353" t="str">
        <f>IF(A2353&lt;&gt;"",VLOOKUP(G2353,ScoreRanges!$C$4:$E$8,3),"")</f>
        <v/>
      </c>
      <c r="J2353" s="30" t="str">
        <f>IF(AND(ConversionTable!$F$2&lt;&gt;"",A2353&lt;&gt;""),VLOOKUP(G2353,ConversionTable!B$2:D$402,3),"")</f>
        <v/>
      </c>
      <c r="K2353" t="str">
        <f>IF(AND(ConversionTable!$F$2&lt;&gt;"",A2353&lt;&gt;""),VLOOKUP(J2353,ConversionTable!I$4:K$7,3),"")</f>
        <v/>
      </c>
      <c r="M2353" t="str">
        <f>IF(A2353&lt;&gt;"",(RawData!AC2353*ScoringModel!$B$11+RawData!AD2353*ScoringModel!$B$21+RawData!AE2353*ScoringModel!$B$31)*0.01,"")</f>
        <v/>
      </c>
      <c r="N2353" t="str">
        <f>IF(A2353&lt;&gt;"",(RawData!H2353*ScoringModel!$B$4+RawData!I2353*ScoringModel!$B$5+RawData!J2353*ScoringModel!$B$6+RawData!K2353*ScoringModel!$B$7+RawData!L2353*ScoringModel!$B$8+RawData!M2353*ScoringModel!$B$9+RawData!N2353*ScoringModel!$B$10)*0.01,"")</f>
        <v/>
      </c>
      <c r="O2353" t="str">
        <f>IF(A2353&lt;&gt;"",(RawData!O2353*ScoringModel!$B$14+RawData!P2353*ScoringModel!$B$15+RawData!Q2353*ScoringModel!$B$16+RawData!R2353*ScoringModel!$B$17+RawData!S2353*ScoringModel!$B$18+RawData!T2353*ScoringModel!$B$19+RawData!U2353*ScoringModel!$B$20)*0.01,"")</f>
        <v/>
      </c>
      <c r="P2353" t="str">
        <f>IF(A2353&lt;&gt;"",(RawData!V2353*ScoringModel!$B$24+RawData!W2353*ScoringModel!$B$25+RawData!X2353*ScoringModel!$B$26+RawData!Y2353*ScoringModel!$B$27+RawData!Z2353*ScoringModel!$B$28+RawData!AA2353*ScoringModel!$B$29+RawData!AB2353*ScoringModel!$B$30)*0.01,"")</f>
        <v/>
      </c>
      <c r="Q2353" s="19"/>
      <c r="R2353" s="19"/>
      <c r="S2353" s="19"/>
      <c r="T2353" s="19"/>
      <c r="U2353" s="19"/>
      <c r="V2353" s="19"/>
    </row>
    <row r="2354" spans="1:22" x14ac:dyDescent="0.25">
      <c r="A2354" t="str">
        <f>IF(RawData!A2354&lt;&gt;"",RawData!A2354,"")</f>
        <v/>
      </c>
      <c r="B2354" t="str">
        <f>IF(RawData!B2354&lt;&gt;"",CONCATENATE(RawData!B2354,", ",RawData!C2354),"")</f>
        <v/>
      </c>
      <c r="C2354" t="str">
        <f>IF(RawData!D2354&lt;&gt;"",RawData!D2354,"")</f>
        <v/>
      </c>
      <c r="D2354" s="28" t="str">
        <f>IF(RawData!E2354&lt;&gt;"",RawData!E2354,"")</f>
        <v/>
      </c>
      <c r="E2354" t="str">
        <f>IF(RawData!F2354&lt;&gt;"",CONCATENATE(RawData!F2354,", ",LEFT(RawData!G2354,1)),"")</f>
        <v/>
      </c>
      <c r="G2354" s="30" t="str">
        <f t="shared" si="36"/>
        <v/>
      </c>
      <c r="H2354" t="str">
        <f>IF(A2354&lt;&gt;"",VLOOKUP(G2354,ScoreRanges!$C$4:$E$8,3),"")</f>
        <v/>
      </c>
      <c r="J2354" s="30" t="str">
        <f>IF(AND(ConversionTable!$F$2&lt;&gt;"",A2354&lt;&gt;""),VLOOKUP(G2354,ConversionTable!B$2:D$402,3),"")</f>
        <v/>
      </c>
      <c r="K2354" t="str">
        <f>IF(AND(ConversionTable!$F$2&lt;&gt;"",A2354&lt;&gt;""),VLOOKUP(J2354,ConversionTable!I$4:K$7,3),"")</f>
        <v/>
      </c>
      <c r="M2354" t="str">
        <f>IF(A2354&lt;&gt;"",(RawData!AC2354*ScoringModel!$B$11+RawData!AD2354*ScoringModel!$B$21+RawData!AE2354*ScoringModel!$B$31)*0.01,"")</f>
        <v/>
      </c>
      <c r="N2354" t="str">
        <f>IF(A2354&lt;&gt;"",(RawData!H2354*ScoringModel!$B$4+RawData!I2354*ScoringModel!$B$5+RawData!J2354*ScoringModel!$B$6+RawData!K2354*ScoringModel!$B$7+RawData!L2354*ScoringModel!$B$8+RawData!M2354*ScoringModel!$B$9+RawData!N2354*ScoringModel!$B$10)*0.01,"")</f>
        <v/>
      </c>
      <c r="O2354" t="str">
        <f>IF(A2354&lt;&gt;"",(RawData!O2354*ScoringModel!$B$14+RawData!P2354*ScoringModel!$B$15+RawData!Q2354*ScoringModel!$B$16+RawData!R2354*ScoringModel!$B$17+RawData!S2354*ScoringModel!$B$18+RawData!T2354*ScoringModel!$B$19+RawData!U2354*ScoringModel!$B$20)*0.01,"")</f>
        <v/>
      </c>
      <c r="P2354" t="str">
        <f>IF(A2354&lt;&gt;"",(RawData!V2354*ScoringModel!$B$24+RawData!W2354*ScoringModel!$B$25+RawData!X2354*ScoringModel!$B$26+RawData!Y2354*ScoringModel!$B$27+RawData!Z2354*ScoringModel!$B$28+RawData!AA2354*ScoringModel!$B$29+RawData!AB2354*ScoringModel!$B$30)*0.01,"")</f>
        <v/>
      </c>
      <c r="Q2354" s="19"/>
      <c r="R2354" s="19"/>
      <c r="S2354" s="19"/>
      <c r="T2354" s="19"/>
      <c r="U2354" s="19"/>
      <c r="V2354" s="19"/>
    </row>
    <row r="2355" spans="1:22" x14ac:dyDescent="0.25">
      <c r="A2355" t="str">
        <f>IF(RawData!A2355&lt;&gt;"",RawData!A2355,"")</f>
        <v/>
      </c>
      <c r="B2355" t="str">
        <f>IF(RawData!B2355&lt;&gt;"",CONCATENATE(RawData!B2355,", ",RawData!C2355),"")</f>
        <v/>
      </c>
      <c r="C2355" t="str">
        <f>IF(RawData!D2355&lt;&gt;"",RawData!D2355,"")</f>
        <v/>
      </c>
      <c r="D2355" s="28" t="str">
        <f>IF(RawData!E2355&lt;&gt;"",RawData!E2355,"")</f>
        <v/>
      </c>
      <c r="E2355" t="str">
        <f>IF(RawData!F2355&lt;&gt;"",CONCATENATE(RawData!F2355,", ",LEFT(RawData!G2355,1)),"")</f>
        <v/>
      </c>
      <c r="G2355" s="30" t="str">
        <f t="shared" si="36"/>
        <v/>
      </c>
      <c r="H2355" t="str">
        <f>IF(A2355&lt;&gt;"",VLOOKUP(G2355,ScoreRanges!$C$4:$E$8,3),"")</f>
        <v/>
      </c>
      <c r="J2355" s="30" t="str">
        <f>IF(AND(ConversionTable!$F$2&lt;&gt;"",A2355&lt;&gt;""),VLOOKUP(G2355,ConversionTable!B$2:D$402,3),"")</f>
        <v/>
      </c>
      <c r="K2355" t="str">
        <f>IF(AND(ConversionTable!$F$2&lt;&gt;"",A2355&lt;&gt;""),VLOOKUP(J2355,ConversionTable!I$4:K$7,3),"")</f>
        <v/>
      </c>
      <c r="M2355" t="str">
        <f>IF(A2355&lt;&gt;"",(RawData!AC2355*ScoringModel!$B$11+RawData!AD2355*ScoringModel!$B$21+RawData!AE2355*ScoringModel!$B$31)*0.01,"")</f>
        <v/>
      </c>
      <c r="N2355" t="str">
        <f>IF(A2355&lt;&gt;"",(RawData!H2355*ScoringModel!$B$4+RawData!I2355*ScoringModel!$B$5+RawData!J2355*ScoringModel!$B$6+RawData!K2355*ScoringModel!$B$7+RawData!L2355*ScoringModel!$B$8+RawData!M2355*ScoringModel!$B$9+RawData!N2355*ScoringModel!$B$10)*0.01,"")</f>
        <v/>
      </c>
      <c r="O2355" t="str">
        <f>IF(A2355&lt;&gt;"",(RawData!O2355*ScoringModel!$B$14+RawData!P2355*ScoringModel!$B$15+RawData!Q2355*ScoringModel!$B$16+RawData!R2355*ScoringModel!$B$17+RawData!S2355*ScoringModel!$B$18+RawData!T2355*ScoringModel!$B$19+RawData!U2355*ScoringModel!$B$20)*0.01,"")</f>
        <v/>
      </c>
      <c r="P2355" t="str">
        <f>IF(A2355&lt;&gt;"",(RawData!V2355*ScoringModel!$B$24+RawData!W2355*ScoringModel!$B$25+RawData!X2355*ScoringModel!$B$26+RawData!Y2355*ScoringModel!$B$27+RawData!Z2355*ScoringModel!$B$28+RawData!AA2355*ScoringModel!$B$29+RawData!AB2355*ScoringModel!$B$30)*0.01,"")</f>
        <v/>
      </c>
      <c r="Q2355" s="19"/>
      <c r="R2355" s="19"/>
      <c r="S2355" s="19"/>
      <c r="T2355" s="19"/>
      <c r="U2355" s="19"/>
      <c r="V2355" s="19"/>
    </row>
    <row r="2356" spans="1:22" x14ac:dyDescent="0.25">
      <c r="A2356" t="str">
        <f>IF(RawData!A2356&lt;&gt;"",RawData!A2356,"")</f>
        <v/>
      </c>
      <c r="B2356" t="str">
        <f>IF(RawData!B2356&lt;&gt;"",CONCATENATE(RawData!B2356,", ",RawData!C2356),"")</f>
        <v/>
      </c>
      <c r="C2356" t="str">
        <f>IF(RawData!D2356&lt;&gt;"",RawData!D2356,"")</f>
        <v/>
      </c>
      <c r="D2356" s="28" t="str">
        <f>IF(RawData!E2356&lt;&gt;"",RawData!E2356,"")</f>
        <v/>
      </c>
      <c r="E2356" t="str">
        <f>IF(RawData!F2356&lt;&gt;"",CONCATENATE(RawData!F2356,", ",LEFT(RawData!G2356,1)),"")</f>
        <v/>
      </c>
      <c r="G2356" s="30" t="str">
        <f t="shared" si="36"/>
        <v/>
      </c>
      <c r="H2356" t="str">
        <f>IF(A2356&lt;&gt;"",VLOOKUP(G2356,ScoreRanges!$C$4:$E$8,3),"")</f>
        <v/>
      </c>
      <c r="J2356" s="30" t="str">
        <f>IF(AND(ConversionTable!$F$2&lt;&gt;"",A2356&lt;&gt;""),VLOOKUP(G2356,ConversionTable!B$2:D$402,3),"")</f>
        <v/>
      </c>
      <c r="K2356" t="str">
        <f>IF(AND(ConversionTable!$F$2&lt;&gt;"",A2356&lt;&gt;""),VLOOKUP(J2356,ConversionTable!I$4:K$7,3),"")</f>
        <v/>
      </c>
      <c r="M2356" t="str">
        <f>IF(A2356&lt;&gt;"",(RawData!AC2356*ScoringModel!$B$11+RawData!AD2356*ScoringModel!$B$21+RawData!AE2356*ScoringModel!$B$31)*0.01,"")</f>
        <v/>
      </c>
      <c r="N2356" t="str">
        <f>IF(A2356&lt;&gt;"",(RawData!H2356*ScoringModel!$B$4+RawData!I2356*ScoringModel!$B$5+RawData!J2356*ScoringModel!$B$6+RawData!K2356*ScoringModel!$B$7+RawData!L2356*ScoringModel!$B$8+RawData!M2356*ScoringModel!$B$9+RawData!N2356*ScoringModel!$B$10)*0.01,"")</f>
        <v/>
      </c>
      <c r="O2356" t="str">
        <f>IF(A2356&lt;&gt;"",(RawData!O2356*ScoringModel!$B$14+RawData!P2356*ScoringModel!$B$15+RawData!Q2356*ScoringModel!$B$16+RawData!R2356*ScoringModel!$B$17+RawData!S2356*ScoringModel!$B$18+RawData!T2356*ScoringModel!$B$19+RawData!U2356*ScoringModel!$B$20)*0.01,"")</f>
        <v/>
      </c>
      <c r="P2356" t="str">
        <f>IF(A2356&lt;&gt;"",(RawData!V2356*ScoringModel!$B$24+RawData!W2356*ScoringModel!$B$25+RawData!X2356*ScoringModel!$B$26+RawData!Y2356*ScoringModel!$B$27+RawData!Z2356*ScoringModel!$B$28+RawData!AA2356*ScoringModel!$B$29+RawData!AB2356*ScoringModel!$B$30)*0.01,"")</f>
        <v/>
      </c>
      <c r="Q2356" s="19"/>
      <c r="R2356" s="19"/>
      <c r="S2356" s="19"/>
      <c r="T2356" s="19"/>
      <c r="U2356" s="19"/>
      <c r="V2356" s="19"/>
    </row>
    <row r="2357" spans="1:22" x14ac:dyDescent="0.25">
      <c r="A2357" t="str">
        <f>IF(RawData!A2357&lt;&gt;"",RawData!A2357,"")</f>
        <v/>
      </c>
      <c r="B2357" t="str">
        <f>IF(RawData!B2357&lt;&gt;"",CONCATENATE(RawData!B2357,", ",RawData!C2357),"")</f>
        <v/>
      </c>
      <c r="C2357" t="str">
        <f>IF(RawData!D2357&lt;&gt;"",RawData!D2357,"")</f>
        <v/>
      </c>
      <c r="D2357" s="28" t="str">
        <f>IF(RawData!E2357&lt;&gt;"",RawData!E2357,"")</f>
        <v/>
      </c>
      <c r="E2357" t="str">
        <f>IF(RawData!F2357&lt;&gt;"",CONCATENATE(RawData!F2357,", ",LEFT(RawData!G2357,1)),"")</f>
        <v/>
      </c>
      <c r="G2357" s="30" t="str">
        <f t="shared" si="36"/>
        <v/>
      </c>
      <c r="H2357" t="str">
        <f>IF(A2357&lt;&gt;"",VLOOKUP(G2357,ScoreRanges!$C$4:$E$8,3),"")</f>
        <v/>
      </c>
      <c r="J2357" s="30" t="str">
        <f>IF(AND(ConversionTable!$F$2&lt;&gt;"",A2357&lt;&gt;""),VLOOKUP(G2357,ConversionTable!B$2:D$402,3),"")</f>
        <v/>
      </c>
      <c r="K2357" t="str">
        <f>IF(AND(ConversionTable!$F$2&lt;&gt;"",A2357&lt;&gt;""),VLOOKUP(J2357,ConversionTable!I$4:K$7,3),"")</f>
        <v/>
      </c>
      <c r="M2357" t="str">
        <f>IF(A2357&lt;&gt;"",(RawData!AC2357*ScoringModel!$B$11+RawData!AD2357*ScoringModel!$B$21+RawData!AE2357*ScoringModel!$B$31)*0.01,"")</f>
        <v/>
      </c>
      <c r="N2357" t="str">
        <f>IF(A2357&lt;&gt;"",(RawData!H2357*ScoringModel!$B$4+RawData!I2357*ScoringModel!$B$5+RawData!J2357*ScoringModel!$B$6+RawData!K2357*ScoringModel!$B$7+RawData!L2357*ScoringModel!$B$8+RawData!M2357*ScoringModel!$B$9+RawData!N2357*ScoringModel!$B$10)*0.01,"")</f>
        <v/>
      </c>
      <c r="O2357" t="str">
        <f>IF(A2357&lt;&gt;"",(RawData!O2357*ScoringModel!$B$14+RawData!P2357*ScoringModel!$B$15+RawData!Q2357*ScoringModel!$B$16+RawData!R2357*ScoringModel!$B$17+RawData!S2357*ScoringModel!$B$18+RawData!T2357*ScoringModel!$B$19+RawData!U2357*ScoringModel!$B$20)*0.01,"")</f>
        <v/>
      </c>
      <c r="P2357" t="str">
        <f>IF(A2357&lt;&gt;"",(RawData!V2357*ScoringModel!$B$24+RawData!W2357*ScoringModel!$B$25+RawData!X2357*ScoringModel!$B$26+RawData!Y2357*ScoringModel!$B$27+RawData!Z2357*ScoringModel!$B$28+RawData!AA2357*ScoringModel!$B$29+RawData!AB2357*ScoringModel!$B$30)*0.01,"")</f>
        <v/>
      </c>
      <c r="Q2357" s="19"/>
      <c r="R2357" s="19"/>
      <c r="S2357" s="19"/>
      <c r="T2357" s="19"/>
      <c r="U2357" s="19"/>
      <c r="V2357" s="19"/>
    </row>
    <row r="2358" spans="1:22" x14ac:dyDescent="0.25">
      <c r="A2358" t="str">
        <f>IF(RawData!A2358&lt;&gt;"",RawData!A2358,"")</f>
        <v/>
      </c>
      <c r="B2358" t="str">
        <f>IF(RawData!B2358&lt;&gt;"",CONCATENATE(RawData!B2358,", ",RawData!C2358),"")</f>
        <v/>
      </c>
      <c r="C2358" t="str">
        <f>IF(RawData!D2358&lt;&gt;"",RawData!D2358,"")</f>
        <v/>
      </c>
      <c r="D2358" s="28" t="str">
        <f>IF(RawData!E2358&lt;&gt;"",RawData!E2358,"")</f>
        <v/>
      </c>
      <c r="E2358" t="str">
        <f>IF(RawData!F2358&lt;&gt;"",CONCATENATE(RawData!F2358,", ",LEFT(RawData!G2358,1)),"")</f>
        <v/>
      </c>
      <c r="G2358" s="30" t="str">
        <f t="shared" si="36"/>
        <v/>
      </c>
      <c r="H2358" t="str">
        <f>IF(A2358&lt;&gt;"",VLOOKUP(G2358,ScoreRanges!$C$4:$E$8,3),"")</f>
        <v/>
      </c>
      <c r="J2358" s="30" t="str">
        <f>IF(AND(ConversionTable!$F$2&lt;&gt;"",A2358&lt;&gt;""),VLOOKUP(G2358,ConversionTable!B$2:D$402,3),"")</f>
        <v/>
      </c>
      <c r="K2358" t="str">
        <f>IF(AND(ConversionTable!$F$2&lt;&gt;"",A2358&lt;&gt;""),VLOOKUP(J2358,ConversionTable!I$4:K$7,3),"")</f>
        <v/>
      </c>
      <c r="M2358" t="str">
        <f>IF(A2358&lt;&gt;"",(RawData!AC2358*ScoringModel!$B$11+RawData!AD2358*ScoringModel!$B$21+RawData!AE2358*ScoringModel!$B$31)*0.01,"")</f>
        <v/>
      </c>
      <c r="N2358" t="str">
        <f>IF(A2358&lt;&gt;"",(RawData!H2358*ScoringModel!$B$4+RawData!I2358*ScoringModel!$B$5+RawData!J2358*ScoringModel!$B$6+RawData!K2358*ScoringModel!$B$7+RawData!L2358*ScoringModel!$B$8+RawData!M2358*ScoringModel!$B$9+RawData!N2358*ScoringModel!$B$10)*0.01,"")</f>
        <v/>
      </c>
      <c r="O2358" t="str">
        <f>IF(A2358&lt;&gt;"",(RawData!O2358*ScoringModel!$B$14+RawData!P2358*ScoringModel!$B$15+RawData!Q2358*ScoringModel!$B$16+RawData!R2358*ScoringModel!$B$17+RawData!S2358*ScoringModel!$B$18+RawData!T2358*ScoringModel!$B$19+RawData!U2358*ScoringModel!$B$20)*0.01,"")</f>
        <v/>
      </c>
      <c r="P2358" t="str">
        <f>IF(A2358&lt;&gt;"",(RawData!V2358*ScoringModel!$B$24+RawData!W2358*ScoringModel!$B$25+RawData!X2358*ScoringModel!$B$26+RawData!Y2358*ScoringModel!$B$27+RawData!Z2358*ScoringModel!$B$28+RawData!AA2358*ScoringModel!$B$29+RawData!AB2358*ScoringModel!$B$30)*0.01,"")</f>
        <v/>
      </c>
      <c r="Q2358" s="19"/>
      <c r="R2358" s="19"/>
      <c r="S2358" s="19"/>
      <c r="T2358" s="19"/>
      <c r="U2358" s="19"/>
      <c r="V2358" s="19"/>
    </row>
    <row r="2359" spans="1:22" x14ac:dyDescent="0.25">
      <c r="A2359" t="str">
        <f>IF(RawData!A2359&lt;&gt;"",RawData!A2359,"")</f>
        <v/>
      </c>
      <c r="B2359" t="str">
        <f>IF(RawData!B2359&lt;&gt;"",CONCATENATE(RawData!B2359,", ",RawData!C2359),"")</f>
        <v/>
      </c>
      <c r="C2359" t="str">
        <f>IF(RawData!D2359&lt;&gt;"",RawData!D2359,"")</f>
        <v/>
      </c>
      <c r="D2359" s="28" t="str">
        <f>IF(RawData!E2359&lt;&gt;"",RawData!E2359,"")</f>
        <v/>
      </c>
      <c r="E2359" t="str">
        <f>IF(RawData!F2359&lt;&gt;"",CONCATENATE(RawData!F2359,", ",LEFT(RawData!G2359,1)),"")</f>
        <v/>
      </c>
      <c r="G2359" s="30" t="str">
        <f t="shared" si="36"/>
        <v/>
      </c>
      <c r="H2359" t="str">
        <f>IF(A2359&lt;&gt;"",VLOOKUP(G2359,ScoreRanges!$C$4:$E$8,3),"")</f>
        <v/>
      </c>
      <c r="J2359" s="30" t="str">
        <f>IF(AND(ConversionTable!$F$2&lt;&gt;"",A2359&lt;&gt;""),VLOOKUP(G2359,ConversionTable!B$2:D$402,3),"")</f>
        <v/>
      </c>
      <c r="K2359" t="str">
        <f>IF(AND(ConversionTable!$F$2&lt;&gt;"",A2359&lt;&gt;""),VLOOKUP(J2359,ConversionTable!I$4:K$7,3),"")</f>
        <v/>
      </c>
      <c r="M2359" t="str">
        <f>IF(A2359&lt;&gt;"",(RawData!AC2359*ScoringModel!$B$11+RawData!AD2359*ScoringModel!$B$21+RawData!AE2359*ScoringModel!$B$31)*0.01,"")</f>
        <v/>
      </c>
      <c r="N2359" t="str">
        <f>IF(A2359&lt;&gt;"",(RawData!H2359*ScoringModel!$B$4+RawData!I2359*ScoringModel!$B$5+RawData!J2359*ScoringModel!$B$6+RawData!K2359*ScoringModel!$B$7+RawData!L2359*ScoringModel!$B$8+RawData!M2359*ScoringModel!$B$9+RawData!N2359*ScoringModel!$B$10)*0.01,"")</f>
        <v/>
      </c>
      <c r="O2359" t="str">
        <f>IF(A2359&lt;&gt;"",(RawData!O2359*ScoringModel!$B$14+RawData!P2359*ScoringModel!$B$15+RawData!Q2359*ScoringModel!$B$16+RawData!R2359*ScoringModel!$B$17+RawData!S2359*ScoringModel!$B$18+RawData!T2359*ScoringModel!$B$19+RawData!U2359*ScoringModel!$B$20)*0.01,"")</f>
        <v/>
      </c>
      <c r="P2359" t="str">
        <f>IF(A2359&lt;&gt;"",(RawData!V2359*ScoringModel!$B$24+RawData!W2359*ScoringModel!$B$25+RawData!X2359*ScoringModel!$B$26+RawData!Y2359*ScoringModel!$B$27+RawData!Z2359*ScoringModel!$B$28+RawData!AA2359*ScoringModel!$B$29+RawData!AB2359*ScoringModel!$B$30)*0.01,"")</f>
        <v/>
      </c>
      <c r="Q2359" s="19"/>
      <c r="R2359" s="19"/>
      <c r="S2359" s="19"/>
      <c r="T2359" s="19"/>
      <c r="U2359" s="19"/>
      <c r="V2359" s="19"/>
    </row>
    <row r="2360" spans="1:22" x14ac:dyDescent="0.25">
      <c r="A2360" t="str">
        <f>IF(RawData!A2360&lt;&gt;"",RawData!A2360,"")</f>
        <v/>
      </c>
      <c r="B2360" t="str">
        <f>IF(RawData!B2360&lt;&gt;"",CONCATENATE(RawData!B2360,", ",RawData!C2360),"")</f>
        <v/>
      </c>
      <c r="C2360" t="str">
        <f>IF(RawData!D2360&lt;&gt;"",RawData!D2360,"")</f>
        <v/>
      </c>
      <c r="D2360" s="28" t="str">
        <f>IF(RawData!E2360&lt;&gt;"",RawData!E2360,"")</f>
        <v/>
      </c>
      <c r="E2360" t="str">
        <f>IF(RawData!F2360&lt;&gt;"",CONCATENATE(RawData!F2360,", ",LEFT(RawData!G2360,1)),"")</f>
        <v/>
      </c>
      <c r="G2360" s="30" t="str">
        <f t="shared" si="36"/>
        <v/>
      </c>
      <c r="H2360" t="str">
        <f>IF(A2360&lt;&gt;"",VLOOKUP(G2360,ScoreRanges!$C$4:$E$8,3),"")</f>
        <v/>
      </c>
      <c r="J2360" s="30" t="str">
        <f>IF(AND(ConversionTable!$F$2&lt;&gt;"",A2360&lt;&gt;""),VLOOKUP(G2360,ConversionTable!B$2:D$402,3),"")</f>
        <v/>
      </c>
      <c r="K2360" t="str">
        <f>IF(AND(ConversionTable!$F$2&lt;&gt;"",A2360&lt;&gt;""),VLOOKUP(J2360,ConversionTable!I$4:K$7,3),"")</f>
        <v/>
      </c>
      <c r="M2360" t="str">
        <f>IF(A2360&lt;&gt;"",(RawData!AC2360*ScoringModel!$B$11+RawData!AD2360*ScoringModel!$B$21+RawData!AE2360*ScoringModel!$B$31)*0.01,"")</f>
        <v/>
      </c>
      <c r="N2360" t="str">
        <f>IF(A2360&lt;&gt;"",(RawData!H2360*ScoringModel!$B$4+RawData!I2360*ScoringModel!$B$5+RawData!J2360*ScoringModel!$B$6+RawData!K2360*ScoringModel!$B$7+RawData!L2360*ScoringModel!$B$8+RawData!M2360*ScoringModel!$B$9+RawData!N2360*ScoringModel!$B$10)*0.01,"")</f>
        <v/>
      </c>
      <c r="O2360" t="str">
        <f>IF(A2360&lt;&gt;"",(RawData!O2360*ScoringModel!$B$14+RawData!P2360*ScoringModel!$B$15+RawData!Q2360*ScoringModel!$B$16+RawData!R2360*ScoringModel!$B$17+RawData!S2360*ScoringModel!$B$18+RawData!T2360*ScoringModel!$B$19+RawData!U2360*ScoringModel!$B$20)*0.01,"")</f>
        <v/>
      </c>
      <c r="P2360" t="str">
        <f>IF(A2360&lt;&gt;"",(RawData!V2360*ScoringModel!$B$24+RawData!W2360*ScoringModel!$B$25+RawData!X2360*ScoringModel!$B$26+RawData!Y2360*ScoringModel!$B$27+RawData!Z2360*ScoringModel!$B$28+RawData!AA2360*ScoringModel!$B$29+RawData!AB2360*ScoringModel!$B$30)*0.01,"")</f>
        <v/>
      </c>
      <c r="Q2360" s="19"/>
      <c r="R2360" s="19"/>
      <c r="S2360" s="19"/>
      <c r="T2360" s="19"/>
      <c r="U2360" s="19"/>
      <c r="V2360" s="19"/>
    </row>
    <row r="2361" spans="1:22" x14ac:dyDescent="0.25">
      <c r="A2361" t="str">
        <f>IF(RawData!A2361&lt;&gt;"",RawData!A2361,"")</f>
        <v/>
      </c>
      <c r="B2361" t="str">
        <f>IF(RawData!B2361&lt;&gt;"",CONCATENATE(RawData!B2361,", ",RawData!C2361),"")</f>
        <v/>
      </c>
      <c r="C2361" t="str">
        <f>IF(RawData!D2361&lt;&gt;"",RawData!D2361,"")</f>
        <v/>
      </c>
      <c r="D2361" s="28" t="str">
        <f>IF(RawData!E2361&lt;&gt;"",RawData!E2361,"")</f>
        <v/>
      </c>
      <c r="E2361" t="str">
        <f>IF(RawData!F2361&lt;&gt;"",CONCATENATE(RawData!F2361,", ",LEFT(RawData!G2361,1)),"")</f>
        <v/>
      </c>
      <c r="G2361" s="30" t="str">
        <f t="shared" si="36"/>
        <v/>
      </c>
      <c r="H2361" t="str">
        <f>IF(A2361&lt;&gt;"",VLOOKUP(G2361,ScoreRanges!$C$4:$E$8,3),"")</f>
        <v/>
      </c>
      <c r="J2361" s="30" t="str">
        <f>IF(AND(ConversionTable!$F$2&lt;&gt;"",A2361&lt;&gt;""),VLOOKUP(G2361,ConversionTable!B$2:D$402,3),"")</f>
        <v/>
      </c>
      <c r="K2361" t="str">
        <f>IF(AND(ConversionTable!$F$2&lt;&gt;"",A2361&lt;&gt;""),VLOOKUP(J2361,ConversionTable!I$4:K$7,3),"")</f>
        <v/>
      </c>
      <c r="M2361" t="str">
        <f>IF(A2361&lt;&gt;"",(RawData!AC2361*ScoringModel!$B$11+RawData!AD2361*ScoringModel!$B$21+RawData!AE2361*ScoringModel!$B$31)*0.01,"")</f>
        <v/>
      </c>
      <c r="N2361" t="str">
        <f>IF(A2361&lt;&gt;"",(RawData!H2361*ScoringModel!$B$4+RawData!I2361*ScoringModel!$B$5+RawData!J2361*ScoringModel!$B$6+RawData!K2361*ScoringModel!$B$7+RawData!L2361*ScoringModel!$B$8+RawData!M2361*ScoringModel!$B$9+RawData!N2361*ScoringModel!$B$10)*0.01,"")</f>
        <v/>
      </c>
      <c r="O2361" t="str">
        <f>IF(A2361&lt;&gt;"",(RawData!O2361*ScoringModel!$B$14+RawData!P2361*ScoringModel!$B$15+RawData!Q2361*ScoringModel!$B$16+RawData!R2361*ScoringModel!$B$17+RawData!S2361*ScoringModel!$B$18+RawData!T2361*ScoringModel!$B$19+RawData!U2361*ScoringModel!$B$20)*0.01,"")</f>
        <v/>
      </c>
      <c r="P2361" t="str">
        <f>IF(A2361&lt;&gt;"",(RawData!V2361*ScoringModel!$B$24+RawData!W2361*ScoringModel!$B$25+RawData!X2361*ScoringModel!$B$26+RawData!Y2361*ScoringModel!$B$27+RawData!Z2361*ScoringModel!$B$28+RawData!AA2361*ScoringModel!$B$29+RawData!AB2361*ScoringModel!$B$30)*0.01,"")</f>
        <v/>
      </c>
      <c r="Q2361" s="19"/>
      <c r="R2361" s="19"/>
      <c r="S2361" s="19"/>
      <c r="T2361" s="19"/>
      <c r="U2361" s="19"/>
      <c r="V2361" s="19"/>
    </row>
    <row r="2362" spans="1:22" x14ac:dyDescent="0.25">
      <c r="A2362" t="str">
        <f>IF(RawData!A2362&lt;&gt;"",RawData!A2362,"")</f>
        <v/>
      </c>
      <c r="B2362" t="str">
        <f>IF(RawData!B2362&lt;&gt;"",CONCATENATE(RawData!B2362,", ",RawData!C2362),"")</f>
        <v/>
      </c>
      <c r="C2362" t="str">
        <f>IF(RawData!D2362&lt;&gt;"",RawData!D2362,"")</f>
        <v/>
      </c>
      <c r="D2362" s="28" t="str">
        <f>IF(RawData!E2362&lt;&gt;"",RawData!E2362,"")</f>
        <v/>
      </c>
      <c r="E2362" t="str">
        <f>IF(RawData!F2362&lt;&gt;"",CONCATENATE(RawData!F2362,", ",LEFT(RawData!G2362,1)),"")</f>
        <v/>
      </c>
      <c r="G2362" s="30" t="str">
        <f t="shared" si="36"/>
        <v/>
      </c>
      <c r="H2362" t="str">
        <f>IF(A2362&lt;&gt;"",VLOOKUP(G2362,ScoreRanges!$C$4:$E$8,3),"")</f>
        <v/>
      </c>
      <c r="J2362" s="30" t="str">
        <f>IF(AND(ConversionTable!$F$2&lt;&gt;"",A2362&lt;&gt;""),VLOOKUP(G2362,ConversionTable!B$2:D$402,3),"")</f>
        <v/>
      </c>
      <c r="K2362" t="str">
        <f>IF(AND(ConversionTable!$F$2&lt;&gt;"",A2362&lt;&gt;""),VLOOKUP(J2362,ConversionTable!I$4:K$7,3),"")</f>
        <v/>
      </c>
      <c r="M2362" t="str">
        <f>IF(A2362&lt;&gt;"",(RawData!AC2362*ScoringModel!$B$11+RawData!AD2362*ScoringModel!$B$21+RawData!AE2362*ScoringModel!$B$31)*0.01,"")</f>
        <v/>
      </c>
      <c r="N2362" t="str">
        <f>IF(A2362&lt;&gt;"",(RawData!H2362*ScoringModel!$B$4+RawData!I2362*ScoringModel!$B$5+RawData!J2362*ScoringModel!$B$6+RawData!K2362*ScoringModel!$B$7+RawData!L2362*ScoringModel!$B$8+RawData!M2362*ScoringModel!$B$9+RawData!N2362*ScoringModel!$B$10)*0.01,"")</f>
        <v/>
      </c>
      <c r="O2362" t="str">
        <f>IF(A2362&lt;&gt;"",(RawData!O2362*ScoringModel!$B$14+RawData!P2362*ScoringModel!$B$15+RawData!Q2362*ScoringModel!$B$16+RawData!R2362*ScoringModel!$B$17+RawData!S2362*ScoringModel!$B$18+RawData!T2362*ScoringModel!$B$19+RawData!U2362*ScoringModel!$B$20)*0.01,"")</f>
        <v/>
      </c>
      <c r="P2362" t="str">
        <f>IF(A2362&lt;&gt;"",(RawData!V2362*ScoringModel!$B$24+RawData!W2362*ScoringModel!$B$25+RawData!X2362*ScoringModel!$B$26+RawData!Y2362*ScoringModel!$B$27+RawData!Z2362*ScoringModel!$B$28+RawData!AA2362*ScoringModel!$B$29+RawData!AB2362*ScoringModel!$B$30)*0.01,"")</f>
        <v/>
      </c>
      <c r="Q2362" s="19"/>
      <c r="R2362" s="19"/>
      <c r="S2362" s="19"/>
      <c r="T2362" s="19"/>
      <c r="U2362" s="19"/>
      <c r="V2362" s="19"/>
    </row>
    <row r="2363" spans="1:22" x14ac:dyDescent="0.25">
      <c r="A2363" t="str">
        <f>IF(RawData!A2363&lt;&gt;"",RawData!A2363,"")</f>
        <v/>
      </c>
      <c r="B2363" t="str">
        <f>IF(RawData!B2363&lt;&gt;"",CONCATENATE(RawData!B2363,", ",RawData!C2363),"")</f>
        <v/>
      </c>
      <c r="C2363" t="str">
        <f>IF(RawData!D2363&lt;&gt;"",RawData!D2363,"")</f>
        <v/>
      </c>
      <c r="D2363" s="28" t="str">
        <f>IF(RawData!E2363&lt;&gt;"",RawData!E2363,"")</f>
        <v/>
      </c>
      <c r="E2363" t="str">
        <f>IF(RawData!F2363&lt;&gt;"",CONCATENATE(RawData!F2363,", ",LEFT(RawData!G2363,1)),"")</f>
        <v/>
      </c>
      <c r="G2363" s="30" t="str">
        <f t="shared" si="36"/>
        <v/>
      </c>
      <c r="H2363" t="str">
        <f>IF(A2363&lt;&gt;"",VLOOKUP(G2363,ScoreRanges!$C$4:$E$8,3),"")</f>
        <v/>
      </c>
      <c r="J2363" s="30" t="str">
        <f>IF(AND(ConversionTable!$F$2&lt;&gt;"",A2363&lt;&gt;""),VLOOKUP(G2363,ConversionTable!B$2:D$402,3),"")</f>
        <v/>
      </c>
      <c r="K2363" t="str">
        <f>IF(AND(ConversionTable!$F$2&lt;&gt;"",A2363&lt;&gt;""),VLOOKUP(J2363,ConversionTable!I$4:K$7,3),"")</f>
        <v/>
      </c>
      <c r="M2363" t="str">
        <f>IF(A2363&lt;&gt;"",(RawData!AC2363*ScoringModel!$B$11+RawData!AD2363*ScoringModel!$B$21+RawData!AE2363*ScoringModel!$B$31)*0.01,"")</f>
        <v/>
      </c>
      <c r="N2363" t="str">
        <f>IF(A2363&lt;&gt;"",(RawData!H2363*ScoringModel!$B$4+RawData!I2363*ScoringModel!$B$5+RawData!J2363*ScoringModel!$B$6+RawData!K2363*ScoringModel!$B$7+RawData!L2363*ScoringModel!$B$8+RawData!M2363*ScoringModel!$B$9+RawData!N2363*ScoringModel!$B$10)*0.01,"")</f>
        <v/>
      </c>
      <c r="O2363" t="str">
        <f>IF(A2363&lt;&gt;"",(RawData!O2363*ScoringModel!$B$14+RawData!P2363*ScoringModel!$B$15+RawData!Q2363*ScoringModel!$B$16+RawData!R2363*ScoringModel!$B$17+RawData!S2363*ScoringModel!$B$18+RawData!T2363*ScoringModel!$B$19+RawData!U2363*ScoringModel!$B$20)*0.01,"")</f>
        <v/>
      </c>
      <c r="P2363" t="str">
        <f>IF(A2363&lt;&gt;"",(RawData!V2363*ScoringModel!$B$24+RawData!W2363*ScoringModel!$B$25+RawData!X2363*ScoringModel!$B$26+RawData!Y2363*ScoringModel!$B$27+RawData!Z2363*ScoringModel!$B$28+RawData!AA2363*ScoringModel!$B$29+RawData!AB2363*ScoringModel!$B$30)*0.01,"")</f>
        <v/>
      </c>
      <c r="Q2363" s="19"/>
      <c r="R2363" s="19"/>
      <c r="S2363" s="19"/>
      <c r="T2363" s="19"/>
      <c r="U2363" s="19"/>
      <c r="V2363" s="19"/>
    </row>
    <row r="2364" spans="1:22" x14ac:dyDescent="0.25">
      <c r="A2364" t="str">
        <f>IF(RawData!A2364&lt;&gt;"",RawData!A2364,"")</f>
        <v/>
      </c>
      <c r="B2364" t="str">
        <f>IF(RawData!B2364&lt;&gt;"",CONCATENATE(RawData!B2364,", ",RawData!C2364),"")</f>
        <v/>
      </c>
      <c r="C2364" t="str">
        <f>IF(RawData!D2364&lt;&gt;"",RawData!D2364,"")</f>
        <v/>
      </c>
      <c r="D2364" s="28" t="str">
        <f>IF(RawData!E2364&lt;&gt;"",RawData!E2364,"")</f>
        <v/>
      </c>
      <c r="E2364" t="str">
        <f>IF(RawData!F2364&lt;&gt;"",CONCATENATE(RawData!F2364,", ",LEFT(RawData!G2364,1)),"")</f>
        <v/>
      </c>
      <c r="G2364" s="30" t="str">
        <f t="shared" si="36"/>
        <v/>
      </c>
      <c r="H2364" t="str">
        <f>IF(A2364&lt;&gt;"",VLOOKUP(G2364,ScoreRanges!$C$4:$E$8,3),"")</f>
        <v/>
      </c>
      <c r="J2364" s="30" t="str">
        <f>IF(AND(ConversionTable!$F$2&lt;&gt;"",A2364&lt;&gt;""),VLOOKUP(G2364,ConversionTable!B$2:D$402,3),"")</f>
        <v/>
      </c>
      <c r="K2364" t="str">
        <f>IF(AND(ConversionTable!$F$2&lt;&gt;"",A2364&lt;&gt;""),VLOOKUP(J2364,ConversionTable!I$4:K$7,3),"")</f>
        <v/>
      </c>
      <c r="M2364" t="str">
        <f>IF(A2364&lt;&gt;"",(RawData!AC2364*ScoringModel!$B$11+RawData!AD2364*ScoringModel!$B$21+RawData!AE2364*ScoringModel!$B$31)*0.01,"")</f>
        <v/>
      </c>
      <c r="N2364" t="str">
        <f>IF(A2364&lt;&gt;"",(RawData!H2364*ScoringModel!$B$4+RawData!I2364*ScoringModel!$B$5+RawData!J2364*ScoringModel!$B$6+RawData!K2364*ScoringModel!$B$7+RawData!L2364*ScoringModel!$B$8+RawData!M2364*ScoringModel!$B$9+RawData!N2364*ScoringModel!$B$10)*0.01,"")</f>
        <v/>
      </c>
      <c r="O2364" t="str">
        <f>IF(A2364&lt;&gt;"",(RawData!O2364*ScoringModel!$B$14+RawData!P2364*ScoringModel!$B$15+RawData!Q2364*ScoringModel!$B$16+RawData!R2364*ScoringModel!$B$17+RawData!S2364*ScoringModel!$B$18+RawData!T2364*ScoringModel!$B$19+RawData!U2364*ScoringModel!$B$20)*0.01,"")</f>
        <v/>
      </c>
      <c r="P2364" t="str">
        <f>IF(A2364&lt;&gt;"",(RawData!V2364*ScoringModel!$B$24+RawData!W2364*ScoringModel!$B$25+RawData!X2364*ScoringModel!$B$26+RawData!Y2364*ScoringModel!$B$27+RawData!Z2364*ScoringModel!$B$28+RawData!AA2364*ScoringModel!$B$29+RawData!AB2364*ScoringModel!$B$30)*0.01,"")</f>
        <v/>
      </c>
      <c r="Q2364" s="19"/>
      <c r="R2364" s="19"/>
      <c r="S2364" s="19"/>
      <c r="T2364" s="19"/>
      <c r="U2364" s="19"/>
      <c r="V2364" s="19"/>
    </row>
    <row r="2365" spans="1:22" x14ac:dyDescent="0.25">
      <c r="A2365" t="str">
        <f>IF(RawData!A2365&lt;&gt;"",RawData!A2365,"")</f>
        <v/>
      </c>
      <c r="B2365" t="str">
        <f>IF(RawData!B2365&lt;&gt;"",CONCATENATE(RawData!B2365,", ",RawData!C2365),"")</f>
        <v/>
      </c>
      <c r="C2365" t="str">
        <f>IF(RawData!D2365&lt;&gt;"",RawData!D2365,"")</f>
        <v/>
      </c>
      <c r="D2365" s="28" t="str">
        <f>IF(RawData!E2365&lt;&gt;"",RawData!E2365,"")</f>
        <v/>
      </c>
      <c r="E2365" t="str">
        <f>IF(RawData!F2365&lt;&gt;"",CONCATENATE(RawData!F2365,", ",LEFT(RawData!G2365,1)),"")</f>
        <v/>
      </c>
      <c r="G2365" s="30" t="str">
        <f t="shared" si="36"/>
        <v/>
      </c>
      <c r="H2365" t="str">
        <f>IF(A2365&lt;&gt;"",VLOOKUP(G2365,ScoreRanges!$C$4:$E$8,3),"")</f>
        <v/>
      </c>
      <c r="J2365" s="30" t="str">
        <f>IF(AND(ConversionTable!$F$2&lt;&gt;"",A2365&lt;&gt;""),VLOOKUP(G2365,ConversionTable!B$2:D$402,3),"")</f>
        <v/>
      </c>
      <c r="K2365" t="str">
        <f>IF(AND(ConversionTable!$F$2&lt;&gt;"",A2365&lt;&gt;""),VLOOKUP(J2365,ConversionTable!I$4:K$7,3),"")</f>
        <v/>
      </c>
      <c r="M2365" t="str">
        <f>IF(A2365&lt;&gt;"",(RawData!AC2365*ScoringModel!$B$11+RawData!AD2365*ScoringModel!$B$21+RawData!AE2365*ScoringModel!$B$31)*0.01,"")</f>
        <v/>
      </c>
      <c r="N2365" t="str">
        <f>IF(A2365&lt;&gt;"",(RawData!H2365*ScoringModel!$B$4+RawData!I2365*ScoringModel!$B$5+RawData!J2365*ScoringModel!$B$6+RawData!K2365*ScoringModel!$B$7+RawData!L2365*ScoringModel!$B$8+RawData!M2365*ScoringModel!$B$9+RawData!N2365*ScoringModel!$B$10)*0.01,"")</f>
        <v/>
      </c>
      <c r="O2365" t="str">
        <f>IF(A2365&lt;&gt;"",(RawData!O2365*ScoringModel!$B$14+RawData!P2365*ScoringModel!$B$15+RawData!Q2365*ScoringModel!$B$16+RawData!R2365*ScoringModel!$B$17+RawData!S2365*ScoringModel!$B$18+RawData!T2365*ScoringModel!$B$19+RawData!U2365*ScoringModel!$B$20)*0.01,"")</f>
        <v/>
      </c>
      <c r="P2365" t="str">
        <f>IF(A2365&lt;&gt;"",(RawData!V2365*ScoringModel!$B$24+RawData!W2365*ScoringModel!$B$25+RawData!X2365*ScoringModel!$B$26+RawData!Y2365*ScoringModel!$B$27+RawData!Z2365*ScoringModel!$B$28+RawData!AA2365*ScoringModel!$B$29+RawData!AB2365*ScoringModel!$B$30)*0.01,"")</f>
        <v/>
      </c>
      <c r="Q2365" s="19"/>
      <c r="R2365" s="19"/>
      <c r="S2365" s="19"/>
      <c r="T2365" s="19"/>
      <c r="U2365" s="19"/>
      <c r="V2365" s="19"/>
    </row>
    <row r="2366" spans="1:22" x14ac:dyDescent="0.25">
      <c r="A2366" t="str">
        <f>IF(RawData!A2366&lt;&gt;"",RawData!A2366,"")</f>
        <v/>
      </c>
      <c r="B2366" t="str">
        <f>IF(RawData!B2366&lt;&gt;"",CONCATENATE(RawData!B2366,", ",RawData!C2366),"")</f>
        <v/>
      </c>
      <c r="C2366" t="str">
        <f>IF(RawData!D2366&lt;&gt;"",RawData!D2366,"")</f>
        <v/>
      </c>
      <c r="D2366" s="28" t="str">
        <f>IF(RawData!E2366&lt;&gt;"",RawData!E2366,"")</f>
        <v/>
      </c>
      <c r="E2366" t="str">
        <f>IF(RawData!F2366&lt;&gt;"",CONCATENATE(RawData!F2366,", ",LEFT(RawData!G2366,1)),"")</f>
        <v/>
      </c>
      <c r="G2366" s="30" t="str">
        <f t="shared" si="36"/>
        <v/>
      </c>
      <c r="H2366" t="str">
        <f>IF(A2366&lt;&gt;"",VLOOKUP(G2366,ScoreRanges!$C$4:$E$8,3),"")</f>
        <v/>
      </c>
      <c r="J2366" s="30" t="str">
        <f>IF(AND(ConversionTable!$F$2&lt;&gt;"",A2366&lt;&gt;""),VLOOKUP(G2366,ConversionTable!B$2:D$402,3),"")</f>
        <v/>
      </c>
      <c r="K2366" t="str">
        <f>IF(AND(ConversionTable!$F$2&lt;&gt;"",A2366&lt;&gt;""),VLOOKUP(J2366,ConversionTable!I$4:K$7,3),"")</f>
        <v/>
      </c>
      <c r="M2366" t="str">
        <f>IF(A2366&lt;&gt;"",(RawData!AC2366*ScoringModel!$B$11+RawData!AD2366*ScoringModel!$B$21+RawData!AE2366*ScoringModel!$B$31)*0.01,"")</f>
        <v/>
      </c>
      <c r="N2366" t="str">
        <f>IF(A2366&lt;&gt;"",(RawData!H2366*ScoringModel!$B$4+RawData!I2366*ScoringModel!$B$5+RawData!J2366*ScoringModel!$B$6+RawData!K2366*ScoringModel!$B$7+RawData!L2366*ScoringModel!$B$8+RawData!M2366*ScoringModel!$B$9+RawData!N2366*ScoringModel!$B$10)*0.01,"")</f>
        <v/>
      </c>
      <c r="O2366" t="str">
        <f>IF(A2366&lt;&gt;"",(RawData!O2366*ScoringModel!$B$14+RawData!P2366*ScoringModel!$B$15+RawData!Q2366*ScoringModel!$B$16+RawData!R2366*ScoringModel!$B$17+RawData!S2366*ScoringModel!$B$18+RawData!T2366*ScoringModel!$B$19+RawData!U2366*ScoringModel!$B$20)*0.01,"")</f>
        <v/>
      </c>
      <c r="P2366" t="str">
        <f>IF(A2366&lt;&gt;"",(RawData!V2366*ScoringModel!$B$24+RawData!W2366*ScoringModel!$B$25+RawData!X2366*ScoringModel!$B$26+RawData!Y2366*ScoringModel!$B$27+RawData!Z2366*ScoringModel!$B$28+RawData!AA2366*ScoringModel!$B$29+RawData!AB2366*ScoringModel!$B$30)*0.01,"")</f>
        <v/>
      </c>
      <c r="Q2366" s="19"/>
      <c r="R2366" s="19"/>
      <c r="S2366" s="19"/>
      <c r="T2366" s="19"/>
      <c r="U2366" s="19"/>
      <c r="V2366" s="19"/>
    </row>
    <row r="2367" spans="1:22" x14ac:dyDescent="0.25">
      <c r="A2367" t="str">
        <f>IF(RawData!A2367&lt;&gt;"",RawData!A2367,"")</f>
        <v/>
      </c>
      <c r="B2367" t="str">
        <f>IF(RawData!B2367&lt;&gt;"",CONCATENATE(RawData!B2367,", ",RawData!C2367),"")</f>
        <v/>
      </c>
      <c r="C2367" t="str">
        <f>IF(RawData!D2367&lt;&gt;"",RawData!D2367,"")</f>
        <v/>
      </c>
      <c r="D2367" s="28" t="str">
        <f>IF(RawData!E2367&lt;&gt;"",RawData!E2367,"")</f>
        <v/>
      </c>
      <c r="E2367" t="str">
        <f>IF(RawData!F2367&lt;&gt;"",CONCATENATE(RawData!F2367,", ",LEFT(RawData!G2367,1)),"")</f>
        <v/>
      </c>
      <c r="G2367" s="30" t="str">
        <f t="shared" si="36"/>
        <v/>
      </c>
      <c r="H2367" t="str">
        <f>IF(A2367&lt;&gt;"",VLOOKUP(G2367,ScoreRanges!$C$4:$E$8,3),"")</f>
        <v/>
      </c>
      <c r="J2367" s="30" t="str">
        <f>IF(AND(ConversionTable!$F$2&lt;&gt;"",A2367&lt;&gt;""),VLOOKUP(G2367,ConversionTable!B$2:D$402,3),"")</f>
        <v/>
      </c>
      <c r="K2367" t="str">
        <f>IF(AND(ConversionTable!$F$2&lt;&gt;"",A2367&lt;&gt;""),VLOOKUP(J2367,ConversionTable!I$4:K$7,3),"")</f>
        <v/>
      </c>
      <c r="M2367" t="str">
        <f>IF(A2367&lt;&gt;"",(RawData!AC2367*ScoringModel!$B$11+RawData!AD2367*ScoringModel!$B$21+RawData!AE2367*ScoringModel!$B$31)*0.01,"")</f>
        <v/>
      </c>
      <c r="N2367" t="str">
        <f>IF(A2367&lt;&gt;"",(RawData!H2367*ScoringModel!$B$4+RawData!I2367*ScoringModel!$B$5+RawData!J2367*ScoringModel!$B$6+RawData!K2367*ScoringModel!$B$7+RawData!L2367*ScoringModel!$B$8+RawData!M2367*ScoringModel!$B$9+RawData!N2367*ScoringModel!$B$10)*0.01,"")</f>
        <v/>
      </c>
      <c r="O2367" t="str">
        <f>IF(A2367&lt;&gt;"",(RawData!O2367*ScoringModel!$B$14+RawData!P2367*ScoringModel!$B$15+RawData!Q2367*ScoringModel!$B$16+RawData!R2367*ScoringModel!$B$17+RawData!S2367*ScoringModel!$B$18+RawData!T2367*ScoringModel!$B$19+RawData!U2367*ScoringModel!$B$20)*0.01,"")</f>
        <v/>
      </c>
      <c r="P2367" t="str">
        <f>IF(A2367&lt;&gt;"",(RawData!V2367*ScoringModel!$B$24+RawData!W2367*ScoringModel!$B$25+RawData!X2367*ScoringModel!$B$26+RawData!Y2367*ScoringModel!$B$27+RawData!Z2367*ScoringModel!$B$28+RawData!AA2367*ScoringModel!$B$29+RawData!AB2367*ScoringModel!$B$30)*0.01,"")</f>
        <v/>
      </c>
      <c r="Q2367" s="19"/>
      <c r="R2367" s="19"/>
      <c r="S2367" s="19"/>
      <c r="T2367" s="19"/>
      <c r="U2367" s="19"/>
      <c r="V2367" s="19"/>
    </row>
    <row r="2368" spans="1:22" x14ac:dyDescent="0.25">
      <c r="A2368" t="str">
        <f>IF(RawData!A2368&lt;&gt;"",RawData!A2368,"")</f>
        <v/>
      </c>
      <c r="B2368" t="str">
        <f>IF(RawData!B2368&lt;&gt;"",CONCATENATE(RawData!B2368,", ",RawData!C2368),"")</f>
        <v/>
      </c>
      <c r="C2368" t="str">
        <f>IF(RawData!D2368&lt;&gt;"",RawData!D2368,"")</f>
        <v/>
      </c>
      <c r="D2368" s="28" t="str">
        <f>IF(RawData!E2368&lt;&gt;"",RawData!E2368,"")</f>
        <v/>
      </c>
      <c r="E2368" t="str">
        <f>IF(RawData!F2368&lt;&gt;"",CONCATENATE(RawData!F2368,", ",LEFT(RawData!G2368,1)),"")</f>
        <v/>
      </c>
      <c r="G2368" s="30" t="str">
        <f t="shared" si="36"/>
        <v/>
      </c>
      <c r="H2368" t="str">
        <f>IF(A2368&lt;&gt;"",VLOOKUP(G2368,ScoreRanges!$C$4:$E$8,3),"")</f>
        <v/>
      </c>
      <c r="J2368" s="30" t="str">
        <f>IF(AND(ConversionTable!$F$2&lt;&gt;"",A2368&lt;&gt;""),VLOOKUP(G2368,ConversionTable!B$2:D$402,3),"")</f>
        <v/>
      </c>
      <c r="K2368" t="str">
        <f>IF(AND(ConversionTable!$F$2&lt;&gt;"",A2368&lt;&gt;""),VLOOKUP(J2368,ConversionTable!I$4:K$7,3),"")</f>
        <v/>
      </c>
      <c r="M2368" t="str">
        <f>IF(A2368&lt;&gt;"",(RawData!AC2368*ScoringModel!$B$11+RawData!AD2368*ScoringModel!$B$21+RawData!AE2368*ScoringModel!$B$31)*0.01,"")</f>
        <v/>
      </c>
      <c r="N2368" t="str">
        <f>IF(A2368&lt;&gt;"",(RawData!H2368*ScoringModel!$B$4+RawData!I2368*ScoringModel!$B$5+RawData!J2368*ScoringModel!$B$6+RawData!K2368*ScoringModel!$B$7+RawData!L2368*ScoringModel!$B$8+RawData!M2368*ScoringModel!$B$9+RawData!N2368*ScoringModel!$B$10)*0.01,"")</f>
        <v/>
      </c>
      <c r="O2368" t="str">
        <f>IF(A2368&lt;&gt;"",(RawData!O2368*ScoringModel!$B$14+RawData!P2368*ScoringModel!$B$15+RawData!Q2368*ScoringModel!$B$16+RawData!R2368*ScoringModel!$B$17+RawData!S2368*ScoringModel!$B$18+RawData!T2368*ScoringModel!$B$19+RawData!U2368*ScoringModel!$B$20)*0.01,"")</f>
        <v/>
      </c>
      <c r="P2368" t="str">
        <f>IF(A2368&lt;&gt;"",(RawData!V2368*ScoringModel!$B$24+RawData!W2368*ScoringModel!$B$25+RawData!X2368*ScoringModel!$B$26+RawData!Y2368*ScoringModel!$B$27+RawData!Z2368*ScoringModel!$B$28+RawData!AA2368*ScoringModel!$B$29+RawData!AB2368*ScoringModel!$B$30)*0.01,"")</f>
        <v/>
      </c>
      <c r="Q2368" s="19"/>
      <c r="R2368" s="19"/>
      <c r="S2368" s="19"/>
      <c r="T2368" s="19"/>
      <c r="U2368" s="19"/>
      <c r="V2368" s="19"/>
    </row>
    <row r="2369" spans="1:22" x14ac:dyDescent="0.25">
      <c r="A2369" t="str">
        <f>IF(RawData!A2369&lt;&gt;"",RawData!A2369,"")</f>
        <v/>
      </c>
      <c r="B2369" t="str">
        <f>IF(RawData!B2369&lt;&gt;"",CONCATENATE(RawData!B2369,", ",RawData!C2369),"")</f>
        <v/>
      </c>
      <c r="C2369" t="str">
        <f>IF(RawData!D2369&lt;&gt;"",RawData!D2369,"")</f>
        <v/>
      </c>
      <c r="D2369" s="28" t="str">
        <f>IF(RawData!E2369&lt;&gt;"",RawData!E2369,"")</f>
        <v/>
      </c>
      <c r="E2369" t="str">
        <f>IF(RawData!F2369&lt;&gt;"",CONCATENATE(RawData!F2369,", ",LEFT(RawData!G2369,1)),"")</f>
        <v/>
      </c>
      <c r="G2369" s="30" t="str">
        <f t="shared" si="36"/>
        <v/>
      </c>
      <c r="H2369" t="str">
        <f>IF(A2369&lt;&gt;"",VLOOKUP(G2369,ScoreRanges!$C$4:$E$8,3),"")</f>
        <v/>
      </c>
      <c r="J2369" s="30" t="str">
        <f>IF(AND(ConversionTable!$F$2&lt;&gt;"",A2369&lt;&gt;""),VLOOKUP(G2369,ConversionTable!B$2:D$402,3),"")</f>
        <v/>
      </c>
      <c r="K2369" t="str">
        <f>IF(AND(ConversionTable!$F$2&lt;&gt;"",A2369&lt;&gt;""),VLOOKUP(J2369,ConversionTable!I$4:K$7,3),"")</f>
        <v/>
      </c>
      <c r="M2369" t="str">
        <f>IF(A2369&lt;&gt;"",(RawData!AC2369*ScoringModel!$B$11+RawData!AD2369*ScoringModel!$B$21+RawData!AE2369*ScoringModel!$B$31)*0.01,"")</f>
        <v/>
      </c>
      <c r="N2369" t="str">
        <f>IF(A2369&lt;&gt;"",(RawData!H2369*ScoringModel!$B$4+RawData!I2369*ScoringModel!$B$5+RawData!J2369*ScoringModel!$B$6+RawData!K2369*ScoringModel!$B$7+RawData!L2369*ScoringModel!$B$8+RawData!M2369*ScoringModel!$B$9+RawData!N2369*ScoringModel!$B$10)*0.01,"")</f>
        <v/>
      </c>
      <c r="O2369" t="str">
        <f>IF(A2369&lt;&gt;"",(RawData!O2369*ScoringModel!$B$14+RawData!P2369*ScoringModel!$B$15+RawData!Q2369*ScoringModel!$B$16+RawData!R2369*ScoringModel!$B$17+RawData!S2369*ScoringModel!$B$18+RawData!T2369*ScoringModel!$B$19+RawData!U2369*ScoringModel!$B$20)*0.01,"")</f>
        <v/>
      </c>
      <c r="P2369" t="str">
        <f>IF(A2369&lt;&gt;"",(RawData!V2369*ScoringModel!$B$24+RawData!W2369*ScoringModel!$B$25+RawData!X2369*ScoringModel!$B$26+RawData!Y2369*ScoringModel!$B$27+RawData!Z2369*ScoringModel!$B$28+RawData!AA2369*ScoringModel!$B$29+RawData!AB2369*ScoringModel!$B$30)*0.01,"")</f>
        <v/>
      </c>
      <c r="Q2369" s="19"/>
      <c r="R2369" s="19"/>
      <c r="S2369" s="19"/>
      <c r="T2369" s="19"/>
      <c r="U2369" s="19"/>
      <c r="V2369" s="19"/>
    </row>
    <row r="2370" spans="1:22" x14ac:dyDescent="0.25">
      <c r="A2370" t="str">
        <f>IF(RawData!A2370&lt;&gt;"",RawData!A2370,"")</f>
        <v/>
      </c>
      <c r="B2370" t="str">
        <f>IF(RawData!B2370&lt;&gt;"",CONCATENATE(RawData!B2370,", ",RawData!C2370),"")</f>
        <v/>
      </c>
      <c r="C2370" t="str">
        <f>IF(RawData!D2370&lt;&gt;"",RawData!D2370,"")</f>
        <v/>
      </c>
      <c r="D2370" s="28" t="str">
        <f>IF(RawData!E2370&lt;&gt;"",RawData!E2370,"")</f>
        <v/>
      </c>
      <c r="E2370" t="str">
        <f>IF(RawData!F2370&lt;&gt;"",CONCATENATE(RawData!F2370,", ",LEFT(RawData!G2370,1)),"")</f>
        <v/>
      </c>
      <c r="G2370" s="30" t="str">
        <f t="shared" si="36"/>
        <v/>
      </c>
      <c r="H2370" t="str">
        <f>IF(A2370&lt;&gt;"",VLOOKUP(G2370,ScoreRanges!$C$4:$E$8,3),"")</f>
        <v/>
      </c>
      <c r="J2370" s="30" t="str">
        <f>IF(AND(ConversionTable!$F$2&lt;&gt;"",A2370&lt;&gt;""),VLOOKUP(G2370,ConversionTable!B$2:D$402,3),"")</f>
        <v/>
      </c>
      <c r="K2370" t="str">
        <f>IF(AND(ConversionTable!$F$2&lt;&gt;"",A2370&lt;&gt;""),VLOOKUP(J2370,ConversionTable!I$4:K$7,3),"")</f>
        <v/>
      </c>
      <c r="M2370" t="str">
        <f>IF(A2370&lt;&gt;"",(RawData!AC2370*ScoringModel!$B$11+RawData!AD2370*ScoringModel!$B$21+RawData!AE2370*ScoringModel!$B$31)*0.01,"")</f>
        <v/>
      </c>
      <c r="N2370" t="str">
        <f>IF(A2370&lt;&gt;"",(RawData!H2370*ScoringModel!$B$4+RawData!I2370*ScoringModel!$B$5+RawData!J2370*ScoringModel!$B$6+RawData!K2370*ScoringModel!$B$7+RawData!L2370*ScoringModel!$B$8+RawData!M2370*ScoringModel!$B$9+RawData!N2370*ScoringModel!$B$10)*0.01,"")</f>
        <v/>
      </c>
      <c r="O2370" t="str">
        <f>IF(A2370&lt;&gt;"",(RawData!O2370*ScoringModel!$B$14+RawData!P2370*ScoringModel!$B$15+RawData!Q2370*ScoringModel!$B$16+RawData!R2370*ScoringModel!$B$17+RawData!S2370*ScoringModel!$B$18+RawData!T2370*ScoringModel!$B$19+RawData!U2370*ScoringModel!$B$20)*0.01,"")</f>
        <v/>
      </c>
      <c r="P2370" t="str">
        <f>IF(A2370&lt;&gt;"",(RawData!V2370*ScoringModel!$B$24+RawData!W2370*ScoringModel!$B$25+RawData!X2370*ScoringModel!$B$26+RawData!Y2370*ScoringModel!$B$27+RawData!Z2370*ScoringModel!$B$28+RawData!AA2370*ScoringModel!$B$29+RawData!AB2370*ScoringModel!$B$30)*0.01,"")</f>
        <v/>
      </c>
      <c r="Q2370" s="19"/>
      <c r="R2370" s="19"/>
      <c r="S2370" s="19"/>
      <c r="T2370" s="19"/>
      <c r="U2370" s="19"/>
      <c r="V2370" s="19"/>
    </row>
    <row r="2371" spans="1:22" x14ac:dyDescent="0.25">
      <c r="A2371" t="str">
        <f>IF(RawData!A2371&lt;&gt;"",RawData!A2371,"")</f>
        <v/>
      </c>
      <c r="B2371" t="str">
        <f>IF(RawData!B2371&lt;&gt;"",CONCATENATE(RawData!B2371,", ",RawData!C2371),"")</f>
        <v/>
      </c>
      <c r="C2371" t="str">
        <f>IF(RawData!D2371&lt;&gt;"",RawData!D2371,"")</f>
        <v/>
      </c>
      <c r="D2371" s="28" t="str">
        <f>IF(RawData!E2371&lt;&gt;"",RawData!E2371,"")</f>
        <v/>
      </c>
      <c r="E2371" t="str">
        <f>IF(RawData!F2371&lt;&gt;"",CONCATENATE(RawData!F2371,", ",LEFT(RawData!G2371,1)),"")</f>
        <v/>
      </c>
      <c r="G2371" s="30" t="str">
        <f t="shared" ref="G2371:G2434" si="37">IF(A2371&lt;&gt;"",SUM(M2371:P2371),"")</f>
        <v/>
      </c>
      <c r="H2371" t="str">
        <f>IF(A2371&lt;&gt;"",VLOOKUP(G2371,ScoreRanges!$C$4:$E$8,3),"")</f>
        <v/>
      </c>
      <c r="J2371" s="30" t="str">
        <f>IF(AND(ConversionTable!$F$2&lt;&gt;"",A2371&lt;&gt;""),VLOOKUP(G2371,ConversionTable!B$2:D$402,3),"")</f>
        <v/>
      </c>
      <c r="K2371" t="str">
        <f>IF(AND(ConversionTable!$F$2&lt;&gt;"",A2371&lt;&gt;""),VLOOKUP(J2371,ConversionTable!I$4:K$7,3),"")</f>
        <v/>
      </c>
      <c r="M2371" t="str">
        <f>IF(A2371&lt;&gt;"",(RawData!AC2371*ScoringModel!$B$11+RawData!AD2371*ScoringModel!$B$21+RawData!AE2371*ScoringModel!$B$31)*0.01,"")</f>
        <v/>
      </c>
      <c r="N2371" t="str">
        <f>IF(A2371&lt;&gt;"",(RawData!H2371*ScoringModel!$B$4+RawData!I2371*ScoringModel!$B$5+RawData!J2371*ScoringModel!$B$6+RawData!K2371*ScoringModel!$B$7+RawData!L2371*ScoringModel!$B$8+RawData!M2371*ScoringModel!$B$9+RawData!N2371*ScoringModel!$B$10)*0.01,"")</f>
        <v/>
      </c>
      <c r="O2371" t="str">
        <f>IF(A2371&lt;&gt;"",(RawData!O2371*ScoringModel!$B$14+RawData!P2371*ScoringModel!$B$15+RawData!Q2371*ScoringModel!$B$16+RawData!R2371*ScoringModel!$B$17+RawData!S2371*ScoringModel!$B$18+RawData!T2371*ScoringModel!$B$19+RawData!U2371*ScoringModel!$B$20)*0.01,"")</f>
        <v/>
      </c>
      <c r="P2371" t="str">
        <f>IF(A2371&lt;&gt;"",(RawData!V2371*ScoringModel!$B$24+RawData!W2371*ScoringModel!$B$25+RawData!X2371*ScoringModel!$B$26+RawData!Y2371*ScoringModel!$B$27+RawData!Z2371*ScoringModel!$B$28+RawData!AA2371*ScoringModel!$B$29+RawData!AB2371*ScoringModel!$B$30)*0.01,"")</f>
        <v/>
      </c>
      <c r="Q2371" s="19"/>
      <c r="R2371" s="19"/>
      <c r="S2371" s="19"/>
      <c r="T2371" s="19"/>
      <c r="U2371" s="19"/>
      <c r="V2371" s="19"/>
    </row>
    <row r="2372" spans="1:22" x14ac:dyDescent="0.25">
      <c r="A2372" t="str">
        <f>IF(RawData!A2372&lt;&gt;"",RawData!A2372,"")</f>
        <v/>
      </c>
      <c r="B2372" t="str">
        <f>IF(RawData!B2372&lt;&gt;"",CONCATENATE(RawData!B2372,", ",RawData!C2372),"")</f>
        <v/>
      </c>
      <c r="C2372" t="str">
        <f>IF(RawData!D2372&lt;&gt;"",RawData!D2372,"")</f>
        <v/>
      </c>
      <c r="D2372" s="28" t="str">
        <f>IF(RawData!E2372&lt;&gt;"",RawData!E2372,"")</f>
        <v/>
      </c>
      <c r="E2372" t="str">
        <f>IF(RawData!F2372&lt;&gt;"",CONCATENATE(RawData!F2372,", ",LEFT(RawData!G2372,1)),"")</f>
        <v/>
      </c>
      <c r="G2372" s="30" t="str">
        <f t="shared" si="37"/>
        <v/>
      </c>
      <c r="H2372" t="str">
        <f>IF(A2372&lt;&gt;"",VLOOKUP(G2372,ScoreRanges!$C$4:$E$8,3),"")</f>
        <v/>
      </c>
      <c r="J2372" s="30" t="str">
        <f>IF(AND(ConversionTable!$F$2&lt;&gt;"",A2372&lt;&gt;""),VLOOKUP(G2372,ConversionTable!B$2:D$402,3),"")</f>
        <v/>
      </c>
      <c r="K2372" t="str">
        <f>IF(AND(ConversionTable!$F$2&lt;&gt;"",A2372&lt;&gt;""),VLOOKUP(J2372,ConversionTable!I$4:K$7,3),"")</f>
        <v/>
      </c>
      <c r="M2372" t="str">
        <f>IF(A2372&lt;&gt;"",(RawData!AC2372*ScoringModel!$B$11+RawData!AD2372*ScoringModel!$B$21+RawData!AE2372*ScoringModel!$B$31)*0.01,"")</f>
        <v/>
      </c>
      <c r="N2372" t="str">
        <f>IF(A2372&lt;&gt;"",(RawData!H2372*ScoringModel!$B$4+RawData!I2372*ScoringModel!$B$5+RawData!J2372*ScoringModel!$B$6+RawData!K2372*ScoringModel!$B$7+RawData!L2372*ScoringModel!$B$8+RawData!M2372*ScoringModel!$B$9+RawData!N2372*ScoringModel!$B$10)*0.01,"")</f>
        <v/>
      </c>
      <c r="O2372" t="str">
        <f>IF(A2372&lt;&gt;"",(RawData!O2372*ScoringModel!$B$14+RawData!P2372*ScoringModel!$B$15+RawData!Q2372*ScoringModel!$B$16+RawData!R2372*ScoringModel!$B$17+RawData!S2372*ScoringModel!$B$18+RawData!T2372*ScoringModel!$B$19+RawData!U2372*ScoringModel!$B$20)*0.01,"")</f>
        <v/>
      </c>
      <c r="P2372" t="str">
        <f>IF(A2372&lt;&gt;"",(RawData!V2372*ScoringModel!$B$24+RawData!W2372*ScoringModel!$B$25+RawData!X2372*ScoringModel!$B$26+RawData!Y2372*ScoringModel!$B$27+RawData!Z2372*ScoringModel!$B$28+RawData!AA2372*ScoringModel!$B$29+RawData!AB2372*ScoringModel!$B$30)*0.01,"")</f>
        <v/>
      </c>
      <c r="Q2372" s="19"/>
      <c r="R2372" s="19"/>
      <c r="S2372" s="19"/>
      <c r="T2372" s="19"/>
      <c r="U2372" s="19"/>
      <c r="V2372" s="19"/>
    </row>
    <row r="2373" spans="1:22" x14ac:dyDescent="0.25">
      <c r="A2373" t="str">
        <f>IF(RawData!A2373&lt;&gt;"",RawData!A2373,"")</f>
        <v/>
      </c>
      <c r="B2373" t="str">
        <f>IF(RawData!B2373&lt;&gt;"",CONCATENATE(RawData!B2373,", ",RawData!C2373),"")</f>
        <v/>
      </c>
      <c r="C2373" t="str">
        <f>IF(RawData!D2373&lt;&gt;"",RawData!D2373,"")</f>
        <v/>
      </c>
      <c r="D2373" s="28" t="str">
        <f>IF(RawData!E2373&lt;&gt;"",RawData!E2373,"")</f>
        <v/>
      </c>
      <c r="E2373" t="str">
        <f>IF(RawData!F2373&lt;&gt;"",CONCATENATE(RawData!F2373,", ",LEFT(RawData!G2373,1)),"")</f>
        <v/>
      </c>
      <c r="G2373" s="30" t="str">
        <f t="shared" si="37"/>
        <v/>
      </c>
      <c r="H2373" t="str">
        <f>IF(A2373&lt;&gt;"",VLOOKUP(G2373,ScoreRanges!$C$4:$E$8,3),"")</f>
        <v/>
      </c>
      <c r="J2373" s="30" t="str">
        <f>IF(AND(ConversionTable!$F$2&lt;&gt;"",A2373&lt;&gt;""),VLOOKUP(G2373,ConversionTable!B$2:D$402,3),"")</f>
        <v/>
      </c>
      <c r="K2373" t="str">
        <f>IF(AND(ConversionTable!$F$2&lt;&gt;"",A2373&lt;&gt;""),VLOOKUP(J2373,ConversionTable!I$4:K$7,3),"")</f>
        <v/>
      </c>
      <c r="M2373" t="str">
        <f>IF(A2373&lt;&gt;"",(RawData!AC2373*ScoringModel!$B$11+RawData!AD2373*ScoringModel!$B$21+RawData!AE2373*ScoringModel!$B$31)*0.01,"")</f>
        <v/>
      </c>
      <c r="N2373" t="str">
        <f>IF(A2373&lt;&gt;"",(RawData!H2373*ScoringModel!$B$4+RawData!I2373*ScoringModel!$B$5+RawData!J2373*ScoringModel!$B$6+RawData!K2373*ScoringModel!$B$7+RawData!L2373*ScoringModel!$B$8+RawData!M2373*ScoringModel!$B$9+RawData!N2373*ScoringModel!$B$10)*0.01,"")</f>
        <v/>
      </c>
      <c r="O2373" t="str">
        <f>IF(A2373&lt;&gt;"",(RawData!O2373*ScoringModel!$B$14+RawData!P2373*ScoringModel!$B$15+RawData!Q2373*ScoringModel!$B$16+RawData!R2373*ScoringModel!$B$17+RawData!S2373*ScoringModel!$B$18+RawData!T2373*ScoringModel!$B$19+RawData!U2373*ScoringModel!$B$20)*0.01,"")</f>
        <v/>
      </c>
      <c r="P2373" t="str">
        <f>IF(A2373&lt;&gt;"",(RawData!V2373*ScoringModel!$B$24+RawData!W2373*ScoringModel!$B$25+RawData!X2373*ScoringModel!$B$26+RawData!Y2373*ScoringModel!$B$27+RawData!Z2373*ScoringModel!$B$28+RawData!AA2373*ScoringModel!$B$29+RawData!AB2373*ScoringModel!$B$30)*0.01,"")</f>
        <v/>
      </c>
      <c r="Q2373" s="19"/>
      <c r="R2373" s="19"/>
      <c r="S2373" s="19"/>
      <c r="T2373" s="19"/>
      <c r="U2373" s="19"/>
      <c r="V2373" s="19"/>
    </row>
    <row r="2374" spans="1:22" x14ac:dyDescent="0.25">
      <c r="A2374" t="str">
        <f>IF(RawData!A2374&lt;&gt;"",RawData!A2374,"")</f>
        <v/>
      </c>
      <c r="B2374" t="str">
        <f>IF(RawData!B2374&lt;&gt;"",CONCATENATE(RawData!B2374,", ",RawData!C2374),"")</f>
        <v/>
      </c>
      <c r="C2374" t="str">
        <f>IF(RawData!D2374&lt;&gt;"",RawData!D2374,"")</f>
        <v/>
      </c>
      <c r="D2374" s="28" t="str">
        <f>IF(RawData!E2374&lt;&gt;"",RawData!E2374,"")</f>
        <v/>
      </c>
      <c r="E2374" t="str">
        <f>IF(RawData!F2374&lt;&gt;"",CONCATENATE(RawData!F2374,", ",LEFT(RawData!G2374,1)),"")</f>
        <v/>
      </c>
      <c r="G2374" s="30" t="str">
        <f t="shared" si="37"/>
        <v/>
      </c>
      <c r="H2374" t="str">
        <f>IF(A2374&lt;&gt;"",VLOOKUP(G2374,ScoreRanges!$C$4:$E$8,3),"")</f>
        <v/>
      </c>
      <c r="J2374" s="30" t="str">
        <f>IF(AND(ConversionTable!$F$2&lt;&gt;"",A2374&lt;&gt;""),VLOOKUP(G2374,ConversionTable!B$2:D$402,3),"")</f>
        <v/>
      </c>
      <c r="K2374" t="str">
        <f>IF(AND(ConversionTable!$F$2&lt;&gt;"",A2374&lt;&gt;""),VLOOKUP(J2374,ConversionTable!I$4:K$7,3),"")</f>
        <v/>
      </c>
      <c r="M2374" t="str">
        <f>IF(A2374&lt;&gt;"",(RawData!AC2374*ScoringModel!$B$11+RawData!AD2374*ScoringModel!$B$21+RawData!AE2374*ScoringModel!$B$31)*0.01,"")</f>
        <v/>
      </c>
      <c r="N2374" t="str">
        <f>IF(A2374&lt;&gt;"",(RawData!H2374*ScoringModel!$B$4+RawData!I2374*ScoringModel!$B$5+RawData!J2374*ScoringModel!$B$6+RawData!K2374*ScoringModel!$B$7+RawData!L2374*ScoringModel!$B$8+RawData!M2374*ScoringModel!$B$9+RawData!N2374*ScoringModel!$B$10)*0.01,"")</f>
        <v/>
      </c>
      <c r="O2374" t="str">
        <f>IF(A2374&lt;&gt;"",(RawData!O2374*ScoringModel!$B$14+RawData!P2374*ScoringModel!$B$15+RawData!Q2374*ScoringModel!$B$16+RawData!R2374*ScoringModel!$B$17+RawData!S2374*ScoringModel!$B$18+RawData!T2374*ScoringModel!$B$19+RawData!U2374*ScoringModel!$B$20)*0.01,"")</f>
        <v/>
      </c>
      <c r="P2374" t="str">
        <f>IF(A2374&lt;&gt;"",(RawData!V2374*ScoringModel!$B$24+RawData!W2374*ScoringModel!$B$25+RawData!X2374*ScoringModel!$B$26+RawData!Y2374*ScoringModel!$B$27+RawData!Z2374*ScoringModel!$B$28+RawData!AA2374*ScoringModel!$B$29+RawData!AB2374*ScoringModel!$B$30)*0.01,"")</f>
        <v/>
      </c>
      <c r="Q2374" s="19"/>
      <c r="R2374" s="19"/>
      <c r="S2374" s="19"/>
      <c r="T2374" s="19"/>
      <c r="U2374" s="19"/>
      <c r="V2374" s="19"/>
    </row>
    <row r="2375" spans="1:22" x14ac:dyDescent="0.25">
      <c r="A2375" t="str">
        <f>IF(RawData!A2375&lt;&gt;"",RawData!A2375,"")</f>
        <v/>
      </c>
      <c r="B2375" t="str">
        <f>IF(RawData!B2375&lt;&gt;"",CONCATENATE(RawData!B2375,", ",RawData!C2375),"")</f>
        <v/>
      </c>
      <c r="C2375" t="str">
        <f>IF(RawData!D2375&lt;&gt;"",RawData!D2375,"")</f>
        <v/>
      </c>
      <c r="D2375" s="28" t="str">
        <f>IF(RawData!E2375&lt;&gt;"",RawData!E2375,"")</f>
        <v/>
      </c>
      <c r="E2375" t="str">
        <f>IF(RawData!F2375&lt;&gt;"",CONCATENATE(RawData!F2375,", ",LEFT(RawData!G2375,1)),"")</f>
        <v/>
      </c>
      <c r="G2375" s="30" t="str">
        <f t="shared" si="37"/>
        <v/>
      </c>
      <c r="H2375" t="str">
        <f>IF(A2375&lt;&gt;"",VLOOKUP(G2375,ScoreRanges!$C$4:$E$8,3),"")</f>
        <v/>
      </c>
      <c r="J2375" s="30" t="str">
        <f>IF(AND(ConversionTable!$F$2&lt;&gt;"",A2375&lt;&gt;""),VLOOKUP(G2375,ConversionTable!B$2:D$402,3),"")</f>
        <v/>
      </c>
      <c r="K2375" t="str">
        <f>IF(AND(ConversionTable!$F$2&lt;&gt;"",A2375&lt;&gt;""),VLOOKUP(J2375,ConversionTable!I$4:K$7,3),"")</f>
        <v/>
      </c>
      <c r="M2375" t="str">
        <f>IF(A2375&lt;&gt;"",(RawData!AC2375*ScoringModel!$B$11+RawData!AD2375*ScoringModel!$B$21+RawData!AE2375*ScoringModel!$B$31)*0.01,"")</f>
        <v/>
      </c>
      <c r="N2375" t="str">
        <f>IF(A2375&lt;&gt;"",(RawData!H2375*ScoringModel!$B$4+RawData!I2375*ScoringModel!$B$5+RawData!J2375*ScoringModel!$B$6+RawData!K2375*ScoringModel!$B$7+RawData!L2375*ScoringModel!$B$8+RawData!M2375*ScoringModel!$B$9+RawData!N2375*ScoringModel!$B$10)*0.01,"")</f>
        <v/>
      </c>
      <c r="O2375" t="str">
        <f>IF(A2375&lt;&gt;"",(RawData!O2375*ScoringModel!$B$14+RawData!P2375*ScoringModel!$B$15+RawData!Q2375*ScoringModel!$B$16+RawData!R2375*ScoringModel!$B$17+RawData!S2375*ScoringModel!$B$18+RawData!T2375*ScoringModel!$B$19+RawData!U2375*ScoringModel!$B$20)*0.01,"")</f>
        <v/>
      </c>
      <c r="P2375" t="str">
        <f>IF(A2375&lt;&gt;"",(RawData!V2375*ScoringModel!$B$24+RawData!W2375*ScoringModel!$B$25+RawData!X2375*ScoringModel!$B$26+RawData!Y2375*ScoringModel!$B$27+RawData!Z2375*ScoringModel!$B$28+RawData!AA2375*ScoringModel!$B$29+RawData!AB2375*ScoringModel!$B$30)*0.01,"")</f>
        <v/>
      </c>
      <c r="Q2375" s="19"/>
      <c r="R2375" s="19"/>
      <c r="S2375" s="19"/>
      <c r="T2375" s="19"/>
      <c r="U2375" s="19"/>
      <c r="V2375" s="19"/>
    </row>
    <row r="2376" spans="1:22" x14ac:dyDescent="0.25">
      <c r="A2376" t="str">
        <f>IF(RawData!A2376&lt;&gt;"",RawData!A2376,"")</f>
        <v/>
      </c>
      <c r="B2376" t="str">
        <f>IF(RawData!B2376&lt;&gt;"",CONCATENATE(RawData!B2376,", ",RawData!C2376),"")</f>
        <v/>
      </c>
      <c r="C2376" t="str">
        <f>IF(RawData!D2376&lt;&gt;"",RawData!D2376,"")</f>
        <v/>
      </c>
      <c r="D2376" s="28" t="str">
        <f>IF(RawData!E2376&lt;&gt;"",RawData!E2376,"")</f>
        <v/>
      </c>
      <c r="E2376" t="str">
        <f>IF(RawData!F2376&lt;&gt;"",CONCATENATE(RawData!F2376,", ",LEFT(RawData!G2376,1)),"")</f>
        <v/>
      </c>
      <c r="G2376" s="30" t="str">
        <f t="shared" si="37"/>
        <v/>
      </c>
      <c r="H2376" t="str">
        <f>IF(A2376&lt;&gt;"",VLOOKUP(G2376,ScoreRanges!$C$4:$E$8,3),"")</f>
        <v/>
      </c>
      <c r="J2376" s="30" t="str">
        <f>IF(AND(ConversionTable!$F$2&lt;&gt;"",A2376&lt;&gt;""),VLOOKUP(G2376,ConversionTable!B$2:D$402,3),"")</f>
        <v/>
      </c>
      <c r="K2376" t="str">
        <f>IF(AND(ConversionTable!$F$2&lt;&gt;"",A2376&lt;&gt;""),VLOOKUP(J2376,ConversionTable!I$4:K$7,3),"")</f>
        <v/>
      </c>
      <c r="M2376" t="str">
        <f>IF(A2376&lt;&gt;"",(RawData!AC2376*ScoringModel!$B$11+RawData!AD2376*ScoringModel!$B$21+RawData!AE2376*ScoringModel!$B$31)*0.01,"")</f>
        <v/>
      </c>
      <c r="N2376" t="str">
        <f>IF(A2376&lt;&gt;"",(RawData!H2376*ScoringModel!$B$4+RawData!I2376*ScoringModel!$B$5+RawData!J2376*ScoringModel!$B$6+RawData!K2376*ScoringModel!$B$7+RawData!L2376*ScoringModel!$B$8+RawData!M2376*ScoringModel!$B$9+RawData!N2376*ScoringModel!$B$10)*0.01,"")</f>
        <v/>
      </c>
      <c r="O2376" t="str">
        <f>IF(A2376&lt;&gt;"",(RawData!O2376*ScoringModel!$B$14+RawData!P2376*ScoringModel!$B$15+RawData!Q2376*ScoringModel!$B$16+RawData!R2376*ScoringModel!$B$17+RawData!S2376*ScoringModel!$B$18+RawData!T2376*ScoringModel!$B$19+RawData!U2376*ScoringModel!$B$20)*0.01,"")</f>
        <v/>
      </c>
      <c r="P2376" t="str">
        <f>IF(A2376&lt;&gt;"",(RawData!V2376*ScoringModel!$B$24+RawData!W2376*ScoringModel!$B$25+RawData!X2376*ScoringModel!$B$26+RawData!Y2376*ScoringModel!$B$27+RawData!Z2376*ScoringModel!$B$28+RawData!AA2376*ScoringModel!$B$29+RawData!AB2376*ScoringModel!$B$30)*0.01,"")</f>
        <v/>
      </c>
      <c r="Q2376" s="19"/>
      <c r="R2376" s="19"/>
      <c r="S2376" s="19"/>
      <c r="T2376" s="19"/>
      <c r="U2376" s="19"/>
      <c r="V2376" s="19"/>
    </row>
    <row r="2377" spans="1:22" x14ac:dyDescent="0.25">
      <c r="A2377" t="str">
        <f>IF(RawData!A2377&lt;&gt;"",RawData!A2377,"")</f>
        <v/>
      </c>
      <c r="B2377" t="str">
        <f>IF(RawData!B2377&lt;&gt;"",CONCATENATE(RawData!B2377,", ",RawData!C2377),"")</f>
        <v/>
      </c>
      <c r="C2377" t="str">
        <f>IF(RawData!D2377&lt;&gt;"",RawData!D2377,"")</f>
        <v/>
      </c>
      <c r="D2377" s="28" t="str">
        <f>IF(RawData!E2377&lt;&gt;"",RawData!E2377,"")</f>
        <v/>
      </c>
      <c r="E2377" t="str">
        <f>IF(RawData!F2377&lt;&gt;"",CONCATENATE(RawData!F2377,", ",LEFT(RawData!G2377,1)),"")</f>
        <v/>
      </c>
      <c r="G2377" s="30" t="str">
        <f t="shared" si="37"/>
        <v/>
      </c>
      <c r="H2377" t="str">
        <f>IF(A2377&lt;&gt;"",VLOOKUP(G2377,ScoreRanges!$C$4:$E$8,3),"")</f>
        <v/>
      </c>
      <c r="J2377" s="30" t="str">
        <f>IF(AND(ConversionTable!$F$2&lt;&gt;"",A2377&lt;&gt;""),VLOOKUP(G2377,ConversionTable!B$2:D$402,3),"")</f>
        <v/>
      </c>
      <c r="K2377" t="str">
        <f>IF(AND(ConversionTable!$F$2&lt;&gt;"",A2377&lt;&gt;""),VLOOKUP(J2377,ConversionTable!I$4:K$7,3),"")</f>
        <v/>
      </c>
      <c r="M2377" t="str">
        <f>IF(A2377&lt;&gt;"",(RawData!AC2377*ScoringModel!$B$11+RawData!AD2377*ScoringModel!$B$21+RawData!AE2377*ScoringModel!$B$31)*0.01,"")</f>
        <v/>
      </c>
      <c r="N2377" t="str">
        <f>IF(A2377&lt;&gt;"",(RawData!H2377*ScoringModel!$B$4+RawData!I2377*ScoringModel!$B$5+RawData!J2377*ScoringModel!$B$6+RawData!K2377*ScoringModel!$B$7+RawData!L2377*ScoringModel!$B$8+RawData!M2377*ScoringModel!$B$9+RawData!N2377*ScoringModel!$B$10)*0.01,"")</f>
        <v/>
      </c>
      <c r="O2377" t="str">
        <f>IF(A2377&lt;&gt;"",(RawData!O2377*ScoringModel!$B$14+RawData!P2377*ScoringModel!$B$15+RawData!Q2377*ScoringModel!$B$16+RawData!R2377*ScoringModel!$B$17+RawData!S2377*ScoringModel!$B$18+RawData!T2377*ScoringModel!$B$19+RawData!U2377*ScoringModel!$B$20)*0.01,"")</f>
        <v/>
      </c>
      <c r="P2377" t="str">
        <f>IF(A2377&lt;&gt;"",(RawData!V2377*ScoringModel!$B$24+RawData!W2377*ScoringModel!$B$25+RawData!X2377*ScoringModel!$B$26+RawData!Y2377*ScoringModel!$B$27+RawData!Z2377*ScoringModel!$B$28+RawData!AA2377*ScoringModel!$B$29+RawData!AB2377*ScoringModel!$B$30)*0.01,"")</f>
        <v/>
      </c>
      <c r="Q2377" s="19"/>
      <c r="R2377" s="19"/>
      <c r="S2377" s="19"/>
      <c r="T2377" s="19"/>
      <c r="U2377" s="19"/>
      <c r="V2377" s="19"/>
    </row>
    <row r="2378" spans="1:22" x14ac:dyDescent="0.25">
      <c r="A2378" t="str">
        <f>IF(RawData!A2378&lt;&gt;"",RawData!A2378,"")</f>
        <v/>
      </c>
      <c r="B2378" t="str">
        <f>IF(RawData!B2378&lt;&gt;"",CONCATENATE(RawData!B2378,", ",RawData!C2378),"")</f>
        <v/>
      </c>
      <c r="C2378" t="str">
        <f>IF(RawData!D2378&lt;&gt;"",RawData!D2378,"")</f>
        <v/>
      </c>
      <c r="D2378" s="28" t="str">
        <f>IF(RawData!E2378&lt;&gt;"",RawData!E2378,"")</f>
        <v/>
      </c>
      <c r="E2378" t="str">
        <f>IF(RawData!F2378&lt;&gt;"",CONCATENATE(RawData!F2378,", ",LEFT(RawData!G2378,1)),"")</f>
        <v/>
      </c>
      <c r="G2378" s="30" t="str">
        <f t="shared" si="37"/>
        <v/>
      </c>
      <c r="H2378" t="str">
        <f>IF(A2378&lt;&gt;"",VLOOKUP(G2378,ScoreRanges!$C$4:$E$8,3),"")</f>
        <v/>
      </c>
      <c r="J2378" s="30" t="str">
        <f>IF(AND(ConversionTable!$F$2&lt;&gt;"",A2378&lt;&gt;""),VLOOKUP(G2378,ConversionTable!B$2:D$402,3),"")</f>
        <v/>
      </c>
      <c r="K2378" t="str">
        <f>IF(AND(ConversionTable!$F$2&lt;&gt;"",A2378&lt;&gt;""),VLOOKUP(J2378,ConversionTable!I$4:K$7,3),"")</f>
        <v/>
      </c>
      <c r="M2378" t="str">
        <f>IF(A2378&lt;&gt;"",(RawData!AC2378*ScoringModel!$B$11+RawData!AD2378*ScoringModel!$B$21+RawData!AE2378*ScoringModel!$B$31)*0.01,"")</f>
        <v/>
      </c>
      <c r="N2378" t="str">
        <f>IF(A2378&lt;&gt;"",(RawData!H2378*ScoringModel!$B$4+RawData!I2378*ScoringModel!$B$5+RawData!J2378*ScoringModel!$B$6+RawData!K2378*ScoringModel!$B$7+RawData!L2378*ScoringModel!$B$8+RawData!M2378*ScoringModel!$B$9+RawData!N2378*ScoringModel!$B$10)*0.01,"")</f>
        <v/>
      </c>
      <c r="O2378" t="str">
        <f>IF(A2378&lt;&gt;"",(RawData!O2378*ScoringModel!$B$14+RawData!P2378*ScoringModel!$B$15+RawData!Q2378*ScoringModel!$B$16+RawData!R2378*ScoringModel!$B$17+RawData!S2378*ScoringModel!$B$18+RawData!T2378*ScoringModel!$B$19+RawData!U2378*ScoringModel!$B$20)*0.01,"")</f>
        <v/>
      </c>
      <c r="P2378" t="str">
        <f>IF(A2378&lt;&gt;"",(RawData!V2378*ScoringModel!$B$24+RawData!W2378*ScoringModel!$B$25+RawData!X2378*ScoringModel!$B$26+RawData!Y2378*ScoringModel!$B$27+RawData!Z2378*ScoringModel!$B$28+RawData!AA2378*ScoringModel!$B$29+RawData!AB2378*ScoringModel!$B$30)*0.01,"")</f>
        <v/>
      </c>
      <c r="Q2378" s="19"/>
      <c r="R2378" s="19"/>
      <c r="S2378" s="19"/>
      <c r="T2378" s="19"/>
      <c r="U2378" s="19"/>
      <c r="V2378" s="19"/>
    </row>
    <row r="2379" spans="1:22" x14ac:dyDescent="0.25">
      <c r="A2379" t="str">
        <f>IF(RawData!A2379&lt;&gt;"",RawData!A2379,"")</f>
        <v/>
      </c>
      <c r="B2379" t="str">
        <f>IF(RawData!B2379&lt;&gt;"",CONCATENATE(RawData!B2379,", ",RawData!C2379),"")</f>
        <v/>
      </c>
      <c r="C2379" t="str">
        <f>IF(RawData!D2379&lt;&gt;"",RawData!D2379,"")</f>
        <v/>
      </c>
      <c r="D2379" s="28" t="str">
        <f>IF(RawData!E2379&lt;&gt;"",RawData!E2379,"")</f>
        <v/>
      </c>
      <c r="E2379" t="str">
        <f>IF(RawData!F2379&lt;&gt;"",CONCATENATE(RawData!F2379,", ",LEFT(RawData!G2379,1)),"")</f>
        <v/>
      </c>
      <c r="G2379" s="30" t="str">
        <f t="shared" si="37"/>
        <v/>
      </c>
      <c r="H2379" t="str">
        <f>IF(A2379&lt;&gt;"",VLOOKUP(G2379,ScoreRanges!$C$4:$E$8,3),"")</f>
        <v/>
      </c>
      <c r="J2379" s="30" t="str">
        <f>IF(AND(ConversionTable!$F$2&lt;&gt;"",A2379&lt;&gt;""),VLOOKUP(G2379,ConversionTable!B$2:D$402,3),"")</f>
        <v/>
      </c>
      <c r="K2379" t="str">
        <f>IF(AND(ConversionTable!$F$2&lt;&gt;"",A2379&lt;&gt;""),VLOOKUP(J2379,ConversionTable!I$4:K$7,3),"")</f>
        <v/>
      </c>
      <c r="M2379" t="str">
        <f>IF(A2379&lt;&gt;"",(RawData!AC2379*ScoringModel!$B$11+RawData!AD2379*ScoringModel!$B$21+RawData!AE2379*ScoringModel!$B$31)*0.01,"")</f>
        <v/>
      </c>
      <c r="N2379" t="str">
        <f>IF(A2379&lt;&gt;"",(RawData!H2379*ScoringModel!$B$4+RawData!I2379*ScoringModel!$B$5+RawData!J2379*ScoringModel!$B$6+RawData!K2379*ScoringModel!$B$7+RawData!L2379*ScoringModel!$B$8+RawData!M2379*ScoringModel!$B$9+RawData!N2379*ScoringModel!$B$10)*0.01,"")</f>
        <v/>
      </c>
      <c r="O2379" t="str">
        <f>IF(A2379&lt;&gt;"",(RawData!O2379*ScoringModel!$B$14+RawData!P2379*ScoringModel!$B$15+RawData!Q2379*ScoringModel!$B$16+RawData!R2379*ScoringModel!$B$17+RawData!S2379*ScoringModel!$B$18+RawData!T2379*ScoringModel!$B$19+RawData!U2379*ScoringModel!$B$20)*0.01,"")</f>
        <v/>
      </c>
      <c r="P2379" t="str">
        <f>IF(A2379&lt;&gt;"",(RawData!V2379*ScoringModel!$B$24+RawData!W2379*ScoringModel!$B$25+RawData!X2379*ScoringModel!$B$26+RawData!Y2379*ScoringModel!$B$27+RawData!Z2379*ScoringModel!$B$28+RawData!AA2379*ScoringModel!$B$29+RawData!AB2379*ScoringModel!$B$30)*0.01,"")</f>
        <v/>
      </c>
      <c r="Q2379" s="19"/>
      <c r="R2379" s="19"/>
      <c r="S2379" s="19"/>
      <c r="T2379" s="19"/>
      <c r="U2379" s="19"/>
      <c r="V2379" s="19"/>
    </row>
    <row r="2380" spans="1:22" x14ac:dyDescent="0.25">
      <c r="A2380" t="str">
        <f>IF(RawData!A2380&lt;&gt;"",RawData!A2380,"")</f>
        <v/>
      </c>
      <c r="B2380" t="str">
        <f>IF(RawData!B2380&lt;&gt;"",CONCATENATE(RawData!B2380,", ",RawData!C2380),"")</f>
        <v/>
      </c>
      <c r="C2380" t="str">
        <f>IF(RawData!D2380&lt;&gt;"",RawData!D2380,"")</f>
        <v/>
      </c>
      <c r="D2380" s="28" t="str">
        <f>IF(RawData!E2380&lt;&gt;"",RawData!E2380,"")</f>
        <v/>
      </c>
      <c r="E2380" t="str">
        <f>IF(RawData!F2380&lt;&gt;"",CONCATENATE(RawData!F2380,", ",LEFT(RawData!G2380,1)),"")</f>
        <v/>
      </c>
      <c r="G2380" s="30" t="str">
        <f t="shared" si="37"/>
        <v/>
      </c>
      <c r="H2380" t="str">
        <f>IF(A2380&lt;&gt;"",VLOOKUP(G2380,ScoreRanges!$C$4:$E$8,3),"")</f>
        <v/>
      </c>
      <c r="J2380" s="30" t="str">
        <f>IF(AND(ConversionTable!$F$2&lt;&gt;"",A2380&lt;&gt;""),VLOOKUP(G2380,ConversionTable!B$2:D$402,3),"")</f>
        <v/>
      </c>
      <c r="K2380" t="str">
        <f>IF(AND(ConversionTable!$F$2&lt;&gt;"",A2380&lt;&gt;""),VLOOKUP(J2380,ConversionTable!I$4:K$7,3),"")</f>
        <v/>
      </c>
      <c r="M2380" t="str">
        <f>IF(A2380&lt;&gt;"",(RawData!AC2380*ScoringModel!$B$11+RawData!AD2380*ScoringModel!$B$21+RawData!AE2380*ScoringModel!$B$31)*0.01,"")</f>
        <v/>
      </c>
      <c r="N2380" t="str">
        <f>IF(A2380&lt;&gt;"",(RawData!H2380*ScoringModel!$B$4+RawData!I2380*ScoringModel!$B$5+RawData!J2380*ScoringModel!$B$6+RawData!K2380*ScoringModel!$B$7+RawData!L2380*ScoringModel!$B$8+RawData!M2380*ScoringModel!$B$9+RawData!N2380*ScoringModel!$B$10)*0.01,"")</f>
        <v/>
      </c>
      <c r="O2380" t="str">
        <f>IF(A2380&lt;&gt;"",(RawData!O2380*ScoringModel!$B$14+RawData!P2380*ScoringModel!$B$15+RawData!Q2380*ScoringModel!$B$16+RawData!R2380*ScoringModel!$B$17+RawData!S2380*ScoringModel!$B$18+RawData!T2380*ScoringModel!$B$19+RawData!U2380*ScoringModel!$B$20)*0.01,"")</f>
        <v/>
      </c>
      <c r="P2380" t="str">
        <f>IF(A2380&lt;&gt;"",(RawData!V2380*ScoringModel!$B$24+RawData!W2380*ScoringModel!$B$25+RawData!X2380*ScoringModel!$B$26+RawData!Y2380*ScoringModel!$B$27+RawData!Z2380*ScoringModel!$B$28+RawData!AA2380*ScoringModel!$B$29+RawData!AB2380*ScoringModel!$B$30)*0.01,"")</f>
        <v/>
      </c>
      <c r="Q2380" s="19"/>
      <c r="R2380" s="19"/>
      <c r="S2380" s="19"/>
      <c r="T2380" s="19"/>
      <c r="U2380" s="19"/>
      <c r="V2380" s="19"/>
    </row>
    <row r="2381" spans="1:22" x14ac:dyDescent="0.25">
      <c r="A2381" t="str">
        <f>IF(RawData!A2381&lt;&gt;"",RawData!A2381,"")</f>
        <v/>
      </c>
      <c r="B2381" t="str">
        <f>IF(RawData!B2381&lt;&gt;"",CONCATENATE(RawData!B2381,", ",RawData!C2381),"")</f>
        <v/>
      </c>
      <c r="C2381" t="str">
        <f>IF(RawData!D2381&lt;&gt;"",RawData!D2381,"")</f>
        <v/>
      </c>
      <c r="D2381" s="28" t="str">
        <f>IF(RawData!E2381&lt;&gt;"",RawData!E2381,"")</f>
        <v/>
      </c>
      <c r="E2381" t="str">
        <f>IF(RawData!F2381&lt;&gt;"",CONCATENATE(RawData!F2381,", ",LEFT(RawData!G2381,1)),"")</f>
        <v/>
      </c>
      <c r="G2381" s="30" t="str">
        <f t="shared" si="37"/>
        <v/>
      </c>
      <c r="H2381" t="str">
        <f>IF(A2381&lt;&gt;"",VLOOKUP(G2381,ScoreRanges!$C$4:$E$8,3),"")</f>
        <v/>
      </c>
      <c r="J2381" s="30" t="str">
        <f>IF(AND(ConversionTable!$F$2&lt;&gt;"",A2381&lt;&gt;""),VLOOKUP(G2381,ConversionTable!B$2:D$402,3),"")</f>
        <v/>
      </c>
      <c r="K2381" t="str">
        <f>IF(AND(ConversionTable!$F$2&lt;&gt;"",A2381&lt;&gt;""),VLOOKUP(J2381,ConversionTable!I$4:K$7,3),"")</f>
        <v/>
      </c>
      <c r="M2381" t="str">
        <f>IF(A2381&lt;&gt;"",(RawData!AC2381*ScoringModel!$B$11+RawData!AD2381*ScoringModel!$B$21+RawData!AE2381*ScoringModel!$B$31)*0.01,"")</f>
        <v/>
      </c>
      <c r="N2381" t="str">
        <f>IF(A2381&lt;&gt;"",(RawData!H2381*ScoringModel!$B$4+RawData!I2381*ScoringModel!$B$5+RawData!J2381*ScoringModel!$B$6+RawData!K2381*ScoringModel!$B$7+RawData!L2381*ScoringModel!$B$8+RawData!M2381*ScoringModel!$B$9+RawData!N2381*ScoringModel!$B$10)*0.01,"")</f>
        <v/>
      </c>
      <c r="O2381" t="str">
        <f>IF(A2381&lt;&gt;"",(RawData!O2381*ScoringModel!$B$14+RawData!P2381*ScoringModel!$B$15+RawData!Q2381*ScoringModel!$B$16+RawData!R2381*ScoringModel!$B$17+RawData!S2381*ScoringModel!$B$18+RawData!T2381*ScoringModel!$B$19+RawData!U2381*ScoringModel!$B$20)*0.01,"")</f>
        <v/>
      </c>
      <c r="P2381" t="str">
        <f>IF(A2381&lt;&gt;"",(RawData!V2381*ScoringModel!$B$24+RawData!W2381*ScoringModel!$B$25+RawData!X2381*ScoringModel!$B$26+RawData!Y2381*ScoringModel!$B$27+RawData!Z2381*ScoringModel!$B$28+RawData!AA2381*ScoringModel!$B$29+RawData!AB2381*ScoringModel!$B$30)*0.01,"")</f>
        <v/>
      </c>
      <c r="Q2381" s="19"/>
      <c r="R2381" s="19"/>
      <c r="S2381" s="19"/>
      <c r="T2381" s="19"/>
      <c r="U2381" s="19"/>
      <c r="V2381" s="19"/>
    </row>
    <row r="2382" spans="1:22" x14ac:dyDescent="0.25">
      <c r="A2382" t="str">
        <f>IF(RawData!A2382&lt;&gt;"",RawData!A2382,"")</f>
        <v/>
      </c>
      <c r="B2382" t="str">
        <f>IF(RawData!B2382&lt;&gt;"",CONCATENATE(RawData!B2382,", ",RawData!C2382),"")</f>
        <v/>
      </c>
      <c r="C2382" t="str">
        <f>IF(RawData!D2382&lt;&gt;"",RawData!D2382,"")</f>
        <v/>
      </c>
      <c r="D2382" s="28" t="str">
        <f>IF(RawData!E2382&lt;&gt;"",RawData!E2382,"")</f>
        <v/>
      </c>
      <c r="E2382" t="str">
        <f>IF(RawData!F2382&lt;&gt;"",CONCATENATE(RawData!F2382,", ",LEFT(RawData!G2382,1)),"")</f>
        <v/>
      </c>
      <c r="G2382" s="30" t="str">
        <f t="shared" si="37"/>
        <v/>
      </c>
      <c r="H2382" t="str">
        <f>IF(A2382&lt;&gt;"",VLOOKUP(G2382,ScoreRanges!$C$4:$E$8,3),"")</f>
        <v/>
      </c>
      <c r="J2382" s="30" t="str">
        <f>IF(AND(ConversionTable!$F$2&lt;&gt;"",A2382&lt;&gt;""),VLOOKUP(G2382,ConversionTable!B$2:D$402,3),"")</f>
        <v/>
      </c>
      <c r="K2382" t="str">
        <f>IF(AND(ConversionTable!$F$2&lt;&gt;"",A2382&lt;&gt;""),VLOOKUP(J2382,ConversionTable!I$4:K$7,3),"")</f>
        <v/>
      </c>
      <c r="M2382" t="str">
        <f>IF(A2382&lt;&gt;"",(RawData!AC2382*ScoringModel!$B$11+RawData!AD2382*ScoringModel!$B$21+RawData!AE2382*ScoringModel!$B$31)*0.01,"")</f>
        <v/>
      </c>
      <c r="N2382" t="str">
        <f>IF(A2382&lt;&gt;"",(RawData!H2382*ScoringModel!$B$4+RawData!I2382*ScoringModel!$B$5+RawData!J2382*ScoringModel!$B$6+RawData!K2382*ScoringModel!$B$7+RawData!L2382*ScoringModel!$B$8+RawData!M2382*ScoringModel!$B$9+RawData!N2382*ScoringModel!$B$10)*0.01,"")</f>
        <v/>
      </c>
      <c r="O2382" t="str">
        <f>IF(A2382&lt;&gt;"",(RawData!O2382*ScoringModel!$B$14+RawData!P2382*ScoringModel!$B$15+RawData!Q2382*ScoringModel!$B$16+RawData!R2382*ScoringModel!$B$17+RawData!S2382*ScoringModel!$B$18+RawData!T2382*ScoringModel!$B$19+RawData!U2382*ScoringModel!$B$20)*0.01,"")</f>
        <v/>
      </c>
      <c r="P2382" t="str">
        <f>IF(A2382&lt;&gt;"",(RawData!V2382*ScoringModel!$B$24+RawData!W2382*ScoringModel!$B$25+RawData!X2382*ScoringModel!$B$26+RawData!Y2382*ScoringModel!$B$27+RawData!Z2382*ScoringModel!$B$28+RawData!AA2382*ScoringModel!$B$29+RawData!AB2382*ScoringModel!$B$30)*0.01,"")</f>
        <v/>
      </c>
      <c r="Q2382" s="19"/>
      <c r="R2382" s="19"/>
      <c r="S2382" s="19"/>
      <c r="T2382" s="19"/>
      <c r="U2382" s="19"/>
      <c r="V2382" s="19"/>
    </row>
    <row r="2383" spans="1:22" x14ac:dyDescent="0.25">
      <c r="A2383" t="str">
        <f>IF(RawData!A2383&lt;&gt;"",RawData!A2383,"")</f>
        <v/>
      </c>
      <c r="B2383" t="str">
        <f>IF(RawData!B2383&lt;&gt;"",CONCATENATE(RawData!B2383,", ",RawData!C2383),"")</f>
        <v/>
      </c>
      <c r="C2383" t="str">
        <f>IF(RawData!D2383&lt;&gt;"",RawData!D2383,"")</f>
        <v/>
      </c>
      <c r="D2383" s="28" t="str">
        <f>IF(RawData!E2383&lt;&gt;"",RawData!E2383,"")</f>
        <v/>
      </c>
      <c r="E2383" t="str">
        <f>IF(RawData!F2383&lt;&gt;"",CONCATENATE(RawData!F2383,", ",LEFT(RawData!G2383,1)),"")</f>
        <v/>
      </c>
      <c r="G2383" s="30" t="str">
        <f t="shared" si="37"/>
        <v/>
      </c>
      <c r="H2383" t="str">
        <f>IF(A2383&lt;&gt;"",VLOOKUP(G2383,ScoreRanges!$C$4:$E$8,3),"")</f>
        <v/>
      </c>
      <c r="J2383" s="30" t="str">
        <f>IF(AND(ConversionTable!$F$2&lt;&gt;"",A2383&lt;&gt;""),VLOOKUP(G2383,ConversionTable!B$2:D$402,3),"")</f>
        <v/>
      </c>
      <c r="K2383" t="str">
        <f>IF(AND(ConversionTable!$F$2&lt;&gt;"",A2383&lt;&gt;""),VLOOKUP(J2383,ConversionTable!I$4:K$7,3),"")</f>
        <v/>
      </c>
      <c r="M2383" t="str">
        <f>IF(A2383&lt;&gt;"",(RawData!AC2383*ScoringModel!$B$11+RawData!AD2383*ScoringModel!$B$21+RawData!AE2383*ScoringModel!$B$31)*0.01,"")</f>
        <v/>
      </c>
      <c r="N2383" t="str">
        <f>IF(A2383&lt;&gt;"",(RawData!H2383*ScoringModel!$B$4+RawData!I2383*ScoringModel!$B$5+RawData!J2383*ScoringModel!$B$6+RawData!K2383*ScoringModel!$B$7+RawData!L2383*ScoringModel!$B$8+RawData!M2383*ScoringModel!$B$9+RawData!N2383*ScoringModel!$B$10)*0.01,"")</f>
        <v/>
      </c>
      <c r="O2383" t="str">
        <f>IF(A2383&lt;&gt;"",(RawData!O2383*ScoringModel!$B$14+RawData!P2383*ScoringModel!$B$15+RawData!Q2383*ScoringModel!$B$16+RawData!R2383*ScoringModel!$B$17+RawData!S2383*ScoringModel!$B$18+RawData!T2383*ScoringModel!$B$19+RawData!U2383*ScoringModel!$B$20)*0.01,"")</f>
        <v/>
      </c>
      <c r="P2383" t="str">
        <f>IF(A2383&lt;&gt;"",(RawData!V2383*ScoringModel!$B$24+RawData!W2383*ScoringModel!$B$25+RawData!X2383*ScoringModel!$B$26+RawData!Y2383*ScoringModel!$B$27+RawData!Z2383*ScoringModel!$B$28+RawData!AA2383*ScoringModel!$B$29+RawData!AB2383*ScoringModel!$B$30)*0.01,"")</f>
        <v/>
      </c>
      <c r="Q2383" s="19"/>
      <c r="R2383" s="19"/>
      <c r="S2383" s="19"/>
      <c r="T2383" s="19"/>
      <c r="U2383" s="19"/>
      <c r="V2383" s="19"/>
    </row>
    <row r="2384" spans="1:22" x14ac:dyDescent="0.25">
      <c r="A2384" t="str">
        <f>IF(RawData!A2384&lt;&gt;"",RawData!A2384,"")</f>
        <v/>
      </c>
      <c r="B2384" t="str">
        <f>IF(RawData!B2384&lt;&gt;"",CONCATENATE(RawData!B2384,", ",RawData!C2384),"")</f>
        <v/>
      </c>
      <c r="C2384" t="str">
        <f>IF(RawData!D2384&lt;&gt;"",RawData!D2384,"")</f>
        <v/>
      </c>
      <c r="D2384" s="28" t="str">
        <f>IF(RawData!E2384&lt;&gt;"",RawData!E2384,"")</f>
        <v/>
      </c>
      <c r="E2384" t="str">
        <f>IF(RawData!F2384&lt;&gt;"",CONCATENATE(RawData!F2384,", ",LEFT(RawData!G2384,1)),"")</f>
        <v/>
      </c>
      <c r="G2384" s="30" t="str">
        <f t="shared" si="37"/>
        <v/>
      </c>
      <c r="H2384" t="str">
        <f>IF(A2384&lt;&gt;"",VLOOKUP(G2384,ScoreRanges!$C$4:$E$8,3),"")</f>
        <v/>
      </c>
      <c r="J2384" s="30" t="str">
        <f>IF(AND(ConversionTable!$F$2&lt;&gt;"",A2384&lt;&gt;""),VLOOKUP(G2384,ConversionTable!B$2:D$402,3),"")</f>
        <v/>
      </c>
      <c r="K2384" t="str">
        <f>IF(AND(ConversionTable!$F$2&lt;&gt;"",A2384&lt;&gt;""),VLOOKUP(J2384,ConversionTable!I$4:K$7,3),"")</f>
        <v/>
      </c>
      <c r="M2384" t="str">
        <f>IF(A2384&lt;&gt;"",(RawData!AC2384*ScoringModel!$B$11+RawData!AD2384*ScoringModel!$B$21+RawData!AE2384*ScoringModel!$B$31)*0.01,"")</f>
        <v/>
      </c>
      <c r="N2384" t="str">
        <f>IF(A2384&lt;&gt;"",(RawData!H2384*ScoringModel!$B$4+RawData!I2384*ScoringModel!$B$5+RawData!J2384*ScoringModel!$B$6+RawData!K2384*ScoringModel!$B$7+RawData!L2384*ScoringModel!$B$8+RawData!M2384*ScoringModel!$B$9+RawData!N2384*ScoringModel!$B$10)*0.01,"")</f>
        <v/>
      </c>
      <c r="O2384" t="str">
        <f>IF(A2384&lt;&gt;"",(RawData!O2384*ScoringModel!$B$14+RawData!P2384*ScoringModel!$B$15+RawData!Q2384*ScoringModel!$B$16+RawData!R2384*ScoringModel!$B$17+RawData!S2384*ScoringModel!$B$18+RawData!T2384*ScoringModel!$B$19+RawData!U2384*ScoringModel!$B$20)*0.01,"")</f>
        <v/>
      </c>
      <c r="P2384" t="str">
        <f>IF(A2384&lt;&gt;"",(RawData!V2384*ScoringModel!$B$24+RawData!W2384*ScoringModel!$B$25+RawData!X2384*ScoringModel!$B$26+RawData!Y2384*ScoringModel!$B$27+RawData!Z2384*ScoringModel!$B$28+RawData!AA2384*ScoringModel!$B$29+RawData!AB2384*ScoringModel!$B$30)*0.01,"")</f>
        <v/>
      </c>
      <c r="Q2384" s="19"/>
      <c r="R2384" s="19"/>
      <c r="S2384" s="19"/>
      <c r="T2384" s="19"/>
      <c r="U2384" s="19"/>
      <c r="V2384" s="19"/>
    </row>
    <row r="2385" spans="1:22" x14ac:dyDescent="0.25">
      <c r="A2385" t="str">
        <f>IF(RawData!A2385&lt;&gt;"",RawData!A2385,"")</f>
        <v/>
      </c>
      <c r="B2385" t="str">
        <f>IF(RawData!B2385&lt;&gt;"",CONCATENATE(RawData!B2385,", ",RawData!C2385),"")</f>
        <v/>
      </c>
      <c r="C2385" t="str">
        <f>IF(RawData!D2385&lt;&gt;"",RawData!D2385,"")</f>
        <v/>
      </c>
      <c r="D2385" s="28" t="str">
        <f>IF(RawData!E2385&lt;&gt;"",RawData!E2385,"")</f>
        <v/>
      </c>
      <c r="E2385" t="str">
        <f>IF(RawData!F2385&lt;&gt;"",CONCATENATE(RawData!F2385,", ",LEFT(RawData!G2385,1)),"")</f>
        <v/>
      </c>
      <c r="G2385" s="30" t="str">
        <f t="shared" si="37"/>
        <v/>
      </c>
      <c r="H2385" t="str">
        <f>IF(A2385&lt;&gt;"",VLOOKUP(G2385,ScoreRanges!$C$4:$E$8,3),"")</f>
        <v/>
      </c>
      <c r="J2385" s="30" t="str">
        <f>IF(AND(ConversionTable!$F$2&lt;&gt;"",A2385&lt;&gt;""),VLOOKUP(G2385,ConversionTable!B$2:D$402,3),"")</f>
        <v/>
      </c>
      <c r="K2385" t="str">
        <f>IF(AND(ConversionTable!$F$2&lt;&gt;"",A2385&lt;&gt;""),VLOOKUP(J2385,ConversionTable!I$4:K$7,3),"")</f>
        <v/>
      </c>
      <c r="M2385" t="str">
        <f>IF(A2385&lt;&gt;"",(RawData!AC2385*ScoringModel!$B$11+RawData!AD2385*ScoringModel!$B$21+RawData!AE2385*ScoringModel!$B$31)*0.01,"")</f>
        <v/>
      </c>
      <c r="N2385" t="str">
        <f>IF(A2385&lt;&gt;"",(RawData!H2385*ScoringModel!$B$4+RawData!I2385*ScoringModel!$B$5+RawData!J2385*ScoringModel!$B$6+RawData!K2385*ScoringModel!$B$7+RawData!L2385*ScoringModel!$B$8+RawData!M2385*ScoringModel!$B$9+RawData!N2385*ScoringModel!$B$10)*0.01,"")</f>
        <v/>
      </c>
      <c r="O2385" t="str">
        <f>IF(A2385&lt;&gt;"",(RawData!O2385*ScoringModel!$B$14+RawData!P2385*ScoringModel!$B$15+RawData!Q2385*ScoringModel!$B$16+RawData!R2385*ScoringModel!$B$17+RawData!S2385*ScoringModel!$B$18+RawData!T2385*ScoringModel!$B$19+RawData!U2385*ScoringModel!$B$20)*0.01,"")</f>
        <v/>
      </c>
      <c r="P2385" t="str">
        <f>IF(A2385&lt;&gt;"",(RawData!V2385*ScoringModel!$B$24+RawData!W2385*ScoringModel!$B$25+RawData!X2385*ScoringModel!$B$26+RawData!Y2385*ScoringModel!$B$27+RawData!Z2385*ScoringModel!$B$28+RawData!AA2385*ScoringModel!$B$29+RawData!AB2385*ScoringModel!$B$30)*0.01,"")</f>
        <v/>
      </c>
      <c r="Q2385" s="19"/>
      <c r="R2385" s="19"/>
      <c r="S2385" s="19"/>
      <c r="T2385" s="19"/>
      <c r="U2385" s="19"/>
      <c r="V2385" s="19"/>
    </row>
    <row r="2386" spans="1:22" x14ac:dyDescent="0.25">
      <c r="A2386" t="str">
        <f>IF(RawData!A2386&lt;&gt;"",RawData!A2386,"")</f>
        <v/>
      </c>
      <c r="B2386" t="str">
        <f>IF(RawData!B2386&lt;&gt;"",CONCATENATE(RawData!B2386,", ",RawData!C2386),"")</f>
        <v/>
      </c>
      <c r="C2386" t="str">
        <f>IF(RawData!D2386&lt;&gt;"",RawData!D2386,"")</f>
        <v/>
      </c>
      <c r="D2386" s="28" t="str">
        <f>IF(RawData!E2386&lt;&gt;"",RawData!E2386,"")</f>
        <v/>
      </c>
      <c r="E2386" t="str">
        <f>IF(RawData!F2386&lt;&gt;"",CONCATENATE(RawData!F2386,", ",LEFT(RawData!G2386,1)),"")</f>
        <v/>
      </c>
      <c r="G2386" s="30" t="str">
        <f t="shared" si="37"/>
        <v/>
      </c>
      <c r="H2386" t="str">
        <f>IF(A2386&lt;&gt;"",VLOOKUP(G2386,ScoreRanges!$C$4:$E$8,3),"")</f>
        <v/>
      </c>
      <c r="J2386" s="30" t="str">
        <f>IF(AND(ConversionTable!$F$2&lt;&gt;"",A2386&lt;&gt;""),VLOOKUP(G2386,ConversionTable!B$2:D$402,3),"")</f>
        <v/>
      </c>
      <c r="K2386" t="str">
        <f>IF(AND(ConversionTable!$F$2&lt;&gt;"",A2386&lt;&gt;""),VLOOKUP(J2386,ConversionTable!I$4:K$7,3),"")</f>
        <v/>
      </c>
      <c r="M2386" t="str">
        <f>IF(A2386&lt;&gt;"",(RawData!AC2386*ScoringModel!$B$11+RawData!AD2386*ScoringModel!$B$21+RawData!AE2386*ScoringModel!$B$31)*0.01,"")</f>
        <v/>
      </c>
      <c r="N2386" t="str">
        <f>IF(A2386&lt;&gt;"",(RawData!H2386*ScoringModel!$B$4+RawData!I2386*ScoringModel!$B$5+RawData!J2386*ScoringModel!$B$6+RawData!K2386*ScoringModel!$B$7+RawData!L2386*ScoringModel!$B$8+RawData!M2386*ScoringModel!$B$9+RawData!N2386*ScoringModel!$B$10)*0.01,"")</f>
        <v/>
      </c>
      <c r="O2386" t="str">
        <f>IF(A2386&lt;&gt;"",(RawData!O2386*ScoringModel!$B$14+RawData!P2386*ScoringModel!$B$15+RawData!Q2386*ScoringModel!$B$16+RawData!R2386*ScoringModel!$B$17+RawData!S2386*ScoringModel!$B$18+RawData!T2386*ScoringModel!$B$19+RawData!U2386*ScoringModel!$B$20)*0.01,"")</f>
        <v/>
      </c>
      <c r="P2386" t="str">
        <f>IF(A2386&lt;&gt;"",(RawData!V2386*ScoringModel!$B$24+RawData!W2386*ScoringModel!$B$25+RawData!X2386*ScoringModel!$B$26+RawData!Y2386*ScoringModel!$B$27+RawData!Z2386*ScoringModel!$B$28+RawData!AA2386*ScoringModel!$B$29+RawData!AB2386*ScoringModel!$B$30)*0.01,"")</f>
        <v/>
      </c>
      <c r="Q2386" s="19"/>
      <c r="R2386" s="19"/>
      <c r="S2386" s="19"/>
      <c r="T2386" s="19"/>
      <c r="U2386" s="19"/>
      <c r="V2386" s="19"/>
    </row>
    <row r="2387" spans="1:22" x14ac:dyDescent="0.25">
      <c r="A2387" t="str">
        <f>IF(RawData!A2387&lt;&gt;"",RawData!A2387,"")</f>
        <v/>
      </c>
      <c r="B2387" t="str">
        <f>IF(RawData!B2387&lt;&gt;"",CONCATENATE(RawData!B2387,", ",RawData!C2387),"")</f>
        <v/>
      </c>
      <c r="C2387" t="str">
        <f>IF(RawData!D2387&lt;&gt;"",RawData!D2387,"")</f>
        <v/>
      </c>
      <c r="D2387" s="28" t="str">
        <f>IF(RawData!E2387&lt;&gt;"",RawData!E2387,"")</f>
        <v/>
      </c>
      <c r="E2387" t="str">
        <f>IF(RawData!F2387&lt;&gt;"",CONCATENATE(RawData!F2387,", ",LEFT(RawData!G2387,1)),"")</f>
        <v/>
      </c>
      <c r="G2387" s="30" t="str">
        <f t="shared" si="37"/>
        <v/>
      </c>
      <c r="H2387" t="str">
        <f>IF(A2387&lt;&gt;"",VLOOKUP(G2387,ScoreRanges!$C$4:$E$8,3),"")</f>
        <v/>
      </c>
      <c r="J2387" s="30" t="str">
        <f>IF(AND(ConversionTable!$F$2&lt;&gt;"",A2387&lt;&gt;""),VLOOKUP(G2387,ConversionTable!B$2:D$402,3),"")</f>
        <v/>
      </c>
      <c r="K2387" t="str">
        <f>IF(AND(ConversionTable!$F$2&lt;&gt;"",A2387&lt;&gt;""),VLOOKUP(J2387,ConversionTable!I$4:K$7,3),"")</f>
        <v/>
      </c>
      <c r="M2387" t="str">
        <f>IF(A2387&lt;&gt;"",(RawData!AC2387*ScoringModel!$B$11+RawData!AD2387*ScoringModel!$B$21+RawData!AE2387*ScoringModel!$B$31)*0.01,"")</f>
        <v/>
      </c>
      <c r="N2387" t="str">
        <f>IF(A2387&lt;&gt;"",(RawData!H2387*ScoringModel!$B$4+RawData!I2387*ScoringModel!$B$5+RawData!J2387*ScoringModel!$B$6+RawData!K2387*ScoringModel!$B$7+RawData!L2387*ScoringModel!$B$8+RawData!M2387*ScoringModel!$B$9+RawData!N2387*ScoringModel!$B$10)*0.01,"")</f>
        <v/>
      </c>
      <c r="O2387" t="str">
        <f>IF(A2387&lt;&gt;"",(RawData!O2387*ScoringModel!$B$14+RawData!P2387*ScoringModel!$B$15+RawData!Q2387*ScoringModel!$B$16+RawData!R2387*ScoringModel!$B$17+RawData!S2387*ScoringModel!$B$18+RawData!T2387*ScoringModel!$B$19+RawData!U2387*ScoringModel!$B$20)*0.01,"")</f>
        <v/>
      </c>
      <c r="P2387" t="str">
        <f>IF(A2387&lt;&gt;"",(RawData!V2387*ScoringModel!$B$24+RawData!W2387*ScoringModel!$B$25+RawData!X2387*ScoringModel!$B$26+RawData!Y2387*ScoringModel!$B$27+RawData!Z2387*ScoringModel!$B$28+RawData!AA2387*ScoringModel!$B$29+RawData!AB2387*ScoringModel!$B$30)*0.01,"")</f>
        <v/>
      </c>
      <c r="Q2387" s="19"/>
      <c r="R2387" s="19"/>
      <c r="S2387" s="19"/>
      <c r="T2387" s="19"/>
      <c r="U2387" s="19"/>
      <c r="V2387" s="19"/>
    </row>
    <row r="2388" spans="1:22" x14ac:dyDescent="0.25">
      <c r="A2388" t="str">
        <f>IF(RawData!A2388&lt;&gt;"",RawData!A2388,"")</f>
        <v/>
      </c>
      <c r="B2388" t="str">
        <f>IF(RawData!B2388&lt;&gt;"",CONCATENATE(RawData!B2388,", ",RawData!C2388),"")</f>
        <v/>
      </c>
      <c r="C2388" t="str">
        <f>IF(RawData!D2388&lt;&gt;"",RawData!D2388,"")</f>
        <v/>
      </c>
      <c r="D2388" s="28" t="str">
        <f>IF(RawData!E2388&lt;&gt;"",RawData!E2388,"")</f>
        <v/>
      </c>
      <c r="E2388" t="str">
        <f>IF(RawData!F2388&lt;&gt;"",CONCATENATE(RawData!F2388,", ",LEFT(RawData!G2388,1)),"")</f>
        <v/>
      </c>
      <c r="G2388" s="30" t="str">
        <f t="shared" si="37"/>
        <v/>
      </c>
      <c r="H2388" t="str">
        <f>IF(A2388&lt;&gt;"",VLOOKUP(G2388,ScoreRanges!$C$4:$E$8,3),"")</f>
        <v/>
      </c>
      <c r="J2388" s="30" t="str">
        <f>IF(AND(ConversionTable!$F$2&lt;&gt;"",A2388&lt;&gt;""),VLOOKUP(G2388,ConversionTable!B$2:D$402,3),"")</f>
        <v/>
      </c>
      <c r="K2388" t="str">
        <f>IF(AND(ConversionTable!$F$2&lt;&gt;"",A2388&lt;&gt;""),VLOOKUP(J2388,ConversionTable!I$4:K$7,3),"")</f>
        <v/>
      </c>
      <c r="M2388" t="str">
        <f>IF(A2388&lt;&gt;"",(RawData!AC2388*ScoringModel!$B$11+RawData!AD2388*ScoringModel!$B$21+RawData!AE2388*ScoringModel!$B$31)*0.01,"")</f>
        <v/>
      </c>
      <c r="N2388" t="str">
        <f>IF(A2388&lt;&gt;"",(RawData!H2388*ScoringModel!$B$4+RawData!I2388*ScoringModel!$B$5+RawData!J2388*ScoringModel!$B$6+RawData!K2388*ScoringModel!$B$7+RawData!L2388*ScoringModel!$B$8+RawData!M2388*ScoringModel!$B$9+RawData!N2388*ScoringModel!$B$10)*0.01,"")</f>
        <v/>
      </c>
      <c r="O2388" t="str">
        <f>IF(A2388&lt;&gt;"",(RawData!O2388*ScoringModel!$B$14+RawData!P2388*ScoringModel!$B$15+RawData!Q2388*ScoringModel!$B$16+RawData!R2388*ScoringModel!$B$17+RawData!S2388*ScoringModel!$B$18+RawData!T2388*ScoringModel!$B$19+RawData!U2388*ScoringModel!$B$20)*0.01,"")</f>
        <v/>
      </c>
      <c r="P2388" t="str">
        <f>IF(A2388&lt;&gt;"",(RawData!V2388*ScoringModel!$B$24+RawData!W2388*ScoringModel!$B$25+RawData!X2388*ScoringModel!$B$26+RawData!Y2388*ScoringModel!$B$27+RawData!Z2388*ScoringModel!$B$28+RawData!AA2388*ScoringModel!$B$29+RawData!AB2388*ScoringModel!$B$30)*0.01,"")</f>
        <v/>
      </c>
      <c r="Q2388" s="19"/>
      <c r="R2388" s="19"/>
      <c r="S2388" s="19"/>
      <c r="T2388" s="19"/>
      <c r="U2388" s="19"/>
      <c r="V2388" s="19"/>
    </row>
    <row r="2389" spans="1:22" x14ac:dyDescent="0.25">
      <c r="A2389" t="str">
        <f>IF(RawData!A2389&lt;&gt;"",RawData!A2389,"")</f>
        <v/>
      </c>
      <c r="B2389" t="str">
        <f>IF(RawData!B2389&lt;&gt;"",CONCATENATE(RawData!B2389,", ",RawData!C2389),"")</f>
        <v/>
      </c>
      <c r="C2389" t="str">
        <f>IF(RawData!D2389&lt;&gt;"",RawData!D2389,"")</f>
        <v/>
      </c>
      <c r="D2389" s="28" t="str">
        <f>IF(RawData!E2389&lt;&gt;"",RawData!E2389,"")</f>
        <v/>
      </c>
      <c r="E2389" t="str">
        <f>IF(RawData!F2389&lt;&gt;"",CONCATENATE(RawData!F2389,", ",LEFT(RawData!G2389,1)),"")</f>
        <v/>
      </c>
      <c r="G2389" s="30" t="str">
        <f t="shared" si="37"/>
        <v/>
      </c>
      <c r="H2389" t="str">
        <f>IF(A2389&lt;&gt;"",VLOOKUP(G2389,ScoreRanges!$C$4:$E$8,3),"")</f>
        <v/>
      </c>
      <c r="J2389" s="30" t="str">
        <f>IF(AND(ConversionTable!$F$2&lt;&gt;"",A2389&lt;&gt;""),VLOOKUP(G2389,ConversionTable!B$2:D$402,3),"")</f>
        <v/>
      </c>
      <c r="K2389" t="str">
        <f>IF(AND(ConversionTable!$F$2&lt;&gt;"",A2389&lt;&gt;""),VLOOKUP(J2389,ConversionTable!I$4:K$7,3),"")</f>
        <v/>
      </c>
      <c r="M2389" t="str">
        <f>IF(A2389&lt;&gt;"",(RawData!AC2389*ScoringModel!$B$11+RawData!AD2389*ScoringModel!$B$21+RawData!AE2389*ScoringModel!$B$31)*0.01,"")</f>
        <v/>
      </c>
      <c r="N2389" t="str">
        <f>IF(A2389&lt;&gt;"",(RawData!H2389*ScoringModel!$B$4+RawData!I2389*ScoringModel!$B$5+RawData!J2389*ScoringModel!$B$6+RawData!K2389*ScoringModel!$B$7+RawData!L2389*ScoringModel!$B$8+RawData!M2389*ScoringModel!$B$9+RawData!N2389*ScoringModel!$B$10)*0.01,"")</f>
        <v/>
      </c>
      <c r="O2389" t="str">
        <f>IF(A2389&lt;&gt;"",(RawData!O2389*ScoringModel!$B$14+RawData!P2389*ScoringModel!$B$15+RawData!Q2389*ScoringModel!$B$16+RawData!R2389*ScoringModel!$B$17+RawData!S2389*ScoringModel!$B$18+RawData!T2389*ScoringModel!$B$19+RawData!U2389*ScoringModel!$B$20)*0.01,"")</f>
        <v/>
      </c>
      <c r="P2389" t="str">
        <f>IF(A2389&lt;&gt;"",(RawData!V2389*ScoringModel!$B$24+RawData!W2389*ScoringModel!$B$25+RawData!X2389*ScoringModel!$B$26+RawData!Y2389*ScoringModel!$B$27+RawData!Z2389*ScoringModel!$B$28+RawData!AA2389*ScoringModel!$B$29+RawData!AB2389*ScoringModel!$B$30)*0.01,"")</f>
        <v/>
      </c>
      <c r="Q2389" s="19"/>
      <c r="R2389" s="19"/>
      <c r="S2389" s="19"/>
      <c r="T2389" s="19"/>
      <c r="U2389" s="19"/>
      <c r="V2389" s="19"/>
    </row>
    <row r="2390" spans="1:22" x14ac:dyDescent="0.25">
      <c r="A2390" t="str">
        <f>IF(RawData!A2390&lt;&gt;"",RawData!A2390,"")</f>
        <v/>
      </c>
      <c r="B2390" t="str">
        <f>IF(RawData!B2390&lt;&gt;"",CONCATENATE(RawData!B2390,", ",RawData!C2390),"")</f>
        <v/>
      </c>
      <c r="C2390" t="str">
        <f>IF(RawData!D2390&lt;&gt;"",RawData!D2390,"")</f>
        <v/>
      </c>
      <c r="D2390" s="28" t="str">
        <f>IF(RawData!E2390&lt;&gt;"",RawData!E2390,"")</f>
        <v/>
      </c>
      <c r="E2390" t="str">
        <f>IF(RawData!F2390&lt;&gt;"",CONCATENATE(RawData!F2390,", ",LEFT(RawData!G2390,1)),"")</f>
        <v/>
      </c>
      <c r="G2390" s="30" t="str">
        <f t="shared" si="37"/>
        <v/>
      </c>
      <c r="H2390" t="str">
        <f>IF(A2390&lt;&gt;"",VLOOKUP(G2390,ScoreRanges!$C$4:$E$8,3),"")</f>
        <v/>
      </c>
      <c r="J2390" s="30" t="str">
        <f>IF(AND(ConversionTable!$F$2&lt;&gt;"",A2390&lt;&gt;""),VLOOKUP(G2390,ConversionTable!B$2:D$402,3),"")</f>
        <v/>
      </c>
      <c r="K2390" t="str">
        <f>IF(AND(ConversionTable!$F$2&lt;&gt;"",A2390&lt;&gt;""),VLOOKUP(J2390,ConversionTable!I$4:K$7,3),"")</f>
        <v/>
      </c>
      <c r="M2390" t="str">
        <f>IF(A2390&lt;&gt;"",(RawData!AC2390*ScoringModel!$B$11+RawData!AD2390*ScoringModel!$B$21+RawData!AE2390*ScoringModel!$B$31)*0.01,"")</f>
        <v/>
      </c>
      <c r="N2390" t="str">
        <f>IF(A2390&lt;&gt;"",(RawData!H2390*ScoringModel!$B$4+RawData!I2390*ScoringModel!$B$5+RawData!J2390*ScoringModel!$B$6+RawData!K2390*ScoringModel!$B$7+RawData!L2390*ScoringModel!$B$8+RawData!M2390*ScoringModel!$B$9+RawData!N2390*ScoringModel!$B$10)*0.01,"")</f>
        <v/>
      </c>
      <c r="O2390" t="str">
        <f>IF(A2390&lt;&gt;"",(RawData!O2390*ScoringModel!$B$14+RawData!P2390*ScoringModel!$B$15+RawData!Q2390*ScoringModel!$B$16+RawData!R2390*ScoringModel!$B$17+RawData!S2390*ScoringModel!$B$18+RawData!T2390*ScoringModel!$B$19+RawData!U2390*ScoringModel!$B$20)*0.01,"")</f>
        <v/>
      </c>
      <c r="P2390" t="str">
        <f>IF(A2390&lt;&gt;"",(RawData!V2390*ScoringModel!$B$24+RawData!W2390*ScoringModel!$B$25+RawData!X2390*ScoringModel!$B$26+RawData!Y2390*ScoringModel!$B$27+RawData!Z2390*ScoringModel!$B$28+RawData!AA2390*ScoringModel!$B$29+RawData!AB2390*ScoringModel!$B$30)*0.01,"")</f>
        <v/>
      </c>
      <c r="Q2390" s="19"/>
      <c r="R2390" s="19"/>
      <c r="S2390" s="19"/>
      <c r="T2390" s="19"/>
      <c r="U2390" s="19"/>
      <c r="V2390" s="19"/>
    </row>
    <row r="2391" spans="1:22" x14ac:dyDescent="0.25">
      <c r="A2391" t="str">
        <f>IF(RawData!A2391&lt;&gt;"",RawData!A2391,"")</f>
        <v/>
      </c>
      <c r="B2391" t="str">
        <f>IF(RawData!B2391&lt;&gt;"",CONCATENATE(RawData!B2391,", ",RawData!C2391),"")</f>
        <v/>
      </c>
      <c r="C2391" t="str">
        <f>IF(RawData!D2391&lt;&gt;"",RawData!D2391,"")</f>
        <v/>
      </c>
      <c r="D2391" s="28" t="str">
        <f>IF(RawData!E2391&lt;&gt;"",RawData!E2391,"")</f>
        <v/>
      </c>
      <c r="E2391" t="str">
        <f>IF(RawData!F2391&lt;&gt;"",CONCATENATE(RawData!F2391,", ",LEFT(RawData!G2391,1)),"")</f>
        <v/>
      </c>
      <c r="G2391" s="30" t="str">
        <f t="shared" si="37"/>
        <v/>
      </c>
      <c r="H2391" t="str">
        <f>IF(A2391&lt;&gt;"",VLOOKUP(G2391,ScoreRanges!$C$4:$E$8,3),"")</f>
        <v/>
      </c>
      <c r="J2391" s="30" t="str">
        <f>IF(AND(ConversionTable!$F$2&lt;&gt;"",A2391&lt;&gt;""),VLOOKUP(G2391,ConversionTable!B$2:D$402,3),"")</f>
        <v/>
      </c>
      <c r="K2391" t="str">
        <f>IF(AND(ConversionTable!$F$2&lt;&gt;"",A2391&lt;&gt;""),VLOOKUP(J2391,ConversionTable!I$4:K$7,3),"")</f>
        <v/>
      </c>
      <c r="M2391" t="str">
        <f>IF(A2391&lt;&gt;"",(RawData!AC2391*ScoringModel!$B$11+RawData!AD2391*ScoringModel!$B$21+RawData!AE2391*ScoringModel!$B$31)*0.01,"")</f>
        <v/>
      </c>
      <c r="N2391" t="str">
        <f>IF(A2391&lt;&gt;"",(RawData!H2391*ScoringModel!$B$4+RawData!I2391*ScoringModel!$B$5+RawData!J2391*ScoringModel!$B$6+RawData!K2391*ScoringModel!$B$7+RawData!L2391*ScoringModel!$B$8+RawData!M2391*ScoringModel!$B$9+RawData!N2391*ScoringModel!$B$10)*0.01,"")</f>
        <v/>
      </c>
      <c r="O2391" t="str">
        <f>IF(A2391&lt;&gt;"",(RawData!O2391*ScoringModel!$B$14+RawData!P2391*ScoringModel!$B$15+RawData!Q2391*ScoringModel!$B$16+RawData!R2391*ScoringModel!$B$17+RawData!S2391*ScoringModel!$B$18+RawData!T2391*ScoringModel!$B$19+RawData!U2391*ScoringModel!$B$20)*0.01,"")</f>
        <v/>
      </c>
      <c r="P2391" t="str">
        <f>IF(A2391&lt;&gt;"",(RawData!V2391*ScoringModel!$B$24+RawData!W2391*ScoringModel!$B$25+RawData!X2391*ScoringModel!$B$26+RawData!Y2391*ScoringModel!$B$27+RawData!Z2391*ScoringModel!$B$28+RawData!AA2391*ScoringModel!$B$29+RawData!AB2391*ScoringModel!$B$30)*0.01,"")</f>
        <v/>
      </c>
      <c r="Q2391" s="19"/>
      <c r="R2391" s="19"/>
      <c r="S2391" s="19"/>
      <c r="T2391" s="19"/>
      <c r="U2391" s="19"/>
      <c r="V2391" s="19"/>
    </row>
    <row r="2392" spans="1:22" x14ac:dyDescent="0.25">
      <c r="A2392" t="str">
        <f>IF(RawData!A2392&lt;&gt;"",RawData!A2392,"")</f>
        <v/>
      </c>
      <c r="B2392" t="str">
        <f>IF(RawData!B2392&lt;&gt;"",CONCATENATE(RawData!B2392,", ",RawData!C2392),"")</f>
        <v/>
      </c>
      <c r="C2392" t="str">
        <f>IF(RawData!D2392&lt;&gt;"",RawData!D2392,"")</f>
        <v/>
      </c>
      <c r="D2392" s="28" t="str">
        <f>IF(RawData!E2392&lt;&gt;"",RawData!E2392,"")</f>
        <v/>
      </c>
      <c r="E2392" t="str">
        <f>IF(RawData!F2392&lt;&gt;"",CONCATENATE(RawData!F2392,", ",LEFT(RawData!G2392,1)),"")</f>
        <v/>
      </c>
      <c r="G2392" s="30" t="str">
        <f t="shared" si="37"/>
        <v/>
      </c>
      <c r="H2392" t="str">
        <f>IF(A2392&lt;&gt;"",VLOOKUP(G2392,ScoreRanges!$C$4:$E$8,3),"")</f>
        <v/>
      </c>
      <c r="J2392" s="30" t="str">
        <f>IF(AND(ConversionTable!$F$2&lt;&gt;"",A2392&lt;&gt;""),VLOOKUP(G2392,ConversionTable!B$2:D$402,3),"")</f>
        <v/>
      </c>
      <c r="K2392" t="str">
        <f>IF(AND(ConversionTable!$F$2&lt;&gt;"",A2392&lt;&gt;""),VLOOKUP(J2392,ConversionTable!I$4:K$7,3),"")</f>
        <v/>
      </c>
      <c r="M2392" t="str">
        <f>IF(A2392&lt;&gt;"",(RawData!AC2392*ScoringModel!$B$11+RawData!AD2392*ScoringModel!$B$21+RawData!AE2392*ScoringModel!$B$31)*0.01,"")</f>
        <v/>
      </c>
      <c r="N2392" t="str">
        <f>IF(A2392&lt;&gt;"",(RawData!H2392*ScoringModel!$B$4+RawData!I2392*ScoringModel!$B$5+RawData!J2392*ScoringModel!$B$6+RawData!K2392*ScoringModel!$B$7+RawData!L2392*ScoringModel!$B$8+RawData!M2392*ScoringModel!$B$9+RawData!N2392*ScoringModel!$B$10)*0.01,"")</f>
        <v/>
      </c>
      <c r="O2392" t="str">
        <f>IF(A2392&lt;&gt;"",(RawData!O2392*ScoringModel!$B$14+RawData!P2392*ScoringModel!$B$15+RawData!Q2392*ScoringModel!$B$16+RawData!R2392*ScoringModel!$B$17+RawData!S2392*ScoringModel!$B$18+RawData!T2392*ScoringModel!$B$19+RawData!U2392*ScoringModel!$B$20)*0.01,"")</f>
        <v/>
      </c>
      <c r="P2392" t="str">
        <f>IF(A2392&lt;&gt;"",(RawData!V2392*ScoringModel!$B$24+RawData!W2392*ScoringModel!$B$25+RawData!X2392*ScoringModel!$B$26+RawData!Y2392*ScoringModel!$B$27+RawData!Z2392*ScoringModel!$B$28+RawData!AA2392*ScoringModel!$B$29+RawData!AB2392*ScoringModel!$B$30)*0.01,"")</f>
        <v/>
      </c>
      <c r="Q2392" s="19"/>
      <c r="R2392" s="19"/>
      <c r="S2392" s="19"/>
      <c r="T2392" s="19"/>
      <c r="U2392" s="19"/>
      <c r="V2392" s="19"/>
    </row>
    <row r="2393" spans="1:22" x14ac:dyDescent="0.25">
      <c r="A2393" t="str">
        <f>IF(RawData!A2393&lt;&gt;"",RawData!A2393,"")</f>
        <v/>
      </c>
      <c r="B2393" t="str">
        <f>IF(RawData!B2393&lt;&gt;"",CONCATENATE(RawData!B2393,", ",RawData!C2393),"")</f>
        <v/>
      </c>
      <c r="C2393" t="str">
        <f>IF(RawData!D2393&lt;&gt;"",RawData!D2393,"")</f>
        <v/>
      </c>
      <c r="D2393" s="28" t="str">
        <f>IF(RawData!E2393&lt;&gt;"",RawData!E2393,"")</f>
        <v/>
      </c>
      <c r="E2393" t="str">
        <f>IF(RawData!F2393&lt;&gt;"",CONCATENATE(RawData!F2393,", ",LEFT(RawData!G2393,1)),"")</f>
        <v/>
      </c>
      <c r="G2393" s="30" t="str">
        <f t="shared" si="37"/>
        <v/>
      </c>
      <c r="H2393" t="str">
        <f>IF(A2393&lt;&gt;"",VLOOKUP(G2393,ScoreRanges!$C$4:$E$8,3),"")</f>
        <v/>
      </c>
      <c r="J2393" s="30" t="str">
        <f>IF(AND(ConversionTable!$F$2&lt;&gt;"",A2393&lt;&gt;""),VLOOKUP(G2393,ConversionTable!B$2:D$402,3),"")</f>
        <v/>
      </c>
      <c r="K2393" t="str">
        <f>IF(AND(ConversionTable!$F$2&lt;&gt;"",A2393&lt;&gt;""),VLOOKUP(J2393,ConversionTable!I$4:K$7,3),"")</f>
        <v/>
      </c>
      <c r="M2393" t="str">
        <f>IF(A2393&lt;&gt;"",(RawData!AC2393*ScoringModel!$B$11+RawData!AD2393*ScoringModel!$B$21+RawData!AE2393*ScoringModel!$B$31)*0.01,"")</f>
        <v/>
      </c>
      <c r="N2393" t="str">
        <f>IF(A2393&lt;&gt;"",(RawData!H2393*ScoringModel!$B$4+RawData!I2393*ScoringModel!$B$5+RawData!J2393*ScoringModel!$B$6+RawData!K2393*ScoringModel!$B$7+RawData!L2393*ScoringModel!$B$8+RawData!M2393*ScoringModel!$B$9+RawData!N2393*ScoringModel!$B$10)*0.01,"")</f>
        <v/>
      </c>
      <c r="O2393" t="str">
        <f>IF(A2393&lt;&gt;"",(RawData!O2393*ScoringModel!$B$14+RawData!P2393*ScoringModel!$B$15+RawData!Q2393*ScoringModel!$B$16+RawData!R2393*ScoringModel!$B$17+RawData!S2393*ScoringModel!$B$18+RawData!T2393*ScoringModel!$B$19+RawData!U2393*ScoringModel!$B$20)*0.01,"")</f>
        <v/>
      </c>
      <c r="P2393" t="str">
        <f>IF(A2393&lt;&gt;"",(RawData!V2393*ScoringModel!$B$24+RawData!W2393*ScoringModel!$B$25+RawData!X2393*ScoringModel!$B$26+RawData!Y2393*ScoringModel!$B$27+RawData!Z2393*ScoringModel!$B$28+RawData!AA2393*ScoringModel!$B$29+RawData!AB2393*ScoringModel!$B$30)*0.01,"")</f>
        <v/>
      </c>
      <c r="Q2393" s="19"/>
      <c r="R2393" s="19"/>
      <c r="S2393" s="19"/>
      <c r="T2393" s="19"/>
      <c r="U2393" s="19"/>
      <c r="V2393" s="19"/>
    </row>
    <row r="2394" spans="1:22" x14ac:dyDescent="0.25">
      <c r="A2394" t="str">
        <f>IF(RawData!A2394&lt;&gt;"",RawData!A2394,"")</f>
        <v/>
      </c>
      <c r="B2394" t="str">
        <f>IF(RawData!B2394&lt;&gt;"",CONCATENATE(RawData!B2394,", ",RawData!C2394),"")</f>
        <v/>
      </c>
      <c r="C2394" t="str">
        <f>IF(RawData!D2394&lt;&gt;"",RawData!D2394,"")</f>
        <v/>
      </c>
      <c r="D2394" s="28" t="str">
        <f>IF(RawData!E2394&lt;&gt;"",RawData!E2394,"")</f>
        <v/>
      </c>
      <c r="E2394" t="str">
        <f>IF(RawData!F2394&lt;&gt;"",CONCATENATE(RawData!F2394,", ",LEFT(RawData!G2394,1)),"")</f>
        <v/>
      </c>
      <c r="G2394" s="30" t="str">
        <f t="shared" si="37"/>
        <v/>
      </c>
      <c r="H2394" t="str">
        <f>IF(A2394&lt;&gt;"",VLOOKUP(G2394,ScoreRanges!$C$4:$E$8,3),"")</f>
        <v/>
      </c>
      <c r="J2394" s="30" t="str">
        <f>IF(AND(ConversionTable!$F$2&lt;&gt;"",A2394&lt;&gt;""),VLOOKUP(G2394,ConversionTable!B$2:D$402,3),"")</f>
        <v/>
      </c>
      <c r="K2394" t="str">
        <f>IF(AND(ConversionTable!$F$2&lt;&gt;"",A2394&lt;&gt;""),VLOOKUP(J2394,ConversionTable!I$4:K$7,3),"")</f>
        <v/>
      </c>
      <c r="M2394" t="str">
        <f>IF(A2394&lt;&gt;"",(RawData!AC2394*ScoringModel!$B$11+RawData!AD2394*ScoringModel!$B$21+RawData!AE2394*ScoringModel!$B$31)*0.01,"")</f>
        <v/>
      </c>
      <c r="N2394" t="str">
        <f>IF(A2394&lt;&gt;"",(RawData!H2394*ScoringModel!$B$4+RawData!I2394*ScoringModel!$B$5+RawData!J2394*ScoringModel!$B$6+RawData!K2394*ScoringModel!$B$7+RawData!L2394*ScoringModel!$B$8+RawData!M2394*ScoringModel!$B$9+RawData!N2394*ScoringModel!$B$10)*0.01,"")</f>
        <v/>
      </c>
      <c r="O2394" t="str">
        <f>IF(A2394&lt;&gt;"",(RawData!O2394*ScoringModel!$B$14+RawData!P2394*ScoringModel!$B$15+RawData!Q2394*ScoringModel!$B$16+RawData!R2394*ScoringModel!$B$17+RawData!S2394*ScoringModel!$B$18+RawData!T2394*ScoringModel!$B$19+RawData!U2394*ScoringModel!$B$20)*0.01,"")</f>
        <v/>
      </c>
      <c r="P2394" t="str">
        <f>IF(A2394&lt;&gt;"",(RawData!V2394*ScoringModel!$B$24+RawData!W2394*ScoringModel!$B$25+RawData!X2394*ScoringModel!$B$26+RawData!Y2394*ScoringModel!$B$27+RawData!Z2394*ScoringModel!$B$28+RawData!AA2394*ScoringModel!$B$29+RawData!AB2394*ScoringModel!$B$30)*0.01,"")</f>
        <v/>
      </c>
      <c r="Q2394" s="19"/>
      <c r="R2394" s="19"/>
      <c r="S2394" s="19"/>
      <c r="T2394" s="19"/>
      <c r="U2394" s="19"/>
      <c r="V2394" s="19"/>
    </row>
    <row r="2395" spans="1:22" x14ac:dyDescent="0.25">
      <c r="A2395" t="str">
        <f>IF(RawData!A2395&lt;&gt;"",RawData!A2395,"")</f>
        <v/>
      </c>
      <c r="B2395" t="str">
        <f>IF(RawData!B2395&lt;&gt;"",CONCATENATE(RawData!B2395,", ",RawData!C2395),"")</f>
        <v/>
      </c>
      <c r="C2395" t="str">
        <f>IF(RawData!D2395&lt;&gt;"",RawData!D2395,"")</f>
        <v/>
      </c>
      <c r="D2395" s="28" t="str">
        <f>IF(RawData!E2395&lt;&gt;"",RawData!E2395,"")</f>
        <v/>
      </c>
      <c r="E2395" t="str">
        <f>IF(RawData!F2395&lt;&gt;"",CONCATENATE(RawData!F2395,", ",LEFT(RawData!G2395,1)),"")</f>
        <v/>
      </c>
      <c r="G2395" s="30" t="str">
        <f t="shared" si="37"/>
        <v/>
      </c>
      <c r="H2395" t="str">
        <f>IF(A2395&lt;&gt;"",VLOOKUP(G2395,ScoreRanges!$C$4:$E$8,3),"")</f>
        <v/>
      </c>
      <c r="J2395" s="30" t="str">
        <f>IF(AND(ConversionTable!$F$2&lt;&gt;"",A2395&lt;&gt;""),VLOOKUP(G2395,ConversionTable!B$2:D$402,3),"")</f>
        <v/>
      </c>
      <c r="K2395" t="str">
        <f>IF(AND(ConversionTable!$F$2&lt;&gt;"",A2395&lt;&gt;""),VLOOKUP(J2395,ConversionTable!I$4:K$7,3),"")</f>
        <v/>
      </c>
      <c r="M2395" t="str">
        <f>IF(A2395&lt;&gt;"",(RawData!AC2395*ScoringModel!$B$11+RawData!AD2395*ScoringModel!$B$21+RawData!AE2395*ScoringModel!$B$31)*0.01,"")</f>
        <v/>
      </c>
      <c r="N2395" t="str">
        <f>IF(A2395&lt;&gt;"",(RawData!H2395*ScoringModel!$B$4+RawData!I2395*ScoringModel!$B$5+RawData!J2395*ScoringModel!$B$6+RawData!K2395*ScoringModel!$B$7+RawData!L2395*ScoringModel!$B$8+RawData!M2395*ScoringModel!$B$9+RawData!N2395*ScoringModel!$B$10)*0.01,"")</f>
        <v/>
      </c>
      <c r="O2395" t="str">
        <f>IF(A2395&lt;&gt;"",(RawData!O2395*ScoringModel!$B$14+RawData!P2395*ScoringModel!$B$15+RawData!Q2395*ScoringModel!$B$16+RawData!R2395*ScoringModel!$B$17+RawData!S2395*ScoringModel!$B$18+RawData!T2395*ScoringModel!$B$19+RawData!U2395*ScoringModel!$B$20)*0.01,"")</f>
        <v/>
      </c>
      <c r="P2395" t="str">
        <f>IF(A2395&lt;&gt;"",(RawData!V2395*ScoringModel!$B$24+RawData!W2395*ScoringModel!$B$25+RawData!X2395*ScoringModel!$B$26+RawData!Y2395*ScoringModel!$B$27+RawData!Z2395*ScoringModel!$B$28+RawData!AA2395*ScoringModel!$B$29+RawData!AB2395*ScoringModel!$B$30)*0.01,"")</f>
        <v/>
      </c>
      <c r="Q2395" s="19"/>
      <c r="R2395" s="19"/>
      <c r="S2395" s="19"/>
      <c r="T2395" s="19"/>
      <c r="U2395" s="19"/>
      <c r="V2395" s="19"/>
    </row>
    <row r="2396" spans="1:22" x14ac:dyDescent="0.25">
      <c r="A2396" t="str">
        <f>IF(RawData!A2396&lt;&gt;"",RawData!A2396,"")</f>
        <v/>
      </c>
      <c r="B2396" t="str">
        <f>IF(RawData!B2396&lt;&gt;"",CONCATENATE(RawData!B2396,", ",RawData!C2396),"")</f>
        <v/>
      </c>
      <c r="C2396" t="str">
        <f>IF(RawData!D2396&lt;&gt;"",RawData!D2396,"")</f>
        <v/>
      </c>
      <c r="D2396" s="28" t="str">
        <f>IF(RawData!E2396&lt;&gt;"",RawData!E2396,"")</f>
        <v/>
      </c>
      <c r="E2396" t="str">
        <f>IF(RawData!F2396&lt;&gt;"",CONCATENATE(RawData!F2396,", ",LEFT(RawData!G2396,1)),"")</f>
        <v/>
      </c>
      <c r="G2396" s="30" t="str">
        <f t="shared" si="37"/>
        <v/>
      </c>
      <c r="H2396" t="str">
        <f>IF(A2396&lt;&gt;"",VLOOKUP(G2396,ScoreRanges!$C$4:$E$8,3),"")</f>
        <v/>
      </c>
      <c r="J2396" s="30" t="str">
        <f>IF(AND(ConversionTable!$F$2&lt;&gt;"",A2396&lt;&gt;""),VLOOKUP(G2396,ConversionTable!B$2:D$402,3),"")</f>
        <v/>
      </c>
      <c r="K2396" t="str">
        <f>IF(AND(ConversionTable!$F$2&lt;&gt;"",A2396&lt;&gt;""),VLOOKUP(J2396,ConversionTable!I$4:K$7,3),"")</f>
        <v/>
      </c>
      <c r="M2396" t="str">
        <f>IF(A2396&lt;&gt;"",(RawData!AC2396*ScoringModel!$B$11+RawData!AD2396*ScoringModel!$B$21+RawData!AE2396*ScoringModel!$B$31)*0.01,"")</f>
        <v/>
      </c>
      <c r="N2396" t="str">
        <f>IF(A2396&lt;&gt;"",(RawData!H2396*ScoringModel!$B$4+RawData!I2396*ScoringModel!$B$5+RawData!J2396*ScoringModel!$B$6+RawData!K2396*ScoringModel!$B$7+RawData!L2396*ScoringModel!$B$8+RawData!M2396*ScoringModel!$B$9+RawData!N2396*ScoringModel!$B$10)*0.01,"")</f>
        <v/>
      </c>
      <c r="O2396" t="str">
        <f>IF(A2396&lt;&gt;"",(RawData!O2396*ScoringModel!$B$14+RawData!P2396*ScoringModel!$B$15+RawData!Q2396*ScoringModel!$B$16+RawData!R2396*ScoringModel!$B$17+RawData!S2396*ScoringModel!$B$18+RawData!T2396*ScoringModel!$B$19+RawData!U2396*ScoringModel!$B$20)*0.01,"")</f>
        <v/>
      </c>
      <c r="P2396" t="str">
        <f>IF(A2396&lt;&gt;"",(RawData!V2396*ScoringModel!$B$24+RawData!W2396*ScoringModel!$B$25+RawData!X2396*ScoringModel!$B$26+RawData!Y2396*ScoringModel!$B$27+RawData!Z2396*ScoringModel!$B$28+RawData!AA2396*ScoringModel!$B$29+RawData!AB2396*ScoringModel!$B$30)*0.01,"")</f>
        <v/>
      </c>
      <c r="Q2396" s="19"/>
      <c r="R2396" s="19"/>
      <c r="S2396" s="19"/>
      <c r="T2396" s="19"/>
      <c r="U2396" s="19"/>
      <c r="V2396" s="19"/>
    </row>
    <row r="2397" spans="1:22" x14ac:dyDescent="0.25">
      <c r="A2397" t="str">
        <f>IF(RawData!A2397&lt;&gt;"",RawData!A2397,"")</f>
        <v/>
      </c>
      <c r="B2397" t="str">
        <f>IF(RawData!B2397&lt;&gt;"",CONCATENATE(RawData!B2397,", ",RawData!C2397),"")</f>
        <v/>
      </c>
      <c r="C2397" t="str">
        <f>IF(RawData!D2397&lt;&gt;"",RawData!D2397,"")</f>
        <v/>
      </c>
      <c r="D2397" s="28" t="str">
        <f>IF(RawData!E2397&lt;&gt;"",RawData!E2397,"")</f>
        <v/>
      </c>
      <c r="E2397" t="str">
        <f>IF(RawData!F2397&lt;&gt;"",CONCATENATE(RawData!F2397,", ",LEFT(RawData!G2397,1)),"")</f>
        <v/>
      </c>
      <c r="G2397" s="30" t="str">
        <f t="shared" si="37"/>
        <v/>
      </c>
      <c r="H2397" t="str">
        <f>IF(A2397&lt;&gt;"",VLOOKUP(G2397,ScoreRanges!$C$4:$E$8,3),"")</f>
        <v/>
      </c>
      <c r="J2397" s="30" t="str">
        <f>IF(AND(ConversionTable!$F$2&lt;&gt;"",A2397&lt;&gt;""),VLOOKUP(G2397,ConversionTable!B$2:D$402,3),"")</f>
        <v/>
      </c>
      <c r="K2397" t="str">
        <f>IF(AND(ConversionTable!$F$2&lt;&gt;"",A2397&lt;&gt;""),VLOOKUP(J2397,ConversionTable!I$4:K$7,3),"")</f>
        <v/>
      </c>
      <c r="M2397" t="str">
        <f>IF(A2397&lt;&gt;"",(RawData!AC2397*ScoringModel!$B$11+RawData!AD2397*ScoringModel!$B$21+RawData!AE2397*ScoringModel!$B$31)*0.01,"")</f>
        <v/>
      </c>
      <c r="N2397" t="str">
        <f>IF(A2397&lt;&gt;"",(RawData!H2397*ScoringModel!$B$4+RawData!I2397*ScoringModel!$B$5+RawData!J2397*ScoringModel!$B$6+RawData!K2397*ScoringModel!$B$7+RawData!L2397*ScoringModel!$B$8+RawData!M2397*ScoringModel!$B$9+RawData!N2397*ScoringModel!$B$10)*0.01,"")</f>
        <v/>
      </c>
      <c r="O2397" t="str">
        <f>IF(A2397&lt;&gt;"",(RawData!O2397*ScoringModel!$B$14+RawData!P2397*ScoringModel!$B$15+RawData!Q2397*ScoringModel!$B$16+RawData!R2397*ScoringModel!$B$17+RawData!S2397*ScoringModel!$B$18+RawData!T2397*ScoringModel!$B$19+RawData!U2397*ScoringModel!$B$20)*0.01,"")</f>
        <v/>
      </c>
      <c r="P2397" t="str">
        <f>IF(A2397&lt;&gt;"",(RawData!V2397*ScoringModel!$B$24+RawData!W2397*ScoringModel!$B$25+RawData!X2397*ScoringModel!$B$26+RawData!Y2397*ScoringModel!$B$27+RawData!Z2397*ScoringModel!$B$28+RawData!AA2397*ScoringModel!$B$29+RawData!AB2397*ScoringModel!$B$30)*0.01,"")</f>
        <v/>
      </c>
      <c r="Q2397" s="19"/>
      <c r="R2397" s="19"/>
      <c r="S2397" s="19"/>
      <c r="T2397" s="19"/>
      <c r="U2397" s="19"/>
      <c r="V2397" s="19"/>
    </row>
    <row r="2398" spans="1:22" x14ac:dyDescent="0.25">
      <c r="A2398" t="str">
        <f>IF(RawData!A2398&lt;&gt;"",RawData!A2398,"")</f>
        <v/>
      </c>
      <c r="B2398" t="str">
        <f>IF(RawData!B2398&lt;&gt;"",CONCATENATE(RawData!B2398,", ",RawData!C2398),"")</f>
        <v/>
      </c>
      <c r="C2398" t="str">
        <f>IF(RawData!D2398&lt;&gt;"",RawData!D2398,"")</f>
        <v/>
      </c>
      <c r="D2398" s="28" t="str">
        <f>IF(RawData!E2398&lt;&gt;"",RawData!E2398,"")</f>
        <v/>
      </c>
      <c r="E2398" t="str">
        <f>IF(RawData!F2398&lt;&gt;"",CONCATENATE(RawData!F2398,", ",LEFT(RawData!G2398,1)),"")</f>
        <v/>
      </c>
      <c r="G2398" s="30" t="str">
        <f t="shared" si="37"/>
        <v/>
      </c>
      <c r="H2398" t="str">
        <f>IF(A2398&lt;&gt;"",VLOOKUP(G2398,ScoreRanges!$C$4:$E$8,3),"")</f>
        <v/>
      </c>
      <c r="J2398" s="30" t="str">
        <f>IF(AND(ConversionTable!$F$2&lt;&gt;"",A2398&lt;&gt;""),VLOOKUP(G2398,ConversionTable!B$2:D$402,3),"")</f>
        <v/>
      </c>
      <c r="K2398" t="str">
        <f>IF(AND(ConversionTable!$F$2&lt;&gt;"",A2398&lt;&gt;""),VLOOKUP(J2398,ConversionTable!I$4:K$7,3),"")</f>
        <v/>
      </c>
      <c r="M2398" t="str">
        <f>IF(A2398&lt;&gt;"",(RawData!AC2398*ScoringModel!$B$11+RawData!AD2398*ScoringModel!$B$21+RawData!AE2398*ScoringModel!$B$31)*0.01,"")</f>
        <v/>
      </c>
      <c r="N2398" t="str">
        <f>IF(A2398&lt;&gt;"",(RawData!H2398*ScoringModel!$B$4+RawData!I2398*ScoringModel!$B$5+RawData!J2398*ScoringModel!$B$6+RawData!K2398*ScoringModel!$B$7+RawData!L2398*ScoringModel!$B$8+RawData!M2398*ScoringModel!$B$9+RawData!N2398*ScoringModel!$B$10)*0.01,"")</f>
        <v/>
      </c>
      <c r="O2398" t="str">
        <f>IF(A2398&lt;&gt;"",(RawData!O2398*ScoringModel!$B$14+RawData!P2398*ScoringModel!$B$15+RawData!Q2398*ScoringModel!$B$16+RawData!R2398*ScoringModel!$B$17+RawData!S2398*ScoringModel!$B$18+RawData!T2398*ScoringModel!$B$19+RawData!U2398*ScoringModel!$B$20)*0.01,"")</f>
        <v/>
      </c>
      <c r="P2398" t="str">
        <f>IF(A2398&lt;&gt;"",(RawData!V2398*ScoringModel!$B$24+RawData!W2398*ScoringModel!$B$25+RawData!X2398*ScoringModel!$B$26+RawData!Y2398*ScoringModel!$B$27+RawData!Z2398*ScoringModel!$B$28+RawData!AA2398*ScoringModel!$B$29+RawData!AB2398*ScoringModel!$B$30)*0.01,"")</f>
        <v/>
      </c>
      <c r="Q2398" s="19"/>
      <c r="R2398" s="19"/>
      <c r="S2398" s="19"/>
      <c r="T2398" s="19"/>
      <c r="U2398" s="19"/>
      <c r="V2398" s="19"/>
    </row>
    <row r="2399" spans="1:22" x14ac:dyDescent="0.25">
      <c r="A2399" t="str">
        <f>IF(RawData!A2399&lt;&gt;"",RawData!A2399,"")</f>
        <v/>
      </c>
      <c r="B2399" t="str">
        <f>IF(RawData!B2399&lt;&gt;"",CONCATENATE(RawData!B2399,", ",RawData!C2399),"")</f>
        <v/>
      </c>
      <c r="C2399" t="str">
        <f>IF(RawData!D2399&lt;&gt;"",RawData!D2399,"")</f>
        <v/>
      </c>
      <c r="D2399" s="28" t="str">
        <f>IF(RawData!E2399&lt;&gt;"",RawData!E2399,"")</f>
        <v/>
      </c>
      <c r="E2399" t="str">
        <f>IF(RawData!F2399&lt;&gt;"",CONCATENATE(RawData!F2399,", ",LEFT(RawData!G2399,1)),"")</f>
        <v/>
      </c>
      <c r="G2399" s="30" t="str">
        <f t="shared" si="37"/>
        <v/>
      </c>
      <c r="H2399" t="str">
        <f>IF(A2399&lt;&gt;"",VLOOKUP(G2399,ScoreRanges!$C$4:$E$8,3),"")</f>
        <v/>
      </c>
      <c r="J2399" s="30" t="str">
        <f>IF(AND(ConversionTable!$F$2&lt;&gt;"",A2399&lt;&gt;""),VLOOKUP(G2399,ConversionTable!B$2:D$402,3),"")</f>
        <v/>
      </c>
      <c r="K2399" t="str">
        <f>IF(AND(ConversionTable!$F$2&lt;&gt;"",A2399&lt;&gt;""),VLOOKUP(J2399,ConversionTable!I$4:K$7,3),"")</f>
        <v/>
      </c>
      <c r="M2399" t="str">
        <f>IF(A2399&lt;&gt;"",(RawData!AC2399*ScoringModel!$B$11+RawData!AD2399*ScoringModel!$B$21+RawData!AE2399*ScoringModel!$B$31)*0.01,"")</f>
        <v/>
      </c>
      <c r="N2399" t="str">
        <f>IF(A2399&lt;&gt;"",(RawData!H2399*ScoringModel!$B$4+RawData!I2399*ScoringModel!$B$5+RawData!J2399*ScoringModel!$B$6+RawData!K2399*ScoringModel!$B$7+RawData!L2399*ScoringModel!$B$8+RawData!M2399*ScoringModel!$B$9+RawData!N2399*ScoringModel!$B$10)*0.01,"")</f>
        <v/>
      </c>
      <c r="O2399" t="str">
        <f>IF(A2399&lt;&gt;"",(RawData!O2399*ScoringModel!$B$14+RawData!P2399*ScoringModel!$B$15+RawData!Q2399*ScoringModel!$B$16+RawData!R2399*ScoringModel!$B$17+RawData!S2399*ScoringModel!$B$18+RawData!T2399*ScoringModel!$B$19+RawData!U2399*ScoringModel!$B$20)*0.01,"")</f>
        <v/>
      </c>
      <c r="P2399" t="str">
        <f>IF(A2399&lt;&gt;"",(RawData!V2399*ScoringModel!$B$24+RawData!W2399*ScoringModel!$B$25+RawData!X2399*ScoringModel!$B$26+RawData!Y2399*ScoringModel!$B$27+RawData!Z2399*ScoringModel!$B$28+RawData!AA2399*ScoringModel!$B$29+RawData!AB2399*ScoringModel!$B$30)*0.01,"")</f>
        <v/>
      </c>
      <c r="Q2399" s="19"/>
      <c r="R2399" s="19"/>
      <c r="S2399" s="19"/>
      <c r="T2399" s="19"/>
      <c r="U2399" s="19"/>
      <c r="V2399" s="19"/>
    </row>
    <row r="2400" spans="1:22" x14ac:dyDescent="0.25">
      <c r="A2400" t="str">
        <f>IF(RawData!A2400&lt;&gt;"",RawData!A2400,"")</f>
        <v/>
      </c>
      <c r="B2400" t="str">
        <f>IF(RawData!B2400&lt;&gt;"",CONCATENATE(RawData!B2400,", ",RawData!C2400),"")</f>
        <v/>
      </c>
      <c r="C2400" t="str">
        <f>IF(RawData!D2400&lt;&gt;"",RawData!D2400,"")</f>
        <v/>
      </c>
      <c r="D2400" s="28" t="str">
        <f>IF(RawData!E2400&lt;&gt;"",RawData!E2400,"")</f>
        <v/>
      </c>
      <c r="E2400" t="str">
        <f>IF(RawData!F2400&lt;&gt;"",CONCATENATE(RawData!F2400,", ",LEFT(RawData!G2400,1)),"")</f>
        <v/>
      </c>
      <c r="G2400" s="30" t="str">
        <f t="shared" si="37"/>
        <v/>
      </c>
      <c r="H2400" t="str">
        <f>IF(A2400&lt;&gt;"",VLOOKUP(G2400,ScoreRanges!$C$4:$E$8,3),"")</f>
        <v/>
      </c>
      <c r="J2400" s="30" t="str">
        <f>IF(AND(ConversionTable!$F$2&lt;&gt;"",A2400&lt;&gt;""),VLOOKUP(G2400,ConversionTable!B$2:D$402,3),"")</f>
        <v/>
      </c>
      <c r="K2400" t="str">
        <f>IF(AND(ConversionTable!$F$2&lt;&gt;"",A2400&lt;&gt;""),VLOOKUP(J2400,ConversionTable!I$4:K$7,3),"")</f>
        <v/>
      </c>
      <c r="M2400" t="str">
        <f>IF(A2400&lt;&gt;"",(RawData!AC2400*ScoringModel!$B$11+RawData!AD2400*ScoringModel!$B$21+RawData!AE2400*ScoringModel!$B$31)*0.01,"")</f>
        <v/>
      </c>
      <c r="N2400" t="str">
        <f>IF(A2400&lt;&gt;"",(RawData!H2400*ScoringModel!$B$4+RawData!I2400*ScoringModel!$B$5+RawData!J2400*ScoringModel!$B$6+RawData!K2400*ScoringModel!$B$7+RawData!L2400*ScoringModel!$B$8+RawData!M2400*ScoringModel!$B$9+RawData!N2400*ScoringModel!$B$10)*0.01,"")</f>
        <v/>
      </c>
      <c r="O2400" t="str">
        <f>IF(A2400&lt;&gt;"",(RawData!O2400*ScoringModel!$B$14+RawData!P2400*ScoringModel!$B$15+RawData!Q2400*ScoringModel!$B$16+RawData!R2400*ScoringModel!$B$17+RawData!S2400*ScoringModel!$B$18+RawData!T2400*ScoringModel!$B$19+RawData!U2400*ScoringModel!$B$20)*0.01,"")</f>
        <v/>
      </c>
      <c r="P2400" t="str">
        <f>IF(A2400&lt;&gt;"",(RawData!V2400*ScoringModel!$B$24+RawData!W2400*ScoringModel!$B$25+RawData!X2400*ScoringModel!$B$26+RawData!Y2400*ScoringModel!$B$27+RawData!Z2400*ScoringModel!$B$28+RawData!AA2400*ScoringModel!$B$29+RawData!AB2400*ScoringModel!$B$30)*0.01,"")</f>
        <v/>
      </c>
      <c r="Q2400" s="19"/>
      <c r="R2400" s="19"/>
      <c r="S2400" s="19"/>
      <c r="T2400" s="19"/>
      <c r="U2400" s="19"/>
      <c r="V2400" s="19"/>
    </row>
    <row r="2401" spans="1:22" x14ac:dyDescent="0.25">
      <c r="A2401" t="str">
        <f>IF(RawData!A2401&lt;&gt;"",RawData!A2401,"")</f>
        <v/>
      </c>
      <c r="B2401" t="str">
        <f>IF(RawData!B2401&lt;&gt;"",CONCATENATE(RawData!B2401,", ",RawData!C2401),"")</f>
        <v/>
      </c>
      <c r="C2401" t="str">
        <f>IF(RawData!D2401&lt;&gt;"",RawData!D2401,"")</f>
        <v/>
      </c>
      <c r="D2401" s="28" t="str">
        <f>IF(RawData!E2401&lt;&gt;"",RawData!E2401,"")</f>
        <v/>
      </c>
      <c r="E2401" t="str">
        <f>IF(RawData!F2401&lt;&gt;"",CONCATENATE(RawData!F2401,", ",LEFT(RawData!G2401,1)),"")</f>
        <v/>
      </c>
      <c r="G2401" s="30" t="str">
        <f t="shared" si="37"/>
        <v/>
      </c>
      <c r="H2401" t="str">
        <f>IF(A2401&lt;&gt;"",VLOOKUP(G2401,ScoreRanges!$C$4:$E$8,3),"")</f>
        <v/>
      </c>
      <c r="J2401" s="30" t="str">
        <f>IF(AND(ConversionTable!$F$2&lt;&gt;"",A2401&lt;&gt;""),VLOOKUP(G2401,ConversionTable!B$2:D$402,3),"")</f>
        <v/>
      </c>
      <c r="K2401" t="str">
        <f>IF(AND(ConversionTable!$F$2&lt;&gt;"",A2401&lt;&gt;""),VLOOKUP(J2401,ConversionTable!I$4:K$7,3),"")</f>
        <v/>
      </c>
      <c r="M2401" t="str">
        <f>IF(A2401&lt;&gt;"",(RawData!AC2401*ScoringModel!$B$11+RawData!AD2401*ScoringModel!$B$21+RawData!AE2401*ScoringModel!$B$31)*0.01,"")</f>
        <v/>
      </c>
      <c r="N2401" t="str">
        <f>IF(A2401&lt;&gt;"",(RawData!H2401*ScoringModel!$B$4+RawData!I2401*ScoringModel!$B$5+RawData!J2401*ScoringModel!$B$6+RawData!K2401*ScoringModel!$B$7+RawData!L2401*ScoringModel!$B$8+RawData!M2401*ScoringModel!$B$9+RawData!N2401*ScoringModel!$B$10)*0.01,"")</f>
        <v/>
      </c>
      <c r="O2401" t="str">
        <f>IF(A2401&lt;&gt;"",(RawData!O2401*ScoringModel!$B$14+RawData!P2401*ScoringModel!$B$15+RawData!Q2401*ScoringModel!$B$16+RawData!R2401*ScoringModel!$B$17+RawData!S2401*ScoringModel!$B$18+RawData!T2401*ScoringModel!$B$19+RawData!U2401*ScoringModel!$B$20)*0.01,"")</f>
        <v/>
      </c>
      <c r="P2401" t="str">
        <f>IF(A2401&lt;&gt;"",(RawData!V2401*ScoringModel!$B$24+RawData!W2401*ScoringModel!$B$25+RawData!X2401*ScoringModel!$B$26+RawData!Y2401*ScoringModel!$B$27+RawData!Z2401*ScoringModel!$B$28+RawData!AA2401*ScoringModel!$B$29+RawData!AB2401*ScoringModel!$B$30)*0.01,"")</f>
        <v/>
      </c>
      <c r="Q2401" s="19"/>
      <c r="R2401" s="19"/>
      <c r="S2401" s="19"/>
      <c r="T2401" s="19"/>
      <c r="U2401" s="19"/>
      <c r="V2401" s="19"/>
    </row>
    <row r="2402" spans="1:22" x14ac:dyDescent="0.25">
      <c r="A2402" t="str">
        <f>IF(RawData!A2402&lt;&gt;"",RawData!A2402,"")</f>
        <v/>
      </c>
      <c r="B2402" t="str">
        <f>IF(RawData!B2402&lt;&gt;"",CONCATENATE(RawData!B2402,", ",RawData!C2402),"")</f>
        <v/>
      </c>
      <c r="C2402" t="str">
        <f>IF(RawData!D2402&lt;&gt;"",RawData!D2402,"")</f>
        <v/>
      </c>
      <c r="D2402" s="28" t="str">
        <f>IF(RawData!E2402&lt;&gt;"",RawData!E2402,"")</f>
        <v/>
      </c>
      <c r="E2402" t="str">
        <f>IF(RawData!F2402&lt;&gt;"",CONCATENATE(RawData!F2402,", ",LEFT(RawData!G2402,1)),"")</f>
        <v/>
      </c>
      <c r="G2402" s="30" t="str">
        <f t="shared" si="37"/>
        <v/>
      </c>
      <c r="H2402" t="str">
        <f>IF(A2402&lt;&gt;"",VLOOKUP(G2402,ScoreRanges!$C$4:$E$8,3),"")</f>
        <v/>
      </c>
      <c r="J2402" s="30" t="str">
        <f>IF(AND(ConversionTable!$F$2&lt;&gt;"",A2402&lt;&gt;""),VLOOKUP(G2402,ConversionTable!B$2:D$402,3),"")</f>
        <v/>
      </c>
      <c r="K2402" t="str">
        <f>IF(AND(ConversionTable!$F$2&lt;&gt;"",A2402&lt;&gt;""),VLOOKUP(J2402,ConversionTable!I$4:K$7,3),"")</f>
        <v/>
      </c>
      <c r="M2402" t="str">
        <f>IF(A2402&lt;&gt;"",(RawData!AC2402*ScoringModel!$B$11+RawData!AD2402*ScoringModel!$B$21+RawData!AE2402*ScoringModel!$B$31)*0.01,"")</f>
        <v/>
      </c>
      <c r="N2402" t="str">
        <f>IF(A2402&lt;&gt;"",(RawData!H2402*ScoringModel!$B$4+RawData!I2402*ScoringModel!$B$5+RawData!J2402*ScoringModel!$B$6+RawData!K2402*ScoringModel!$B$7+RawData!L2402*ScoringModel!$B$8+RawData!M2402*ScoringModel!$B$9+RawData!N2402*ScoringModel!$B$10)*0.01,"")</f>
        <v/>
      </c>
      <c r="O2402" t="str">
        <f>IF(A2402&lt;&gt;"",(RawData!O2402*ScoringModel!$B$14+RawData!P2402*ScoringModel!$B$15+RawData!Q2402*ScoringModel!$B$16+RawData!R2402*ScoringModel!$B$17+RawData!S2402*ScoringModel!$B$18+RawData!T2402*ScoringModel!$B$19+RawData!U2402*ScoringModel!$B$20)*0.01,"")</f>
        <v/>
      </c>
      <c r="P2402" t="str">
        <f>IF(A2402&lt;&gt;"",(RawData!V2402*ScoringModel!$B$24+RawData!W2402*ScoringModel!$B$25+RawData!X2402*ScoringModel!$B$26+RawData!Y2402*ScoringModel!$B$27+RawData!Z2402*ScoringModel!$B$28+RawData!AA2402*ScoringModel!$B$29+RawData!AB2402*ScoringModel!$B$30)*0.01,"")</f>
        <v/>
      </c>
      <c r="Q2402" s="19"/>
      <c r="R2402" s="19"/>
      <c r="S2402" s="19"/>
      <c r="T2402" s="19"/>
      <c r="U2402" s="19"/>
      <c r="V2402" s="19"/>
    </row>
    <row r="2403" spans="1:22" x14ac:dyDescent="0.25">
      <c r="A2403" t="str">
        <f>IF(RawData!A2403&lt;&gt;"",RawData!A2403,"")</f>
        <v/>
      </c>
      <c r="B2403" t="str">
        <f>IF(RawData!B2403&lt;&gt;"",CONCATENATE(RawData!B2403,", ",RawData!C2403),"")</f>
        <v/>
      </c>
      <c r="C2403" t="str">
        <f>IF(RawData!D2403&lt;&gt;"",RawData!D2403,"")</f>
        <v/>
      </c>
      <c r="D2403" s="28" t="str">
        <f>IF(RawData!E2403&lt;&gt;"",RawData!E2403,"")</f>
        <v/>
      </c>
      <c r="E2403" t="str">
        <f>IF(RawData!F2403&lt;&gt;"",CONCATENATE(RawData!F2403,", ",LEFT(RawData!G2403,1)),"")</f>
        <v/>
      </c>
      <c r="G2403" s="30" t="str">
        <f t="shared" si="37"/>
        <v/>
      </c>
      <c r="H2403" t="str">
        <f>IF(A2403&lt;&gt;"",VLOOKUP(G2403,ScoreRanges!$C$4:$E$8,3),"")</f>
        <v/>
      </c>
      <c r="J2403" s="30" t="str">
        <f>IF(AND(ConversionTable!$F$2&lt;&gt;"",A2403&lt;&gt;""),VLOOKUP(G2403,ConversionTable!B$2:D$402,3),"")</f>
        <v/>
      </c>
      <c r="K2403" t="str">
        <f>IF(AND(ConversionTable!$F$2&lt;&gt;"",A2403&lt;&gt;""),VLOOKUP(J2403,ConversionTable!I$4:K$7,3),"")</f>
        <v/>
      </c>
      <c r="M2403" t="str">
        <f>IF(A2403&lt;&gt;"",(RawData!AC2403*ScoringModel!$B$11+RawData!AD2403*ScoringModel!$B$21+RawData!AE2403*ScoringModel!$B$31)*0.01,"")</f>
        <v/>
      </c>
      <c r="N2403" t="str">
        <f>IF(A2403&lt;&gt;"",(RawData!H2403*ScoringModel!$B$4+RawData!I2403*ScoringModel!$B$5+RawData!J2403*ScoringModel!$B$6+RawData!K2403*ScoringModel!$B$7+RawData!L2403*ScoringModel!$B$8+RawData!M2403*ScoringModel!$B$9+RawData!N2403*ScoringModel!$B$10)*0.01,"")</f>
        <v/>
      </c>
      <c r="O2403" t="str">
        <f>IF(A2403&lt;&gt;"",(RawData!O2403*ScoringModel!$B$14+RawData!P2403*ScoringModel!$B$15+RawData!Q2403*ScoringModel!$B$16+RawData!R2403*ScoringModel!$B$17+RawData!S2403*ScoringModel!$B$18+RawData!T2403*ScoringModel!$B$19+RawData!U2403*ScoringModel!$B$20)*0.01,"")</f>
        <v/>
      </c>
      <c r="P2403" t="str">
        <f>IF(A2403&lt;&gt;"",(RawData!V2403*ScoringModel!$B$24+RawData!W2403*ScoringModel!$B$25+RawData!X2403*ScoringModel!$B$26+RawData!Y2403*ScoringModel!$B$27+RawData!Z2403*ScoringModel!$B$28+RawData!AA2403*ScoringModel!$B$29+RawData!AB2403*ScoringModel!$B$30)*0.01,"")</f>
        <v/>
      </c>
      <c r="Q2403" s="19"/>
      <c r="R2403" s="19"/>
      <c r="S2403" s="19"/>
      <c r="T2403" s="19"/>
      <c r="U2403" s="19"/>
      <c r="V2403" s="19"/>
    </row>
    <row r="2404" spans="1:22" x14ac:dyDescent="0.25">
      <c r="A2404" t="str">
        <f>IF(RawData!A2404&lt;&gt;"",RawData!A2404,"")</f>
        <v/>
      </c>
      <c r="B2404" t="str">
        <f>IF(RawData!B2404&lt;&gt;"",CONCATENATE(RawData!B2404,", ",RawData!C2404),"")</f>
        <v/>
      </c>
      <c r="C2404" t="str">
        <f>IF(RawData!D2404&lt;&gt;"",RawData!D2404,"")</f>
        <v/>
      </c>
      <c r="D2404" s="28" t="str">
        <f>IF(RawData!E2404&lt;&gt;"",RawData!E2404,"")</f>
        <v/>
      </c>
      <c r="E2404" t="str">
        <f>IF(RawData!F2404&lt;&gt;"",CONCATENATE(RawData!F2404,", ",LEFT(RawData!G2404,1)),"")</f>
        <v/>
      </c>
      <c r="G2404" s="30" t="str">
        <f t="shared" si="37"/>
        <v/>
      </c>
      <c r="H2404" t="str">
        <f>IF(A2404&lt;&gt;"",VLOOKUP(G2404,ScoreRanges!$C$4:$E$8,3),"")</f>
        <v/>
      </c>
      <c r="J2404" s="30" t="str">
        <f>IF(AND(ConversionTable!$F$2&lt;&gt;"",A2404&lt;&gt;""),VLOOKUP(G2404,ConversionTable!B$2:D$402,3),"")</f>
        <v/>
      </c>
      <c r="K2404" t="str">
        <f>IF(AND(ConversionTable!$F$2&lt;&gt;"",A2404&lt;&gt;""),VLOOKUP(J2404,ConversionTable!I$4:K$7,3),"")</f>
        <v/>
      </c>
      <c r="M2404" t="str">
        <f>IF(A2404&lt;&gt;"",(RawData!AC2404*ScoringModel!$B$11+RawData!AD2404*ScoringModel!$B$21+RawData!AE2404*ScoringModel!$B$31)*0.01,"")</f>
        <v/>
      </c>
      <c r="N2404" t="str">
        <f>IF(A2404&lt;&gt;"",(RawData!H2404*ScoringModel!$B$4+RawData!I2404*ScoringModel!$B$5+RawData!J2404*ScoringModel!$B$6+RawData!K2404*ScoringModel!$B$7+RawData!L2404*ScoringModel!$B$8+RawData!M2404*ScoringModel!$B$9+RawData!N2404*ScoringModel!$B$10)*0.01,"")</f>
        <v/>
      </c>
      <c r="O2404" t="str">
        <f>IF(A2404&lt;&gt;"",(RawData!O2404*ScoringModel!$B$14+RawData!P2404*ScoringModel!$B$15+RawData!Q2404*ScoringModel!$B$16+RawData!R2404*ScoringModel!$B$17+RawData!S2404*ScoringModel!$B$18+RawData!T2404*ScoringModel!$B$19+RawData!U2404*ScoringModel!$B$20)*0.01,"")</f>
        <v/>
      </c>
      <c r="P2404" t="str">
        <f>IF(A2404&lt;&gt;"",(RawData!V2404*ScoringModel!$B$24+RawData!W2404*ScoringModel!$B$25+RawData!X2404*ScoringModel!$B$26+RawData!Y2404*ScoringModel!$B$27+RawData!Z2404*ScoringModel!$B$28+RawData!AA2404*ScoringModel!$B$29+RawData!AB2404*ScoringModel!$B$30)*0.01,"")</f>
        <v/>
      </c>
      <c r="Q2404" s="19"/>
      <c r="R2404" s="19"/>
      <c r="S2404" s="19"/>
      <c r="T2404" s="19"/>
      <c r="U2404" s="19"/>
      <c r="V2404" s="19"/>
    </row>
    <row r="2405" spans="1:22" x14ac:dyDescent="0.25">
      <c r="A2405" t="str">
        <f>IF(RawData!A2405&lt;&gt;"",RawData!A2405,"")</f>
        <v/>
      </c>
      <c r="B2405" t="str">
        <f>IF(RawData!B2405&lt;&gt;"",CONCATENATE(RawData!B2405,", ",RawData!C2405),"")</f>
        <v/>
      </c>
      <c r="C2405" t="str">
        <f>IF(RawData!D2405&lt;&gt;"",RawData!D2405,"")</f>
        <v/>
      </c>
      <c r="D2405" s="28" t="str">
        <f>IF(RawData!E2405&lt;&gt;"",RawData!E2405,"")</f>
        <v/>
      </c>
      <c r="E2405" t="str">
        <f>IF(RawData!F2405&lt;&gt;"",CONCATENATE(RawData!F2405,", ",LEFT(RawData!G2405,1)),"")</f>
        <v/>
      </c>
      <c r="G2405" s="30" t="str">
        <f t="shared" si="37"/>
        <v/>
      </c>
      <c r="H2405" t="str">
        <f>IF(A2405&lt;&gt;"",VLOOKUP(G2405,ScoreRanges!$C$4:$E$8,3),"")</f>
        <v/>
      </c>
      <c r="J2405" s="30" t="str">
        <f>IF(AND(ConversionTable!$F$2&lt;&gt;"",A2405&lt;&gt;""),VLOOKUP(G2405,ConversionTable!B$2:D$402,3),"")</f>
        <v/>
      </c>
      <c r="K2405" t="str">
        <f>IF(AND(ConversionTable!$F$2&lt;&gt;"",A2405&lt;&gt;""),VLOOKUP(J2405,ConversionTable!I$4:K$7,3),"")</f>
        <v/>
      </c>
      <c r="M2405" t="str">
        <f>IF(A2405&lt;&gt;"",(RawData!AC2405*ScoringModel!$B$11+RawData!AD2405*ScoringModel!$B$21+RawData!AE2405*ScoringModel!$B$31)*0.01,"")</f>
        <v/>
      </c>
      <c r="N2405" t="str">
        <f>IF(A2405&lt;&gt;"",(RawData!H2405*ScoringModel!$B$4+RawData!I2405*ScoringModel!$B$5+RawData!J2405*ScoringModel!$B$6+RawData!K2405*ScoringModel!$B$7+RawData!L2405*ScoringModel!$B$8+RawData!M2405*ScoringModel!$B$9+RawData!N2405*ScoringModel!$B$10)*0.01,"")</f>
        <v/>
      </c>
      <c r="O2405" t="str">
        <f>IF(A2405&lt;&gt;"",(RawData!O2405*ScoringModel!$B$14+RawData!P2405*ScoringModel!$B$15+RawData!Q2405*ScoringModel!$B$16+RawData!R2405*ScoringModel!$B$17+RawData!S2405*ScoringModel!$B$18+RawData!T2405*ScoringModel!$B$19+RawData!U2405*ScoringModel!$B$20)*0.01,"")</f>
        <v/>
      </c>
      <c r="P2405" t="str">
        <f>IF(A2405&lt;&gt;"",(RawData!V2405*ScoringModel!$B$24+RawData!W2405*ScoringModel!$B$25+RawData!X2405*ScoringModel!$B$26+RawData!Y2405*ScoringModel!$B$27+RawData!Z2405*ScoringModel!$B$28+RawData!AA2405*ScoringModel!$B$29+RawData!AB2405*ScoringModel!$B$30)*0.01,"")</f>
        <v/>
      </c>
      <c r="Q2405" s="19"/>
      <c r="R2405" s="19"/>
      <c r="S2405" s="19"/>
      <c r="T2405" s="19"/>
      <c r="U2405" s="19"/>
      <c r="V2405" s="19"/>
    </row>
    <row r="2406" spans="1:22" x14ac:dyDescent="0.25">
      <c r="A2406" t="str">
        <f>IF(RawData!A2406&lt;&gt;"",RawData!A2406,"")</f>
        <v/>
      </c>
      <c r="B2406" t="str">
        <f>IF(RawData!B2406&lt;&gt;"",CONCATENATE(RawData!B2406,", ",RawData!C2406),"")</f>
        <v/>
      </c>
      <c r="C2406" t="str">
        <f>IF(RawData!D2406&lt;&gt;"",RawData!D2406,"")</f>
        <v/>
      </c>
      <c r="D2406" s="28" t="str">
        <f>IF(RawData!E2406&lt;&gt;"",RawData!E2406,"")</f>
        <v/>
      </c>
      <c r="E2406" t="str">
        <f>IF(RawData!F2406&lt;&gt;"",CONCATENATE(RawData!F2406,", ",LEFT(RawData!G2406,1)),"")</f>
        <v/>
      </c>
      <c r="G2406" s="30" t="str">
        <f t="shared" si="37"/>
        <v/>
      </c>
      <c r="H2406" t="str">
        <f>IF(A2406&lt;&gt;"",VLOOKUP(G2406,ScoreRanges!$C$4:$E$8,3),"")</f>
        <v/>
      </c>
      <c r="J2406" s="30" t="str">
        <f>IF(AND(ConversionTable!$F$2&lt;&gt;"",A2406&lt;&gt;""),VLOOKUP(G2406,ConversionTable!B$2:D$402,3),"")</f>
        <v/>
      </c>
      <c r="K2406" t="str">
        <f>IF(AND(ConversionTable!$F$2&lt;&gt;"",A2406&lt;&gt;""),VLOOKUP(J2406,ConversionTable!I$4:K$7,3),"")</f>
        <v/>
      </c>
      <c r="M2406" t="str">
        <f>IF(A2406&lt;&gt;"",(RawData!AC2406*ScoringModel!$B$11+RawData!AD2406*ScoringModel!$B$21+RawData!AE2406*ScoringModel!$B$31)*0.01,"")</f>
        <v/>
      </c>
      <c r="N2406" t="str">
        <f>IF(A2406&lt;&gt;"",(RawData!H2406*ScoringModel!$B$4+RawData!I2406*ScoringModel!$B$5+RawData!J2406*ScoringModel!$B$6+RawData!K2406*ScoringModel!$B$7+RawData!L2406*ScoringModel!$B$8+RawData!M2406*ScoringModel!$B$9+RawData!N2406*ScoringModel!$B$10)*0.01,"")</f>
        <v/>
      </c>
      <c r="O2406" t="str">
        <f>IF(A2406&lt;&gt;"",(RawData!O2406*ScoringModel!$B$14+RawData!P2406*ScoringModel!$B$15+RawData!Q2406*ScoringModel!$B$16+RawData!R2406*ScoringModel!$B$17+RawData!S2406*ScoringModel!$B$18+RawData!T2406*ScoringModel!$B$19+RawData!U2406*ScoringModel!$B$20)*0.01,"")</f>
        <v/>
      </c>
      <c r="P2406" t="str">
        <f>IF(A2406&lt;&gt;"",(RawData!V2406*ScoringModel!$B$24+RawData!W2406*ScoringModel!$B$25+RawData!X2406*ScoringModel!$B$26+RawData!Y2406*ScoringModel!$B$27+RawData!Z2406*ScoringModel!$B$28+RawData!AA2406*ScoringModel!$B$29+RawData!AB2406*ScoringModel!$B$30)*0.01,"")</f>
        <v/>
      </c>
      <c r="Q2406" s="19"/>
      <c r="R2406" s="19"/>
      <c r="S2406" s="19"/>
      <c r="T2406" s="19"/>
      <c r="U2406" s="19"/>
      <c r="V2406" s="19"/>
    </row>
    <row r="2407" spans="1:22" x14ac:dyDescent="0.25">
      <c r="A2407" t="str">
        <f>IF(RawData!A2407&lt;&gt;"",RawData!A2407,"")</f>
        <v/>
      </c>
      <c r="B2407" t="str">
        <f>IF(RawData!B2407&lt;&gt;"",CONCATENATE(RawData!B2407,", ",RawData!C2407),"")</f>
        <v/>
      </c>
      <c r="C2407" t="str">
        <f>IF(RawData!D2407&lt;&gt;"",RawData!D2407,"")</f>
        <v/>
      </c>
      <c r="D2407" s="28" t="str">
        <f>IF(RawData!E2407&lt;&gt;"",RawData!E2407,"")</f>
        <v/>
      </c>
      <c r="E2407" t="str">
        <f>IF(RawData!F2407&lt;&gt;"",CONCATENATE(RawData!F2407,", ",LEFT(RawData!G2407,1)),"")</f>
        <v/>
      </c>
      <c r="G2407" s="30" t="str">
        <f t="shared" si="37"/>
        <v/>
      </c>
      <c r="H2407" t="str">
        <f>IF(A2407&lt;&gt;"",VLOOKUP(G2407,ScoreRanges!$C$4:$E$8,3),"")</f>
        <v/>
      </c>
      <c r="J2407" s="30" t="str">
        <f>IF(AND(ConversionTable!$F$2&lt;&gt;"",A2407&lt;&gt;""),VLOOKUP(G2407,ConversionTable!B$2:D$402,3),"")</f>
        <v/>
      </c>
      <c r="K2407" t="str">
        <f>IF(AND(ConversionTable!$F$2&lt;&gt;"",A2407&lt;&gt;""),VLOOKUP(J2407,ConversionTable!I$4:K$7,3),"")</f>
        <v/>
      </c>
      <c r="M2407" t="str">
        <f>IF(A2407&lt;&gt;"",(RawData!AC2407*ScoringModel!$B$11+RawData!AD2407*ScoringModel!$B$21+RawData!AE2407*ScoringModel!$B$31)*0.01,"")</f>
        <v/>
      </c>
      <c r="N2407" t="str">
        <f>IF(A2407&lt;&gt;"",(RawData!H2407*ScoringModel!$B$4+RawData!I2407*ScoringModel!$B$5+RawData!J2407*ScoringModel!$B$6+RawData!K2407*ScoringModel!$B$7+RawData!L2407*ScoringModel!$B$8+RawData!M2407*ScoringModel!$B$9+RawData!N2407*ScoringModel!$B$10)*0.01,"")</f>
        <v/>
      </c>
      <c r="O2407" t="str">
        <f>IF(A2407&lt;&gt;"",(RawData!O2407*ScoringModel!$B$14+RawData!P2407*ScoringModel!$B$15+RawData!Q2407*ScoringModel!$B$16+RawData!R2407*ScoringModel!$B$17+RawData!S2407*ScoringModel!$B$18+RawData!T2407*ScoringModel!$B$19+RawData!U2407*ScoringModel!$B$20)*0.01,"")</f>
        <v/>
      </c>
      <c r="P2407" t="str">
        <f>IF(A2407&lt;&gt;"",(RawData!V2407*ScoringModel!$B$24+RawData!W2407*ScoringModel!$B$25+RawData!X2407*ScoringModel!$B$26+RawData!Y2407*ScoringModel!$B$27+RawData!Z2407*ScoringModel!$B$28+RawData!AA2407*ScoringModel!$B$29+RawData!AB2407*ScoringModel!$B$30)*0.01,"")</f>
        <v/>
      </c>
      <c r="Q2407" s="19"/>
      <c r="R2407" s="19"/>
      <c r="S2407" s="19"/>
      <c r="T2407" s="19"/>
      <c r="U2407" s="19"/>
      <c r="V2407" s="19"/>
    </row>
    <row r="2408" spans="1:22" x14ac:dyDescent="0.25">
      <c r="A2408" t="str">
        <f>IF(RawData!A2408&lt;&gt;"",RawData!A2408,"")</f>
        <v/>
      </c>
      <c r="B2408" t="str">
        <f>IF(RawData!B2408&lt;&gt;"",CONCATENATE(RawData!B2408,", ",RawData!C2408),"")</f>
        <v/>
      </c>
      <c r="C2408" t="str">
        <f>IF(RawData!D2408&lt;&gt;"",RawData!D2408,"")</f>
        <v/>
      </c>
      <c r="D2408" s="28" t="str">
        <f>IF(RawData!E2408&lt;&gt;"",RawData!E2408,"")</f>
        <v/>
      </c>
      <c r="E2408" t="str">
        <f>IF(RawData!F2408&lt;&gt;"",CONCATENATE(RawData!F2408,", ",LEFT(RawData!G2408,1)),"")</f>
        <v/>
      </c>
      <c r="G2408" s="30" t="str">
        <f t="shared" si="37"/>
        <v/>
      </c>
      <c r="H2408" t="str">
        <f>IF(A2408&lt;&gt;"",VLOOKUP(G2408,ScoreRanges!$C$4:$E$8,3),"")</f>
        <v/>
      </c>
      <c r="J2408" s="30" t="str">
        <f>IF(AND(ConversionTable!$F$2&lt;&gt;"",A2408&lt;&gt;""),VLOOKUP(G2408,ConversionTable!B$2:D$402,3),"")</f>
        <v/>
      </c>
      <c r="K2408" t="str">
        <f>IF(AND(ConversionTable!$F$2&lt;&gt;"",A2408&lt;&gt;""),VLOOKUP(J2408,ConversionTable!I$4:K$7,3),"")</f>
        <v/>
      </c>
      <c r="M2408" t="str">
        <f>IF(A2408&lt;&gt;"",(RawData!AC2408*ScoringModel!$B$11+RawData!AD2408*ScoringModel!$B$21+RawData!AE2408*ScoringModel!$B$31)*0.01,"")</f>
        <v/>
      </c>
      <c r="N2408" t="str">
        <f>IF(A2408&lt;&gt;"",(RawData!H2408*ScoringModel!$B$4+RawData!I2408*ScoringModel!$B$5+RawData!J2408*ScoringModel!$B$6+RawData!K2408*ScoringModel!$B$7+RawData!L2408*ScoringModel!$B$8+RawData!M2408*ScoringModel!$B$9+RawData!N2408*ScoringModel!$B$10)*0.01,"")</f>
        <v/>
      </c>
      <c r="O2408" t="str">
        <f>IF(A2408&lt;&gt;"",(RawData!O2408*ScoringModel!$B$14+RawData!P2408*ScoringModel!$B$15+RawData!Q2408*ScoringModel!$B$16+RawData!R2408*ScoringModel!$B$17+RawData!S2408*ScoringModel!$B$18+RawData!T2408*ScoringModel!$B$19+RawData!U2408*ScoringModel!$B$20)*0.01,"")</f>
        <v/>
      </c>
      <c r="P2408" t="str">
        <f>IF(A2408&lt;&gt;"",(RawData!V2408*ScoringModel!$B$24+RawData!W2408*ScoringModel!$B$25+RawData!X2408*ScoringModel!$B$26+RawData!Y2408*ScoringModel!$B$27+RawData!Z2408*ScoringModel!$B$28+RawData!AA2408*ScoringModel!$B$29+RawData!AB2408*ScoringModel!$B$30)*0.01,"")</f>
        <v/>
      </c>
      <c r="Q2408" s="19"/>
      <c r="R2408" s="19"/>
      <c r="S2408" s="19"/>
      <c r="T2408" s="19"/>
      <c r="U2408" s="19"/>
      <c r="V2408" s="19"/>
    </row>
    <row r="2409" spans="1:22" x14ac:dyDescent="0.25">
      <c r="A2409" t="str">
        <f>IF(RawData!A2409&lt;&gt;"",RawData!A2409,"")</f>
        <v/>
      </c>
      <c r="B2409" t="str">
        <f>IF(RawData!B2409&lt;&gt;"",CONCATENATE(RawData!B2409,", ",RawData!C2409),"")</f>
        <v/>
      </c>
      <c r="C2409" t="str">
        <f>IF(RawData!D2409&lt;&gt;"",RawData!D2409,"")</f>
        <v/>
      </c>
      <c r="D2409" s="28" t="str">
        <f>IF(RawData!E2409&lt;&gt;"",RawData!E2409,"")</f>
        <v/>
      </c>
      <c r="E2409" t="str">
        <f>IF(RawData!F2409&lt;&gt;"",CONCATENATE(RawData!F2409,", ",LEFT(RawData!G2409,1)),"")</f>
        <v/>
      </c>
      <c r="G2409" s="30" t="str">
        <f t="shared" si="37"/>
        <v/>
      </c>
      <c r="H2409" t="str">
        <f>IF(A2409&lt;&gt;"",VLOOKUP(G2409,ScoreRanges!$C$4:$E$8,3),"")</f>
        <v/>
      </c>
      <c r="J2409" s="30" t="str">
        <f>IF(AND(ConversionTable!$F$2&lt;&gt;"",A2409&lt;&gt;""),VLOOKUP(G2409,ConversionTable!B$2:D$402,3),"")</f>
        <v/>
      </c>
      <c r="K2409" t="str">
        <f>IF(AND(ConversionTable!$F$2&lt;&gt;"",A2409&lt;&gt;""),VLOOKUP(J2409,ConversionTable!I$4:K$7,3),"")</f>
        <v/>
      </c>
      <c r="M2409" t="str">
        <f>IF(A2409&lt;&gt;"",(RawData!AC2409*ScoringModel!$B$11+RawData!AD2409*ScoringModel!$B$21+RawData!AE2409*ScoringModel!$B$31)*0.01,"")</f>
        <v/>
      </c>
      <c r="N2409" t="str">
        <f>IF(A2409&lt;&gt;"",(RawData!H2409*ScoringModel!$B$4+RawData!I2409*ScoringModel!$B$5+RawData!J2409*ScoringModel!$B$6+RawData!K2409*ScoringModel!$B$7+RawData!L2409*ScoringModel!$B$8+RawData!M2409*ScoringModel!$B$9+RawData!N2409*ScoringModel!$B$10)*0.01,"")</f>
        <v/>
      </c>
      <c r="O2409" t="str">
        <f>IF(A2409&lt;&gt;"",(RawData!O2409*ScoringModel!$B$14+RawData!P2409*ScoringModel!$B$15+RawData!Q2409*ScoringModel!$B$16+RawData!R2409*ScoringModel!$B$17+RawData!S2409*ScoringModel!$B$18+RawData!T2409*ScoringModel!$B$19+RawData!U2409*ScoringModel!$B$20)*0.01,"")</f>
        <v/>
      </c>
      <c r="P2409" t="str">
        <f>IF(A2409&lt;&gt;"",(RawData!V2409*ScoringModel!$B$24+RawData!W2409*ScoringModel!$B$25+RawData!X2409*ScoringModel!$B$26+RawData!Y2409*ScoringModel!$B$27+RawData!Z2409*ScoringModel!$B$28+RawData!AA2409*ScoringModel!$B$29+RawData!AB2409*ScoringModel!$B$30)*0.01,"")</f>
        <v/>
      </c>
      <c r="Q2409" s="19"/>
      <c r="R2409" s="19"/>
      <c r="S2409" s="19"/>
      <c r="T2409" s="19"/>
      <c r="U2409" s="19"/>
      <c r="V2409" s="19"/>
    </row>
    <row r="2410" spans="1:22" x14ac:dyDescent="0.25">
      <c r="A2410" t="str">
        <f>IF(RawData!A2410&lt;&gt;"",RawData!A2410,"")</f>
        <v/>
      </c>
      <c r="B2410" t="str">
        <f>IF(RawData!B2410&lt;&gt;"",CONCATENATE(RawData!B2410,", ",RawData!C2410),"")</f>
        <v/>
      </c>
      <c r="C2410" t="str">
        <f>IF(RawData!D2410&lt;&gt;"",RawData!D2410,"")</f>
        <v/>
      </c>
      <c r="D2410" s="28" t="str">
        <f>IF(RawData!E2410&lt;&gt;"",RawData!E2410,"")</f>
        <v/>
      </c>
      <c r="E2410" t="str">
        <f>IF(RawData!F2410&lt;&gt;"",CONCATENATE(RawData!F2410,", ",LEFT(RawData!G2410,1)),"")</f>
        <v/>
      </c>
      <c r="G2410" s="30" t="str">
        <f t="shared" si="37"/>
        <v/>
      </c>
      <c r="H2410" t="str">
        <f>IF(A2410&lt;&gt;"",VLOOKUP(G2410,ScoreRanges!$C$4:$E$8,3),"")</f>
        <v/>
      </c>
      <c r="J2410" s="30" t="str">
        <f>IF(AND(ConversionTable!$F$2&lt;&gt;"",A2410&lt;&gt;""),VLOOKUP(G2410,ConversionTable!B$2:D$402,3),"")</f>
        <v/>
      </c>
      <c r="K2410" t="str">
        <f>IF(AND(ConversionTable!$F$2&lt;&gt;"",A2410&lt;&gt;""),VLOOKUP(J2410,ConversionTable!I$4:K$7,3),"")</f>
        <v/>
      </c>
      <c r="M2410" t="str">
        <f>IF(A2410&lt;&gt;"",(RawData!AC2410*ScoringModel!$B$11+RawData!AD2410*ScoringModel!$B$21+RawData!AE2410*ScoringModel!$B$31)*0.01,"")</f>
        <v/>
      </c>
      <c r="N2410" t="str">
        <f>IF(A2410&lt;&gt;"",(RawData!H2410*ScoringModel!$B$4+RawData!I2410*ScoringModel!$B$5+RawData!J2410*ScoringModel!$B$6+RawData!K2410*ScoringModel!$B$7+RawData!L2410*ScoringModel!$B$8+RawData!M2410*ScoringModel!$B$9+RawData!N2410*ScoringModel!$B$10)*0.01,"")</f>
        <v/>
      </c>
      <c r="O2410" t="str">
        <f>IF(A2410&lt;&gt;"",(RawData!O2410*ScoringModel!$B$14+RawData!P2410*ScoringModel!$B$15+RawData!Q2410*ScoringModel!$B$16+RawData!R2410*ScoringModel!$B$17+RawData!S2410*ScoringModel!$B$18+RawData!T2410*ScoringModel!$B$19+RawData!U2410*ScoringModel!$B$20)*0.01,"")</f>
        <v/>
      </c>
      <c r="P2410" t="str">
        <f>IF(A2410&lt;&gt;"",(RawData!V2410*ScoringModel!$B$24+RawData!W2410*ScoringModel!$B$25+RawData!X2410*ScoringModel!$B$26+RawData!Y2410*ScoringModel!$B$27+RawData!Z2410*ScoringModel!$B$28+RawData!AA2410*ScoringModel!$B$29+RawData!AB2410*ScoringModel!$B$30)*0.01,"")</f>
        <v/>
      </c>
      <c r="Q2410" s="19"/>
      <c r="R2410" s="19"/>
      <c r="S2410" s="19"/>
      <c r="T2410" s="19"/>
      <c r="U2410" s="19"/>
      <c r="V2410" s="19"/>
    </row>
    <row r="2411" spans="1:22" x14ac:dyDescent="0.25">
      <c r="A2411" t="str">
        <f>IF(RawData!A2411&lt;&gt;"",RawData!A2411,"")</f>
        <v/>
      </c>
      <c r="B2411" t="str">
        <f>IF(RawData!B2411&lt;&gt;"",CONCATENATE(RawData!B2411,", ",RawData!C2411),"")</f>
        <v/>
      </c>
      <c r="C2411" t="str">
        <f>IF(RawData!D2411&lt;&gt;"",RawData!D2411,"")</f>
        <v/>
      </c>
      <c r="D2411" s="28" t="str">
        <f>IF(RawData!E2411&lt;&gt;"",RawData!E2411,"")</f>
        <v/>
      </c>
      <c r="E2411" t="str">
        <f>IF(RawData!F2411&lt;&gt;"",CONCATENATE(RawData!F2411,", ",LEFT(RawData!G2411,1)),"")</f>
        <v/>
      </c>
      <c r="G2411" s="30" t="str">
        <f t="shared" si="37"/>
        <v/>
      </c>
      <c r="H2411" t="str">
        <f>IF(A2411&lt;&gt;"",VLOOKUP(G2411,ScoreRanges!$C$4:$E$8,3),"")</f>
        <v/>
      </c>
      <c r="J2411" s="30" t="str">
        <f>IF(AND(ConversionTable!$F$2&lt;&gt;"",A2411&lt;&gt;""),VLOOKUP(G2411,ConversionTable!B$2:D$402,3),"")</f>
        <v/>
      </c>
      <c r="K2411" t="str">
        <f>IF(AND(ConversionTable!$F$2&lt;&gt;"",A2411&lt;&gt;""),VLOOKUP(J2411,ConversionTable!I$4:K$7,3),"")</f>
        <v/>
      </c>
      <c r="M2411" t="str">
        <f>IF(A2411&lt;&gt;"",(RawData!AC2411*ScoringModel!$B$11+RawData!AD2411*ScoringModel!$B$21+RawData!AE2411*ScoringModel!$B$31)*0.01,"")</f>
        <v/>
      </c>
      <c r="N2411" t="str">
        <f>IF(A2411&lt;&gt;"",(RawData!H2411*ScoringModel!$B$4+RawData!I2411*ScoringModel!$B$5+RawData!J2411*ScoringModel!$B$6+RawData!K2411*ScoringModel!$B$7+RawData!L2411*ScoringModel!$B$8+RawData!M2411*ScoringModel!$B$9+RawData!N2411*ScoringModel!$B$10)*0.01,"")</f>
        <v/>
      </c>
      <c r="O2411" t="str">
        <f>IF(A2411&lt;&gt;"",(RawData!O2411*ScoringModel!$B$14+RawData!P2411*ScoringModel!$B$15+RawData!Q2411*ScoringModel!$B$16+RawData!R2411*ScoringModel!$B$17+RawData!S2411*ScoringModel!$B$18+RawData!T2411*ScoringModel!$B$19+RawData!U2411*ScoringModel!$B$20)*0.01,"")</f>
        <v/>
      </c>
      <c r="P2411" t="str">
        <f>IF(A2411&lt;&gt;"",(RawData!V2411*ScoringModel!$B$24+RawData!W2411*ScoringModel!$B$25+RawData!X2411*ScoringModel!$B$26+RawData!Y2411*ScoringModel!$B$27+RawData!Z2411*ScoringModel!$B$28+RawData!AA2411*ScoringModel!$B$29+RawData!AB2411*ScoringModel!$B$30)*0.01,"")</f>
        <v/>
      </c>
      <c r="Q2411" s="19"/>
      <c r="R2411" s="19"/>
      <c r="S2411" s="19"/>
      <c r="T2411" s="19"/>
      <c r="U2411" s="19"/>
      <c r="V2411" s="19"/>
    </row>
    <row r="2412" spans="1:22" x14ac:dyDescent="0.25">
      <c r="A2412" t="str">
        <f>IF(RawData!A2412&lt;&gt;"",RawData!A2412,"")</f>
        <v/>
      </c>
      <c r="B2412" t="str">
        <f>IF(RawData!B2412&lt;&gt;"",CONCATENATE(RawData!B2412,", ",RawData!C2412),"")</f>
        <v/>
      </c>
      <c r="C2412" t="str">
        <f>IF(RawData!D2412&lt;&gt;"",RawData!D2412,"")</f>
        <v/>
      </c>
      <c r="D2412" s="28" t="str">
        <f>IF(RawData!E2412&lt;&gt;"",RawData!E2412,"")</f>
        <v/>
      </c>
      <c r="E2412" t="str">
        <f>IF(RawData!F2412&lt;&gt;"",CONCATENATE(RawData!F2412,", ",LEFT(RawData!G2412,1)),"")</f>
        <v/>
      </c>
      <c r="G2412" s="30" t="str">
        <f t="shared" si="37"/>
        <v/>
      </c>
      <c r="H2412" t="str">
        <f>IF(A2412&lt;&gt;"",VLOOKUP(G2412,ScoreRanges!$C$4:$E$8,3),"")</f>
        <v/>
      </c>
      <c r="J2412" s="30" t="str">
        <f>IF(AND(ConversionTable!$F$2&lt;&gt;"",A2412&lt;&gt;""),VLOOKUP(G2412,ConversionTable!B$2:D$402,3),"")</f>
        <v/>
      </c>
      <c r="K2412" t="str">
        <f>IF(AND(ConversionTable!$F$2&lt;&gt;"",A2412&lt;&gt;""),VLOOKUP(J2412,ConversionTable!I$4:K$7,3),"")</f>
        <v/>
      </c>
      <c r="M2412" t="str">
        <f>IF(A2412&lt;&gt;"",(RawData!AC2412*ScoringModel!$B$11+RawData!AD2412*ScoringModel!$B$21+RawData!AE2412*ScoringModel!$B$31)*0.01,"")</f>
        <v/>
      </c>
      <c r="N2412" t="str">
        <f>IF(A2412&lt;&gt;"",(RawData!H2412*ScoringModel!$B$4+RawData!I2412*ScoringModel!$B$5+RawData!J2412*ScoringModel!$B$6+RawData!K2412*ScoringModel!$B$7+RawData!L2412*ScoringModel!$B$8+RawData!M2412*ScoringModel!$B$9+RawData!N2412*ScoringModel!$B$10)*0.01,"")</f>
        <v/>
      </c>
      <c r="O2412" t="str">
        <f>IF(A2412&lt;&gt;"",(RawData!O2412*ScoringModel!$B$14+RawData!P2412*ScoringModel!$B$15+RawData!Q2412*ScoringModel!$B$16+RawData!R2412*ScoringModel!$B$17+RawData!S2412*ScoringModel!$B$18+RawData!T2412*ScoringModel!$B$19+RawData!U2412*ScoringModel!$B$20)*0.01,"")</f>
        <v/>
      </c>
      <c r="P2412" t="str">
        <f>IF(A2412&lt;&gt;"",(RawData!V2412*ScoringModel!$B$24+RawData!W2412*ScoringModel!$B$25+RawData!X2412*ScoringModel!$B$26+RawData!Y2412*ScoringModel!$B$27+RawData!Z2412*ScoringModel!$B$28+RawData!AA2412*ScoringModel!$B$29+RawData!AB2412*ScoringModel!$B$30)*0.01,"")</f>
        <v/>
      </c>
      <c r="Q2412" s="19"/>
      <c r="R2412" s="19"/>
      <c r="S2412" s="19"/>
      <c r="T2412" s="19"/>
      <c r="U2412" s="19"/>
      <c r="V2412" s="19"/>
    </row>
    <row r="2413" spans="1:22" x14ac:dyDescent="0.25">
      <c r="A2413" t="str">
        <f>IF(RawData!A2413&lt;&gt;"",RawData!A2413,"")</f>
        <v/>
      </c>
      <c r="B2413" t="str">
        <f>IF(RawData!B2413&lt;&gt;"",CONCATENATE(RawData!B2413,", ",RawData!C2413),"")</f>
        <v/>
      </c>
      <c r="C2413" t="str">
        <f>IF(RawData!D2413&lt;&gt;"",RawData!D2413,"")</f>
        <v/>
      </c>
      <c r="D2413" s="28" t="str">
        <f>IF(RawData!E2413&lt;&gt;"",RawData!E2413,"")</f>
        <v/>
      </c>
      <c r="E2413" t="str">
        <f>IF(RawData!F2413&lt;&gt;"",CONCATENATE(RawData!F2413,", ",LEFT(RawData!G2413,1)),"")</f>
        <v/>
      </c>
      <c r="G2413" s="30" t="str">
        <f t="shared" si="37"/>
        <v/>
      </c>
      <c r="H2413" t="str">
        <f>IF(A2413&lt;&gt;"",VLOOKUP(G2413,ScoreRanges!$C$4:$E$8,3),"")</f>
        <v/>
      </c>
      <c r="J2413" s="30" t="str">
        <f>IF(AND(ConversionTable!$F$2&lt;&gt;"",A2413&lt;&gt;""),VLOOKUP(G2413,ConversionTable!B$2:D$402,3),"")</f>
        <v/>
      </c>
      <c r="K2413" t="str">
        <f>IF(AND(ConversionTable!$F$2&lt;&gt;"",A2413&lt;&gt;""),VLOOKUP(J2413,ConversionTable!I$4:K$7,3),"")</f>
        <v/>
      </c>
      <c r="M2413" t="str">
        <f>IF(A2413&lt;&gt;"",(RawData!AC2413*ScoringModel!$B$11+RawData!AD2413*ScoringModel!$B$21+RawData!AE2413*ScoringModel!$B$31)*0.01,"")</f>
        <v/>
      </c>
      <c r="N2413" t="str">
        <f>IF(A2413&lt;&gt;"",(RawData!H2413*ScoringModel!$B$4+RawData!I2413*ScoringModel!$B$5+RawData!J2413*ScoringModel!$B$6+RawData!K2413*ScoringModel!$B$7+RawData!L2413*ScoringModel!$B$8+RawData!M2413*ScoringModel!$B$9+RawData!N2413*ScoringModel!$B$10)*0.01,"")</f>
        <v/>
      </c>
      <c r="O2413" t="str">
        <f>IF(A2413&lt;&gt;"",(RawData!O2413*ScoringModel!$B$14+RawData!P2413*ScoringModel!$B$15+RawData!Q2413*ScoringModel!$B$16+RawData!R2413*ScoringModel!$B$17+RawData!S2413*ScoringModel!$B$18+RawData!T2413*ScoringModel!$B$19+RawData!U2413*ScoringModel!$B$20)*0.01,"")</f>
        <v/>
      </c>
      <c r="P2413" t="str">
        <f>IF(A2413&lt;&gt;"",(RawData!V2413*ScoringModel!$B$24+RawData!W2413*ScoringModel!$B$25+RawData!X2413*ScoringModel!$B$26+RawData!Y2413*ScoringModel!$B$27+RawData!Z2413*ScoringModel!$B$28+RawData!AA2413*ScoringModel!$B$29+RawData!AB2413*ScoringModel!$B$30)*0.01,"")</f>
        <v/>
      </c>
      <c r="Q2413" s="19"/>
      <c r="R2413" s="19"/>
      <c r="S2413" s="19"/>
      <c r="T2413" s="19"/>
      <c r="U2413" s="19"/>
      <c r="V2413" s="19"/>
    </row>
    <row r="2414" spans="1:22" x14ac:dyDescent="0.25">
      <c r="A2414" t="str">
        <f>IF(RawData!A2414&lt;&gt;"",RawData!A2414,"")</f>
        <v/>
      </c>
      <c r="B2414" t="str">
        <f>IF(RawData!B2414&lt;&gt;"",CONCATENATE(RawData!B2414,", ",RawData!C2414),"")</f>
        <v/>
      </c>
      <c r="C2414" t="str">
        <f>IF(RawData!D2414&lt;&gt;"",RawData!D2414,"")</f>
        <v/>
      </c>
      <c r="D2414" s="28" t="str">
        <f>IF(RawData!E2414&lt;&gt;"",RawData!E2414,"")</f>
        <v/>
      </c>
      <c r="E2414" t="str">
        <f>IF(RawData!F2414&lt;&gt;"",CONCATENATE(RawData!F2414,", ",LEFT(RawData!G2414,1)),"")</f>
        <v/>
      </c>
      <c r="G2414" s="30" t="str">
        <f t="shared" si="37"/>
        <v/>
      </c>
      <c r="H2414" t="str">
        <f>IF(A2414&lt;&gt;"",VLOOKUP(G2414,ScoreRanges!$C$4:$E$8,3),"")</f>
        <v/>
      </c>
      <c r="J2414" s="30" t="str">
        <f>IF(AND(ConversionTable!$F$2&lt;&gt;"",A2414&lt;&gt;""),VLOOKUP(G2414,ConversionTable!B$2:D$402,3),"")</f>
        <v/>
      </c>
      <c r="K2414" t="str">
        <f>IF(AND(ConversionTable!$F$2&lt;&gt;"",A2414&lt;&gt;""),VLOOKUP(J2414,ConversionTable!I$4:K$7,3),"")</f>
        <v/>
      </c>
      <c r="M2414" t="str">
        <f>IF(A2414&lt;&gt;"",(RawData!AC2414*ScoringModel!$B$11+RawData!AD2414*ScoringModel!$B$21+RawData!AE2414*ScoringModel!$B$31)*0.01,"")</f>
        <v/>
      </c>
      <c r="N2414" t="str">
        <f>IF(A2414&lt;&gt;"",(RawData!H2414*ScoringModel!$B$4+RawData!I2414*ScoringModel!$B$5+RawData!J2414*ScoringModel!$B$6+RawData!K2414*ScoringModel!$B$7+RawData!L2414*ScoringModel!$B$8+RawData!M2414*ScoringModel!$B$9+RawData!N2414*ScoringModel!$B$10)*0.01,"")</f>
        <v/>
      </c>
      <c r="O2414" t="str">
        <f>IF(A2414&lt;&gt;"",(RawData!O2414*ScoringModel!$B$14+RawData!P2414*ScoringModel!$B$15+RawData!Q2414*ScoringModel!$B$16+RawData!R2414*ScoringModel!$B$17+RawData!S2414*ScoringModel!$B$18+RawData!T2414*ScoringModel!$B$19+RawData!U2414*ScoringModel!$B$20)*0.01,"")</f>
        <v/>
      </c>
      <c r="P2414" t="str">
        <f>IF(A2414&lt;&gt;"",(RawData!V2414*ScoringModel!$B$24+RawData!W2414*ScoringModel!$B$25+RawData!X2414*ScoringModel!$B$26+RawData!Y2414*ScoringModel!$B$27+RawData!Z2414*ScoringModel!$B$28+RawData!AA2414*ScoringModel!$B$29+RawData!AB2414*ScoringModel!$B$30)*0.01,"")</f>
        <v/>
      </c>
      <c r="Q2414" s="19"/>
      <c r="R2414" s="19"/>
      <c r="S2414" s="19"/>
      <c r="T2414" s="19"/>
      <c r="U2414" s="19"/>
      <c r="V2414" s="19"/>
    </row>
    <row r="2415" spans="1:22" x14ac:dyDescent="0.25">
      <c r="A2415" t="str">
        <f>IF(RawData!A2415&lt;&gt;"",RawData!A2415,"")</f>
        <v/>
      </c>
      <c r="B2415" t="str">
        <f>IF(RawData!B2415&lt;&gt;"",CONCATENATE(RawData!B2415,", ",RawData!C2415),"")</f>
        <v/>
      </c>
      <c r="C2415" t="str">
        <f>IF(RawData!D2415&lt;&gt;"",RawData!D2415,"")</f>
        <v/>
      </c>
      <c r="D2415" s="28" t="str">
        <f>IF(RawData!E2415&lt;&gt;"",RawData!E2415,"")</f>
        <v/>
      </c>
      <c r="E2415" t="str">
        <f>IF(RawData!F2415&lt;&gt;"",CONCATENATE(RawData!F2415,", ",LEFT(RawData!G2415,1)),"")</f>
        <v/>
      </c>
      <c r="G2415" s="30" t="str">
        <f t="shared" si="37"/>
        <v/>
      </c>
      <c r="H2415" t="str">
        <f>IF(A2415&lt;&gt;"",VLOOKUP(G2415,ScoreRanges!$C$4:$E$8,3),"")</f>
        <v/>
      </c>
      <c r="J2415" s="30" t="str">
        <f>IF(AND(ConversionTable!$F$2&lt;&gt;"",A2415&lt;&gt;""),VLOOKUP(G2415,ConversionTable!B$2:D$402,3),"")</f>
        <v/>
      </c>
      <c r="K2415" t="str">
        <f>IF(AND(ConversionTable!$F$2&lt;&gt;"",A2415&lt;&gt;""),VLOOKUP(J2415,ConversionTable!I$4:K$7,3),"")</f>
        <v/>
      </c>
      <c r="M2415" t="str">
        <f>IF(A2415&lt;&gt;"",(RawData!AC2415*ScoringModel!$B$11+RawData!AD2415*ScoringModel!$B$21+RawData!AE2415*ScoringModel!$B$31)*0.01,"")</f>
        <v/>
      </c>
      <c r="N2415" t="str">
        <f>IF(A2415&lt;&gt;"",(RawData!H2415*ScoringModel!$B$4+RawData!I2415*ScoringModel!$B$5+RawData!J2415*ScoringModel!$B$6+RawData!K2415*ScoringModel!$B$7+RawData!L2415*ScoringModel!$B$8+RawData!M2415*ScoringModel!$B$9+RawData!N2415*ScoringModel!$B$10)*0.01,"")</f>
        <v/>
      </c>
      <c r="O2415" t="str">
        <f>IF(A2415&lt;&gt;"",(RawData!O2415*ScoringModel!$B$14+RawData!P2415*ScoringModel!$B$15+RawData!Q2415*ScoringModel!$B$16+RawData!R2415*ScoringModel!$B$17+RawData!S2415*ScoringModel!$B$18+RawData!T2415*ScoringModel!$B$19+RawData!U2415*ScoringModel!$B$20)*0.01,"")</f>
        <v/>
      </c>
      <c r="P2415" t="str">
        <f>IF(A2415&lt;&gt;"",(RawData!V2415*ScoringModel!$B$24+RawData!W2415*ScoringModel!$B$25+RawData!X2415*ScoringModel!$B$26+RawData!Y2415*ScoringModel!$B$27+RawData!Z2415*ScoringModel!$B$28+RawData!AA2415*ScoringModel!$B$29+RawData!AB2415*ScoringModel!$B$30)*0.01,"")</f>
        <v/>
      </c>
      <c r="Q2415" s="19"/>
      <c r="R2415" s="19"/>
      <c r="S2415" s="19"/>
      <c r="T2415" s="19"/>
      <c r="U2415" s="19"/>
      <c r="V2415" s="19"/>
    </row>
    <row r="2416" spans="1:22" x14ac:dyDescent="0.25">
      <c r="A2416" t="str">
        <f>IF(RawData!A2416&lt;&gt;"",RawData!A2416,"")</f>
        <v/>
      </c>
      <c r="B2416" t="str">
        <f>IF(RawData!B2416&lt;&gt;"",CONCATENATE(RawData!B2416,", ",RawData!C2416),"")</f>
        <v/>
      </c>
      <c r="C2416" t="str">
        <f>IF(RawData!D2416&lt;&gt;"",RawData!D2416,"")</f>
        <v/>
      </c>
      <c r="D2416" s="28" t="str">
        <f>IF(RawData!E2416&lt;&gt;"",RawData!E2416,"")</f>
        <v/>
      </c>
      <c r="E2416" t="str">
        <f>IF(RawData!F2416&lt;&gt;"",CONCATENATE(RawData!F2416,", ",LEFT(RawData!G2416,1)),"")</f>
        <v/>
      </c>
      <c r="G2416" s="30" t="str">
        <f t="shared" si="37"/>
        <v/>
      </c>
      <c r="H2416" t="str">
        <f>IF(A2416&lt;&gt;"",VLOOKUP(G2416,ScoreRanges!$C$4:$E$8,3),"")</f>
        <v/>
      </c>
      <c r="J2416" s="30" t="str">
        <f>IF(AND(ConversionTable!$F$2&lt;&gt;"",A2416&lt;&gt;""),VLOOKUP(G2416,ConversionTable!B$2:D$402,3),"")</f>
        <v/>
      </c>
      <c r="K2416" t="str">
        <f>IF(AND(ConversionTable!$F$2&lt;&gt;"",A2416&lt;&gt;""),VLOOKUP(J2416,ConversionTable!I$4:K$7,3),"")</f>
        <v/>
      </c>
      <c r="M2416" t="str">
        <f>IF(A2416&lt;&gt;"",(RawData!AC2416*ScoringModel!$B$11+RawData!AD2416*ScoringModel!$B$21+RawData!AE2416*ScoringModel!$B$31)*0.01,"")</f>
        <v/>
      </c>
      <c r="N2416" t="str">
        <f>IF(A2416&lt;&gt;"",(RawData!H2416*ScoringModel!$B$4+RawData!I2416*ScoringModel!$B$5+RawData!J2416*ScoringModel!$B$6+RawData!K2416*ScoringModel!$B$7+RawData!L2416*ScoringModel!$B$8+RawData!M2416*ScoringModel!$B$9+RawData!N2416*ScoringModel!$B$10)*0.01,"")</f>
        <v/>
      </c>
      <c r="O2416" t="str">
        <f>IF(A2416&lt;&gt;"",(RawData!O2416*ScoringModel!$B$14+RawData!P2416*ScoringModel!$B$15+RawData!Q2416*ScoringModel!$B$16+RawData!R2416*ScoringModel!$B$17+RawData!S2416*ScoringModel!$B$18+RawData!T2416*ScoringModel!$B$19+RawData!U2416*ScoringModel!$B$20)*0.01,"")</f>
        <v/>
      </c>
      <c r="P2416" t="str">
        <f>IF(A2416&lt;&gt;"",(RawData!V2416*ScoringModel!$B$24+RawData!W2416*ScoringModel!$B$25+RawData!X2416*ScoringModel!$B$26+RawData!Y2416*ScoringModel!$B$27+RawData!Z2416*ScoringModel!$B$28+RawData!AA2416*ScoringModel!$B$29+RawData!AB2416*ScoringModel!$B$30)*0.01,"")</f>
        <v/>
      </c>
      <c r="Q2416" s="19"/>
      <c r="R2416" s="19"/>
      <c r="S2416" s="19"/>
      <c r="T2416" s="19"/>
      <c r="U2416" s="19"/>
      <c r="V2416" s="19"/>
    </row>
    <row r="2417" spans="1:22" x14ac:dyDescent="0.25">
      <c r="A2417" t="str">
        <f>IF(RawData!A2417&lt;&gt;"",RawData!A2417,"")</f>
        <v/>
      </c>
      <c r="B2417" t="str">
        <f>IF(RawData!B2417&lt;&gt;"",CONCATENATE(RawData!B2417,", ",RawData!C2417),"")</f>
        <v/>
      </c>
      <c r="C2417" t="str">
        <f>IF(RawData!D2417&lt;&gt;"",RawData!D2417,"")</f>
        <v/>
      </c>
      <c r="D2417" s="28" t="str">
        <f>IF(RawData!E2417&lt;&gt;"",RawData!E2417,"")</f>
        <v/>
      </c>
      <c r="E2417" t="str">
        <f>IF(RawData!F2417&lt;&gt;"",CONCATENATE(RawData!F2417,", ",LEFT(RawData!G2417,1)),"")</f>
        <v/>
      </c>
      <c r="G2417" s="30" t="str">
        <f t="shared" si="37"/>
        <v/>
      </c>
      <c r="H2417" t="str">
        <f>IF(A2417&lt;&gt;"",VLOOKUP(G2417,ScoreRanges!$C$4:$E$8,3),"")</f>
        <v/>
      </c>
      <c r="J2417" s="30" t="str">
        <f>IF(AND(ConversionTable!$F$2&lt;&gt;"",A2417&lt;&gt;""),VLOOKUP(G2417,ConversionTable!B$2:D$402,3),"")</f>
        <v/>
      </c>
      <c r="K2417" t="str">
        <f>IF(AND(ConversionTable!$F$2&lt;&gt;"",A2417&lt;&gt;""),VLOOKUP(J2417,ConversionTable!I$4:K$7,3),"")</f>
        <v/>
      </c>
      <c r="M2417" t="str">
        <f>IF(A2417&lt;&gt;"",(RawData!AC2417*ScoringModel!$B$11+RawData!AD2417*ScoringModel!$B$21+RawData!AE2417*ScoringModel!$B$31)*0.01,"")</f>
        <v/>
      </c>
      <c r="N2417" t="str">
        <f>IF(A2417&lt;&gt;"",(RawData!H2417*ScoringModel!$B$4+RawData!I2417*ScoringModel!$B$5+RawData!J2417*ScoringModel!$B$6+RawData!K2417*ScoringModel!$B$7+RawData!L2417*ScoringModel!$B$8+RawData!M2417*ScoringModel!$B$9+RawData!N2417*ScoringModel!$B$10)*0.01,"")</f>
        <v/>
      </c>
      <c r="O2417" t="str">
        <f>IF(A2417&lt;&gt;"",(RawData!O2417*ScoringModel!$B$14+RawData!P2417*ScoringModel!$B$15+RawData!Q2417*ScoringModel!$B$16+RawData!R2417*ScoringModel!$B$17+RawData!S2417*ScoringModel!$B$18+RawData!T2417*ScoringModel!$B$19+RawData!U2417*ScoringModel!$B$20)*0.01,"")</f>
        <v/>
      </c>
      <c r="P2417" t="str">
        <f>IF(A2417&lt;&gt;"",(RawData!V2417*ScoringModel!$B$24+RawData!W2417*ScoringModel!$B$25+RawData!X2417*ScoringModel!$B$26+RawData!Y2417*ScoringModel!$B$27+RawData!Z2417*ScoringModel!$B$28+RawData!AA2417*ScoringModel!$B$29+RawData!AB2417*ScoringModel!$B$30)*0.01,"")</f>
        <v/>
      </c>
      <c r="Q2417" s="19"/>
      <c r="R2417" s="19"/>
      <c r="S2417" s="19"/>
      <c r="T2417" s="19"/>
      <c r="U2417" s="19"/>
      <c r="V2417" s="19"/>
    </row>
    <row r="2418" spans="1:22" x14ac:dyDescent="0.25">
      <c r="A2418" t="str">
        <f>IF(RawData!A2418&lt;&gt;"",RawData!A2418,"")</f>
        <v/>
      </c>
      <c r="B2418" t="str">
        <f>IF(RawData!B2418&lt;&gt;"",CONCATENATE(RawData!B2418,", ",RawData!C2418),"")</f>
        <v/>
      </c>
      <c r="C2418" t="str">
        <f>IF(RawData!D2418&lt;&gt;"",RawData!D2418,"")</f>
        <v/>
      </c>
      <c r="D2418" s="28" t="str">
        <f>IF(RawData!E2418&lt;&gt;"",RawData!E2418,"")</f>
        <v/>
      </c>
      <c r="E2418" t="str">
        <f>IF(RawData!F2418&lt;&gt;"",CONCATENATE(RawData!F2418,", ",LEFT(RawData!G2418,1)),"")</f>
        <v/>
      </c>
      <c r="G2418" s="30" t="str">
        <f t="shared" si="37"/>
        <v/>
      </c>
      <c r="H2418" t="str">
        <f>IF(A2418&lt;&gt;"",VLOOKUP(G2418,ScoreRanges!$C$4:$E$8,3),"")</f>
        <v/>
      </c>
      <c r="J2418" s="30" t="str">
        <f>IF(AND(ConversionTable!$F$2&lt;&gt;"",A2418&lt;&gt;""),VLOOKUP(G2418,ConversionTable!B$2:D$402,3),"")</f>
        <v/>
      </c>
      <c r="K2418" t="str">
        <f>IF(AND(ConversionTable!$F$2&lt;&gt;"",A2418&lt;&gt;""),VLOOKUP(J2418,ConversionTable!I$4:K$7,3),"")</f>
        <v/>
      </c>
      <c r="M2418" t="str">
        <f>IF(A2418&lt;&gt;"",(RawData!AC2418*ScoringModel!$B$11+RawData!AD2418*ScoringModel!$B$21+RawData!AE2418*ScoringModel!$B$31)*0.01,"")</f>
        <v/>
      </c>
      <c r="N2418" t="str">
        <f>IF(A2418&lt;&gt;"",(RawData!H2418*ScoringModel!$B$4+RawData!I2418*ScoringModel!$B$5+RawData!J2418*ScoringModel!$B$6+RawData!K2418*ScoringModel!$B$7+RawData!L2418*ScoringModel!$B$8+RawData!M2418*ScoringModel!$B$9+RawData!N2418*ScoringModel!$B$10)*0.01,"")</f>
        <v/>
      </c>
      <c r="O2418" t="str">
        <f>IF(A2418&lt;&gt;"",(RawData!O2418*ScoringModel!$B$14+RawData!P2418*ScoringModel!$B$15+RawData!Q2418*ScoringModel!$B$16+RawData!R2418*ScoringModel!$B$17+RawData!S2418*ScoringModel!$B$18+RawData!T2418*ScoringModel!$B$19+RawData!U2418*ScoringModel!$B$20)*0.01,"")</f>
        <v/>
      </c>
      <c r="P2418" t="str">
        <f>IF(A2418&lt;&gt;"",(RawData!V2418*ScoringModel!$B$24+RawData!W2418*ScoringModel!$B$25+RawData!X2418*ScoringModel!$B$26+RawData!Y2418*ScoringModel!$B$27+RawData!Z2418*ScoringModel!$B$28+RawData!AA2418*ScoringModel!$B$29+RawData!AB2418*ScoringModel!$B$30)*0.01,"")</f>
        <v/>
      </c>
      <c r="Q2418" s="19"/>
      <c r="R2418" s="19"/>
      <c r="S2418" s="19"/>
      <c r="T2418" s="19"/>
      <c r="U2418" s="19"/>
      <c r="V2418" s="19"/>
    </row>
    <row r="2419" spans="1:22" x14ac:dyDescent="0.25">
      <c r="A2419" t="str">
        <f>IF(RawData!A2419&lt;&gt;"",RawData!A2419,"")</f>
        <v/>
      </c>
      <c r="B2419" t="str">
        <f>IF(RawData!B2419&lt;&gt;"",CONCATENATE(RawData!B2419,", ",RawData!C2419),"")</f>
        <v/>
      </c>
      <c r="C2419" t="str">
        <f>IF(RawData!D2419&lt;&gt;"",RawData!D2419,"")</f>
        <v/>
      </c>
      <c r="D2419" s="28" t="str">
        <f>IF(RawData!E2419&lt;&gt;"",RawData!E2419,"")</f>
        <v/>
      </c>
      <c r="E2419" t="str">
        <f>IF(RawData!F2419&lt;&gt;"",CONCATENATE(RawData!F2419,", ",LEFT(RawData!G2419,1)),"")</f>
        <v/>
      </c>
      <c r="G2419" s="30" t="str">
        <f t="shared" si="37"/>
        <v/>
      </c>
      <c r="H2419" t="str">
        <f>IF(A2419&lt;&gt;"",VLOOKUP(G2419,ScoreRanges!$C$4:$E$8,3),"")</f>
        <v/>
      </c>
      <c r="J2419" s="30" t="str">
        <f>IF(AND(ConversionTable!$F$2&lt;&gt;"",A2419&lt;&gt;""),VLOOKUP(G2419,ConversionTable!B$2:D$402,3),"")</f>
        <v/>
      </c>
      <c r="K2419" t="str">
        <f>IF(AND(ConversionTable!$F$2&lt;&gt;"",A2419&lt;&gt;""),VLOOKUP(J2419,ConversionTable!I$4:K$7,3),"")</f>
        <v/>
      </c>
      <c r="M2419" t="str">
        <f>IF(A2419&lt;&gt;"",(RawData!AC2419*ScoringModel!$B$11+RawData!AD2419*ScoringModel!$B$21+RawData!AE2419*ScoringModel!$B$31)*0.01,"")</f>
        <v/>
      </c>
      <c r="N2419" t="str">
        <f>IF(A2419&lt;&gt;"",(RawData!H2419*ScoringModel!$B$4+RawData!I2419*ScoringModel!$B$5+RawData!J2419*ScoringModel!$B$6+RawData!K2419*ScoringModel!$B$7+RawData!L2419*ScoringModel!$B$8+RawData!M2419*ScoringModel!$B$9+RawData!N2419*ScoringModel!$B$10)*0.01,"")</f>
        <v/>
      </c>
      <c r="O2419" t="str">
        <f>IF(A2419&lt;&gt;"",(RawData!O2419*ScoringModel!$B$14+RawData!P2419*ScoringModel!$B$15+RawData!Q2419*ScoringModel!$B$16+RawData!R2419*ScoringModel!$B$17+RawData!S2419*ScoringModel!$B$18+RawData!T2419*ScoringModel!$B$19+RawData!U2419*ScoringModel!$B$20)*0.01,"")</f>
        <v/>
      </c>
      <c r="P2419" t="str">
        <f>IF(A2419&lt;&gt;"",(RawData!V2419*ScoringModel!$B$24+RawData!W2419*ScoringModel!$B$25+RawData!X2419*ScoringModel!$B$26+RawData!Y2419*ScoringModel!$B$27+RawData!Z2419*ScoringModel!$B$28+RawData!AA2419*ScoringModel!$B$29+RawData!AB2419*ScoringModel!$B$30)*0.01,"")</f>
        <v/>
      </c>
      <c r="Q2419" s="19"/>
      <c r="R2419" s="19"/>
      <c r="S2419" s="19"/>
      <c r="T2419" s="19"/>
      <c r="U2419" s="19"/>
      <c r="V2419" s="19"/>
    </row>
    <row r="2420" spans="1:22" x14ac:dyDescent="0.25">
      <c r="A2420" t="str">
        <f>IF(RawData!A2420&lt;&gt;"",RawData!A2420,"")</f>
        <v/>
      </c>
      <c r="B2420" t="str">
        <f>IF(RawData!B2420&lt;&gt;"",CONCATENATE(RawData!B2420,", ",RawData!C2420),"")</f>
        <v/>
      </c>
      <c r="C2420" t="str">
        <f>IF(RawData!D2420&lt;&gt;"",RawData!D2420,"")</f>
        <v/>
      </c>
      <c r="D2420" s="28" t="str">
        <f>IF(RawData!E2420&lt;&gt;"",RawData!E2420,"")</f>
        <v/>
      </c>
      <c r="E2420" t="str">
        <f>IF(RawData!F2420&lt;&gt;"",CONCATENATE(RawData!F2420,", ",LEFT(RawData!G2420,1)),"")</f>
        <v/>
      </c>
      <c r="G2420" s="30" t="str">
        <f t="shared" si="37"/>
        <v/>
      </c>
      <c r="H2420" t="str">
        <f>IF(A2420&lt;&gt;"",VLOOKUP(G2420,ScoreRanges!$C$4:$E$8,3),"")</f>
        <v/>
      </c>
      <c r="J2420" s="30" t="str">
        <f>IF(AND(ConversionTable!$F$2&lt;&gt;"",A2420&lt;&gt;""),VLOOKUP(G2420,ConversionTable!B$2:D$402,3),"")</f>
        <v/>
      </c>
      <c r="K2420" t="str">
        <f>IF(AND(ConversionTable!$F$2&lt;&gt;"",A2420&lt;&gt;""),VLOOKUP(J2420,ConversionTable!I$4:K$7,3),"")</f>
        <v/>
      </c>
      <c r="M2420" t="str">
        <f>IF(A2420&lt;&gt;"",(RawData!AC2420*ScoringModel!$B$11+RawData!AD2420*ScoringModel!$B$21+RawData!AE2420*ScoringModel!$B$31)*0.01,"")</f>
        <v/>
      </c>
      <c r="N2420" t="str">
        <f>IF(A2420&lt;&gt;"",(RawData!H2420*ScoringModel!$B$4+RawData!I2420*ScoringModel!$B$5+RawData!J2420*ScoringModel!$B$6+RawData!K2420*ScoringModel!$B$7+RawData!L2420*ScoringModel!$B$8+RawData!M2420*ScoringModel!$B$9+RawData!N2420*ScoringModel!$B$10)*0.01,"")</f>
        <v/>
      </c>
      <c r="O2420" t="str">
        <f>IF(A2420&lt;&gt;"",(RawData!O2420*ScoringModel!$B$14+RawData!P2420*ScoringModel!$B$15+RawData!Q2420*ScoringModel!$B$16+RawData!R2420*ScoringModel!$B$17+RawData!S2420*ScoringModel!$B$18+RawData!T2420*ScoringModel!$B$19+RawData!U2420*ScoringModel!$B$20)*0.01,"")</f>
        <v/>
      </c>
      <c r="P2420" t="str">
        <f>IF(A2420&lt;&gt;"",(RawData!V2420*ScoringModel!$B$24+RawData!W2420*ScoringModel!$B$25+RawData!X2420*ScoringModel!$B$26+RawData!Y2420*ScoringModel!$B$27+RawData!Z2420*ScoringModel!$B$28+RawData!AA2420*ScoringModel!$B$29+RawData!AB2420*ScoringModel!$B$30)*0.01,"")</f>
        <v/>
      </c>
      <c r="Q2420" s="19"/>
      <c r="R2420" s="19"/>
      <c r="S2420" s="19"/>
      <c r="T2420" s="19"/>
      <c r="U2420" s="19"/>
      <c r="V2420" s="19"/>
    </row>
    <row r="2421" spans="1:22" x14ac:dyDescent="0.25">
      <c r="A2421" t="str">
        <f>IF(RawData!A2421&lt;&gt;"",RawData!A2421,"")</f>
        <v/>
      </c>
      <c r="B2421" t="str">
        <f>IF(RawData!B2421&lt;&gt;"",CONCATENATE(RawData!B2421,", ",RawData!C2421),"")</f>
        <v/>
      </c>
      <c r="C2421" t="str">
        <f>IF(RawData!D2421&lt;&gt;"",RawData!D2421,"")</f>
        <v/>
      </c>
      <c r="D2421" s="28" t="str">
        <f>IF(RawData!E2421&lt;&gt;"",RawData!E2421,"")</f>
        <v/>
      </c>
      <c r="E2421" t="str">
        <f>IF(RawData!F2421&lt;&gt;"",CONCATENATE(RawData!F2421,", ",LEFT(RawData!G2421,1)),"")</f>
        <v/>
      </c>
      <c r="G2421" s="30" t="str">
        <f t="shared" si="37"/>
        <v/>
      </c>
      <c r="H2421" t="str">
        <f>IF(A2421&lt;&gt;"",VLOOKUP(G2421,ScoreRanges!$C$4:$E$8,3),"")</f>
        <v/>
      </c>
      <c r="J2421" s="30" t="str">
        <f>IF(AND(ConversionTable!$F$2&lt;&gt;"",A2421&lt;&gt;""),VLOOKUP(G2421,ConversionTable!B$2:D$402,3),"")</f>
        <v/>
      </c>
      <c r="K2421" t="str">
        <f>IF(AND(ConversionTable!$F$2&lt;&gt;"",A2421&lt;&gt;""),VLOOKUP(J2421,ConversionTable!I$4:K$7,3),"")</f>
        <v/>
      </c>
      <c r="M2421" t="str">
        <f>IF(A2421&lt;&gt;"",(RawData!AC2421*ScoringModel!$B$11+RawData!AD2421*ScoringModel!$B$21+RawData!AE2421*ScoringModel!$B$31)*0.01,"")</f>
        <v/>
      </c>
      <c r="N2421" t="str">
        <f>IF(A2421&lt;&gt;"",(RawData!H2421*ScoringModel!$B$4+RawData!I2421*ScoringModel!$B$5+RawData!J2421*ScoringModel!$B$6+RawData!K2421*ScoringModel!$B$7+RawData!L2421*ScoringModel!$B$8+RawData!M2421*ScoringModel!$B$9+RawData!N2421*ScoringModel!$B$10)*0.01,"")</f>
        <v/>
      </c>
      <c r="O2421" t="str">
        <f>IF(A2421&lt;&gt;"",(RawData!O2421*ScoringModel!$B$14+RawData!P2421*ScoringModel!$B$15+RawData!Q2421*ScoringModel!$B$16+RawData!R2421*ScoringModel!$B$17+RawData!S2421*ScoringModel!$B$18+RawData!T2421*ScoringModel!$B$19+RawData!U2421*ScoringModel!$B$20)*0.01,"")</f>
        <v/>
      </c>
      <c r="P2421" t="str">
        <f>IF(A2421&lt;&gt;"",(RawData!V2421*ScoringModel!$B$24+RawData!W2421*ScoringModel!$B$25+RawData!X2421*ScoringModel!$B$26+RawData!Y2421*ScoringModel!$B$27+RawData!Z2421*ScoringModel!$B$28+RawData!AA2421*ScoringModel!$B$29+RawData!AB2421*ScoringModel!$B$30)*0.01,"")</f>
        <v/>
      </c>
      <c r="Q2421" s="19"/>
      <c r="R2421" s="19"/>
      <c r="S2421" s="19"/>
      <c r="T2421" s="19"/>
      <c r="U2421" s="19"/>
      <c r="V2421" s="19"/>
    </row>
    <row r="2422" spans="1:22" x14ac:dyDescent="0.25">
      <c r="A2422" t="str">
        <f>IF(RawData!A2422&lt;&gt;"",RawData!A2422,"")</f>
        <v/>
      </c>
      <c r="B2422" t="str">
        <f>IF(RawData!B2422&lt;&gt;"",CONCATENATE(RawData!B2422,", ",RawData!C2422),"")</f>
        <v/>
      </c>
      <c r="C2422" t="str">
        <f>IF(RawData!D2422&lt;&gt;"",RawData!D2422,"")</f>
        <v/>
      </c>
      <c r="D2422" s="28" t="str">
        <f>IF(RawData!E2422&lt;&gt;"",RawData!E2422,"")</f>
        <v/>
      </c>
      <c r="E2422" t="str">
        <f>IF(RawData!F2422&lt;&gt;"",CONCATENATE(RawData!F2422,", ",LEFT(RawData!G2422,1)),"")</f>
        <v/>
      </c>
      <c r="G2422" s="30" t="str">
        <f t="shared" si="37"/>
        <v/>
      </c>
      <c r="H2422" t="str">
        <f>IF(A2422&lt;&gt;"",VLOOKUP(G2422,ScoreRanges!$C$4:$E$8,3),"")</f>
        <v/>
      </c>
      <c r="J2422" s="30" t="str">
        <f>IF(AND(ConversionTable!$F$2&lt;&gt;"",A2422&lt;&gt;""),VLOOKUP(G2422,ConversionTable!B$2:D$402,3),"")</f>
        <v/>
      </c>
      <c r="K2422" t="str">
        <f>IF(AND(ConversionTable!$F$2&lt;&gt;"",A2422&lt;&gt;""),VLOOKUP(J2422,ConversionTable!I$4:K$7,3),"")</f>
        <v/>
      </c>
      <c r="M2422" t="str">
        <f>IF(A2422&lt;&gt;"",(RawData!AC2422*ScoringModel!$B$11+RawData!AD2422*ScoringModel!$B$21+RawData!AE2422*ScoringModel!$B$31)*0.01,"")</f>
        <v/>
      </c>
      <c r="N2422" t="str">
        <f>IF(A2422&lt;&gt;"",(RawData!H2422*ScoringModel!$B$4+RawData!I2422*ScoringModel!$B$5+RawData!J2422*ScoringModel!$B$6+RawData!K2422*ScoringModel!$B$7+RawData!L2422*ScoringModel!$B$8+RawData!M2422*ScoringModel!$B$9+RawData!N2422*ScoringModel!$B$10)*0.01,"")</f>
        <v/>
      </c>
      <c r="O2422" t="str">
        <f>IF(A2422&lt;&gt;"",(RawData!O2422*ScoringModel!$B$14+RawData!P2422*ScoringModel!$B$15+RawData!Q2422*ScoringModel!$B$16+RawData!R2422*ScoringModel!$B$17+RawData!S2422*ScoringModel!$B$18+RawData!T2422*ScoringModel!$B$19+RawData!U2422*ScoringModel!$B$20)*0.01,"")</f>
        <v/>
      </c>
      <c r="P2422" t="str">
        <f>IF(A2422&lt;&gt;"",(RawData!V2422*ScoringModel!$B$24+RawData!W2422*ScoringModel!$B$25+RawData!X2422*ScoringModel!$B$26+RawData!Y2422*ScoringModel!$B$27+RawData!Z2422*ScoringModel!$B$28+RawData!AA2422*ScoringModel!$B$29+RawData!AB2422*ScoringModel!$B$30)*0.01,"")</f>
        <v/>
      </c>
      <c r="Q2422" s="19"/>
      <c r="R2422" s="19"/>
      <c r="S2422" s="19"/>
      <c r="T2422" s="19"/>
      <c r="U2422" s="19"/>
      <c r="V2422" s="19"/>
    </row>
    <row r="2423" spans="1:22" x14ac:dyDescent="0.25">
      <c r="A2423" t="str">
        <f>IF(RawData!A2423&lt;&gt;"",RawData!A2423,"")</f>
        <v/>
      </c>
      <c r="B2423" t="str">
        <f>IF(RawData!B2423&lt;&gt;"",CONCATENATE(RawData!B2423,", ",RawData!C2423),"")</f>
        <v/>
      </c>
      <c r="C2423" t="str">
        <f>IF(RawData!D2423&lt;&gt;"",RawData!D2423,"")</f>
        <v/>
      </c>
      <c r="D2423" s="28" t="str">
        <f>IF(RawData!E2423&lt;&gt;"",RawData!E2423,"")</f>
        <v/>
      </c>
      <c r="E2423" t="str">
        <f>IF(RawData!F2423&lt;&gt;"",CONCATENATE(RawData!F2423,", ",LEFT(RawData!G2423,1)),"")</f>
        <v/>
      </c>
      <c r="G2423" s="30" t="str">
        <f t="shared" si="37"/>
        <v/>
      </c>
      <c r="H2423" t="str">
        <f>IF(A2423&lt;&gt;"",VLOOKUP(G2423,ScoreRanges!$C$4:$E$8,3),"")</f>
        <v/>
      </c>
      <c r="J2423" s="30" t="str">
        <f>IF(AND(ConversionTable!$F$2&lt;&gt;"",A2423&lt;&gt;""),VLOOKUP(G2423,ConversionTable!B$2:D$402,3),"")</f>
        <v/>
      </c>
      <c r="K2423" t="str">
        <f>IF(AND(ConversionTable!$F$2&lt;&gt;"",A2423&lt;&gt;""),VLOOKUP(J2423,ConversionTable!I$4:K$7,3),"")</f>
        <v/>
      </c>
      <c r="M2423" t="str">
        <f>IF(A2423&lt;&gt;"",(RawData!AC2423*ScoringModel!$B$11+RawData!AD2423*ScoringModel!$B$21+RawData!AE2423*ScoringModel!$B$31)*0.01,"")</f>
        <v/>
      </c>
      <c r="N2423" t="str">
        <f>IF(A2423&lt;&gt;"",(RawData!H2423*ScoringModel!$B$4+RawData!I2423*ScoringModel!$B$5+RawData!J2423*ScoringModel!$B$6+RawData!K2423*ScoringModel!$B$7+RawData!L2423*ScoringModel!$B$8+RawData!M2423*ScoringModel!$B$9+RawData!N2423*ScoringModel!$B$10)*0.01,"")</f>
        <v/>
      </c>
      <c r="O2423" t="str">
        <f>IF(A2423&lt;&gt;"",(RawData!O2423*ScoringModel!$B$14+RawData!P2423*ScoringModel!$B$15+RawData!Q2423*ScoringModel!$B$16+RawData!R2423*ScoringModel!$B$17+RawData!S2423*ScoringModel!$B$18+RawData!T2423*ScoringModel!$B$19+RawData!U2423*ScoringModel!$B$20)*0.01,"")</f>
        <v/>
      </c>
      <c r="P2423" t="str">
        <f>IF(A2423&lt;&gt;"",(RawData!V2423*ScoringModel!$B$24+RawData!W2423*ScoringModel!$B$25+RawData!X2423*ScoringModel!$B$26+RawData!Y2423*ScoringModel!$B$27+RawData!Z2423*ScoringModel!$B$28+RawData!AA2423*ScoringModel!$B$29+RawData!AB2423*ScoringModel!$B$30)*0.01,"")</f>
        <v/>
      </c>
      <c r="Q2423" s="19"/>
      <c r="R2423" s="19"/>
      <c r="S2423" s="19"/>
      <c r="T2423" s="19"/>
      <c r="U2423" s="19"/>
      <c r="V2423" s="19"/>
    </row>
    <row r="2424" spans="1:22" x14ac:dyDescent="0.25">
      <c r="A2424" t="str">
        <f>IF(RawData!A2424&lt;&gt;"",RawData!A2424,"")</f>
        <v/>
      </c>
      <c r="B2424" t="str">
        <f>IF(RawData!B2424&lt;&gt;"",CONCATENATE(RawData!B2424,", ",RawData!C2424),"")</f>
        <v/>
      </c>
      <c r="C2424" t="str">
        <f>IF(RawData!D2424&lt;&gt;"",RawData!D2424,"")</f>
        <v/>
      </c>
      <c r="D2424" s="28" t="str">
        <f>IF(RawData!E2424&lt;&gt;"",RawData!E2424,"")</f>
        <v/>
      </c>
      <c r="E2424" t="str">
        <f>IF(RawData!F2424&lt;&gt;"",CONCATENATE(RawData!F2424,", ",LEFT(RawData!G2424,1)),"")</f>
        <v/>
      </c>
      <c r="G2424" s="30" t="str">
        <f t="shared" si="37"/>
        <v/>
      </c>
      <c r="H2424" t="str">
        <f>IF(A2424&lt;&gt;"",VLOOKUP(G2424,ScoreRanges!$C$4:$E$8,3),"")</f>
        <v/>
      </c>
      <c r="J2424" s="30" t="str">
        <f>IF(AND(ConversionTable!$F$2&lt;&gt;"",A2424&lt;&gt;""),VLOOKUP(G2424,ConversionTable!B$2:D$402,3),"")</f>
        <v/>
      </c>
      <c r="K2424" t="str">
        <f>IF(AND(ConversionTable!$F$2&lt;&gt;"",A2424&lt;&gt;""),VLOOKUP(J2424,ConversionTable!I$4:K$7,3),"")</f>
        <v/>
      </c>
      <c r="M2424" t="str">
        <f>IF(A2424&lt;&gt;"",(RawData!AC2424*ScoringModel!$B$11+RawData!AD2424*ScoringModel!$B$21+RawData!AE2424*ScoringModel!$B$31)*0.01,"")</f>
        <v/>
      </c>
      <c r="N2424" t="str">
        <f>IF(A2424&lt;&gt;"",(RawData!H2424*ScoringModel!$B$4+RawData!I2424*ScoringModel!$B$5+RawData!J2424*ScoringModel!$B$6+RawData!K2424*ScoringModel!$B$7+RawData!L2424*ScoringModel!$B$8+RawData!M2424*ScoringModel!$B$9+RawData!N2424*ScoringModel!$B$10)*0.01,"")</f>
        <v/>
      </c>
      <c r="O2424" t="str">
        <f>IF(A2424&lt;&gt;"",(RawData!O2424*ScoringModel!$B$14+RawData!P2424*ScoringModel!$B$15+RawData!Q2424*ScoringModel!$B$16+RawData!R2424*ScoringModel!$B$17+RawData!S2424*ScoringModel!$B$18+RawData!T2424*ScoringModel!$B$19+RawData!U2424*ScoringModel!$B$20)*0.01,"")</f>
        <v/>
      </c>
      <c r="P2424" t="str">
        <f>IF(A2424&lt;&gt;"",(RawData!V2424*ScoringModel!$B$24+RawData!W2424*ScoringModel!$B$25+RawData!X2424*ScoringModel!$B$26+RawData!Y2424*ScoringModel!$B$27+RawData!Z2424*ScoringModel!$B$28+RawData!AA2424*ScoringModel!$B$29+RawData!AB2424*ScoringModel!$B$30)*0.01,"")</f>
        <v/>
      </c>
      <c r="Q2424" s="19"/>
      <c r="R2424" s="19"/>
      <c r="S2424" s="19"/>
      <c r="T2424" s="19"/>
      <c r="U2424" s="19"/>
      <c r="V2424" s="19"/>
    </row>
    <row r="2425" spans="1:22" x14ac:dyDescent="0.25">
      <c r="A2425" t="str">
        <f>IF(RawData!A2425&lt;&gt;"",RawData!A2425,"")</f>
        <v/>
      </c>
      <c r="B2425" t="str">
        <f>IF(RawData!B2425&lt;&gt;"",CONCATENATE(RawData!B2425,", ",RawData!C2425),"")</f>
        <v/>
      </c>
      <c r="C2425" t="str">
        <f>IF(RawData!D2425&lt;&gt;"",RawData!D2425,"")</f>
        <v/>
      </c>
      <c r="D2425" s="28" t="str">
        <f>IF(RawData!E2425&lt;&gt;"",RawData!E2425,"")</f>
        <v/>
      </c>
      <c r="E2425" t="str">
        <f>IF(RawData!F2425&lt;&gt;"",CONCATENATE(RawData!F2425,", ",LEFT(RawData!G2425,1)),"")</f>
        <v/>
      </c>
      <c r="G2425" s="30" t="str">
        <f t="shared" si="37"/>
        <v/>
      </c>
      <c r="H2425" t="str">
        <f>IF(A2425&lt;&gt;"",VLOOKUP(G2425,ScoreRanges!$C$4:$E$8,3),"")</f>
        <v/>
      </c>
      <c r="J2425" s="30" t="str">
        <f>IF(AND(ConversionTable!$F$2&lt;&gt;"",A2425&lt;&gt;""),VLOOKUP(G2425,ConversionTable!B$2:D$402,3),"")</f>
        <v/>
      </c>
      <c r="K2425" t="str">
        <f>IF(AND(ConversionTable!$F$2&lt;&gt;"",A2425&lt;&gt;""),VLOOKUP(J2425,ConversionTable!I$4:K$7,3),"")</f>
        <v/>
      </c>
      <c r="M2425" t="str">
        <f>IF(A2425&lt;&gt;"",(RawData!AC2425*ScoringModel!$B$11+RawData!AD2425*ScoringModel!$B$21+RawData!AE2425*ScoringModel!$B$31)*0.01,"")</f>
        <v/>
      </c>
      <c r="N2425" t="str">
        <f>IF(A2425&lt;&gt;"",(RawData!H2425*ScoringModel!$B$4+RawData!I2425*ScoringModel!$B$5+RawData!J2425*ScoringModel!$B$6+RawData!K2425*ScoringModel!$B$7+RawData!L2425*ScoringModel!$B$8+RawData!M2425*ScoringModel!$B$9+RawData!N2425*ScoringModel!$B$10)*0.01,"")</f>
        <v/>
      </c>
      <c r="O2425" t="str">
        <f>IF(A2425&lt;&gt;"",(RawData!O2425*ScoringModel!$B$14+RawData!P2425*ScoringModel!$B$15+RawData!Q2425*ScoringModel!$B$16+RawData!R2425*ScoringModel!$B$17+RawData!S2425*ScoringModel!$B$18+RawData!T2425*ScoringModel!$B$19+RawData!U2425*ScoringModel!$B$20)*0.01,"")</f>
        <v/>
      </c>
      <c r="P2425" t="str">
        <f>IF(A2425&lt;&gt;"",(RawData!V2425*ScoringModel!$B$24+RawData!W2425*ScoringModel!$B$25+RawData!X2425*ScoringModel!$B$26+RawData!Y2425*ScoringModel!$B$27+RawData!Z2425*ScoringModel!$B$28+RawData!AA2425*ScoringModel!$B$29+RawData!AB2425*ScoringModel!$B$30)*0.01,"")</f>
        <v/>
      </c>
      <c r="Q2425" s="19"/>
      <c r="R2425" s="19"/>
      <c r="S2425" s="19"/>
      <c r="T2425" s="19"/>
      <c r="U2425" s="19"/>
      <c r="V2425" s="19"/>
    </row>
    <row r="2426" spans="1:22" x14ac:dyDescent="0.25">
      <c r="A2426" t="str">
        <f>IF(RawData!A2426&lt;&gt;"",RawData!A2426,"")</f>
        <v/>
      </c>
      <c r="B2426" t="str">
        <f>IF(RawData!B2426&lt;&gt;"",CONCATENATE(RawData!B2426,", ",RawData!C2426),"")</f>
        <v/>
      </c>
      <c r="C2426" t="str">
        <f>IF(RawData!D2426&lt;&gt;"",RawData!D2426,"")</f>
        <v/>
      </c>
      <c r="D2426" s="28" t="str">
        <f>IF(RawData!E2426&lt;&gt;"",RawData!E2426,"")</f>
        <v/>
      </c>
      <c r="E2426" t="str">
        <f>IF(RawData!F2426&lt;&gt;"",CONCATENATE(RawData!F2426,", ",LEFT(RawData!G2426,1)),"")</f>
        <v/>
      </c>
      <c r="G2426" s="30" t="str">
        <f t="shared" si="37"/>
        <v/>
      </c>
      <c r="H2426" t="str">
        <f>IF(A2426&lt;&gt;"",VLOOKUP(G2426,ScoreRanges!$C$4:$E$8,3),"")</f>
        <v/>
      </c>
      <c r="J2426" s="30" t="str">
        <f>IF(AND(ConversionTable!$F$2&lt;&gt;"",A2426&lt;&gt;""),VLOOKUP(G2426,ConversionTable!B$2:D$402,3),"")</f>
        <v/>
      </c>
      <c r="K2426" t="str">
        <f>IF(AND(ConversionTable!$F$2&lt;&gt;"",A2426&lt;&gt;""),VLOOKUP(J2426,ConversionTable!I$4:K$7,3),"")</f>
        <v/>
      </c>
      <c r="M2426" t="str">
        <f>IF(A2426&lt;&gt;"",(RawData!AC2426*ScoringModel!$B$11+RawData!AD2426*ScoringModel!$B$21+RawData!AE2426*ScoringModel!$B$31)*0.01,"")</f>
        <v/>
      </c>
      <c r="N2426" t="str">
        <f>IF(A2426&lt;&gt;"",(RawData!H2426*ScoringModel!$B$4+RawData!I2426*ScoringModel!$B$5+RawData!J2426*ScoringModel!$B$6+RawData!K2426*ScoringModel!$B$7+RawData!L2426*ScoringModel!$B$8+RawData!M2426*ScoringModel!$B$9+RawData!N2426*ScoringModel!$B$10)*0.01,"")</f>
        <v/>
      </c>
      <c r="O2426" t="str">
        <f>IF(A2426&lt;&gt;"",(RawData!O2426*ScoringModel!$B$14+RawData!P2426*ScoringModel!$B$15+RawData!Q2426*ScoringModel!$B$16+RawData!R2426*ScoringModel!$B$17+RawData!S2426*ScoringModel!$B$18+RawData!T2426*ScoringModel!$B$19+RawData!U2426*ScoringModel!$B$20)*0.01,"")</f>
        <v/>
      </c>
      <c r="P2426" t="str">
        <f>IF(A2426&lt;&gt;"",(RawData!V2426*ScoringModel!$B$24+RawData!W2426*ScoringModel!$B$25+RawData!X2426*ScoringModel!$B$26+RawData!Y2426*ScoringModel!$B$27+RawData!Z2426*ScoringModel!$B$28+RawData!AA2426*ScoringModel!$B$29+RawData!AB2426*ScoringModel!$B$30)*0.01,"")</f>
        <v/>
      </c>
      <c r="Q2426" s="19"/>
      <c r="R2426" s="19"/>
      <c r="S2426" s="19"/>
      <c r="T2426" s="19"/>
      <c r="U2426" s="19"/>
      <c r="V2426" s="19"/>
    </row>
    <row r="2427" spans="1:22" x14ac:dyDescent="0.25">
      <c r="A2427" t="str">
        <f>IF(RawData!A2427&lt;&gt;"",RawData!A2427,"")</f>
        <v/>
      </c>
      <c r="B2427" t="str">
        <f>IF(RawData!B2427&lt;&gt;"",CONCATENATE(RawData!B2427,", ",RawData!C2427),"")</f>
        <v/>
      </c>
      <c r="C2427" t="str">
        <f>IF(RawData!D2427&lt;&gt;"",RawData!D2427,"")</f>
        <v/>
      </c>
      <c r="D2427" s="28" t="str">
        <f>IF(RawData!E2427&lt;&gt;"",RawData!E2427,"")</f>
        <v/>
      </c>
      <c r="E2427" t="str">
        <f>IF(RawData!F2427&lt;&gt;"",CONCATENATE(RawData!F2427,", ",LEFT(RawData!G2427,1)),"")</f>
        <v/>
      </c>
      <c r="G2427" s="30" t="str">
        <f t="shared" si="37"/>
        <v/>
      </c>
      <c r="H2427" t="str">
        <f>IF(A2427&lt;&gt;"",VLOOKUP(G2427,ScoreRanges!$C$4:$E$8,3),"")</f>
        <v/>
      </c>
      <c r="J2427" s="30" t="str">
        <f>IF(AND(ConversionTable!$F$2&lt;&gt;"",A2427&lt;&gt;""),VLOOKUP(G2427,ConversionTable!B$2:D$402,3),"")</f>
        <v/>
      </c>
      <c r="K2427" t="str">
        <f>IF(AND(ConversionTable!$F$2&lt;&gt;"",A2427&lt;&gt;""),VLOOKUP(J2427,ConversionTable!I$4:K$7,3),"")</f>
        <v/>
      </c>
      <c r="M2427" t="str">
        <f>IF(A2427&lt;&gt;"",(RawData!AC2427*ScoringModel!$B$11+RawData!AD2427*ScoringModel!$B$21+RawData!AE2427*ScoringModel!$B$31)*0.01,"")</f>
        <v/>
      </c>
      <c r="N2427" t="str">
        <f>IF(A2427&lt;&gt;"",(RawData!H2427*ScoringModel!$B$4+RawData!I2427*ScoringModel!$B$5+RawData!J2427*ScoringModel!$B$6+RawData!K2427*ScoringModel!$B$7+RawData!L2427*ScoringModel!$B$8+RawData!M2427*ScoringModel!$B$9+RawData!N2427*ScoringModel!$B$10)*0.01,"")</f>
        <v/>
      </c>
      <c r="O2427" t="str">
        <f>IF(A2427&lt;&gt;"",(RawData!O2427*ScoringModel!$B$14+RawData!P2427*ScoringModel!$B$15+RawData!Q2427*ScoringModel!$B$16+RawData!R2427*ScoringModel!$B$17+RawData!S2427*ScoringModel!$B$18+RawData!T2427*ScoringModel!$B$19+RawData!U2427*ScoringModel!$B$20)*0.01,"")</f>
        <v/>
      </c>
      <c r="P2427" t="str">
        <f>IF(A2427&lt;&gt;"",(RawData!V2427*ScoringModel!$B$24+RawData!W2427*ScoringModel!$B$25+RawData!X2427*ScoringModel!$B$26+RawData!Y2427*ScoringModel!$B$27+RawData!Z2427*ScoringModel!$B$28+RawData!AA2427*ScoringModel!$B$29+RawData!AB2427*ScoringModel!$B$30)*0.01,"")</f>
        <v/>
      </c>
      <c r="Q2427" s="19"/>
      <c r="R2427" s="19"/>
      <c r="S2427" s="19"/>
      <c r="T2427" s="19"/>
      <c r="U2427" s="19"/>
      <c r="V2427" s="19"/>
    </row>
    <row r="2428" spans="1:22" x14ac:dyDescent="0.25">
      <c r="A2428" t="str">
        <f>IF(RawData!A2428&lt;&gt;"",RawData!A2428,"")</f>
        <v/>
      </c>
      <c r="B2428" t="str">
        <f>IF(RawData!B2428&lt;&gt;"",CONCATENATE(RawData!B2428,", ",RawData!C2428),"")</f>
        <v/>
      </c>
      <c r="C2428" t="str">
        <f>IF(RawData!D2428&lt;&gt;"",RawData!D2428,"")</f>
        <v/>
      </c>
      <c r="D2428" s="28" t="str">
        <f>IF(RawData!E2428&lt;&gt;"",RawData!E2428,"")</f>
        <v/>
      </c>
      <c r="E2428" t="str">
        <f>IF(RawData!F2428&lt;&gt;"",CONCATENATE(RawData!F2428,", ",LEFT(RawData!G2428,1)),"")</f>
        <v/>
      </c>
      <c r="G2428" s="30" t="str">
        <f t="shared" si="37"/>
        <v/>
      </c>
      <c r="H2428" t="str">
        <f>IF(A2428&lt;&gt;"",VLOOKUP(G2428,ScoreRanges!$C$4:$E$8,3),"")</f>
        <v/>
      </c>
      <c r="J2428" s="30" t="str">
        <f>IF(AND(ConversionTable!$F$2&lt;&gt;"",A2428&lt;&gt;""),VLOOKUP(G2428,ConversionTable!B$2:D$402,3),"")</f>
        <v/>
      </c>
      <c r="K2428" t="str">
        <f>IF(AND(ConversionTable!$F$2&lt;&gt;"",A2428&lt;&gt;""),VLOOKUP(J2428,ConversionTable!I$4:K$7,3),"")</f>
        <v/>
      </c>
      <c r="M2428" t="str">
        <f>IF(A2428&lt;&gt;"",(RawData!AC2428*ScoringModel!$B$11+RawData!AD2428*ScoringModel!$B$21+RawData!AE2428*ScoringModel!$B$31)*0.01,"")</f>
        <v/>
      </c>
      <c r="N2428" t="str">
        <f>IF(A2428&lt;&gt;"",(RawData!H2428*ScoringModel!$B$4+RawData!I2428*ScoringModel!$B$5+RawData!J2428*ScoringModel!$B$6+RawData!K2428*ScoringModel!$B$7+RawData!L2428*ScoringModel!$B$8+RawData!M2428*ScoringModel!$B$9+RawData!N2428*ScoringModel!$B$10)*0.01,"")</f>
        <v/>
      </c>
      <c r="O2428" t="str">
        <f>IF(A2428&lt;&gt;"",(RawData!O2428*ScoringModel!$B$14+RawData!P2428*ScoringModel!$B$15+RawData!Q2428*ScoringModel!$B$16+RawData!R2428*ScoringModel!$B$17+RawData!S2428*ScoringModel!$B$18+RawData!T2428*ScoringModel!$B$19+RawData!U2428*ScoringModel!$B$20)*0.01,"")</f>
        <v/>
      </c>
      <c r="P2428" t="str">
        <f>IF(A2428&lt;&gt;"",(RawData!V2428*ScoringModel!$B$24+RawData!W2428*ScoringModel!$B$25+RawData!X2428*ScoringModel!$B$26+RawData!Y2428*ScoringModel!$B$27+RawData!Z2428*ScoringModel!$B$28+RawData!AA2428*ScoringModel!$B$29+RawData!AB2428*ScoringModel!$B$30)*0.01,"")</f>
        <v/>
      </c>
      <c r="Q2428" s="19"/>
      <c r="R2428" s="19"/>
      <c r="S2428" s="19"/>
      <c r="T2428" s="19"/>
      <c r="U2428" s="19"/>
      <c r="V2428" s="19"/>
    </row>
    <row r="2429" spans="1:22" x14ac:dyDescent="0.25">
      <c r="A2429" t="str">
        <f>IF(RawData!A2429&lt;&gt;"",RawData!A2429,"")</f>
        <v/>
      </c>
      <c r="B2429" t="str">
        <f>IF(RawData!B2429&lt;&gt;"",CONCATENATE(RawData!B2429,", ",RawData!C2429),"")</f>
        <v/>
      </c>
      <c r="C2429" t="str">
        <f>IF(RawData!D2429&lt;&gt;"",RawData!D2429,"")</f>
        <v/>
      </c>
      <c r="D2429" s="28" t="str">
        <f>IF(RawData!E2429&lt;&gt;"",RawData!E2429,"")</f>
        <v/>
      </c>
      <c r="E2429" t="str">
        <f>IF(RawData!F2429&lt;&gt;"",CONCATENATE(RawData!F2429,", ",LEFT(RawData!G2429,1)),"")</f>
        <v/>
      </c>
      <c r="G2429" s="30" t="str">
        <f t="shared" si="37"/>
        <v/>
      </c>
      <c r="H2429" t="str">
        <f>IF(A2429&lt;&gt;"",VLOOKUP(G2429,ScoreRanges!$C$4:$E$8,3),"")</f>
        <v/>
      </c>
      <c r="J2429" s="30" t="str">
        <f>IF(AND(ConversionTable!$F$2&lt;&gt;"",A2429&lt;&gt;""),VLOOKUP(G2429,ConversionTable!B$2:D$402,3),"")</f>
        <v/>
      </c>
      <c r="K2429" t="str">
        <f>IF(AND(ConversionTable!$F$2&lt;&gt;"",A2429&lt;&gt;""),VLOOKUP(J2429,ConversionTable!I$4:K$7,3),"")</f>
        <v/>
      </c>
      <c r="M2429" t="str">
        <f>IF(A2429&lt;&gt;"",(RawData!AC2429*ScoringModel!$B$11+RawData!AD2429*ScoringModel!$B$21+RawData!AE2429*ScoringModel!$B$31)*0.01,"")</f>
        <v/>
      </c>
      <c r="N2429" t="str">
        <f>IF(A2429&lt;&gt;"",(RawData!H2429*ScoringModel!$B$4+RawData!I2429*ScoringModel!$B$5+RawData!J2429*ScoringModel!$B$6+RawData!K2429*ScoringModel!$B$7+RawData!L2429*ScoringModel!$B$8+RawData!M2429*ScoringModel!$B$9+RawData!N2429*ScoringModel!$B$10)*0.01,"")</f>
        <v/>
      </c>
      <c r="O2429" t="str">
        <f>IF(A2429&lt;&gt;"",(RawData!O2429*ScoringModel!$B$14+RawData!P2429*ScoringModel!$B$15+RawData!Q2429*ScoringModel!$B$16+RawData!R2429*ScoringModel!$B$17+RawData!S2429*ScoringModel!$B$18+RawData!T2429*ScoringModel!$B$19+RawData!U2429*ScoringModel!$B$20)*0.01,"")</f>
        <v/>
      </c>
      <c r="P2429" t="str">
        <f>IF(A2429&lt;&gt;"",(RawData!V2429*ScoringModel!$B$24+RawData!W2429*ScoringModel!$B$25+RawData!X2429*ScoringModel!$B$26+RawData!Y2429*ScoringModel!$B$27+RawData!Z2429*ScoringModel!$B$28+RawData!AA2429*ScoringModel!$B$29+RawData!AB2429*ScoringModel!$B$30)*0.01,"")</f>
        <v/>
      </c>
      <c r="Q2429" s="19"/>
      <c r="R2429" s="19"/>
      <c r="S2429" s="19"/>
      <c r="T2429" s="19"/>
      <c r="U2429" s="19"/>
      <c r="V2429" s="19"/>
    </row>
    <row r="2430" spans="1:22" x14ac:dyDescent="0.25">
      <c r="A2430" t="str">
        <f>IF(RawData!A2430&lt;&gt;"",RawData!A2430,"")</f>
        <v/>
      </c>
      <c r="B2430" t="str">
        <f>IF(RawData!B2430&lt;&gt;"",CONCATENATE(RawData!B2430,", ",RawData!C2430),"")</f>
        <v/>
      </c>
      <c r="C2430" t="str">
        <f>IF(RawData!D2430&lt;&gt;"",RawData!D2430,"")</f>
        <v/>
      </c>
      <c r="D2430" s="28" t="str">
        <f>IF(RawData!E2430&lt;&gt;"",RawData!E2430,"")</f>
        <v/>
      </c>
      <c r="E2430" t="str">
        <f>IF(RawData!F2430&lt;&gt;"",CONCATENATE(RawData!F2430,", ",LEFT(RawData!G2430,1)),"")</f>
        <v/>
      </c>
      <c r="G2430" s="30" t="str">
        <f t="shared" si="37"/>
        <v/>
      </c>
      <c r="H2430" t="str">
        <f>IF(A2430&lt;&gt;"",VLOOKUP(G2430,ScoreRanges!$C$4:$E$8,3),"")</f>
        <v/>
      </c>
      <c r="J2430" s="30" t="str">
        <f>IF(AND(ConversionTable!$F$2&lt;&gt;"",A2430&lt;&gt;""),VLOOKUP(G2430,ConversionTable!B$2:D$402,3),"")</f>
        <v/>
      </c>
      <c r="K2430" t="str">
        <f>IF(AND(ConversionTable!$F$2&lt;&gt;"",A2430&lt;&gt;""),VLOOKUP(J2430,ConversionTable!I$4:K$7,3),"")</f>
        <v/>
      </c>
      <c r="M2430" t="str">
        <f>IF(A2430&lt;&gt;"",(RawData!AC2430*ScoringModel!$B$11+RawData!AD2430*ScoringModel!$B$21+RawData!AE2430*ScoringModel!$B$31)*0.01,"")</f>
        <v/>
      </c>
      <c r="N2430" t="str">
        <f>IF(A2430&lt;&gt;"",(RawData!H2430*ScoringModel!$B$4+RawData!I2430*ScoringModel!$B$5+RawData!J2430*ScoringModel!$B$6+RawData!K2430*ScoringModel!$B$7+RawData!L2430*ScoringModel!$B$8+RawData!M2430*ScoringModel!$B$9+RawData!N2430*ScoringModel!$B$10)*0.01,"")</f>
        <v/>
      </c>
      <c r="O2430" t="str">
        <f>IF(A2430&lt;&gt;"",(RawData!O2430*ScoringModel!$B$14+RawData!P2430*ScoringModel!$B$15+RawData!Q2430*ScoringModel!$B$16+RawData!R2430*ScoringModel!$B$17+RawData!S2430*ScoringModel!$B$18+RawData!T2430*ScoringModel!$B$19+RawData!U2430*ScoringModel!$B$20)*0.01,"")</f>
        <v/>
      </c>
      <c r="P2430" t="str">
        <f>IF(A2430&lt;&gt;"",(RawData!V2430*ScoringModel!$B$24+RawData!W2430*ScoringModel!$B$25+RawData!X2430*ScoringModel!$B$26+RawData!Y2430*ScoringModel!$B$27+RawData!Z2430*ScoringModel!$B$28+RawData!AA2430*ScoringModel!$B$29+RawData!AB2430*ScoringModel!$B$30)*0.01,"")</f>
        <v/>
      </c>
      <c r="Q2430" s="19"/>
      <c r="R2430" s="19"/>
      <c r="S2430" s="19"/>
      <c r="T2430" s="19"/>
      <c r="U2430" s="19"/>
      <c r="V2430" s="19"/>
    </row>
    <row r="2431" spans="1:22" x14ac:dyDescent="0.25">
      <c r="A2431" t="str">
        <f>IF(RawData!A2431&lt;&gt;"",RawData!A2431,"")</f>
        <v/>
      </c>
      <c r="B2431" t="str">
        <f>IF(RawData!B2431&lt;&gt;"",CONCATENATE(RawData!B2431,", ",RawData!C2431),"")</f>
        <v/>
      </c>
      <c r="C2431" t="str">
        <f>IF(RawData!D2431&lt;&gt;"",RawData!D2431,"")</f>
        <v/>
      </c>
      <c r="D2431" s="28" t="str">
        <f>IF(RawData!E2431&lt;&gt;"",RawData!E2431,"")</f>
        <v/>
      </c>
      <c r="E2431" t="str">
        <f>IF(RawData!F2431&lt;&gt;"",CONCATENATE(RawData!F2431,", ",LEFT(RawData!G2431,1)),"")</f>
        <v/>
      </c>
      <c r="G2431" s="30" t="str">
        <f t="shared" si="37"/>
        <v/>
      </c>
      <c r="H2431" t="str">
        <f>IF(A2431&lt;&gt;"",VLOOKUP(G2431,ScoreRanges!$C$4:$E$8,3),"")</f>
        <v/>
      </c>
      <c r="J2431" s="30" t="str">
        <f>IF(AND(ConversionTable!$F$2&lt;&gt;"",A2431&lt;&gt;""),VLOOKUP(G2431,ConversionTable!B$2:D$402,3),"")</f>
        <v/>
      </c>
      <c r="K2431" t="str">
        <f>IF(AND(ConversionTable!$F$2&lt;&gt;"",A2431&lt;&gt;""),VLOOKUP(J2431,ConversionTable!I$4:K$7,3),"")</f>
        <v/>
      </c>
      <c r="M2431" t="str">
        <f>IF(A2431&lt;&gt;"",(RawData!AC2431*ScoringModel!$B$11+RawData!AD2431*ScoringModel!$B$21+RawData!AE2431*ScoringModel!$B$31)*0.01,"")</f>
        <v/>
      </c>
      <c r="N2431" t="str">
        <f>IF(A2431&lt;&gt;"",(RawData!H2431*ScoringModel!$B$4+RawData!I2431*ScoringModel!$B$5+RawData!J2431*ScoringModel!$B$6+RawData!K2431*ScoringModel!$B$7+RawData!L2431*ScoringModel!$B$8+RawData!M2431*ScoringModel!$B$9+RawData!N2431*ScoringModel!$B$10)*0.01,"")</f>
        <v/>
      </c>
      <c r="O2431" t="str">
        <f>IF(A2431&lt;&gt;"",(RawData!O2431*ScoringModel!$B$14+RawData!P2431*ScoringModel!$B$15+RawData!Q2431*ScoringModel!$B$16+RawData!R2431*ScoringModel!$B$17+RawData!S2431*ScoringModel!$B$18+RawData!T2431*ScoringModel!$B$19+RawData!U2431*ScoringModel!$B$20)*0.01,"")</f>
        <v/>
      </c>
      <c r="P2431" t="str">
        <f>IF(A2431&lt;&gt;"",(RawData!V2431*ScoringModel!$B$24+RawData!W2431*ScoringModel!$B$25+RawData!X2431*ScoringModel!$B$26+RawData!Y2431*ScoringModel!$B$27+RawData!Z2431*ScoringModel!$B$28+RawData!AA2431*ScoringModel!$B$29+RawData!AB2431*ScoringModel!$B$30)*0.01,"")</f>
        <v/>
      </c>
      <c r="Q2431" s="19"/>
      <c r="R2431" s="19"/>
      <c r="S2431" s="19"/>
      <c r="T2431" s="19"/>
      <c r="U2431" s="19"/>
      <c r="V2431" s="19"/>
    </row>
    <row r="2432" spans="1:22" x14ac:dyDescent="0.25">
      <c r="A2432" t="str">
        <f>IF(RawData!A2432&lt;&gt;"",RawData!A2432,"")</f>
        <v/>
      </c>
      <c r="B2432" t="str">
        <f>IF(RawData!B2432&lt;&gt;"",CONCATENATE(RawData!B2432,", ",RawData!C2432),"")</f>
        <v/>
      </c>
      <c r="C2432" t="str">
        <f>IF(RawData!D2432&lt;&gt;"",RawData!D2432,"")</f>
        <v/>
      </c>
      <c r="D2432" s="28" t="str">
        <f>IF(RawData!E2432&lt;&gt;"",RawData!E2432,"")</f>
        <v/>
      </c>
      <c r="E2432" t="str">
        <f>IF(RawData!F2432&lt;&gt;"",CONCATENATE(RawData!F2432,", ",LEFT(RawData!G2432,1)),"")</f>
        <v/>
      </c>
      <c r="G2432" s="30" t="str">
        <f t="shared" si="37"/>
        <v/>
      </c>
      <c r="H2432" t="str">
        <f>IF(A2432&lt;&gt;"",VLOOKUP(G2432,ScoreRanges!$C$4:$E$8,3),"")</f>
        <v/>
      </c>
      <c r="J2432" s="30" t="str">
        <f>IF(AND(ConversionTable!$F$2&lt;&gt;"",A2432&lt;&gt;""),VLOOKUP(G2432,ConversionTable!B$2:D$402,3),"")</f>
        <v/>
      </c>
      <c r="K2432" t="str">
        <f>IF(AND(ConversionTable!$F$2&lt;&gt;"",A2432&lt;&gt;""),VLOOKUP(J2432,ConversionTable!I$4:K$7,3),"")</f>
        <v/>
      </c>
      <c r="M2432" t="str">
        <f>IF(A2432&lt;&gt;"",(RawData!AC2432*ScoringModel!$B$11+RawData!AD2432*ScoringModel!$B$21+RawData!AE2432*ScoringModel!$B$31)*0.01,"")</f>
        <v/>
      </c>
      <c r="N2432" t="str">
        <f>IF(A2432&lt;&gt;"",(RawData!H2432*ScoringModel!$B$4+RawData!I2432*ScoringModel!$B$5+RawData!J2432*ScoringModel!$B$6+RawData!K2432*ScoringModel!$B$7+RawData!L2432*ScoringModel!$B$8+RawData!M2432*ScoringModel!$B$9+RawData!N2432*ScoringModel!$B$10)*0.01,"")</f>
        <v/>
      </c>
      <c r="O2432" t="str">
        <f>IF(A2432&lt;&gt;"",(RawData!O2432*ScoringModel!$B$14+RawData!P2432*ScoringModel!$B$15+RawData!Q2432*ScoringModel!$B$16+RawData!R2432*ScoringModel!$B$17+RawData!S2432*ScoringModel!$B$18+RawData!T2432*ScoringModel!$B$19+RawData!U2432*ScoringModel!$B$20)*0.01,"")</f>
        <v/>
      </c>
      <c r="P2432" t="str">
        <f>IF(A2432&lt;&gt;"",(RawData!V2432*ScoringModel!$B$24+RawData!W2432*ScoringModel!$B$25+RawData!X2432*ScoringModel!$B$26+RawData!Y2432*ScoringModel!$B$27+RawData!Z2432*ScoringModel!$B$28+RawData!AA2432*ScoringModel!$B$29+RawData!AB2432*ScoringModel!$B$30)*0.01,"")</f>
        <v/>
      </c>
      <c r="Q2432" s="19"/>
      <c r="R2432" s="19"/>
      <c r="S2432" s="19"/>
      <c r="T2432" s="19"/>
      <c r="U2432" s="19"/>
      <c r="V2432" s="19"/>
    </row>
    <row r="2433" spans="1:22" x14ac:dyDescent="0.25">
      <c r="A2433" t="str">
        <f>IF(RawData!A2433&lt;&gt;"",RawData!A2433,"")</f>
        <v/>
      </c>
      <c r="B2433" t="str">
        <f>IF(RawData!B2433&lt;&gt;"",CONCATENATE(RawData!B2433,", ",RawData!C2433),"")</f>
        <v/>
      </c>
      <c r="C2433" t="str">
        <f>IF(RawData!D2433&lt;&gt;"",RawData!D2433,"")</f>
        <v/>
      </c>
      <c r="D2433" s="28" t="str">
        <f>IF(RawData!E2433&lt;&gt;"",RawData!E2433,"")</f>
        <v/>
      </c>
      <c r="E2433" t="str">
        <f>IF(RawData!F2433&lt;&gt;"",CONCATENATE(RawData!F2433,", ",LEFT(RawData!G2433,1)),"")</f>
        <v/>
      </c>
      <c r="G2433" s="30" t="str">
        <f t="shared" si="37"/>
        <v/>
      </c>
      <c r="H2433" t="str">
        <f>IF(A2433&lt;&gt;"",VLOOKUP(G2433,ScoreRanges!$C$4:$E$8,3),"")</f>
        <v/>
      </c>
      <c r="J2433" s="30" t="str">
        <f>IF(AND(ConversionTable!$F$2&lt;&gt;"",A2433&lt;&gt;""),VLOOKUP(G2433,ConversionTable!B$2:D$402,3),"")</f>
        <v/>
      </c>
      <c r="K2433" t="str">
        <f>IF(AND(ConversionTable!$F$2&lt;&gt;"",A2433&lt;&gt;""),VLOOKUP(J2433,ConversionTable!I$4:K$7,3),"")</f>
        <v/>
      </c>
      <c r="M2433" t="str">
        <f>IF(A2433&lt;&gt;"",(RawData!AC2433*ScoringModel!$B$11+RawData!AD2433*ScoringModel!$B$21+RawData!AE2433*ScoringModel!$B$31)*0.01,"")</f>
        <v/>
      </c>
      <c r="N2433" t="str">
        <f>IF(A2433&lt;&gt;"",(RawData!H2433*ScoringModel!$B$4+RawData!I2433*ScoringModel!$B$5+RawData!J2433*ScoringModel!$B$6+RawData!K2433*ScoringModel!$B$7+RawData!L2433*ScoringModel!$B$8+RawData!M2433*ScoringModel!$B$9+RawData!N2433*ScoringModel!$B$10)*0.01,"")</f>
        <v/>
      </c>
      <c r="O2433" t="str">
        <f>IF(A2433&lt;&gt;"",(RawData!O2433*ScoringModel!$B$14+RawData!P2433*ScoringModel!$B$15+RawData!Q2433*ScoringModel!$B$16+RawData!R2433*ScoringModel!$B$17+RawData!S2433*ScoringModel!$B$18+RawData!T2433*ScoringModel!$B$19+RawData!U2433*ScoringModel!$B$20)*0.01,"")</f>
        <v/>
      </c>
      <c r="P2433" t="str">
        <f>IF(A2433&lt;&gt;"",(RawData!V2433*ScoringModel!$B$24+RawData!W2433*ScoringModel!$B$25+RawData!X2433*ScoringModel!$B$26+RawData!Y2433*ScoringModel!$B$27+RawData!Z2433*ScoringModel!$B$28+RawData!AA2433*ScoringModel!$B$29+RawData!AB2433*ScoringModel!$B$30)*0.01,"")</f>
        <v/>
      </c>
      <c r="Q2433" s="19"/>
      <c r="R2433" s="19"/>
      <c r="S2433" s="19"/>
      <c r="T2433" s="19"/>
      <c r="U2433" s="19"/>
      <c r="V2433" s="19"/>
    </row>
    <row r="2434" spans="1:22" x14ac:dyDescent="0.25">
      <c r="A2434" t="str">
        <f>IF(RawData!A2434&lt;&gt;"",RawData!A2434,"")</f>
        <v/>
      </c>
      <c r="B2434" t="str">
        <f>IF(RawData!B2434&lt;&gt;"",CONCATENATE(RawData!B2434,", ",RawData!C2434),"")</f>
        <v/>
      </c>
      <c r="C2434" t="str">
        <f>IF(RawData!D2434&lt;&gt;"",RawData!D2434,"")</f>
        <v/>
      </c>
      <c r="D2434" s="28" t="str">
        <f>IF(RawData!E2434&lt;&gt;"",RawData!E2434,"")</f>
        <v/>
      </c>
      <c r="E2434" t="str">
        <f>IF(RawData!F2434&lt;&gt;"",CONCATENATE(RawData!F2434,", ",LEFT(RawData!G2434,1)),"")</f>
        <v/>
      </c>
      <c r="G2434" s="30" t="str">
        <f t="shared" si="37"/>
        <v/>
      </c>
      <c r="H2434" t="str">
        <f>IF(A2434&lt;&gt;"",VLOOKUP(G2434,ScoreRanges!$C$4:$E$8,3),"")</f>
        <v/>
      </c>
      <c r="J2434" s="30" t="str">
        <f>IF(AND(ConversionTable!$F$2&lt;&gt;"",A2434&lt;&gt;""),VLOOKUP(G2434,ConversionTable!B$2:D$402,3),"")</f>
        <v/>
      </c>
      <c r="K2434" t="str">
        <f>IF(AND(ConversionTable!$F$2&lt;&gt;"",A2434&lt;&gt;""),VLOOKUP(J2434,ConversionTable!I$4:K$7,3),"")</f>
        <v/>
      </c>
      <c r="M2434" t="str">
        <f>IF(A2434&lt;&gt;"",(RawData!AC2434*ScoringModel!$B$11+RawData!AD2434*ScoringModel!$B$21+RawData!AE2434*ScoringModel!$B$31)*0.01,"")</f>
        <v/>
      </c>
      <c r="N2434" t="str">
        <f>IF(A2434&lt;&gt;"",(RawData!H2434*ScoringModel!$B$4+RawData!I2434*ScoringModel!$B$5+RawData!J2434*ScoringModel!$B$6+RawData!K2434*ScoringModel!$B$7+RawData!L2434*ScoringModel!$B$8+RawData!M2434*ScoringModel!$B$9+RawData!N2434*ScoringModel!$B$10)*0.01,"")</f>
        <v/>
      </c>
      <c r="O2434" t="str">
        <f>IF(A2434&lt;&gt;"",(RawData!O2434*ScoringModel!$B$14+RawData!P2434*ScoringModel!$B$15+RawData!Q2434*ScoringModel!$B$16+RawData!R2434*ScoringModel!$B$17+RawData!S2434*ScoringModel!$B$18+RawData!T2434*ScoringModel!$B$19+RawData!U2434*ScoringModel!$B$20)*0.01,"")</f>
        <v/>
      </c>
      <c r="P2434" t="str">
        <f>IF(A2434&lt;&gt;"",(RawData!V2434*ScoringModel!$B$24+RawData!W2434*ScoringModel!$B$25+RawData!X2434*ScoringModel!$B$26+RawData!Y2434*ScoringModel!$B$27+RawData!Z2434*ScoringModel!$B$28+RawData!AA2434*ScoringModel!$B$29+RawData!AB2434*ScoringModel!$B$30)*0.01,"")</f>
        <v/>
      </c>
      <c r="Q2434" s="19"/>
      <c r="R2434" s="19"/>
      <c r="S2434" s="19"/>
      <c r="T2434" s="19"/>
      <c r="U2434" s="19"/>
      <c r="V2434" s="19"/>
    </row>
    <row r="2435" spans="1:22" x14ac:dyDescent="0.25">
      <c r="A2435" t="str">
        <f>IF(RawData!A2435&lt;&gt;"",RawData!A2435,"")</f>
        <v/>
      </c>
      <c r="B2435" t="str">
        <f>IF(RawData!B2435&lt;&gt;"",CONCATENATE(RawData!B2435,", ",RawData!C2435),"")</f>
        <v/>
      </c>
      <c r="C2435" t="str">
        <f>IF(RawData!D2435&lt;&gt;"",RawData!D2435,"")</f>
        <v/>
      </c>
      <c r="D2435" s="28" t="str">
        <f>IF(RawData!E2435&lt;&gt;"",RawData!E2435,"")</f>
        <v/>
      </c>
      <c r="E2435" t="str">
        <f>IF(RawData!F2435&lt;&gt;"",CONCATENATE(RawData!F2435,", ",LEFT(RawData!G2435,1)),"")</f>
        <v/>
      </c>
      <c r="G2435" s="30" t="str">
        <f t="shared" ref="G2435:G2498" si="38">IF(A2435&lt;&gt;"",SUM(M2435:P2435),"")</f>
        <v/>
      </c>
      <c r="H2435" t="str">
        <f>IF(A2435&lt;&gt;"",VLOOKUP(G2435,ScoreRanges!$C$4:$E$8,3),"")</f>
        <v/>
      </c>
      <c r="J2435" s="30" t="str">
        <f>IF(AND(ConversionTable!$F$2&lt;&gt;"",A2435&lt;&gt;""),VLOOKUP(G2435,ConversionTable!B$2:D$402,3),"")</f>
        <v/>
      </c>
      <c r="K2435" t="str">
        <f>IF(AND(ConversionTable!$F$2&lt;&gt;"",A2435&lt;&gt;""),VLOOKUP(J2435,ConversionTable!I$4:K$7,3),"")</f>
        <v/>
      </c>
      <c r="M2435" t="str">
        <f>IF(A2435&lt;&gt;"",(RawData!AC2435*ScoringModel!$B$11+RawData!AD2435*ScoringModel!$B$21+RawData!AE2435*ScoringModel!$B$31)*0.01,"")</f>
        <v/>
      </c>
      <c r="N2435" t="str">
        <f>IF(A2435&lt;&gt;"",(RawData!H2435*ScoringModel!$B$4+RawData!I2435*ScoringModel!$B$5+RawData!J2435*ScoringModel!$B$6+RawData!K2435*ScoringModel!$B$7+RawData!L2435*ScoringModel!$B$8+RawData!M2435*ScoringModel!$B$9+RawData!N2435*ScoringModel!$B$10)*0.01,"")</f>
        <v/>
      </c>
      <c r="O2435" t="str">
        <f>IF(A2435&lt;&gt;"",(RawData!O2435*ScoringModel!$B$14+RawData!P2435*ScoringModel!$B$15+RawData!Q2435*ScoringModel!$B$16+RawData!R2435*ScoringModel!$B$17+RawData!S2435*ScoringModel!$B$18+RawData!T2435*ScoringModel!$B$19+RawData!U2435*ScoringModel!$B$20)*0.01,"")</f>
        <v/>
      </c>
      <c r="P2435" t="str">
        <f>IF(A2435&lt;&gt;"",(RawData!V2435*ScoringModel!$B$24+RawData!W2435*ScoringModel!$B$25+RawData!X2435*ScoringModel!$B$26+RawData!Y2435*ScoringModel!$B$27+RawData!Z2435*ScoringModel!$B$28+RawData!AA2435*ScoringModel!$B$29+RawData!AB2435*ScoringModel!$B$30)*0.01,"")</f>
        <v/>
      </c>
      <c r="Q2435" s="19"/>
      <c r="R2435" s="19"/>
      <c r="S2435" s="19"/>
      <c r="T2435" s="19"/>
      <c r="U2435" s="19"/>
      <c r="V2435" s="19"/>
    </row>
    <row r="2436" spans="1:22" x14ac:dyDescent="0.25">
      <c r="A2436" t="str">
        <f>IF(RawData!A2436&lt;&gt;"",RawData!A2436,"")</f>
        <v/>
      </c>
      <c r="B2436" t="str">
        <f>IF(RawData!B2436&lt;&gt;"",CONCATENATE(RawData!B2436,", ",RawData!C2436),"")</f>
        <v/>
      </c>
      <c r="C2436" t="str">
        <f>IF(RawData!D2436&lt;&gt;"",RawData!D2436,"")</f>
        <v/>
      </c>
      <c r="D2436" s="28" t="str">
        <f>IF(RawData!E2436&lt;&gt;"",RawData!E2436,"")</f>
        <v/>
      </c>
      <c r="E2436" t="str">
        <f>IF(RawData!F2436&lt;&gt;"",CONCATENATE(RawData!F2436,", ",LEFT(RawData!G2436,1)),"")</f>
        <v/>
      </c>
      <c r="G2436" s="30" t="str">
        <f t="shared" si="38"/>
        <v/>
      </c>
      <c r="H2436" t="str">
        <f>IF(A2436&lt;&gt;"",VLOOKUP(G2436,ScoreRanges!$C$4:$E$8,3),"")</f>
        <v/>
      </c>
      <c r="J2436" s="30" t="str">
        <f>IF(AND(ConversionTable!$F$2&lt;&gt;"",A2436&lt;&gt;""),VLOOKUP(G2436,ConversionTable!B$2:D$402,3),"")</f>
        <v/>
      </c>
      <c r="K2436" t="str">
        <f>IF(AND(ConversionTable!$F$2&lt;&gt;"",A2436&lt;&gt;""),VLOOKUP(J2436,ConversionTable!I$4:K$7,3),"")</f>
        <v/>
      </c>
      <c r="M2436" t="str">
        <f>IF(A2436&lt;&gt;"",(RawData!AC2436*ScoringModel!$B$11+RawData!AD2436*ScoringModel!$B$21+RawData!AE2436*ScoringModel!$B$31)*0.01,"")</f>
        <v/>
      </c>
      <c r="N2436" t="str">
        <f>IF(A2436&lt;&gt;"",(RawData!H2436*ScoringModel!$B$4+RawData!I2436*ScoringModel!$B$5+RawData!J2436*ScoringModel!$B$6+RawData!K2436*ScoringModel!$B$7+RawData!L2436*ScoringModel!$B$8+RawData!M2436*ScoringModel!$B$9+RawData!N2436*ScoringModel!$B$10)*0.01,"")</f>
        <v/>
      </c>
      <c r="O2436" t="str">
        <f>IF(A2436&lt;&gt;"",(RawData!O2436*ScoringModel!$B$14+RawData!P2436*ScoringModel!$B$15+RawData!Q2436*ScoringModel!$B$16+RawData!R2436*ScoringModel!$B$17+RawData!S2436*ScoringModel!$B$18+RawData!T2436*ScoringModel!$B$19+RawData!U2436*ScoringModel!$B$20)*0.01,"")</f>
        <v/>
      </c>
      <c r="P2436" t="str">
        <f>IF(A2436&lt;&gt;"",(RawData!V2436*ScoringModel!$B$24+RawData!W2436*ScoringModel!$B$25+RawData!X2436*ScoringModel!$B$26+RawData!Y2436*ScoringModel!$B$27+RawData!Z2436*ScoringModel!$B$28+RawData!AA2436*ScoringModel!$B$29+RawData!AB2436*ScoringModel!$B$30)*0.01,"")</f>
        <v/>
      </c>
      <c r="Q2436" s="19"/>
      <c r="R2436" s="19"/>
      <c r="S2436" s="19"/>
      <c r="T2436" s="19"/>
      <c r="U2436" s="19"/>
      <c r="V2436" s="19"/>
    </row>
    <row r="2437" spans="1:22" x14ac:dyDescent="0.25">
      <c r="A2437" t="str">
        <f>IF(RawData!A2437&lt;&gt;"",RawData!A2437,"")</f>
        <v/>
      </c>
      <c r="B2437" t="str">
        <f>IF(RawData!B2437&lt;&gt;"",CONCATENATE(RawData!B2437,", ",RawData!C2437),"")</f>
        <v/>
      </c>
      <c r="C2437" t="str">
        <f>IF(RawData!D2437&lt;&gt;"",RawData!D2437,"")</f>
        <v/>
      </c>
      <c r="D2437" s="28" t="str">
        <f>IF(RawData!E2437&lt;&gt;"",RawData!E2437,"")</f>
        <v/>
      </c>
      <c r="E2437" t="str">
        <f>IF(RawData!F2437&lt;&gt;"",CONCATENATE(RawData!F2437,", ",LEFT(RawData!G2437,1)),"")</f>
        <v/>
      </c>
      <c r="G2437" s="30" t="str">
        <f t="shared" si="38"/>
        <v/>
      </c>
      <c r="H2437" t="str">
        <f>IF(A2437&lt;&gt;"",VLOOKUP(G2437,ScoreRanges!$C$4:$E$8,3),"")</f>
        <v/>
      </c>
      <c r="J2437" s="30" t="str">
        <f>IF(AND(ConversionTable!$F$2&lt;&gt;"",A2437&lt;&gt;""),VLOOKUP(G2437,ConversionTable!B$2:D$402,3),"")</f>
        <v/>
      </c>
      <c r="K2437" t="str">
        <f>IF(AND(ConversionTable!$F$2&lt;&gt;"",A2437&lt;&gt;""),VLOOKUP(J2437,ConversionTable!I$4:K$7,3),"")</f>
        <v/>
      </c>
      <c r="M2437" t="str">
        <f>IF(A2437&lt;&gt;"",(RawData!AC2437*ScoringModel!$B$11+RawData!AD2437*ScoringModel!$B$21+RawData!AE2437*ScoringModel!$B$31)*0.01,"")</f>
        <v/>
      </c>
      <c r="N2437" t="str">
        <f>IF(A2437&lt;&gt;"",(RawData!H2437*ScoringModel!$B$4+RawData!I2437*ScoringModel!$B$5+RawData!J2437*ScoringModel!$B$6+RawData!K2437*ScoringModel!$B$7+RawData!L2437*ScoringModel!$B$8+RawData!M2437*ScoringModel!$B$9+RawData!N2437*ScoringModel!$B$10)*0.01,"")</f>
        <v/>
      </c>
      <c r="O2437" t="str">
        <f>IF(A2437&lt;&gt;"",(RawData!O2437*ScoringModel!$B$14+RawData!P2437*ScoringModel!$B$15+RawData!Q2437*ScoringModel!$B$16+RawData!R2437*ScoringModel!$B$17+RawData!S2437*ScoringModel!$B$18+RawData!T2437*ScoringModel!$B$19+RawData!U2437*ScoringModel!$B$20)*0.01,"")</f>
        <v/>
      </c>
      <c r="P2437" t="str">
        <f>IF(A2437&lt;&gt;"",(RawData!V2437*ScoringModel!$B$24+RawData!W2437*ScoringModel!$B$25+RawData!X2437*ScoringModel!$B$26+RawData!Y2437*ScoringModel!$B$27+RawData!Z2437*ScoringModel!$B$28+RawData!AA2437*ScoringModel!$B$29+RawData!AB2437*ScoringModel!$B$30)*0.01,"")</f>
        <v/>
      </c>
      <c r="Q2437" s="19"/>
      <c r="R2437" s="19"/>
      <c r="S2437" s="19"/>
      <c r="T2437" s="19"/>
      <c r="U2437" s="19"/>
      <c r="V2437" s="19"/>
    </row>
    <row r="2438" spans="1:22" x14ac:dyDescent="0.25">
      <c r="A2438" t="str">
        <f>IF(RawData!A2438&lt;&gt;"",RawData!A2438,"")</f>
        <v/>
      </c>
      <c r="B2438" t="str">
        <f>IF(RawData!B2438&lt;&gt;"",CONCATENATE(RawData!B2438,", ",RawData!C2438),"")</f>
        <v/>
      </c>
      <c r="C2438" t="str">
        <f>IF(RawData!D2438&lt;&gt;"",RawData!D2438,"")</f>
        <v/>
      </c>
      <c r="D2438" s="28" t="str">
        <f>IF(RawData!E2438&lt;&gt;"",RawData!E2438,"")</f>
        <v/>
      </c>
      <c r="E2438" t="str">
        <f>IF(RawData!F2438&lt;&gt;"",CONCATENATE(RawData!F2438,", ",LEFT(RawData!G2438,1)),"")</f>
        <v/>
      </c>
      <c r="G2438" s="30" t="str">
        <f t="shared" si="38"/>
        <v/>
      </c>
      <c r="H2438" t="str">
        <f>IF(A2438&lt;&gt;"",VLOOKUP(G2438,ScoreRanges!$C$4:$E$8,3),"")</f>
        <v/>
      </c>
      <c r="J2438" s="30" t="str">
        <f>IF(AND(ConversionTable!$F$2&lt;&gt;"",A2438&lt;&gt;""),VLOOKUP(G2438,ConversionTable!B$2:D$402,3),"")</f>
        <v/>
      </c>
      <c r="K2438" t="str">
        <f>IF(AND(ConversionTable!$F$2&lt;&gt;"",A2438&lt;&gt;""),VLOOKUP(J2438,ConversionTable!I$4:K$7,3),"")</f>
        <v/>
      </c>
      <c r="M2438" t="str">
        <f>IF(A2438&lt;&gt;"",(RawData!AC2438*ScoringModel!$B$11+RawData!AD2438*ScoringModel!$B$21+RawData!AE2438*ScoringModel!$B$31)*0.01,"")</f>
        <v/>
      </c>
      <c r="N2438" t="str">
        <f>IF(A2438&lt;&gt;"",(RawData!H2438*ScoringModel!$B$4+RawData!I2438*ScoringModel!$B$5+RawData!J2438*ScoringModel!$B$6+RawData!K2438*ScoringModel!$B$7+RawData!L2438*ScoringModel!$B$8+RawData!M2438*ScoringModel!$B$9+RawData!N2438*ScoringModel!$B$10)*0.01,"")</f>
        <v/>
      </c>
      <c r="O2438" t="str">
        <f>IF(A2438&lt;&gt;"",(RawData!O2438*ScoringModel!$B$14+RawData!P2438*ScoringModel!$B$15+RawData!Q2438*ScoringModel!$B$16+RawData!R2438*ScoringModel!$B$17+RawData!S2438*ScoringModel!$B$18+RawData!T2438*ScoringModel!$B$19+RawData!U2438*ScoringModel!$B$20)*0.01,"")</f>
        <v/>
      </c>
      <c r="P2438" t="str">
        <f>IF(A2438&lt;&gt;"",(RawData!V2438*ScoringModel!$B$24+RawData!W2438*ScoringModel!$B$25+RawData!X2438*ScoringModel!$B$26+RawData!Y2438*ScoringModel!$B$27+RawData!Z2438*ScoringModel!$B$28+RawData!AA2438*ScoringModel!$B$29+RawData!AB2438*ScoringModel!$B$30)*0.01,"")</f>
        <v/>
      </c>
      <c r="Q2438" s="19"/>
      <c r="R2438" s="19"/>
      <c r="S2438" s="19"/>
      <c r="T2438" s="19"/>
      <c r="U2438" s="19"/>
      <c r="V2438" s="19"/>
    </row>
    <row r="2439" spans="1:22" x14ac:dyDescent="0.25">
      <c r="A2439" t="str">
        <f>IF(RawData!A2439&lt;&gt;"",RawData!A2439,"")</f>
        <v/>
      </c>
      <c r="B2439" t="str">
        <f>IF(RawData!B2439&lt;&gt;"",CONCATENATE(RawData!B2439,", ",RawData!C2439),"")</f>
        <v/>
      </c>
      <c r="C2439" t="str">
        <f>IF(RawData!D2439&lt;&gt;"",RawData!D2439,"")</f>
        <v/>
      </c>
      <c r="D2439" s="28" t="str">
        <f>IF(RawData!E2439&lt;&gt;"",RawData!E2439,"")</f>
        <v/>
      </c>
      <c r="E2439" t="str">
        <f>IF(RawData!F2439&lt;&gt;"",CONCATENATE(RawData!F2439,", ",LEFT(RawData!G2439,1)),"")</f>
        <v/>
      </c>
      <c r="G2439" s="30" t="str">
        <f t="shared" si="38"/>
        <v/>
      </c>
      <c r="H2439" t="str">
        <f>IF(A2439&lt;&gt;"",VLOOKUP(G2439,ScoreRanges!$C$4:$E$8,3),"")</f>
        <v/>
      </c>
      <c r="J2439" s="30" t="str">
        <f>IF(AND(ConversionTable!$F$2&lt;&gt;"",A2439&lt;&gt;""),VLOOKUP(G2439,ConversionTable!B$2:D$402,3),"")</f>
        <v/>
      </c>
      <c r="K2439" t="str">
        <f>IF(AND(ConversionTable!$F$2&lt;&gt;"",A2439&lt;&gt;""),VLOOKUP(J2439,ConversionTable!I$4:K$7,3),"")</f>
        <v/>
      </c>
      <c r="M2439" t="str">
        <f>IF(A2439&lt;&gt;"",(RawData!AC2439*ScoringModel!$B$11+RawData!AD2439*ScoringModel!$B$21+RawData!AE2439*ScoringModel!$B$31)*0.01,"")</f>
        <v/>
      </c>
      <c r="N2439" t="str">
        <f>IF(A2439&lt;&gt;"",(RawData!H2439*ScoringModel!$B$4+RawData!I2439*ScoringModel!$B$5+RawData!J2439*ScoringModel!$B$6+RawData!K2439*ScoringModel!$B$7+RawData!L2439*ScoringModel!$B$8+RawData!M2439*ScoringModel!$B$9+RawData!N2439*ScoringModel!$B$10)*0.01,"")</f>
        <v/>
      </c>
      <c r="O2439" t="str">
        <f>IF(A2439&lt;&gt;"",(RawData!O2439*ScoringModel!$B$14+RawData!P2439*ScoringModel!$B$15+RawData!Q2439*ScoringModel!$B$16+RawData!R2439*ScoringModel!$B$17+RawData!S2439*ScoringModel!$B$18+RawData!T2439*ScoringModel!$B$19+RawData!U2439*ScoringModel!$B$20)*0.01,"")</f>
        <v/>
      </c>
      <c r="P2439" t="str">
        <f>IF(A2439&lt;&gt;"",(RawData!V2439*ScoringModel!$B$24+RawData!W2439*ScoringModel!$B$25+RawData!X2439*ScoringModel!$B$26+RawData!Y2439*ScoringModel!$B$27+RawData!Z2439*ScoringModel!$B$28+RawData!AA2439*ScoringModel!$B$29+RawData!AB2439*ScoringModel!$B$30)*0.01,"")</f>
        <v/>
      </c>
      <c r="Q2439" s="19"/>
      <c r="R2439" s="19"/>
      <c r="S2439" s="19"/>
      <c r="T2439" s="19"/>
      <c r="U2439" s="19"/>
      <c r="V2439" s="19"/>
    </row>
    <row r="2440" spans="1:22" x14ac:dyDescent="0.25">
      <c r="A2440" t="str">
        <f>IF(RawData!A2440&lt;&gt;"",RawData!A2440,"")</f>
        <v/>
      </c>
      <c r="B2440" t="str">
        <f>IF(RawData!B2440&lt;&gt;"",CONCATENATE(RawData!B2440,", ",RawData!C2440),"")</f>
        <v/>
      </c>
      <c r="C2440" t="str">
        <f>IF(RawData!D2440&lt;&gt;"",RawData!D2440,"")</f>
        <v/>
      </c>
      <c r="D2440" s="28" t="str">
        <f>IF(RawData!E2440&lt;&gt;"",RawData!E2440,"")</f>
        <v/>
      </c>
      <c r="E2440" t="str">
        <f>IF(RawData!F2440&lt;&gt;"",CONCATENATE(RawData!F2440,", ",LEFT(RawData!G2440,1)),"")</f>
        <v/>
      </c>
      <c r="G2440" s="30" t="str">
        <f t="shared" si="38"/>
        <v/>
      </c>
      <c r="H2440" t="str">
        <f>IF(A2440&lt;&gt;"",VLOOKUP(G2440,ScoreRanges!$C$4:$E$8,3),"")</f>
        <v/>
      </c>
      <c r="J2440" s="30" t="str">
        <f>IF(AND(ConversionTable!$F$2&lt;&gt;"",A2440&lt;&gt;""),VLOOKUP(G2440,ConversionTable!B$2:D$402,3),"")</f>
        <v/>
      </c>
      <c r="K2440" t="str">
        <f>IF(AND(ConversionTable!$F$2&lt;&gt;"",A2440&lt;&gt;""),VLOOKUP(J2440,ConversionTable!I$4:K$7,3),"")</f>
        <v/>
      </c>
      <c r="M2440" t="str">
        <f>IF(A2440&lt;&gt;"",(RawData!AC2440*ScoringModel!$B$11+RawData!AD2440*ScoringModel!$B$21+RawData!AE2440*ScoringModel!$B$31)*0.01,"")</f>
        <v/>
      </c>
      <c r="N2440" t="str">
        <f>IF(A2440&lt;&gt;"",(RawData!H2440*ScoringModel!$B$4+RawData!I2440*ScoringModel!$B$5+RawData!J2440*ScoringModel!$B$6+RawData!K2440*ScoringModel!$B$7+RawData!L2440*ScoringModel!$B$8+RawData!M2440*ScoringModel!$B$9+RawData!N2440*ScoringModel!$B$10)*0.01,"")</f>
        <v/>
      </c>
      <c r="O2440" t="str">
        <f>IF(A2440&lt;&gt;"",(RawData!O2440*ScoringModel!$B$14+RawData!P2440*ScoringModel!$B$15+RawData!Q2440*ScoringModel!$B$16+RawData!R2440*ScoringModel!$B$17+RawData!S2440*ScoringModel!$B$18+RawData!T2440*ScoringModel!$B$19+RawData!U2440*ScoringModel!$B$20)*0.01,"")</f>
        <v/>
      </c>
      <c r="P2440" t="str">
        <f>IF(A2440&lt;&gt;"",(RawData!V2440*ScoringModel!$B$24+RawData!W2440*ScoringModel!$B$25+RawData!X2440*ScoringModel!$B$26+RawData!Y2440*ScoringModel!$B$27+RawData!Z2440*ScoringModel!$B$28+RawData!AA2440*ScoringModel!$B$29+RawData!AB2440*ScoringModel!$B$30)*0.01,"")</f>
        <v/>
      </c>
      <c r="Q2440" s="19"/>
      <c r="R2440" s="19"/>
      <c r="S2440" s="19"/>
      <c r="T2440" s="19"/>
      <c r="U2440" s="19"/>
      <c r="V2440" s="19"/>
    </row>
    <row r="2441" spans="1:22" x14ac:dyDescent="0.25">
      <c r="A2441" t="str">
        <f>IF(RawData!A2441&lt;&gt;"",RawData!A2441,"")</f>
        <v/>
      </c>
      <c r="B2441" t="str">
        <f>IF(RawData!B2441&lt;&gt;"",CONCATENATE(RawData!B2441,", ",RawData!C2441),"")</f>
        <v/>
      </c>
      <c r="C2441" t="str">
        <f>IF(RawData!D2441&lt;&gt;"",RawData!D2441,"")</f>
        <v/>
      </c>
      <c r="D2441" s="28" t="str">
        <f>IF(RawData!E2441&lt;&gt;"",RawData!E2441,"")</f>
        <v/>
      </c>
      <c r="E2441" t="str">
        <f>IF(RawData!F2441&lt;&gt;"",CONCATENATE(RawData!F2441,", ",LEFT(RawData!G2441,1)),"")</f>
        <v/>
      </c>
      <c r="G2441" s="30" t="str">
        <f t="shared" si="38"/>
        <v/>
      </c>
      <c r="H2441" t="str">
        <f>IF(A2441&lt;&gt;"",VLOOKUP(G2441,ScoreRanges!$C$4:$E$8,3),"")</f>
        <v/>
      </c>
      <c r="J2441" s="30" t="str">
        <f>IF(AND(ConversionTable!$F$2&lt;&gt;"",A2441&lt;&gt;""),VLOOKUP(G2441,ConversionTable!B$2:D$402,3),"")</f>
        <v/>
      </c>
      <c r="K2441" t="str">
        <f>IF(AND(ConversionTable!$F$2&lt;&gt;"",A2441&lt;&gt;""),VLOOKUP(J2441,ConversionTable!I$4:K$7,3),"")</f>
        <v/>
      </c>
      <c r="M2441" t="str">
        <f>IF(A2441&lt;&gt;"",(RawData!AC2441*ScoringModel!$B$11+RawData!AD2441*ScoringModel!$B$21+RawData!AE2441*ScoringModel!$B$31)*0.01,"")</f>
        <v/>
      </c>
      <c r="N2441" t="str">
        <f>IF(A2441&lt;&gt;"",(RawData!H2441*ScoringModel!$B$4+RawData!I2441*ScoringModel!$B$5+RawData!J2441*ScoringModel!$B$6+RawData!K2441*ScoringModel!$B$7+RawData!L2441*ScoringModel!$B$8+RawData!M2441*ScoringModel!$B$9+RawData!N2441*ScoringModel!$B$10)*0.01,"")</f>
        <v/>
      </c>
      <c r="O2441" t="str">
        <f>IF(A2441&lt;&gt;"",(RawData!O2441*ScoringModel!$B$14+RawData!P2441*ScoringModel!$B$15+RawData!Q2441*ScoringModel!$B$16+RawData!R2441*ScoringModel!$B$17+RawData!S2441*ScoringModel!$B$18+RawData!T2441*ScoringModel!$B$19+RawData!U2441*ScoringModel!$B$20)*0.01,"")</f>
        <v/>
      </c>
      <c r="P2441" t="str">
        <f>IF(A2441&lt;&gt;"",(RawData!V2441*ScoringModel!$B$24+RawData!W2441*ScoringModel!$B$25+RawData!X2441*ScoringModel!$B$26+RawData!Y2441*ScoringModel!$B$27+RawData!Z2441*ScoringModel!$B$28+RawData!AA2441*ScoringModel!$B$29+RawData!AB2441*ScoringModel!$B$30)*0.01,"")</f>
        <v/>
      </c>
      <c r="Q2441" s="19"/>
      <c r="R2441" s="19"/>
      <c r="S2441" s="19"/>
      <c r="T2441" s="19"/>
      <c r="U2441" s="19"/>
      <c r="V2441" s="19"/>
    </row>
    <row r="2442" spans="1:22" x14ac:dyDescent="0.25">
      <c r="A2442" t="str">
        <f>IF(RawData!A2442&lt;&gt;"",RawData!A2442,"")</f>
        <v/>
      </c>
      <c r="B2442" t="str">
        <f>IF(RawData!B2442&lt;&gt;"",CONCATENATE(RawData!B2442,", ",RawData!C2442),"")</f>
        <v/>
      </c>
      <c r="C2442" t="str">
        <f>IF(RawData!D2442&lt;&gt;"",RawData!D2442,"")</f>
        <v/>
      </c>
      <c r="D2442" s="28" t="str">
        <f>IF(RawData!E2442&lt;&gt;"",RawData!E2442,"")</f>
        <v/>
      </c>
      <c r="E2442" t="str">
        <f>IF(RawData!F2442&lt;&gt;"",CONCATENATE(RawData!F2442,", ",LEFT(RawData!G2442,1)),"")</f>
        <v/>
      </c>
      <c r="G2442" s="30" t="str">
        <f t="shared" si="38"/>
        <v/>
      </c>
      <c r="H2442" t="str">
        <f>IF(A2442&lt;&gt;"",VLOOKUP(G2442,ScoreRanges!$C$4:$E$8,3),"")</f>
        <v/>
      </c>
      <c r="J2442" s="30" t="str">
        <f>IF(AND(ConversionTable!$F$2&lt;&gt;"",A2442&lt;&gt;""),VLOOKUP(G2442,ConversionTable!B$2:D$402,3),"")</f>
        <v/>
      </c>
      <c r="K2442" t="str">
        <f>IF(AND(ConversionTable!$F$2&lt;&gt;"",A2442&lt;&gt;""),VLOOKUP(J2442,ConversionTable!I$4:K$7,3),"")</f>
        <v/>
      </c>
      <c r="M2442" t="str">
        <f>IF(A2442&lt;&gt;"",(RawData!AC2442*ScoringModel!$B$11+RawData!AD2442*ScoringModel!$B$21+RawData!AE2442*ScoringModel!$B$31)*0.01,"")</f>
        <v/>
      </c>
      <c r="N2442" t="str">
        <f>IF(A2442&lt;&gt;"",(RawData!H2442*ScoringModel!$B$4+RawData!I2442*ScoringModel!$B$5+RawData!J2442*ScoringModel!$B$6+RawData!K2442*ScoringModel!$B$7+RawData!L2442*ScoringModel!$B$8+RawData!M2442*ScoringModel!$B$9+RawData!N2442*ScoringModel!$B$10)*0.01,"")</f>
        <v/>
      </c>
      <c r="O2442" t="str">
        <f>IF(A2442&lt;&gt;"",(RawData!O2442*ScoringModel!$B$14+RawData!P2442*ScoringModel!$B$15+RawData!Q2442*ScoringModel!$B$16+RawData!R2442*ScoringModel!$B$17+RawData!S2442*ScoringModel!$B$18+RawData!T2442*ScoringModel!$B$19+RawData!U2442*ScoringModel!$B$20)*0.01,"")</f>
        <v/>
      </c>
      <c r="P2442" t="str">
        <f>IF(A2442&lt;&gt;"",(RawData!V2442*ScoringModel!$B$24+RawData!W2442*ScoringModel!$B$25+RawData!X2442*ScoringModel!$B$26+RawData!Y2442*ScoringModel!$B$27+RawData!Z2442*ScoringModel!$B$28+RawData!AA2442*ScoringModel!$B$29+RawData!AB2442*ScoringModel!$B$30)*0.01,"")</f>
        <v/>
      </c>
      <c r="Q2442" s="19"/>
      <c r="R2442" s="19"/>
      <c r="S2442" s="19"/>
      <c r="T2442" s="19"/>
      <c r="U2442" s="19"/>
      <c r="V2442" s="19"/>
    </row>
    <row r="2443" spans="1:22" x14ac:dyDescent="0.25">
      <c r="A2443" t="str">
        <f>IF(RawData!A2443&lt;&gt;"",RawData!A2443,"")</f>
        <v/>
      </c>
      <c r="B2443" t="str">
        <f>IF(RawData!B2443&lt;&gt;"",CONCATENATE(RawData!B2443,", ",RawData!C2443),"")</f>
        <v/>
      </c>
      <c r="C2443" t="str">
        <f>IF(RawData!D2443&lt;&gt;"",RawData!D2443,"")</f>
        <v/>
      </c>
      <c r="D2443" s="28" t="str">
        <f>IF(RawData!E2443&lt;&gt;"",RawData!E2443,"")</f>
        <v/>
      </c>
      <c r="E2443" t="str">
        <f>IF(RawData!F2443&lt;&gt;"",CONCATENATE(RawData!F2443,", ",LEFT(RawData!G2443,1)),"")</f>
        <v/>
      </c>
      <c r="G2443" s="30" t="str">
        <f t="shared" si="38"/>
        <v/>
      </c>
      <c r="H2443" t="str">
        <f>IF(A2443&lt;&gt;"",VLOOKUP(G2443,ScoreRanges!$C$4:$E$8,3),"")</f>
        <v/>
      </c>
      <c r="J2443" s="30" t="str">
        <f>IF(AND(ConversionTable!$F$2&lt;&gt;"",A2443&lt;&gt;""),VLOOKUP(G2443,ConversionTable!B$2:D$402,3),"")</f>
        <v/>
      </c>
      <c r="K2443" t="str">
        <f>IF(AND(ConversionTable!$F$2&lt;&gt;"",A2443&lt;&gt;""),VLOOKUP(J2443,ConversionTable!I$4:K$7,3),"")</f>
        <v/>
      </c>
      <c r="M2443" t="str">
        <f>IF(A2443&lt;&gt;"",(RawData!AC2443*ScoringModel!$B$11+RawData!AD2443*ScoringModel!$B$21+RawData!AE2443*ScoringModel!$B$31)*0.01,"")</f>
        <v/>
      </c>
      <c r="N2443" t="str">
        <f>IF(A2443&lt;&gt;"",(RawData!H2443*ScoringModel!$B$4+RawData!I2443*ScoringModel!$B$5+RawData!J2443*ScoringModel!$B$6+RawData!K2443*ScoringModel!$B$7+RawData!L2443*ScoringModel!$B$8+RawData!M2443*ScoringModel!$B$9+RawData!N2443*ScoringModel!$B$10)*0.01,"")</f>
        <v/>
      </c>
      <c r="O2443" t="str">
        <f>IF(A2443&lt;&gt;"",(RawData!O2443*ScoringModel!$B$14+RawData!P2443*ScoringModel!$B$15+RawData!Q2443*ScoringModel!$B$16+RawData!R2443*ScoringModel!$B$17+RawData!S2443*ScoringModel!$B$18+RawData!T2443*ScoringModel!$B$19+RawData!U2443*ScoringModel!$B$20)*0.01,"")</f>
        <v/>
      </c>
      <c r="P2443" t="str">
        <f>IF(A2443&lt;&gt;"",(RawData!V2443*ScoringModel!$B$24+RawData!W2443*ScoringModel!$B$25+RawData!X2443*ScoringModel!$B$26+RawData!Y2443*ScoringModel!$B$27+RawData!Z2443*ScoringModel!$B$28+RawData!AA2443*ScoringModel!$B$29+RawData!AB2443*ScoringModel!$B$30)*0.01,"")</f>
        <v/>
      </c>
      <c r="Q2443" s="19"/>
      <c r="R2443" s="19"/>
      <c r="S2443" s="19"/>
      <c r="T2443" s="19"/>
      <c r="U2443" s="19"/>
      <c r="V2443" s="19"/>
    </row>
    <row r="2444" spans="1:22" x14ac:dyDescent="0.25">
      <c r="A2444" t="str">
        <f>IF(RawData!A2444&lt;&gt;"",RawData!A2444,"")</f>
        <v/>
      </c>
      <c r="B2444" t="str">
        <f>IF(RawData!B2444&lt;&gt;"",CONCATENATE(RawData!B2444,", ",RawData!C2444),"")</f>
        <v/>
      </c>
      <c r="C2444" t="str">
        <f>IF(RawData!D2444&lt;&gt;"",RawData!D2444,"")</f>
        <v/>
      </c>
      <c r="D2444" s="28" t="str">
        <f>IF(RawData!E2444&lt;&gt;"",RawData!E2444,"")</f>
        <v/>
      </c>
      <c r="E2444" t="str">
        <f>IF(RawData!F2444&lt;&gt;"",CONCATENATE(RawData!F2444,", ",LEFT(RawData!G2444,1)),"")</f>
        <v/>
      </c>
      <c r="G2444" s="30" t="str">
        <f t="shared" si="38"/>
        <v/>
      </c>
      <c r="H2444" t="str">
        <f>IF(A2444&lt;&gt;"",VLOOKUP(G2444,ScoreRanges!$C$4:$E$8,3),"")</f>
        <v/>
      </c>
      <c r="J2444" s="30" t="str">
        <f>IF(AND(ConversionTable!$F$2&lt;&gt;"",A2444&lt;&gt;""),VLOOKUP(G2444,ConversionTable!B$2:D$402,3),"")</f>
        <v/>
      </c>
      <c r="K2444" t="str">
        <f>IF(AND(ConversionTable!$F$2&lt;&gt;"",A2444&lt;&gt;""),VLOOKUP(J2444,ConversionTable!I$4:K$7,3),"")</f>
        <v/>
      </c>
      <c r="M2444" t="str">
        <f>IF(A2444&lt;&gt;"",(RawData!AC2444*ScoringModel!$B$11+RawData!AD2444*ScoringModel!$B$21+RawData!AE2444*ScoringModel!$B$31)*0.01,"")</f>
        <v/>
      </c>
      <c r="N2444" t="str">
        <f>IF(A2444&lt;&gt;"",(RawData!H2444*ScoringModel!$B$4+RawData!I2444*ScoringModel!$B$5+RawData!J2444*ScoringModel!$B$6+RawData!K2444*ScoringModel!$B$7+RawData!L2444*ScoringModel!$B$8+RawData!M2444*ScoringModel!$B$9+RawData!N2444*ScoringModel!$B$10)*0.01,"")</f>
        <v/>
      </c>
      <c r="O2444" t="str">
        <f>IF(A2444&lt;&gt;"",(RawData!O2444*ScoringModel!$B$14+RawData!P2444*ScoringModel!$B$15+RawData!Q2444*ScoringModel!$B$16+RawData!R2444*ScoringModel!$B$17+RawData!S2444*ScoringModel!$B$18+RawData!T2444*ScoringModel!$B$19+RawData!U2444*ScoringModel!$B$20)*0.01,"")</f>
        <v/>
      </c>
      <c r="P2444" t="str">
        <f>IF(A2444&lt;&gt;"",(RawData!V2444*ScoringModel!$B$24+RawData!W2444*ScoringModel!$B$25+RawData!X2444*ScoringModel!$B$26+RawData!Y2444*ScoringModel!$B$27+RawData!Z2444*ScoringModel!$B$28+RawData!AA2444*ScoringModel!$B$29+RawData!AB2444*ScoringModel!$B$30)*0.01,"")</f>
        <v/>
      </c>
      <c r="Q2444" s="19"/>
      <c r="R2444" s="19"/>
      <c r="S2444" s="19"/>
      <c r="T2444" s="19"/>
      <c r="U2444" s="19"/>
      <c r="V2444" s="19"/>
    </row>
    <row r="2445" spans="1:22" x14ac:dyDescent="0.25">
      <c r="A2445" t="str">
        <f>IF(RawData!A2445&lt;&gt;"",RawData!A2445,"")</f>
        <v/>
      </c>
      <c r="B2445" t="str">
        <f>IF(RawData!B2445&lt;&gt;"",CONCATENATE(RawData!B2445,", ",RawData!C2445),"")</f>
        <v/>
      </c>
      <c r="C2445" t="str">
        <f>IF(RawData!D2445&lt;&gt;"",RawData!D2445,"")</f>
        <v/>
      </c>
      <c r="D2445" s="28" t="str">
        <f>IF(RawData!E2445&lt;&gt;"",RawData!E2445,"")</f>
        <v/>
      </c>
      <c r="E2445" t="str">
        <f>IF(RawData!F2445&lt;&gt;"",CONCATENATE(RawData!F2445,", ",LEFT(RawData!G2445,1)),"")</f>
        <v/>
      </c>
      <c r="G2445" s="30" t="str">
        <f t="shared" si="38"/>
        <v/>
      </c>
      <c r="H2445" t="str">
        <f>IF(A2445&lt;&gt;"",VLOOKUP(G2445,ScoreRanges!$C$4:$E$8,3),"")</f>
        <v/>
      </c>
      <c r="J2445" s="30" t="str">
        <f>IF(AND(ConversionTable!$F$2&lt;&gt;"",A2445&lt;&gt;""),VLOOKUP(G2445,ConversionTable!B$2:D$402,3),"")</f>
        <v/>
      </c>
      <c r="K2445" t="str">
        <f>IF(AND(ConversionTable!$F$2&lt;&gt;"",A2445&lt;&gt;""),VLOOKUP(J2445,ConversionTable!I$4:K$7,3),"")</f>
        <v/>
      </c>
      <c r="M2445" t="str">
        <f>IF(A2445&lt;&gt;"",(RawData!AC2445*ScoringModel!$B$11+RawData!AD2445*ScoringModel!$B$21+RawData!AE2445*ScoringModel!$B$31)*0.01,"")</f>
        <v/>
      </c>
      <c r="N2445" t="str">
        <f>IF(A2445&lt;&gt;"",(RawData!H2445*ScoringModel!$B$4+RawData!I2445*ScoringModel!$B$5+RawData!J2445*ScoringModel!$B$6+RawData!K2445*ScoringModel!$B$7+RawData!L2445*ScoringModel!$B$8+RawData!M2445*ScoringModel!$B$9+RawData!N2445*ScoringModel!$B$10)*0.01,"")</f>
        <v/>
      </c>
      <c r="O2445" t="str">
        <f>IF(A2445&lt;&gt;"",(RawData!O2445*ScoringModel!$B$14+RawData!P2445*ScoringModel!$B$15+RawData!Q2445*ScoringModel!$B$16+RawData!R2445*ScoringModel!$B$17+RawData!S2445*ScoringModel!$B$18+RawData!T2445*ScoringModel!$B$19+RawData!U2445*ScoringModel!$B$20)*0.01,"")</f>
        <v/>
      </c>
      <c r="P2445" t="str">
        <f>IF(A2445&lt;&gt;"",(RawData!V2445*ScoringModel!$B$24+RawData!W2445*ScoringModel!$B$25+RawData!X2445*ScoringModel!$B$26+RawData!Y2445*ScoringModel!$B$27+RawData!Z2445*ScoringModel!$B$28+RawData!AA2445*ScoringModel!$B$29+RawData!AB2445*ScoringModel!$B$30)*0.01,"")</f>
        <v/>
      </c>
      <c r="Q2445" s="19"/>
      <c r="R2445" s="19"/>
      <c r="S2445" s="19"/>
      <c r="T2445" s="19"/>
      <c r="U2445" s="19"/>
      <c r="V2445" s="19"/>
    </row>
    <row r="2446" spans="1:22" x14ac:dyDescent="0.25">
      <c r="A2446" t="str">
        <f>IF(RawData!A2446&lt;&gt;"",RawData!A2446,"")</f>
        <v/>
      </c>
      <c r="B2446" t="str">
        <f>IF(RawData!B2446&lt;&gt;"",CONCATENATE(RawData!B2446,", ",RawData!C2446),"")</f>
        <v/>
      </c>
      <c r="C2446" t="str">
        <f>IF(RawData!D2446&lt;&gt;"",RawData!D2446,"")</f>
        <v/>
      </c>
      <c r="D2446" s="28" t="str">
        <f>IF(RawData!E2446&lt;&gt;"",RawData!E2446,"")</f>
        <v/>
      </c>
      <c r="E2446" t="str">
        <f>IF(RawData!F2446&lt;&gt;"",CONCATENATE(RawData!F2446,", ",LEFT(RawData!G2446,1)),"")</f>
        <v/>
      </c>
      <c r="G2446" s="30" t="str">
        <f t="shared" si="38"/>
        <v/>
      </c>
      <c r="H2446" t="str">
        <f>IF(A2446&lt;&gt;"",VLOOKUP(G2446,ScoreRanges!$C$4:$E$8,3),"")</f>
        <v/>
      </c>
      <c r="J2446" s="30" t="str">
        <f>IF(AND(ConversionTable!$F$2&lt;&gt;"",A2446&lt;&gt;""),VLOOKUP(G2446,ConversionTable!B$2:D$402,3),"")</f>
        <v/>
      </c>
      <c r="K2446" t="str">
        <f>IF(AND(ConversionTable!$F$2&lt;&gt;"",A2446&lt;&gt;""),VLOOKUP(J2446,ConversionTable!I$4:K$7,3),"")</f>
        <v/>
      </c>
      <c r="M2446" t="str">
        <f>IF(A2446&lt;&gt;"",(RawData!AC2446*ScoringModel!$B$11+RawData!AD2446*ScoringModel!$B$21+RawData!AE2446*ScoringModel!$B$31)*0.01,"")</f>
        <v/>
      </c>
      <c r="N2446" t="str">
        <f>IF(A2446&lt;&gt;"",(RawData!H2446*ScoringModel!$B$4+RawData!I2446*ScoringModel!$B$5+RawData!J2446*ScoringModel!$B$6+RawData!K2446*ScoringModel!$B$7+RawData!L2446*ScoringModel!$B$8+RawData!M2446*ScoringModel!$B$9+RawData!N2446*ScoringModel!$B$10)*0.01,"")</f>
        <v/>
      </c>
      <c r="O2446" t="str">
        <f>IF(A2446&lt;&gt;"",(RawData!O2446*ScoringModel!$B$14+RawData!P2446*ScoringModel!$B$15+RawData!Q2446*ScoringModel!$B$16+RawData!R2446*ScoringModel!$B$17+RawData!S2446*ScoringModel!$B$18+RawData!T2446*ScoringModel!$B$19+RawData!U2446*ScoringModel!$B$20)*0.01,"")</f>
        <v/>
      </c>
      <c r="P2446" t="str">
        <f>IF(A2446&lt;&gt;"",(RawData!V2446*ScoringModel!$B$24+RawData!W2446*ScoringModel!$B$25+RawData!X2446*ScoringModel!$B$26+RawData!Y2446*ScoringModel!$B$27+RawData!Z2446*ScoringModel!$B$28+RawData!AA2446*ScoringModel!$B$29+RawData!AB2446*ScoringModel!$B$30)*0.01,"")</f>
        <v/>
      </c>
      <c r="Q2446" s="19"/>
      <c r="R2446" s="19"/>
      <c r="S2446" s="19"/>
      <c r="T2446" s="19"/>
      <c r="U2446" s="19"/>
      <c r="V2446" s="19"/>
    </row>
    <row r="2447" spans="1:22" x14ac:dyDescent="0.25">
      <c r="A2447" t="str">
        <f>IF(RawData!A2447&lt;&gt;"",RawData!A2447,"")</f>
        <v/>
      </c>
      <c r="B2447" t="str">
        <f>IF(RawData!B2447&lt;&gt;"",CONCATENATE(RawData!B2447,", ",RawData!C2447),"")</f>
        <v/>
      </c>
      <c r="C2447" t="str">
        <f>IF(RawData!D2447&lt;&gt;"",RawData!D2447,"")</f>
        <v/>
      </c>
      <c r="D2447" s="28" t="str">
        <f>IF(RawData!E2447&lt;&gt;"",RawData!E2447,"")</f>
        <v/>
      </c>
      <c r="E2447" t="str">
        <f>IF(RawData!F2447&lt;&gt;"",CONCATENATE(RawData!F2447,", ",LEFT(RawData!G2447,1)),"")</f>
        <v/>
      </c>
      <c r="G2447" s="30" t="str">
        <f t="shared" si="38"/>
        <v/>
      </c>
      <c r="H2447" t="str">
        <f>IF(A2447&lt;&gt;"",VLOOKUP(G2447,ScoreRanges!$C$4:$E$8,3),"")</f>
        <v/>
      </c>
      <c r="J2447" s="30" t="str">
        <f>IF(AND(ConversionTable!$F$2&lt;&gt;"",A2447&lt;&gt;""),VLOOKUP(G2447,ConversionTable!B$2:D$402,3),"")</f>
        <v/>
      </c>
      <c r="K2447" t="str">
        <f>IF(AND(ConversionTable!$F$2&lt;&gt;"",A2447&lt;&gt;""),VLOOKUP(J2447,ConversionTable!I$4:K$7,3),"")</f>
        <v/>
      </c>
      <c r="M2447" t="str">
        <f>IF(A2447&lt;&gt;"",(RawData!AC2447*ScoringModel!$B$11+RawData!AD2447*ScoringModel!$B$21+RawData!AE2447*ScoringModel!$B$31)*0.01,"")</f>
        <v/>
      </c>
      <c r="N2447" t="str">
        <f>IF(A2447&lt;&gt;"",(RawData!H2447*ScoringModel!$B$4+RawData!I2447*ScoringModel!$B$5+RawData!J2447*ScoringModel!$B$6+RawData!K2447*ScoringModel!$B$7+RawData!L2447*ScoringModel!$B$8+RawData!M2447*ScoringModel!$B$9+RawData!N2447*ScoringModel!$B$10)*0.01,"")</f>
        <v/>
      </c>
      <c r="O2447" t="str">
        <f>IF(A2447&lt;&gt;"",(RawData!O2447*ScoringModel!$B$14+RawData!P2447*ScoringModel!$B$15+RawData!Q2447*ScoringModel!$B$16+RawData!R2447*ScoringModel!$B$17+RawData!S2447*ScoringModel!$B$18+RawData!T2447*ScoringModel!$B$19+RawData!U2447*ScoringModel!$B$20)*0.01,"")</f>
        <v/>
      </c>
      <c r="P2447" t="str">
        <f>IF(A2447&lt;&gt;"",(RawData!V2447*ScoringModel!$B$24+RawData!W2447*ScoringModel!$B$25+RawData!X2447*ScoringModel!$B$26+RawData!Y2447*ScoringModel!$B$27+RawData!Z2447*ScoringModel!$B$28+RawData!AA2447*ScoringModel!$B$29+RawData!AB2447*ScoringModel!$B$30)*0.01,"")</f>
        <v/>
      </c>
      <c r="Q2447" s="19"/>
      <c r="R2447" s="19"/>
      <c r="S2447" s="19"/>
      <c r="T2447" s="19"/>
      <c r="U2447" s="19"/>
      <c r="V2447" s="19"/>
    </row>
    <row r="2448" spans="1:22" x14ac:dyDescent="0.25">
      <c r="A2448" t="str">
        <f>IF(RawData!A2448&lt;&gt;"",RawData!A2448,"")</f>
        <v/>
      </c>
      <c r="B2448" t="str">
        <f>IF(RawData!B2448&lt;&gt;"",CONCATENATE(RawData!B2448,", ",RawData!C2448),"")</f>
        <v/>
      </c>
      <c r="C2448" t="str">
        <f>IF(RawData!D2448&lt;&gt;"",RawData!D2448,"")</f>
        <v/>
      </c>
      <c r="D2448" s="28" t="str">
        <f>IF(RawData!E2448&lt;&gt;"",RawData!E2448,"")</f>
        <v/>
      </c>
      <c r="E2448" t="str">
        <f>IF(RawData!F2448&lt;&gt;"",CONCATENATE(RawData!F2448,", ",LEFT(RawData!G2448,1)),"")</f>
        <v/>
      </c>
      <c r="G2448" s="30" t="str">
        <f t="shared" si="38"/>
        <v/>
      </c>
      <c r="H2448" t="str">
        <f>IF(A2448&lt;&gt;"",VLOOKUP(G2448,ScoreRanges!$C$4:$E$8,3),"")</f>
        <v/>
      </c>
      <c r="J2448" s="30" t="str">
        <f>IF(AND(ConversionTable!$F$2&lt;&gt;"",A2448&lt;&gt;""),VLOOKUP(G2448,ConversionTable!B$2:D$402,3),"")</f>
        <v/>
      </c>
      <c r="K2448" t="str">
        <f>IF(AND(ConversionTable!$F$2&lt;&gt;"",A2448&lt;&gt;""),VLOOKUP(J2448,ConversionTable!I$4:K$7,3),"")</f>
        <v/>
      </c>
      <c r="M2448" t="str">
        <f>IF(A2448&lt;&gt;"",(RawData!AC2448*ScoringModel!$B$11+RawData!AD2448*ScoringModel!$B$21+RawData!AE2448*ScoringModel!$B$31)*0.01,"")</f>
        <v/>
      </c>
      <c r="N2448" t="str">
        <f>IF(A2448&lt;&gt;"",(RawData!H2448*ScoringModel!$B$4+RawData!I2448*ScoringModel!$B$5+RawData!J2448*ScoringModel!$B$6+RawData!K2448*ScoringModel!$B$7+RawData!L2448*ScoringModel!$B$8+RawData!M2448*ScoringModel!$B$9+RawData!N2448*ScoringModel!$B$10)*0.01,"")</f>
        <v/>
      </c>
      <c r="O2448" t="str">
        <f>IF(A2448&lt;&gt;"",(RawData!O2448*ScoringModel!$B$14+RawData!P2448*ScoringModel!$B$15+RawData!Q2448*ScoringModel!$B$16+RawData!R2448*ScoringModel!$B$17+RawData!S2448*ScoringModel!$B$18+RawData!T2448*ScoringModel!$B$19+RawData!U2448*ScoringModel!$B$20)*0.01,"")</f>
        <v/>
      </c>
      <c r="P2448" t="str">
        <f>IF(A2448&lt;&gt;"",(RawData!V2448*ScoringModel!$B$24+RawData!W2448*ScoringModel!$B$25+RawData!X2448*ScoringModel!$B$26+RawData!Y2448*ScoringModel!$B$27+RawData!Z2448*ScoringModel!$B$28+RawData!AA2448*ScoringModel!$B$29+RawData!AB2448*ScoringModel!$B$30)*0.01,"")</f>
        <v/>
      </c>
      <c r="Q2448" s="19"/>
      <c r="R2448" s="19"/>
      <c r="S2448" s="19"/>
      <c r="T2448" s="19"/>
      <c r="U2448" s="19"/>
      <c r="V2448" s="19"/>
    </row>
    <row r="2449" spans="1:22" x14ac:dyDescent="0.25">
      <c r="A2449" t="str">
        <f>IF(RawData!A2449&lt;&gt;"",RawData!A2449,"")</f>
        <v/>
      </c>
      <c r="B2449" t="str">
        <f>IF(RawData!B2449&lt;&gt;"",CONCATENATE(RawData!B2449,", ",RawData!C2449),"")</f>
        <v/>
      </c>
      <c r="C2449" t="str">
        <f>IF(RawData!D2449&lt;&gt;"",RawData!D2449,"")</f>
        <v/>
      </c>
      <c r="D2449" s="28" t="str">
        <f>IF(RawData!E2449&lt;&gt;"",RawData!E2449,"")</f>
        <v/>
      </c>
      <c r="E2449" t="str">
        <f>IF(RawData!F2449&lt;&gt;"",CONCATENATE(RawData!F2449,", ",LEFT(RawData!G2449,1)),"")</f>
        <v/>
      </c>
      <c r="G2449" s="30" t="str">
        <f t="shared" si="38"/>
        <v/>
      </c>
      <c r="H2449" t="str">
        <f>IF(A2449&lt;&gt;"",VLOOKUP(G2449,ScoreRanges!$C$4:$E$8,3),"")</f>
        <v/>
      </c>
      <c r="J2449" s="30" t="str">
        <f>IF(AND(ConversionTable!$F$2&lt;&gt;"",A2449&lt;&gt;""),VLOOKUP(G2449,ConversionTable!B$2:D$402,3),"")</f>
        <v/>
      </c>
      <c r="K2449" t="str">
        <f>IF(AND(ConversionTable!$F$2&lt;&gt;"",A2449&lt;&gt;""),VLOOKUP(J2449,ConversionTable!I$4:K$7,3),"")</f>
        <v/>
      </c>
      <c r="M2449" t="str">
        <f>IF(A2449&lt;&gt;"",(RawData!AC2449*ScoringModel!$B$11+RawData!AD2449*ScoringModel!$B$21+RawData!AE2449*ScoringModel!$B$31)*0.01,"")</f>
        <v/>
      </c>
      <c r="N2449" t="str">
        <f>IF(A2449&lt;&gt;"",(RawData!H2449*ScoringModel!$B$4+RawData!I2449*ScoringModel!$B$5+RawData!J2449*ScoringModel!$B$6+RawData!K2449*ScoringModel!$B$7+RawData!L2449*ScoringModel!$B$8+RawData!M2449*ScoringModel!$B$9+RawData!N2449*ScoringModel!$B$10)*0.01,"")</f>
        <v/>
      </c>
      <c r="O2449" t="str">
        <f>IF(A2449&lt;&gt;"",(RawData!O2449*ScoringModel!$B$14+RawData!P2449*ScoringModel!$B$15+RawData!Q2449*ScoringModel!$B$16+RawData!R2449*ScoringModel!$B$17+RawData!S2449*ScoringModel!$B$18+RawData!T2449*ScoringModel!$B$19+RawData!U2449*ScoringModel!$B$20)*0.01,"")</f>
        <v/>
      </c>
      <c r="P2449" t="str">
        <f>IF(A2449&lt;&gt;"",(RawData!V2449*ScoringModel!$B$24+RawData!W2449*ScoringModel!$B$25+RawData!X2449*ScoringModel!$B$26+RawData!Y2449*ScoringModel!$B$27+RawData!Z2449*ScoringModel!$B$28+RawData!AA2449*ScoringModel!$B$29+RawData!AB2449*ScoringModel!$B$30)*0.01,"")</f>
        <v/>
      </c>
      <c r="Q2449" s="19"/>
      <c r="R2449" s="19"/>
      <c r="S2449" s="19"/>
      <c r="T2449" s="19"/>
      <c r="U2449" s="19"/>
      <c r="V2449" s="19"/>
    </row>
    <row r="2450" spans="1:22" x14ac:dyDescent="0.25">
      <c r="A2450" t="str">
        <f>IF(RawData!A2450&lt;&gt;"",RawData!A2450,"")</f>
        <v/>
      </c>
      <c r="B2450" t="str">
        <f>IF(RawData!B2450&lt;&gt;"",CONCATENATE(RawData!B2450,", ",RawData!C2450),"")</f>
        <v/>
      </c>
      <c r="C2450" t="str">
        <f>IF(RawData!D2450&lt;&gt;"",RawData!D2450,"")</f>
        <v/>
      </c>
      <c r="D2450" s="28" t="str">
        <f>IF(RawData!E2450&lt;&gt;"",RawData!E2450,"")</f>
        <v/>
      </c>
      <c r="E2450" t="str">
        <f>IF(RawData!F2450&lt;&gt;"",CONCATENATE(RawData!F2450,", ",LEFT(RawData!G2450,1)),"")</f>
        <v/>
      </c>
      <c r="G2450" s="30" t="str">
        <f t="shared" si="38"/>
        <v/>
      </c>
      <c r="H2450" t="str">
        <f>IF(A2450&lt;&gt;"",VLOOKUP(G2450,ScoreRanges!$C$4:$E$8,3),"")</f>
        <v/>
      </c>
      <c r="J2450" s="30" t="str">
        <f>IF(AND(ConversionTable!$F$2&lt;&gt;"",A2450&lt;&gt;""),VLOOKUP(G2450,ConversionTable!B$2:D$402,3),"")</f>
        <v/>
      </c>
      <c r="K2450" t="str">
        <f>IF(AND(ConversionTable!$F$2&lt;&gt;"",A2450&lt;&gt;""),VLOOKUP(J2450,ConversionTable!I$4:K$7,3),"")</f>
        <v/>
      </c>
      <c r="M2450" t="str">
        <f>IF(A2450&lt;&gt;"",(RawData!AC2450*ScoringModel!$B$11+RawData!AD2450*ScoringModel!$B$21+RawData!AE2450*ScoringModel!$B$31)*0.01,"")</f>
        <v/>
      </c>
      <c r="N2450" t="str">
        <f>IF(A2450&lt;&gt;"",(RawData!H2450*ScoringModel!$B$4+RawData!I2450*ScoringModel!$B$5+RawData!J2450*ScoringModel!$B$6+RawData!K2450*ScoringModel!$B$7+RawData!L2450*ScoringModel!$B$8+RawData!M2450*ScoringModel!$B$9+RawData!N2450*ScoringModel!$B$10)*0.01,"")</f>
        <v/>
      </c>
      <c r="O2450" t="str">
        <f>IF(A2450&lt;&gt;"",(RawData!O2450*ScoringModel!$B$14+RawData!P2450*ScoringModel!$B$15+RawData!Q2450*ScoringModel!$B$16+RawData!R2450*ScoringModel!$B$17+RawData!S2450*ScoringModel!$B$18+RawData!T2450*ScoringModel!$B$19+RawData!U2450*ScoringModel!$B$20)*0.01,"")</f>
        <v/>
      </c>
      <c r="P2450" t="str">
        <f>IF(A2450&lt;&gt;"",(RawData!V2450*ScoringModel!$B$24+RawData!W2450*ScoringModel!$B$25+RawData!X2450*ScoringModel!$B$26+RawData!Y2450*ScoringModel!$B$27+RawData!Z2450*ScoringModel!$B$28+RawData!AA2450*ScoringModel!$B$29+RawData!AB2450*ScoringModel!$B$30)*0.01,"")</f>
        <v/>
      </c>
      <c r="Q2450" s="19"/>
      <c r="R2450" s="19"/>
      <c r="S2450" s="19"/>
      <c r="T2450" s="19"/>
      <c r="U2450" s="19"/>
      <c r="V2450" s="19"/>
    </row>
    <row r="2451" spans="1:22" x14ac:dyDescent="0.25">
      <c r="A2451" t="str">
        <f>IF(RawData!A2451&lt;&gt;"",RawData!A2451,"")</f>
        <v/>
      </c>
      <c r="B2451" t="str">
        <f>IF(RawData!B2451&lt;&gt;"",CONCATENATE(RawData!B2451,", ",RawData!C2451),"")</f>
        <v/>
      </c>
      <c r="C2451" t="str">
        <f>IF(RawData!D2451&lt;&gt;"",RawData!D2451,"")</f>
        <v/>
      </c>
      <c r="D2451" s="28" t="str">
        <f>IF(RawData!E2451&lt;&gt;"",RawData!E2451,"")</f>
        <v/>
      </c>
      <c r="E2451" t="str">
        <f>IF(RawData!F2451&lt;&gt;"",CONCATENATE(RawData!F2451,", ",LEFT(RawData!G2451,1)),"")</f>
        <v/>
      </c>
      <c r="G2451" s="30" t="str">
        <f t="shared" si="38"/>
        <v/>
      </c>
      <c r="H2451" t="str">
        <f>IF(A2451&lt;&gt;"",VLOOKUP(G2451,ScoreRanges!$C$4:$E$8,3),"")</f>
        <v/>
      </c>
      <c r="J2451" s="30" t="str">
        <f>IF(AND(ConversionTable!$F$2&lt;&gt;"",A2451&lt;&gt;""),VLOOKUP(G2451,ConversionTable!B$2:D$402,3),"")</f>
        <v/>
      </c>
      <c r="K2451" t="str">
        <f>IF(AND(ConversionTable!$F$2&lt;&gt;"",A2451&lt;&gt;""),VLOOKUP(J2451,ConversionTable!I$4:K$7,3),"")</f>
        <v/>
      </c>
      <c r="M2451" t="str">
        <f>IF(A2451&lt;&gt;"",(RawData!AC2451*ScoringModel!$B$11+RawData!AD2451*ScoringModel!$B$21+RawData!AE2451*ScoringModel!$B$31)*0.01,"")</f>
        <v/>
      </c>
      <c r="N2451" t="str">
        <f>IF(A2451&lt;&gt;"",(RawData!H2451*ScoringModel!$B$4+RawData!I2451*ScoringModel!$B$5+RawData!J2451*ScoringModel!$B$6+RawData!K2451*ScoringModel!$B$7+RawData!L2451*ScoringModel!$B$8+RawData!M2451*ScoringModel!$B$9+RawData!N2451*ScoringModel!$B$10)*0.01,"")</f>
        <v/>
      </c>
      <c r="O2451" t="str">
        <f>IF(A2451&lt;&gt;"",(RawData!O2451*ScoringModel!$B$14+RawData!P2451*ScoringModel!$B$15+RawData!Q2451*ScoringModel!$B$16+RawData!R2451*ScoringModel!$B$17+RawData!S2451*ScoringModel!$B$18+RawData!T2451*ScoringModel!$B$19+RawData!U2451*ScoringModel!$B$20)*0.01,"")</f>
        <v/>
      </c>
      <c r="P2451" t="str">
        <f>IF(A2451&lt;&gt;"",(RawData!V2451*ScoringModel!$B$24+RawData!W2451*ScoringModel!$B$25+RawData!X2451*ScoringModel!$B$26+RawData!Y2451*ScoringModel!$B$27+RawData!Z2451*ScoringModel!$B$28+RawData!AA2451*ScoringModel!$B$29+RawData!AB2451*ScoringModel!$B$30)*0.01,"")</f>
        <v/>
      </c>
      <c r="Q2451" s="19"/>
      <c r="R2451" s="19"/>
      <c r="S2451" s="19"/>
      <c r="T2451" s="19"/>
      <c r="U2451" s="19"/>
      <c r="V2451" s="19"/>
    </row>
    <row r="2452" spans="1:22" x14ac:dyDescent="0.25">
      <c r="A2452" t="str">
        <f>IF(RawData!A2452&lt;&gt;"",RawData!A2452,"")</f>
        <v/>
      </c>
      <c r="B2452" t="str">
        <f>IF(RawData!B2452&lt;&gt;"",CONCATENATE(RawData!B2452,", ",RawData!C2452),"")</f>
        <v/>
      </c>
      <c r="C2452" t="str">
        <f>IF(RawData!D2452&lt;&gt;"",RawData!D2452,"")</f>
        <v/>
      </c>
      <c r="D2452" s="28" t="str">
        <f>IF(RawData!E2452&lt;&gt;"",RawData!E2452,"")</f>
        <v/>
      </c>
      <c r="E2452" t="str">
        <f>IF(RawData!F2452&lt;&gt;"",CONCATENATE(RawData!F2452,", ",LEFT(RawData!G2452,1)),"")</f>
        <v/>
      </c>
      <c r="G2452" s="30" t="str">
        <f t="shared" si="38"/>
        <v/>
      </c>
      <c r="H2452" t="str">
        <f>IF(A2452&lt;&gt;"",VLOOKUP(G2452,ScoreRanges!$C$4:$E$8,3),"")</f>
        <v/>
      </c>
      <c r="J2452" s="30" t="str">
        <f>IF(AND(ConversionTable!$F$2&lt;&gt;"",A2452&lt;&gt;""),VLOOKUP(G2452,ConversionTable!B$2:D$402,3),"")</f>
        <v/>
      </c>
      <c r="K2452" t="str">
        <f>IF(AND(ConversionTable!$F$2&lt;&gt;"",A2452&lt;&gt;""),VLOOKUP(J2452,ConversionTable!I$4:K$7,3),"")</f>
        <v/>
      </c>
      <c r="M2452" t="str">
        <f>IF(A2452&lt;&gt;"",(RawData!AC2452*ScoringModel!$B$11+RawData!AD2452*ScoringModel!$B$21+RawData!AE2452*ScoringModel!$B$31)*0.01,"")</f>
        <v/>
      </c>
      <c r="N2452" t="str">
        <f>IF(A2452&lt;&gt;"",(RawData!H2452*ScoringModel!$B$4+RawData!I2452*ScoringModel!$B$5+RawData!J2452*ScoringModel!$B$6+RawData!K2452*ScoringModel!$B$7+RawData!L2452*ScoringModel!$B$8+RawData!M2452*ScoringModel!$B$9+RawData!N2452*ScoringModel!$B$10)*0.01,"")</f>
        <v/>
      </c>
      <c r="O2452" t="str">
        <f>IF(A2452&lt;&gt;"",(RawData!O2452*ScoringModel!$B$14+RawData!P2452*ScoringModel!$B$15+RawData!Q2452*ScoringModel!$B$16+RawData!R2452*ScoringModel!$B$17+RawData!S2452*ScoringModel!$B$18+RawData!T2452*ScoringModel!$B$19+RawData!U2452*ScoringModel!$B$20)*0.01,"")</f>
        <v/>
      </c>
      <c r="P2452" t="str">
        <f>IF(A2452&lt;&gt;"",(RawData!V2452*ScoringModel!$B$24+RawData!W2452*ScoringModel!$B$25+RawData!X2452*ScoringModel!$B$26+RawData!Y2452*ScoringModel!$B$27+RawData!Z2452*ScoringModel!$B$28+RawData!AA2452*ScoringModel!$B$29+RawData!AB2452*ScoringModel!$B$30)*0.01,"")</f>
        <v/>
      </c>
      <c r="Q2452" s="19"/>
      <c r="R2452" s="19"/>
      <c r="S2452" s="19"/>
      <c r="T2452" s="19"/>
      <c r="U2452" s="19"/>
      <c r="V2452" s="19"/>
    </row>
    <row r="2453" spans="1:22" x14ac:dyDescent="0.25">
      <c r="A2453" t="str">
        <f>IF(RawData!A2453&lt;&gt;"",RawData!A2453,"")</f>
        <v/>
      </c>
      <c r="B2453" t="str">
        <f>IF(RawData!B2453&lt;&gt;"",CONCATENATE(RawData!B2453,", ",RawData!C2453),"")</f>
        <v/>
      </c>
      <c r="C2453" t="str">
        <f>IF(RawData!D2453&lt;&gt;"",RawData!D2453,"")</f>
        <v/>
      </c>
      <c r="D2453" s="28" t="str">
        <f>IF(RawData!E2453&lt;&gt;"",RawData!E2453,"")</f>
        <v/>
      </c>
      <c r="E2453" t="str">
        <f>IF(RawData!F2453&lt;&gt;"",CONCATENATE(RawData!F2453,", ",LEFT(RawData!G2453,1)),"")</f>
        <v/>
      </c>
      <c r="G2453" s="30" t="str">
        <f t="shared" si="38"/>
        <v/>
      </c>
      <c r="H2453" t="str">
        <f>IF(A2453&lt;&gt;"",VLOOKUP(G2453,ScoreRanges!$C$4:$E$8,3),"")</f>
        <v/>
      </c>
      <c r="J2453" s="30" t="str">
        <f>IF(AND(ConversionTable!$F$2&lt;&gt;"",A2453&lt;&gt;""),VLOOKUP(G2453,ConversionTable!B$2:D$402,3),"")</f>
        <v/>
      </c>
      <c r="K2453" t="str">
        <f>IF(AND(ConversionTable!$F$2&lt;&gt;"",A2453&lt;&gt;""),VLOOKUP(J2453,ConversionTable!I$4:K$7,3),"")</f>
        <v/>
      </c>
      <c r="M2453" t="str">
        <f>IF(A2453&lt;&gt;"",(RawData!AC2453*ScoringModel!$B$11+RawData!AD2453*ScoringModel!$B$21+RawData!AE2453*ScoringModel!$B$31)*0.01,"")</f>
        <v/>
      </c>
      <c r="N2453" t="str">
        <f>IF(A2453&lt;&gt;"",(RawData!H2453*ScoringModel!$B$4+RawData!I2453*ScoringModel!$B$5+RawData!J2453*ScoringModel!$B$6+RawData!K2453*ScoringModel!$B$7+RawData!L2453*ScoringModel!$B$8+RawData!M2453*ScoringModel!$B$9+RawData!N2453*ScoringModel!$B$10)*0.01,"")</f>
        <v/>
      </c>
      <c r="O2453" t="str">
        <f>IF(A2453&lt;&gt;"",(RawData!O2453*ScoringModel!$B$14+RawData!P2453*ScoringModel!$B$15+RawData!Q2453*ScoringModel!$B$16+RawData!R2453*ScoringModel!$B$17+RawData!S2453*ScoringModel!$B$18+RawData!T2453*ScoringModel!$B$19+RawData!U2453*ScoringModel!$B$20)*0.01,"")</f>
        <v/>
      </c>
      <c r="P2453" t="str">
        <f>IF(A2453&lt;&gt;"",(RawData!V2453*ScoringModel!$B$24+RawData!W2453*ScoringModel!$B$25+RawData!X2453*ScoringModel!$B$26+RawData!Y2453*ScoringModel!$B$27+RawData!Z2453*ScoringModel!$B$28+RawData!AA2453*ScoringModel!$B$29+RawData!AB2453*ScoringModel!$B$30)*0.01,"")</f>
        <v/>
      </c>
      <c r="Q2453" s="19"/>
      <c r="R2453" s="19"/>
      <c r="S2453" s="19"/>
      <c r="T2453" s="19"/>
      <c r="U2453" s="19"/>
      <c r="V2453" s="19"/>
    </row>
    <row r="2454" spans="1:22" x14ac:dyDescent="0.25">
      <c r="A2454" t="str">
        <f>IF(RawData!A2454&lt;&gt;"",RawData!A2454,"")</f>
        <v/>
      </c>
      <c r="B2454" t="str">
        <f>IF(RawData!B2454&lt;&gt;"",CONCATENATE(RawData!B2454,", ",RawData!C2454),"")</f>
        <v/>
      </c>
      <c r="C2454" t="str">
        <f>IF(RawData!D2454&lt;&gt;"",RawData!D2454,"")</f>
        <v/>
      </c>
      <c r="D2454" s="28" t="str">
        <f>IF(RawData!E2454&lt;&gt;"",RawData!E2454,"")</f>
        <v/>
      </c>
      <c r="E2454" t="str">
        <f>IF(RawData!F2454&lt;&gt;"",CONCATENATE(RawData!F2454,", ",LEFT(RawData!G2454,1)),"")</f>
        <v/>
      </c>
      <c r="G2454" s="30" t="str">
        <f t="shared" si="38"/>
        <v/>
      </c>
      <c r="H2454" t="str">
        <f>IF(A2454&lt;&gt;"",VLOOKUP(G2454,ScoreRanges!$C$4:$E$8,3),"")</f>
        <v/>
      </c>
      <c r="J2454" s="30" t="str">
        <f>IF(AND(ConversionTable!$F$2&lt;&gt;"",A2454&lt;&gt;""),VLOOKUP(G2454,ConversionTable!B$2:D$402,3),"")</f>
        <v/>
      </c>
      <c r="K2454" t="str">
        <f>IF(AND(ConversionTable!$F$2&lt;&gt;"",A2454&lt;&gt;""),VLOOKUP(J2454,ConversionTable!I$4:K$7,3),"")</f>
        <v/>
      </c>
      <c r="M2454" t="str">
        <f>IF(A2454&lt;&gt;"",(RawData!AC2454*ScoringModel!$B$11+RawData!AD2454*ScoringModel!$B$21+RawData!AE2454*ScoringModel!$B$31)*0.01,"")</f>
        <v/>
      </c>
      <c r="N2454" t="str">
        <f>IF(A2454&lt;&gt;"",(RawData!H2454*ScoringModel!$B$4+RawData!I2454*ScoringModel!$B$5+RawData!J2454*ScoringModel!$B$6+RawData!K2454*ScoringModel!$B$7+RawData!L2454*ScoringModel!$B$8+RawData!M2454*ScoringModel!$B$9+RawData!N2454*ScoringModel!$B$10)*0.01,"")</f>
        <v/>
      </c>
      <c r="O2454" t="str">
        <f>IF(A2454&lt;&gt;"",(RawData!O2454*ScoringModel!$B$14+RawData!P2454*ScoringModel!$B$15+RawData!Q2454*ScoringModel!$B$16+RawData!R2454*ScoringModel!$B$17+RawData!S2454*ScoringModel!$B$18+RawData!T2454*ScoringModel!$B$19+RawData!U2454*ScoringModel!$B$20)*0.01,"")</f>
        <v/>
      </c>
      <c r="P2454" t="str">
        <f>IF(A2454&lt;&gt;"",(RawData!V2454*ScoringModel!$B$24+RawData!W2454*ScoringModel!$B$25+RawData!X2454*ScoringModel!$B$26+RawData!Y2454*ScoringModel!$B$27+RawData!Z2454*ScoringModel!$B$28+RawData!AA2454*ScoringModel!$B$29+RawData!AB2454*ScoringModel!$B$30)*0.01,"")</f>
        <v/>
      </c>
      <c r="Q2454" s="19"/>
      <c r="R2454" s="19"/>
      <c r="S2454" s="19"/>
      <c r="T2454" s="19"/>
      <c r="U2454" s="19"/>
      <c r="V2454" s="19"/>
    </row>
    <row r="2455" spans="1:22" x14ac:dyDescent="0.25">
      <c r="A2455" t="str">
        <f>IF(RawData!A2455&lt;&gt;"",RawData!A2455,"")</f>
        <v/>
      </c>
      <c r="B2455" t="str">
        <f>IF(RawData!B2455&lt;&gt;"",CONCATENATE(RawData!B2455,", ",RawData!C2455),"")</f>
        <v/>
      </c>
      <c r="C2455" t="str">
        <f>IF(RawData!D2455&lt;&gt;"",RawData!D2455,"")</f>
        <v/>
      </c>
      <c r="D2455" s="28" t="str">
        <f>IF(RawData!E2455&lt;&gt;"",RawData!E2455,"")</f>
        <v/>
      </c>
      <c r="E2455" t="str">
        <f>IF(RawData!F2455&lt;&gt;"",CONCATENATE(RawData!F2455,", ",LEFT(RawData!G2455,1)),"")</f>
        <v/>
      </c>
      <c r="G2455" s="30" t="str">
        <f t="shared" si="38"/>
        <v/>
      </c>
      <c r="H2455" t="str">
        <f>IF(A2455&lt;&gt;"",VLOOKUP(G2455,ScoreRanges!$C$4:$E$8,3),"")</f>
        <v/>
      </c>
      <c r="J2455" s="30" t="str">
        <f>IF(AND(ConversionTable!$F$2&lt;&gt;"",A2455&lt;&gt;""),VLOOKUP(G2455,ConversionTable!B$2:D$402,3),"")</f>
        <v/>
      </c>
      <c r="K2455" t="str">
        <f>IF(AND(ConversionTable!$F$2&lt;&gt;"",A2455&lt;&gt;""),VLOOKUP(J2455,ConversionTable!I$4:K$7,3),"")</f>
        <v/>
      </c>
      <c r="M2455" t="str">
        <f>IF(A2455&lt;&gt;"",(RawData!AC2455*ScoringModel!$B$11+RawData!AD2455*ScoringModel!$B$21+RawData!AE2455*ScoringModel!$B$31)*0.01,"")</f>
        <v/>
      </c>
      <c r="N2455" t="str">
        <f>IF(A2455&lt;&gt;"",(RawData!H2455*ScoringModel!$B$4+RawData!I2455*ScoringModel!$B$5+RawData!J2455*ScoringModel!$B$6+RawData!K2455*ScoringModel!$B$7+RawData!L2455*ScoringModel!$B$8+RawData!M2455*ScoringModel!$B$9+RawData!N2455*ScoringModel!$B$10)*0.01,"")</f>
        <v/>
      </c>
      <c r="O2455" t="str">
        <f>IF(A2455&lt;&gt;"",(RawData!O2455*ScoringModel!$B$14+RawData!P2455*ScoringModel!$B$15+RawData!Q2455*ScoringModel!$B$16+RawData!R2455*ScoringModel!$B$17+RawData!S2455*ScoringModel!$B$18+RawData!T2455*ScoringModel!$B$19+RawData!U2455*ScoringModel!$B$20)*0.01,"")</f>
        <v/>
      </c>
      <c r="P2455" t="str">
        <f>IF(A2455&lt;&gt;"",(RawData!V2455*ScoringModel!$B$24+RawData!W2455*ScoringModel!$B$25+RawData!X2455*ScoringModel!$B$26+RawData!Y2455*ScoringModel!$B$27+RawData!Z2455*ScoringModel!$B$28+RawData!AA2455*ScoringModel!$B$29+RawData!AB2455*ScoringModel!$B$30)*0.01,"")</f>
        <v/>
      </c>
      <c r="Q2455" s="19"/>
      <c r="R2455" s="19"/>
      <c r="S2455" s="19"/>
      <c r="T2455" s="19"/>
      <c r="U2455" s="19"/>
      <c r="V2455" s="19"/>
    </row>
    <row r="2456" spans="1:22" x14ac:dyDescent="0.25">
      <c r="A2456" t="str">
        <f>IF(RawData!A2456&lt;&gt;"",RawData!A2456,"")</f>
        <v/>
      </c>
      <c r="B2456" t="str">
        <f>IF(RawData!B2456&lt;&gt;"",CONCATENATE(RawData!B2456,", ",RawData!C2456),"")</f>
        <v/>
      </c>
      <c r="C2456" t="str">
        <f>IF(RawData!D2456&lt;&gt;"",RawData!D2456,"")</f>
        <v/>
      </c>
      <c r="D2456" s="28" t="str">
        <f>IF(RawData!E2456&lt;&gt;"",RawData!E2456,"")</f>
        <v/>
      </c>
      <c r="E2456" t="str">
        <f>IF(RawData!F2456&lt;&gt;"",CONCATENATE(RawData!F2456,", ",LEFT(RawData!G2456,1)),"")</f>
        <v/>
      </c>
      <c r="G2456" s="30" t="str">
        <f t="shared" si="38"/>
        <v/>
      </c>
      <c r="H2456" t="str">
        <f>IF(A2456&lt;&gt;"",VLOOKUP(G2456,ScoreRanges!$C$4:$E$8,3),"")</f>
        <v/>
      </c>
      <c r="J2456" s="30" t="str">
        <f>IF(AND(ConversionTable!$F$2&lt;&gt;"",A2456&lt;&gt;""),VLOOKUP(G2456,ConversionTable!B$2:D$402,3),"")</f>
        <v/>
      </c>
      <c r="K2456" t="str">
        <f>IF(AND(ConversionTable!$F$2&lt;&gt;"",A2456&lt;&gt;""),VLOOKUP(J2456,ConversionTable!I$4:K$7,3),"")</f>
        <v/>
      </c>
      <c r="M2456" t="str">
        <f>IF(A2456&lt;&gt;"",(RawData!AC2456*ScoringModel!$B$11+RawData!AD2456*ScoringModel!$B$21+RawData!AE2456*ScoringModel!$B$31)*0.01,"")</f>
        <v/>
      </c>
      <c r="N2456" t="str">
        <f>IF(A2456&lt;&gt;"",(RawData!H2456*ScoringModel!$B$4+RawData!I2456*ScoringModel!$B$5+RawData!J2456*ScoringModel!$B$6+RawData!K2456*ScoringModel!$B$7+RawData!L2456*ScoringModel!$B$8+RawData!M2456*ScoringModel!$B$9+RawData!N2456*ScoringModel!$B$10)*0.01,"")</f>
        <v/>
      </c>
      <c r="O2456" t="str">
        <f>IF(A2456&lt;&gt;"",(RawData!O2456*ScoringModel!$B$14+RawData!P2456*ScoringModel!$B$15+RawData!Q2456*ScoringModel!$B$16+RawData!R2456*ScoringModel!$B$17+RawData!S2456*ScoringModel!$B$18+RawData!T2456*ScoringModel!$B$19+RawData!U2456*ScoringModel!$B$20)*0.01,"")</f>
        <v/>
      </c>
      <c r="P2456" t="str">
        <f>IF(A2456&lt;&gt;"",(RawData!V2456*ScoringModel!$B$24+RawData!W2456*ScoringModel!$B$25+RawData!X2456*ScoringModel!$B$26+RawData!Y2456*ScoringModel!$B$27+RawData!Z2456*ScoringModel!$B$28+RawData!AA2456*ScoringModel!$B$29+RawData!AB2456*ScoringModel!$B$30)*0.01,"")</f>
        <v/>
      </c>
      <c r="Q2456" s="19"/>
      <c r="R2456" s="19"/>
      <c r="S2456" s="19"/>
      <c r="T2456" s="19"/>
      <c r="U2456" s="19"/>
      <c r="V2456" s="19"/>
    </row>
    <row r="2457" spans="1:22" x14ac:dyDescent="0.25">
      <c r="A2457" t="str">
        <f>IF(RawData!A2457&lt;&gt;"",RawData!A2457,"")</f>
        <v/>
      </c>
      <c r="B2457" t="str">
        <f>IF(RawData!B2457&lt;&gt;"",CONCATENATE(RawData!B2457,", ",RawData!C2457),"")</f>
        <v/>
      </c>
      <c r="C2457" t="str">
        <f>IF(RawData!D2457&lt;&gt;"",RawData!D2457,"")</f>
        <v/>
      </c>
      <c r="D2457" s="28" t="str">
        <f>IF(RawData!E2457&lt;&gt;"",RawData!E2457,"")</f>
        <v/>
      </c>
      <c r="E2457" t="str">
        <f>IF(RawData!F2457&lt;&gt;"",CONCATENATE(RawData!F2457,", ",LEFT(RawData!G2457,1)),"")</f>
        <v/>
      </c>
      <c r="G2457" s="30" t="str">
        <f t="shared" si="38"/>
        <v/>
      </c>
      <c r="H2457" t="str">
        <f>IF(A2457&lt;&gt;"",VLOOKUP(G2457,ScoreRanges!$C$4:$E$8,3),"")</f>
        <v/>
      </c>
      <c r="J2457" s="30" t="str">
        <f>IF(AND(ConversionTable!$F$2&lt;&gt;"",A2457&lt;&gt;""),VLOOKUP(G2457,ConversionTable!B$2:D$402,3),"")</f>
        <v/>
      </c>
      <c r="K2457" t="str">
        <f>IF(AND(ConversionTable!$F$2&lt;&gt;"",A2457&lt;&gt;""),VLOOKUP(J2457,ConversionTable!I$4:K$7,3),"")</f>
        <v/>
      </c>
      <c r="M2457" t="str">
        <f>IF(A2457&lt;&gt;"",(RawData!AC2457*ScoringModel!$B$11+RawData!AD2457*ScoringModel!$B$21+RawData!AE2457*ScoringModel!$B$31)*0.01,"")</f>
        <v/>
      </c>
      <c r="N2457" t="str">
        <f>IF(A2457&lt;&gt;"",(RawData!H2457*ScoringModel!$B$4+RawData!I2457*ScoringModel!$B$5+RawData!J2457*ScoringModel!$B$6+RawData!K2457*ScoringModel!$B$7+RawData!L2457*ScoringModel!$B$8+RawData!M2457*ScoringModel!$B$9+RawData!N2457*ScoringModel!$B$10)*0.01,"")</f>
        <v/>
      </c>
      <c r="O2457" t="str">
        <f>IF(A2457&lt;&gt;"",(RawData!O2457*ScoringModel!$B$14+RawData!P2457*ScoringModel!$B$15+RawData!Q2457*ScoringModel!$B$16+RawData!R2457*ScoringModel!$B$17+RawData!S2457*ScoringModel!$B$18+RawData!T2457*ScoringModel!$B$19+RawData!U2457*ScoringModel!$B$20)*0.01,"")</f>
        <v/>
      </c>
      <c r="P2457" t="str">
        <f>IF(A2457&lt;&gt;"",(RawData!V2457*ScoringModel!$B$24+RawData!W2457*ScoringModel!$B$25+RawData!X2457*ScoringModel!$B$26+RawData!Y2457*ScoringModel!$B$27+RawData!Z2457*ScoringModel!$B$28+RawData!AA2457*ScoringModel!$B$29+RawData!AB2457*ScoringModel!$B$30)*0.01,"")</f>
        <v/>
      </c>
      <c r="Q2457" s="19"/>
      <c r="R2457" s="19"/>
      <c r="S2457" s="19"/>
      <c r="T2457" s="19"/>
      <c r="U2457" s="19"/>
      <c r="V2457" s="19"/>
    </row>
    <row r="2458" spans="1:22" x14ac:dyDescent="0.25">
      <c r="A2458" t="str">
        <f>IF(RawData!A2458&lt;&gt;"",RawData!A2458,"")</f>
        <v/>
      </c>
      <c r="B2458" t="str">
        <f>IF(RawData!B2458&lt;&gt;"",CONCATENATE(RawData!B2458,", ",RawData!C2458),"")</f>
        <v/>
      </c>
      <c r="C2458" t="str">
        <f>IF(RawData!D2458&lt;&gt;"",RawData!D2458,"")</f>
        <v/>
      </c>
      <c r="D2458" s="28" t="str">
        <f>IF(RawData!E2458&lt;&gt;"",RawData!E2458,"")</f>
        <v/>
      </c>
      <c r="E2458" t="str">
        <f>IF(RawData!F2458&lt;&gt;"",CONCATENATE(RawData!F2458,", ",LEFT(RawData!G2458,1)),"")</f>
        <v/>
      </c>
      <c r="G2458" s="30" t="str">
        <f t="shared" si="38"/>
        <v/>
      </c>
      <c r="H2458" t="str">
        <f>IF(A2458&lt;&gt;"",VLOOKUP(G2458,ScoreRanges!$C$4:$E$8,3),"")</f>
        <v/>
      </c>
      <c r="J2458" s="30" t="str">
        <f>IF(AND(ConversionTable!$F$2&lt;&gt;"",A2458&lt;&gt;""),VLOOKUP(G2458,ConversionTable!B$2:D$402,3),"")</f>
        <v/>
      </c>
      <c r="K2458" t="str">
        <f>IF(AND(ConversionTable!$F$2&lt;&gt;"",A2458&lt;&gt;""),VLOOKUP(J2458,ConversionTable!I$4:K$7,3),"")</f>
        <v/>
      </c>
      <c r="M2458" t="str">
        <f>IF(A2458&lt;&gt;"",(RawData!AC2458*ScoringModel!$B$11+RawData!AD2458*ScoringModel!$B$21+RawData!AE2458*ScoringModel!$B$31)*0.01,"")</f>
        <v/>
      </c>
      <c r="N2458" t="str">
        <f>IF(A2458&lt;&gt;"",(RawData!H2458*ScoringModel!$B$4+RawData!I2458*ScoringModel!$B$5+RawData!J2458*ScoringModel!$B$6+RawData!K2458*ScoringModel!$B$7+RawData!L2458*ScoringModel!$B$8+RawData!M2458*ScoringModel!$B$9+RawData!N2458*ScoringModel!$B$10)*0.01,"")</f>
        <v/>
      </c>
      <c r="O2458" t="str">
        <f>IF(A2458&lt;&gt;"",(RawData!O2458*ScoringModel!$B$14+RawData!P2458*ScoringModel!$B$15+RawData!Q2458*ScoringModel!$B$16+RawData!R2458*ScoringModel!$B$17+RawData!S2458*ScoringModel!$B$18+RawData!T2458*ScoringModel!$B$19+RawData!U2458*ScoringModel!$B$20)*0.01,"")</f>
        <v/>
      </c>
      <c r="P2458" t="str">
        <f>IF(A2458&lt;&gt;"",(RawData!V2458*ScoringModel!$B$24+RawData!W2458*ScoringModel!$B$25+RawData!X2458*ScoringModel!$B$26+RawData!Y2458*ScoringModel!$B$27+RawData!Z2458*ScoringModel!$B$28+RawData!AA2458*ScoringModel!$B$29+RawData!AB2458*ScoringModel!$B$30)*0.01,"")</f>
        <v/>
      </c>
      <c r="Q2458" s="19"/>
      <c r="R2458" s="19"/>
      <c r="S2458" s="19"/>
      <c r="T2458" s="19"/>
      <c r="U2458" s="19"/>
      <c r="V2458" s="19"/>
    </row>
    <row r="2459" spans="1:22" x14ac:dyDescent="0.25">
      <c r="A2459" t="str">
        <f>IF(RawData!A2459&lt;&gt;"",RawData!A2459,"")</f>
        <v/>
      </c>
      <c r="B2459" t="str">
        <f>IF(RawData!B2459&lt;&gt;"",CONCATENATE(RawData!B2459,", ",RawData!C2459),"")</f>
        <v/>
      </c>
      <c r="C2459" t="str">
        <f>IF(RawData!D2459&lt;&gt;"",RawData!D2459,"")</f>
        <v/>
      </c>
      <c r="D2459" s="28" t="str">
        <f>IF(RawData!E2459&lt;&gt;"",RawData!E2459,"")</f>
        <v/>
      </c>
      <c r="E2459" t="str">
        <f>IF(RawData!F2459&lt;&gt;"",CONCATENATE(RawData!F2459,", ",LEFT(RawData!G2459,1)),"")</f>
        <v/>
      </c>
      <c r="G2459" s="30" t="str">
        <f t="shared" si="38"/>
        <v/>
      </c>
      <c r="H2459" t="str">
        <f>IF(A2459&lt;&gt;"",VLOOKUP(G2459,ScoreRanges!$C$4:$E$8,3),"")</f>
        <v/>
      </c>
      <c r="J2459" s="30" t="str">
        <f>IF(AND(ConversionTable!$F$2&lt;&gt;"",A2459&lt;&gt;""),VLOOKUP(G2459,ConversionTable!B$2:D$402,3),"")</f>
        <v/>
      </c>
      <c r="K2459" t="str">
        <f>IF(AND(ConversionTable!$F$2&lt;&gt;"",A2459&lt;&gt;""),VLOOKUP(J2459,ConversionTable!I$4:K$7,3),"")</f>
        <v/>
      </c>
      <c r="M2459" t="str">
        <f>IF(A2459&lt;&gt;"",(RawData!AC2459*ScoringModel!$B$11+RawData!AD2459*ScoringModel!$B$21+RawData!AE2459*ScoringModel!$B$31)*0.01,"")</f>
        <v/>
      </c>
      <c r="N2459" t="str">
        <f>IF(A2459&lt;&gt;"",(RawData!H2459*ScoringModel!$B$4+RawData!I2459*ScoringModel!$B$5+RawData!J2459*ScoringModel!$B$6+RawData!K2459*ScoringModel!$B$7+RawData!L2459*ScoringModel!$B$8+RawData!M2459*ScoringModel!$B$9+RawData!N2459*ScoringModel!$B$10)*0.01,"")</f>
        <v/>
      </c>
      <c r="O2459" t="str">
        <f>IF(A2459&lt;&gt;"",(RawData!O2459*ScoringModel!$B$14+RawData!P2459*ScoringModel!$B$15+RawData!Q2459*ScoringModel!$B$16+RawData!R2459*ScoringModel!$B$17+RawData!S2459*ScoringModel!$B$18+RawData!T2459*ScoringModel!$B$19+RawData!U2459*ScoringModel!$B$20)*0.01,"")</f>
        <v/>
      </c>
      <c r="P2459" t="str">
        <f>IF(A2459&lt;&gt;"",(RawData!V2459*ScoringModel!$B$24+RawData!W2459*ScoringModel!$B$25+RawData!X2459*ScoringModel!$B$26+RawData!Y2459*ScoringModel!$B$27+RawData!Z2459*ScoringModel!$B$28+RawData!AA2459*ScoringModel!$B$29+RawData!AB2459*ScoringModel!$B$30)*0.01,"")</f>
        <v/>
      </c>
      <c r="Q2459" s="19"/>
      <c r="R2459" s="19"/>
      <c r="S2459" s="19"/>
      <c r="T2459" s="19"/>
      <c r="U2459" s="19"/>
      <c r="V2459" s="19"/>
    </row>
    <row r="2460" spans="1:22" x14ac:dyDescent="0.25">
      <c r="A2460" t="str">
        <f>IF(RawData!A2460&lt;&gt;"",RawData!A2460,"")</f>
        <v/>
      </c>
      <c r="B2460" t="str">
        <f>IF(RawData!B2460&lt;&gt;"",CONCATENATE(RawData!B2460,", ",RawData!C2460),"")</f>
        <v/>
      </c>
      <c r="C2460" t="str">
        <f>IF(RawData!D2460&lt;&gt;"",RawData!D2460,"")</f>
        <v/>
      </c>
      <c r="D2460" s="28" t="str">
        <f>IF(RawData!E2460&lt;&gt;"",RawData!E2460,"")</f>
        <v/>
      </c>
      <c r="E2460" t="str">
        <f>IF(RawData!F2460&lt;&gt;"",CONCATENATE(RawData!F2460,", ",LEFT(RawData!G2460,1)),"")</f>
        <v/>
      </c>
      <c r="G2460" s="30" t="str">
        <f t="shared" si="38"/>
        <v/>
      </c>
      <c r="H2460" t="str">
        <f>IF(A2460&lt;&gt;"",VLOOKUP(G2460,ScoreRanges!$C$4:$E$8,3),"")</f>
        <v/>
      </c>
      <c r="J2460" s="30" t="str">
        <f>IF(AND(ConversionTable!$F$2&lt;&gt;"",A2460&lt;&gt;""),VLOOKUP(G2460,ConversionTable!B$2:D$402,3),"")</f>
        <v/>
      </c>
      <c r="K2460" t="str">
        <f>IF(AND(ConversionTable!$F$2&lt;&gt;"",A2460&lt;&gt;""),VLOOKUP(J2460,ConversionTable!I$4:K$7,3),"")</f>
        <v/>
      </c>
      <c r="M2460" t="str">
        <f>IF(A2460&lt;&gt;"",(RawData!AC2460*ScoringModel!$B$11+RawData!AD2460*ScoringModel!$B$21+RawData!AE2460*ScoringModel!$B$31)*0.01,"")</f>
        <v/>
      </c>
      <c r="N2460" t="str">
        <f>IF(A2460&lt;&gt;"",(RawData!H2460*ScoringModel!$B$4+RawData!I2460*ScoringModel!$B$5+RawData!J2460*ScoringModel!$B$6+RawData!K2460*ScoringModel!$B$7+RawData!L2460*ScoringModel!$B$8+RawData!M2460*ScoringModel!$B$9+RawData!N2460*ScoringModel!$B$10)*0.01,"")</f>
        <v/>
      </c>
      <c r="O2460" t="str">
        <f>IF(A2460&lt;&gt;"",(RawData!O2460*ScoringModel!$B$14+RawData!P2460*ScoringModel!$B$15+RawData!Q2460*ScoringModel!$B$16+RawData!R2460*ScoringModel!$B$17+RawData!S2460*ScoringModel!$B$18+RawData!T2460*ScoringModel!$B$19+RawData!U2460*ScoringModel!$B$20)*0.01,"")</f>
        <v/>
      </c>
      <c r="P2460" t="str">
        <f>IF(A2460&lt;&gt;"",(RawData!V2460*ScoringModel!$B$24+RawData!W2460*ScoringModel!$B$25+RawData!X2460*ScoringModel!$B$26+RawData!Y2460*ScoringModel!$B$27+RawData!Z2460*ScoringModel!$B$28+RawData!AA2460*ScoringModel!$B$29+RawData!AB2460*ScoringModel!$B$30)*0.01,"")</f>
        <v/>
      </c>
      <c r="Q2460" s="19"/>
      <c r="R2460" s="19"/>
      <c r="S2460" s="19"/>
      <c r="T2460" s="19"/>
      <c r="U2460" s="19"/>
      <c r="V2460" s="19"/>
    </row>
    <row r="2461" spans="1:22" x14ac:dyDescent="0.25">
      <c r="A2461" t="str">
        <f>IF(RawData!A2461&lt;&gt;"",RawData!A2461,"")</f>
        <v/>
      </c>
      <c r="B2461" t="str">
        <f>IF(RawData!B2461&lt;&gt;"",CONCATENATE(RawData!B2461,", ",RawData!C2461),"")</f>
        <v/>
      </c>
      <c r="C2461" t="str">
        <f>IF(RawData!D2461&lt;&gt;"",RawData!D2461,"")</f>
        <v/>
      </c>
      <c r="D2461" s="28" t="str">
        <f>IF(RawData!E2461&lt;&gt;"",RawData!E2461,"")</f>
        <v/>
      </c>
      <c r="E2461" t="str">
        <f>IF(RawData!F2461&lt;&gt;"",CONCATENATE(RawData!F2461,", ",LEFT(RawData!G2461,1)),"")</f>
        <v/>
      </c>
      <c r="G2461" s="30" t="str">
        <f t="shared" si="38"/>
        <v/>
      </c>
      <c r="H2461" t="str">
        <f>IF(A2461&lt;&gt;"",VLOOKUP(G2461,ScoreRanges!$C$4:$E$8,3),"")</f>
        <v/>
      </c>
      <c r="J2461" s="30" t="str">
        <f>IF(AND(ConversionTable!$F$2&lt;&gt;"",A2461&lt;&gt;""),VLOOKUP(G2461,ConversionTable!B$2:D$402,3),"")</f>
        <v/>
      </c>
      <c r="K2461" t="str">
        <f>IF(AND(ConversionTable!$F$2&lt;&gt;"",A2461&lt;&gt;""),VLOOKUP(J2461,ConversionTable!I$4:K$7,3),"")</f>
        <v/>
      </c>
      <c r="M2461" t="str">
        <f>IF(A2461&lt;&gt;"",(RawData!AC2461*ScoringModel!$B$11+RawData!AD2461*ScoringModel!$B$21+RawData!AE2461*ScoringModel!$B$31)*0.01,"")</f>
        <v/>
      </c>
      <c r="N2461" t="str">
        <f>IF(A2461&lt;&gt;"",(RawData!H2461*ScoringModel!$B$4+RawData!I2461*ScoringModel!$B$5+RawData!J2461*ScoringModel!$B$6+RawData!K2461*ScoringModel!$B$7+RawData!L2461*ScoringModel!$B$8+RawData!M2461*ScoringModel!$B$9+RawData!N2461*ScoringModel!$B$10)*0.01,"")</f>
        <v/>
      </c>
      <c r="O2461" t="str">
        <f>IF(A2461&lt;&gt;"",(RawData!O2461*ScoringModel!$B$14+RawData!P2461*ScoringModel!$B$15+RawData!Q2461*ScoringModel!$B$16+RawData!R2461*ScoringModel!$B$17+RawData!S2461*ScoringModel!$B$18+RawData!T2461*ScoringModel!$B$19+RawData!U2461*ScoringModel!$B$20)*0.01,"")</f>
        <v/>
      </c>
      <c r="P2461" t="str">
        <f>IF(A2461&lt;&gt;"",(RawData!V2461*ScoringModel!$B$24+RawData!W2461*ScoringModel!$B$25+RawData!X2461*ScoringModel!$B$26+RawData!Y2461*ScoringModel!$B$27+RawData!Z2461*ScoringModel!$B$28+RawData!AA2461*ScoringModel!$B$29+RawData!AB2461*ScoringModel!$B$30)*0.01,"")</f>
        <v/>
      </c>
      <c r="Q2461" s="19"/>
      <c r="R2461" s="19"/>
      <c r="S2461" s="19"/>
      <c r="T2461" s="19"/>
      <c r="U2461" s="19"/>
      <c r="V2461" s="19"/>
    </row>
    <row r="2462" spans="1:22" x14ac:dyDescent="0.25">
      <c r="A2462" t="str">
        <f>IF(RawData!A2462&lt;&gt;"",RawData!A2462,"")</f>
        <v/>
      </c>
      <c r="B2462" t="str">
        <f>IF(RawData!B2462&lt;&gt;"",CONCATENATE(RawData!B2462,", ",RawData!C2462),"")</f>
        <v/>
      </c>
      <c r="C2462" t="str">
        <f>IF(RawData!D2462&lt;&gt;"",RawData!D2462,"")</f>
        <v/>
      </c>
      <c r="D2462" s="28" t="str">
        <f>IF(RawData!E2462&lt;&gt;"",RawData!E2462,"")</f>
        <v/>
      </c>
      <c r="E2462" t="str">
        <f>IF(RawData!F2462&lt;&gt;"",CONCATENATE(RawData!F2462,", ",LEFT(RawData!G2462,1)),"")</f>
        <v/>
      </c>
      <c r="G2462" s="30" t="str">
        <f t="shared" si="38"/>
        <v/>
      </c>
      <c r="H2462" t="str">
        <f>IF(A2462&lt;&gt;"",VLOOKUP(G2462,ScoreRanges!$C$4:$E$8,3),"")</f>
        <v/>
      </c>
      <c r="J2462" s="30" t="str">
        <f>IF(AND(ConversionTable!$F$2&lt;&gt;"",A2462&lt;&gt;""),VLOOKUP(G2462,ConversionTable!B$2:D$402,3),"")</f>
        <v/>
      </c>
      <c r="K2462" t="str">
        <f>IF(AND(ConversionTable!$F$2&lt;&gt;"",A2462&lt;&gt;""),VLOOKUP(J2462,ConversionTable!I$4:K$7,3),"")</f>
        <v/>
      </c>
      <c r="M2462" t="str">
        <f>IF(A2462&lt;&gt;"",(RawData!AC2462*ScoringModel!$B$11+RawData!AD2462*ScoringModel!$B$21+RawData!AE2462*ScoringModel!$B$31)*0.01,"")</f>
        <v/>
      </c>
      <c r="N2462" t="str">
        <f>IF(A2462&lt;&gt;"",(RawData!H2462*ScoringModel!$B$4+RawData!I2462*ScoringModel!$B$5+RawData!J2462*ScoringModel!$B$6+RawData!K2462*ScoringModel!$B$7+RawData!L2462*ScoringModel!$B$8+RawData!M2462*ScoringModel!$B$9+RawData!N2462*ScoringModel!$B$10)*0.01,"")</f>
        <v/>
      </c>
      <c r="O2462" t="str">
        <f>IF(A2462&lt;&gt;"",(RawData!O2462*ScoringModel!$B$14+RawData!P2462*ScoringModel!$B$15+RawData!Q2462*ScoringModel!$B$16+RawData!R2462*ScoringModel!$B$17+RawData!S2462*ScoringModel!$B$18+RawData!T2462*ScoringModel!$B$19+RawData!U2462*ScoringModel!$B$20)*0.01,"")</f>
        <v/>
      </c>
      <c r="P2462" t="str">
        <f>IF(A2462&lt;&gt;"",(RawData!V2462*ScoringModel!$B$24+RawData!W2462*ScoringModel!$B$25+RawData!X2462*ScoringModel!$B$26+RawData!Y2462*ScoringModel!$B$27+RawData!Z2462*ScoringModel!$B$28+RawData!AA2462*ScoringModel!$B$29+RawData!AB2462*ScoringModel!$B$30)*0.01,"")</f>
        <v/>
      </c>
      <c r="Q2462" s="19"/>
      <c r="R2462" s="19"/>
      <c r="S2462" s="19"/>
      <c r="T2462" s="19"/>
      <c r="U2462" s="19"/>
      <c r="V2462" s="19"/>
    </row>
    <row r="2463" spans="1:22" x14ac:dyDescent="0.25">
      <c r="A2463" t="str">
        <f>IF(RawData!A2463&lt;&gt;"",RawData!A2463,"")</f>
        <v/>
      </c>
      <c r="B2463" t="str">
        <f>IF(RawData!B2463&lt;&gt;"",CONCATENATE(RawData!B2463,", ",RawData!C2463),"")</f>
        <v/>
      </c>
      <c r="C2463" t="str">
        <f>IF(RawData!D2463&lt;&gt;"",RawData!D2463,"")</f>
        <v/>
      </c>
      <c r="D2463" s="28" t="str">
        <f>IF(RawData!E2463&lt;&gt;"",RawData!E2463,"")</f>
        <v/>
      </c>
      <c r="E2463" t="str">
        <f>IF(RawData!F2463&lt;&gt;"",CONCATENATE(RawData!F2463,", ",LEFT(RawData!G2463,1)),"")</f>
        <v/>
      </c>
      <c r="G2463" s="30" t="str">
        <f t="shared" si="38"/>
        <v/>
      </c>
      <c r="H2463" t="str">
        <f>IF(A2463&lt;&gt;"",VLOOKUP(G2463,ScoreRanges!$C$4:$E$8,3),"")</f>
        <v/>
      </c>
      <c r="J2463" s="30" t="str">
        <f>IF(AND(ConversionTable!$F$2&lt;&gt;"",A2463&lt;&gt;""),VLOOKUP(G2463,ConversionTable!B$2:D$402,3),"")</f>
        <v/>
      </c>
      <c r="K2463" t="str">
        <f>IF(AND(ConversionTable!$F$2&lt;&gt;"",A2463&lt;&gt;""),VLOOKUP(J2463,ConversionTable!I$4:K$7,3),"")</f>
        <v/>
      </c>
      <c r="M2463" t="str">
        <f>IF(A2463&lt;&gt;"",(RawData!AC2463*ScoringModel!$B$11+RawData!AD2463*ScoringModel!$B$21+RawData!AE2463*ScoringModel!$B$31)*0.01,"")</f>
        <v/>
      </c>
      <c r="N2463" t="str">
        <f>IF(A2463&lt;&gt;"",(RawData!H2463*ScoringModel!$B$4+RawData!I2463*ScoringModel!$B$5+RawData!J2463*ScoringModel!$B$6+RawData!K2463*ScoringModel!$B$7+RawData!L2463*ScoringModel!$B$8+RawData!M2463*ScoringModel!$B$9+RawData!N2463*ScoringModel!$B$10)*0.01,"")</f>
        <v/>
      </c>
      <c r="O2463" t="str">
        <f>IF(A2463&lt;&gt;"",(RawData!O2463*ScoringModel!$B$14+RawData!P2463*ScoringModel!$B$15+RawData!Q2463*ScoringModel!$B$16+RawData!R2463*ScoringModel!$B$17+RawData!S2463*ScoringModel!$B$18+RawData!T2463*ScoringModel!$B$19+RawData!U2463*ScoringModel!$B$20)*0.01,"")</f>
        <v/>
      </c>
      <c r="P2463" t="str">
        <f>IF(A2463&lt;&gt;"",(RawData!V2463*ScoringModel!$B$24+RawData!W2463*ScoringModel!$B$25+RawData!X2463*ScoringModel!$B$26+RawData!Y2463*ScoringModel!$B$27+RawData!Z2463*ScoringModel!$B$28+RawData!AA2463*ScoringModel!$B$29+RawData!AB2463*ScoringModel!$B$30)*0.01,"")</f>
        <v/>
      </c>
      <c r="Q2463" s="19"/>
      <c r="R2463" s="19"/>
      <c r="S2463" s="19"/>
      <c r="T2463" s="19"/>
      <c r="U2463" s="19"/>
      <c r="V2463" s="19"/>
    </row>
    <row r="2464" spans="1:22" x14ac:dyDescent="0.25">
      <c r="A2464" t="str">
        <f>IF(RawData!A2464&lt;&gt;"",RawData!A2464,"")</f>
        <v/>
      </c>
      <c r="B2464" t="str">
        <f>IF(RawData!B2464&lt;&gt;"",CONCATENATE(RawData!B2464,", ",RawData!C2464),"")</f>
        <v/>
      </c>
      <c r="C2464" t="str">
        <f>IF(RawData!D2464&lt;&gt;"",RawData!D2464,"")</f>
        <v/>
      </c>
      <c r="D2464" s="28" t="str">
        <f>IF(RawData!E2464&lt;&gt;"",RawData!E2464,"")</f>
        <v/>
      </c>
      <c r="E2464" t="str">
        <f>IF(RawData!F2464&lt;&gt;"",CONCATENATE(RawData!F2464,", ",LEFT(RawData!G2464,1)),"")</f>
        <v/>
      </c>
      <c r="G2464" s="30" t="str">
        <f t="shared" si="38"/>
        <v/>
      </c>
      <c r="H2464" t="str">
        <f>IF(A2464&lt;&gt;"",VLOOKUP(G2464,ScoreRanges!$C$4:$E$8,3),"")</f>
        <v/>
      </c>
      <c r="J2464" s="30" t="str">
        <f>IF(AND(ConversionTable!$F$2&lt;&gt;"",A2464&lt;&gt;""),VLOOKUP(G2464,ConversionTable!B$2:D$402,3),"")</f>
        <v/>
      </c>
      <c r="K2464" t="str">
        <f>IF(AND(ConversionTable!$F$2&lt;&gt;"",A2464&lt;&gt;""),VLOOKUP(J2464,ConversionTable!I$4:K$7,3),"")</f>
        <v/>
      </c>
      <c r="M2464" t="str">
        <f>IF(A2464&lt;&gt;"",(RawData!AC2464*ScoringModel!$B$11+RawData!AD2464*ScoringModel!$B$21+RawData!AE2464*ScoringModel!$B$31)*0.01,"")</f>
        <v/>
      </c>
      <c r="N2464" t="str">
        <f>IF(A2464&lt;&gt;"",(RawData!H2464*ScoringModel!$B$4+RawData!I2464*ScoringModel!$B$5+RawData!J2464*ScoringModel!$B$6+RawData!K2464*ScoringModel!$B$7+RawData!L2464*ScoringModel!$B$8+RawData!M2464*ScoringModel!$B$9+RawData!N2464*ScoringModel!$B$10)*0.01,"")</f>
        <v/>
      </c>
      <c r="O2464" t="str">
        <f>IF(A2464&lt;&gt;"",(RawData!O2464*ScoringModel!$B$14+RawData!P2464*ScoringModel!$B$15+RawData!Q2464*ScoringModel!$B$16+RawData!R2464*ScoringModel!$B$17+RawData!S2464*ScoringModel!$B$18+RawData!T2464*ScoringModel!$B$19+RawData!U2464*ScoringModel!$B$20)*0.01,"")</f>
        <v/>
      </c>
      <c r="P2464" t="str">
        <f>IF(A2464&lt;&gt;"",(RawData!V2464*ScoringModel!$B$24+RawData!W2464*ScoringModel!$B$25+RawData!X2464*ScoringModel!$B$26+RawData!Y2464*ScoringModel!$B$27+RawData!Z2464*ScoringModel!$B$28+RawData!AA2464*ScoringModel!$B$29+RawData!AB2464*ScoringModel!$B$30)*0.01,"")</f>
        <v/>
      </c>
      <c r="Q2464" s="19"/>
      <c r="R2464" s="19"/>
      <c r="S2464" s="19"/>
      <c r="T2464" s="19"/>
      <c r="U2464" s="19"/>
      <c r="V2464" s="19"/>
    </row>
    <row r="2465" spans="1:22" x14ac:dyDescent="0.25">
      <c r="A2465" t="str">
        <f>IF(RawData!A2465&lt;&gt;"",RawData!A2465,"")</f>
        <v/>
      </c>
      <c r="B2465" t="str">
        <f>IF(RawData!B2465&lt;&gt;"",CONCATENATE(RawData!B2465,", ",RawData!C2465),"")</f>
        <v/>
      </c>
      <c r="C2465" t="str">
        <f>IF(RawData!D2465&lt;&gt;"",RawData!D2465,"")</f>
        <v/>
      </c>
      <c r="D2465" s="28" t="str">
        <f>IF(RawData!E2465&lt;&gt;"",RawData!E2465,"")</f>
        <v/>
      </c>
      <c r="E2465" t="str">
        <f>IF(RawData!F2465&lt;&gt;"",CONCATENATE(RawData!F2465,", ",LEFT(RawData!G2465,1)),"")</f>
        <v/>
      </c>
      <c r="G2465" s="30" t="str">
        <f t="shared" si="38"/>
        <v/>
      </c>
      <c r="H2465" t="str">
        <f>IF(A2465&lt;&gt;"",VLOOKUP(G2465,ScoreRanges!$C$4:$E$8,3),"")</f>
        <v/>
      </c>
      <c r="J2465" s="30" t="str">
        <f>IF(AND(ConversionTable!$F$2&lt;&gt;"",A2465&lt;&gt;""),VLOOKUP(G2465,ConversionTable!B$2:D$402,3),"")</f>
        <v/>
      </c>
      <c r="K2465" t="str">
        <f>IF(AND(ConversionTable!$F$2&lt;&gt;"",A2465&lt;&gt;""),VLOOKUP(J2465,ConversionTable!I$4:K$7,3),"")</f>
        <v/>
      </c>
      <c r="M2465" t="str">
        <f>IF(A2465&lt;&gt;"",(RawData!AC2465*ScoringModel!$B$11+RawData!AD2465*ScoringModel!$B$21+RawData!AE2465*ScoringModel!$B$31)*0.01,"")</f>
        <v/>
      </c>
      <c r="N2465" t="str">
        <f>IF(A2465&lt;&gt;"",(RawData!H2465*ScoringModel!$B$4+RawData!I2465*ScoringModel!$B$5+RawData!J2465*ScoringModel!$B$6+RawData!K2465*ScoringModel!$B$7+RawData!L2465*ScoringModel!$B$8+RawData!M2465*ScoringModel!$B$9+RawData!N2465*ScoringModel!$B$10)*0.01,"")</f>
        <v/>
      </c>
      <c r="O2465" t="str">
        <f>IF(A2465&lt;&gt;"",(RawData!O2465*ScoringModel!$B$14+RawData!P2465*ScoringModel!$B$15+RawData!Q2465*ScoringModel!$B$16+RawData!R2465*ScoringModel!$B$17+RawData!S2465*ScoringModel!$B$18+RawData!T2465*ScoringModel!$B$19+RawData!U2465*ScoringModel!$B$20)*0.01,"")</f>
        <v/>
      </c>
      <c r="P2465" t="str">
        <f>IF(A2465&lt;&gt;"",(RawData!V2465*ScoringModel!$B$24+RawData!W2465*ScoringModel!$B$25+RawData!X2465*ScoringModel!$B$26+RawData!Y2465*ScoringModel!$B$27+RawData!Z2465*ScoringModel!$B$28+RawData!AA2465*ScoringModel!$B$29+RawData!AB2465*ScoringModel!$B$30)*0.01,"")</f>
        <v/>
      </c>
      <c r="Q2465" s="19"/>
      <c r="R2465" s="19"/>
      <c r="S2465" s="19"/>
      <c r="T2465" s="19"/>
      <c r="U2465" s="19"/>
      <c r="V2465" s="19"/>
    </row>
    <row r="2466" spans="1:22" x14ac:dyDescent="0.25">
      <c r="A2466" t="str">
        <f>IF(RawData!A2466&lt;&gt;"",RawData!A2466,"")</f>
        <v/>
      </c>
      <c r="B2466" t="str">
        <f>IF(RawData!B2466&lt;&gt;"",CONCATENATE(RawData!B2466,", ",RawData!C2466),"")</f>
        <v/>
      </c>
      <c r="C2466" t="str">
        <f>IF(RawData!D2466&lt;&gt;"",RawData!D2466,"")</f>
        <v/>
      </c>
      <c r="D2466" s="28" t="str">
        <f>IF(RawData!E2466&lt;&gt;"",RawData!E2466,"")</f>
        <v/>
      </c>
      <c r="E2466" t="str">
        <f>IF(RawData!F2466&lt;&gt;"",CONCATENATE(RawData!F2466,", ",LEFT(RawData!G2466,1)),"")</f>
        <v/>
      </c>
      <c r="G2466" s="30" t="str">
        <f t="shared" si="38"/>
        <v/>
      </c>
      <c r="H2466" t="str">
        <f>IF(A2466&lt;&gt;"",VLOOKUP(G2466,ScoreRanges!$C$4:$E$8,3),"")</f>
        <v/>
      </c>
      <c r="J2466" s="30" t="str">
        <f>IF(AND(ConversionTable!$F$2&lt;&gt;"",A2466&lt;&gt;""),VLOOKUP(G2466,ConversionTable!B$2:D$402,3),"")</f>
        <v/>
      </c>
      <c r="K2466" t="str">
        <f>IF(AND(ConversionTable!$F$2&lt;&gt;"",A2466&lt;&gt;""),VLOOKUP(J2466,ConversionTable!I$4:K$7,3),"")</f>
        <v/>
      </c>
      <c r="M2466" t="str">
        <f>IF(A2466&lt;&gt;"",(RawData!AC2466*ScoringModel!$B$11+RawData!AD2466*ScoringModel!$B$21+RawData!AE2466*ScoringModel!$B$31)*0.01,"")</f>
        <v/>
      </c>
      <c r="N2466" t="str">
        <f>IF(A2466&lt;&gt;"",(RawData!H2466*ScoringModel!$B$4+RawData!I2466*ScoringModel!$B$5+RawData!J2466*ScoringModel!$B$6+RawData!K2466*ScoringModel!$B$7+RawData!L2466*ScoringModel!$B$8+RawData!M2466*ScoringModel!$B$9+RawData!N2466*ScoringModel!$B$10)*0.01,"")</f>
        <v/>
      </c>
      <c r="O2466" t="str">
        <f>IF(A2466&lt;&gt;"",(RawData!O2466*ScoringModel!$B$14+RawData!P2466*ScoringModel!$B$15+RawData!Q2466*ScoringModel!$B$16+RawData!R2466*ScoringModel!$B$17+RawData!S2466*ScoringModel!$B$18+RawData!T2466*ScoringModel!$B$19+RawData!U2466*ScoringModel!$B$20)*0.01,"")</f>
        <v/>
      </c>
      <c r="P2466" t="str">
        <f>IF(A2466&lt;&gt;"",(RawData!V2466*ScoringModel!$B$24+RawData!W2466*ScoringModel!$B$25+RawData!X2466*ScoringModel!$B$26+RawData!Y2466*ScoringModel!$B$27+RawData!Z2466*ScoringModel!$B$28+RawData!AA2466*ScoringModel!$B$29+RawData!AB2466*ScoringModel!$B$30)*0.01,"")</f>
        <v/>
      </c>
      <c r="Q2466" s="19"/>
      <c r="R2466" s="19"/>
      <c r="S2466" s="19"/>
      <c r="T2466" s="19"/>
      <c r="U2466" s="19"/>
      <c r="V2466" s="19"/>
    </row>
    <row r="2467" spans="1:22" x14ac:dyDescent="0.25">
      <c r="A2467" t="str">
        <f>IF(RawData!A2467&lt;&gt;"",RawData!A2467,"")</f>
        <v/>
      </c>
      <c r="B2467" t="str">
        <f>IF(RawData!B2467&lt;&gt;"",CONCATENATE(RawData!B2467,", ",RawData!C2467),"")</f>
        <v/>
      </c>
      <c r="C2467" t="str">
        <f>IF(RawData!D2467&lt;&gt;"",RawData!D2467,"")</f>
        <v/>
      </c>
      <c r="D2467" s="28" t="str">
        <f>IF(RawData!E2467&lt;&gt;"",RawData!E2467,"")</f>
        <v/>
      </c>
      <c r="E2467" t="str">
        <f>IF(RawData!F2467&lt;&gt;"",CONCATENATE(RawData!F2467,", ",LEFT(RawData!G2467,1)),"")</f>
        <v/>
      </c>
      <c r="G2467" s="30" t="str">
        <f t="shared" si="38"/>
        <v/>
      </c>
      <c r="H2467" t="str">
        <f>IF(A2467&lt;&gt;"",VLOOKUP(G2467,ScoreRanges!$C$4:$E$8,3),"")</f>
        <v/>
      </c>
      <c r="J2467" s="30" t="str">
        <f>IF(AND(ConversionTable!$F$2&lt;&gt;"",A2467&lt;&gt;""),VLOOKUP(G2467,ConversionTable!B$2:D$402,3),"")</f>
        <v/>
      </c>
      <c r="K2467" t="str">
        <f>IF(AND(ConversionTable!$F$2&lt;&gt;"",A2467&lt;&gt;""),VLOOKUP(J2467,ConversionTable!I$4:K$7,3),"")</f>
        <v/>
      </c>
      <c r="M2467" t="str">
        <f>IF(A2467&lt;&gt;"",(RawData!AC2467*ScoringModel!$B$11+RawData!AD2467*ScoringModel!$B$21+RawData!AE2467*ScoringModel!$B$31)*0.01,"")</f>
        <v/>
      </c>
      <c r="N2467" t="str">
        <f>IF(A2467&lt;&gt;"",(RawData!H2467*ScoringModel!$B$4+RawData!I2467*ScoringModel!$B$5+RawData!J2467*ScoringModel!$B$6+RawData!K2467*ScoringModel!$B$7+RawData!L2467*ScoringModel!$B$8+RawData!M2467*ScoringModel!$B$9+RawData!N2467*ScoringModel!$B$10)*0.01,"")</f>
        <v/>
      </c>
      <c r="O2467" t="str">
        <f>IF(A2467&lt;&gt;"",(RawData!O2467*ScoringModel!$B$14+RawData!P2467*ScoringModel!$B$15+RawData!Q2467*ScoringModel!$B$16+RawData!R2467*ScoringModel!$B$17+RawData!S2467*ScoringModel!$B$18+RawData!T2467*ScoringModel!$B$19+RawData!U2467*ScoringModel!$B$20)*0.01,"")</f>
        <v/>
      </c>
      <c r="P2467" t="str">
        <f>IF(A2467&lt;&gt;"",(RawData!V2467*ScoringModel!$B$24+RawData!W2467*ScoringModel!$B$25+RawData!X2467*ScoringModel!$B$26+RawData!Y2467*ScoringModel!$B$27+RawData!Z2467*ScoringModel!$B$28+RawData!AA2467*ScoringModel!$B$29+RawData!AB2467*ScoringModel!$B$30)*0.01,"")</f>
        <v/>
      </c>
      <c r="Q2467" s="19"/>
      <c r="R2467" s="19"/>
      <c r="S2467" s="19"/>
      <c r="T2467" s="19"/>
      <c r="U2467" s="19"/>
      <c r="V2467" s="19"/>
    </row>
    <row r="2468" spans="1:22" x14ac:dyDescent="0.25">
      <c r="A2468" t="str">
        <f>IF(RawData!A2468&lt;&gt;"",RawData!A2468,"")</f>
        <v/>
      </c>
      <c r="B2468" t="str">
        <f>IF(RawData!B2468&lt;&gt;"",CONCATENATE(RawData!B2468,", ",RawData!C2468),"")</f>
        <v/>
      </c>
      <c r="C2468" t="str">
        <f>IF(RawData!D2468&lt;&gt;"",RawData!D2468,"")</f>
        <v/>
      </c>
      <c r="D2468" s="28" t="str">
        <f>IF(RawData!E2468&lt;&gt;"",RawData!E2468,"")</f>
        <v/>
      </c>
      <c r="E2468" t="str">
        <f>IF(RawData!F2468&lt;&gt;"",CONCATENATE(RawData!F2468,", ",LEFT(RawData!G2468,1)),"")</f>
        <v/>
      </c>
      <c r="G2468" s="30" t="str">
        <f t="shared" si="38"/>
        <v/>
      </c>
      <c r="H2468" t="str">
        <f>IF(A2468&lt;&gt;"",VLOOKUP(G2468,ScoreRanges!$C$4:$E$8,3),"")</f>
        <v/>
      </c>
      <c r="J2468" s="30" t="str">
        <f>IF(AND(ConversionTable!$F$2&lt;&gt;"",A2468&lt;&gt;""),VLOOKUP(G2468,ConversionTable!B$2:D$402,3),"")</f>
        <v/>
      </c>
      <c r="K2468" t="str">
        <f>IF(AND(ConversionTable!$F$2&lt;&gt;"",A2468&lt;&gt;""),VLOOKUP(J2468,ConversionTable!I$4:K$7,3),"")</f>
        <v/>
      </c>
      <c r="M2468" t="str">
        <f>IF(A2468&lt;&gt;"",(RawData!AC2468*ScoringModel!$B$11+RawData!AD2468*ScoringModel!$B$21+RawData!AE2468*ScoringModel!$B$31)*0.01,"")</f>
        <v/>
      </c>
      <c r="N2468" t="str">
        <f>IF(A2468&lt;&gt;"",(RawData!H2468*ScoringModel!$B$4+RawData!I2468*ScoringModel!$B$5+RawData!J2468*ScoringModel!$B$6+RawData!K2468*ScoringModel!$B$7+RawData!L2468*ScoringModel!$B$8+RawData!M2468*ScoringModel!$B$9+RawData!N2468*ScoringModel!$B$10)*0.01,"")</f>
        <v/>
      </c>
      <c r="O2468" t="str">
        <f>IF(A2468&lt;&gt;"",(RawData!O2468*ScoringModel!$B$14+RawData!P2468*ScoringModel!$B$15+RawData!Q2468*ScoringModel!$B$16+RawData!R2468*ScoringModel!$B$17+RawData!S2468*ScoringModel!$B$18+RawData!T2468*ScoringModel!$B$19+RawData!U2468*ScoringModel!$B$20)*0.01,"")</f>
        <v/>
      </c>
      <c r="P2468" t="str">
        <f>IF(A2468&lt;&gt;"",(RawData!V2468*ScoringModel!$B$24+RawData!W2468*ScoringModel!$B$25+RawData!X2468*ScoringModel!$B$26+RawData!Y2468*ScoringModel!$B$27+RawData!Z2468*ScoringModel!$B$28+RawData!AA2468*ScoringModel!$B$29+RawData!AB2468*ScoringModel!$B$30)*0.01,"")</f>
        <v/>
      </c>
      <c r="Q2468" s="19"/>
      <c r="R2468" s="19"/>
      <c r="S2468" s="19"/>
      <c r="T2468" s="19"/>
      <c r="U2468" s="19"/>
      <c r="V2468" s="19"/>
    </row>
    <row r="2469" spans="1:22" x14ac:dyDescent="0.25">
      <c r="A2469" t="str">
        <f>IF(RawData!A2469&lt;&gt;"",RawData!A2469,"")</f>
        <v/>
      </c>
      <c r="B2469" t="str">
        <f>IF(RawData!B2469&lt;&gt;"",CONCATENATE(RawData!B2469,", ",RawData!C2469),"")</f>
        <v/>
      </c>
      <c r="C2469" t="str">
        <f>IF(RawData!D2469&lt;&gt;"",RawData!D2469,"")</f>
        <v/>
      </c>
      <c r="D2469" s="28" t="str">
        <f>IF(RawData!E2469&lt;&gt;"",RawData!E2469,"")</f>
        <v/>
      </c>
      <c r="E2469" t="str">
        <f>IF(RawData!F2469&lt;&gt;"",CONCATENATE(RawData!F2469,", ",LEFT(RawData!G2469,1)),"")</f>
        <v/>
      </c>
      <c r="G2469" s="30" t="str">
        <f t="shared" si="38"/>
        <v/>
      </c>
      <c r="H2469" t="str">
        <f>IF(A2469&lt;&gt;"",VLOOKUP(G2469,ScoreRanges!$C$4:$E$8,3),"")</f>
        <v/>
      </c>
      <c r="J2469" s="30" t="str">
        <f>IF(AND(ConversionTable!$F$2&lt;&gt;"",A2469&lt;&gt;""),VLOOKUP(G2469,ConversionTable!B$2:D$402,3),"")</f>
        <v/>
      </c>
      <c r="K2469" t="str">
        <f>IF(AND(ConversionTable!$F$2&lt;&gt;"",A2469&lt;&gt;""),VLOOKUP(J2469,ConversionTable!I$4:K$7,3),"")</f>
        <v/>
      </c>
      <c r="M2469" t="str">
        <f>IF(A2469&lt;&gt;"",(RawData!AC2469*ScoringModel!$B$11+RawData!AD2469*ScoringModel!$B$21+RawData!AE2469*ScoringModel!$B$31)*0.01,"")</f>
        <v/>
      </c>
      <c r="N2469" t="str">
        <f>IF(A2469&lt;&gt;"",(RawData!H2469*ScoringModel!$B$4+RawData!I2469*ScoringModel!$B$5+RawData!J2469*ScoringModel!$B$6+RawData!K2469*ScoringModel!$B$7+RawData!L2469*ScoringModel!$B$8+RawData!M2469*ScoringModel!$B$9+RawData!N2469*ScoringModel!$B$10)*0.01,"")</f>
        <v/>
      </c>
      <c r="O2469" t="str">
        <f>IF(A2469&lt;&gt;"",(RawData!O2469*ScoringModel!$B$14+RawData!P2469*ScoringModel!$B$15+RawData!Q2469*ScoringModel!$B$16+RawData!R2469*ScoringModel!$B$17+RawData!S2469*ScoringModel!$B$18+RawData!T2469*ScoringModel!$B$19+RawData!U2469*ScoringModel!$B$20)*0.01,"")</f>
        <v/>
      </c>
      <c r="P2469" t="str">
        <f>IF(A2469&lt;&gt;"",(RawData!V2469*ScoringModel!$B$24+RawData!W2469*ScoringModel!$B$25+RawData!X2469*ScoringModel!$B$26+RawData!Y2469*ScoringModel!$B$27+RawData!Z2469*ScoringModel!$B$28+RawData!AA2469*ScoringModel!$B$29+RawData!AB2469*ScoringModel!$B$30)*0.01,"")</f>
        <v/>
      </c>
      <c r="Q2469" s="19"/>
      <c r="R2469" s="19"/>
      <c r="S2469" s="19"/>
      <c r="T2469" s="19"/>
      <c r="U2469" s="19"/>
      <c r="V2469" s="19"/>
    </row>
    <row r="2470" spans="1:22" x14ac:dyDescent="0.25">
      <c r="A2470" t="str">
        <f>IF(RawData!A2470&lt;&gt;"",RawData!A2470,"")</f>
        <v/>
      </c>
      <c r="B2470" t="str">
        <f>IF(RawData!B2470&lt;&gt;"",CONCATENATE(RawData!B2470,", ",RawData!C2470),"")</f>
        <v/>
      </c>
      <c r="C2470" t="str">
        <f>IF(RawData!D2470&lt;&gt;"",RawData!D2470,"")</f>
        <v/>
      </c>
      <c r="D2470" s="28" t="str">
        <f>IF(RawData!E2470&lt;&gt;"",RawData!E2470,"")</f>
        <v/>
      </c>
      <c r="E2470" t="str">
        <f>IF(RawData!F2470&lt;&gt;"",CONCATENATE(RawData!F2470,", ",LEFT(RawData!G2470,1)),"")</f>
        <v/>
      </c>
      <c r="G2470" s="30" t="str">
        <f t="shared" si="38"/>
        <v/>
      </c>
      <c r="H2470" t="str">
        <f>IF(A2470&lt;&gt;"",VLOOKUP(G2470,ScoreRanges!$C$4:$E$8,3),"")</f>
        <v/>
      </c>
      <c r="J2470" s="30" t="str">
        <f>IF(AND(ConversionTable!$F$2&lt;&gt;"",A2470&lt;&gt;""),VLOOKUP(G2470,ConversionTable!B$2:D$402,3),"")</f>
        <v/>
      </c>
      <c r="K2470" t="str">
        <f>IF(AND(ConversionTable!$F$2&lt;&gt;"",A2470&lt;&gt;""),VLOOKUP(J2470,ConversionTable!I$4:K$7,3),"")</f>
        <v/>
      </c>
      <c r="M2470" t="str">
        <f>IF(A2470&lt;&gt;"",(RawData!AC2470*ScoringModel!$B$11+RawData!AD2470*ScoringModel!$B$21+RawData!AE2470*ScoringModel!$B$31)*0.01,"")</f>
        <v/>
      </c>
      <c r="N2470" t="str">
        <f>IF(A2470&lt;&gt;"",(RawData!H2470*ScoringModel!$B$4+RawData!I2470*ScoringModel!$B$5+RawData!J2470*ScoringModel!$B$6+RawData!K2470*ScoringModel!$B$7+RawData!L2470*ScoringModel!$B$8+RawData!M2470*ScoringModel!$B$9+RawData!N2470*ScoringModel!$B$10)*0.01,"")</f>
        <v/>
      </c>
      <c r="O2470" t="str">
        <f>IF(A2470&lt;&gt;"",(RawData!O2470*ScoringModel!$B$14+RawData!P2470*ScoringModel!$B$15+RawData!Q2470*ScoringModel!$B$16+RawData!R2470*ScoringModel!$B$17+RawData!S2470*ScoringModel!$B$18+RawData!T2470*ScoringModel!$B$19+RawData!U2470*ScoringModel!$B$20)*0.01,"")</f>
        <v/>
      </c>
      <c r="P2470" t="str">
        <f>IF(A2470&lt;&gt;"",(RawData!V2470*ScoringModel!$B$24+RawData!W2470*ScoringModel!$B$25+RawData!X2470*ScoringModel!$B$26+RawData!Y2470*ScoringModel!$B$27+RawData!Z2470*ScoringModel!$B$28+RawData!AA2470*ScoringModel!$B$29+RawData!AB2470*ScoringModel!$B$30)*0.01,"")</f>
        <v/>
      </c>
      <c r="Q2470" s="19"/>
      <c r="R2470" s="19"/>
      <c r="S2470" s="19"/>
      <c r="T2470" s="19"/>
      <c r="U2470" s="19"/>
      <c r="V2470" s="19"/>
    </row>
    <row r="2471" spans="1:22" x14ac:dyDescent="0.25">
      <c r="A2471" t="str">
        <f>IF(RawData!A2471&lt;&gt;"",RawData!A2471,"")</f>
        <v/>
      </c>
      <c r="B2471" t="str">
        <f>IF(RawData!B2471&lt;&gt;"",CONCATENATE(RawData!B2471,", ",RawData!C2471),"")</f>
        <v/>
      </c>
      <c r="C2471" t="str">
        <f>IF(RawData!D2471&lt;&gt;"",RawData!D2471,"")</f>
        <v/>
      </c>
      <c r="D2471" s="28" t="str">
        <f>IF(RawData!E2471&lt;&gt;"",RawData!E2471,"")</f>
        <v/>
      </c>
      <c r="E2471" t="str">
        <f>IF(RawData!F2471&lt;&gt;"",CONCATENATE(RawData!F2471,", ",LEFT(RawData!G2471,1)),"")</f>
        <v/>
      </c>
      <c r="G2471" s="30" t="str">
        <f t="shared" si="38"/>
        <v/>
      </c>
      <c r="H2471" t="str">
        <f>IF(A2471&lt;&gt;"",VLOOKUP(G2471,ScoreRanges!$C$4:$E$8,3),"")</f>
        <v/>
      </c>
      <c r="J2471" s="30" t="str">
        <f>IF(AND(ConversionTable!$F$2&lt;&gt;"",A2471&lt;&gt;""),VLOOKUP(G2471,ConversionTable!B$2:D$402,3),"")</f>
        <v/>
      </c>
      <c r="K2471" t="str">
        <f>IF(AND(ConversionTable!$F$2&lt;&gt;"",A2471&lt;&gt;""),VLOOKUP(J2471,ConversionTable!I$4:K$7,3),"")</f>
        <v/>
      </c>
      <c r="M2471" t="str">
        <f>IF(A2471&lt;&gt;"",(RawData!AC2471*ScoringModel!$B$11+RawData!AD2471*ScoringModel!$B$21+RawData!AE2471*ScoringModel!$B$31)*0.01,"")</f>
        <v/>
      </c>
      <c r="N2471" t="str">
        <f>IF(A2471&lt;&gt;"",(RawData!H2471*ScoringModel!$B$4+RawData!I2471*ScoringModel!$B$5+RawData!J2471*ScoringModel!$B$6+RawData!K2471*ScoringModel!$B$7+RawData!L2471*ScoringModel!$B$8+RawData!M2471*ScoringModel!$B$9+RawData!N2471*ScoringModel!$B$10)*0.01,"")</f>
        <v/>
      </c>
      <c r="O2471" t="str">
        <f>IF(A2471&lt;&gt;"",(RawData!O2471*ScoringModel!$B$14+RawData!P2471*ScoringModel!$B$15+RawData!Q2471*ScoringModel!$B$16+RawData!R2471*ScoringModel!$B$17+RawData!S2471*ScoringModel!$B$18+RawData!T2471*ScoringModel!$B$19+RawData!U2471*ScoringModel!$B$20)*0.01,"")</f>
        <v/>
      </c>
      <c r="P2471" t="str">
        <f>IF(A2471&lt;&gt;"",(RawData!V2471*ScoringModel!$B$24+RawData!W2471*ScoringModel!$B$25+RawData!X2471*ScoringModel!$B$26+RawData!Y2471*ScoringModel!$B$27+RawData!Z2471*ScoringModel!$B$28+RawData!AA2471*ScoringModel!$B$29+RawData!AB2471*ScoringModel!$B$30)*0.01,"")</f>
        <v/>
      </c>
      <c r="Q2471" s="19"/>
      <c r="R2471" s="19"/>
      <c r="S2471" s="19"/>
      <c r="T2471" s="19"/>
      <c r="U2471" s="19"/>
      <c r="V2471" s="19"/>
    </row>
    <row r="2472" spans="1:22" x14ac:dyDescent="0.25">
      <c r="A2472" t="str">
        <f>IF(RawData!A2472&lt;&gt;"",RawData!A2472,"")</f>
        <v/>
      </c>
      <c r="B2472" t="str">
        <f>IF(RawData!B2472&lt;&gt;"",CONCATENATE(RawData!B2472,", ",RawData!C2472),"")</f>
        <v/>
      </c>
      <c r="C2472" t="str">
        <f>IF(RawData!D2472&lt;&gt;"",RawData!D2472,"")</f>
        <v/>
      </c>
      <c r="D2472" s="28" t="str">
        <f>IF(RawData!E2472&lt;&gt;"",RawData!E2472,"")</f>
        <v/>
      </c>
      <c r="E2472" t="str">
        <f>IF(RawData!F2472&lt;&gt;"",CONCATENATE(RawData!F2472,", ",LEFT(RawData!G2472,1)),"")</f>
        <v/>
      </c>
      <c r="G2472" s="30" t="str">
        <f t="shared" si="38"/>
        <v/>
      </c>
      <c r="H2472" t="str">
        <f>IF(A2472&lt;&gt;"",VLOOKUP(G2472,ScoreRanges!$C$4:$E$8,3),"")</f>
        <v/>
      </c>
      <c r="J2472" s="30" t="str">
        <f>IF(AND(ConversionTable!$F$2&lt;&gt;"",A2472&lt;&gt;""),VLOOKUP(G2472,ConversionTable!B$2:D$402,3),"")</f>
        <v/>
      </c>
      <c r="K2472" t="str">
        <f>IF(AND(ConversionTable!$F$2&lt;&gt;"",A2472&lt;&gt;""),VLOOKUP(J2472,ConversionTable!I$4:K$7,3),"")</f>
        <v/>
      </c>
      <c r="M2472" t="str">
        <f>IF(A2472&lt;&gt;"",(RawData!AC2472*ScoringModel!$B$11+RawData!AD2472*ScoringModel!$B$21+RawData!AE2472*ScoringModel!$B$31)*0.01,"")</f>
        <v/>
      </c>
      <c r="N2472" t="str">
        <f>IF(A2472&lt;&gt;"",(RawData!H2472*ScoringModel!$B$4+RawData!I2472*ScoringModel!$B$5+RawData!J2472*ScoringModel!$B$6+RawData!K2472*ScoringModel!$B$7+RawData!L2472*ScoringModel!$B$8+RawData!M2472*ScoringModel!$B$9+RawData!N2472*ScoringModel!$B$10)*0.01,"")</f>
        <v/>
      </c>
      <c r="O2472" t="str">
        <f>IF(A2472&lt;&gt;"",(RawData!O2472*ScoringModel!$B$14+RawData!P2472*ScoringModel!$B$15+RawData!Q2472*ScoringModel!$B$16+RawData!R2472*ScoringModel!$B$17+RawData!S2472*ScoringModel!$B$18+RawData!T2472*ScoringModel!$B$19+RawData!U2472*ScoringModel!$B$20)*0.01,"")</f>
        <v/>
      </c>
      <c r="P2472" t="str">
        <f>IF(A2472&lt;&gt;"",(RawData!V2472*ScoringModel!$B$24+RawData!W2472*ScoringModel!$B$25+RawData!X2472*ScoringModel!$B$26+RawData!Y2472*ScoringModel!$B$27+RawData!Z2472*ScoringModel!$B$28+RawData!AA2472*ScoringModel!$B$29+RawData!AB2472*ScoringModel!$B$30)*0.01,"")</f>
        <v/>
      </c>
      <c r="Q2472" s="19"/>
      <c r="R2472" s="19"/>
      <c r="S2472" s="19"/>
      <c r="T2472" s="19"/>
      <c r="U2472" s="19"/>
      <c r="V2472" s="19"/>
    </row>
    <row r="2473" spans="1:22" x14ac:dyDescent="0.25">
      <c r="A2473" t="str">
        <f>IF(RawData!A2473&lt;&gt;"",RawData!A2473,"")</f>
        <v/>
      </c>
      <c r="B2473" t="str">
        <f>IF(RawData!B2473&lt;&gt;"",CONCATENATE(RawData!B2473,", ",RawData!C2473),"")</f>
        <v/>
      </c>
      <c r="C2473" t="str">
        <f>IF(RawData!D2473&lt;&gt;"",RawData!D2473,"")</f>
        <v/>
      </c>
      <c r="D2473" s="28" t="str">
        <f>IF(RawData!E2473&lt;&gt;"",RawData!E2473,"")</f>
        <v/>
      </c>
      <c r="E2473" t="str">
        <f>IF(RawData!F2473&lt;&gt;"",CONCATENATE(RawData!F2473,", ",LEFT(RawData!G2473,1)),"")</f>
        <v/>
      </c>
      <c r="G2473" s="30" t="str">
        <f t="shared" si="38"/>
        <v/>
      </c>
      <c r="H2473" t="str">
        <f>IF(A2473&lt;&gt;"",VLOOKUP(G2473,ScoreRanges!$C$4:$E$8,3),"")</f>
        <v/>
      </c>
      <c r="J2473" s="30" t="str">
        <f>IF(AND(ConversionTable!$F$2&lt;&gt;"",A2473&lt;&gt;""),VLOOKUP(G2473,ConversionTable!B$2:D$402,3),"")</f>
        <v/>
      </c>
      <c r="K2473" t="str">
        <f>IF(AND(ConversionTable!$F$2&lt;&gt;"",A2473&lt;&gt;""),VLOOKUP(J2473,ConversionTable!I$4:K$7,3),"")</f>
        <v/>
      </c>
      <c r="M2473" t="str">
        <f>IF(A2473&lt;&gt;"",(RawData!AC2473*ScoringModel!$B$11+RawData!AD2473*ScoringModel!$B$21+RawData!AE2473*ScoringModel!$B$31)*0.01,"")</f>
        <v/>
      </c>
      <c r="N2473" t="str">
        <f>IF(A2473&lt;&gt;"",(RawData!H2473*ScoringModel!$B$4+RawData!I2473*ScoringModel!$B$5+RawData!J2473*ScoringModel!$B$6+RawData!K2473*ScoringModel!$B$7+RawData!L2473*ScoringModel!$B$8+RawData!M2473*ScoringModel!$B$9+RawData!N2473*ScoringModel!$B$10)*0.01,"")</f>
        <v/>
      </c>
      <c r="O2473" t="str">
        <f>IF(A2473&lt;&gt;"",(RawData!O2473*ScoringModel!$B$14+RawData!P2473*ScoringModel!$B$15+RawData!Q2473*ScoringModel!$B$16+RawData!R2473*ScoringModel!$B$17+RawData!S2473*ScoringModel!$B$18+RawData!T2473*ScoringModel!$B$19+RawData!U2473*ScoringModel!$B$20)*0.01,"")</f>
        <v/>
      </c>
      <c r="P2473" t="str">
        <f>IF(A2473&lt;&gt;"",(RawData!V2473*ScoringModel!$B$24+RawData!W2473*ScoringModel!$B$25+RawData!X2473*ScoringModel!$B$26+RawData!Y2473*ScoringModel!$B$27+RawData!Z2473*ScoringModel!$B$28+RawData!AA2473*ScoringModel!$B$29+RawData!AB2473*ScoringModel!$B$30)*0.01,"")</f>
        <v/>
      </c>
      <c r="Q2473" s="19"/>
      <c r="R2473" s="19"/>
      <c r="S2473" s="19"/>
      <c r="T2473" s="19"/>
      <c r="U2473" s="19"/>
      <c r="V2473" s="19"/>
    </row>
    <row r="2474" spans="1:22" x14ac:dyDescent="0.25">
      <c r="A2474" t="str">
        <f>IF(RawData!A2474&lt;&gt;"",RawData!A2474,"")</f>
        <v/>
      </c>
      <c r="B2474" t="str">
        <f>IF(RawData!B2474&lt;&gt;"",CONCATENATE(RawData!B2474,", ",RawData!C2474),"")</f>
        <v/>
      </c>
      <c r="C2474" t="str">
        <f>IF(RawData!D2474&lt;&gt;"",RawData!D2474,"")</f>
        <v/>
      </c>
      <c r="D2474" s="28" t="str">
        <f>IF(RawData!E2474&lt;&gt;"",RawData!E2474,"")</f>
        <v/>
      </c>
      <c r="E2474" t="str">
        <f>IF(RawData!F2474&lt;&gt;"",CONCATENATE(RawData!F2474,", ",LEFT(RawData!G2474,1)),"")</f>
        <v/>
      </c>
      <c r="G2474" s="30" t="str">
        <f t="shared" si="38"/>
        <v/>
      </c>
      <c r="H2474" t="str">
        <f>IF(A2474&lt;&gt;"",VLOOKUP(G2474,ScoreRanges!$C$4:$E$8,3),"")</f>
        <v/>
      </c>
      <c r="J2474" s="30" t="str">
        <f>IF(AND(ConversionTable!$F$2&lt;&gt;"",A2474&lt;&gt;""),VLOOKUP(G2474,ConversionTable!B$2:D$402,3),"")</f>
        <v/>
      </c>
      <c r="K2474" t="str">
        <f>IF(AND(ConversionTable!$F$2&lt;&gt;"",A2474&lt;&gt;""),VLOOKUP(J2474,ConversionTable!I$4:K$7,3),"")</f>
        <v/>
      </c>
      <c r="M2474" t="str">
        <f>IF(A2474&lt;&gt;"",(RawData!AC2474*ScoringModel!$B$11+RawData!AD2474*ScoringModel!$B$21+RawData!AE2474*ScoringModel!$B$31)*0.01,"")</f>
        <v/>
      </c>
      <c r="N2474" t="str">
        <f>IF(A2474&lt;&gt;"",(RawData!H2474*ScoringModel!$B$4+RawData!I2474*ScoringModel!$B$5+RawData!J2474*ScoringModel!$B$6+RawData!K2474*ScoringModel!$B$7+RawData!L2474*ScoringModel!$B$8+RawData!M2474*ScoringModel!$B$9+RawData!N2474*ScoringModel!$B$10)*0.01,"")</f>
        <v/>
      </c>
      <c r="O2474" t="str">
        <f>IF(A2474&lt;&gt;"",(RawData!O2474*ScoringModel!$B$14+RawData!P2474*ScoringModel!$B$15+RawData!Q2474*ScoringModel!$B$16+RawData!R2474*ScoringModel!$B$17+RawData!S2474*ScoringModel!$B$18+RawData!T2474*ScoringModel!$B$19+RawData!U2474*ScoringModel!$B$20)*0.01,"")</f>
        <v/>
      </c>
      <c r="P2474" t="str">
        <f>IF(A2474&lt;&gt;"",(RawData!V2474*ScoringModel!$B$24+RawData!W2474*ScoringModel!$B$25+RawData!X2474*ScoringModel!$B$26+RawData!Y2474*ScoringModel!$B$27+RawData!Z2474*ScoringModel!$B$28+RawData!AA2474*ScoringModel!$B$29+RawData!AB2474*ScoringModel!$B$30)*0.01,"")</f>
        <v/>
      </c>
      <c r="Q2474" s="19"/>
      <c r="R2474" s="19"/>
      <c r="S2474" s="19"/>
      <c r="T2474" s="19"/>
      <c r="U2474" s="19"/>
      <c r="V2474" s="19"/>
    </row>
    <row r="2475" spans="1:22" x14ac:dyDescent="0.25">
      <c r="A2475" t="str">
        <f>IF(RawData!A2475&lt;&gt;"",RawData!A2475,"")</f>
        <v/>
      </c>
      <c r="B2475" t="str">
        <f>IF(RawData!B2475&lt;&gt;"",CONCATENATE(RawData!B2475,", ",RawData!C2475),"")</f>
        <v/>
      </c>
      <c r="C2475" t="str">
        <f>IF(RawData!D2475&lt;&gt;"",RawData!D2475,"")</f>
        <v/>
      </c>
      <c r="D2475" s="28" t="str">
        <f>IF(RawData!E2475&lt;&gt;"",RawData!E2475,"")</f>
        <v/>
      </c>
      <c r="E2475" t="str">
        <f>IF(RawData!F2475&lt;&gt;"",CONCATENATE(RawData!F2475,", ",LEFT(RawData!G2475,1)),"")</f>
        <v/>
      </c>
      <c r="G2475" s="30" t="str">
        <f t="shared" si="38"/>
        <v/>
      </c>
      <c r="H2475" t="str">
        <f>IF(A2475&lt;&gt;"",VLOOKUP(G2475,ScoreRanges!$C$4:$E$8,3),"")</f>
        <v/>
      </c>
      <c r="J2475" s="30" t="str">
        <f>IF(AND(ConversionTable!$F$2&lt;&gt;"",A2475&lt;&gt;""),VLOOKUP(G2475,ConversionTable!B$2:D$402,3),"")</f>
        <v/>
      </c>
      <c r="K2475" t="str">
        <f>IF(AND(ConversionTable!$F$2&lt;&gt;"",A2475&lt;&gt;""),VLOOKUP(J2475,ConversionTable!I$4:K$7,3),"")</f>
        <v/>
      </c>
      <c r="M2475" t="str">
        <f>IF(A2475&lt;&gt;"",(RawData!AC2475*ScoringModel!$B$11+RawData!AD2475*ScoringModel!$B$21+RawData!AE2475*ScoringModel!$B$31)*0.01,"")</f>
        <v/>
      </c>
      <c r="N2475" t="str">
        <f>IF(A2475&lt;&gt;"",(RawData!H2475*ScoringModel!$B$4+RawData!I2475*ScoringModel!$B$5+RawData!J2475*ScoringModel!$B$6+RawData!K2475*ScoringModel!$B$7+RawData!L2475*ScoringModel!$B$8+RawData!M2475*ScoringModel!$B$9+RawData!N2475*ScoringModel!$B$10)*0.01,"")</f>
        <v/>
      </c>
      <c r="O2475" t="str">
        <f>IF(A2475&lt;&gt;"",(RawData!O2475*ScoringModel!$B$14+RawData!P2475*ScoringModel!$B$15+RawData!Q2475*ScoringModel!$B$16+RawData!R2475*ScoringModel!$B$17+RawData!S2475*ScoringModel!$B$18+RawData!T2475*ScoringModel!$B$19+RawData!U2475*ScoringModel!$B$20)*0.01,"")</f>
        <v/>
      </c>
      <c r="P2475" t="str">
        <f>IF(A2475&lt;&gt;"",(RawData!V2475*ScoringModel!$B$24+RawData!W2475*ScoringModel!$B$25+RawData!X2475*ScoringModel!$B$26+RawData!Y2475*ScoringModel!$B$27+RawData!Z2475*ScoringModel!$B$28+RawData!AA2475*ScoringModel!$B$29+RawData!AB2475*ScoringModel!$B$30)*0.01,"")</f>
        <v/>
      </c>
      <c r="Q2475" s="19"/>
      <c r="R2475" s="19"/>
      <c r="S2475" s="19"/>
      <c r="T2475" s="19"/>
      <c r="U2475" s="19"/>
      <c r="V2475" s="19"/>
    </row>
    <row r="2476" spans="1:22" x14ac:dyDescent="0.25">
      <c r="A2476" t="str">
        <f>IF(RawData!A2476&lt;&gt;"",RawData!A2476,"")</f>
        <v/>
      </c>
      <c r="B2476" t="str">
        <f>IF(RawData!B2476&lt;&gt;"",CONCATENATE(RawData!B2476,", ",RawData!C2476),"")</f>
        <v/>
      </c>
      <c r="C2476" t="str">
        <f>IF(RawData!D2476&lt;&gt;"",RawData!D2476,"")</f>
        <v/>
      </c>
      <c r="D2476" s="28" t="str">
        <f>IF(RawData!E2476&lt;&gt;"",RawData!E2476,"")</f>
        <v/>
      </c>
      <c r="E2476" t="str">
        <f>IF(RawData!F2476&lt;&gt;"",CONCATENATE(RawData!F2476,", ",LEFT(RawData!G2476,1)),"")</f>
        <v/>
      </c>
      <c r="G2476" s="30" t="str">
        <f t="shared" si="38"/>
        <v/>
      </c>
      <c r="H2476" t="str">
        <f>IF(A2476&lt;&gt;"",VLOOKUP(G2476,ScoreRanges!$C$4:$E$8,3),"")</f>
        <v/>
      </c>
      <c r="J2476" s="30" t="str">
        <f>IF(AND(ConversionTable!$F$2&lt;&gt;"",A2476&lt;&gt;""),VLOOKUP(G2476,ConversionTable!B$2:D$402,3),"")</f>
        <v/>
      </c>
      <c r="K2476" t="str">
        <f>IF(AND(ConversionTable!$F$2&lt;&gt;"",A2476&lt;&gt;""),VLOOKUP(J2476,ConversionTable!I$4:K$7,3),"")</f>
        <v/>
      </c>
      <c r="M2476" t="str">
        <f>IF(A2476&lt;&gt;"",(RawData!AC2476*ScoringModel!$B$11+RawData!AD2476*ScoringModel!$B$21+RawData!AE2476*ScoringModel!$B$31)*0.01,"")</f>
        <v/>
      </c>
      <c r="N2476" t="str">
        <f>IF(A2476&lt;&gt;"",(RawData!H2476*ScoringModel!$B$4+RawData!I2476*ScoringModel!$B$5+RawData!J2476*ScoringModel!$B$6+RawData!K2476*ScoringModel!$B$7+RawData!L2476*ScoringModel!$B$8+RawData!M2476*ScoringModel!$B$9+RawData!N2476*ScoringModel!$B$10)*0.01,"")</f>
        <v/>
      </c>
      <c r="O2476" t="str">
        <f>IF(A2476&lt;&gt;"",(RawData!O2476*ScoringModel!$B$14+RawData!P2476*ScoringModel!$B$15+RawData!Q2476*ScoringModel!$B$16+RawData!R2476*ScoringModel!$B$17+RawData!S2476*ScoringModel!$B$18+RawData!T2476*ScoringModel!$B$19+RawData!U2476*ScoringModel!$B$20)*0.01,"")</f>
        <v/>
      </c>
      <c r="P2476" t="str">
        <f>IF(A2476&lt;&gt;"",(RawData!V2476*ScoringModel!$B$24+RawData!W2476*ScoringModel!$B$25+RawData!X2476*ScoringModel!$B$26+RawData!Y2476*ScoringModel!$B$27+RawData!Z2476*ScoringModel!$B$28+RawData!AA2476*ScoringModel!$B$29+RawData!AB2476*ScoringModel!$B$30)*0.01,"")</f>
        <v/>
      </c>
      <c r="Q2476" s="19"/>
      <c r="R2476" s="19"/>
      <c r="S2476" s="19"/>
      <c r="T2476" s="19"/>
      <c r="U2476" s="19"/>
      <c r="V2476" s="19"/>
    </row>
    <row r="2477" spans="1:22" x14ac:dyDescent="0.25">
      <c r="A2477" t="str">
        <f>IF(RawData!A2477&lt;&gt;"",RawData!A2477,"")</f>
        <v/>
      </c>
      <c r="B2477" t="str">
        <f>IF(RawData!B2477&lt;&gt;"",CONCATENATE(RawData!B2477,", ",RawData!C2477),"")</f>
        <v/>
      </c>
      <c r="C2477" t="str">
        <f>IF(RawData!D2477&lt;&gt;"",RawData!D2477,"")</f>
        <v/>
      </c>
      <c r="D2477" s="28" t="str">
        <f>IF(RawData!E2477&lt;&gt;"",RawData!E2477,"")</f>
        <v/>
      </c>
      <c r="E2477" t="str">
        <f>IF(RawData!F2477&lt;&gt;"",CONCATENATE(RawData!F2477,", ",LEFT(RawData!G2477,1)),"")</f>
        <v/>
      </c>
      <c r="G2477" s="30" t="str">
        <f t="shared" si="38"/>
        <v/>
      </c>
      <c r="H2477" t="str">
        <f>IF(A2477&lt;&gt;"",VLOOKUP(G2477,ScoreRanges!$C$4:$E$8,3),"")</f>
        <v/>
      </c>
      <c r="J2477" s="30" t="str">
        <f>IF(AND(ConversionTable!$F$2&lt;&gt;"",A2477&lt;&gt;""),VLOOKUP(G2477,ConversionTable!B$2:D$402,3),"")</f>
        <v/>
      </c>
      <c r="K2477" t="str">
        <f>IF(AND(ConversionTable!$F$2&lt;&gt;"",A2477&lt;&gt;""),VLOOKUP(J2477,ConversionTable!I$4:K$7,3),"")</f>
        <v/>
      </c>
      <c r="M2477" t="str">
        <f>IF(A2477&lt;&gt;"",(RawData!AC2477*ScoringModel!$B$11+RawData!AD2477*ScoringModel!$B$21+RawData!AE2477*ScoringModel!$B$31)*0.01,"")</f>
        <v/>
      </c>
      <c r="N2477" t="str">
        <f>IF(A2477&lt;&gt;"",(RawData!H2477*ScoringModel!$B$4+RawData!I2477*ScoringModel!$B$5+RawData!J2477*ScoringModel!$B$6+RawData!K2477*ScoringModel!$B$7+RawData!L2477*ScoringModel!$B$8+RawData!M2477*ScoringModel!$B$9+RawData!N2477*ScoringModel!$B$10)*0.01,"")</f>
        <v/>
      </c>
      <c r="O2477" t="str">
        <f>IF(A2477&lt;&gt;"",(RawData!O2477*ScoringModel!$B$14+RawData!P2477*ScoringModel!$B$15+RawData!Q2477*ScoringModel!$B$16+RawData!R2477*ScoringModel!$B$17+RawData!S2477*ScoringModel!$B$18+RawData!T2477*ScoringModel!$B$19+RawData!U2477*ScoringModel!$B$20)*0.01,"")</f>
        <v/>
      </c>
      <c r="P2477" t="str">
        <f>IF(A2477&lt;&gt;"",(RawData!V2477*ScoringModel!$B$24+RawData!W2477*ScoringModel!$B$25+RawData!X2477*ScoringModel!$B$26+RawData!Y2477*ScoringModel!$B$27+RawData!Z2477*ScoringModel!$B$28+RawData!AA2477*ScoringModel!$B$29+RawData!AB2477*ScoringModel!$B$30)*0.01,"")</f>
        <v/>
      </c>
      <c r="Q2477" s="19"/>
      <c r="R2477" s="19"/>
      <c r="S2477" s="19"/>
      <c r="T2477" s="19"/>
      <c r="U2477" s="19"/>
      <c r="V2477" s="19"/>
    </row>
    <row r="2478" spans="1:22" x14ac:dyDescent="0.25">
      <c r="A2478" t="str">
        <f>IF(RawData!A2478&lt;&gt;"",RawData!A2478,"")</f>
        <v/>
      </c>
      <c r="B2478" t="str">
        <f>IF(RawData!B2478&lt;&gt;"",CONCATENATE(RawData!B2478,", ",RawData!C2478),"")</f>
        <v/>
      </c>
      <c r="C2478" t="str">
        <f>IF(RawData!D2478&lt;&gt;"",RawData!D2478,"")</f>
        <v/>
      </c>
      <c r="D2478" s="28" t="str">
        <f>IF(RawData!E2478&lt;&gt;"",RawData!E2478,"")</f>
        <v/>
      </c>
      <c r="E2478" t="str">
        <f>IF(RawData!F2478&lt;&gt;"",CONCATENATE(RawData!F2478,", ",LEFT(RawData!G2478,1)),"")</f>
        <v/>
      </c>
      <c r="G2478" s="30" t="str">
        <f t="shared" si="38"/>
        <v/>
      </c>
      <c r="H2478" t="str">
        <f>IF(A2478&lt;&gt;"",VLOOKUP(G2478,ScoreRanges!$C$4:$E$8,3),"")</f>
        <v/>
      </c>
      <c r="J2478" s="30" t="str">
        <f>IF(AND(ConversionTable!$F$2&lt;&gt;"",A2478&lt;&gt;""),VLOOKUP(G2478,ConversionTable!B$2:D$402,3),"")</f>
        <v/>
      </c>
      <c r="K2478" t="str">
        <f>IF(AND(ConversionTable!$F$2&lt;&gt;"",A2478&lt;&gt;""),VLOOKUP(J2478,ConversionTable!I$4:K$7,3),"")</f>
        <v/>
      </c>
      <c r="M2478" t="str">
        <f>IF(A2478&lt;&gt;"",(RawData!AC2478*ScoringModel!$B$11+RawData!AD2478*ScoringModel!$B$21+RawData!AE2478*ScoringModel!$B$31)*0.01,"")</f>
        <v/>
      </c>
      <c r="N2478" t="str">
        <f>IF(A2478&lt;&gt;"",(RawData!H2478*ScoringModel!$B$4+RawData!I2478*ScoringModel!$B$5+RawData!J2478*ScoringModel!$B$6+RawData!K2478*ScoringModel!$B$7+RawData!L2478*ScoringModel!$B$8+RawData!M2478*ScoringModel!$B$9+RawData!N2478*ScoringModel!$B$10)*0.01,"")</f>
        <v/>
      </c>
      <c r="O2478" t="str">
        <f>IF(A2478&lt;&gt;"",(RawData!O2478*ScoringModel!$B$14+RawData!P2478*ScoringModel!$B$15+RawData!Q2478*ScoringModel!$B$16+RawData!R2478*ScoringModel!$B$17+RawData!S2478*ScoringModel!$B$18+RawData!T2478*ScoringModel!$B$19+RawData!U2478*ScoringModel!$B$20)*0.01,"")</f>
        <v/>
      </c>
      <c r="P2478" t="str">
        <f>IF(A2478&lt;&gt;"",(RawData!V2478*ScoringModel!$B$24+RawData!W2478*ScoringModel!$B$25+RawData!X2478*ScoringModel!$B$26+RawData!Y2478*ScoringModel!$B$27+RawData!Z2478*ScoringModel!$B$28+RawData!AA2478*ScoringModel!$B$29+RawData!AB2478*ScoringModel!$B$30)*0.01,"")</f>
        <v/>
      </c>
      <c r="Q2478" s="19"/>
      <c r="R2478" s="19"/>
      <c r="S2478" s="19"/>
      <c r="T2478" s="19"/>
      <c r="U2478" s="19"/>
      <c r="V2478" s="19"/>
    </row>
    <row r="2479" spans="1:22" x14ac:dyDescent="0.25">
      <c r="A2479" t="str">
        <f>IF(RawData!A2479&lt;&gt;"",RawData!A2479,"")</f>
        <v/>
      </c>
      <c r="B2479" t="str">
        <f>IF(RawData!B2479&lt;&gt;"",CONCATENATE(RawData!B2479,", ",RawData!C2479),"")</f>
        <v/>
      </c>
      <c r="C2479" t="str">
        <f>IF(RawData!D2479&lt;&gt;"",RawData!D2479,"")</f>
        <v/>
      </c>
      <c r="D2479" s="28" t="str">
        <f>IF(RawData!E2479&lt;&gt;"",RawData!E2479,"")</f>
        <v/>
      </c>
      <c r="E2479" t="str">
        <f>IF(RawData!F2479&lt;&gt;"",CONCATENATE(RawData!F2479,", ",LEFT(RawData!G2479,1)),"")</f>
        <v/>
      </c>
      <c r="G2479" s="30" t="str">
        <f t="shared" si="38"/>
        <v/>
      </c>
      <c r="H2479" t="str">
        <f>IF(A2479&lt;&gt;"",VLOOKUP(G2479,ScoreRanges!$C$4:$E$8,3),"")</f>
        <v/>
      </c>
      <c r="J2479" s="30" t="str">
        <f>IF(AND(ConversionTable!$F$2&lt;&gt;"",A2479&lt;&gt;""),VLOOKUP(G2479,ConversionTable!B$2:D$402,3),"")</f>
        <v/>
      </c>
      <c r="K2479" t="str">
        <f>IF(AND(ConversionTable!$F$2&lt;&gt;"",A2479&lt;&gt;""),VLOOKUP(J2479,ConversionTable!I$4:K$7,3),"")</f>
        <v/>
      </c>
      <c r="M2479" t="str">
        <f>IF(A2479&lt;&gt;"",(RawData!AC2479*ScoringModel!$B$11+RawData!AD2479*ScoringModel!$B$21+RawData!AE2479*ScoringModel!$B$31)*0.01,"")</f>
        <v/>
      </c>
      <c r="N2479" t="str">
        <f>IF(A2479&lt;&gt;"",(RawData!H2479*ScoringModel!$B$4+RawData!I2479*ScoringModel!$B$5+RawData!J2479*ScoringModel!$B$6+RawData!K2479*ScoringModel!$B$7+RawData!L2479*ScoringModel!$B$8+RawData!M2479*ScoringModel!$B$9+RawData!N2479*ScoringModel!$B$10)*0.01,"")</f>
        <v/>
      </c>
      <c r="O2479" t="str">
        <f>IF(A2479&lt;&gt;"",(RawData!O2479*ScoringModel!$B$14+RawData!P2479*ScoringModel!$B$15+RawData!Q2479*ScoringModel!$B$16+RawData!R2479*ScoringModel!$B$17+RawData!S2479*ScoringModel!$B$18+RawData!T2479*ScoringModel!$B$19+RawData!U2479*ScoringModel!$B$20)*0.01,"")</f>
        <v/>
      </c>
      <c r="P2479" t="str">
        <f>IF(A2479&lt;&gt;"",(RawData!V2479*ScoringModel!$B$24+RawData!W2479*ScoringModel!$B$25+RawData!X2479*ScoringModel!$B$26+RawData!Y2479*ScoringModel!$B$27+RawData!Z2479*ScoringModel!$B$28+RawData!AA2479*ScoringModel!$B$29+RawData!AB2479*ScoringModel!$B$30)*0.01,"")</f>
        <v/>
      </c>
      <c r="Q2479" s="19"/>
      <c r="R2479" s="19"/>
      <c r="S2479" s="19"/>
      <c r="T2479" s="19"/>
      <c r="U2479" s="19"/>
      <c r="V2479" s="19"/>
    </row>
    <row r="2480" spans="1:22" x14ac:dyDescent="0.25">
      <c r="A2480" t="str">
        <f>IF(RawData!A2480&lt;&gt;"",RawData!A2480,"")</f>
        <v/>
      </c>
      <c r="B2480" t="str">
        <f>IF(RawData!B2480&lt;&gt;"",CONCATENATE(RawData!B2480,", ",RawData!C2480),"")</f>
        <v/>
      </c>
      <c r="C2480" t="str">
        <f>IF(RawData!D2480&lt;&gt;"",RawData!D2480,"")</f>
        <v/>
      </c>
      <c r="D2480" s="28" t="str">
        <f>IF(RawData!E2480&lt;&gt;"",RawData!E2480,"")</f>
        <v/>
      </c>
      <c r="E2480" t="str">
        <f>IF(RawData!F2480&lt;&gt;"",CONCATENATE(RawData!F2480,", ",LEFT(RawData!G2480,1)),"")</f>
        <v/>
      </c>
      <c r="G2480" s="30" t="str">
        <f t="shared" si="38"/>
        <v/>
      </c>
      <c r="H2480" t="str">
        <f>IF(A2480&lt;&gt;"",VLOOKUP(G2480,ScoreRanges!$C$4:$E$8,3),"")</f>
        <v/>
      </c>
      <c r="J2480" s="30" t="str">
        <f>IF(AND(ConversionTable!$F$2&lt;&gt;"",A2480&lt;&gt;""),VLOOKUP(G2480,ConversionTable!B$2:D$402,3),"")</f>
        <v/>
      </c>
      <c r="K2480" t="str">
        <f>IF(AND(ConversionTable!$F$2&lt;&gt;"",A2480&lt;&gt;""),VLOOKUP(J2480,ConversionTable!I$4:K$7,3),"")</f>
        <v/>
      </c>
      <c r="M2480" t="str">
        <f>IF(A2480&lt;&gt;"",(RawData!AC2480*ScoringModel!$B$11+RawData!AD2480*ScoringModel!$B$21+RawData!AE2480*ScoringModel!$B$31)*0.01,"")</f>
        <v/>
      </c>
      <c r="N2480" t="str">
        <f>IF(A2480&lt;&gt;"",(RawData!H2480*ScoringModel!$B$4+RawData!I2480*ScoringModel!$B$5+RawData!J2480*ScoringModel!$B$6+RawData!K2480*ScoringModel!$B$7+RawData!L2480*ScoringModel!$B$8+RawData!M2480*ScoringModel!$B$9+RawData!N2480*ScoringModel!$B$10)*0.01,"")</f>
        <v/>
      </c>
      <c r="O2480" t="str">
        <f>IF(A2480&lt;&gt;"",(RawData!O2480*ScoringModel!$B$14+RawData!P2480*ScoringModel!$B$15+RawData!Q2480*ScoringModel!$B$16+RawData!R2480*ScoringModel!$B$17+RawData!S2480*ScoringModel!$B$18+RawData!T2480*ScoringModel!$B$19+RawData!U2480*ScoringModel!$B$20)*0.01,"")</f>
        <v/>
      </c>
      <c r="P2480" t="str">
        <f>IF(A2480&lt;&gt;"",(RawData!V2480*ScoringModel!$B$24+RawData!W2480*ScoringModel!$B$25+RawData!X2480*ScoringModel!$B$26+RawData!Y2480*ScoringModel!$B$27+RawData!Z2480*ScoringModel!$B$28+RawData!AA2480*ScoringModel!$B$29+RawData!AB2480*ScoringModel!$B$30)*0.01,"")</f>
        <v/>
      </c>
      <c r="Q2480" s="19"/>
      <c r="R2480" s="19"/>
      <c r="S2480" s="19"/>
      <c r="T2480" s="19"/>
      <c r="U2480" s="19"/>
      <c r="V2480" s="19"/>
    </row>
    <row r="2481" spans="1:22" x14ac:dyDescent="0.25">
      <c r="A2481" t="str">
        <f>IF(RawData!A2481&lt;&gt;"",RawData!A2481,"")</f>
        <v/>
      </c>
      <c r="B2481" t="str">
        <f>IF(RawData!B2481&lt;&gt;"",CONCATENATE(RawData!B2481,", ",RawData!C2481),"")</f>
        <v/>
      </c>
      <c r="C2481" t="str">
        <f>IF(RawData!D2481&lt;&gt;"",RawData!D2481,"")</f>
        <v/>
      </c>
      <c r="D2481" s="28" t="str">
        <f>IF(RawData!E2481&lt;&gt;"",RawData!E2481,"")</f>
        <v/>
      </c>
      <c r="E2481" t="str">
        <f>IF(RawData!F2481&lt;&gt;"",CONCATENATE(RawData!F2481,", ",LEFT(RawData!G2481,1)),"")</f>
        <v/>
      </c>
      <c r="G2481" s="30" t="str">
        <f t="shared" si="38"/>
        <v/>
      </c>
      <c r="H2481" t="str">
        <f>IF(A2481&lt;&gt;"",VLOOKUP(G2481,ScoreRanges!$C$4:$E$8,3),"")</f>
        <v/>
      </c>
      <c r="J2481" s="30" t="str">
        <f>IF(AND(ConversionTable!$F$2&lt;&gt;"",A2481&lt;&gt;""),VLOOKUP(G2481,ConversionTable!B$2:D$402,3),"")</f>
        <v/>
      </c>
      <c r="K2481" t="str">
        <f>IF(AND(ConversionTable!$F$2&lt;&gt;"",A2481&lt;&gt;""),VLOOKUP(J2481,ConversionTable!I$4:K$7,3),"")</f>
        <v/>
      </c>
      <c r="M2481" t="str">
        <f>IF(A2481&lt;&gt;"",(RawData!AC2481*ScoringModel!$B$11+RawData!AD2481*ScoringModel!$B$21+RawData!AE2481*ScoringModel!$B$31)*0.01,"")</f>
        <v/>
      </c>
      <c r="N2481" t="str">
        <f>IF(A2481&lt;&gt;"",(RawData!H2481*ScoringModel!$B$4+RawData!I2481*ScoringModel!$B$5+RawData!J2481*ScoringModel!$B$6+RawData!K2481*ScoringModel!$B$7+RawData!L2481*ScoringModel!$B$8+RawData!M2481*ScoringModel!$B$9+RawData!N2481*ScoringModel!$B$10)*0.01,"")</f>
        <v/>
      </c>
      <c r="O2481" t="str">
        <f>IF(A2481&lt;&gt;"",(RawData!O2481*ScoringModel!$B$14+RawData!P2481*ScoringModel!$B$15+RawData!Q2481*ScoringModel!$B$16+RawData!R2481*ScoringModel!$B$17+RawData!S2481*ScoringModel!$B$18+RawData!T2481*ScoringModel!$B$19+RawData!U2481*ScoringModel!$B$20)*0.01,"")</f>
        <v/>
      </c>
      <c r="P2481" t="str">
        <f>IF(A2481&lt;&gt;"",(RawData!V2481*ScoringModel!$B$24+RawData!W2481*ScoringModel!$B$25+RawData!X2481*ScoringModel!$B$26+RawData!Y2481*ScoringModel!$B$27+RawData!Z2481*ScoringModel!$B$28+RawData!AA2481*ScoringModel!$B$29+RawData!AB2481*ScoringModel!$B$30)*0.01,"")</f>
        <v/>
      </c>
      <c r="Q2481" s="19"/>
      <c r="R2481" s="19"/>
      <c r="S2481" s="19"/>
      <c r="T2481" s="19"/>
      <c r="U2481" s="19"/>
      <c r="V2481" s="19"/>
    </row>
    <row r="2482" spans="1:22" x14ac:dyDescent="0.25">
      <c r="A2482" t="str">
        <f>IF(RawData!A2482&lt;&gt;"",RawData!A2482,"")</f>
        <v/>
      </c>
      <c r="B2482" t="str">
        <f>IF(RawData!B2482&lt;&gt;"",CONCATENATE(RawData!B2482,", ",RawData!C2482),"")</f>
        <v/>
      </c>
      <c r="C2482" t="str">
        <f>IF(RawData!D2482&lt;&gt;"",RawData!D2482,"")</f>
        <v/>
      </c>
      <c r="D2482" s="28" t="str">
        <f>IF(RawData!E2482&lt;&gt;"",RawData!E2482,"")</f>
        <v/>
      </c>
      <c r="E2482" t="str">
        <f>IF(RawData!F2482&lt;&gt;"",CONCATENATE(RawData!F2482,", ",LEFT(RawData!G2482,1)),"")</f>
        <v/>
      </c>
      <c r="G2482" s="30" t="str">
        <f t="shared" si="38"/>
        <v/>
      </c>
      <c r="H2482" t="str">
        <f>IF(A2482&lt;&gt;"",VLOOKUP(G2482,ScoreRanges!$C$4:$E$8,3),"")</f>
        <v/>
      </c>
      <c r="J2482" s="30" t="str">
        <f>IF(AND(ConversionTable!$F$2&lt;&gt;"",A2482&lt;&gt;""),VLOOKUP(G2482,ConversionTable!B$2:D$402,3),"")</f>
        <v/>
      </c>
      <c r="K2482" t="str">
        <f>IF(AND(ConversionTable!$F$2&lt;&gt;"",A2482&lt;&gt;""),VLOOKUP(J2482,ConversionTable!I$4:K$7,3),"")</f>
        <v/>
      </c>
      <c r="M2482" t="str">
        <f>IF(A2482&lt;&gt;"",(RawData!AC2482*ScoringModel!$B$11+RawData!AD2482*ScoringModel!$B$21+RawData!AE2482*ScoringModel!$B$31)*0.01,"")</f>
        <v/>
      </c>
      <c r="N2482" t="str">
        <f>IF(A2482&lt;&gt;"",(RawData!H2482*ScoringModel!$B$4+RawData!I2482*ScoringModel!$B$5+RawData!J2482*ScoringModel!$B$6+RawData!K2482*ScoringModel!$B$7+RawData!L2482*ScoringModel!$B$8+RawData!M2482*ScoringModel!$B$9+RawData!N2482*ScoringModel!$B$10)*0.01,"")</f>
        <v/>
      </c>
      <c r="O2482" t="str">
        <f>IF(A2482&lt;&gt;"",(RawData!O2482*ScoringModel!$B$14+RawData!P2482*ScoringModel!$B$15+RawData!Q2482*ScoringModel!$B$16+RawData!R2482*ScoringModel!$B$17+RawData!S2482*ScoringModel!$B$18+RawData!T2482*ScoringModel!$B$19+RawData!U2482*ScoringModel!$B$20)*0.01,"")</f>
        <v/>
      </c>
      <c r="P2482" t="str">
        <f>IF(A2482&lt;&gt;"",(RawData!V2482*ScoringModel!$B$24+RawData!W2482*ScoringModel!$B$25+RawData!X2482*ScoringModel!$B$26+RawData!Y2482*ScoringModel!$B$27+RawData!Z2482*ScoringModel!$B$28+RawData!AA2482*ScoringModel!$B$29+RawData!AB2482*ScoringModel!$B$30)*0.01,"")</f>
        <v/>
      </c>
      <c r="Q2482" s="19"/>
      <c r="R2482" s="19"/>
      <c r="S2482" s="19"/>
      <c r="T2482" s="19"/>
      <c r="U2482" s="19"/>
      <c r="V2482" s="19"/>
    </row>
    <row r="2483" spans="1:22" x14ac:dyDescent="0.25">
      <c r="A2483" t="str">
        <f>IF(RawData!A2483&lt;&gt;"",RawData!A2483,"")</f>
        <v/>
      </c>
      <c r="B2483" t="str">
        <f>IF(RawData!B2483&lt;&gt;"",CONCATENATE(RawData!B2483,", ",RawData!C2483),"")</f>
        <v/>
      </c>
      <c r="C2483" t="str">
        <f>IF(RawData!D2483&lt;&gt;"",RawData!D2483,"")</f>
        <v/>
      </c>
      <c r="D2483" s="28" t="str">
        <f>IF(RawData!E2483&lt;&gt;"",RawData!E2483,"")</f>
        <v/>
      </c>
      <c r="E2483" t="str">
        <f>IF(RawData!F2483&lt;&gt;"",CONCATENATE(RawData!F2483,", ",LEFT(RawData!G2483,1)),"")</f>
        <v/>
      </c>
      <c r="G2483" s="30" t="str">
        <f t="shared" si="38"/>
        <v/>
      </c>
      <c r="H2483" t="str">
        <f>IF(A2483&lt;&gt;"",VLOOKUP(G2483,ScoreRanges!$C$4:$E$8,3),"")</f>
        <v/>
      </c>
      <c r="J2483" s="30" t="str">
        <f>IF(AND(ConversionTable!$F$2&lt;&gt;"",A2483&lt;&gt;""),VLOOKUP(G2483,ConversionTable!B$2:D$402,3),"")</f>
        <v/>
      </c>
      <c r="K2483" t="str">
        <f>IF(AND(ConversionTable!$F$2&lt;&gt;"",A2483&lt;&gt;""),VLOOKUP(J2483,ConversionTable!I$4:K$7,3),"")</f>
        <v/>
      </c>
      <c r="M2483" t="str">
        <f>IF(A2483&lt;&gt;"",(RawData!AC2483*ScoringModel!$B$11+RawData!AD2483*ScoringModel!$B$21+RawData!AE2483*ScoringModel!$B$31)*0.01,"")</f>
        <v/>
      </c>
      <c r="N2483" t="str">
        <f>IF(A2483&lt;&gt;"",(RawData!H2483*ScoringModel!$B$4+RawData!I2483*ScoringModel!$B$5+RawData!J2483*ScoringModel!$B$6+RawData!K2483*ScoringModel!$B$7+RawData!L2483*ScoringModel!$B$8+RawData!M2483*ScoringModel!$B$9+RawData!N2483*ScoringModel!$B$10)*0.01,"")</f>
        <v/>
      </c>
      <c r="O2483" t="str">
        <f>IF(A2483&lt;&gt;"",(RawData!O2483*ScoringModel!$B$14+RawData!P2483*ScoringModel!$B$15+RawData!Q2483*ScoringModel!$B$16+RawData!R2483*ScoringModel!$B$17+RawData!S2483*ScoringModel!$B$18+RawData!T2483*ScoringModel!$B$19+RawData!U2483*ScoringModel!$B$20)*0.01,"")</f>
        <v/>
      </c>
      <c r="P2483" t="str">
        <f>IF(A2483&lt;&gt;"",(RawData!V2483*ScoringModel!$B$24+RawData!W2483*ScoringModel!$B$25+RawData!X2483*ScoringModel!$B$26+RawData!Y2483*ScoringModel!$B$27+RawData!Z2483*ScoringModel!$B$28+RawData!AA2483*ScoringModel!$B$29+RawData!AB2483*ScoringModel!$B$30)*0.01,"")</f>
        <v/>
      </c>
      <c r="Q2483" s="19"/>
      <c r="R2483" s="19"/>
      <c r="S2483" s="19"/>
      <c r="T2483" s="19"/>
      <c r="U2483" s="19"/>
      <c r="V2483" s="19"/>
    </row>
    <row r="2484" spans="1:22" x14ac:dyDescent="0.25">
      <c r="A2484" t="str">
        <f>IF(RawData!A2484&lt;&gt;"",RawData!A2484,"")</f>
        <v/>
      </c>
      <c r="B2484" t="str">
        <f>IF(RawData!B2484&lt;&gt;"",CONCATENATE(RawData!B2484,", ",RawData!C2484),"")</f>
        <v/>
      </c>
      <c r="C2484" t="str">
        <f>IF(RawData!D2484&lt;&gt;"",RawData!D2484,"")</f>
        <v/>
      </c>
      <c r="D2484" s="28" t="str">
        <f>IF(RawData!E2484&lt;&gt;"",RawData!E2484,"")</f>
        <v/>
      </c>
      <c r="E2484" t="str">
        <f>IF(RawData!F2484&lt;&gt;"",CONCATENATE(RawData!F2484,", ",LEFT(RawData!G2484,1)),"")</f>
        <v/>
      </c>
      <c r="G2484" s="30" t="str">
        <f t="shared" si="38"/>
        <v/>
      </c>
      <c r="H2484" t="str">
        <f>IF(A2484&lt;&gt;"",VLOOKUP(G2484,ScoreRanges!$C$4:$E$8,3),"")</f>
        <v/>
      </c>
      <c r="J2484" s="30" t="str">
        <f>IF(AND(ConversionTable!$F$2&lt;&gt;"",A2484&lt;&gt;""),VLOOKUP(G2484,ConversionTable!B$2:D$402,3),"")</f>
        <v/>
      </c>
      <c r="K2484" t="str">
        <f>IF(AND(ConversionTable!$F$2&lt;&gt;"",A2484&lt;&gt;""),VLOOKUP(J2484,ConversionTable!I$4:K$7,3),"")</f>
        <v/>
      </c>
      <c r="M2484" t="str">
        <f>IF(A2484&lt;&gt;"",(RawData!AC2484*ScoringModel!$B$11+RawData!AD2484*ScoringModel!$B$21+RawData!AE2484*ScoringModel!$B$31)*0.01,"")</f>
        <v/>
      </c>
      <c r="N2484" t="str">
        <f>IF(A2484&lt;&gt;"",(RawData!H2484*ScoringModel!$B$4+RawData!I2484*ScoringModel!$B$5+RawData!J2484*ScoringModel!$B$6+RawData!K2484*ScoringModel!$B$7+RawData!L2484*ScoringModel!$B$8+RawData!M2484*ScoringModel!$B$9+RawData!N2484*ScoringModel!$B$10)*0.01,"")</f>
        <v/>
      </c>
      <c r="O2484" t="str">
        <f>IF(A2484&lt;&gt;"",(RawData!O2484*ScoringModel!$B$14+RawData!P2484*ScoringModel!$B$15+RawData!Q2484*ScoringModel!$B$16+RawData!R2484*ScoringModel!$B$17+RawData!S2484*ScoringModel!$B$18+RawData!T2484*ScoringModel!$B$19+RawData!U2484*ScoringModel!$B$20)*0.01,"")</f>
        <v/>
      </c>
      <c r="P2484" t="str">
        <f>IF(A2484&lt;&gt;"",(RawData!V2484*ScoringModel!$B$24+RawData!W2484*ScoringModel!$B$25+RawData!X2484*ScoringModel!$B$26+RawData!Y2484*ScoringModel!$B$27+RawData!Z2484*ScoringModel!$B$28+RawData!AA2484*ScoringModel!$B$29+RawData!AB2484*ScoringModel!$B$30)*0.01,"")</f>
        <v/>
      </c>
      <c r="Q2484" s="19"/>
      <c r="R2484" s="19"/>
      <c r="S2484" s="19"/>
      <c r="T2484" s="19"/>
      <c r="U2484" s="19"/>
      <c r="V2484" s="19"/>
    </row>
    <row r="2485" spans="1:22" x14ac:dyDescent="0.25">
      <c r="A2485" t="str">
        <f>IF(RawData!A2485&lt;&gt;"",RawData!A2485,"")</f>
        <v/>
      </c>
      <c r="B2485" t="str">
        <f>IF(RawData!B2485&lt;&gt;"",CONCATENATE(RawData!B2485,", ",RawData!C2485),"")</f>
        <v/>
      </c>
      <c r="C2485" t="str">
        <f>IF(RawData!D2485&lt;&gt;"",RawData!D2485,"")</f>
        <v/>
      </c>
      <c r="D2485" s="28" t="str">
        <f>IF(RawData!E2485&lt;&gt;"",RawData!E2485,"")</f>
        <v/>
      </c>
      <c r="E2485" t="str">
        <f>IF(RawData!F2485&lt;&gt;"",CONCATENATE(RawData!F2485,", ",LEFT(RawData!G2485,1)),"")</f>
        <v/>
      </c>
      <c r="G2485" s="30" t="str">
        <f t="shared" si="38"/>
        <v/>
      </c>
      <c r="H2485" t="str">
        <f>IF(A2485&lt;&gt;"",VLOOKUP(G2485,ScoreRanges!$C$4:$E$8,3),"")</f>
        <v/>
      </c>
      <c r="J2485" s="30" t="str">
        <f>IF(AND(ConversionTable!$F$2&lt;&gt;"",A2485&lt;&gt;""),VLOOKUP(G2485,ConversionTable!B$2:D$402,3),"")</f>
        <v/>
      </c>
      <c r="K2485" t="str">
        <f>IF(AND(ConversionTable!$F$2&lt;&gt;"",A2485&lt;&gt;""),VLOOKUP(J2485,ConversionTable!I$4:K$7,3),"")</f>
        <v/>
      </c>
      <c r="M2485" t="str">
        <f>IF(A2485&lt;&gt;"",(RawData!AC2485*ScoringModel!$B$11+RawData!AD2485*ScoringModel!$B$21+RawData!AE2485*ScoringModel!$B$31)*0.01,"")</f>
        <v/>
      </c>
      <c r="N2485" t="str">
        <f>IF(A2485&lt;&gt;"",(RawData!H2485*ScoringModel!$B$4+RawData!I2485*ScoringModel!$B$5+RawData!J2485*ScoringModel!$B$6+RawData!K2485*ScoringModel!$B$7+RawData!L2485*ScoringModel!$B$8+RawData!M2485*ScoringModel!$B$9+RawData!N2485*ScoringModel!$B$10)*0.01,"")</f>
        <v/>
      </c>
      <c r="O2485" t="str">
        <f>IF(A2485&lt;&gt;"",(RawData!O2485*ScoringModel!$B$14+RawData!P2485*ScoringModel!$B$15+RawData!Q2485*ScoringModel!$B$16+RawData!R2485*ScoringModel!$B$17+RawData!S2485*ScoringModel!$B$18+RawData!T2485*ScoringModel!$B$19+RawData!U2485*ScoringModel!$B$20)*0.01,"")</f>
        <v/>
      </c>
      <c r="P2485" t="str">
        <f>IF(A2485&lt;&gt;"",(RawData!V2485*ScoringModel!$B$24+RawData!W2485*ScoringModel!$B$25+RawData!X2485*ScoringModel!$B$26+RawData!Y2485*ScoringModel!$B$27+RawData!Z2485*ScoringModel!$B$28+RawData!AA2485*ScoringModel!$B$29+RawData!AB2485*ScoringModel!$B$30)*0.01,"")</f>
        <v/>
      </c>
      <c r="Q2485" s="19"/>
      <c r="R2485" s="19"/>
      <c r="S2485" s="19"/>
      <c r="T2485" s="19"/>
      <c r="U2485" s="19"/>
      <c r="V2485" s="19"/>
    </row>
    <row r="2486" spans="1:22" x14ac:dyDescent="0.25">
      <c r="A2486" t="str">
        <f>IF(RawData!A2486&lt;&gt;"",RawData!A2486,"")</f>
        <v/>
      </c>
      <c r="B2486" t="str">
        <f>IF(RawData!B2486&lt;&gt;"",CONCATENATE(RawData!B2486,", ",RawData!C2486),"")</f>
        <v/>
      </c>
      <c r="C2486" t="str">
        <f>IF(RawData!D2486&lt;&gt;"",RawData!D2486,"")</f>
        <v/>
      </c>
      <c r="D2486" s="28" t="str">
        <f>IF(RawData!E2486&lt;&gt;"",RawData!E2486,"")</f>
        <v/>
      </c>
      <c r="E2486" t="str">
        <f>IF(RawData!F2486&lt;&gt;"",CONCATENATE(RawData!F2486,", ",LEFT(RawData!G2486,1)),"")</f>
        <v/>
      </c>
      <c r="G2486" s="30" t="str">
        <f t="shared" si="38"/>
        <v/>
      </c>
      <c r="H2486" t="str">
        <f>IF(A2486&lt;&gt;"",VLOOKUP(G2486,ScoreRanges!$C$4:$E$8,3),"")</f>
        <v/>
      </c>
      <c r="J2486" s="30" t="str">
        <f>IF(AND(ConversionTable!$F$2&lt;&gt;"",A2486&lt;&gt;""),VLOOKUP(G2486,ConversionTable!B$2:D$402,3),"")</f>
        <v/>
      </c>
      <c r="K2486" t="str">
        <f>IF(AND(ConversionTable!$F$2&lt;&gt;"",A2486&lt;&gt;""),VLOOKUP(J2486,ConversionTable!I$4:K$7,3),"")</f>
        <v/>
      </c>
      <c r="M2486" t="str">
        <f>IF(A2486&lt;&gt;"",(RawData!AC2486*ScoringModel!$B$11+RawData!AD2486*ScoringModel!$B$21+RawData!AE2486*ScoringModel!$B$31)*0.01,"")</f>
        <v/>
      </c>
      <c r="N2486" t="str">
        <f>IF(A2486&lt;&gt;"",(RawData!H2486*ScoringModel!$B$4+RawData!I2486*ScoringModel!$B$5+RawData!J2486*ScoringModel!$B$6+RawData!K2486*ScoringModel!$B$7+RawData!L2486*ScoringModel!$B$8+RawData!M2486*ScoringModel!$B$9+RawData!N2486*ScoringModel!$B$10)*0.01,"")</f>
        <v/>
      </c>
      <c r="O2486" t="str">
        <f>IF(A2486&lt;&gt;"",(RawData!O2486*ScoringModel!$B$14+RawData!P2486*ScoringModel!$B$15+RawData!Q2486*ScoringModel!$B$16+RawData!R2486*ScoringModel!$B$17+RawData!S2486*ScoringModel!$B$18+RawData!T2486*ScoringModel!$B$19+RawData!U2486*ScoringModel!$B$20)*0.01,"")</f>
        <v/>
      </c>
      <c r="P2486" t="str">
        <f>IF(A2486&lt;&gt;"",(RawData!V2486*ScoringModel!$B$24+RawData!W2486*ScoringModel!$B$25+RawData!X2486*ScoringModel!$B$26+RawData!Y2486*ScoringModel!$B$27+RawData!Z2486*ScoringModel!$B$28+RawData!AA2486*ScoringModel!$B$29+RawData!AB2486*ScoringModel!$B$30)*0.01,"")</f>
        <v/>
      </c>
      <c r="Q2486" s="19"/>
      <c r="R2486" s="19"/>
      <c r="S2486" s="19"/>
      <c r="T2486" s="19"/>
      <c r="U2486" s="19"/>
      <c r="V2486" s="19"/>
    </row>
    <row r="2487" spans="1:22" x14ac:dyDescent="0.25">
      <c r="A2487" t="str">
        <f>IF(RawData!A2487&lt;&gt;"",RawData!A2487,"")</f>
        <v/>
      </c>
      <c r="B2487" t="str">
        <f>IF(RawData!B2487&lt;&gt;"",CONCATENATE(RawData!B2487,", ",RawData!C2487),"")</f>
        <v/>
      </c>
      <c r="C2487" t="str">
        <f>IF(RawData!D2487&lt;&gt;"",RawData!D2487,"")</f>
        <v/>
      </c>
      <c r="D2487" s="28" t="str">
        <f>IF(RawData!E2487&lt;&gt;"",RawData!E2487,"")</f>
        <v/>
      </c>
      <c r="E2487" t="str">
        <f>IF(RawData!F2487&lt;&gt;"",CONCATENATE(RawData!F2487,", ",LEFT(RawData!G2487,1)),"")</f>
        <v/>
      </c>
      <c r="G2487" s="30" t="str">
        <f t="shared" si="38"/>
        <v/>
      </c>
      <c r="H2487" t="str">
        <f>IF(A2487&lt;&gt;"",VLOOKUP(G2487,ScoreRanges!$C$4:$E$8,3),"")</f>
        <v/>
      </c>
      <c r="J2487" s="30" t="str">
        <f>IF(AND(ConversionTable!$F$2&lt;&gt;"",A2487&lt;&gt;""),VLOOKUP(G2487,ConversionTable!B$2:D$402,3),"")</f>
        <v/>
      </c>
      <c r="K2487" t="str">
        <f>IF(AND(ConversionTable!$F$2&lt;&gt;"",A2487&lt;&gt;""),VLOOKUP(J2487,ConversionTable!I$4:K$7,3),"")</f>
        <v/>
      </c>
      <c r="M2487" t="str">
        <f>IF(A2487&lt;&gt;"",(RawData!AC2487*ScoringModel!$B$11+RawData!AD2487*ScoringModel!$B$21+RawData!AE2487*ScoringModel!$B$31)*0.01,"")</f>
        <v/>
      </c>
      <c r="N2487" t="str">
        <f>IF(A2487&lt;&gt;"",(RawData!H2487*ScoringModel!$B$4+RawData!I2487*ScoringModel!$B$5+RawData!J2487*ScoringModel!$B$6+RawData!K2487*ScoringModel!$B$7+RawData!L2487*ScoringModel!$B$8+RawData!M2487*ScoringModel!$B$9+RawData!N2487*ScoringModel!$B$10)*0.01,"")</f>
        <v/>
      </c>
      <c r="O2487" t="str">
        <f>IF(A2487&lt;&gt;"",(RawData!O2487*ScoringModel!$B$14+RawData!P2487*ScoringModel!$B$15+RawData!Q2487*ScoringModel!$B$16+RawData!R2487*ScoringModel!$B$17+RawData!S2487*ScoringModel!$B$18+RawData!T2487*ScoringModel!$B$19+RawData!U2487*ScoringModel!$B$20)*0.01,"")</f>
        <v/>
      </c>
      <c r="P2487" t="str">
        <f>IF(A2487&lt;&gt;"",(RawData!V2487*ScoringModel!$B$24+RawData!W2487*ScoringModel!$B$25+RawData!X2487*ScoringModel!$B$26+RawData!Y2487*ScoringModel!$B$27+RawData!Z2487*ScoringModel!$B$28+RawData!AA2487*ScoringModel!$B$29+RawData!AB2487*ScoringModel!$B$30)*0.01,"")</f>
        <v/>
      </c>
      <c r="Q2487" s="19"/>
      <c r="R2487" s="19"/>
      <c r="S2487" s="19"/>
      <c r="T2487" s="19"/>
      <c r="U2487" s="19"/>
      <c r="V2487" s="19"/>
    </row>
    <row r="2488" spans="1:22" x14ac:dyDescent="0.25">
      <c r="A2488" t="str">
        <f>IF(RawData!A2488&lt;&gt;"",RawData!A2488,"")</f>
        <v/>
      </c>
      <c r="B2488" t="str">
        <f>IF(RawData!B2488&lt;&gt;"",CONCATENATE(RawData!B2488,", ",RawData!C2488),"")</f>
        <v/>
      </c>
      <c r="C2488" t="str">
        <f>IF(RawData!D2488&lt;&gt;"",RawData!D2488,"")</f>
        <v/>
      </c>
      <c r="D2488" s="28" t="str">
        <f>IF(RawData!E2488&lt;&gt;"",RawData!E2488,"")</f>
        <v/>
      </c>
      <c r="E2488" t="str">
        <f>IF(RawData!F2488&lt;&gt;"",CONCATENATE(RawData!F2488,", ",LEFT(RawData!G2488,1)),"")</f>
        <v/>
      </c>
      <c r="G2488" s="30" t="str">
        <f t="shared" si="38"/>
        <v/>
      </c>
      <c r="H2488" t="str">
        <f>IF(A2488&lt;&gt;"",VLOOKUP(G2488,ScoreRanges!$C$4:$E$8,3),"")</f>
        <v/>
      </c>
      <c r="J2488" s="30" t="str">
        <f>IF(AND(ConversionTable!$F$2&lt;&gt;"",A2488&lt;&gt;""),VLOOKUP(G2488,ConversionTable!B$2:D$402,3),"")</f>
        <v/>
      </c>
      <c r="K2488" t="str">
        <f>IF(AND(ConversionTable!$F$2&lt;&gt;"",A2488&lt;&gt;""),VLOOKUP(J2488,ConversionTable!I$4:K$7,3),"")</f>
        <v/>
      </c>
      <c r="M2488" t="str">
        <f>IF(A2488&lt;&gt;"",(RawData!AC2488*ScoringModel!$B$11+RawData!AD2488*ScoringModel!$B$21+RawData!AE2488*ScoringModel!$B$31)*0.01,"")</f>
        <v/>
      </c>
      <c r="N2488" t="str">
        <f>IF(A2488&lt;&gt;"",(RawData!H2488*ScoringModel!$B$4+RawData!I2488*ScoringModel!$B$5+RawData!J2488*ScoringModel!$B$6+RawData!K2488*ScoringModel!$B$7+RawData!L2488*ScoringModel!$B$8+RawData!M2488*ScoringModel!$B$9+RawData!N2488*ScoringModel!$B$10)*0.01,"")</f>
        <v/>
      </c>
      <c r="O2488" t="str">
        <f>IF(A2488&lt;&gt;"",(RawData!O2488*ScoringModel!$B$14+RawData!P2488*ScoringModel!$B$15+RawData!Q2488*ScoringModel!$B$16+RawData!R2488*ScoringModel!$B$17+RawData!S2488*ScoringModel!$B$18+RawData!T2488*ScoringModel!$B$19+RawData!U2488*ScoringModel!$B$20)*0.01,"")</f>
        <v/>
      </c>
      <c r="P2488" t="str">
        <f>IF(A2488&lt;&gt;"",(RawData!V2488*ScoringModel!$B$24+RawData!W2488*ScoringModel!$B$25+RawData!X2488*ScoringModel!$B$26+RawData!Y2488*ScoringModel!$B$27+RawData!Z2488*ScoringModel!$B$28+RawData!AA2488*ScoringModel!$B$29+RawData!AB2488*ScoringModel!$B$30)*0.01,"")</f>
        <v/>
      </c>
      <c r="Q2488" s="19"/>
      <c r="R2488" s="19"/>
      <c r="S2488" s="19"/>
      <c r="T2488" s="19"/>
      <c r="U2488" s="19"/>
      <c r="V2488" s="19"/>
    </row>
    <row r="2489" spans="1:22" x14ac:dyDescent="0.25">
      <c r="A2489" t="str">
        <f>IF(RawData!A2489&lt;&gt;"",RawData!A2489,"")</f>
        <v/>
      </c>
      <c r="B2489" t="str">
        <f>IF(RawData!B2489&lt;&gt;"",CONCATENATE(RawData!B2489,", ",RawData!C2489),"")</f>
        <v/>
      </c>
      <c r="C2489" t="str">
        <f>IF(RawData!D2489&lt;&gt;"",RawData!D2489,"")</f>
        <v/>
      </c>
      <c r="D2489" s="28" t="str">
        <f>IF(RawData!E2489&lt;&gt;"",RawData!E2489,"")</f>
        <v/>
      </c>
      <c r="E2489" t="str">
        <f>IF(RawData!F2489&lt;&gt;"",CONCATENATE(RawData!F2489,", ",LEFT(RawData!G2489,1)),"")</f>
        <v/>
      </c>
      <c r="G2489" s="30" t="str">
        <f t="shared" si="38"/>
        <v/>
      </c>
      <c r="H2489" t="str">
        <f>IF(A2489&lt;&gt;"",VLOOKUP(G2489,ScoreRanges!$C$4:$E$8,3),"")</f>
        <v/>
      </c>
      <c r="J2489" s="30" t="str">
        <f>IF(AND(ConversionTable!$F$2&lt;&gt;"",A2489&lt;&gt;""),VLOOKUP(G2489,ConversionTable!B$2:D$402,3),"")</f>
        <v/>
      </c>
      <c r="K2489" t="str">
        <f>IF(AND(ConversionTable!$F$2&lt;&gt;"",A2489&lt;&gt;""),VLOOKUP(J2489,ConversionTable!I$4:K$7,3),"")</f>
        <v/>
      </c>
      <c r="M2489" t="str">
        <f>IF(A2489&lt;&gt;"",(RawData!AC2489*ScoringModel!$B$11+RawData!AD2489*ScoringModel!$B$21+RawData!AE2489*ScoringModel!$B$31)*0.01,"")</f>
        <v/>
      </c>
      <c r="N2489" t="str">
        <f>IF(A2489&lt;&gt;"",(RawData!H2489*ScoringModel!$B$4+RawData!I2489*ScoringModel!$B$5+RawData!J2489*ScoringModel!$B$6+RawData!K2489*ScoringModel!$B$7+RawData!L2489*ScoringModel!$B$8+RawData!M2489*ScoringModel!$B$9+RawData!N2489*ScoringModel!$B$10)*0.01,"")</f>
        <v/>
      </c>
      <c r="O2489" t="str">
        <f>IF(A2489&lt;&gt;"",(RawData!O2489*ScoringModel!$B$14+RawData!P2489*ScoringModel!$B$15+RawData!Q2489*ScoringModel!$B$16+RawData!R2489*ScoringModel!$B$17+RawData!S2489*ScoringModel!$B$18+RawData!T2489*ScoringModel!$B$19+RawData!U2489*ScoringModel!$B$20)*0.01,"")</f>
        <v/>
      </c>
      <c r="P2489" t="str">
        <f>IF(A2489&lt;&gt;"",(RawData!V2489*ScoringModel!$B$24+RawData!W2489*ScoringModel!$B$25+RawData!X2489*ScoringModel!$B$26+RawData!Y2489*ScoringModel!$B$27+RawData!Z2489*ScoringModel!$B$28+RawData!AA2489*ScoringModel!$B$29+RawData!AB2489*ScoringModel!$B$30)*0.01,"")</f>
        <v/>
      </c>
      <c r="Q2489" s="19"/>
      <c r="R2489" s="19"/>
      <c r="S2489" s="19"/>
      <c r="T2489" s="19"/>
      <c r="U2489" s="19"/>
      <c r="V2489" s="19"/>
    </row>
    <row r="2490" spans="1:22" x14ac:dyDescent="0.25">
      <c r="A2490" t="str">
        <f>IF(RawData!A2490&lt;&gt;"",RawData!A2490,"")</f>
        <v/>
      </c>
      <c r="B2490" t="str">
        <f>IF(RawData!B2490&lt;&gt;"",CONCATENATE(RawData!B2490,", ",RawData!C2490),"")</f>
        <v/>
      </c>
      <c r="C2490" t="str">
        <f>IF(RawData!D2490&lt;&gt;"",RawData!D2490,"")</f>
        <v/>
      </c>
      <c r="D2490" s="28" t="str">
        <f>IF(RawData!E2490&lt;&gt;"",RawData!E2490,"")</f>
        <v/>
      </c>
      <c r="E2490" t="str">
        <f>IF(RawData!F2490&lt;&gt;"",CONCATENATE(RawData!F2490,", ",LEFT(RawData!G2490,1)),"")</f>
        <v/>
      </c>
      <c r="G2490" s="30" t="str">
        <f t="shared" si="38"/>
        <v/>
      </c>
      <c r="H2490" t="str">
        <f>IF(A2490&lt;&gt;"",VLOOKUP(G2490,ScoreRanges!$C$4:$E$8,3),"")</f>
        <v/>
      </c>
      <c r="J2490" s="30" t="str">
        <f>IF(AND(ConversionTable!$F$2&lt;&gt;"",A2490&lt;&gt;""),VLOOKUP(G2490,ConversionTable!B$2:D$402,3),"")</f>
        <v/>
      </c>
      <c r="K2490" t="str">
        <f>IF(AND(ConversionTable!$F$2&lt;&gt;"",A2490&lt;&gt;""),VLOOKUP(J2490,ConversionTable!I$4:K$7,3),"")</f>
        <v/>
      </c>
      <c r="M2490" t="str">
        <f>IF(A2490&lt;&gt;"",(RawData!AC2490*ScoringModel!$B$11+RawData!AD2490*ScoringModel!$B$21+RawData!AE2490*ScoringModel!$B$31)*0.01,"")</f>
        <v/>
      </c>
      <c r="N2490" t="str">
        <f>IF(A2490&lt;&gt;"",(RawData!H2490*ScoringModel!$B$4+RawData!I2490*ScoringModel!$B$5+RawData!J2490*ScoringModel!$B$6+RawData!K2490*ScoringModel!$B$7+RawData!L2490*ScoringModel!$B$8+RawData!M2490*ScoringModel!$B$9+RawData!N2490*ScoringModel!$B$10)*0.01,"")</f>
        <v/>
      </c>
      <c r="O2490" t="str">
        <f>IF(A2490&lt;&gt;"",(RawData!O2490*ScoringModel!$B$14+RawData!P2490*ScoringModel!$B$15+RawData!Q2490*ScoringModel!$B$16+RawData!R2490*ScoringModel!$B$17+RawData!S2490*ScoringModel!$B$18+RawData!T2490*ScoringModel!$B$19+RawData!U2490*ScoringModel!$B$20)*0.01,"")</f>
        <v/>
      </c>
      <c r="P2490" t="str">
        <f>IF(A2490&lt;&gt;"",(RawData!V2490*ScoringModel!$B$24+RawData!W2490*ScoringModel!$B$25+RawData!X2490*ScoringModel!$B$26+RawData!Y2490*ScoringModel!$B$27+RawData!Z2490*ScoringModel!$B$28+RawData!AA2490*ScoringModel!$B$29+RawData!AB2490*ScoringModel!$B$30)*0.01,"")</f>
        <v/>
      </c>
      <c r="Q2490" s="19"/>
      <c r="R2490" s="19"/>
      <c r="S2490" s="19"/>
      <c r="T2490" s="19"/>
      <c r="U2490" s="19"/>
      <c r="V2490" s="19"/>
    </row>
    <row r="2491" spans="1:22" x14ac:dyDescent="0.25">
      <c r="A2491" t="str">
        <f>IF(RawData!A2491&lt;&gt;"",RawData!A2491,"")</f>
        <v/>
      </c>
      <c r="B2491" t="str">
        <f>IF(RawData!B2491&lt;&gt;"",CONCATENATE(RawData!B2491,", ",RawData!C2491),"")</f>
        <v/>
      </c>
      <c r="C2491" t="str">
        <f>IF(RawData!D2491&lt;&gt;"",RawData!D2491,"")</f>
        <v/>
      </c>
      <c r="D2491" s="28" t="str">
        <f>IF(RawData!E2491&lt;&gt;"",RawData!E2491,"")</f>
        <v/>
      </c>
      <c r="E2491" t="str">
        <f>IF(RawData!F2491&lt;&gt;"",CONCATENATE(RawData!F2491,", ",LEFT(RawData!G2491,1)),"")</f>
        <v/>
      </c>
      <c r="G2491" s="30" t="str">
        <f t="shared" si="38"/>
        <v/>
      </c>
      <c r="H2491" t="str">
        <f>IF(A2491&lt;&gt;"",VLOOKUP(G2491,ScoreRanges!$C$4:$E$8,3),"")</f>
        <v/>
      </c>
      <c r="J2491" s="30" t="str">
        <f>IF(AND(ConversionTable!$F$2&lt;&gt;"",A2491&lt;&gt;""),VLOOKUP(G2491,ConversionTable!B$2:D$402,3),"")</f>
        <v/>
      </c>
      <c r="K2491" t="str">
        <f>IF(AND(ConversionTable!$F$2&lt;&gt;"",A2491&lt;&gt;""),VLOOKUP(J2491,ConversionTable!I$4:K$7,3),"")</f>
        <v/>
      </c>
      <c r="M2491" t="str">
        <f>IF(A2491&lt;&gt;"",(RawData!AC2491*ScoringModel!$B$11+RawData!AD2491*ScoringModel!$B$21+RawData!AE2491*ScoringModel!$B$31)*0.01,"")</f>
        <v/>
      </c>
      <c r="N2491" t="str">
        <f>IF(A2491&lt;&gt;"",(RawData!H2491*ScoringModel!$B$4+RawData!I2491*ScoringModel!$B$5+RawData!J2491*ScoringModel!$B$6+RawData!K2491*ScoringModel!$B$7+RawData!L2491*ScoringModel!$B$8+RawData!M2491*ScoringModel!$B$9+RawData!N2491*ScoringModel!$B$10)*0.01,"")</f>
        <v/>
      </c>
      <c r="O2491" t="str">
        <f>IF(A2491&lt;&gt;"",(RawData!O2491*ScoringModel!$B$14+RawData!P2491*ScoringModel!$B$15+RawData!Q2491*ScoringModel!$B$16+RawData!R2491*ScoringModel!$B$17+RawData!S2491*ScoringModel!$B$18+RawData!T2491*ScoringModel!$B$19+RawData!U2491*ScoringModel!$B$20)*0.01,"")</f>
        <v/>
      </c>
      <c r="P2491" t="str">
        <f>IF(A2491&lt;&gt;"",(RawData!V2491*ScoringModel!$B$24+RawData!W2491*ScoringModel!$B$25+RawData!X2491*ScoringModel!$B$26+RawData!Y2491*ScoringModel!$B$27+RawData!Z2491*ScoringModel!$B$28+RawData!AA2491*ScoringModel!$B$29+RawData!AB2491*ScoringModel!$B$30)*0.01,"")</f>
        <v/>
      </c>
      <c r="Q2491" s="19"/>
      <c r="R2491" s="19"/>
      <c r="S2491" s="19"/>
      <c r="T2491" s="19"/>
      <c r="U2491" s="19"/>
      <c r="V2491" s="19"/>
    </row>
    <row r="2492" spans="1:22" x14ac:dyDescent="0.25">
      <c r="A2492" t="str">
        <f>IF(RawData!A2492&lt;&gt;"",RawData!A2492,"")</f>
        <v/>
      </c>
      <c r="B2492" t="str">
        <f>IF(RawData!B2492&lt;&gt;"",CONCATENATE(RawData!B2492,", ",RawData!C2492),"")</f>
        <v/>
      </c>
      <c r="C2492" t="str">
        <f>IF(RawData!D2492&lt;&gt;"",RawData!D2492,"")</f>
        <v/>
      </c>
      <c r="D2492" s="28" t="str">
        <f>IF(RawData!E2492&lt;&gt;"",RawData!E2492,"")</f>
        <v/>
      </c>
      <c r="E2492" t="str">
        <f>IF(RawData!F2492&lt;&gt;"",CONCATENATE(RawData!F2492,", ",LEFT(RawData!G2492,1)),"")</f>
        <v/>
      </c>
      <c r="G2492" s="30" t="str">
        <f t="shared" si="38"/>
        <v/>
      </c>
      <c r="H2492" t="str">
        <f>IF(A2492&lt;&gt;"",VLOOKUP(G2492,ScoreRanges!$C$4:$E$8,3),"")</f>
        <v/>
      </c>
      <c r="J2492" s="30" t="str">
        <f>IF(AND(ConversionTable!$F$2&lt;&gt;"",A2492&lt;&gt;""),VLOOKUP(G2492,ConversionTable!B$2:D$402,3),"")</f>
        <v/>
      </c>
      <c r="K2492" t="str">
        <f>IF(AND(ConversionTable!$F$2&lt;&gt;"",A2492&lt;&gt;""),VLOOKUP(J2492,ConversionTable!I$4:K$7,3),"")</f>
        <v/>
      </c>
      <c r="M2492" t="str">
        <f>IF(A2492&lt;&gt;"",(RawData!AC2492*ScoringModel!$B$11+RawData!AD2492*ScoringModel!$B$21+RawData!AE2492*ScoringModel!$B$31)*0.01,"")</f>
        <v/>
      </c>
      <c r="N2492" t="str">
        <f>IF(A2492&lt;&gt;"",(RawData!H2492*ScoringModel!$B$4+RawData!I2492*ScoringModel!$B$5+RawData!J2492*ScoringModel!$B$6+RawData!K2492*ScoringModel!$B$7+RawData!L2492*ScoringModel!$B$8+RawData!M2492*ScoringModel!$B$9+RawData!N2492*ScoringModel!$B$10)*0.01,"")</f>
        <v/>
      </c>
      <c r="O2492" t="str">
        <f>IF(A2492&lt;&gt;"",(RawData!O2492*ScoringModel!$B$14+RawData!P2492*ScoringModel!$B$15+RawData!Q2492*ScoringModel!$B$16+RawData!R2492*ScoringModel!$B$17+RawData!S2492*ScoringModel!$B$18+RawData!T2492*ScoringModel!$B$19+RawData!U2492*ScoringModel!$B$20)*0.01,"")</f>
        <v/>
      </c>
      <c r="P2492" t="str">
        <f>IF(A2492&lt;&gt;"",(RawData!V2492*ScoringModel!$B$24+RawData!W2492*ScoringModel!$B$25+RawData!X2492*ScoringModel!$B$26+RawData!Y2492*ScoringModel!$B$27+RawData!Z2492*ScoringModel!$B$28+RawData!AA2492*ScoringModel!$B$29+RawData!AB2492*ScoringModel!$B$30)*0.01,"")</f>
        <v/>
      </c>
      <c r="Q2492" s="19"/>
      <c r="R2492" s="19"/>
      <c r="S2492" s="19"/>
      <c r="T2492" s="19"/>
      <c r="U2492" s="19"/>
      <c r="V2492" s="19"/>
    </row>
    <row r="2493" spans="1:22" x14ac:dyDescent="0.25">
      <c r="A2493" t="str">
        <f>IF(RawData!A2493&lt;&gt;"",RawData!A2493,"")</f>
        <v/>
      </c>
      <c r="B2493" t="str">
        <f>IF(RawData!B2493&lt;&gt;"",CONCATENATE(RawData!B2493,", ",RawData!C2493),"")</f>
        <v/>
      </c>
      <c r="C2493" t="str">
        <f>IF(RawData!D2493&lt;&gt;"",RawData!D2493,"")</f>
        <v/>
      </c>
      <c r="D2493" s="28" t="str">
        <f>IF(RawData!E2493&lt;&gt;"",RawData!E2493,"")</f>
        <v/>
      </c>
      <c r="E2493" t="str">
        <f>IF(RawData!F2493&lt;&gt;"",CONCATENATE(RawData!F2493,", ",LEFT(RawData!G2493,1)),"")</f>
        <v/>
      </c>
      <c r="G2493" s="30" t="str">
        <f t="shared" si="38"/>
        <v/>
      </c>
      <c r="H2493" t="str">
        <f>IF(A2493&lt;&gt;"",VLOOKUP(G2493,ScoreRanges!$C$4:$E$8,3),"")</f>
        <v/>
      </c>
      <c r="J2493" s="30" t="str">
        <f>IF(AND(ConversionTable!$F$2&lt;&gt;"",A2493&lt;&gt;""),VLOOKUP(G2493,ConversionTable!B$2:D$402,3),"")</f>
        <v/>
      </c>
      <c r="K2493" t="str">
        <f>IF(AND(ConversionTable!$F$2&lt;&gt;"",A2493&lt;&gt;""),VLOOKUP(J2493,ConversionTable!I$4:K$7,3),"")</f>
        <v/>
      </c>
      <c r="M2493" t="str">
        <f>IF(A2493&lt;&gt;"",(RawData!AC2493*ScoringModel!$B$11+RawData!AD2493*ScoringModel!$B$21+RawData!AE2493*ScoringModel!$B$31)*0.01,"")</f>
        <v/>
      </c>
      <c r="N2493" t="str">
        <f>IF(A2493&lt;&gt;"",(RawData!H2493*ScoringModel!$B$4+RawData!I2493*ScoringModel!$B$5+RawData!J2493*ScoringModel!$B$6+RawData!K2493*ScoringModel!$B$7+RawData!L2493*ScoringModel!$B$8+RawData!M2493*ScoringModel!$B$9+RawData!N2493*ScoringModel!$B$10)*0.01,"")</f>
        <v/>
      </c>
      <c r="O2493" t="str">
        <f>IF(A2493&lt;&gt;"",(RawData!O2493*ScoringModel!$B$14+RawData!P2493*ScoringModel!$B$15+RawData!Q2493*ScoringModel!$B$16+RawData!R2493*ScoringModel!$B$17+RawData!S2493*ScoringModel!$B$18+RawData!T2493*ScoringModel!$B$19+RawData!U2493*ScoringModel!$B$20)*0.01,"")</f>
        <v/>
      </c>
      <c r="P2493" t="str">
        <f>IF(A2493&lt;&gt;"",(RawData!V2493*ScoringModel!$B$24+RawData!W2493*ScoringModel!$B$25+RawData!X2493*ScoringModel!$B$26+RawData!Y2493*ScoringModel!$B$27+RawData!Z2493*ScoringModel!$B$28+RawData!AA2493*ScoringModel!$B$29+RawData!AB2493*ScoringModel!$B$30)*0.01,"")</f>
        <v/>
      </c>
      <c r="Q2493" s="19"/>
      <c r="R2493" s="19"/>
      <c r="S2493" s="19"/>
      <c r="T2493" s="19"/>
      <c r="U2493" s="19"/>
      <c r="V2493" s="19"/>
    </row>
    <row r="2494" spans="1:22" x14ac:dyDescent="0.25">
      <c r="A2494" t="str">
        <f>IF(RawData!A2494&lt;&gt;"",RawData!A2494,"")</f>
        <v/>
      </c>
      <c r="B2494" t="str">
        <f>IF(RawData!B2494&lt;&gt;"",CONCATENATE(RawData!B2494,", ",RawData!C2494),"")</f>
        <v/>
      </c>
      <c r="C2494" t="str">
        <f>IF(RawData!D2494&lt;&gt;"",RawData!D2494,"")</f>
        <v/>
      </c>
      <c r="D2494" s="28" t="str">
        <f>IF(RawData!E2494&lt;&gt;"",RawData!E2494,"")</f>
        <v/>
      </c>
      <c r="E2494" t="str">
        <f>IF(RawData!F2494&lt;&gt;"",CONCATENATE(RawData!F2494,", ",LEFT(RawData!G2494,1)),"")</f>
        <v/>
      </c>
      <c r="G2494" s="30" t="str">
        <f t="shared" si="38"/>
        <v/>
      </c>
      <c r="H2494" t="str">
        <f>IF(A2494&lt;&gt;"",VLOOKUP(G2494,ScoreRanges!$C$4:$E$8,3),"")</f>
        <v/>
      </c>
      <c r="J2494" s="30" t="str">
        <f>IF(AND(ConversionTable!$F$2&lt;&gt;"",A2494&lt;&gt;""),VLOOKUP(G2494,ConversionTable!B$2:D$402,3),"")</f>
        <v/>
      </c>
      <c r="K2494" t="str">
        <f>IF(AND(ConversionTable!$F$2&lt;&gt;"",A2494&lt;&gt;""),VLOOKUP(J2494,ConversionTable!I$4:K$7,3),"")</f>
        <v/>
      </c>
      <c r="M2494" t="str">
        <f>IF(A2494&lt;&gt;"",(RawData!AC2494*ScoringModel!$B$11+RawData!AD2494*ScoringModel!$B$21+RawData!AE2494*ScoringModel!$B$31)*0.01,"")</f>
        <v/>
      </c>
      <c r="N2494" t="str">
        <f>IF(A2494&lt;&gt;"",(RawData!H2494*ScoringModel!$B$4+RawData!I2494*ScoringModel!$B$5+RawData!J2494*ScoringModel!$B$6+RawData!K2494*ScoringModel!$B$7+RawData!L2494*ScoringModel!$B$8+RawData!M2494*ScoringModel!$B$9+RawData!N2494*ScoringModel!$B$10)*0.01,"")</f>
        <v/>
      </c>
      <c r="O2494" t="str">
        <f>IF(A2494&lt;&gt;"",(RawData!O2494*ScoringModel!$B$14+RawData!P2494*ScoringModel!$B$15+RawData!Q2494*ScoringModel!$B$16+RawData!R2494*ScoringModel!$B$17+RawData!S2494*ScoringModel!$B$18+RawData!T2494*ScoringModel!$B$19+RawData!U2494*ScoringModel!$B$20)*0.01,"")</f>
        <v/>
      </c>
      <c r="P2494" t="str">
        <f>IF(A2494&lt;&gt;"",(RawData!V2494*ScoringModel!$B$24+RawData!W2494*ScoringModel!$B$25+RawData!X2494*ScoringModel!$B$26+RawData!Y2494*ScoringModel!$B$27+RawData!Z2494*ScoringModel!$B$28+RawData!AA2494*ScoringModel!$B$29+RawData!AB2494*ScoringModel!$B$30)*0.01,"")</f>
        <v/>
      </c>
      <c r="Q2494" s="19"/>
      <c r="R2494" s="19"/>
      <c r="S2494" s="19"/>
      <c r="T2494" s="19"/>
      <c r="U2494" s="19"/>
      <c r="V2494" s="19"/>
    </row>
    <row r="2495" spans="1:22" x14ac:dyDescent="0.25">
      <c r="A2495" t="str">
        <f>IF(RawData!A2495&lt;&gt;"",RawData!A2495,"")</f>
        <v/>
      </c>
      <c r="B2495" t="str">
        <f>IF(RawData!B2495&lt;&gt;"",CONCATENATE(RawData!B2495,", ",RawData!C2495),"")</f>
        <v/>
      </c>
      <c r="C2495" t="str">
        <f>IF(RawData!D2495&lt;&gt;"",RawData!D2495,"")</f>
        <v/>
      </c>
      <c r="D2495" s="28" t="str">
        <f>IF(RawData!E2495&lt;&gt;"",RawData!E2495,"")</f>
        <v/>
      </c>
      <c r="E2495" t="str">
        <f>IF(RawData!F2495&lt;&gt;"",CONCATENATE(RawData!F2495,", ",LEFT(RawData!G2495,1)),"")</f>
        <v/>
      </c>
      <c r="G2495" s="30" t="str">
        <f t="shared" si="38"/>
        <v/>
      </c>
      <c r="H2495" t="str">
        <f>IF(A2495&lt;&gt;"",VLOOKUP(G2495,ScoreRanges!$C$4:$E$8,3),"")</f>
        <v/>
      </c>
      <c r="J2495" s="30" t="str">
        <f>IF(AND(ConversionTable!$F$2&lt;&gt;"",A2495&lt;&gt;""),VLOOKUP(G2495,ConversionTable!B$2:D$402,3),"")</f>
        <v/>
      </c>
      <c r="K2495" t="str">
        <f>IF(AND(ConversionTable!$F$2&lt;&gt;"",A2495&lt;&gt;""),VLOOKUP(J2495,ConversionTable!I$4:K$7,3),"")</f>
        <v/>
      </c>
      <c r="M2495" t="str">
        <f>IF(A2495&lt;&gt;"",(RawData!AC2495*ScoringModel!$B$11+RawData!AD2495*ScoringModel!$B$21+RawData!AE2495*ScoringModel!$B$31)*0.01,"")</f>
        <v/>
      </c>
      <c r="N2495" t="str">
        <f>IF(A2495&lt;&gt;"",(RawData!H2495*ScoringModel!$B$4+RawData!I2495*ScoringModel!$B$5+RawData!J2495*ScoringModel!$B$6+RawData!K2495*ScoringModel!$B$7+RawData!L2495*ScoringModel!$B$8+RawData!M2495*ScoringModel!$B$9+RawData!N2495*ScoringModel!$B$10)*0.01,"")</f>
        <v/>
      </c>
      <c r="O2495" t="str">
        <f>IF(A2495&lt;&gt;"",(RawData!O2495*ScoringModel!$B$14+RawData!P2495*ScoringModel!$B$15+RawData!Q2495*ScoringModel!$B$16+RawData!R2495*ScoringModel!$B$17+RawData!S2495*ScoringModel!$B$18+RawData!T2495*ScoringModel!$B$19+RawData!U2495*ScoringModel!$B$20)*0.01,"")</f>
        <v/>
      </c>
      <c r="P2495" t="str">
        <f>IF(A2495&lt;&gt;"",(RawData!V2495*ScoringModel!$B$24+RawData!W2495*ScoringModel!$B$25+RawData!X2495*ScoringModel!$B$26+RawData!Y2495*ScoringModel!$B$27+RawData!Z2495*ScoringModel!$B$28+RawData!AA2495*ScoringModel!$B$29+RawData!AB2495*ScoringModel!$B$30)*0.01,"")</f>
        <v/>
      </c>
      <c r="Q2495" s="19"/>
      <c r="R2495" s="19"/>
      <c r="S2495" s="19"/>
      <c r="T2495" s="19"/>
      <c r="U2495" s="19"/>
      <c r="V2495" s="19"/>
    </row>
    <row r="2496" spans="1:22" x14ac:dyDescent="0.25">
      <c r="A2496" t="str">
        <f>IF(RawData!A2496&lt;&gt;"",RawData!A2496,"")</f>
        <v/>
      </c>
      <c r="B2496" t="str">
        <f>IF(RawData!B2496&lt;&gt;"",CONCATENATE(RawData!B2496,", ",RawData!C2496),"")</f>
        <v/>
      </c>
      <c r="C2496" t="str">
        <f>IF(RawData!D2496&lt;&gt;"",RawData!D2496,"")</f>
        <v/>
      </c>
      <c r="D2496" s="28" t="str">
        <f>IF(RawData!E2496&lt;&gt;"",RawData!E2496,"")</f>
        <v/>
      </c>
      <c r="E2496" t="str">
        <f>IF(RawData!F2496&lt;&gt;"",CONCATENATE(RawData!F2496,", ",LEFT(RawData!G2496,1)),"")</f>
        <v/>
      </c>
      <c r="G2496" s="30" t="str">
        <f t="shared" si="38"/>
        <v/>
      </c>
      <c r="H2496" t="str">
        <f>IF(A2496&lt;&gt;"",VLOOKUP(G2496,ScoreRanges!$C$4:$E$8,3),"")</f>
        <v/>
      </c>
      <c r="J2496" s="30" t="str">
        <f>IF(AND(ConversionTable!$F$2&lt;&gt;"",A2496&lt;&gt;""),VLOOKUP(G2496,ConversionTable!B$2:D$402,3),"")</f>
        <v/>
      </c>
      <c r="K2496" t="str">
        <f>IF(AND(ConversionTable!$F$2&lt;&gt;"",A2496&lt;&gt;""),VLOOKUP(J2496,ConversionTable!I$4:K$7,3),"")</f>
        <v/>
      </c>
      <c r="M2496" t="str">
        <f>IF(A2496&lt;&gt;"",(RawData!AC2496*ScoringModel!$B$11+RawData!AD2496*ScoringModel!$B$21+RawData!AE2496*ScoringModel!$B$31)*0.01,"")</f>
        <v/>
      </c>
      <c r="N2496" t="str">
        <f>IF(A2496&lt;&gt;"",(RawData!H2496*ScoringModel!$B$4+RawData!I2496*ScoringModel!$B$5+RawData!J2496*ScoringModel!$B$6+RawData!K2496*ScoringModel!$B$7+RawData!L2496*ScoringModel!$B$8+RawData!M2496*ScoringModel!$B$9+RawData!N2496*ScoringModel!$B$10)*0.01,"")</f>
        <v/>
      </c>
      <c r="O2496" t="str">
        <f>IF(A2496&lt;&gt;"",(RawData!O2496*ScoringModel!$B$14+RawData!P2496*ScoringModel!$B$15+RawData!Q2496*ScoringModel!$B$16+RawData!R2496*ScoringModel!$B$17+RawData!S2496*ScoringModel!$B$18+RawData!T2496*ScoringModel!$B$19+RawData!U2496*ScoringModel!$B$20)*0.01,"")</f>
        <v/>
      </c>
      <c r="P2496" t="str">
        <f>IF(A2496&lt;&gt;"",(RawData!V2496*ScoringModel!$B$24+RawData!W2496*ScoringModel!$B$25+RawData!X2496*ScoringModel!$B$26+RawData!Y2496*ScoringModel!$B$27+RawData!Z2496*ScoringModel!$B$28+RawData!AA2496*ScoringModel!$B$29+RawData!AB2496*ScoringModel!$B$30)*0.01,"")</f>
        <v/>
      </c>
      <c r="Q2496" s="19"/>
      <c r="R2496" s="19"/>
      <c r="S2496" s="19"/>
      <c r="T2496" s="19"/>
      <c r="U2496" s="19"/>
      <c r="V2496" s="19"/>
    </row>
    <row r="2497" spans="1:22" x14ac:dyDescent="0.25">
      <c r="A2497" t="str">
        <f>IF(RawData!A2497&lt;&gt;"",RawData!A2497,"")</f>
        <v/>
      </c>
      <c r="B2497" t="str">
        <f>IF(RawData!B2497&lt;&gt;"",CONCATENATE(RawData!B2497,", ",RawData!C2497),"")</f>
        <v/>
      </c>
      <c r="C2497" t="str">
        <f>IF(RawData!D2497&lt;&gt;"",RawData!D2497,"")</f>
        <v/>
      </c>
      <c r="D2497" s="28" t="str">
        <f>IF(RawData!E2497&lt;&gt;"",RawData!E2497,"")</f>
        <v/>
      </c>
      <c r="E2497" t="str">
        <f>IF(RawData!F2497&lt;&gt;"",CONCATENATE(RawData!F2497,", ",LEFT(RawData!G2497,1)),"")</f>
        <v/>
      </c>
      <c r="G2497" s="30" t="str">
        <f t="shared" si="38"/>
        <v/>
      </c>
      <c r="H2497" t="str">
        <f>IF(A2497&lt;&gt;"",VLOOKUP(G2497,ScoreRanges!$C$4:$E$8,3),"")</f>
        <v/>
      </c>
      <c r="J2497" s="30" t="str">
        <f>IF(AND(ConversionTable!$F$2&lt;&gt;"",A2497&lt;&gt;""),VLOOKUP(G2497,ConversionTable!B$2:D$402,3),"")</f>
        <v/>
      </c>
      <c r="K2497" t="str">
        <f>IF(AND(ConversionTable!$F$2&lt;&gt;"",A2497&lt;&gt;""),VLOOKUP(J2497,ConversionTable!I$4:K$7,3),"")</f>
        <v/>
      </c>
      <c r="M2497" t="str">
        <f>IF(A2497&lt;&gt;"",(RawData!AC2497*ScoringModel!$B$11+RawData!AD2497*ScoringModel!$B$21+RawData!AE2497*ScoringModel!$B$31)*0.01,"")</f>
        <v/>
      </c>
      <c r="N2497" t="str">
        <f>IF(A2497&lt;&gt;"",(RawData!H2497*ScoringModel!$B$4+RawData!I2497*ScoringModel!$B$5+RawData!J2497*ScoringModel!$B$6+RawData!K2497*ScoringModel!$B$7+RawData!L2497*ScoringModel!$B$8+RawData!M2497*ScoringModel!$B$9+RawData!N2497*ScoringModel!$B$10)*0.01,"")</f>
        <v/>
      </c>
      <c r="O2497" t="str">
        <f>IF(A2497&lt;&gt;"",(RawData!O2497*ScoringModel!$B$14+RawData!P2497*ScoringModel!$B$15+RawData!Q2497*ScoringModel!$B$16+RawData!R2497*ScoringModel!$B$17+RawData!S2497*ScoringModel!$B$18+RawData!T2497*ScoringModel!$B$19+RawData!U2497*ScoringModel!$B$20)*0.01,"")</f>
        <v/>
      </c>
      <c r="P2497" t="str">
        <f>IF(A2497&lt;&gt;"",(RawData!V2497*ScoringModel!$B$24+RawData!W2497*ScoringModel!$B$25+RawData!X2497*ScoringModel!$B$26+RawData!Y2497*ScoringModel!$B$27+RawData!Z2497*ScoringModel!$B$28+RawData!AA2497*ScoringModel!$B$29+RawData!AB2497*ScoringModel!$B$30)*0.01,"")</f>
        <v/>
      </c>
      <c r="Q2497" s="19"/>
      <c r="R2497" s="19"/>
      <c r="S2497" s="19"/>
      <c r="T2497" s="19"/>
      <c r="U2497" s="19"/>
      <c r="V2497" s="19"/>
    </row>
    <row r="2498" spans="1:22" x14ac:dyDescent="0.25">
      <c r="A2498" t="str">
        <f>IF(RawData!A2498&lt;&gt;"",RawData!A2498,"")</f>
        <v/>
      </c>
      <c r="B2498" t="str">
        <f>IF(RawData!B2498&lt;&gt;"",CONCATENATE(RawData!B2498,", ",RawData!C2498),"")</f>
        <v/>
      </c>
      <c r="C2498" t="str">
        <f>IF(RawData!D2498&lt;&gt;"",RawData!D2498,"")</f>
        <v/>
      </c>
      <c r="D2498" s="28" t="str">
        <f>IF(RawData!E2498&lt;&gt;"",RawData!E2498,"")</f>
        <v/>
      </c>
      <c r="E2498" t="str">
        <f>IF(RawData!F2498&lt;&gt;"",CONCATENATE(RawData!F2498,", ",LEFT(RawData!G2498,1)),"")</f>
        <v/>
      </c>
      <c r="G2498" s="30" t="str">
        <f t="shared" si="38"/>
        <v/>
      </c>
      <c r="H2498" t="str">
        <f>IF(A2498&lt;&gt;"",VLOOKUP(G2498,ScoreRanges!$C$4:$E$8,3),"")</f>
        <v/>
      </c>
      <c r="J2498" s="30" t="str">
        <f>IF(AND(ConversionTable!$F$2&lt;&gt;"",A2498&lt;&gt;""),VLOOKUP(G2498,ConversionTable!B$2:D$402,3),"")</f>
        <v/>
      </c>
      <c r="K2498" t="str">
        <f>IF(AND(ConversionTable!$F$2&lt;&gt;"",A2498&lt;&gt;""),VLOOKUP(J2498,ConversionTable!I$4:K$7,3),"")</f>
        <v/>
      </c>
      <c r="M2498" t="str">
        <f>IF(A2498&lt;&gt;"",(RawData!AC2498*ScoringModel!$B$11+RawData!AD2498*ScoringModel!$B$21+RawData!AE2498*ScoringModel!$B$31)*0.01,"")</f>
        <v/>
      </c>
      <c r="N2498" t="str">
        <f>IF(A2498&lt;&gt;"",(RawData!H2498*ScoringModel!$B$4+RawData!I2498*ScoringModel!$B$5+RawData!J2498*ScoringModel!$B$6+RawData!K2498*ScoringModel!$B$7+RawData!L2498*ScoringModel!$B$8+RawData!M2498*ScoringModel!$B$9+RawData!N2498*ScoringModel!$B$10)*0.01,"")</f>
        <v/>
      </c>
      <c r="O2498" t="str">
        <f>IF(A2498&lt;&gt;"",(RawData!O2498*ScoringModel!$B$14+RawData!P2498*ScoringModel!$B$15+RawData!Q2498*ScoringModel!$B$16+RawData!R2498*ScoringModel!$B$17+RawData!S2498*ScoringModel!$B$18+RawData!T2498*ScoringModel!$B$19+RawData!U2498*ScoringModel!$B$20)*0.01,"")</f>
        <v/>
      </c>
      <c r="P2498" t="str">
        <f>IF(A2498&lt;&gt;"",(RawData!V2498*ScoringModel!$B$24+RawData!W2498*ScoringModel!$B$25+RawData!X2498*ScoringModel!$B$26+RawData!Y2498*ScoringModel!$B$27+RawData!Z2498*ScoringModel!$B$28+RawData!AA2498*ScoringModel!$B$29+RawData!AB2498*ScoringModel!$B$30)*0.01,"")</f>
        <v/>
      </c>
      <c r="Q2498" s="19"/>
      <c r="R2498" s="19"/>
      <c r="S2498" s="19"/>
      <c r="T2498" s="19"/>
      <c r="U2498" s="19"/>
      <c r="V2498" s="19"/>
    </row>
    <row r="2499" spans="1:22" x14ac:dyDescent="0.25">
      <c r="A2499" t="str">
        <f>IF(RawData!A2499&lt;&gt;"",RawData!A2499,"")</f>
        <v/>
      </c>
      <c r="B2499" t="str">
        <f>IF(RawData!B2499&lt;&gt;"",CONCATENATE(RawData!B2499,", ",RawData!C2499),"")</f>
        <v/>
      </c>
      <c r="C2499" t="str">
        <f>IF(RawData!D2499&lt;&gt;"",RawData!D2499,"")</f>
        <v/>
      </c>
      <c r="D2499" s="28" t="str">
        <f>IF(RawData!E2499&lt;&gt;"",RawData!E2499,"")</f>
        <v/>
      </c>
      <c r="E2499" t="str">
        <f>IF(RawData!F2499&lt;&gt;"",CONCATENATE(RawData!F2499,", ",LEFT(RawData!G2499,1)),"")</f>
        <v/>
      </c>
      <c r="G2499" s="30" t="str">
        <f t="shared" ref="G2499:G2562" si="39">IF(A2499&lt;&gt;"",SUM(M2499:P2499),"")</f>
        <v/>
      </c>
      <c r="H2499" t="str">
        <f>IF(A2499&lt;&gt;"",VLOOKUP(G2499,ScoreRanges!$C$4:$E$8,3),"")</f>
        <v/>
      </c>
      <c r="J2499" s="30" t="str">
        <f>IF(AND(ConversionTable!$F$2&lt;&gt;"",A2499&lt;&gt;""),VLOOKUP(G2499,ConversionTable!B$2:D$402,3),"")</f>
        <v/>
      </c>
      <c r="K2499" t="str">
        <f>IF(AND(ConversionTable!$F$2&lt;&gt;"",A2499&lt;&gt;""),VLOOKUP(J2499,ConversionTable!I$4:K$7,3),"")</f>
        <v/>
      </c>
      <c r="M2499" t="str">
        <f>IF(A2499&lt;&gt;"",(RawData!AC2499*ScoringModel!$B$11+RawData!AD2499*ScoringModel!$B$21+RawData!AE2499*ScoringModel!$B$31)*0.01,"")</f>
        <v/>
      </c>
      <c r="N2499" t="str">
        <f>IF(A2499&lt;&gt;"",(RawData!H2499*ScoringModel!$B$4+RawData!I2499*ScoringModel!$B$5+RawData!J2499*ScoringModel!$B$6+RawData!K2499*ScoringModel!$B$7+RawData!L2499*ScoringModel!$B$8+RawData!M2499*ScoringModel!$B$9+RawData!N2499*ScoringModel!$B$10)*0.01,"")</f>
        <v/>
      </c>
      <c r="O2499" t="str">
        <f>IF(A2499&lt;&gt;"",(RawData!O2499*ScoringModel!$B$14+RawData!P2499*ScoringModel!$B$15+RawData!Q2499*ScoringModel!$B$16+RawData!R2499*ScoringModel!$B$17+RawData!S2499*ScoringModel!$B$18+RawData!T2499*ScoringModel!$B$19+RawData!U2499*ScoringModel!$B$20)*0.01,"")</f>
        <v/>
      </c>
      <c r="P2499" t="str">
        <f>IF(A2499&lt;&gt;"",(RawData!V2499*ScoringModel!$B$24+RawData!W2499*ScoringModel!$B$25+RawData!X2499*ScoringModel!$B$26+RawData!Y2499*ScoringModel!$B$27+RawData!Z2499*ScoringModel!$B$28+RawData!AA2499*ScoringModel!$B$29+RawData!AB2499*ScoringModel!$B$30)*0.01,"")</f>
        <v/>
      </c>
      <c r="Q2499" s="19"/>
      <c r="R2499" s="19"/>
      <c r="S2499" s="19"/>
      <c r="T2499" s="19"/>
      <c r="U2499" s="19"/>
      <c r="V2499" s="19"/>
    </row>
    <row r="2500" spans="1:22" x14ac:dyDescent="0.25">
      <c r="A2500" t="str">
        <f>IF(RawData!A2500&lt;&gt;"",RawData!A2500,"")</f>
        <v/>
      </c>
      <c r="B2500" t="str">
        <f>IF(RawData!B2500&lt;&gt;"",CONCATENATE(RawData!B2500,", ",RawData!C2500),"")</f>
        <v/>
      </c>
      <c r="C2500" t="str">
        <f>IF(RawData!D2500&lt;&gt;"",RawData!D2500,"")</f>
        <v/>
      </c>
      <c r="D2500" s="28" t="str">
        <f>IF(RawData!E2500&lt;&gt;"",RawData!E2500,"")</f>
        <v/>
      </c>
      <c r="E2500" t="str">
        <f>IF(RawData!F2500&lt;&gt;"",CONCATENATE(RawData!F2500,", ",LEFT(RawData!G2500,1)),"")</f>
        <v/>
      </c>
      <c r="G2500" s="30" t="str">
        <f t="shared" si="39"/>
        <v/>
      </c>
      <c r="H2500" t="str">
        <f>IF(A2500&lt;&gt;"",VLOOKUP(G2500,ScoreRanges!$C$4:$E$8,3),"")</f>
        <v/>
      </c>
      <c r="J2500" s="30" t="str">
        <f>IF(AND(ConversionTable!$F$2&lt;&gt;"",A2500&lt;&gt;""),VLOOKUP(G2500,ConversionTable!B$2:D$402,3),"")</f>
        <v/>
      </c>
      <c r="K2500" t="str">
        <f>IF(AND(ConversionTable!$F$2&lt;&gt;"",A2500&lt;&gt;""),VLOOKUP(J2500,ConversionTable!I$4:K$7,3),"")</f>
        <v/>
      </c>
      <c r="M2500" t="str">
        <f>IF(A2500&lt;&gt;"",(RawData!AC2500*ScoringModel!$B$11+RawData!AD2500*ScoringModel!$B$21+RawData!AE2500*ScoringModel!$B$31)*0.01,"")</f>
        <v/>
      </c>
      <c r="N2500" t="str">
        <f>IF(A2500&lt;&gt;"",(RawData!H2500*ScoringModel!$B$4+RawData!I2500*ScoringModel!$B$5+RawData!J2500*ScoringModel!$B$6+RawData!K2500*ScoringModel!$B$7+RawData!L2500*ScoringModel!$B$8+RawData!M2500*ScoringModel!$B$9+RawData!N2500*ScoringModel!$B$10)*0.01,"")</f>
        <v/>
      </c>
      <c r="O2500" t="str">
        <f>IF(A2500&lt;&gt;"",(RawData!O2500*ScoringModel!$B$14+RawData!P2500*ScoringModel!$B$15+RawData!Q2500*ScoringModel!$B$16+RawData!R2500*ScoringModel!$B$17+RawData!S2500*ScoringModel!$B$18+RawData!T2500*ScoringModel!$B$19+RawData!U2500*ScoringModel!$B$20)*0.01,"")</f>
        <v/>
      </c>
      <c r="P2500" t="str">
        <f>IF(A2500&lt;&gt;"",(RawData!V2500*ScoringModel!$B$24+RawData!W2500*ScoringModel!$B$25+RawData!X2500*ScoringModel!$B$26+RawData!Y2500*ScoringModel!$B$27+RawData!Z2500*ScoringModel!$B$28+RawData!AA2500*ScoringModel!$B$29+RawData!AB2500*ScoringModel!$B$30)*0.01,"")</f>
        <v/>
      </c>
      <c r="Q2500" s="19"/>
      <c r="R2500" s="19"/>
      <c r="S2500" s="19"/>
      <c r="T2500" s="19"/>
      <c r="U2500" s="19"/>
      <c r="V2500" s="19"/>
    </row>
    <row r="2501" spans="1:22" x14ac:dyDescent="0.25">
      <c r="A2501" t="str">
        <f>IF(RawData!A2501&lt;&gt;"",RawData!A2501,"")</f>
        <v/>
      </c>
      <c r="B2501" t="str">
        <f>IF(RawData!B2501&lt;&gt;"",CONCATENATE(RawData!B2501,", ",RawData!C2501),"")</f>
        <v/>
      </c>
      <c r="C2501" t="str">
        <f>IF(RawData!D2501&lt;&gt;"",RawData!D2501,"")</f>
        <v/>
      </c>
      <c r="D2501" s="28" t="str">
        <f>IF(RawData!E2501&lt;&gt;"",RawData!E2501,"")</f>
        <v/>
      </c>
      <c r="E2501" t="str">
        <f>IF(RawData!F2501&lt;&gt;"",CONCATENATE(RawData!F2501,", ",LEFT(RawData!G2501,1)),"")</f>
        <v/>
      </c>
      <c r="G2501" s="30" t="str">
        <f t="shared" si="39"/>
        <v/>
      </c>
      <c r="H2501" t="str">
        <f>IF(A2501&lt;&gt;"",VLOOKUP(G2501,ScoreRanges!$C$4:$E$8,3),"")</f>
        <v/>
      </c>
      <c r="J2501" s="30" t="str">
        <f>IF(AND(ConversionTable!$F$2&lt;&gt;"",A2501&lt;&gt;""),VLOOKUP(G2501,ConversionTable!B$2:D$402,3),"")</f>
        <v/>
      </c>
      <c r="K2501" t="str">
        <f>IF(AND(ConversionTable!$F$2&lt;&gt;"",A2501&lt;&gt;""),VLOOKUP(J2501,ConversionTable!I$4:K$7,3),"")</f>
        <v/>
      </c>
      <c r="M2501" t="str">
        <f>IF(A2501&lt;&gt;"",(RawData!AC2501*ScoringModel!$B$11+RawData!AD2501*ScoringModel!$B$21+RawData!AE2501*ScoringModel!$B$31)*0.01,"")</f>
        <v/>
      </c>
      <c r="N2501" t="str">
        <f>IF(A2501&lt;&gt;"",(RawData!H2501*ScoringModel!$B$4+RawData!I2501*ScoringModel!$B$5+RawData!J2501*ScoringModel!$B$6+RawData!K2501*ScoringModel!$B$7+RawData!L2501*ScoringModel!$B$8+RawData!M2501*ScoringModel!$B$9+RawData!N2501*ScoringModel!$B$10)*0.01,"")</f>
        <v/>
      </c>
      <c r="O2501" t="str">
        <f>IF(A2501&lt;&gt;"",(RawData!O2501*ScoringModel!$B$14+RawData!P2501*ScoringModel!$B$15+RawData!Q2501*ScoringModel!$B$16+RawData!R2501*ScoringModel!$B$17+RawData!S2501*ScoringModel!$B$18+RawData!T2501*ScoringModel!$B$19+RawData!U2501*ScoringModel!$B$20)*0.01,"")</f>
        <v/>
      </c>
      <c r="P2501" t="str">
        <f>IF(A2501&lt;&gt;"",(RawData!V2501*ScoringModel!$B$24+RawData!W2501*ScoringModel!$B$25+RawData!X2501*ScoringModel!$B$26+RawData!Y2501*ScoringModel!$B$27+RawData!Z2501*ScoringModel!$B$28+RawData!AA2501*ScoringModel!$B$29+RawData!AB2501*ScoringModel!$B$30)*0.01,"")</f>
        <v/>
      </c>
      <c r="Q2501" s="19"/>
      <c r="R2501" s="19"/>
      <c r="S2501" s="19"/>
      <c r="T2501" s="19"/>
      <c r="U2501" s="19"/>
      <c r="V2501" s="19"/>
    </row>
    <row r="2502" spans="1:22" x14ac:dyDescent="0.25">
      <c r="A2502" t="str">
        <f>IF(RawData!A2502&lt;&gt;"",RawData!A2502,"")</f>
        <v/>
      </c>
      <c r="B2502" t="str">
        <f>IF(RawData!B2502&lt;&gt;"",CONCATENATE(RawData!B2502,", ",RawData!C2502),"")</f>
        <v/>
      </c>
      <c r="C2502" t="str">
        <f>IF(RawData!D2502&lt;&gt;"",RawData!D2502,"")</f>
        <v/>
      </c>
      <c r="D2502" s="28" t="str">
        <f>IF(RawData!E2502&lt;&gt;"",RawData!E2502,"")</f>
        <v/>
      </c>
      <c r="E2502" t="str">
        <f>IF(RawData!F2502&lt;&gt;"",CONCATENATE(RawData!F2502,", ",LEFT(RawData!G2502,1)),"")</f>
        <v/>
      </c>
      <c r="G2502" s="30" t="str">
        <f t="shared" si="39"/>
        <v/>
      </c>
      <c r="H2502" t="str">
        <f>IF(A2502&lt;&gt;"",VLOOKUP(G2502,ScoreRanges!$C$4:$E$8,3),"")</f>
        <v/>
      </c>
      <c r="J2502" s="30" t="str">
        <f>IF(AND(ConversionTable!$F$2&lt;&gt;"",A2502&lt;&gt;""),VLOOKUP(G2502,ConversionTable!B$2:D$402,3),"")</f>
        <v/>
      </c>
      <c r="K2502" t="str">
        <f>IF(AND(ConversionTable!$F$2&lt;&gt;"",A2502&lt;&gt;""),VLOOKUP(J2502,ConversionTable!I$4:K$7,3),"")</f>
        <v/>
      </c>
      <c r="M2502" t="str">
        <f>IF(A2502&lt;&gt;"",(RawData!AC2502*ScoringModel!$B$11+RawData!AD2502*ScoringModel!$B$21+RawData!AE2502*ScoringModel!$B$31)*0.01,"")</f>
        <v/>
      </c>
      <c r="N2502" t="str">
        <f>IF(A2502&lt;&gt;"",(RawData!H2502*ScoringModel!$B$4+RawData!I2502*ScoringModel!$B$5+RawData!J2502*ScoringModel!$B$6+RawData!K2502*ScoringModel!$B$7+RawData!L2502*ScoringModel!$B$8+RawData!M2502*ScoringModel!$B$9+RawData!N2502*ScoringModel!$B$10)*0.01,"")</f>
        <v/>
      </c>
      <c r="O2502" t="str">
        <f>IF(A2502&lt;&gt;"",(RawData!O2502*ScoringModel!$B$14+RawData!P2502*ScoringModel!$B$15+RawData!Q2502*ScoringModel!$B$16+RawData!R2502*ScoringModel!$B$17+RawData!S2502*ScoringModel!$B$18+RawData!T2502*ScoringModel!$B$19+RawData!U2502*ScoringModel!$B$20)*0.01,"")</f>
        <v/>
      </c>
      <c r="P2502" t="str">
        <f>IF(A2502&lt;&gt;"",(RawData!V2502*ScoringModel!$B$24+RawData!W2502*ScoringModel!$B$25+RawData!X2502*ScoringModel!$B$26+RawData!Y2502*ScoringModel!$B$27+RawData!Z2502*ScoringModel!$B$28+RawData!AA2502*ScoringModel!$B$29+RawData!AB2502*ScoringModel!$B$30)*0.01,"")</f>
        <v/>
      </c>
      <c r="Q2502" s="19"/>
      <c r="R2502" s="19"/>
      <c r="S2502" s="19"/>
      <c r="T2502" s="19"/>
      <c r="U2502" s="19"/>
      <c r="V2502" s="19"/>
    </row>
    <row r="2503" spans="1:22" x14ac:dyDescent="0.25">
      <c r="A2503" t="str">
        <f>IF(RawData!A2503&lt;&gt;"",RawData!A2503,"")</f>
        <v/>
      </c>
      <c r="B2503" t="str">
        <f>IF(RawData!B2503&lt;&gt;"",CONCATENATE(RawData!B2503,", ",RawData!C2503),"")</f>
        <v/>
      </c>
      <c r="C2503" t="str">
        <f>IF(RawData!D2503&lt;&gt;"",RawData!D2503,"")</f>
        <v/>
      </c>
      <c r="D2503" s="28" t="str">
        <f>IF(RawData!E2503&lt;&gt;"",RawData!E2503,"")</f>
        <v/>
      </c>
      <c r="E2503" t="str">
        <f>IF(RawData!F2503&lt;&gt;"",CONCATENATE(RawData!F2503,", ",LEFT(RawData!G2503,1)),"")</f>
        <v/>
      </c>
      <c r="G2503" s="30" t="str">
        <f t="shared" si="39"/>
        <v/>
      </c>
      <c r="H2503" t="str">
        <f>IF(A2503&lt;&gt;"",VLOOKUP(G2503,ScoreRanges!$C$4:$E$8,3),"")</f>
        <v/>
      </c>
      <c r="J2503" s="30" t="str">
        <f>IF(AND(ConversionTable!$F$2&lt;&gt;"",A2503&lt;&gt;""),VLOOKUP(G2503,ConversionTable!B$2:D$402,3),"")</f>
        <v/>
      </c>
      <c r="K2503" t="str">
        <f>IF(AND(ConversionTable!$F$2&lt;&gt;"",A2503&lt;&gt;""),VLOOKUP(J2503,ConversionTable!I$4:K$7,3),"")</f>
        <v/>
      </c>
      <c r="M2503" t="str">
        <f>IF(A2503&lt;&gt;"",(RawData!AC2503*ScoringModel!$B$11+RawData!AD2503*ScoringModel!$B$21+RawData!AE2503*ScoringModel!$B$31)*0.01,"")</f>
        <v/>
      </c>
      <c r="N2503" t="str">
        <f>IF(A2503&lt;&gt;"",(RawData!H2503*ScoringModel!$B$4+RawData!I2503*ScoringModel!$B$5+RawData!J2503*ScoringModel!$B$6+RawData!K2503*ScoringModel!$B$7+RawData!L2503*ScoringModel!$B$8+RawData!M2503*ScoringModel!$B$9+RawData!N2503*ScoringModel!$B$10)*0.01,"")</f>
        <v/>
      </c>
      <c r="O2503" t="str">
        <f>IF(A2503&lt;&gt;"",(RawData!O2503*ScoringModel!$B$14+RawData!P2503*ScoringModel!$B$15+RawData!Q2503*ScoringModel!$B$16+RawData!R2503*ScoringModel!$B$17+RawData!S2503*ScoringModel!$B$18+RawData!T2503*ScoringModel!$B$19+RawData!U2503*ScoringModel!$B$20)*0.01,"")</f>
        <v/>
      </c>
      <c r="P2503" t="str">
        <f>IF(A2503&lt;&gt;"",(RawData!V2503*ScoringModel!$B$24+RawData!W2503*ScoringModel!$B$25+RawData!X2503*ScoringModel!$B$26+RawData!Y2503*ScoringModel!$B$27+RawData!Z2503*ScoringModel!$B$28+RawData!AA2503*ScoringModel!$B$29+RawData!AB2503*ScoringModel!$B$30)*0.01,"")</f>
        <v/>
      </c>
      <c r="Q2503" s="19"/>
      <c r="R2503" s="19"/>
      <c r="S2503" s="19"/>
      <c r="T2503" s="19"/>
      <c r="U2503" s="19"/>
      <c r="V2503" s="19"/>
    </row>
    <row r="2504" spans="1:22" x14ac:dyDescent="0.25">
      <c r="A2504" t="str">
        <f>IF(RawData!A2504&lt;&gt;"",RawData!A2504,"")</f>
        <v/>
      </c>
      <c r="B2504" t="str">
        <f>IF(RawData!B2504&lt;&gt;"",CONCATENATE(RawData!B2504,", ",RawData!C2504),"")</f>
        <v/>
      </c>
      <c r="C2504" t="str">
        <f>IF(RawData!D2504&lt;&gt;"",RawData!D2504,"")</f>
        <v/>
      </c>
      <c r="D2504" s="28" t="str">
        <f>IF(RawData!E2504&lt;&gt;"",RawData!E2504,"")</f>
        <v/>
      </c>
      <c r="E2504" t="str">
        <f>IF(RawData!F2504&lt;&gt;"",CONCATENATE(RawData!F2504,", ",LEFT(RawData!G2504,1)),"")</f>
        <v/>
      </c>
      <c r="G2504" s="30" t="str">
        <f t="shared" si="39"/>
        <v/>
      </c>
      <c r="H2504" t="str">
        <f>IF(A2504&lt;&gt;"",VLOOKUP(G2504,ScoreRanges!$C$4:$E$8,3),"")</f>
        <v/>
      </c>
      <c r="J2504" s="30" t="str">
        <f>IF(AND(ConversionTable!$F$2&lt;&gt;"",A2504&lt;&gt;""),VLOOKUP(G2504,ConversionTable!B$2:D$402,3),"")</f>
        <v/>
      </c>
      <c r="K2504" t="str">
        <f>IF(AND(ConversionTable!$F$2&lt;&gt;"",A2504&lt;&gt;""),VLOOKUP(J2504,ConversionTable!I$4:K$7,3),"")</f>
        <v/>
      </c>
      <c r="M2504" t="str">
        <f>IF(A2504&lt;&gt;"",(RawData!AC2504*ScoringModel!$B$11+RawData!AD2504*ScoringModel!$B$21+RawData!AE2504*ScoringModel!$B$31)*0.01,"")</f>
        <v/>
      </c>
      <c r="N2504" t="str">
        <f>IF(A2504&lt;&gt;"",(RawData!H2504*ScoringModel!$B$4+RawData!I2504*ScoringModel!$B$5+RawData!J2504*ScoringModel!$B$6+RawData!K2504*ScoringModel!$B$7+RawData!L2504*ScoringModel!$B$8+RawData!M2504*ScoringModel!$B$9+RawData!N2504*ScoringModel!$B$10)*0.01,"")</f>
        <v/>
      </c>
      <c r="O2504" t="str">
        <f>IF(A2504&lt;&gt;"",(RawData!O2504*ScoringModel!$B$14+RawData!P2504*ScoringModel!$B$15+RawData!Q2504*ScoringModel!$B$16+RawData!R2504*ScoringModel!$B$17+RawData!S2504*ScoringModel!$B$18+RawData!T2504*ScoringModel!$B$19+RawData!U2504*ScoringModel!$B$20)*0.01,"")</f>
        <v/>
      </c>
      <c r="P2504" t="str">
        <f>IF(A2504&lt;&gt;"",(RawData!V2504*ScoringModel!$B$24+RawData!W2504*ScoringModel!$B$25+RawData!X2504*ScoringModel!$B$26+RawData!Y2504*ScoringModel!$B$27+RawData!Z2504*ScoringModel!$B$28+RawData!AA2504*ScoringModel!$B$29+RawData!AB2504*ScoringModel!$B$30)*0.01,"")</f>
        <v/>
      </c>
      <c r="Q2504" s="19"/>
      <c r="R2504" s="19"/>
      <c r="S2504" s="19"/>
      <c r="T2504" s="19"/>
      <c r="U2504" s="19"/>
      <c r="V2504" s="19"/>
    </row>
    <row r="2505" spans="1:22" x14ac:dyDescent="0.25">
      <c r="A2505" t="str">
        <f>IF(RawData!A2505&lt;&gt;"",RawData!A2505,"")</f>
        <v/>
      </c>
      <c r="B2505" t="str">
        <f>IF(RawData!B2505&lt;&gt;"",CONCATENATE(RawData!B2505,", ",RawData!C2505),"")</f>
        <v/>
      </c>
      <c r="C2505" t="str">
        <f>IF(RawData!D2505&lt;&gt;"",RawData!D2505,"")</f>
        <v/>
      </c>
      <c r="D2505" s="28" t="str">
        <f>IF(RawData!E2505&lt;&gt;"",RawData!E2505,"")</f>
        <v/>
      </c>
      <c r="E2505" t="str">
        <f>IF(RawData!F2505&lt;&gt;"",CONCATENATE(RawData!F2505,", ",LEFT(RawData!G2505,1)),"")</f>
        <v/>
      </c>
      <c r="G2505" s="30" t="str">
        <f t="shared" si="39"/>
        <v/>
      </c>
      <c r="H2505" t="str">
        <f>IF(A2505&lt;&gt;"",VLOOKUP(G2505,ScoreRanges!$C$4:$E$8,3),"")</f>
        <v/>
      </c>
      <c r="J2505" s="30" t="str">
        <f>IF(AND(ConversionTable!$F$2&lt;&gt;"",A2505&lt;&gt;""),VLOOKUP(G2505,ConversionTable!B$2:D$402,3),"")</f>
        <v/>
      </c>
      <c r="K2505" t="str">
        <f>IF(AND(ConversionTable!$F$2&lt;&gt;"",A2505&lt;&gt;""),VLOOKUP(J2505,ConversionTable!I$4:K$7,3),"")</f>
        <v/>
      </c>
      <c r="M2505" t="str">
        <f>IF(A2505&lt;&gt;"",(RawData!AC2505*ScoringModel!$B$11+RawData!AD2505*ScoringModel!$B$21+RawData!AE2505*ScoringModel!$B$31)*0.01,"")</f>
        <v/>
      </c>
      <c r="N2505" t="str">
        <f>IF(A2505&lt;&gt;"",(RawData!H2505*ScoringModel!$B$4+RawData!I2505*ScoringModel!$B$5+RawData!J2505*ScoringModel!$B$6+RawData!K2505*ScoringModel!$B$7+RawData!L2505*ScoringModel!$B$8+RawData!M2505*ScoringModel!$B$9+RawData!N2505*ScoringModel!$B$10)*0.01,"")</f>
        <v/>
      </c>
      <c r="O2505" t="str">
        <f>IF(A2505&lt;&gt;"",(RawData!O2505*ScoringModel!$B$14+RawData!P2505*ScoringModel!$B$15+RawData!Q2505*ScoringModel!$B$16+RawData!R2505*ScoringModel!$B$17+RawData!S2505*ScoringModel!$B$18+RawData!T2505*ScoringModel!$B$19+RawData!U2505*ScoringModel!$B$20)*0.01,"")</f>
        <v/>
      </c>
      <c r="P2505" t="str">
        <f>IF(A2505&lt;&gt;"",(RawData!V2505*ScoringModel!$B$24+RawData!W2505*ScoringModel!$B$25+RawData!X2505*ScoringModel!$B$26+RawData!Y2505*ScoringModel!$B$27+RawData!Z2505*ScoringModel!$B$28+RawData!AA2505*ScoringModel!$B$29+RawData!AB2505*ScoringModel!$B$30)*0.01,"")</f>
        <v/>
      </c>
      <c r="Q2505" s="19"/>
      <c r="R2505" s="19"/>
      <c r="S2505" s="19"/>
      <c r="T2505" s="19"/>
      <c r="U2505" s="19"/>
      <c r="V2505" s="19"/>
    </row>
    <row r="2506" spans="1:22" x14ac:dyDescent="0.25">
      <c r="A2506" t="str">
        <f>IF(RawData!A2506&lt;&gt;"",RawData!A2506,"")</f>
        <v/>
      </c>
      <c r="B2506" t="str">
        <f>IF(RawData!B2506&lt;&gt;"",CONCATENATE(RawData!B2506,", ",RawData!C2506),"")</f>
        <v/>
      </c>
      <c r="C2506" t="str">
        <f>IF(RawData!D2506&lt;&gt;"",RawData!D2506,"")</f>
        <v/>
      </c>
      <c r="D2506" s="28" t="str">
        <f>IF(RawData!E2506&lt;&gt;"",RawData!E2506,"")</f>
        <v/>
      </c>
      <c r="E2506" t="str">
        <f>IF(RawData!F2506&lt;&gt;"",CONCATENATE(RawData!F2506,", ",LEFT(RawData!G2506,1)),"")</f>
        <v/>
      </c>
      <c r="G2506" s="30" t="str">
        <f t="shared" si="39"/>
        <v/>
      </c>
      <c r="H2506" t="str">
        <f>IF(A2506&lt;&gt;"",VLOOKUP(G2506,ScoreRanges!$C$4:$E$8,3),"")</f>
        <v/>
      </c>
      <c r="J2506" s="30" t="str">
        <f>IF(AND(ConversionTable!$F$2&lt;&gt;"",A2506&lt;&gt;""),VLOOKUP(G2506,ConversionTable!B$2:D$402,3),"")</f>
        <v/>
      </c>
      <c r="K2506" t="str">
        <f>IF(AND(ConversionTable!$F$2&lt;&gt;"",A2506&lt;&gt;""),VLOOKUP(J2506,ConversionTable!I$4:K$7,3),"")</f>
        <v/>
      </c>
      <c r="M2506" t="str">
        <f>IF(A2506&lt;&gt;"",(RawData!AC2506*ScoringModel!$B$11+RawData!AD2506*ScoringModel!$B$21+RawData!AE2506*ScoringModel!$B$31)*0.01,"")</f>
        <v/>
      </c>
      <c r="N2506" t="str">
        <f>IF(A2506&lt;&gt;"",(RawData!H2506*ScoringModel!$B$4+RawData!I2506*ScoringModel!$B$5+RawData!J2506*ScoringModel!$B$6+RawData!K2506*ScoringModel!$B$7+RawData!L2506*ScoringModel!$B$8+RawData!M2506*ScoringModel!$B$9+RawData!N2506*ScoringModel!$B$10)*0.01,"")</f>
        <v/>
      </c>
      <c r="O2506" t="str">
        <f>IF(A2506&lt;&gt;"",(RawData!O2506*ScoringModel!$B$14+RawData!P2506*ScoringModel!$B$15+RawData!Q2506*ScoringModel!$B$16+RawData!R2506*ScoringModel!$B$17+RawData!S2506*ScoringModel!$B$18+RawData!T2506*ScoringModel!$B$19+RawData!U2506*ScoringModel!$B$20)*0.01,"")</f>
        <v/>
      </c>
      <c r="P2506" t="str">
        <f>IF(A2506&lt;&gt;"",(RawData!V2506*ScoringModel!$B$24+RawData!W2506*ScoringModel!$B$25+RawData!X2506*ScoringModel!$B$26+RawData!Y2506*ScoringModel!$B$27+RawData!Z2506*ScoringModel!$B$28+RawData!AA2506*ScoringModel!$B$29+RawData!AB2506*ScoringModel!$B$30)*0.01,"")</f>
        <v/>
      </c>
      <c r="Q2506" s="19"/>
      <c r="R2506" s="19"/>
      <c r="S2506" s="19"/>
      <c r="T2506" s="19"/>
      <c r="U2506" s="19"/>
      <c r="V2506" s="19"/>
    </row>
    <row r="2507" spans="1:22" x14ac:dyDescent="0.25">
      <c r="A2507" t="str">
        <f>IF(RawData!A2507&lt;&gt;"",RawData!A2507,"")</f>
        <v/>
      </c>
      <c r="B2507" t="str">
        <f>IF(RawData!B2507&lt;&gt;"",CONCATENATE(RawData!B2507,", ",RawData!C2507),"")</f>
        <v/>
      </c>
      <c r="C2507" t="str">
        <f>IF(RawData!D2507&lt;&gt;"",RawData!D2507,"")</f>
        <v/>
      </c>
      <c r="D2507" s="28" t="str">
        <f>IF(RawData!E2507&lt;&gt;"",RawData!E2507,"")</f>
        <v/>
      </c>
      <c r="E2507" t="str">
        <f>IF(RawData!F2507&lt;&gt;"",CONCATENATE(RawData!F2507,", ",LEFT(RawData!G2507,1)),"")</f>
        <v/>
      </c>
      <c r="G2507" s="30" t="str">
        <f t="shared" si="39"/>
        <v/>
      </c>
      <c r="H2507" t="str">
        <f>IF(A2507&lt;&gt;"",VLOOKUP(G2507,ScoreRanges!$C$4:$E$8,3),"")</f>
        <v/>
      </c>
      <c r="J2507" s="30" t="str">
        <f>IF(AND(ConversionTable!$F$2&lt;&gt;"",A2507&lt;&gt;""),VLOOKUP(G2507,ConversionTable!B$2:D$402,3),"")</f>
        <v/>
      </c>
      <c r="K2507" t="str">
        <f>IF(AND(ConversionTable!$F$2&lt;&gt;"",A2507&lt;&gt;""),VLOOKUP(J2507,ConversionTable!I$4:K$7,3),"")</f>
        <v/>
      </c>
      <c r="M2507" t="str">
        <f>IF(A2507&lt;&gt;"",(RawData!AC2507*ScoringModel!$B$11+RawData!AD2507*ScoringModel!$B$21+RawData!AE2507*ScoringModel!$B$31)*0.01,"")</f>
        <v/>
      </c>
      <c r="N2507" t="str">
        <f>IF(A2507&lt;&gt;"",(RawData!H2507*ScoringModel!$B$4+RawData!I2507*ScoringModel!$B$5+RawData!J2507*ScoringModel!$B$6+RawData!K2507*ScoringModel!$B$7+RawData!L2507*ScoringModel!$B$8+RawData!M2507*ScoringModel!$B$9+RawData!N2507*ScoringModel!$B$10)*0.01,"")</f>
        <v/>
      </c>
      <c r="O2507" t="str">
        <f>IF(A2507&lt;&gt;"",(RawData!O2507*ScoringModel!$B$14+RawData!P2507*ScoringModel!$B$15+RawData!Q2507*ScoringModel!$B$16+RawData!R2507*ScoringModel!$B$17+RawData!S2507*ScoringModel!$B$18+RawData!T2507*ScoringModel!$B$19+RawData!U2507*ScoringModel!$B$20)*0.01,"")</f>
        <v/>
      </c>
      <c r="P2507" t="str">
        <f>IF(A2507&lt;&gt;"",(RawData!V2507*ScoringModel!$B$24+RawData!W2507*ScoringModel!$B$25+RawData!X2507*ScoringModel!$B$26+RawData!Y2507*ScoringModel!$B$27+RawData!Z2507*ScoringModel!$B$28+RawData!AA2507*ScoringModel!$B$29+RawData!AB2507*ScoringModel!$B$30)*0.01,"")</f>
        <v/>
      </c>
      <c r="Q2507" s="19"/>
      <c r="R2507" s="19"/>
      <c r="S2507" s="19"/>
      <c r="T2507" s="19"/>
      <c r="U2507" s="19"/>
      <c r="V2507" s="19"/>
    </row>
    <row r="2508" spans="1:22" x14ac:dyDescent="0.25">
      <c r="A2508" t="str">
        <f>IF(RawData!A2508&lt;&gt;"",RawData!A2508,"")</f>
        <v/>
      </c>
      <c r="B2508" t="str">
        <f>IF(RawData!B2508&lt;&gt;"",CONCATENATE(RawData!B2508,", ",RawData!C2508),"")</f>
        <v/>
      </c>
      <c r="C2508" t="str">
        <f>IF(RawData!D2508&lt;&gt;"",RawData!D2508,"")</f>
        <v/>
      </c>
      <c r="D2508" s="28" t="str">
        <f>IF(RawData!E2508&lt;&gt;"",RawData!E2508,"")</f>
        <v/>
      </c>
      <c r="E2508" t="str">
        <f>IF(RawData!F2508&lt;&gt;"",CONCATENATE(RawData!F2508,", ",LEFT(RawData!G2508,1)),"")</f>
        <v/>
      </c>
      <c r="G2508" s="30" t="str">
        <f t="shared" si="39"/>
        <v/>
      </c>
      <c r="H2508" t="str">
        <f>IF(A2508&lt;&gt;"",VLOOKUP(G2508,ScoreRanges!$C$4:$E$8,3),"")</f>
        <v/>
      </c>
      <c r="J2508" s="30" t="str">
        <f>IF(AND(ConversionTable!$F$2&lt;&gt;"",A2508&lt;&gt;""),VLOOKUP(G2508,ConversionTable!B$2:D$402,3),"")</f>
        <v/>
      </c>
      <c r="K2508" t="str">
        <f>IF(AND(ConversionTable!$F$2&lt;&gt;"",A2508&lt;&gt;""),VLOOKUP(J2508,ConversionTable!I$4:K$7,3),"")</f>
        <v/>
      </c>
      <c r="M2508" t="str">
        <f>IF(A2508&lt;&gt;"",(RawData!AC2508*ScoringModel!$B$11+RawData!AD2508*ScoringModel!$B$21+RawData!AE2508*ScoringModel!$B$31)*0.01,"")</f>
        <v/>
      </c>
      <c r="N2508" t="str">
        <f>IF(A2508&lt;&gt;"",(RawData!H2508*ScoringModel!$B$4+RawData!I2508*ScoringModel!$B$5+RawData!J2508*ScoringModel!$B$6+RawData!K2508*ScoringModel!$B$7+RawData!L2508*ScoringModel!$B$8+RawData!M2508*ScoringModel!$B$9+RawData!N2508*ScoringModel!$B$10)*0.01,"")</f>
        <v/>
      </c>
      <c r="O2508" t="str">
        <f>IF(A2508&lt;&gt;"",(RawData!O2508*ScoringModel!$B$14+RawData!P2508*ScoringModel!$B$15+RawData!Q2508*ScoringModel!$B$16+RawData!R2508*ScoringModel!$B$17+RawData!S2508*ScoringModel!$B$18+RawData!T2508*ScoringModel!$B$19+RawData!U2508*ScoringModel!$B$20)*0.01,"")</f>
        <v/>
      </c>
      <c r="P2508" t="str">
        <f>IF(A2508&lt;&gt;"",(RawData!V2508*ScoringModel!$B$24+RawData!W2508*ScoringModel!$B$25+RawData!X2508*ScoringModel!$B$26+RawData!Y2508*ScoringModel!$B$27+RawData!Z2508*ScoringModel!$B$28+RawData!AA2508*ScoringModel!$B$29+RawData!AB2508*ScoringModel!$B$30)*0.01,"")</f>
        <v/>
      </c>
      <c r="Q2508" s="19"/>
      <c r="R2508" s="19"/>
      <c r="S2508" s="19"/>
      <c r="T2508" s="19"/>
      <c r="U2508" s="19"/>
      <c r="V2508" s="19"/>
    </row>
    <row r="2509" spans="1:22" x14ac:dyDescent="0.25">
      <c r="A2509" t="str">
        <f>IF(RawData!A2509&lt;&gt;"",RawData!A2509,"")</f>
        <v/>
      </c>
      <c r="B2509" t="str">
        <f>IF(RawData!B2509&lt;&gt;"",CONCATENATE(RawData!B2509,", ",RawData!C2509),"")</f>
        <v/>
      </c>
      <c r="C2509" t="str">
        <f>IF(RawData!D2509&lt;&gt;"",RawData!D2509,"")</f>
        <v/>
      </c>
      <c r="D2509" s="28" t="str">
        <f>IF(RawData!E2509&lt;&gt;"",RawData!E2509,"")</f>
        <v/>
      </c>
      <c r="E2509" t="str">
        <f>IF(RawData!F2509&lt;&gt;"",CONCATENATE(RawData!F2509,", ",LEFT(RawData!G2509,1)),"")</f>
        <v/>
      </c>
      <c r="G2509" s="30" t="str">
        <f t="shared" si="39"/>
        <v/>
      </c>
      <c r="H2509" t="str">
        <f>IF(A2509&lt;&gt;"",VLOOKUP(G2509,ScoreRanges!$C$4:$E$8,3),"")</f>
        <v/>
      </c>
      <c r="J2509" s="30" t="str">
        <f>IF(AND(ConversionTable!$F$2&lt;&gt;"",A2509&lt;&gt;""),VLOOKUP(G2509,ConversionTable!B$2:D$402,3),"")</f>
        <v/>
      </c>
      <c r="K2509" t="str">
        <f>IF(AND(ConversionTable!$F$2&lt;&gt;"",A2509&lt;&gt;""),VLOOKUP(J2509,ConversionTable!I$4:K$7,3),"")</f>
        <v/>
      </c>
      <c r="M2509" t="str">
        <f>IF(A2509&lt;&gt;"",(RawData!AC2509*ScoringModel!$B$11+RawData!AD2509*ScoringModel!$B$21+RawData!AE2509*ScoringModel!$B$31)*0.01,"")</f>
        <v/>
      </c>
      <c r="N2509" t="str">
        <f>IF(A2509&lt;&gt;"",(RawData!H2509*ScoringModel!$B$4+RawData!I2509*ScoringModel!$B$5+RawData!J2509*ScoringModel!$B$6+RawData!K2509*ScoringModel!$B$7+RawData!L2509*ScoringModel!$B$8+RawData!M2509*ScoringModel!$B$9+RawData!N2509*ScoringModel!$B$10)*0.01,"")</f>
        <v/>
      </c>
      <c r="O2509" t="str">
        <f>IF(A2509&lt;&gt;"",(RawData!O2509*ScoringModel!$B$14+RawData!P2509*ScoringModel!$B$15+RawData!Q2509*ScoringModel!$B$16+RawData!R2509*ScoringModel!$B$17+RawData!S2509*ScoringModel!$B$18+RawData!T2509*ScoringModel!$B$19+RawData!U2509*ScoringModel!$B$20)*0.01,"")</f>
        <v/>
      </c>
      <c r="P2509" t="str">
        <f>IF(A2509&lt;&gt;"",(RawData!V2509*ScoringModel!$B$24+RawData!W2509*ScoringModel!$B$25+RawData!X2509*ScoringModel!$B$26+RawData!Y2509*ScoringModel!$B$27+RawData!Z2509*ScoringModel!$B$28+RawData!AA2509*ScoringModel!$B$29+RawData!AB2509*ScoringModel!$B$30)*0.01,"")</f>
        <v/>
      </c>
      <c r="Q2509" s="19"/>
      <c r="R2509" s="19"/>
      <c r="S2509" s="19"/>
      <c r="T2509" s="19"/>
      <c r="U2509" s="19"/>
      <c r="V2509" s="19"/>
    </row>
    <row r="2510" spans="1:22" x14ac:dyDescent="0.25">
      <c r="A2510" t="str">
        <f>IF(RawData!A2510&lt;&gt;"",RawData!A2510,"")</f>
        <v/>
      </c>
      <c r="B2510" t="str">
        <f>IF(RawData!B2510&lt;&gt;"",CONCATENATE(RawData!B2510,", ",RawData!C2510),"")</f>
        <v/>
      </c>
      <c r="C2510" t="str">
        <f>IF(RawData!D2510&lt;&gt;"",RawData!D2510,"")</f>
        <v/>
      </c>
      <c r="D2510" s="28" t="str">
        <f>IF(RawData!E2510&lt;&gt;"",RawData!E2510,"")</f>
        <v/>
      </c>
      <c r="E2510" t="str">
        <f>IF(RawData!F2510&lt;&gt;"",CONCATENATE(RawData!F2510,", ",LEFT(RawData!G2510,1)),"")</f>
        <v/>
      </c>
      <c r="G2510" s="30" t="str">
        <f t="shared" si="39"/>
        <v/>
      </c>
      <c r="H2510" t="str">
        <f>IF(A2510&lt;&gt;"",VLOOKUP(G2510,ScoreRanges!$C$4:$E$8,3),"")</f>
        <v/>
      </c>
      <c r="J2510" s="30" t="str">
        <f>IF(AND(ConversionTable!$F$2&lt;&gt;"",A2510&lt;&gt;""),VLOOKUP(G2510,ConversionTable!B$2:D$402,3),"")</f>
        <v/>
      </c>
      <c r="K2510" t="str">
        <f>IF(AND(ConversionTable!$F$2&lt;&gt;"",A2510&lt;&gt;""),VLOOKUP(J2510,ConversionTable!I$4:K$7,3),"")</f>
        <v/>
      </c>
      <c r="M2510" t="str">
        <f>IF(A2510&lt;&gt;"",(RawData!AC2510*ScoringModel!$B$11+RawData!AD2510*ScoringModel!$B$21+RawData!AE2510*ScoringModel!$B$31)*0.01,"")</f>
        <v/>
      </c>
      <c r="N2510" t="str">
        <f>IF(A2510&lt;&gt;"",(RawData!H2510*ScoringModel!$B$4+RawData!I2510*ScoringModel!$B$5+RawData!J2510*ScoringModel!$B$6+RawData!K2510*ScoringModel!$B$7+RawData!L2510*ScoringModel!$B$8+RawData!M2510*ScoringModel!$B$9+RawData!N2510*ScoringModel!$B$10)*0.01,"")</f>
        <v/>
      </c>
      <c r="O2510" t="str">
        <f>IF(A2510&lt;&gt;"",(RawData!O2510*ScoringModel!$B$14+RawData!P2510*ScoringModel!$B$15+RawData!Q2510*ScoringModel!$B$16+RawData!R2510*ScoringModel!$B$17+RawData!S2510*ScoringModel!$B$18+RawData!T2510*ScoringModel!$B$19+RawData!U2510*ScoringModel!$B$20)*0.01,"")</f>
        <v/>
      </c>
      <c r="P2510" t="str">
        <f>IF(A2510&lt;&gt;"",(RawData!V2510*ScoringModel!$B$24+RawData!W2510*ScoringModel!$B$25+RawData!X2510*ScoringModel!$B$26+RawData!Y2510*ScoringModel!$B$27+RawData!Z2510*ScoringModel!$B$28+RawData!AA2510*ScoringModel!$B$29+RawData!AB2510*ScoringModel!$B$30)*0.01,"")</f>
        <v/>
      </c>
      <c r="Q2510" s="19"/>
      <c r="R2510" s="19"/>
      <c r="S2510" s="19"/>
      <c r="T2510" s="19"/>
      <c r="U2510" s="19"/>
      <c r="V2510" s="19"/>
    </row>
    <row r="2511" spans="1:22" x14ac:dyDescent="0.25">
      <c r="A2511" t="str">
        <f>IF(RawData!A2511&lt;&gt;"",RawData!A2511,"")</f>
        <v/>
      </c>
      <c r="B2511" t="str">
        <f>IF(RawData!B2511&lt;&gt;"",CONCATENATE(RawData!B2511,", ",RawData!C2511),"")</f>
        <v/>
      </c>
      <c r="C2511" t="str">
        <f>IF(RawData!D2511&lt;&gt;"",RawData!D2511,"")</f>
        <v/>
      </c>
      <c r="D2511" s="28" t="str">
        <f>IF(RawData!E2511&lt;&gt;"",RawData!E2511,"")</f>
        <v/>
      </c>
      <c r="E2511" t="str">
        <f>IF(RawData!F2511&lt;&gt;"",CONCATENATE(RawData!F2511,", ",LEFT(RawData!G2511,1)),"")</f>
        <v/>
      </c>
      <c r="G2511" s="30" t="str">
        <f t="shared" si="39"/>
        <v/>
      </c>
      <c r="H2511" t="str">
        <f>IF(A2511&lt;&gt;"",VLOOKUP(G2511,ScoreRanges!$C$4:$E$8,3),"")</f>
        <v/>
      </c>
      <c r="J2511" s="30" t="str">
        <f>IF(AND(ConversionTable!$F$2&lt;&gt;"",A2511&lt;&gt;""),VLOOKUP(G2511,ConversionTable!B$2:D$402,3),"")</f>
        <v/>
      </c>
      <c r="K2511" t="str">
        <f>IF(AND(ConversionTable!$F$2&lt;&gt;"",A2511&lt;&gt;""),VLOOKUP(J2511,ConversionTable!I$4:K$7,3),"")</f>
        <v/>
      </c>
      <c r="M2511" t="str">
        <f>IF(A2511&lt;&gt;"",(RawData!AC2511*ScoringModel!$B$11+RawData!AD2511*ScoringModel!$B$21+RawData!AE2511*ScoringModel!$B$31)*0.01,"")</f>
        <v/>
      </c>
      <c r="N2511" t="str">
        <f>IF(A2511&lt;&gt;"",(RawData!H2511*ScoringModel!$B$4+RawData!I2511*ScoringModel!$B$5+RawData!J2511*ScoringModel!$B$6+RawData!K2511*ScoringModel!$B$7+RawData!L2511*ScoringModel!$B$8+RawData!M2511*ScoringModel!$B$9+RawData!N2511*ScoringModel!$B$10)*0.01,"")</f>
        <v/>
      </c>
      <c r="O2511" t="str">
        <f>IF(A2511&lt;&gt;"",(RawData!O2511*ScoringModel!$B$14+RawData!P2511*ScoringModel!$B$15+RawData!Q2511*ScoringModel!$B$16+RawData!R2511*ScoringModel!$B$17+RawData!S2511*ScoringModel!$B$18+RawData!T2511*ScoringModel!$B$19+RawData!U2511*ScoringModel!$B$20)*0.01,"")</f>
        <v/>
      </c>
      <c r="P2511" t="str">
        <f>IF(A2511&lt;&gt;"",(RawData!V2511*ScoringModel!$B$24+RawData!W2511*ScoringModel!$B$25+RawData!X2511*ScoringModel!$B$26+RawData!Y2511*ScoringModel!$B$27+RawData!Z2511*ScoringModel!$B$28+RawData!AA2511*ScoringModel!$B$29+RawData!AB2511*ScoringModel!$B$30)*0.01,"")</f>
        <v/>
      </c>
      <c r="Q2511" s="19"/>
      <c r="R2511" s="19"/>
      <c r="S2511" s="19"/>
      <c r="T2511" s="19"/>
      <c r="U2511" s="19"/>
      <c r="V2511" s="19"/>
    </row>
    <row r="2512" spans="1:22" x14ac:dyDescent="0.25">
      <c r="A2512" t="str">
        <f>IF(RawData!A2512&lt;&gt;"",RawData!A2512,"")</f>
        <v/>
      </c>
      <c r="B2512" t="str">
        <f>IF(RawData!B2512&lt;&gt;"",CONCATENATE(RawData!B2512,", ",RawData!C2512),"")</f>
        <v/>
      </c>
      <c r="C2512" t="str">
        <f>IF(RawData!D2512&lt;&gt;"",RawData!D2512,"")</f>
        <v/>
      </c>
      <c r="D2512" s="28" t="str">
        <f>IF(RawData!E2512&lt;&gt;"",RawData!E2512,"")</f>
        <v/>
      </c>
      <c r="E2512" t="str">
        <f>IF(RawData!F2512&lt;&gt;"",CONCATENATE(RawData!F2512,", ",LEFT(RawData!G2512,1)),"")</f>
        <v/>
      </c>
      <c r="G2512" s="30" t="str">
        <f t="shared" si="39"/>
        <v/>
      </c>
      <c r="H2512" t="str">
        <f>IF(A2512&lt;&gt;"",VLOOKUP(G2512,ScoreRanges!$C$4:$E$8,3),"")</f>
        <v/>
      </c>
      <c r="J2512" s="30" t="str">
        <f>IF(AND(ConversionTable!$F$2&lt;&gt;"",A2512&lt;&gt;""),VLOOKUP(G2512,ConversionTable!B$2:D$402,3),"")</f>
        <v/>
      </c>
      <c r="K2512" t="str">
        <f>IF(AND(ConversionTable!$F$2&lt;&gt;"",A2512&lt;&gt;""),VLOOKUP(J2512,ConversionTable!I$4:K$7,3),"")</f>
        <v/>
      </c>
      <c r="M2512" t="str">
        <f>IF(A2512&lt;&gt;"",(RawData!AC2512*ScoringModel!$B$11+RawData!AD2512*ScoringModel!$B$21+RawData!AE2512*ScoringModel!$B$31)*0.01,"")</f>
        <v/>
      </c>
      <c r="N2512" t="str">
        <f>IF(A2512&lt;&gt;"",(RawData!H2512*ScoringModel!$B$4+RawData!I2512*ScoringModel!$B$5+RawData!J2512*ScoringModel!$B$6+RawData!K2512*ScoringModel!$B$7+RawData!L2512*ScoringModel!$B$8+RawData!M2512*ScoringModel!$B$9+RawData!N2512*ScoringModel!$B$10)*0.01,"")</f>
        <v/>
      </c>
      <c r="O2512" t="str">
        <f>IF(A2512&lt;&gt;"",(RawData!O2512*ScoringModel!$B$14+RawData!P2512*ScoringModel!$B$15+RawData!Q2512*ScoringModel!$B$16+RawData!R2512*ScoringModel!$B$17+RawData!S2512*ScoringModel!$B$18+RawData!T2512*ScoringModel!$B$19+RawData!U2512*ScoringModel!$B$20)*0.01,"")</f>
        <v/>
      </c>
      <c r="P2512" t="str">
        <f>IF(A2512&lt;&gt;"",(RawData!V2512*ScoringModel!$B$24+RawData!W2512*ScoringModel!$B$25+RawData!X2512*ScoringModel!$B$26+RawData!Y2512*ScoringModel!$B$27+RawData!Z2512*ScoringModel!$B$28+RawData!AA2512*ScoringModel!$B$29+RawData!AB2512*ScoringModel!$B$30)*0.01,"")</f>
        <v/>
      </c>
      <c r="Q2512" s="19"/>
      <c r="R2512" s="19"/>
      <c r="S2512" s="19"/>
      <c r="T2512" s="19"/>
      <c r="U2512" s="19"/>
      <c r="V2512" s="19"/>
    </row>
    <row r="2513" spans="1:22" x14ac:dyDescent="0.25">
      <c r="A2513" t="str">
        <f>IF(RawData!A2513&lt;&gt;"",RawData!A2513,"")</f>
        <v/>
      </c>
      <c r="B2513" t="str">
        <f>IF(RawData!B2513&lt;&gt;"",CONCATENATE(RawData!B2513,", ",RawData!C2513),"")</f>
        <v/>
      </c>
      <c r="C2513" t="str">
        <f>IF(RawData!D2513&lt;&gt;"",RawData!D2513,"")</f>
        <v/>
      </c>
      <c r="D2513" s="28" t="str">
        <f>IF(RawData!E2513&lt;&gt;"",RawData!E2513,"")</f>
        <v/>
      </c>
      <c r="E2513" t="str">
        <f>IF(RawData!F2513&lt;&gt;"",CONCATENATE(RawData!F2513,", ",LEFT(RawData!G2513,1)),"")</f>
        <v/>
      </c>
      <c r="G2513" s="30" t="str">
        <f t="shared" si="39"/>
        <v/>
      </c>
      <c r="H2513" t="str">
        <f>IF(A2513&lt;&gt;"",VLOOKUP(G2513,ScoreRanges!$C$4:$E$8,3),"")</f>
        <v/>
      </c>
      <c r="J2513" s="30" t="str">
        <f>IF(AND(ConversionTable!$F$2&lt;&gt;"",A2513&lt;&gt;""),VLOOKUP(G2513,ConversionTable!B$2:D$402,3),"")</f>
        <v/>
      </c>
      <c r="K2513" t="str">
        <f>IF(AND(ConversionTable!$F$2&lt;&gt;"",A2513&lt;&gt;""),VLOOKUP(J2513,ConversionTable!I$4:K$7,3),"")</f>
        <v/>
      </c>
      <c r="M2513" t="str">
        <f>IF(A2513&lt;&gt;"",(RawData!AC2513*ScoringModel!$B$11+RawData!AD2513*ScoringModel!$B$21+RawData!AE2513*ScoringModel!$B$31)*0.01,"")</f>
        <v/>
      </c>
      <c r="N2513" t="str">
        <f>IF(A2513&lt;&gt;"",(RawData!H2513*ScoringModel!$B$4+RawData!I2513*ScoringModel!$B$5+RawData!J2513*ScoringModel!$B$6+RawData!K2513*ScoringModel!$B$7+RawData!L2513*ScoringModel!$B$8+RawData!M2513*ScoringModel!$B$9+RawData!N2513*ScoringModel!$B$10)*0.01,"")</f>
        <v/>
      </c>
      <c r="O2513" t="str">
        <f>IF(A2513&lt;&gt;"",(RawData!O2513*ScoringModel!$B$14+RawData!P2513*ScoringModel!$B$15+RawData!Q2513*ScoringModel!$B$16+RawData!R2513*ScoringModel!$B$17+RawData!S2513*ScoringModel!$B$18+RawData!T2513*ScoringModel!$B$19+RawData!U2513*ScoringModel!$B$20)*0.01,"")</f>
        <v/>
      </c>
      <c r="P2513" t="str">
        <f>IF(A2513&lt;&gt;"",(RawData!V2513*ScoringModel!$B$24+RawData!W2513*ScoringModel!$B$25+RawData!X2513*ScoringModel!$B$26+RawData!Y2513*ScoringModel!$B$27+RawData!Z2513*ScoringModel!$B$28+RawData!AA2513*ScoringModel!$B$29+RawData!AB2513*ScoringModel!$B$30)*0.01,"")</f>
        <v/>
      </c>
      <c r="Q2513" s="19"/>
      <c r="R2513" s="19"/>
      <c r="S2513" s="19"/>
      <c r="T2513" s="19"/>
      <c r="U2513" s="19"/>
      <c r="V2513" s="19"/>
    </row>
    <row r="2514" spans="1:22" x14ac:dyDescent="0.25">
      <c r="A2514" t="str">
        <f>IF(RawData!A2514&lt;&gt;"",RawData!A2514,"")</f>
        <v/>
      </c>
      <c r="B2514" t="str">
        <f>IF(RawData!B2514&lt;&gt;"",CONCATENATE(RawData!B2514,", ",RawData!C2514),"")</f>
        <v/>
      </c>
      <c r="C2514" t="str">
        <f>IF(RawData!D2514&lt;&gt;"",RawData!D2514,"")</f>
        <v/>
      </c>
      <c r="D2514" s="28" t="str">
        <f>IF(RawData!E2514&lt;&gt;"",RawData!E2514,"")</f>
        <v/>
      </c>
      <c r="E2514" t="str">
        <f>IF(RawData!F2514&lt;&gt;"",CONCATENATE(RawData!F2514,", ",LEFT(RawData!G2514,1)),"")</f>
        <v/>
      </c>
      <c r="G2514" s="30" t="str">
        <f t="shared" si="39"/>
        <v/>
      </c>
      <c r="H2514" t="str">
        <f>IF(A2514&lt;&gt;"",VLOOKUP(G2514,ScoreRanges!$C$4:$E$8,3),"")</f>
        <v/>
      </c>
      <c r="J2514" s="30" t="str">
        <f>IF(AND(ConversionTable!$F$2&lt;&gt;"",A2514&lt;&gt;""),VLOOKUP(G2514,ConversionTable!B$2:D$402,3),"")</f>
        <v/>
      </c>
      <c r="K2514" t="str">
        <f>IF(AND(ConversionTable!$F$2&lt;&gt;"",A2514&lt;&gt;""),VLOOKUP(J2514,ConversionTable!I$4:K$7,3),"")</f>
        <v/>
      </c>
      <c r="M2514" t="str">
        <f>IF(A2514&lt;&gt;"",(RawData!AC2514*ScoringModel!$B$11+RawData!AD2514*ScoringModel!$B$21+RawData!AE2514*ScoringModel!$B$31)*0.01,"")</f>
        <v/>
      </c>
      <c r="N2514" t="str">
        <f>IF(A2514&lt;&gt;"",(RawData!H2514*ScoringModel!$B$4+RawData!I2514*ScoringModel!$B$5+RawData!J2514*ScoringModel!$B$6+RawData!K2514*ScoringModel!$B$7+RawData!L2514*ScoringModel!$B$8+RawData!M2514*ScoringModel!$B$9+RawData!N2514*ScoringModel!$B$10)*0.01,"")</f>
        <v/>
      </c>
      <c r="O2514" t="str">
        <f>IF(A2514&lt;&gt;"",(RawData!O2514*ScoringModel!$B$14+RawData!P2514*ScoringModel!$B$15+RawData!Q2514*ScoringModel!$B$16+RawData!R2514*ScoringModel!$B$17+RawData!S2514*ScoringModel!$B$18+RawData!T2514*ScoringModel!$B$19+RawData!U2514*ScoringModel!$B$20)*0.01,"")</f>
        <v/>
      </c>
      <c r="P2514" t="str">
        <f>IF(A2514&lt;&gt;"",(RawData!V2514*ScoringModel!$B$24+RawData!W2514*ScoringModel!$B$25+RawData!X2514*ScoringModel!$B$26+RawData!Y2514*ScoringModel!$B$27+RawData!Z2514*ScoringModel!$B$28+RawData!AA2514*ScoringModel!$B$29+RawData!AB2514*ScoringModel!$B$30)*0.01,"")</f>
        <v/>
      </c>
      <c r="Q2514" s="19"/>
      <c r="R2514" s="19"/>
      <c r="S2514" s="19"/>
      <c r="T2514" s="19"/>
      <c r="U2514" s="19"/>
      <c r="V2514" s="19"/>
    </row>
    <row r="2515" spans="1:22" x14ac:dyDescent="0.25">
      <c r="A2515" t="str">
        <f>IF(RawData!A2515&lt;&gt;"",RawData!A2515,"")</f>
        <v/>
      </c>
      <c r="B2515" t="str">
        <f>IF(RawData!B2515&lt;&gt;"",CONCATENATE(RawData!B2515,", ",RawData!C2515),"")</f>
        <v/>
      </c>
      <c r="C2515" t="str">
        <f>IF(RawData!D2515&lt;&gt;"",RawData!D2515,"")</f>
        <v/>
      </c>
      <c r="D2515" s="28" t="str">
        <f>IF(RawData!E2515&lt;&gt;"",RawData!E2515,"")</f>
        <v/>
      </c>
      <c r="E2515" t="str">
        <f>IF(RawData!F2515&lt;&gt;"",CONCATENATE(RawData!F2515,", ",LEFT(RawData!G2515,1)),"")</f>
        <v/>
      </c>
      <c r="G2515" s="30" t="str">
        <f t="shared" si="39"/>
        <v/>
      </c>
      <c r="H2515" t="str">
        <f>IF(A2515&lt;&gt;"",VLOOKUP(G2515,ScoreRanges!$C$4:$E$8,3),"")</f>
        <v/>
      </c>
      <c r="J2515" s="30" t="str">
        <f>IF(AND(ConversionTable!$F$2&lt;&gt;"",A2515&lt;&gt;""),VLOOKUP(G2515,ConversionTable!B$2:D$402,3),"")</f>
        <v/>
      </c>
      <c r="K2515" t="str">
        <f>IF(AND(ConversionTable!$F$2&lt;&gt;"",A2515&lt;&gt;""),VLOOKUP(J2515,ConversionTable!I$4:K$7,3),"")</f>
        <v/>
      </c>
      <c r="M2515" t="str">
        <f>IF(A2515&lt;&gt;"",(RawData!AC2515*ScoringModel!$B$11+RawData!AD2515*ScoringModel!$B$21+RawData!AE2515*ScoringModel!$B$31)*0.01,"")</f>
        <v/>
      </c>
      <c r="N2515" t="str">
        <f>IF(A2515&lt;&gt;"",(RawData!H2515*ScoringModel!$B$4+RawData!I2515*ScoringModel!$B$5+RawData!J2515*ScoringModel!$B$6+RawData!K2515*ScoringModel!$B$7+RawData!L2515*ScoringModel!$B$8+RawData!M2515*ScoringModel!$B$9+RawData!N2515*ScoringModel!$B$10)*0.01,"")</f>
        <v/>
      </c>
      <c r="O2515" t="str">
        <f>IF(A2515&lt;&gt;"",(RawData!O2515*ScoringModel!$B$14+RawData!P2515*ScoringModel!$B$15+RawData!Q2515*ScoringModel!$B$16+RawData!R2515*ScoringModel!$B$17+RawData!S2515*ScoringModel!$B$18+RawData!T2515*ScoringModel!$B$19+RawData!U2515*ScoringModel!$B$20)*0.01,"")</f>
        <v/>
      </c>
      <c r="P2515" t="str">
        <f>IF(A2515&lt;&gt;"",(RawData!V2515*ScoringModel!$B$24+RawData!W2515*ScoringModel!$B$25+RawData!X2515*ScoringModel!$B$26+RawData!Y2515*ScoringModel!$B$27+RawData!Z2515*ScoringModel!$B$28+RawData!AA2515*ScoringModel!$B$29+RawData!AB2515*ScoringModel!$B$30)*0.01,"")</f>
        <v/>
      </c>
      <c r="Q2515" s="19"/>
      <c r="R2515" s="19"/>
      <c r="S2515" s="19"/>
      <c r="T2515" s="19"/>
      <c r="U2515" s="19"/>
      <c r="V2515" s="19"/>
    </row>
    <row r="2516" spans="1:22" x14ac:dyDescent="0.25">
      <c r="A2516" t="str">
        <f>IF(RawData!A2516&lt;&gt;"",RawData!A2516,"")</f>
        <v/>
      </c>
      <c r="B2516" t="str">
        <f>IF(RawData!B2516&lt;&gt;"",CONCATENATE(RawData!B2516,", ",RawData!C2516),"")</f>
        <v/>
      </c>
      <c r="C2516" t="str">
        <f>IF(RawData!D2516&lt;&gt;"",RawData!D2516,"")</f>
        <v/>
      </c>
      <c r="D2516" s="28" t="str">
        <f>IF(RawData!E2516&lt;&gt;"",RawData!E2516,"")</f>
        <v/>
      </c>
      <c r="E2516" t="str">
        <f>IF(RawData!F2516&lt;&gt;"",CONCATENATE(RawData!F2516,", ",LEFT(RawData!G2516,1)),"")</f>
        <v/>
      </c>
      <c r="G2516" s="30" t="str">
        <f t="shared" si="39"/>
        <v/>
      </c>
      <c r="H2516" t="str">
        <f>IF(A2516&lt;&gt;"",VLOOKUP(G2516,ScoreRanges!$C$4:$E$8,3),"")</f>
        <v/>
      </c>
      <c r="J2516" s="30" t="str">
        <f>IF(AND(ConversionTable!$F$2&lt;&gt;"",A2516&lt;&gt;""),VLOOKUP(G2516,ConversionTable!B$2:D$402,3),"")</f>
        <v/>
      </c>
      <c r="K2516" t="str">
        <f>IF(AND(ConversionTable!$F$2&lt;&gt;"",A2516&lt;&gt;""),VLOOKUP(J2516,ConversionTable!I$4:K$7,3),"")</f>
        <v/>
      </c>
      <c r="M2516" t="str">
        <f>IF(A2516&lt;&gt;"",(RawData!AC2516*ScoringModel!$B$11+RawData!AD2516*ScoringModel!$B$21+RawData!AE2516*ScoringModel!$B$31)*0.01,"")</f>
        <v/>
      </c>
      <c r="N2516" t="str">
        <f>IF(A2516&lt;&gt;"",(RawData!H2516*ScoringModel!$B$4+RawData!I2516*ScoringModel!$B$5+RawData!J2516*ScoringModel!$B$6+RawData!K2516*ScoringModel!$B$7+RawData!L2516*ScoringModel!$B$8+RawData!M2516*ScoringModel!$B$9+RawData!N2516*ScoringModel!$B$10)*0.01,"")</f>
        <v/>
      </c>
      <c r="O2516" t="str">
        <f>IF(A2516&lt;&gt;"",(RawData!O2516*ScoringModel!$B$14+RawData!P2516*ScoringModel!$B$15+RawData!Q2516*ScoringModel!$B$16+RawData!R2516*ScoringModel!$B$17+RawData!S2516*ScoringModel!$B$18+RawData!T2516*ScoringModel!$B$19+RawData!U2516*ScoringModel!$B$20)*0.01,"")</f>
        <v/>
      </c>
      <c r="P2516" t="str">
        <f>IF(A2516&lt;&gt;"",(RawData!V2516*ScoringModel!$B$24+RawData!W2516*ScoringModel!$B$25+RawData!X2516*ScoringModel!$B$26+RawData!Y2516*ScoringModel!$B$27+RawData!Z2516*ScoringModel!$B$28+RawData!AA2516*ScoringModel!$B$29+RawData!AB2516*ScoringModel!$B$30)*0.01,"")</f>
        <v/>
      </c>
      <c r="Q2516" s="19"/>
      <c r="R2516" s="19"/>
      <c r="S2516" s="19"/>
      <c r="T2516" s="19"/>
      <c r="U2516" s="19"/>
      <c r="V2516" s="19"/>
    </row>
    <row r="2517" spans="1:22" x14ac:dyDescent="0.25">
      <c r="A2517" t="str">
        <f>IF(RawData!A2517&lt;&gt;"",RawData!A2517,"")</f>
        <v/>
      </c>
      <c r="B2517" t="str">
        <f>IF(RawData!B2517&lt;&gt;"",CONCATENATE(RawData!B2517,", ",RawData!C2517),"")</f>
        <v/>
      </c>
      <c r="C2517" t="str">
        <f>IF(RawData!D2517&lt;&gt;"",RawData!D2517,"")</f>
        <v/>
      </c>
      <c r="D2517" s="28" t="str">
        <f>IF(RawData!E2517&lt;&gt;"",RawData!E2517,"")</f>
        <v/>
      </c>
      <c r="E2517" t="str">
        <f>IF(RawData!F2517&lt;&gt;"",CONCATENATE(RawData!F2517,", ",LEFT(RawData!G2517,1)),"")</f>
        <v/>
      </c>
      <c r="G2517" s="30" t="str">
        <f t="shared" si="39"/>
        <v/>
      </c>
      <c r="H2517" t="str">
        <f>IF(A2517&lt;&gt;"",VLOOKUP(G2517,ScoreRanges!$C$4:$E$8,3),"")</f>
        <v/>
      </c>
      <c r="J2517" s="30" t="str">
        <f>IF(AND(ConversionTable!$F$2&lt;&gt;"",A2517&lt;&gt;""),VLOOKUP(G2517,ConversionTable!B$2:D$402,3),"")</f>
        <v/>
      </c>
      <c r="K2517" t="str">
        <f>IF(AND(ConversionTable!$F$2&lt;&gt;"",A2517&lt;&gt;""),VLOOKUP(J2517,ConversionTable!I$4:K$7,3),"")</f>
        <v/>
      </c>
      <c r="M2517" t="str">
        <f>IF(A2517&lt;&gt;"",(RawData!AC2517*ScoringModel!$B$11+RawData!AD2517*ScoringModel!$B$21+RawData!AE2517*ScoringModel!$B$31)*0.01,"")</f>
        <v/>
      </c>
      <c r="N2517" t="str">
        <f>IF(A2517&lt;&gt;"",(RawData!H2517*ScoringModel!$B$4+RawData!I2517*ScoringModel!$B$5+RawData!J2517*ScoringModel!$B$6+RawData!K2517*ScoringModel!$B$7+RawData!L2517*ScoringModel!$B$8+RawData!M2517*ScoringModel!$B$9+RawData!N2517*ScoringModel!$B$10)*0.01,"")</f>
        <v/>
      </c>
      <c r="O2517" t="str">
        <f>IF(A2517&lt;&gt;"",(RawData!O2517*ScoringModel!$B$14+RawData!P2517*ScoringModel!$B$15+RawData!Q2517*ScoringModel!$B$16+RawData!R2517*ScoringModel!$B$17+RawData!S2517*ScoringModel!$B$18+RawData!T2517*ScoringModel!$B$19+RawData!U2517*ScoringModel!$B$20)*0.01,"")</f>
        <v/>
      </c>
      <c r="P2517" t="str">
        <f>IF(A2517&lt;&gt;"",(RawData!V2517*ScoringModel!$B$24+RawData!W2517*ScoringModel!$B$25+RawData!X2517*ScoringModel!$B$26+RawData!Y2517*ScoringModel!$B$27+RawData!Z2517*ScoringModel!$B$28+RawData!AA2517*ScoringModel!$B$29+RawData!AB2517*ScoringModel!$B$30)*0.01,"")</f>
        <v/>
      </c>
      <c r="Q2517" s="19"/>
      <c r="R2517" s="19"/>
      <c r="S2517" s="19"/>
      <c r="T2517" s="19"/>
      <c r="U2517" s="19"/>
      <c r="V2517" s="19"/>
    </row>
    <row r="2518" spans="1:22" x14ac:dyDescent="0.25">
      <c r="A2518" t="str">
        <f>IF(RawData!A2518&lt;&gt;"",RawData!A2518,"")</f>
        <v/>
      </c>
      <c r="B2518" t="str">
        <f>IF(RawData!B2518&lt;&gt;"",CONCATENATE(RawData!B2518,", ",RawData!C2518),"")</f>
        <v/>
      </c>
      <c r="C2518" t="str">
        <f>IF(RawData!D2518&lt;&gt;"",RawData!D2518,"")</f>
        <v/>
      </c>
      <c r="D2518" s="28" t="str">
        <f>IF(RawData!E2518&lt;&gt;"",RawData!E2518,"")</f>
        <v/>
      </c>
      <c r="E2518" t="str">
        <f>IF(RawData!F2518&lt;&gt;"",CONCATENATE(RawData!F2518,", ",LEFT(RawData!G2518,1)),"")</f>
        <v/>
      </c>
      <c r="G2518" s="30" t="str">
        <f t="shared" si="39"/>
        <v/>
      </c>
      <c r="H2518" t="str">
        <f>IF(A2518&lt;&gt;"",VLOOKUP(G2518,ScoreRanges!$C$4:$E$8,3),"")</f>
        <v/>
      </c>
      <c r="J2518" s="30" t="str">
        <f>IF(AND(ConversionTable!$F$2&lt;&gt;"",A2518&lt;&gt;""),VLOOKUP(G2518,ConversionTable!B$2:D$402,3),"")</f>
        <v/>
      </c>
      <c r="K2518" t="str">
        <f>IF(AND(ConversionTable!$F$2&lt;&gt;"",A2518&lt;&gt;""),VLOOKUP(J2518,ConversionTable!I$4:K$7,3),"")</f>
        <v/>
      </c>
      <c r="M2518" t="str">
        <f>IF(A2518&lt;&gt;"",(RawData!AC2518*ScoringModel!$B$11+RawData!AD2518*ScoringModel!$B$21+RawData!AE2518*ScoringModel!$B$31)*0.01,"")</f>
        <v/>
      </c>
      <c r="N2518" t="str">
        <f>IF(A2518&lt;&gt;"",(RawData!H2518*ScoringModel!$B$4+RawData!I2518*ScoringModel!$B$5+RawData!J2518*ScoringModel!$B$6+RawData!K2518*ScoringModel!$B$7+RawData!L2518*ScoringModel!$B$8+RawData!M2518*ScoringModel!$B$9+RawData!N2518*ScoringModel!$B$10)*0.01,"")</f>
        <v/>
      </c>
      <c r="O2518" t="str">
        <f>IF(A2518&lt;&gt;"",(RawData!O2518*ScoringModel!$B$14+RawData!P2518*ScoringModel!$B$15+RawData!Q2518*ScoringModel!$B$16+RawData!R2518*ScoringModel!$B$17+RawData!S2518*ScoringModel!$B$18+RawData!T2518*ScoringModel!$B$19+RawData!U2518*ScoringModel!$B$20)*0.01,"")</f>
        <v/>
      </c>
      <c r="P2518" t="str">
        <f>IF(A2518&lt;&gt;"",(RawData!V2518*ScoringModel!$B$24+RawData!W2518*ScoringModel!$B$25+RawData!X2518*ScoringModel!$B$26+RawData!Y2518*ScoringModel!$B$27+RawData!Z2518*ScoringModel!$B$28+RawData!AA2518*ScoringModel!$B$29+RawData!AB2518*ScoringModel!$B$30)*0.01,"")</f>
        <v/>
      </c>
      <c r="Q2518" s="19"/>
      <c r="R2518" s="19"/>
      <c r="S2518" s="19"/>
      <c r="T2518" s="19"/>
      <c r="U2518" s="19"/>
      <c r="V2518" s="19"/>
    </row>
    <row r="2519" spans="1:22" x14ac:dyDescent="0.25">
      <c r="A2519" t="str">
        <f>IF(RawData!A2519&lt;&gt;"",RawData!A2519,"")</f>
        <v/>
      </c>
      <c r="B2519" t="str">
        <f>IF(RawData!B2519&lt;&gt;"",CONCATENATE(RawData!B2519,", ",RawData!C2519),"")</f>
        <v/>
      </c>
      <c r="C2519" t="str">
        <f>IF(RawData!D2519&lt;&gt;"",RawData!D2519,"")</f>
        <v/>
      </c>
      <c r="D2519" s="28" t="str">
        <f>IF(RawData!E2519&lt;&gt;"",RawData!E2519,"")</f>
        <v/>
      </c>
      <c r="E2519" t="str">
        <f>IF(RawData!F2519&lt;&gt;"",CONCATENATE(RawData!F2519,", ",LEFT(RawData!G2519,1)),"")</f>
        <v/>
      </c>
      <c r="G2519" s="30" t="str">
        <f t="shared" si="39"/>
        <v/>
      </c>
      <c r="H2519" t="str">
        <f>IF(A2519&lt;&gt;"",VLOOKUP(G2519,ScoreRanges!$C$4:$E$8,3),"")</f>
        <v/>
      </c>
      <c r="J2519" s="30" t="str">
        <f>IF(AND(ConversionTable!$F$2&lt;&gt;"",A2519&lt;&gt;""),VLOOKUP(G2519,ConversionTable!B$2:D$402,3),"")</f>
        <v/>
      </c>
      <c r="K2519" t="str">
        <f>IF(AND(ConversionTable!$F$2&lt;&gt;"",A2519&lt;&gt;""),VLOOKUP(J2519,ConversionTable!I$4:K$7,3),"")</f>
        <v/>
      </c>
      <c r="M2519" t="str">
        <f>IF(A2519&lt;&gt;"",(RawData!AC2519*ScoringModel!$B$11+RawData!AD2519*ScoringModel!$B$21+RawData!AE2519*ScoringModel!$B$31)*0.01,"")</f>
        <v/>
      </c>
      <c r="N2519" t="str">
        <f>IF(A2519&lt;&gt;"",(RawData!H2519*ScoringModel!$B$4+RawData!I2519*ScoringModel!$B$5+RawData!J2519*ScoringModel!$B$6+RawData!K2519*ScoringModel!$B$7+RawData!L2519*ScoringModel!$B$8+RawData!M2519*ScoringModel!$B$9+RawData!N2519*ScoringModel!$B$10)*0.01,"")</f>
        <v/>
      </c>
      <c r="O2519" t="str">
        <f>IF(A2519&lt;&gt;"",(RawData!O2519*ScoringModel!$B$14+RawData!P2519*ScoringModel!$B$15+RawData!Q2519*ScoringModel!$B$16+RawData!R2519*ScoringModel!$B$17+RawData!S2519*ScoringModel!$B$18+RawData!T2519*ScoringModel!$B$19+RawData!U2519*ScoringModel!$B$20)*0.01,"")</f>
        <v/>
      </c>
      <c r="P2519" t="str">
        <f>IF(A2519&lt;&gt;"",(RawData!V2519*ScoringModel!$B$24+RawData!W2519*ScoringModel!$B$25+RawData!X2519*ScoringModel!$B$26+RawData!Y2519*ScoringModel!$B$27+RawData!Z2519*ScoringModel!$B$28+RawData!AA2519*ScoringModel!$B$29+RawData!AB2519*ScoringModel!$B$30)*0.01,"")</f>
        <v/>
      </c>
      <c r="Q2519" s="19"/>
      <c r="R2519" s="19"/>
      <c r="S2519" s="19"/>
      <c r="T2519" s="19"/>
      <c r="U2519" s="19"/>
      <c r="V2519" s="19"/>
    </row>
    <row r="2520" spans="1:22" x14ac:dyDescent="0.25">
      <c r="A2520" t="str">
        <f>IF(RawData!A2520&lt;&gt;"",RawData!A2520,"")</f>
        <v/>
      </c>
      <c r="B2520" t="str">
        <f>IF(RawData!B2520&lt;&gt;"",CONCATENATE(RawData!B2520,", ",RawData!C2520),"")</f>
        <v/>
      </c>
      <c r="C2520" t="str">
        <f>IF(RawData!D2520&lt;&gt;"",RawData!D2520,"")</f>
        <v/>
      </c>
      <c r="D2520" s="28" t="str">
        <f>IF(RawData!E2520&lt;&gt;"",RawData!E2520,"")</f>
        <v/>
      </c>
      <c r="E2520" t="str">
        <f>IF(RawData!F2520&lt;&gt;"",CONCATENATE(RawData!F2520,", ",LEFT(RawData!G2520,1)),"")</f>
        <v/>
      </c>
      <c r="G2520" s="30" t="str">
        <f t="shared" si="39"/>
        <v/>
      </c>
      <c r="H2520" t="str">
        <f>IF(A2520&lt;&gt;"",VLOOKUP(G2520,ScoreRanges!$C$4:$E$8,3),"")</f>
        <v/>
      </c>
      <c r="J2520" s="30" t="str">
        <f>IF(AND(ConversionTable!$F$2&lt;&gt;"",A2520&lt;&gt;""),VLOOKUP(G2520,ConversionTable!B$2:D$402,3),"")</f>
        <v/>
      </c>
      <c r="K2520" t="str">
        <f>IF(AND(ConversionTable!$F$2&lt;&gt;"",A2520&lt;&gt;""),VLOOKUP(J2520,ConversionTable!I$4:K$7,3),"")</f>
        <v/>
      </c>
      <c r="M2520" t="str">
        <f>IF(A2520&lt;&gt;"",(RawData!AC2520*ScoringModel!$B$11+RawData!AD2520*ScoringModel!$B$21+RawData!AE2520*ScoringModel!$B$31)*0.01,"")</f>
        <v/>
      </c>
      <c r="N2520" t="str">
        <f>IF(A2520&lt;&gt;"",(RawData!H2520*ScoringModel!$B$4+RawData!I2520*ScoringModel!$B$5+RawData!J2520*ScoringModel!$B$6+RawData!K2520*ScoringModel!$B$7+RawData!L2520*ScoringModel!$B$8+RawData!M2520*ScoringModel!$B$9+RawData!N2520*ScoringModel!$B$10)*0.01,"")</f>
        <v/>
      </c>
      <c r="O2520" t="str">
        <f>IF(A2520&lt;&gt;"",(RawData!O2520*ScoringModel!$B$14+RawData!P2520*ScoringModel!$B$15+RawData!Q2520*ScoringModel!$B$16+RawData!R2520*ScoringModel!$B$17+RawData!S2520*ScoringModel!$B$18+RawData!T2520*ScoringModel!$B$19+RawData!U2520*ScoringModel!$B$20)*0.01,"")</f>
        <v/>
      </c>
      <c r="P2520" t="str">
        <f>IF(A2520&lt;&gt;"",(RawData!V2520*ScoringModel!$B$24+RawData!W2520*ScoringModel!$B$25+RawData!X2520*ScoringModel!$B$26+RawData!Y2520*ScoringModel!$B$27+RawData!Z2520*ScoringModel!$B$28+RawData!AA2520*ScoringModel!$B$29+RawData!AB2520*ScoringModel!$B$30)*0.01,"")</f>
        <v/>
      </c>
      <c r="Q2520" s="19"/>
      <c r="R2520" s="19"/>
      <c r="S2520" s="19"/>
      <c r="T2520" s="19"/>
      <c r="U2520" s="19"/>
      <c r="V2520" s="19"/>
    </row>
    <row r="2521" spans="1:22" x14ac:dyDescent="0.25">
      <c r="A2521" t="str">
        <f>IF(RawData!A2521&lt;&gt;"",RawData!A2521,"")</f>
        <v/>
      </c>
      <c r="B2521" t="str">
        <f>IF(RawData!B2521&lt;&gt;"",CONCATENATE(RawData!B2521,", ",RawData!C2521),"")</f>
        <v/>
      </c>
      <c r="C2521" t="str">
        <f>IF(RawData!D2521&lt;&gt;"",RawData!D2521,"")</f>
        <v/>
      </c>
      <c r="D2521" s="28" t="str">
        <f>IF(RawData!E2521&lt;&gt;"",RawData!E2521,"")</f>
        <v/>
      </c>
      <c r="E2521" t="str">
        <f>IF(RawData!F2521&lt;&gt;"",CONCATENATE(RawData!F2521,", ",LEFT(RawData!G2521,1)),"")</f>
        <v/>
      </c>
      <c r="G2521" s="30" t="str">
        <f t="shared" si="39"/>
        <v/>
      </c>
      <c r="H2521" t="str">
        <f>IF(A2521&lt;&gt;"",VLOOKUP(G2521,ScoreRanges!$C$4:$E$8,3),"")</f>
        <v/>
      </c>
      <c r="J2521" s="30" t="str">
        <f>IF(AND(ConversionTable!$F$2&lt;&gt;"",A2521&lt;&gt;""),VLOOKUP(G2521,ConversionTable!B$2:D$402,3),"")</f>
        <v/>
      </c>
      <c r="K2521" t="str">
        <f>IF(AND(ConversionTable!$F$2&lt;&gt;"",A2521&lt;&gt;""),VLOOKUP(J2521,ConversionTable!I$4:K$7,3),"")</f>
        <v/>
      </c>
      <c r="M2521" t="str">
        <f>IF(A2521&lt;&gt;"",(RawData!AC2521*ScoringModel!$B$11+RawData!AD2521*ScoringModel!$B$21+RawData!AE2521*ScoringModel!$B$31)*0.01,"")</f>
        <v/>
      </c>
      <c r="N2521" t="str">
        <f>IF(A2521&lt;&gt;"",(RawData!H2521*ScoringModel!$B$4+RawData!I2521*ScoringModel!$B$5+RawData!J2521*ScoringModel!$B$6+RawData!K2521*ScoringModel!$B$7+RawData!L2521*ScoringModel!$B$8+RawData!M2521*ScoringModel!$B$9+RawData!N2521*ScoringModel!$B$10)*0.01,"")</f>
        <v/>
      </c>
      <c r="O2521" t="str">
        <f>IF(A2521&lt;&gt;"",(RawData!O2521*ScoringModel!$B$14+RawData!P2521*ScoringModel!$B$15+RawData!Q2521*ScoringModel!$B$16+RawData!R2521*ScoringModel!$B$17+RawData!S2521*ScoringModel!$B$18+RawData!T2521*ScoringModel!$B$19+RawData!U2521*ScoringModel!$B$20)*0.01,"")</f>
        <v/>
      </c>
      <c r="P2521" t="str">
        <f>IF(A2521&lt;&gt;"",(RawData!V2521*ScoringModel!$B$24+RawData!W2521*ScoringModel!$B$25+RawData!X2521*ScoringModel!$B$26+RawData!Y2521*ScoringModel!$B$27+RawData!Z2521*ScoringModel!$B$28+RawData!AA2521*ScoringModel!$B$29+RawData!AB2521*ScoringModel!$B$30)*0.01,"")</f>
        <v/>
      </c>
      <c r="Q2521" s="19"/>
      <c r="R2521" s="19"/>
      <c r="S2521" s="19"/>
      <c r="T2521" s="19"/>
      <c r="U2521" s="19"/>
      <c r="V2521" s="19"/>
    </row>
    <row r="2522" spans="1:22" x14ac:dyDescent="0.25">
      <c r="A2522" t="str">
        <f>IF(RawData!A2522&lt;&gt;"",RawData!A2522,"")</f>
        <v/>
      </c>
      <c r="B2522" t="str">
        <f>IF(RawData!B2522&lt;&gt;"",CONCATENATE(RawData!B2522,", ",RawData!C2522),"")</f>
        <v/>
      </c>
      <c r="C2522" t="str">
        <f>IF(RawData!D2522&lt;&gt;"",RawData!D2522,"")</f>
        <v/>
      </c>
      <c r="D2522" s="28" t="str">
        <f>IF(RawData!E2522&lt;&gt;"",RawData!E2522,"")</f>
        <v/>
      </c>
      <c r="E2522" t="str">
        <f>IF(RawData!F2522&lt;&gt;"",CONCATENATE(RawData!F2522,", ",LEFT(RawData!G2522,1)),"")</f>
        <v/>
      </c>
      <c r="G2522" s="30" t="str">
        <f t="shared" si="39"/>
        <v/>
      </c>
      <c r="H2522" t="str">
        <f>IF(A2522&lt;&gt;"",VLOOKUP(G2522,ScoreRanges!$C$4:$E$8,3),"")</f>
        <v/>
      </c>
      <c r="J2522" s="30" t="str">
        <f>IF(AND(ConversionTable!$F$2&lt;&gt;"",A2522&lt;&gt;""),VLOOKUP(G2522,ConversionTable!B$2:D$402,3),"")</f>
        <v/>
      </c>
      <c r="K2522" t="str">
        <f>IF(AND(ConversionTable!$F$2&lt;&gt;"",A2522&lt;&gt;""),VLOOKUP(J2522,ConversionTable!I$4:K$7,3),"")</f>
        <v/>
      </c>
      <c r="M2522" t="str">
        <f>IF(A2522&lt;&gt;"",(RawData!AC2522*ScoringModel!$B$11+RawData!AD2522*ScoringModel!$B$21+RawData!AE2522*ScoringModel!$B$31)*0.01,"")</f>
        <v/>
      </c>
      <c r="N2522" t="str">
        <f>IF(A2522&lt;&gt;"",(RawData!H2522*ScoringModel!$B$4+RawData!I2522*ScoringModel!$B$5+RawData!J2522*ScoringModel!$B$6+RawData!K2522*ScoringModel!$B$7+RawData!L2522*ScoringModel!$B$8+RawData!M2522*ScoringModel!$B$9+RawData!N2522*ScoringModel!$B$10)*0.01,"")</f>
        <v/>
      </c>
      <c r="O2522" t="str">
        <f>IF(A2522&lt;&gt;"",(RawData!O2522*ScoringModel!$B$14+RawData!P2522*ScoringModel!$B$15+RawData!Q2522*ScoringModel!$B$16+RawData!R2522*ScoringModel!$B$17+RawData!S2522*ScoringModel!$B$18+RawData!T2522*ScoringModel!$B$19+RawData!U2522*ScoringModel!$B$20)*0.01,"")</f>
        <v/>
      </c>
      <c r="P2522" t="str">
        <f>IF(A2522&lt;&gt;"",(RawData!V2522*ScoringModel!$B$24+RawData!W2522*ScoringModel!$B$25+RawData!X2522*ScoringModel!$B$26+RawData!Y2522*ScoringModel!$B$27+RawData!Z2522*ScoringModel!$B$28+RawData!AA2522*ScoringModel!$B$29+RawData!AB2522*ScoringModel!$B$30)*0.01,"")</f>
        <v/>
      </c>
      <c r="Q2522" s="19"/>
      <c r="R2522" s="19"/>
      <c r="S2522" s="19"/>
      <c r="T2522" s="19"/>
      <c r="U2522" s="19"/>
      <c r="V2522" s="19"/>
    </row>
    <row r="2523" spans="1:22" x14ac:dyDescent="0.25">
      <c r="A2523" t="str">
        <f>IF(RawData!A2523&lt;&gt;"",RawData!A2523,"")</f>
        <v/>
      </c>
      <c r="B2523" t="str">
        <f>IF(RawData!B2523&lt;&gt;"",CONCATENATE(RawData!B2523,", ",RawData!C2523),"")</f>
        <v/>
      </c>
      <c r="C2523" t="str">
        <f>IF(RawData!D2523&lt;&gt;"",RawData!D2523,"")</f>
        <v/>
      </c>
      <c r="D2523" s="28" t="str">
        <f>IF(RawData!E2523&lt;&gt;"",RawData!E2523,"")</f>
        <v/>
      </c>
      <c r="E2523" t="str">
        <f>IF(RawData!F2523&lt;&gt;"",CONCATENATE(RawData!F2523,", ",LEFT(RawData!G2523,1)),"")</f>
        <v/>
      </c>
      <c r="G2523" s="30" t="str">
        <f t="shared" si="39"/>
        <v/>
      </c>
      <c r="H2523" t="str">
        <f>IF(A2523&lt;&gt;"",VLOOKUP(G2523,ScoreRanges!$C$4:$E$8,3),"")</f>
        <v/>
      </c>
      <c r="J2523" s="30" t="str">
        <f>IF(AND(ConversionTable!$F$2&lt;&gt;"",A2523&lt;&gt;""),VLOOKUP(G2523,ConversionTable!B$2:D$402,3),"")</f>
        <v/>
      </c>
      <c r="K2523" t="str">
        <f>IF(AND(ConversionTable!$F$2&lt;&gt;"",A2523&lt;&gt;""),VLOOKUP(J2523,ConversionTable!I$4:K$7,3),"")</f>
        <v/>
      </c>
      <c r="M2523" t="str">
        <f>IF(A2523&lt;&gt;"",(RawData!AC2523*ScoringModel!$B$11+RawData!AD2523*ScoringModel!$B$21+RawData!AE2523*ScoringModel!$B$31)*0.01,"")</f>
        <v/>
      </c>
      <c r="N2523" t="str">
        <f>IF(A2523&lt;&gt;"",(RawData!H2523*ScoringModel!$B$4+RawData!I2523*ScoringModel!$B$5+RawData!J2523*ScoringModel!$B$6+RawData!K2523*ScoringModel!$B$7+RawData!L2523*ScoringModel!$B$8+RawData!M2523*ScoringModel!$B$9+RawData!N2523*ScoringModel!$B$10)*0.01,"")</f>
        <v/>
      </c>
      <c r="O2523" t="str">
        <f>IF(A2523&lt;&gt;"",(RawData!O2523*ScoringModel!$B$14+RawData!P2523*ScoringModel!$B$15+RawData!Q2523*ScoringModel!$B$16+RawData!R2523*ScoringModel!$B$17+RawData!S2523*ScoringModel!$B$18+RawData!T2523*ScoringModel!$B$19+RawData!U2523*ScoringModel!$B$20)*0.01,"")</f>
        <v/>
      </c>
      <c r="P2523" t="str">
        <f>IF(A2523&lt;&gt;"",(RawData!V2523*ScoringModel!$B$24+RawData!W2523*ScoringModel!$B$25+RawData!X2523*ScoringModel!$B$26+RawData!Y2523*ScoringModel!$B$27+RawData!Z2523*ScoringModel!$B$28+RawData!AA2523*ScoringModel!$B$29+RawData!AB2523*ScoringModel!$B$30)*0.01,"")</f>
        <v/>
      </c>
      <c r="Q2523" s="19"/>
      <c r="R2523" s="19"/>
      <c r="S2523" s="19"/>
      <c r="T2523" s="19"/>
      <c r="U2523" s="19"/>
      <c r="V2523" s="19"/>
    </row>
    <row r="2524" spans="1:22" x14ac:dyDescent="0.25">
      <c r="A2524" t="str">
        <f>IF(RawData!A2524&lt;&gt;"",RawData!A2524,"")</f>
        <v/>
      </c>
      <c r="B2524" t="str">
        <f>IF(RawData!B2524&lt;&gt;"",CONCATENATE(RawData!B2524,", ",RawData!C2524),"")</f>
        <v/>
      </c>
      <c r="C2524" t="str">
        <f>IF(RawData!D2524&lt;&gt;"",RawData!D2524,"")</f>
        <v/>
      </c>
      <c r="D2524" s="28" t="str">
        <f>IF(RawData!E2524&lt;&gt;"",RawData!E2524,"")</f>
        <v/>
      </c>
      <c r="E2524" t="str">
        <f>IF(RawData!F2524&lt;&gt;"",CONCATENATE(RawData!F2524,", ",LEFT(RawData!G2524,1)),"")</f>
        <v/>
      </c>
      <c r="G2524" s="30" t="str">
        <f t="shared" si="39"/>
        <v/>
      </c>
      <c r="H2524" t="str">
        <f>IF(A2524&lt;&gt;"",VLOOKUP(G2524,ScoreRanges!$C$4:$E$8,3),"")</f>
        <v/>
      </c>
      <c r="J2524" s="30" t="str">
        <f>IF(AND(ConversionTable!$F$2&lt;&gt;"",A2524&lt;&gt;""),VLOOKUP(G2524,ConversionTable!B$2:D$402,3),"")</f>
        <v/>
      </c>
      <c r="K2524" t="str">
        <f>IF(AND(ConversionTable!$F$2&lt;&gt;"",A2524&lt;&gt;""),VLOOKUP(J2524,ConversionTable!I$4:K$7,3),"")</f>
        <v/>
      </c>
      <c r="M2524" t="str">
        <f>IF(A2524&lt;&gt;"",(RawData!AC2524*ScoringModel!$B$11+RawData!AD2524*ScoringModel!$B$21+RawData!AE2524*ScoringModel!$B$31)*0.01,"")</f>
        <v/>
      </c>
      <c r="N2524" t="str">
        <f>IF(A2524&lt;&gt;"",(RawData!H2524*ScoringModel!$B$4+RawData!I2524*ScoringModel!$B$5+RawData!J2524*ScoringModel!$B$6+RawData!K2524*ScoringModel!$B$7+RawData!L2524*ScoringModel!$B$8+RawData!M2524*ScoringModel!$B$9+RawData!N2524*ScoringModel!$B$10)*0.01,"")</f>
        <v/>
      </c>
      <c r="O2524" t="str">
        <f>IF(A2524&lt;&gt;"",(RawData!O2524*ScoringModel!$B$14+RawData!P2524*ScoringModel!$B$15+RawData!Q2524*ScoringModel!$B$16+RawData!R2524*ScoringModel!$B$17+RawData!S2524*ScoringModel!$B$18+RawData!T2524*ScoringModel!$B$19+RawData!U2524*ScoringModel!$B$20)*0.01,"")</f>
        <v/>
      </c>
      <c r="P2524" t="str">
        <f>IF(A2524&lt;&gt;"",(RawData!V2524*ScoringModel!$B$24+RawData!W2524*ScoringModel!$B$25+RawData!X2524*ScoringModel!$B$26+RawData!Y2524*ScoringModel!$B$27+RawData!Z2524*ScoringModel!$B$28+RawData!AA2524*ScoringModel!$B$29+RawData!AB2524*ScoringModel!$B$30)*0.01,"")</f>
        <v/>
      </c>
      <c r="Q2524" s="19"/>
      <c r="R2524" s="19"/>
      <c r="S2524" s="19"/>
      <c r="T2524" s="19"/>
      <c r="U2524" s="19"/>
      <c r="V2524" s="19"/>
    </row>
    <row r="2525" spans="1:22" x14ac:dyDescent="0.25">
      <c r="A2525" t="str">
        <f>IF(RawData!A2525&lt;&gt;"",RawData!A2525,"")</f>
        <v/>
      </c>
      <c r="B2525" t="str">
        <f>IF(RawData!B2525&lt;&gt;"",CONCATENATE(RawData!B2525,", ",RawData!C2525),"")</f>
        <v/>
      </c>
      <c r="C2525" t="str">
        <f>IF(RawData!D2525&lt;&gt;"",RawData!D2525,"")</f>
        <v/>
      </c>
      <c r="D2525" s="28" t="str">
        <f>IF(RawData!E2525&lt;&gt;"",RawData!E2525,"")</f>
        <v/>
      </c>
      <c r="E2525" t="str">
        <f>IF(RawData!F2525&lt;&gt;"",CONCATENATE(RawData!F2525,", ",LEFT(RawData!G2525,1)),"")</f>
        <v/>
      </c>
      <c r="G2525" s="30" t="str">
        <f t="shared" si="39"/>
        <v/>
      </c>
      <c r="H2525" t="str">
        <f>IF(A2525&lt;&gt;"",VLOOKUP(G2525,ScoreRanges!$C$4:$E$8,3),"")</f>
        <v/>
      </c>
      <c r="J2525" s="30" t="str">
        <f>IF(AND(ConversionTable!$F$2&lt;&gt;"",A2525&lt;&gt;""),VLOOKUP(G2525,ConversionTable!B$2:D$402,3),"")</f>
        <v/>
      </c>
      <c r="K2525" t="str">
        <f>IF(AND(ConversionTable!$F$2&lt;&gt;"",A2525&lt;&gt;""),VLOOKUP(J2525,ConversionTable!I$4:K$7,3),"")</f>
        <v/>
      </c>
      <c r="M2525" t="str">
        <f>IF(A2525&lt;&gt;"",(RawData!AC2525*ScoringModel!$B$11+RawData!AD2525*ScoringModel!$B$21+RawData!AE2525*ScoringModel!$B$31)*0.01,"")</f>
        <v/>
      </c>
      <c r="N2525" t="str">
        <f>IF(A2525&lt;&gt;"",(RawData!H2525*ScoringModel!$B$4+RawData!I2525*ScoringModel!$B$5+RawData!J2525*ScoringModel!$B$6+RawData!K2525*ScoringModel!$B$7+RawData!L2525*ScoringModel!$B$8+RawData!M2525*ScoringModel!$B$9+RawData!N2525*ScoringModel!$B$10)*0.01,"")</f>
        <v/>
      </c>
      <c r="O2525" t="str">
        <f>IF(A2525&lt;&gt;"",(RawData!O2525*ScoringModel!$B$14+RawData!P2525*ScoringModel!$B$15+RawData!Q2525*ScoringModel!$B$16+RawData!R2525*ScoringModel!$B$17+RawData!S2525*ScoringModel!$B$18+RawData!T2525*ScoringModel!$B$19+RawData!U2525*ScoringModel!$B$20)*0.01,"")</f>
        <v/>
      </c>
      <c r="P2525" t="str">
        <f>IF(A2525&lt;&gt;"",(RawData!V2525*ScoringModel!$B$24+RawData!W2525*ScoringModel!$B$25+RawData!X2525*ScoringModel!$B$26+RawData!Y2525*ScoringModel!$B$27+RawData!Z2525*ScoringModel!$B$28+RawData!AA2525*ScoringModel!$B$29+RawData!AB2525*ScoringModel!$B$30)*0.01,"")</f>
        <v/>
      </c>
      <c r="Q2525" s="19"/>
      <c r="R2525" s="19"/>
      <c r="S2525" s="19"/>
      <c r="T2525" s="19"/>
      <c r="U2525" s="19"/>
      <c r="V2525" s="19"/>
    </row>
    <row r="2526" spans="1:22" x14ac:dyDescent="0.25">
      <c r="A2526" t="str">
        <f>IF(RawData!A2526&lt;&gt;"",RawData!A2526,"")</f>
        <v/>
      </c>
      <c r="B2526" t="str">
        <f>IF(RawData!B2526&lt;&gt;"",CONCATENATE(RawData!B2526,", ",RawData!C2526),"")</f>
        <v/>
      </c>
      <c r="C2526" t="str">
        <f>IF(RawData!D2526&lt;&gt;"",RawData!D2526,"")</f>
        <v/>
      </c>
      <c r="D2526" s="28" t="str">
        <f>IF(RawData!E2526&lt;&gt;"",RawData!E2526,"")</f>
        <v/>
      </c>
      <c r="E2526" t="str">
        <f>IF(RawData!F2526&lt;&gt;"",CONCATENATE(RawData!F2526,", ",LEFT(RawData!G2526,1)),"")</f>
        <v/>
      </c>
      <c r="G2526" s="30" t="str">
        <f t="shared" si="39"/>
        <v/>
      </c>
      <c r="H2526" t="str">
        <f>IF(A2526&lt;&gt;"",VLOOKUP(G2526,ScoreRanges!$C$4:$E$8,3),"")</f>
        <v/>
      </c>
      <c r="J2526" s="30" t="str">
        <f>IF(AND(ConversionTable!$F$2&lt;&gt;"",A2526&lt;&gt;""),VLOOKUP(G2526,ConversionTable!B$2:D$402,3),"")</f>
        <v/>
      </c>
      <c r="K2526" t="str">
        <f>IF(AND(ConversionTable!$F$2&lt;&gt;"",A2526&lt;&gt;""),VLOOKUP(J2526,ConversionTable!I$4:K$7,3),"")</f>
        <v/>
      </c>
      <c r="M2526" t="str">
        <f>IF(A2526&lt;&gt;"",(RawData!AC2526*ScoringModel!$B$11+RawData!AD2526*ScoringModel!$B$21+RawData!AE2526*ScoringModel!$B$31)*0.01,"")</f>
        <v/>
      </c>
      <c r="N2526" t="str">
        <f>IF(A2526&lt;&gt;"",(RawData!H2526*ScoringModel!$B$4+RawData!I2526*ScoringModel!$B$5+RawData!J2526*ScoringModel!$B$6+RawData!K2526*ScoringModel!$B$7+RawData!L2526*ScoringModel!$B$8+RawData!M2526*ScoringModel!$B$9+RawData!N2526*ScoringModel!$B$10)*0.01,"")</f>
        <v/>
      </c>
      <c r="O2526" t="str">
        <f>IF(A2526&lt;&gt;"",(RawData!O2526*ScoringModel!$B$14+RawData!P2526*ScoringModel!$B$15+RawData!Q2526*ScoringModel!$B$16+RawData!R2526*ScoringModel!$B$17+RawData!S2526*ScoringModel!$B$18+RawData!T2526*ScoringModel!$B$19+RawData!U2526*ScoringModel!$B$20)*0.01,"")</f>
        <v/>
      </c>
      <c r="P2526" t="str">
        <f>IF(A2526&lt;&gt;"",(RawData!V2526*ScoringModel!$B$24+RawData!W2526*ScoringModel!$B$25+RawData!X2526*ScoringModel!$B$26+RawData!Y2526*ScoringModel!$B$27+RawData!Z2526*ScoringModel!$B$28+RawData!AA2526*ScoringModel!$B$29+RawData!AB2526*ScoringModel!$B$30)*0.01,"")</f>
        <v/>
      </c>
      <c r="Q2526" s="19"/>
      <c r="R2526" s="19"/>
      <c r="S2526" s="19"/>
      <c r="T2526" s="19"/>
      <c r="U2526" s="19"/>
      <c r="V2526" s="19"/>
    </row>
    <row r="2527" spans="1:22" x14ac:dyDescent="0.25">
      <c r="A2527" t="str">
        <f>IF(RawData!A2527&lt;&gt;"",RawData!A2527,"")</f>
        <v/>
      </c>
      <c r="B2527" t="str">
        <f>IF(RawData!B2527&lt;&gt;"",CONCATENATE(RawData!B2527,", ",RawData!C2527),"")</f>
        <v/>
      </c>
      <c r="C2527" t="str">
        <f>IF(RawData!D2527&lt;&gt;"",RawData!D2527,"")</f>
        <v/>
      </c>
      <c r="D2527" s="28" t="str">
        <f>IF(RawData!E2527&lt;&gt;"",RawData!E2527,"")</f>
        <v/>
      </c>
      <c r="E2527" t="str">
        <f>IF(RawData!F2527&lt;&gt;"",CONCATENATE(RawData!F2527,", ",LEFT(RawData!G2527,1)),"")</f>
        <v/>
      </c>
      <c r="G2527" s="30" t="str">
        <f t="shared" si="39"/>
        <v/>
      </c>
      <c r="H2527" t="str">
        <f>IF(A2527&lt;&gt;"",VLOOKUP(G2527,ScoreRanges!$C$4:$E$8,3),"")</f>
        <v/>
      </c>
      <c r="J2527" s="30" t="str">
        <f>IF(AND(ConversionTable!$F$2&lt;&gt;"",A2527&lt;&gt;""),VLOOKUP(G2527,ConversionTable!B$2:D$402,3),"")</f>
        <v/>
      </c>
      <c r="K2527" t="str">
        <f>IF(AND(ConversionTable!$F$2&lt;&gt;"",A2527&lt;&gt;""),VLOOKUP(J2527,ConversionTable!I$4:K$7,3),"")</f>
        <v/>
      </c>
      <c r="M2527" t="str">
        <f>IF(A2527&lt;&gt;"",(RawData!AC2527*ScoringModel!$B$11+RawData!AD2527*ScoringModel!$B$21+RawData!AE2527*ScoringModel!$B$31)*0.01,"")</f>
        <v/>
      </c>
      <c r="N2527" t="str">
        <f>IF(A2527&lt;&gt;"",(RawData!H2527*ScoringModel!$B$4+RawData!I2527*ScoringModel!$B$5+RawData!J2527*ScoringModel!$B$6+RawData!K2527*ScoringModel!$B$7+RawData!L2527*ScoringModel!$B$8+RawData!M2527*ScoringModel!$B$9+RawData!N2527*ScoringModel!$B$10)*0.01,"")</f>
        <v/>
      </c>
      <c r="O2527" t="str">
        <f>IF(A2527&lt;&gt;"",(RawData!O2527*ScoringModel!$B$14+RawData!P2527*ScoringModel!$B$15+RawData!Q2527*ScoringModel!$B$16+RawData!R2527*ScoringModel!$B$17+RawData!S2527*ScoringModel!$B$18+RawData!T2527*ScoringModel!$B$19+RawData!U2527*ScoringModel!$B$20)*0.01,"")</f>
        <v/>
      </c>
      <c r="P2527" t="str">
        <f>IF(A2527&lt;&gt;"",(RawData!V2527*ScoringModel!$B$24+RawData!W2527*ScoringModel!$B$25+RawData!X2527*ScoringModel!$B$26+RawData!Y2527*ScoringModel!$B$27+RawData!Z2527*ScoringModel!$B$28+RawData!AA2527*ScoringModel!$B$29+RawData!AB2527*ScoringModel!$B$30)*0.01,"")</f>
        <v/>
      </c>
      <c r="Q2527" s="19"/>
      <c r="R2527" s="19"/>
      <c r="S2527" s="19"/>
      <c r="T2527" s="19"/>
      <c r="U2527" s="19"/>
      <c r="V2527" s="19"/>
    </row>
    <row r="2528" spans="1:22" x14ac:dyDescent="0.25">
      <c r="A2528" t="str">
        <f>IF(RawData!A2528&lt;&gt;"",RawData!A2528,"")</f>
        <v/>
      </c>
      <c r="B2528" t="str">
        <f>IF(RawData!B2528&lt;&gt;"",CONCATENATE(RawData!B2528,", ",RawData!C2528),"")</f>
        <v/>
      </c>
      <c r="C2528" t="str">
        <f>IF(RawData!D2528&lt;&gt;"",RawData!D2528,"")</f>
        <v/>
      </c>
      <c r="D2528" s="28" t="str">
        <f>IF(RawData!E2528&lt;&gt;"",RawData!E2528,"")</f>
        <v/>
      </c>
      <c r="E2528" t="str">
        <f>IF(RawData!F2528&lt;&gt;"",CONCATENATE(RawData!F2528,", ",LEFT(RawData!G2528,1)),"")</f>
        <v/>
      </c>
      <c r="G2528" s="30" t="str">
        <f t="shared" si="39"/>
        <v/>
      </c>
      <c r="H2528" t="str">
        <f>IF(A2528&lt;&gt;"",VLOOKUP(G2528,ScoreRanges!$C$4:$E$8,3),"")</f>
        <v/>
      </c>
      <c r="J2528" s="30" t="str">
        <f>IF(AND(ConversionTable!$F$2&lt;&gt;"",A2528&lt;&gt;""),VLOOKUP(G2528,ConversionTable!B$2:D$402,3),"")</f>
        <v/>
      </c>
      <c r="K2528" t="str">
        <f>IF(AND(ConversionTable!$F$2&lt;&gt;"",A2528&lt;&gt;""),VLOOKUP(J2528,ConversionTable!I$4:K$7,3),"")</f>
        <v/>
      </c>
      <c r="M2528" t="str">
        <f>IF(A2528&lt;&gt;"",(RawData!AC2528*ScoringModel!$B$11+RawData!AD2528*ScoringModel!$B$21+RawData!AE2528*ScoringModel!$B$31)*0.01,"")</f>
        <v/>
      </c>
      <c r="N2528" t="str">
        <f>IF(A2528&lt;&gt;"",(RawData!H2528*ScoringModel!$B$4+RawData!I2528*ScoringModel!$B$5+RawData!J2528*ScoringModel!$B$6+RawData!K2528*ScoringModel!$B$7+RawData!L2528*ScoringModel!$B$8+RawData!M2528*ScoringModel!$B$9+RawData!N2528*ScoringModel!$B$10)*0.01,"")</f>
        <v/>
      </c>
      <c r="O2528" t="str">
        <f>IF(A2528&lt;&gt;"",(RawData!O2528*ScoringModel!$B$14+RawData!P2528*ScoringModel!$B$15+RawData!Q2528*ScoringModel!$B$16+RawData!R2528*ScoringModel!$B$17+RawData!S2528*ScoringModel!$B$18+RawData!T2528*ScoringModel!$B$19+RawData!U2528*ScoringModel!$B$20)*0.01,"")</f>
        <v/>
      </c>
      <c r="P2528" t="str">
        <f>IF(A2528&lt;&gt;"",(RawData!V2528*ScoringModel!$B$24+RawData!W2528*ScoringModel!$B$25+RawData!X2528*ScoringModel!$B$26+RawData!Y2528*ScoringModel!$B$27+RawData!Z2528*ScoringModel!$B$28+RawData!AA2528*ScoringModel!$B$29+RawData!AB2528*ScoringModel!$B$30)*0.01,"")</f>
        <v/>
      </c>
      <c r="Q2528" s="19"/>
      <c r="R2528" s="19"/>
      <c r="S2528" s="19"/>
      <c r="T2528" s="19"/>
      <c r="U2528" s="19"/>
      <c r="V2528" s="19"/>
    </row>
    <row r="2529" spans="1:22" x14ac:dyDescent="0.25">
      <c r="A2529" t="str">
        <f>IF(RawData!A2529&lt;&gt;"",RawData!A2529,"")</f>
        <v/>
      </c>
      <c r="B2529" t="str">
        <f>IF(RawData!B2529&lt;&gt;"",CONCATENATE(RawData!B2529,", ",RawData!C2529),"")</f>
        <v/>
      </c>
      <c r="C2529" t="str">
        <f>IF(RawData!D2529&lt;&gt;"",RawData!D2529,"")</f>
        <v/>
      </c>
      <c r="D2529" s="28" t="str">
        <f>IF(RawData!E2529&lt;&gt;"",RawData!E2529,"")</f>
        <v/>
      </c>
      <c r="E2529" t="str">
        <f>IF(RawData!F2529&lt;&gt;"",CONCATENATE(RawData!F2529,", ",LEFT(RawData!G2529,1)),"")</f>
        <v/>
      </c>
      <c r="G2529" s="30" t="str">
        <f t="shared" si="39"/>
        <v/>
      </c>
      <c r="H2529" t="str">
        <f>IF(A2529&lt;&gt;"",VLOOKUP(G2529,ScoreRanges!$C$4:$E$8,3),"")</f>
        <v/>
      </c>
      <c r="J2529" s="30" t="str">
        <f>IF(AND(ConversionTable!$F$2&lt;&gt;"",A2529&lt;&gt;""),VLOOKUP(G2529,ConversionTable!B$2:D$402,3),"")</f>
        <v/>
      </c>
      <c r="K2529" t="str">
        <f>IF(AND(ConversionTable!$F$2&lt;&gt;"",A2529&lt;&gt;""),VLOOKUP(J2529,ConversionTable!I$4:K$7,3),"")</f>
        <v/>
      </c>
      <c r="M2529" t="str">
        <f>IF(A2529&lt;&gt;"",(RawData!AC2529*ScoringModel!$B$11+RawData!AD2529*ScoringModel!$B$21+RawData!AE2529*ScoringModel!$B$31)*0.01,"")</f>
        <v/>
      </c>
      <c r="N2529" t="str">
        <f>IF(A2529&lt;&gt;"",(RawData!H2529*ScoringModel!$B$4+RawData!I2529*ScoringModel!$B$5+RawData!J2529*ScoringModel!$B$6+RawData!K2529*ScoringModel!$B$7+RawData!L2529*ScoringModel!$B$8+RawData!M2529*ScoringModel!$B$9+RawData!N2529*ScoringModel!$B$10)*0.01,"")</f>
        <v/>
      </c>
      <c r="O2529" t="str">
        <f>IF(A2529&lt;&gt;"",(RawData!O2529*ScoringModel!$B$14+RawData!P2529*ScoringModel!$B$15+RawData!Q2529*ScoringModel!$B$16+RawData!R2529*ScoringModel!$B$17+RawData!S2529*ScoringModel!$B$18+RawData!T2529*ScoringModel!$B$19+RawData!U2529*ScoringModel!$B$20)*0.01,"")</f>
        <v/>
      </c>
      <c r="P2529" t="str">
        <f>IF(A2529&lt;&gt;"",(RawData!V2529*ScoringModel!$B$24+RawData!W2529*ScoringModel!$B$25+RawData!X2529*ScoringModel!$B$26+RawData!Y2529*ScoringModel!$B$27+RawData!Z2529*ScoringModel!$B$28+RawData!AA2529*ScoringModel!$B$29+RawData!AB2529*ScoringModel!$B$30)*0.01,"")</f>
        <v/>
      </c>
      <c r="Q2529" s="19"/>
      <c r="R2529" s="19"/>
      <c r="S2529" s="19"/>
      <c r="T2529" s="19"/>
      <c r="U2529" s="19"/>
      <c r="V2529" s="19"/>
    </row>
    <row r="2530" spans="1:22" x14ac:dyDescent="0.25">
      <c r="A2530" t="str">
        <f>IF(RawData!A2530&lt;&gt;"",RawData!A2530,"")</f>
        <v/>
      </c>
      <c r="B2530" t="str">
        <f>IF(RawData!B2530&lt;&gt;"",CONCATENATE(RawData!B2530,", ",RawData!C2530),"")</f>
        <v/>
      </c>
      <c r="C2530" t="str">
        <f>IF(RawData!D2530&lt;&gt;"",RawData!D2530,"")</f>
        <v/>
      </c>
      <c r="D2530" s="28" t="str">
        <f>IF(RawData!E2530&lt;&gt;"",RawData!E2530,"")</f>
        <v/>
      </c>
      <c r="E2530" t="str">
        <f>IF(RawData!F2530&lt;&gt;"",CONCATENATE(RawData!F2530,", ",LEFT(RawData!G2530,1)),"")</f>
        <v/>
      </c>
      <c r="G2530" s="30" t="str">
        <f t="shared" si="39"/>
        <v/>
      </c>
      <c r="H2530" t="str">
        <f>IF(A2530&lt;&gt;"",VLOOKUP(G2530,ScoreRanges!$C$4:$E$8,3),"")</f>
        <v/>
      </c>
      <c r="J2530" s="30" t="str">
        <f>IF(AND(ConversionTable!$F$2&lt;&gt;"",A2530&lt;&gt;""),VLOOKUP(G2530,ConversionTable!B$2:D$402,3),"")</f>
        <v/>
      </c>
      <c r="K2530" t="str">
        <f>IF(AND(ConversionTable!$F$2&lt;&gt;"",A2530&lt;&gt;""),VLOOKUP(J2530,ConversionTable!I$4:K$7,3),"")</f>
        <v/>
      </c>
      <c r="M2530" t="str">
        <f>IF(A2530&lt;&gt;"",(RawData!AC2530*ScoringModel!$B$11+RawData!AD2530*ScoringModel!$B$21+RawData!AE2530*ScoringModel!$B$31)*0.01,"")</f>
        <v/>
      </c>
      <c r="N2530" t="str">
        <f>IF(A2530&lt;&gt;"",(RawData!H2530*ScoringModel!$B$4+RawData!I2530*ScoringModel!$B$5+RawData!J2530*ScoringModel!$B$6+RawData!K2530*ScoringModel!$B$7+RawData!L2530*ScoringModel!$B$8+RawData!M2530*ScoringModel!$B$9+RawData!N2530*ScoringModel!$B$10)*0.01,"")</f>
        <v/>
      </c>
      <c r="O2530" t="str">
        <f>IF(A2530&lt;&gt;"",(RawData!O2530*ScoringModel!$B$14+RawData!P2530*ScoringModel!$B$15+RawData!Q2530*ScoringModel!$B$16+RawData!R2530*ScoringModel!$B$17+RawData!S2530*ScoringModel!$B$18+RawData!T2530*ScoringModel!$B$19+RawData!U2530*ScoringModel!$B$20)*0.01,"")</f>
        <v/>
      </c>
      <c r="P2530" t="str">
        <f>IF(A2530&lt;&gt;"",(RawData!V2530*ScoringModel!$B$24+RawData!W2530*ScoringModel!$B$25+RawData!X2530*ScoringModel!$B$26+RawData!Y2530*ScoringModel!$B$27+RawData!Z2530*ScoringModel!$B$28+RawData!AA2530*ScoringModel!$B$29+RawData!AB2530*ScoringModel!$B$30)*0.01,"")</f>
        <v/>
      </c>
      <c r="Q2530" s="19"/>
      <c r="R2530" s="19"/>
      <c r="S2530" s="19"/>
      <c r="T2530" s="19"/>
      <c r="U2530" s="19"/>
      <c r="V2530" s="19"/>
    </row>
    <row r="2531" spans="1:22" x14ac:dyDescent="0.25">
      <c r="A2531" t="str">
        <f>IF(RawData!A2531&lt;&gt;"",RawData!A2531,"")</f>
        <v/>
      </c>
      <c r="B2531" t="str">
        <f>IF(RawData!B2531&lt;&gt;"",CONCATENATE(RawData!B2531,", ",RawData!C2531),"")</f>
        <v/>
      </c>
      <c r="C2531" t="str">
        <f>IF(RawData!D2531&lt;&gt;"",RawData!D2531,"")</f>
        <v/>
      </c>
      <c r="D2531" s="28" t="str">
        <f>IF(RawData!E2531&lt;&gt;"",RawData!E2531,"")</f>
        <v/>
      </c>
      <c r="E2531" t="str">
        <f>IF(RawData!F2531&lt;&gt;"",CONCATENATE(RawData!F2531,", ",LEFT(RawData!G2531,1)),"")</f>
        <v/>
      </c>
      <c r="G2531" s="30" t="str">
        <f t="shared" si="39"/>
        <v/>
      </c>
      <c r="H2531" t="str">
        <f>IF(A2531&lt;&gt;"",VLOOKUP(G2531,ScoreRanges!$C$4:$E$8,3),"")</f>
        <v/>
      </c>
      <c r="J2531" s="30" t="str">
        <f>IF(AND(ConversionTable!$F$2&lt;&gt;"",A2531&lt;&gt;""),VLOOKUP(G2531,ConversionTable!B$2:D$402,3),"")</f>
        <v/>
      </c>
      <c r="K2531" t="str">
        <f>IF(AND(ConversionTable!$F$2&lt;&gt;"",A2531&lt;&gt;""),VLOOKUP(J2531,ConversionTable!I$4:K$7,3),"")</f>
        <v/>
      </c>
      <c r="M2531" t="str">
        <f>IF(A2531&lt;&gt;"",(RawData!AC2531*ScoringModel!$B$11+RawData!AD2531*ScoringModel!$B$21+RawData!AE2531*ScoringModel!$B$31)*0.01,"")</f>
        <v/>
      </c>
      <c r="N2531" t="str">
        <f>IF(A2531&lt;&gt;"",(RawData!H2531*ScoringModel!$B$4+RawData!I2531*ScoringModel!$B$5+RawData!J2531*ScoringModel!$B$6+RawData!K2531*ScoringModel!$B$7+RawData!L2531*ScoringModel!$B$8+RawData!M2531*ScoringModel!$B$9+RawData!N2531*ScoringModel!$B$10)*0.01,"")</f>
        <v/>
      </c>
      <c r="O2531" t="str">
        <f>IF(A2531&lt;&gt;"",(RawData!O2531*ScoringModel!$B$14+RawData!P2531*ScoringModel!$B$15+RawData!Q2531*ScoringModel!$B$16+RawData!R2531*ScoringModel!$B$17+RawData!S2531*ScoringModel!$B$18+RawData!T2531*ScoringModel!$B$19+RawData!U2531*ScoringModel!$B$20)*0.01,"")</f>
        <v/>
      </c>
      <c r="P2531" t="str">
        <f>IF(A2531&lt;&gt;"",(RawData!V2531*ScoringModel!$B$24+RawData!W2531*ScoringModel!$B$25+RawData!X2531*ScoringModel!$B$26+RawData!Y2531*ScoringModel!$B$27+RawData!Z2531*ScoringModel!$B$28+RawData!AA2531*ScoringModel!$B$29+RawData!AB2531*ScoringModel!$B$30)*0.01,"")</f>
        <v/>
      </c>
      <c r="Q2531" s="19"/>
      <c r="R2531" s="19"/>
      <c r="S2531" s="19"/>
      <c r="T2531" s="19"/>
      <c r="U2531" s="19"/>
      <c r="V2531" s="19"/>
    </row>
    <row r="2532" spans="1:22" x14ac:dyDescent="0.25">
      <c r="A2532" t="str">
        <f>IF(RawData!A2532&lt;&gt;"",RawData!A2532,"")</f>
        <v/>
      </c>
      <c r="B2532" t="str">
        <f>IF(RawData!B2532&lt;&gt;"",CONCATENATE(RawData!B2532,", ",RawData!C2532),"")</f>
        <v/>
      </c>
      <c r="C2532" t="str">
        <f>IF(RawData!D2532&lt;&gt;"",RawData!D2532,"")</f>
        <v/>
      </c>
      <c r="D2532" s="28" t="str">
        <f>IF(RawData!E2532&lt;&gt;"",RawData!E2532,"")</f>
        <v/>
      </c>
      <c r="E2532" t="str">
        <f>IF(RawData!F2532&lt;&gt;"",CONCATENATE(RawData!F2532,", ",LEFT(RawData!G2532,1)),"")</f>
        <v/>
      </c>
      <c r="G2532" s="30" t="str">
        <f t="shared" si="39"/>
        <v/>
      </c>
      <c r="H2532" t="str">
        <f>IF(A2532&lt;&gt;"",VLOOKUP(G2532,ScoreRanges!$C$4:$E$8,3),"")</f>
        <v/>
      </c>
      <c r="J2532" s="30" t="str">
        <f>IF(AND(ConversionTable!$F$2&lt;&gt;"",A2532&lt;&gt;""),VLOOKUP(G2532,ConversionTable!B$2:D$402,3),"")</f>
        <v/>
      </c>
      <c r="K2532" t="str">
        <f>IF(AND(ConversionTable!$F$2&lt;&gt;"",A2532&lt;&gt;""),VLOOKUP(J2532,ConversionTable!I$4:K$7,3),"")</f>
        <v/>
      </c>
      <c r="M2532" t="str">
        <f>IF(A2532&lt;&gt;"",(RawData!AC2532*ScoringModel!$B$11+RawData!AD2532*ScoringModel!$B$21+RawData!AE2532*ScoringModel!$B$31)*0.01,"")</f>
        <v/>
      </c>
      <c r="N2532" t="str">
        <f>IF(A2532&lt;&gt;"",(RawData!H2532*ScoringModel!$B$4+RawData!I2532*ScoringModel!$B$5+RawData!J2532*ScoringModel!$B$6+RawData!K2532*ScoringModel!$B$7+RawData!L2532*ScoringModel!$B$8+RawData!M2532*ScoringModel!$B$9+RawData!N2532*ScoringModel!$B$10)*0.01,"")</f>
        <v/>
      </c>
      <c r="O2532" t="str">
        <f>IF(A2532&lt;&gt;"",(RawData!O2532*ScoringModel!$B$14+RawData!P2532*ScoringModel!$B$15+RawData!Q2532*ScoringModel!$B$16+RawData!R2532*ScoringModel!$B$17+RawData!S2532*ScoringModel!$B$18+RawData!T2532*ScoringModel!$B$19+RawData!U2532*ScoringModel!$B$20)*0.01,"")</f>
        <v/>
      </c>
      <c r="P2532" t="str">
        <f>IF(A2532&lt;&gt;"",(RawData!V2532*ScoringModel!$B$24+RawData!W2532*ScoringModel!$B$25+RawData!X2532*ScoringModel!$B$26+RawData!Y2532*ScoringModel!$B$27+RawData!Z2532*ScoringModel!$B$28+RawData!AA2532*ScoringModel!$B$29+RawData!AB2532*ScoringModel!$B$30)*0.01,"")</f>
        <v/>
      </c>
      <c r="Q2532" s="19"/>
      <c r="R2532" s="19"/>
      <c r="S2532" s="19"/>
      <c r="T2532" s="19"/>
      <c r="U2532" s="19"/>
      <c r="V2532" s="19"/>
    </row>
    <row r="2533" spans="1:22" x14ac:dyDescent="0.25">
      <c r="A2533" t="str">
        <f>IF(RawData!A2533&lt;&gt;"",RawData!A2533,"")</f>
        <v/>
      </c>
      <c r="B2533" t="str">
        <f>IF(RawData!B2533&lt;&gt;"",CONCATENATE(RawData!B2533,", ",RawData!C2533),"")</f>
        <v/>
      </c>
      <c r="C2533" t="str">
        <f>IF(RawData!D2533&lt;&gt;"",RawData!D2533,"")</f>
        <v/>
      </c>
      <c r="D2533" s="28" t="str">
        <f>IF(RawData!E2533&lt;&gt;"",RawData!E2533,"")</f>
        <v/>
      </c>
      <c r="E2533" t="str">
        <f>IF(RawData!F2533&lt;&gt;"",CONCATENATE(RawData!F2533,", ",LEFT(RawData!G2533,1)),"")</f>
        <v/>
      </c>
      <c r="G2533" s="30" t="str">
        <f t="shared" si="39"/>
        <v/>
      </c>
      <c r="H2533" t="str">
        <f>IF(A2533&lt;&gt;"",VLOOKUP(G2533,ScoreRanges!$C$4:$E$8,3),"")</f>
        <v/>
      </c>
      <c r="J2533" s="30" t="str">
        <f>IF(AND(ConversionTable!$F$2&lt;&gt;"",A2533&lt;&gt;""),VLOOKUP(G2533,ConversionTable!B$2:D$402,3),"")</f>
        <v/>
      </c>
      <c r="K2533" t="str">
        <f>IF(AND(ConversionTable!$F$2&lt;&gt;"",A2533&lt;&gt;""),VLOOKUP(J2533,ConversionTable!I$4:K$7,3),"")</f>
        <v/>
      </c>
      <c r="M2533" t="str">
        <f>IF(A2533&lt;&gt;"",(RawData!AC2533*ScoringModel!$B$11+RawData!AD2533*ScoringModel!$B$21+RawData!AE2533*ScoringModel!$B$31)*0.01,"")</f>
        <v/>
      </c>
      <c r="N2533" t="str">
        <f>IF(A2533&lt;&gt;"",(RawData!H2533*ScoringModel!$B$4+RawData!I2533*ScoringModel!$B$5+RawData!J2533*ScoringModel!$B$6+RawData!K2533*ScoringModel!$B$7+RawData!L2533*ScoringModel!$B$8+RawData!M2533*ScoringModel!$B$9+RawData!N2533*ScoringModel!$B$10)*0.01,"")</f>
        <v/>
      </c>
      <c r="O2533" t="str">
        <f>IF(A2533&lt;&gt;"",(RawData!O2533*ScoringModel!$B$14+RawData!P2533*ScoringModel!$B$15+RawData!Q2533*ScoringModel!$B$16+RawData!R2533*ScoringModel!$B$17+RawData!S2533*ScoringModel!$B$18+RawData!T2533*ScoringModel!$B$19+RawData!U2533*ScoringModel!$B$20)*0.01,"")</f>
        <v/>
      </c>
      <c r="P2533" t="str">
        <f>IF(A2533&lt;&gt;"",(RawData!V2533*ScoringModel!$B$24+RawData!W2533*ScoringModel!$B$25+RawData!X2533*ScoringModel!$B$26+RawData!Y2533*ScoringModel!$B$27+RawData!Z2533*ScoringModel!$B$28+RawData!AA2533*ScoringModel!$B$29+RawData!AB2533*ScoringModel!$B$30)*0.01,"")</f>
        <v/>
      </c>
      <c r="Q2533" s="19"/>
      <c r="R2533" s="19"/>
      <c r="S2533" s="19"/>
      <c r="T2533" s="19"/>
      <c r="U2533" s="19"/>
      <c r="V2533" s="19"/>
    </row>
    <row r="2534" spans="1:22" x14ac:dyDescent="0.25">
      <c r="A2534" t="str">
        <f>IF(RawData!A2534&lt;&gt;"",RawData!A2534,"")</f>
        <v/>
      </c>
      <c r="B2534" t="str">
        <f>IF(RawData!B2534&lt;&gt;"",CONCATENATE(RawData!B2534,", ",RawData!C2534),"")</f>
        <v/>
      </c>
      <c r="C2534" t="str">
        <f>IF(RawData!D2534&lt;&gt;"",RawData!D2534,"")</f>
        <v/>
      </c>
      <c r="D2534" s="28" t="str">
        <f>IF(RawData!E2534&lt;&gt;"",RawData!E2534,"")</f>
        <v/>
      </c>
      <c r="E2534" t="str">
        <f>IF(RawData!F2534&lt;&gt;"",CONCATENATE(RawData!F2534,", ",LEFT(RawData!G2534,1)),"")</f>
        <v/>
      </c>
      <c r="G2534" s="30" t="str">
        <f t="shared" si="39"/>
        <v/>
      </c>
      <c r="H2534" t="str">
        <f>IF(A2534&lt;&gt;"",VLOOKUP(G2534,ScoreRanges!$C$4:$E$8,3),"")</f>
        <v/>
      </c>
      <c r="J2534" s="30" t="str">
        <f>IF(AND(ConversionTable!$F$2&lt;&gt;"",A2534&lt;&gt;""),VLOOKUP(G2534,ConversionTable!B$2:D$402,3),"")</f>
        <v/>
      </c>
      <c r="K2534" t="str">
        <f>IF(AND(ConversionTable!$F$2&lt;&gt;"",A2534&lt;&gt;""),VLOOKUP(J2534,ConversionTable!I$4:K$7,3),"")</f>
        <v/>
      </c>
      <c r="M2534" t="str">
        <f>IF(A2534&lt;&gt;"",(RawData!AC2534*ScoringModel!$B$11+RawData!AD2534*ScoringModel!$B$21+RawData!AE2534*ScoringModel!$B$31)*0.01,"")</f>
        <v/>
      </c>
      <c r="N2534" t="str">
        <f>IF(A2534&lt;&gt;"",(RawData!H2534*ScoringModel!$B$4+RawData!I2534*ScoringModel!$B$5+RawData!J2534*ScoringModel!$B$6+RawData!K2534*ScoringModel!$B$7+RawData!L2534*ScoringModel!$B$8+RawData!M2534*ScoringModel!$B$9+RawData!N2534*ScoringModel!$B$10)*0.01,"")</f>
        <v/>
      </c>
      <c r="O2534" t="str">
        <f>IF(A2534&lt;&gt;"",(RawData!O2534*ScoringModel!$B$14+RawData!P2534*ScoringModel!$B$15+RawData!Q2534*ScoringModel!$B$16+RawData!R2534*ScoringModel!$B$17+RawData!S2534*ScoringModel!$B$18+RawData!T2534*ScoringModel!$B$19+RawData!U2534*ScoringModel!$B$20)*0.01,"")</f>
        <v/>
      </c>
      <c r="P2534" t="str">
        <f>IF(A2534&lt;&gt;"",(RawData!V2534*ScoringModel!$B$24+RawData!W2534*ScoringModel!$B$25+RawData!X2534*ScoringModel!$B$26+RawData!Y2534*ScoringModel!$B$27+RawData!Z2534*ScoringModel!$B$28+RawData!AA2534*ScoringModel!$B$29+RawData!AB2534*ScoringModel!$B$30)*0.01,"")</f>
        <v/>
      </c>
      <c r="Q2534" s="19"/>
      <c r="R2534" s="19"/>
      <c r="S2534" s="19"/>
      <c r="T2534" s="19"/>
      <c r="U2534" s="19"/>
      <c r="V2534" s="19"/>
    </row>
    <row r="2535" spans="1:22" x14ac:dyDescent="0.25">
      <c r="A2535" t="str">
        <f>IF(RawData!A2535&lt;&gt;"",RawData!A2535,"")</f>
        <v/>
      </c>
      <c r="B2535" t="str">
        <f>IF(RawData!B2535&lt;&gt;"",CONCATENATE(RawData!B2535,", ",RawData!C2535),"")</f>
        <v/>
      </c>
      <c r="C2535" t="str">
        <f>IF(RawData!D2535&lt;&gt;"",RawData!D2535,"")</f>
        <v/>
      </c>
      <c r="D2535" s="28" t="str">
        <f>IF(RawData!E2535&lt;&gt;"",RawData!E2535,"")</f>
        <v/>
      </c>
      <c r="E2535" t="str">
        <f>IF(RawData!F2535&lt;&gt;"",CONCATENATE(RawData!F2535,", ",LEFT(RawData!G2535,1)),"")</f>
        <v/>
      </c>
      <c r="G2535" s="30" t="str">
        <f t="shared" si="39"/>
        <v/>
      </c>
      <c r="H2535" t="str">
        <f>IF(A2535&lt;&gt;"",VLOOKUP(G2535,ScoreRanges!$C$4:$E$8,3),"")</f>
        <v/>
      </c>
      <c r="J2535" s="30" t="str">
        <f>IF(AND(ConversionTable!$F$2&lt;&gt;"",A2535&lt;&gt;""),VLOOKUP(G2535,ConversionTable!B$2:D$402,3),"")</f>
        <v/>
      </c>
      <c r="K2535" t="str">
        <f>IF(AND(ConversionTable!$F$2&lt;&gt;"",A2535&lt;&gt;""),VLOOKUP(J2535,ConversionTable!I$4:K$7,3),"")</f>
        <v/>
      </c>
      <c r="M2535" t="str">
        <f>IF(A2535&lt;&gt;"",(RawData!AC2535*ScoringModel!$B$11+RawData!AD2535*ScoringModel!$B$21+RawData!AE2535*ScoringModel!$B$31)*0.01,"")</f>
        <v/>
      </c>
      <c r="N2535" t="str">
        <f>IF(A2535&lt;&gt;"",(RawData!H2535*ScoringModel!$B$4+RawData!I2535*ScoringModel!$B$5+RawData!J2535*ScoringModel!$B$6+RawData!K2535*ScoringModel!$B$7+RawData!L2535*ScoringModel!$B$8+RawData!M2535*ScoringModel!$B$9+RawData!N2535*ScoringModel!$B$10)*0.01,"")</f>
        <v/>
      </c>
      <c r="O2535" t="str">
        <f>IF(A2535&lt;&gt;"",(RawData!O2535*ScoringModel!$B$14+RawData!P2535*ScoringModel!$B$15+RawData!Q2535*ScoringModel!$B$16+RawData!R2535*ScoringModel!$B$17+RawData!S2535*ScoringModel!$B$18+RawData!T2535*ScoringModel!$B$19+RawData!U2535*ScoringModel!$B$20)*0.01,"")</f>
        <v/>
      </c>
      <c r="P2535" t="str">
        <f>IF(A2535&lt;&gt;"",(RawData!V2535*ScoringModel!$B$24+RawData!W2535*ScoringModel!$B$25+RawData!X2535*ScoringModel!$B$26+RawData!Y2535*ScoringModel!$B$27+RawData!Z2535*ScoringModel!$B$28+RawData!AA2535*ScoringModel!$B$29+RawData!AB2535*ScoringModel!$B$30)*0.01,"")</f>
        <v/>
      </c>
      <c r="Q2535" s="19"/>
      <c r="R2535" s="19"/>
      <c r="S2535" s="19"/>
      <c r="T2535" s="19"/>
      <c r="U2535" s="19"/>
      <c r="V2535" s="19"/>
    </row>
    <row r="2536" spans="1:22" x14ac:dyDescent="0.25">
      <c r="A2536" t="str">
        <f>IF(RawData!A2536&lt;&gt;"",RawData!A2536,"")</f>
        <v/>
      </c>
      <c r="B2536" t="str">
        <f>IF(RawData!B2536&lt;&gt;"",CONCATENATE(RawData!B2536,", ",RawData!C2536),"")</f>
        <v/>
      </c>
      <c r="C2536" t="str">
        <f>IF(RawData!D2536&lt;&gt;"",RawData!D2536,"")</f>
        <v/>
      </c>
      <c r="D2536" s="28" t="str">
        <f>IF(RawData!E2536&lt;&gt;"",RawData!E2536,"")</f>
        <v/>
      </c>
      <c r="E2536" t="str">
        <f>IF(RawData!F2536&lt;&gt;"",CONCATENATE(RawData!F2536,", ",LEFT(RawData!G2536,1)),"")</f>
        <v/>
      </c>
      <c r="G2536" s="30" t="str">
        <f t="shared" si="39"/>
        <v/>
      </c>
      <c r="H2536" t="str">
        <f>IF(A2536&lt;&gt;"",VLOOKUP(G2536,ScoreRanges!$C$4:$E$8,3),"")</f>
        <v/>
      </c>
      <c r="J2536" s="30" t="str">
        <f>IF(AND(ConversionTable!$F$2&lt;&gt;"",A2536&lt;&gt;""),VLOOKUP(G2536,ConversionTable!B$2:D$402,3),"")</f>
        <v/>
      </c>
      <c r="K2536" t="str">
        <f>IF(AND(ConversionTable!$F$2&lt;&gt;"",A2536&lt;&gt;""),VLOOKUP(J2536,ConversionTable!I$4:K$7,3),"")</f>
        <v/>
      </c>
      <c r="M2536" t="str">
        <f>IF(A2536&lt;&gt;"",(RawData!AC2536*ScoringModel!$B$11+RawData!AD2536*ScoringModel!$B$21+RawData!AE2536*ScoringModel!$B$31)*0.01,"")</f>
        <v/>
      </c>
      <c r="N2536" t="str">
        <f>IF(A2536&lt;&gt;"",(RawData!H2536*ScoringModel!$B$4+RawData!I2536*ScoringModel!$B$5+RawData!J2536*ScoringModel!$B$6+RawData!K2536*ScoringModel!$B$7+RawData!L2536*ScoringModel!$B$8+RawData!M2536*ScoringModel!$B$9+RawData!N2536*ScoringModel!$B$10)*0.01,"")</f>
        <v/>
      </c>
      <c r="O2536" t="str">
        <f>IF(A2536&lt;&gt;"",(RawData!O2536*ScoringModel!$B$14+RawData!P2536*ScoringModel!$B$15+RawData!Q2536*ScoringModel!$B$16+RawData!R2536*ScoringModel!$B$17+RawData!S2536*ScoringModel!$B$18+RawData!T2536*ScoringModel!$B$19+RawData!U2536*ScoringModel!$B$20)*0.01,"")</f>
        <v/>
      </c>
      <c r="P2536" t="str">
        <f>IF(A2536&lt;&gt;"",(RawData!V2536*ScoringModel!$B$24+RawData!W2536*ScoringModel!$B$25+RawData!X2536*ScoringModel!$B$26+RawData!Y2536*ScoringModel!$B$27+RawData!Z2536*ScoringModel!$B$28+RawData!AA2536*ScoringModel!$B$29+RawData!AB2536*ScoringModel!$B$30)*0.01,"")</f>
        <v/>
      </c>
      <c r="Q2536" s="19"/>
      <c r="R2536" s="19"/>
      <c r="S2536" s="19"/>
      <c r="T2536" s="19"/>
      <c r="U2536" s="19"/>
      <c r="V2536" s="19"/>
    </row>
    <row r="2537" spans="1:22" x14ac:dyDescent="0.25">
      <c r="A2537" t="str">
        <f>IF(RawData!A2537&lt;&gt;"",RawData!A2537,"")</f>
        <v/>
      </c>
      <c r="B2537" t="str">
        <f>IF(RawData!B2537&lt;&gt;"",CONCATENATE(RawData!B2537,", ",RawData!C2537),"")</f>
        <v/>
      </c>
      <c r="C2537" t="str">
        <f>IF(RawData!D2537&lt;&gt;"",RawData!D2537,"")</f>
        <v/>
      </c>
      <c r="D2537" s="28" t="str">
        <f>IF(RawData!E2537&lt;&gt;"",RawData!E2537,"")</f>
        <v/>
      </c>
      <c r="E2537" t="str">
        <f>IF(RawData!F2537&lt;&gt;"",CONCATENATE(RawData!F2537,", ",LEFT(RawData!G2537,1)),"")</f>
        <v/>
      </c>
      <c r="G2537" s="30" t="str">
        <f t="shared" si="39"/>
        <v/>
      </c>
      <c r="H2537" t="str">
        <f>IF(A2537&lt;&gt;"",VLOOKUP(G2537,ScoreRanges!$C$4:$E$8,3),"")</f>
        <v/>
      </c>
      <c r="J2537" s="30" t="str">
        <f>IF(AND(ConversionTable!$F$2&lt;&gt;"",A2537&lt;&gt;""),VLOOKUP(G2537,ConversionTable!B$2:D$402,3),"")</f>
        <v/>
      </c>
      <c r="K2537" t="str">
        <f>IF(AND(ConversionTable!$F$2&lt;&gt;"",A2537&lt;&gt;""),VLOOKUP(J2537,ConversionTable!I$4:K$7,3),"")</f>
        <v/>
      </c>
      <c r="M2537" t="str">
        <f>IF(A2537&lt;&gt;"",(RawData!AC2537*ScoringModel!$B$11+RawData!AD2537*ScoringModel!$B$21+RawData!AE2537*ScoringModel!$B$31)*0.01,"")</f>
        <v/>
      </c>
      <c r="N2537" t="str">
        <f>IF(A2537&lt;&gt;"",(RawData!H2537*ScoringModel!$B$4+RawData!I2537*ScoringModel!$B$5+RawData!J2537*ScoringModel!$B$6+RawData!K2537*ScoringModel!$B$7+RawData!L2537*ScoringModel!$B$8+RawData!M2537*ScoringModel!$B$9+RawData!N2537*ScoringModel!$B$10)*0.01,"")</f>
        <v/>
      </c>
      <c r="O2537" t="str">
        <f>IF(A2537&lt;&gt;"",(RawData!O2537*ScoringModel!$B$14+RawData!P2537*ScoringModel!$B$15+RawData!Q2537*ScoringModel!$B$16+RawData!R2537*ScoringModel!$B$17+RawData!S2537*ScoringModel!$B$18+RawData!T2537*ScoringModel!$B$19+RawData!U2537*ScoringModel!$B$20)*0.01,"")</f>
        <v/>
      </c>
      <c r="P2537" t="str">
        <f>IF(A2537&lt;&gt;"",(RawData!V2537*ScoringModel!$B$24+RawData!W2537*ScoringModel!$B$25+RawData!X2537*ScoringModel!$B$26+RawData!Y2537*ScoringModel!$B$27+RawData!Z2537*ScoringModel!$B$28+RawData!AA2537*ScoringModel!$B$29+RawData!AB2537*ScoringModel!$B$30)*0.01,"")</f>
        <v/>
      </c>
      <c r="Q2537" s="19"/>
      <c r="R2537" s="19"/>
      <c r="S2537" s="19"/>
      <c r="T2537" s="19"/>
      <c r="U2537" s="19"/>
      <c r="V2537" s="19"/>
    </row>
    <row r="2538" spans="1:22" x14ac:dyDescent="0.25">
      <c r="A2538" t="str">
        <f>IF(RawData!A2538&lt;&gt;"",RawData!A2538,"")</f>
        <v/>
      </c>
      <c r="B2538" t="str">
        <f>IF(RawData!B2538&lt;&gt;"",CONCATENATE(RawData!B2538,", ",RawData!C2538),"")</f>
        <v/>
      </c>
      <c r="C2538" t="str">
        <f>IF(RawData!D2538&lt;&gt;"",RawData!D2538,"")</f>
        <v/>
      </c>
      <c r="D2538" s="28" t="str">
        <f>IF(RawData!E2538&lt;&gt;"",RawData!E2538,"")</f>
        <v/>
      </c>
      <c r="E2538" t="str">
        <f>IF(RawData!F2538&lt;&gt;"",CONCATENATE(RawData!F2538,", ",LEFT(RawData!G2538,1)),"")</f>
        <v/>
      </c>
      <c r="G2538" s="30" t="str">
        <f t="shared" si="39"/>
        <v/>
      </c>
      <c r="H2538" t="str">
        <f>IF(A2538&lt;&gt;"",VLOOKUP(G2538,ScoreRanges!$C$4:$E$8,3),"")</f>
        <v/>
      </c>
      <c r="J2538" s="30" t="str">
        <f>IF(AND(ConversionTable!$F$2&lt;&gt;"",A2538&lt;&gt;""),VLOOKUP(G2538,ConversionTable!B$2:D$402,3),"")</f>
        <v/>
      </c>
      <c r="K2538" t="str">
        <f>IF(AND(ConversionTable!$F$2&lt;&gt;"",A2538&lt;&gt;""),VLOOKUP(J2538,ConversionTable!I$4:K$7,3),"")</f>
        <v/>
      </c>
      <c r="M2538" t="str">
        <f>IF(A2538&lt;&gt;"",(RawData!AC2538*ScoringModel!$B$11+RawData!AD2538*ScoringModel!$B$21+RawData!AE2538*ScoringModel!$B$31)*0.01,"")</f>
        <v/>
      </c>
      <c r="N2538" t="str">
        <f>IF(A2538&lt;&gt;"",(RawData!H2538*ScoringModel!$B$4+RawData!I2538*ScoringModel!$B$5+RawData!J2538*ScoringModel!$B$6+RawData!K2538*ScoringModel!$B$7+RawData!L2538*ScoringModel!$B$8+RawData!M2538*ScoringModel!$B$9+RawData!N2538*ScoringModel!$B$10)*0.01,"")</f>
        <v/>
      </c>
      <c r="O2538" t="str">
        <f>IF(A2538&lt;&gt;"",(RawData!O2538*ScoringModel!$B$14+RawData!P2538*ScoringModel!$B$15+RawData!Q2538*ScoringModel!$B$16+RawData!R2538*ScoringModel!$B$17+RawData!S2538*ScoringModel!$B$18+RawData!T2538*ScoringModel!$B$19+RawData!U2538*ScoringModel!$B$20)*0.01,"")</f>
        <v/>
      </c>
      <c r="P2538" t="str">
        <f>IF(A2538&lt;&gt;"",(RawData!V2538*ScoringModel!$B$24+RawData!W2538*ScoringModel!$B$25+RawData!X2538*ScoringModel!$B$26+RawData!Y2538*ScoringModel!$B$27+RawData!Z2538*ScoringModel!$B$28+RawData!AA2538*ScoringModel!$B$29+RawData!AB2538*ScoringModel!$B$30)*0.01,"")</f>
        <v/>
      </c>
      <c r="Q2538" s="19"/>
      <c r="R2538" s="19"/>
      <c r="S2538" s="19"/>
      <c r="T2538" s="19"/>
      <c r="U2538" s="19"/>
      <c r="V2538" s="19"/>
    </row>
    <row r="2539" spans="1:22" x14ac:dyDescent="0.25">
      <c r="A2539" t="str">
        <f>IF(RawData!A2539&lt;&gt;"",RawData!A2539,"")</f>
        <v/>
      </c>
      <c r="B2539" t="str">
        <f>IF(RawData!B2539&lt;&gt;"",CONCATENATE(RawData!B2539,", ",RawData!C2539),"")</f>
        <v/>
      </c>
      <c r="C2539" t="str">
        <f>IF(RawData!D2539&lt;&gt;"",RawData!D2539,"")</f>
        <v/>
      </c>
      <c r="D2539" s="28" t="str">
        <f>IF(RawData!E2539&lt;&gt;"",RawData!E2539,"")</f>
        <v/>
      </c>
      <c r="E2539" t="str">
        <f>IF(RawData!F2539&lt;&gt;"",CONCATENATE(RawData!F2539,", ",LEFT(RawData!G2539,1)),"")</f>
        <v/>
      </c>
      <c r="G2539" s="30" t="str">
        <f t="shared" si="39"/>
        <v/>
      </c>
      <c r="H2539" t="str">
        <f>IF(A2539&lt;&gt;"",VLOOKUP(G2539,ScoreRanges!$C$4:$E$8,3),"")</f>
        <v/>
      </c>
      <c r="J2539" s="30" t="str">
        <f>IF(AND(ConversionTable!$F$2&lt;&gt;"",A2539&lt;&gt;""),VLOOKUP(G2539,ConversionTable!B$2:D$402,3),"")</f>
        <v/>
      </c>
      <c r="K2539" t="str">
        <f>IF(AND(ConversionTable!$F$2&lt;&gt;"",A2539&lt;&gt;""),VLOOKUP(J2539,ConversionTable!I$4:K$7,3),"")</f>
        <v/>
      </c>
      <c r="M2539" t="str">
        <f>IF(A2539&lt;&gt;"",(RawData!AC2539*ScoringModel!$B$11+RawData!AD2539*ScoringModel!$B$21+RawData!AE2539*ScoringModel!$B$31)*0.01,"")</f>
        <v/>
      </c>
      <c r="N2539" t="str">
        <f>IF(A2539&lt;&gt;"",(RawData!H2539*ScoringModel!$B$4+RawData!I2539*ScoringModel!$B$5+RawData!J2539*ScoringModel!$B$6+RawData!K2539*ScoringModel!$B$7+RawData!L2539*ScoringModel!$B$8+RawData!M2539*ScoringModel!$B$9+RawData!N2539*ScoringModel!$B$10)*0.01,"")</f>
        <v/>
      </c>
      <c r="O2539" t="str">
        <f>IF(A2539&lt;&gt;"",(RawData!O2539*ScoringModel!$B$14+RawData!P2539*ScoringModel!$B$15+RawData!Q2539*ScoringModel!$B$16+RawData!R2539*ScoringModel!$B$17+RawData!S2539*ScoringModel!$B$18+RawData!T2539*ScoringModel!$B$19+RawData!U2539*ScoringModel!$B$20)*0.01,"")</f>
        <v/>
      </c>
      <c r="P2539" t="str">
        <f>IF(A2539&lt;&gt;"",(RawData!V2539*ScoringModel!$B$24+RawData!W2539*ScoringModel!$B$25+RawData!X2539*ScoringModel!$B$26+RawData!Y2539*ScoringModel!$B$27+RawData!Z2539*ScoringModel!$B$28+RawData!AA2539*ScoringModel!$B$29+RawData!AB2539*ScoringModel!$B$30)*0.01,"")</f>
        <v/>
      </c>
      <c r="Q2539" s="19"/>
      <c r="R2539" s="19"/>
      <c r="S2539" s="19"/>
      <c r="T2539" s="19"/>
      <c r="U2539" s="19"/>
      <c r="V2539" s="19"/>
    </row>
    <row r="2540" spans="1:22" x14ac:dyDescent="0.25">
      <c r="A2540" t="str">
        <f>IF(RawData!A2540&lt;&gt;"",RawData!A2540,"")</f>
        <v/>
      </c>
      <c r="B2540" t="str">
        <f>IF(RawData!B2540&lt;&gt;"",CONCATENATE(RawData!B2540,", ",RawData!C2540),"")</f>
        <v/>
      </c>
      <c r="C2540" t="str">
        <f>IF(RawData!D2540&lt;&gt;"",RawData!D2540,"")</f>
        <v/>
      </c>
      <c r="D2540" s="28" t="str">
        <f>IF(RawData!E2540&lt;&gt;"",RawData!E2540,"")</f>
        <v/>
      </c>
      <c r="E2540" t="str">
        <f>IF(RawData!F2540&lt;&gt;"",CONCATENATE(RawData!F2540,", ",LEFT(RawData!G2540,1)),"")</f>
        <v/>
      </c>
      <c r="G2540" s="30" t="str">
        <f t="shared" si="39"/>
        <v/>
      </c>
      <c r="H2540" t="str">
        <f>IF(A2540&lt;&gt;"",VLOOKUP(G2540,ScoreRanges!$C$4:$E$8,3),"")</f>
        <v/>
      </c>
      <c r="J2540" s="30" t="str">
        <f>IF(AND(ConversionTable!$F$2&lt;&gt;"",A2540&lt;&gt;""),VLOOKUP(G2540,ConversionTable!B$2:D$402,3),"")</f>
        <v/>
      </c>
      <c r="K2540" t="str">
        <f>IF(AND(ConversionTable!$F$2&lt;&gt;"",A2540&lt;&gt;""),VLOOKUP(J2540,ConversionTable!I$4:K$7,3),"")</f>
        <v/>
      </c>
      <c r="M2540" t="str">
        <f>IF(A2540&lt;&gt;"",(RawData!AC2540*ScoringModel!$B$11+RawData!AD2540*ScoringModel!$B$21+RawData!AE2540*ScoringModel!$B$31)*0.01,"")</f>
        <v/>
      </c>
      <c r="N2540" t="str">
        <f>IF(A2540&lt;&gt;"",(RawData!H2540*ScoringModel!$B$4+RawData!I2540*ScoringModel!$B$5+RawData!J2540*ScoringModel!$B$6+RawData!K2540*ScoringModel!$B$7+RawData!L2540*ScoringModel!$B$8+RawData!M2540*ScoringModel!$B$9+RawData!N2540*ScoringModel!$B$10)*0.01,"")</f>
        <v/>
      </c>
      <c r="O2540" t="str">
        <f>IF(A2540&lt;&gt;"",(RawData!O2540*ScoringModel!$B$14+RawData!P2540*ScoringModel!$B$15+RawData!Q2540*ScoringModel!$B$16+RawData!R2540*ScoringModel!$B$17+RawData!S2540*ScoringModel!$B$18+RawData!T2540*ScoringModel!$B$19+RawData!U2540*ScoringModel!$B$20)*0.01,"")</f>
        <v/>
      </c>
      <c r="P2540" t="str">
        <f>IF(A2540&lt;&gt;"",(RawData!V2540*ScoringModel!$B$24+RawData!W2540*ScoringModel!$B$25+RawData!X2540*ScoringModel!$B$26+RawData!Y2540*ScoringModel!$B$27+RawData!Z2540*ScoringModel!$B$28+RawData!AA2540*ScoringModel!$B$29+RawData!AB2540*ScoringModel!$B$30)*0.01,"")</f>
        <v/>
      </c>
      <c r="Q2540" s="19"/>
      <c r="R2540" s="19"/>
      <c r="S2540" s="19"/>
      <c r="T2540" s="19"/>
      <c r="U2540" s="19"/>
      <c r="V2540" s="19"/>
    </row>
    <row r="2541" spans="1:22" x14ac:dyDescent="0.25">
      <c r="A2541" t="str">
        <f>IF(RawData!A2541&lt;&gt;"",RawData!A2541,"")</f>
        <v/>
      </c>
      <c r="B2541" t="str">
        <f>IF(RawData!B2541&lt;&gt;"",CONCATENATE(RawData!B2541,", ",RawData!C2541),"")</f>
        <v/>
      </c>
      <c r="C2541" t="str">
        <f>IF(RawData!D2541&lt;&gt;"",RawData!D2541,"")</f>
        <v/>
      </c>
      <c r="D2541" s="28" t="str">
        <f>IF(RawData!E2541&lt;&gt;"",RawData!E2541,"")</f>
        <v/>
      </c>
      <c r="E2541" t="str">
        <f>IF(RawData!F2541&lt;&gt;"",CONCATENATE(RawData!F2541,", ",LEFT(RawData!G2541,1)),"")</f>
        <v/>
      </c>
      <c r="G2541" s="30" t="str">
        <f t="shared" si="39"/>
        <v/>
      </c>
      <c r="H2541" t="str">
        <f>IF(A2541&lt;&gt;"",VLOOKUP(G2541,ScoreRanges!$C$4:$E$8,3),"")</f>
        <v/>
      </c>
      <c r="J2541" s="30" t="str">
        <f>IF(AND(ConversionTable!$F$2&lt;&gt;"",A2541&lt;&gt;""),VLOOKUP(G2541,ConversionTable!B$2:D$402,3),"")</f>
        <v/>
      </c>
      <c r="K2541" t="str">
        <f>IF(AND(ConversionTable!$F$2&lt;&gt;"",A2541&lt;&gt;""),VLOOKUP(J2541,ConversionTable!I$4:K$7,3),"")</f>
        <v/>
      </c>
      <c r="M2541" t="str">
        <f>IF(A2541&lt;&gt;"",(RawData!AC2541*ScoringModel!$B$11+RawData!AD2541*ScoringModel!$B$21+RawData!AE2541*ScoringModel!$B$31)*0.01,"")</f>
        <v/>
      </c>
      <c r="N2541" t="str">
        <f>IF(A2541&lt;&gt;"",(RawData!H2541*ScoringModel!$B$4+RawData!I2541*ScoringModel!$B$5+RawData!J2541*ScoringModel!$B$6+RawData!K2541*ScoringModel!$B$7+RawData!L2541*ScoringModel!$B$8+RawData!M2541*ScoringModel!$B$9+RawData!N2541*ScoringModel!$B$10)*0.01,"")</f>
        <v/>
      </c>
      <c r="O2541" t="str">
        <f>IF(A2541&lt;&gt;"",(RawData!O2541*ScoringModel!$B$14+RawData!P2541*ScoringModel!$B$15+RawData!Q2541*ScoringModel!$B$16+RawData!R2541*ScoringModel!$B$17+RawData!S2541*ScoringModel!$B$18+RawData!T2541*ScoringModel!$B$19+RawData!U2541*ScoringModel!$B$20)*0.01,"")</f>
        <v/>
      </c>
      <c r="P2541" t="str">
        <f>IF(A2541&lt;&gt;"",(RawData!V2541*ScoringModel!$B$24+RawData!W2541*ScoringModel!$B$25+RawData!X2541*ScoringModel!$B$26+RawData!Y2541*ScoringModel!$B$27+RawData!Z2541*ScoringModel!$B$28+RawData!AA2541*ScoringModel!$B$29+RawData!AB2541*ScoringModel!$B$30)*0.01,"")</f>
        <v/>
      </c>
      <c r="Q2541" s="19"/>
      <c r="R2541" s="19"/>
      <c r="S2541" s="19"/>
      <c r="T2541" s="19"/>
      <c r="U2541" s="19"/>
      <c r="V2541" s="19"/>
    </row>
    <row r="2542" spans="1:22" x14ac:dyDescent="0.25">
      <c r="A2542" t="str">
        <f>IF(RawData!A2542&lt;&gt;"",RawData!A2542,"")</f>
        <v/>
      </c>
      <c r="B2542" t="str">
        <f>IF(RawData!B2542&lt;&gt;"",CONCATENATE(RawData!B2542,", ",RawData!C2542),"")</f>
        <v/>
      </c>
      <c r="C2542" t="str">
        <f>IF(RawData!D2542&lt;&gt;"",RawData!D2542,"")</f>
        <v/>
      </c>
      <c r="D2542" s="28" t="str">
        <f>IF(RawData!E2542&lt;&gt;"",RawData!E2542,"")</f>
        <v/>
      </c>
      <c r="E2542" t="str">
        <f>IF(RawData!F2542&lt;&gt;"",CONCATENATE(RawData!F2542,", ",LEFT(RawData!G2542,1)),"")</f>
        <v/>
      </c>
      <c r="G2542" s="30" t="str">
        <f t="shared" si="39"/>
        <v/>
      </c>
      <c r="H2542" t="str">
        <f>IF(A2542&lt;&gt;"",VLOOKUP(G2542,ScoreRanges!$C$4:$E$8,3),"")</f>
        <v/>
      </c>
      <c r="J2542" s="30" t="str">
        <f>IF(AND(ConversionTable!$F$2&lt;&gt;"",A2542&lt;&gt;""),VLOOKUP(G2542,ConversionTable!B$2:D$402,3),"")</f>
        <v/>
      </c>
      <c r="K2542" t="str">
        <f>IF(AND(ConversionTable!$F$2&lt;&gt;"",A2542&lt;&gt;""),VLOOKUP(J2542,ConversionTable!I$4:K$7,3),"")</f>
        <v/>
      </c>
      <c r="M2542" t="str">
        <f>IF(A2542&lt;&gt;"",(RawData!AC2542*ScoringModel!$B$11+RawData!AD2542*ScoringModel!$B$21+RawData!AE2542*ScoringModel!$B$31)*0.01,"")</f>
        <v/>
      </c>
      <c r="N2542" t="str">
        <f>IF(A2542&lt;&gt;"",(RawData!H2542*ScoringModel!$B$4+RawData!I2542*ScoringModel!$B$5+RawData!J2542*ScoringModel!$B$6+RawData!K2542*ScoringModel!$B$7+RawData!L2542*ScoringModel!$B$8+RawData!M2542*ScoringModel!$B$9+RawData!N2542*ScoringModel!$B$10)*0.01,"")</f>
        <v/>
      </c>
      <c r="O2542" t="str">
        <f>IF(A2542&lt;&gt;"",(RawData!O2542*ScoringModel!$B$14+RawData!P2542*ScoringModel!$B$15+RawData!Q2542*ScoringModel!$B$16+RawData!R2542*ScoringModel!$B$17+RawData!S2542*ScoringModel!$B$18+RawData!T2542*ScoringModel!$B$19+RawData!U2542*ScoringModel!$B$20)*0.01,"")</f>
        <v/>
      </c>
      <c r="P2542" t="str">
        <f>IF(A2542&lt;&gt;"",(RawData!V2542*ScoringModel!$B$24+RawData!W2542*ScoringModel!$B$25+RawData!X2542*ScoringModel!$B$26+RawData!Y2542*ScoringModel!$B$27+RawData!Z2542*ScoringModel!$B$28+RawData!AA2542*ScoringModel!$B$29+RawData!AB2542*ScoringModel!$B$30)*0.01,"")</f>
        <v/>
      </c>
      <c r="Q2542" s="19"/>
      <c r="R2542" s="19"/>
      <c r="S2542" s="19"/>
      <c r="T2542" s="19"/>
      <c r="U2542" s="19"/>
      <c r="V2542" s="19"/>
    </row>
    <row r="2543" spans="1:22" x14ac:dyDescent="0.25">
      <c r="A2543" t="str">
        <f>IF(RawData!A2543&lt;&gt;"",RawData!A2543,"")</f>
        <v/>
      </c>
      <c r="B2543" t="str">
        <f>IF(RawData!B2543&lt;&gt;"",CONCATENATE(RawData!B2543,", ",RawData!C2543),"")</f>
        <v/>
      </c>
      <c r="C2543" t="str">
        <f>IF(RawData!D2543&lt;&gt;"",RawData!D2543,"")</f>
        <v/>
      </c>
      <c r="D2543" s="28" t="str">
        <f>IF(RawData!E2543&lt;&gt;"",RawData!E2543,"")</f>
        <v/>
      </c>
      <c r="E2543" t="str">
        <f>IF(RawData!F2543&lt;&gt;"",CONCATENATE(RawData!F2543,", ",LEFT(RawData!G2543,1)),"")</f>
        <v/>
      </c>
      <c r="G2543" s="30" t="str">
        <f t="shared" si="39"/>
        <v/>
      </c>
      <c r="H2543" t="str">
        <f>IF(A2543&lt;&gt;"",VLOOKUP(G2543,ScoreRanges!$C$4:$E$8,3),"")</f>
        <v/>
      </c>
      <c r="J2543" s="30" t="str">
        <f>IF(AND(ConversionTable!$F$2&lt;&gt;"",A2543&lt;&gt;""),VLOOKUP(G2543,ConversionTable!B$2:D$402,3),"")</f>
        <v/>
      </c>
      <c r="K2543" t="str">
        <f>IF(AND(ConversionTable!$F$2&lt;&gt;"",A2543&lt;&gt;""),VLOOKUP(J2543,ConversionTable!I$4:K$7,3),"")</f>
        <v/>
      </c>
      <c r="M2543" t="str">
        <f>IF(A2543&lt;&gt;"",(RawData!AC2543*ScoringModel!$B$11+RawData!AD2543*ScoringModel!$B$21+RawData!AE2543*ScoringModel!$B$31)*0.01,"")</f>
        <v/>
      </c>
      <c r="N2543" t="str">
        <f>IF(A2543&lt;&gt;"",(RawData!H2543*ScoringModel!$B$4+RawData!I2543*ScoringModel!$B$5+RawData!J2543*ScoringModel!$B$6+RawData!K2543*ScoringModel!$B$7+RawData!L2543*ScoringModel!$B$8+RawData!M2543*ScoringModel!$B$9+RawData!N2543*ScoringModel!$B$10)*0.01,"")</f>
        <v/>
      </c>
      <c r="O2543" t="str">
        <f>IF(A2543&lt;&gt;"",(RawData!O2543*ScoringModel!$B$14+RawData!P2543*ScoringModel!$B$15+RawData!Q2543*ScoringModel!$B$16+RawData!R2543*ScoringModel!$B$17+RawData!S2543*ScoringModel!$B$18+RawData!T2543*ScoringModel!$B$19+RawData!U2543*ScoringModel!$B$20)*0.01,"")</f>
        <v/>
      </c>
      <c r="P2543" t="str">
        <f>IF(A2543&lt;&gt;"",(RawData!V2543*ScoringModel!$B$24+RawData!W2543*ScoringModel!$B$25+RawData!X2543*ScoringModel!$B$26+RawData!Y2543*ScoringModel!$B$27+RawData!Z2543*ScoringModel!$B$28+RawData!AA2543*ScoringModel!$B$29+RawData!AB2543*ScoringModel!$B$30)*0.01,"")</f>
        <v/>
      </c>
      <c r="Q2543" s="19"/>
      <c r="R2543" s="19"/>
      <c r="S2543" s="19"/>
      <c r="T2543" s="19"/>
      <c r="U2543" s="19"/>
      <c r="V2543" s="19"/>
    </row>
    <row r="2544" spans="1:22" x14ac:dyDescent="0.25">
      <c r="A2544" t="str">
        <f>IF(RawData!A2544&lt;&gt;"",RawData!A2544,"")</f>
        <v/>
      </c>
      <c r="B2544" t="str">
        <f>IF(RawData!B2544&lt;&gt;"",CONCATENATE(RawData!B2544,", ",RawData!C2544),"")</f>
        <v/>
      </c>
      <c r="C2544" t="str">
        <f>IF(RawData!D2544&lt;&gt;"",RawData!D2544,"")</f>
        <v/>
      </c>
      <c r="D2544" s="28" t="str">
        <f>IF(RawData!E2544&lt;&gt;"",RawData!E2544,"")</f>
        <v/>
      </c>
      <c r="E2544" t="str">
        <f>IF(RawData!F2544&lt;&gt;"",CONCATENATE(RawData!F2544,", ",LEFT(RawData!G2544,1)),"")</f>
        <v/>
      </c>
      <c r="G2544" s="30" t="str">
        <f t="shared" si="39"/>
        <v/>
      </c>
      <c r="H2544" t="str">
        <f>IF(A2544&lt;&gt;"",VLOOKUP(G2544,ScoreRanges!$C$4:$E$8,3),"")</f>
        <v/>
      </c>
      <c r="J2544" s="30" t="str">
        <f>IF(AND(ConversionTable!$F$2&lt;&gt;"",A2544&lt;&gt;""),VLOOKUP(G2544,ConversionTable!B$2:D$402,3),"")</f>
        <v/>
      </c>
      <c r="K2544" t="str">
        <f>IF(AND(ConversionTable!$F$2&lt;&gt;"",A2544&lt;&gt;""),VLOOKUP(J2544,ConversionTable!I$4:K$7,3),"")</f>
        <v/>
      </c>
      <c r="M2544" t="str">
        <f>IF(A2544&lt;&gt;"",(RawData!AC2544*ScoringModel!$B$11+RawData!AD2544*ScoringModel!$B$21+RawData!AE2544*ScoringModel!$B$31)*0.01,"")</f>
        <v/>
      </c>
      <c r="N2544" t="str">
        <f>IF(A2544&lt;&gt;"",(RawData!H2544*ScoringModel!$B$4+RawData!I2544*ScoringModel!$B$5+RawData!J2544*ScoringModel!$B$6+RawData!K2544*ScoringModel!$B$7+RawData!L2544*ScoringModel!$B$8+RawData!M2544*ScoringModel!$B$9+RawData!N2544*ScoringModel!$B$10)*0.01,"")</f>
        <v/>
      </c>
      <c r="O2544" t="str">
        <f>IF(A2544&lt;&gt;"",(RawData!O2544*ScoringModel!$B$14+RawData!P2544*ScoringModel!$B$15+RawData!Q2544*ScoringModel!$B$16+RawData!R2544*ScoringModel!$B$17+RawData!S2544*ScoringModel!$B$18+RawData!T2544*ScoringModel!$B$19+RawData!U2544*ScoringModel!$B$20)*0.01,"")</f>
        <v/>
      </c>
      <c r="P2544" t="str">
        <f>IF(A2544&lt;&gt;"",(RawData!V2544*ScoringModel!$B$24+RawData!W2544*ScoringModel!$B$25+RawData!X2544*ScoringModel!$B$26+RawData!Y2544*ScoringModel!$B$27+RawData!Z2544*ScoringModel!$B$28+RawData!AA2544*ScoringModel!$B$29+RawData!AB2544*ScoringModel!$B$30)*0.01,"")</f>
        <v/>
      </c>
      <c r="Q2544" s="19"/>
      <c r="R2544" s="19"/>
      <c r="S2544" s="19"/>
      <c r="T2544" s="19"/>
      <c r="U2544" s="19"/>
      <c r="V2544" s="19"/>
    </row>
    <row r="2545" spans="1:22" x14ac:dyDescent="0.25">
      <c r="A2545" t="str">
        <f>IF(RawData!A2545&lt;&gt;"",RawData!A2545,"")</f>
        <v/>
      </c>
      <c r="B2545" t="str">
        <f>IF(RawData!B2545&lt;&gt;"",CONCATENATE(RawData!B2545,", ",RawData!C2545),"")</f>
        <v/>
      </c>
      <c r="C2545" t="str">
        <f>IF(RawData!D2545&lt;&gt;"",RawData!D2545,"")</f>
        <v/>
      </c>
      <c r="D2545" s="28" t="str">
        <f>IF(RawData!E2545&lt;&gt;"",RawData!E2545,"")</f>
        <v/>
      </c>
      <c r="E2545" t="str">
        <f>IF(RawData!F2545&lt;&gt;"",CONCATENATE(RawData!F2545,", ",LEFT(RawData!G2545,1)),"")</f>
        <v/>
      </c>
      <c r="G2545" s="30" t="str">
        <f t="shared" si="39"/>
        <v/>
      </c>
      <c r="H2545" t="str">
        <f>IF(A2545&lt;&gt;"",VLOOKUP(G2545,ScoreRanges!$C$4:$E$8,3),"")</f>
        <v/>
      </c>
      <c r="J2545" s="30" t="str">
        <f>IF(AND(ConversionTable!$F$2&lt;&gt;"",A2545&lt;&gt;""),VLOOKUP(G2545,ConversionTable!B$2:D$402,3),"")</f>
        <v/>
      </c>
      <c r="K2545" t="str">
        <f>IF(AND(ConversionTable!$F$2&lt;&gt;"",A2545&lt;&gt;""),VLOOKUP(J2545,ConversionTable!I$4:K$7,3),"")</f>
        <v/>
      </c>
      <c r="M2545" t="str">
        <f>IF(A2545&lt;&gt;"",(RawData!AC2545*ScoringModel!$B$11+RawData!AD2545*ScoringModel!$B$21+RawData!AE2545*ScoringModel!$B$31)*0.01,"")</f>
        <v/>
      </c>
      <c r="N2545" t="str">
        <f>IF(A2545&lt;&gt;"",(RawData!H2545*ScoringModel!$B$4+RawData!I2545*ScoringModel!$B$5+RawData!J2545*ScoringModel!$B$6+RawData!K2545*ScoringModel!$B$7+RawData!L2545*ScoringModel!$B$8+RawData!M2545*ScoringModel!$B$9+RawData!N2545*ScoringModel!$B$10)*0.01,"")</f>
        <v/>
      </c>
      <c r="O2545" t="str">
        <f>IF(A2545&lt;&gt;"",(RawData!O2545*ScoringModel!$B$14+RawData!P2545*ScoringModel!$B$15+RawData!Q2545*ScoringModel!$B$16+RawData!R2545*ScoringModel!$B$17+RawData!S2545*ScoringModel!$B$18+RawData!T2545*ScoringModel!$B$19+RawData!U2545*ScoringModel!$B$20)*0.01,"")</f>
        <v/>
      </c>
      <c r="P2545" t="str">
        <f>IF(A2545&lt;&gt;"",(RawData!V2545*ScoringModel!$B$24+RawData!W2545*ScoringModel!$B$25+RawData!X2545*ScoringModel!$B$26+RawData!Y2545*ScoringModel!$B$27+RawData!Z2545*ScoringModel!$B$28+RawData!AA2545*ScoringModel!$B$29+RawData!AB2545*ScoringModel!$B$30)*0.01,"")</f>
        <v/>
      </c>
      <c r="Q2545" s="19"/>
      <c r="R2545" s="19"/>
      <c r="S2545" s="19"/>
      <c r="T2545" s="19"/>
      <c r="U2545" s="19"/>
      <c r="V2545" s="19"/>
    </row>
    <row r="2546" spans="1:22" x14ac:dyDescent="0.25">
      <c r="A2546" t="str">
        <f>IF(RawData!A2546&lt;&gt;"",RawData!A2546,"")</f>
        <v/>
      </c>
      <c r="B2546" t="str">
        <f>IF(RawData!B2546&lt;&gt;"",CONCATENATE(RawData!B2546,", ",RawData!C2546),"")</f>
        <v/>
      </c>
      <c r="C2546" t="str">
        <f>IF(RawData!D2546&lt;&gt;"",RawData!D2546,"")</f>
        <v/>
      </c>
      <c r="D2546" s="28" t="str">
        <f>IF(RawData!E2546&lt;&gt;"",RawData!E2546,"")</f>
        <v/>
      </c>
      <c r="E2546" t="str">
        <f>IF(RawData!F2546&lt;&gt;"",CONCATENATE(RawData!F2546,", ",LEFT(RawData!G2546,1)),"")</f>
        <v/>
      </c>
      <c r="G2546" s="30" t="str">
        <f t="shared" si="39"/>
        <v/>
      </c>
      <c r="H2546" t="str">
        <f>IF(A2546&lt;&gt;"",VLOOKUP(G2546,ScoreRanges!$C$4:$E$8,3),"")</f>
        <v/>
      </c>
      <c r="J2546" s="30" t="str">
        <f>IF(AND(ConversionTable!$F$2&lt;&gt;"",A2546&lt;&gt;""),VLOOKUP(G2546,ConversionTable!B$2:D$402,3),"")</f>
        <v/>
      </c>
      <c r="K2546" t="str">
        <f>IF(AND(ConversionTable!$F$2&lt;&gt;"",A2546&lt;&gt;""),VLOOKUP(J2546,ConversionTable!I$4:K$7,3),"")</f>
        <v/>
      </c>
      <c r="M2546" t="str">
        <f>IF(A2546&lt;&gt;"",(RawData!AC2546*ScoringModel!$B$11+RawData!AD2546*ScoringModel!$B$21+RawData!AE2546*ScoringModel!$B$31)*0.01,"")</f>
        <v/>
      </c>
      <c r="N2546" t="str">
        <f>IF(A2546&lt;&gt;"",(RawData!H2546*ScoringModel!$B$4+RawData!I2546*ScoringModel!$B$5+RawData!J2546*ScoringModel!$B$6+RawData!K2546*ScoringModel!$B$7+RawData!L2546*ScoringModel!$B$8+RawData!M2546*ScoringModel!$B$9+RawData!N2546*ScoringModel!$B$10)*0.01,"")</f>
        <v/>
      </c>
      <c r="O2546" t="str">
        <f>IF(A2546&lt;&gt;"",(RawData!O2546*ScoringModel!$B$14+RawData!P2546*ScoringModel!$B$15+RawData!Q2546*ScoringModel!$B$16+RawData!R2546*ScoringModel!$B$17+RawData!S2546*ScoringModel!$B$18+RawData!T2546*ScoringModel!$B$19+RawData!U2546*ScoringModel!$B$20)*0.01,"")</f>
        <v/>
      </c>
      <c r="P2546" t="str">
        <f>IF(A2546&lt;&gt;"",(RawData!V2546*ScoringModel!$B$24+RawData!W2546*ScoringModel!$B$25+RawData!X2546*ScoringModel!$B$26+RawData!Y2546*ScoringModel!$B$27+RawData!Z2546*ScoringModel!$B$28+RawData!AA2546*ScoringModel!$B$29+RawData!AB2546*ScoringModel!$B$30)*0.01,"")</f>
        <v/>
      </c>
      <c r="Q2546" s="19"/>
      <c r="R2546" s="19"/>
      <c r="S2546" s="19"/>
      <c r="T2546" s="19"/>
      <c r="U2546" s="19"/>
      <c r="V2546" s="19"/>
    </row>
    <row r="2547" spans="1:22" x14ac:dyDescent="0.25">
      <c r="A2547" t="str">
        <f>IF(RawData!A2547&lt;&gt;"",RawData!A2547,"")</f>
        <v/>
      </c>
      <c r="B2547" t="str">
        <f>IF(RawData!B2547&lt;&gt;"",CONCATENATE(RawData!B2547,", ",RawData!C2547),"")</f>
        <v/>
      </c>
      <c r="C2547" t="str">
        <f>IF(RawData!D2547&lt;&gt;"",RawData!D2547,"")</f>
        <v/>
      </c>
      <c r="D2547" s="28" t="str">
        <f>IF(RawData!E2547&lt;&gt;"",RawData!E2547,"")</f>
        <v/>
      </c>
      <c r="E2547" t="str">
        <f>IF(RawData!F2547&lt;&gt;"",CONCATENATE(RawData!F2547,", ",LEFT(RawData!G2547,1)),"")</f>
        <v/>
      </c>
      <c r="G2547" s="30" t="str">
        <f t="shared" si="39"/>
        <v/>
      </c>
      <c r="H2547" t="str">
        <f>IF(A2547&lt;&gt;"",VLOOKUP(G2547,ScoreRanges!$C$4:$E$8,3),"")</f>
        <v/>
      </c>
      <c r="J2547" s="30" t="str">
        <f>IF(AND(ConversionTable!$F$2&lt;&gt;"",A2547&lt;&gt;""),VLOOKUP(G2547,ConversionTable!B$2:D$402,3),"")</f>
        <v/>
      </c>
      <c r="K2547" t="str">
        <f>IF(AND(ConversionTable!$F$2&lt;&gt;"",A2547&lt;&gt;""),VLOOKUP(J2547,ConversionTable!I$4:K$7,3),"")</f>
        <v/>
      </c>
      <c r="M2547" t="str">
        <f>IF(A2547&lt;&gt;"",(RawData!AC2547*ScoringModel!$B$11+RawData!AD2547*ScoringModel!$B$21+RawData!AE2547*ScoringModel!$B$31)*0.01,"")</f>
        <v/>
      </c>
      <c r="N2547" t="str">
        <f>IF(A2547&lt;&gt;"",(RawData!H2547*ScoringModel!$B$4+RawData!I2547*ScoringModel!$B$5+RawData!J2547*ScoringModel!$B$6+RawData!K2547*ScoringModel!$B$7+RawData!L2547*ScoringModel!$B$8+RawData!M2547*ScoringModel!$B$9+RawData!N2547*ScoringModel!$B$10)*0.01,"")</f>
        <v/>
      </c>
      <c r="O2547" t="str">
        <f>IF(A2547&lt;&gt;"",(RawData!O2547*ScoringModel!$B$14+RawData!P2547*ScoringModel!$B$15+RawData!Q2547*ScoringModel!$B$16+RawData!R2547*ScoringModel!$B$17+RawData!S2547*ScoringModel!$B$18+RawData!T2547*ScoringModel!$B$19+RawData!U2547*ScoringModel!$B$20)*0.01,"")</f>
        <v/>
      </c>
      <c r="P2547" t="str">
        <f>IF(A2547&lt;&gt;"",(RawData!V2547*ScoringModel!$B$24+RawData!W2547*ScoringModel!$B$25+RawData!X2547*ScoringModel!$B$26+RawData!Y2547*ScoringModel!$B$27+RawData!Z2547*ScoringModel!$B$28+RawData!AA2547*ScoringModel!$B$29+RawData!AB2547*ScoringModel!$B$30)*0.01,"")</f>
        <v/>
      </c>
      <c r="Q2547" s="19"/>
      <c r="R2547" s="19"/>
      <c r="S2547" s="19"/>
      <c r="T2547" s="19"/>
      <c r="U2547" s="19"/>
      <c r="V2547" s="19"/>
    </row>
    <row r="2548" spans="1:22" x14ac:dyDescent="0.25">
      <c r="A2548" t="str">
        <f>IF(RawData!A2548&lt;&gt;"",RawData!A2548,"")</f>
        <v/>
      </c>
      <c r="B2548" t="str">
        <f>IF(RawData!B2548&lt;&gt;"",CONCATENATE(RawData!B2548,", ",RawData!C2548),"")</f>
        <v/>
      </c>
      <c r="C2548" t="str">
        <f>IF(RawData!D2548&lt;&gt;"",RawData!D2548,"")</f>
        <v/>
      </c>
      <c r="D2548" s="28" t="str">
        <f>IF(RawData!E2548&lt;&gt;"",RawData!E2548,"")</f>
        <v/>
      </c>
      <c r="E2548" t="str">
        <f>IF(RawData!F2548&lt;&gt;"",CONCATENATE(RawData!F2548,", ",LEFT(RawData!G2548,1)),"")</f>
        <v/>
      </c>
      <c r="G2548" s="30" t="str">
        <f t="shared" si="39"/>
        <v/>
      </c>
      <c r="H2548" t="str">
        <f>IF(A2548&lt;&gt;"",VLOOKUP(G2548,ScoreRanges!$C$4:$E$8,3),"")</f>
        <v/>
      </c>
      <c r="J2548" s="30" t="str">
        <f>IF(AND(ConversionTable!$F$2&lt;&gt;"",A2548&lt;&gt;""),VLOOKUP(G2548,ConversionTable!B$2:D$402,3),"")</f>
        <v/>
      </c>
      <c r="K2548" t="str">
        <f>IF(AND(ConversionTable!$F$2&lt;&gt;"",A2548&lt;&gt;""),VLOOKUP(J2548,ConversionTable!I$4:K$7,3),"")</f>
        <v/>
      </c>
      <c r="M2548" t="str">
        <f>IF(A2548&lt;&gt;"",(RawData!AC2548*ScoringModel!$B$11+RawData!AD2548*ScoringModel!$B$21+RawData!AE2548*ScoringModel!$B$31)*0.01,"")</f>
        <v/>
      </c>
      <c r="N2548" t="str">
        <f>IF(A2548&lt;&gt;"",(RawData!H2548*ScoringModel!$B$4+RawData!I2548*ScoringModel!$B$5+RawData!J2548*ScoringModel!$B$6+RawData!K2548*ScoringModel!$B$7+RawData!L2548*ScoringModel!$B$8+RawData!M2548*ScoringModel!$B$9+RawData!N2548*ScoringModel!$B$10)*0.01,"")</f>
        <v/>
      </c>
      <c r="O2548" t="str">
        <f>IF(A2548&lt;&gt;"",(RawData!O2548*ScoringModel!$B$14+RawData!P2548*ScoringModel!$B$15+RawData!Q2548*ScoringModel!$B$16+RawData!R2548*ScoringModel!$B$17+RawData!S2548*ScoringModel!$B$18+RawData!T2548*ScoringModel!$B$19+RawData!U2548*ScoringModel!$B$20)*0.01,"")</f>
        <v/>
      </c>
      <c r="P2548" t="str">
        <f>IF(A2548&lt;&gt;"",(RawData!V2548*ScoringModel!$B$24+RawData!W2548*ScoringModel!$B$25+RawData!X2548*ScoringModel!$B$26+RawData!Y2548*ScoringModel!$B$27+RawData!Z2548*ScoringModel!$B$28+RawData!AA2548*ScoringModel!$B$29+RawData!AB2548*ScoringModel!$B$30)*0.01,"")</f>
        <v/>
      </c>
      <c r="Q2548" s="19"/>
      <c r="R2548" s="19"/>
      <c r="S2548" s="19"/>
      <c r="T2548" s="19"/>
      <c r="U2548" s="19"/>
      <c r="V2548" s="19"/>
    </row>
    <row r="2549" spans="1:22" x14ac:dyDescent="0.25">
      <c r="A2549" t="str">
        <f>IF(RawData!A2549&lt;&gt;"",RawData!A2549,"")</f>
        <v/>
      </c>
      <c r="B2549" t="str">
        <f>IF(RawData!B2549&lt;&gt;"",CONCATENATE(RawData!B2549,", ",RawData!C2549),"")</f>
        <v/>
      </c>
      <c r="C2549" t="str">
        <f>IF(RawData!D2549&lt;&gt;"",RawData!D2549,"")</f>
        <v/>
      </c>
      <c r="D2549" s="28" t="str">
        <f>IF(RawData!E2549&lt;&gt;"",RawData!E2549,"")</f>
        <v/>
      </c>
      <c r="E2549" t="str">
        <f>IF(RawData!F2549&lt;&gt;"",CONCATENATE(RawData!F2549,", ",LEFT(RawData!G2549,1)),"")</f>
        <v/>
      </c>
      <c r="G2549" s="30" t="str">
        <f t="shared" si="39"/>
        <v/>
      </c>
      <c r="H2549" t="str">
        <f>IF(A2549&lt;&gt;"",VLOOKUP(G2549,ScoreRanges!$C$4:$E$8,3),"")</f>
        <v/>
      </c>
      <c r="J2549" s="30" t="str">
        <f>IF(AND(ConversionTable!$F$2&lt;&gt;"",A2549&lt;&gt;""),VLOOKUP(G2549,ConversionTable!B$2:D$402,3),"")</f>
        <v/>
      </c>
      <c r="K2549" t="str">
        <f>IF(AND(ConversionTable!$F$2&lt;&gt;"",A2549&lt;&gt;""),VLOOKUP(J2549,ConversionTable!I$4:K$7,3),"")</f>
        <v/>
      </c>
      <c r="M2549" t="str">
        <f>IF(A2549&lt;&gt;"",(RawData!AC2549*ScoringModel!$B$11+RawData!AD2549*ScoringModel!$B$21+RawData!AE2549*ScoringModel!$B$31)*0.01,"")</f>
        <v/>
      </c>
      <c r="N2549" t="str">
        <f>IF(A2549&lt;&gt;"",(RawData!H2549*ScoringModel!$B$4+RawData!I2549*ScoringModel!$B$5+RawData!J2549*ScoringModel!$B$6+RawData!K2549*ScoringModel!$B$7+RawData!L2549*ScoringModel!$B$8+RawData!M2549*ScoringModel!$B$9+RawData!N2549*ScoringModel!$B$10)*0.01,"")</f>
        <v/>
      </c>
      <c r="O2549" t="str">
        <f>IF(A2549&lt;&gt;"",(RawData!O2549*ScoringModel!$B$14+RawData!P2549*ScoringModel!$B$15+RawData!Q2549*ScoringModel!$B$16+RawData!R2549*ScoringModel!$B$17+RawData!S2549*ScoringModel!$B$18+RawData!T2549*ScoringModel!$B$19+RawData!U2549*ScoringModel!$B$20)*0.01,"")</f>
        <v/>
      </c>
      <c r="P2549" t="str">
        <f>IF(A2549&lt;&gt;"",(RawData!V2549*ScoringModel!$B$24+RawData!W2549*ScoringModel!$B$25+RawData!X2549*ScoringModel!$B$26+RawData!Y2549*ScoringModel!$B$27+RawData!Z2549*ScoringModel!$B$28+RawData!AA2549*ScoringModel!$B$29+RawData!AB2549*ScoringModel!$B$30)*0.01,"")</f>
        <v/>
      </c>
      <c r="Q2549" s="19"/>
      <c r="R2549" s="19"/>
      <c r="S2549" s="19"/>
      <c r="T2549" s="19"/>
      <c r="U2549" s="19"/>
      <c r="V2549" s="19"/>
    </row>
    <row r="2550" spans="1:22" x14ac:dyDescent="0.25">
      <c r="A2550" t="str">
        <f>IF(RawData!A2550&lt;&gt;"",RawData!A2550,"")</f>
        <v/>
      </c>
      <c r="B2550" t="str">
        <f>IF(RawData!B2550&lt;&gt;"",CONCATENATE(RawData!B2550,", ",RawData!C2550),"")</f>
        <v/>
      </c>
      <c r="C2550" t="str">
        <f>IF(RawData!D2550&lt;&gt;"",RawData!D2550,"")</f>
        <v/>
      </c>
      <c r="D2550" s="28" t="str">
        <f>IF(RawData!E2550&lt;&gt;"",RawData!E2550,"")</f>
        <v/>
      </c>
      <c r="E2550" t="str">
        <f>IF(RawData!F2550&lt;&gt;"",CONCATENATE(RawData!F2550,", ",LEFT(RawData!G2550,1)),"")</f>
        <v/>
      </c>
      <c r="G2550" s="30" t="str">
        <f t="shared" si="39"/>
        <v/>
      </c>
      <c r="H2550" t="str">
        <f>IF(A2550&lt;&gt;"",VLOOKUP(G2550,ScoreRanges!$C$4:$E$8,3),"")</f>
        <v/>
      </c>
      <c r="J2550" s="30" t="str">
        <f>IF(AND(ConversionTable!$F$2&lt;&gt;"",A2550&lt;&gt;""),VLOOKUP(G2550,ConversionTable!B$2:D$402,3),"")</f>
        <v/>
      </c>
      <c r="K2550" t="str">
        <f>IF(AND(ConversionTable!$F$2&lt;&gt;"",A2550&lt;&gt;""),VLOOKUP(J2550,ConversionTable!I$4:K$7,3),"")</f>
        <v/>
      </c>
      <c r="M2550" t="str">
        <f>IF(A2550&lt;&gt;"",(RawData!AC2550*ScoringModel!$B$11+RawData!AD2550*ScoringModel!$B$21+RawData!AE2550*ScoringModel!$B$31)*0.01,"")</f>
        <v/>
      </c>
      <c r="N2550" t="str">
        <f>IF(A2550&lt;&gt;"",(RawData!H2550*ScoringModel!$B$4+RawData!I2550*ScoringModel!$B$5+RawData!J2550*ScoringModel!$B$6+RawData!K2550*ScoringModel!$B$7+RawData!L2550*ScoringModel!$B$8+RawData!M2550*ScoringModel!$B$9+RawData!N2550*ScoringModel!$B$10)*0.01,"")</f>
        <v/>
      </c>
      <c r="O2550" t="str">
        <f>IF(A2550&lt;&gt;"",(RawData!O2550*ScoringModel!$B$14+RawData!P2550*ScoringModel!$B$15+RawData!Q2550*ScoringModel!$B$16+RawData!R2550*ScoringModel!$B$17+RawData!S2550*ScoringModel!$B$18+RawData!T2550*ScoringModel!$B$19+RawData!U2550*ScoringModel!$B$20)*0.01,"")</f>
        <v/>
      </c>
      <c r="P2550" t="str">
        <f>IF(A2550&lt;&gt;"",(RawData!V2550*ScoringModel!$B$24+RawData!W2550*ScoringModel!$B$25+RawData!X2550*ScoringModel!$B$26+RawData!Y2550*ScoringModel!$B$27+RawData!Z2550*ScoringModel!$B$28+RawData!AA2550*ScoringModel!$B$29+RawData!AB2550*ScoringModel!$B$30)*0.01,"")</f>
        <v/>
      </c>
      <c r="Q2550" s="19"/>
      <c r="R2550" s="19"/>
      <c r="S2550" s="19"/>
      <c r="T2550" s="19"/>
      <c r="U2550" s="19"/>
      <c r="V2550" s="19"/>
    </row>
    <row r="2551" spans="1:22" x14ac:dyDescent="0.25">
      <c r="A2551" t="str">
        <f>IF(RawData!A2551&lt;&gt;"",RawData!A2551,"")</f>
        <v/>
      </c>
      <c r="B2551" t="str">
        <f>IF(RawData!B2551&lt;&gt;"",CONCATENATE(RawData!B2551,", ",RawData!C2551),"")</f>
        <v/>
      </c>
      <c r="C2551" t="str">
        <f>IF(RawData!D2551&lt;&gt;"",RawData!D2551,"")</f>
        <v/>
      </c>
      <c r="D2551" s="28" t="str">
        <f>IF(RawData!E2551&lt;&gt;"",RawData!E2551,"")</f>
        <v/>
      </c>
      <c r="E2551" t="str">
        <f>IF(RawData!F2551&lt;&gt;"",CONCATENATE(RawData!F2551,", ",LEFT(RawData!G2551,1)),"")</f>
        <v/>
      </c>
      <c r="G2551" s="30" t="str">
        <f t="shared" si="39"/>
        <v/>
      </c>
      <c r="H2551" t="str">
        <f>IF(A2551&lt;&gt;"",VLOOKUP(G2551,ScoreRanges!$C$4:$E$8,3),"")</f>
        <v/>
      </c>
      <c r="J2551" s="30" t="str">
        <f>IF(AND(ConversionTable!$F$2&lt;&gt;"",A2551&lt;&gt;""),VLOOKUP(G2551,ConversionTable!B$2:D$402,3),"")</f>
        <v/>
      </c>
      <c r="K2551" t="str">
        <f>IF(AND(ConversionTable!$F$2&lt;&gt;"",A2551&lt;&gt;""),VLOOKUP(J2551,ConversionTable!I$4:K$7,3),"")</f>
        <v/>
      </c>
      <c r="M2551" t="str">
        <f>IF(A2551&lt;&gt;"",(RawData!AC2551*ScoringModel!$B$11+RawData!AD2551*ScoringModel!$B$21+RawData!AE2551*ScoringModel!$B$31)*0.01,"")</f>
        <v/>
      </c>
      <c r="N2551" t="str">
        <f>IF(A2551&lt;&gt;"",(RawData!H2551*ScoringModel!$B$4+RawData!I2551*ScoringModel!$B$5+RawData!J2551*ScoringModel!$B$6+RawData!K2551*ScoringModel!$B$7+RawData!L2551*ScoringModel!$B$8+RawData!M2551*ScoringModel!$B$9+RawData!N2551*ScoringModel!$B$10)*0.01,"")</f>
        <v/>
      </c>
      <c r="O2551" t="str">
        <f>IF(A2551&lt;&gt;"",(RawData!O2551*ScoringModel!$B$14+RawData!P2551*ScoringModel!$B$15+RawData!Q2551*ScoringModel!$B$16+RawData!R2551*ScoringModel!$B$17+RawData!S2551*ScoringModel!$B$18+RawData!T2551*ScoringModel!$B$19+RawData!U2551*ScoringModel!$B$20)*0.01,"")</f>
        <v/>
      </c>
      <c r="P2551" t="str">
        <f>IF(A2551&lt;&gt;"",(RawData!V2551*ScoringModel!$B$24+RawData!W2551*ScoringModel!$B$25+RawData!X2551*ScoringModel!$B$26+RawData!Y2551*ScoringModel!$B$27+RawData!Z2551*ScoringModel!$B$28+RawData!AA2551*ScoringModel!$B$29+RawData!AB2551*ScoringModel!$B$30)*0.01,"")</f>
        <v/>
      </c>
      <c r="Q2551" s="19"/>
      <c r="R2551" s="19"/>
      <c r="S2551" s="19"/>
      <c r="T2551" s="19"/>
      <c r="U2551" s="19"/>
      <c r="V2551" s="19"/>
    </row>
    <row r="2552" spans="1:22" x14ac:dyDescent="0.25">
      <c r="A2552" t="str">
        <f>IF(RawData!A2552&lt;&gt;"",RawData!A2552,"")</f>
        <v/>
      </c>
      <c r="B2552" t="str">
        <f>IF(RawData!B2552&lt;&gt;"",CONCATENATE(RawData!B2552,", ",RawData!C2552),"")</f>
        <v/>
      </c>
      <c r="C2552" t="str">
        <f>IF(RawData!D2552&lt;&gt;"",RawData!D2552,"")</f>
        <v/>
      </c>
      <c r="D2552" s="28" t="str">
        <f>IF(RawData!E2552&lt;&gt;"",RawData!E2552,"")</f>
        <v/>
      </c>
      <c r="E2552" t="str">
        <f>IF(RawData!F2552&lt;&gt;"",CONCATENATE(RawData!F2552,", ",LEFT(RawData!G2552,1)),"")</f>
        <v/>
      </c>
      <c r="G2552" s="30" t="str">
        <f t="shared" si="39"/>
        <v/>
      </c>
      <c r="H2552" t="str">
        <f>IF(A2552&lt;&gt;"",VLOOKUP(G2552,ScoreRanges!$C$4:$E$8,3),"")</f>
        <v/>
      </c>
      <c r="J2552" s="30" t="str">
        <f>IF(AND(ConversionTable!$F$2&lt;&gt;"",A2552&lt;&gt;""),VLOOKUP(G2552,ConversionTable!B$2:D$402,3),"")</f>
        <v/>
      </c>
      <c r="K2552" t="str">
        <f>IF(AND(ConversionTable!$F$2&lt;&gt;"",A2552&lt;&gt;""),VLOOKUP(J2552,ConversionTable!I$4:K$7,3),"")</f>
        <v/>
      </c>
      <c r="M2552" t="str">
        <f>IF(A2552&lt;&gt;"",(RawData!AC2552*ScoringModel!$B$11+RawData!AD2552*ScoringModel!$B$21+RawData!AE2552*ScoringModel!$B$31)*0.01,"")</f>
        <v/>
      </c>
      <c r="N2552" t="str">
        <f>IF(A2552&lt;&gt;"",(RawData!H2552*ScoringModel!$B$4+RawData!I2552*ScoringModel!$B$5+RawData!J2552*ScoringModel!$B$6+RawData!K2552*ScoringModel!$B$7+RawData!L2552*ScoringModel!$B$8+RawData!M2552*ScoringModel!$B$9+RawData!N2552*ScoringModel!$B$10)*0.01,"")</f>
        <v/>
      </c>
      <c r="O2552" t="str">
        <f>IF(A2552&lt;&gt;"",(RawData!O2552*ScoringModel!$B$14+RawData!P2552*ScoringModel!$B$15+RawData!Q2552*ScoringModel!$B$16+RawData!R2552*ScoringModel!$B$17+RawData!S2552*ScoringModel!$B$18+RawData!T2552*ScoringModel!$B$19+RawData!U2552*ScoringModel!$B$20)*0.01,"")</f>
        <v/>
      </c>
      <c r="P2552" t="str">
        <f>IF(A2552&lt;&gt;"",(RawData!V2552*ScoringModel!$B$24+RawData!W2552*ScoringModel!$B$25+RawData!X2552*ScoringModel!$B$26+RawData!Y2552*ScoringModel!$B$27+RawData!Z2552*ScoringModel!$B$28+RawData!AA2552*ScoringModel!$B$29+RawData!AB2552*ScoringModel!$B$30)*0.01,"")</f>
        <v/>
      </c>
      <c r="Q2552" s="19"/>
      <c r="R2552" s="19"/>
      <c r="S2552" s="19"/>
      <c r="T2552" s="19"/>
      <c r="U2552" s="19"/>
      <c r="V2552" s="19"/>
    </row>
    <row r="2553" spans="1:22" x14ac:dyDescent="0.25">
      <c r="A2553" t="str">
        <f>IF(RawData!A2553&lt;&gt;"",RawData!A2553,"")</f>
        <v/>
      </c>
      <c r="B2553" t="str">
        <f>IF(RawData!B2553&lt;&gt;"",CONCATENATE(RawData!B2553,", ",RawData!C2553),"")</f>
        <v/>
      </c>
      <c r="C2553" t="str">
        <f>IF(RawData!D2553&lt;&gt;"",RawData!D2553,"")</f>
        <v/>
      </c>
      <c r="D2553" s="28" t="str">
        <f>IF(RawData!E2553&lt;&gt;"",RawData!E2553,"")</f>
        <v/>
      </c>
      <c r="E2553" t="str">
        <f>IF(RawData!F2553&lt;&gt;"",CONCATENATE(RawData!F2553,", ",LEFT(RawData!G2553,1)),"")</f>
        <v/>
      </c>
      <c r="G2553" s="30" t="str">
        <f t="shared" si="39"/>
        <v/>
      </c>
      <c r="H2553" t="str">
        <f>IF(A2553&lt;&gt;"",VLOOKUP(G2553,ScoreRanges!$C$4:$E$8,3),"")</f>
        <v/>
      </c>
      <c r="J2553" s="30" t="str">
        <f>IF(AND(ConversionTable!$F$2&lt;&gt;"",A2553&lt;&gt;""),VLOOKUP(G2553,ConversionTable!B$2:D$402,3),"")</f>
        <v/>
      </c>
      <c r="K2553" t="str">
        <f>IF(AND(ConversionTable!$F$2&lt;&gt;"",A2553&lt;&gt;""),VLOOKUP(J2553,ConversionTable!I$4:K$7,3),"")</f>
        <v/>
      </c>
      <c r="M2553" t="str">
        <f>IF(A2553&lt;&gt;"",(RawData!AC2553*ScoringModel!$B$11+RawData!AD2553*ScoringModel!$B$21+RawData!AE2553*ScoringModel!$B$31)*0.01,"")</f>
        <v/>
      </c>
      <c r="N2553" t="str">
        <f>IF(A2553&lt;&gt;"",(RawData!H2553*ScoringModel!$B$4+RawData!I2553*ScoringModel!$B$5+RawData!J2553*ScoringModel!$B$6+RawData!K2553*ScoringModel!$B$7+RawData!L2553*ScoringModel!$B$8+RawData!M2553*ScoringModel!$B$9+RawData!N2553*ScoringModel!$B$10)*0.01,"")</f>
        <v/>
      </c>
      <c r="O2553" t="str">
        <f>IF(A2553&lt;&gt;"",(RawData!O2553*ScoringModel!$B$14+RawData!P2553*ScoringModel!$B$15+RawData!Q2553*ScoringModel!$B$16+RawData!R2553*ScoringModel!$B$17+RawData!S2553*ScoringModel!$B$18+RawData!T2553*ScoringModel!$B$19+RawData!U2553*ScoringModel!$B$20)*0.01,"")</f>
        <v/>
      </c>
      <c r="P2553" t="str">
        <f>IF(A2553&lt;&gt;"",(RawData!V2553*ScoringModel!$B$24+RawData!W2553*ScoringModel!$B$25+RawData!X2553*ScoringModel!$B$26+RawData!Y2553*ScoringModel!$B$27+RawData!Z2553*ScoringModel!$B$28+RawData!AA2553*ScoringModel!$B$29+RawData!AB2553*ScoringModel!$B$30)*0.01,"")</f>
        <v/>
      </c>
      <c r="Q2553" s="19"/>
      <c r="R2553" s="19"/>
      <c r="S2553" s="19"/>
      <c r="T2553" s="19"/>
      <c r="U2553" s="19"/>
      <c r="V2553" s="19"/>
    </row>
    <row r="2554" spans="1:22" x14ac:dyDescent="0.25">
      <c r="A2554" t="str">
        <f>IF(RawData!A2554&lt;&gt;"",RawData!A2554,"")</f>
        <v/>
      </c>
      <c r="B2554" t="str">
        <f>IF(RawData!B2554&lt;&gt;"",CONCATENATE(RawData!B2554,", ",RawData!C2554),"")</f>
        <v/>
      </c>
      <c r="C2554" t="str">
        <f>IF(RawData!D2554&lt;&gt;"",RawData!D2554,"")</f>
        <v/>
      </c>
      <c r="D2554" s="28" t="str">
        <f>IF(RawData!E2554&lt;&gt;"",RawData!E2554,"")</f>
        <v/>
      </c>
      <c r="E2554" t="str">
        <f>IF(RawData!F2554&lt;&gt;"",CONCATENATE(RawData!F2554,", ",LEFT(RawData!G2554,1)),"")</f>
        <v/>
      </c>
      <c r="G2554" s="30" t="str">
        <f t="shared" si="39"/>
        <v/>
      </c>
      <c r="H2554" t="str">
        <f>IF(A2554&lt;&gt;"",VLOOKUP(G2554,ScoreRanges!$C$4:$E$8,3),"")</f>
        <v/>
      </c>
      <c r="J2554" s="30" t="str">
        <f>IF(AND(ConversionTable!$F$2&lt;&gt;"",A2554&lt;&gt;""),VLOOKUP(G2554,ConversionTable!B$2:D$402,3),"")</f>
        <v/>
      </c>
      <c r="K2554" t="str">
        <f>IF(AND(ConversionTable!$F$2&lt;&gt;"",A2554&lt;&gt;""),VLOOKUP(J2554,ConversionTable!I$4:K$7,3),"")</f>
        <v/>
      </c>
      <c r="M2554" t="str">
        <f>IF(A2554&lt;&gt;"",(RawData!AC2554*ScoringModel!$B$11+RawData!AD2554*ScoringModel!$B$21+RawData!AE2554*ScoringModel!$B$31)*0.01,"")</f>
        <v/>
      </c>
      <c r="N2554" t="str">
        <f>IF(A2554&lt;&gt;"",(RawData!H2554*ScoringModel!$B$4+RawData!I2554*ScoringModel!$B$5+RawData!J2554*ScoringModel!$B$6+RawData!K2554*ScoringModel!$B$7+RawData!L2554*ScoringModel!$B$8+RawData!M2554*ScoringModel!$B$9+RawData!N2554*ScoringModel!$B$10)*0.01,"")</f>
        <v/>
      </c>
      <c r="O2554" t="str">
        <f>IF(A2554&lt;&gt;"",(RawData!O2554*ScoringModel!$B$14+RawData!P2554*ScoringModel!$B$15+RawData!Q2554*ScoringModel!$B$16+RawData!R2554*ScoringModel!$B$17+RawData!S2554*ScoringModel!$B$18+RawData!T2554*ScoringModel!$B$19+RawData!U2554*ScoringModel!$B$20)*0.01,"")</f>
        <v/>
      </c>
      <c r="P2554" t="str">
        <f>IF(A2554&lt;&gt;"",(RawData!V2554*ScoringModel!$B$24+RawData!W2554*ScoringModel!$B$25+RawData!X2554*ScoringModel!$B$26+RawData!Y2554*ScoringModel!$B$27+RawData!Z2554*ScoringModel!$B$28+RawData!AA2554*ScoringModel!$B$29+RawData!AB2554*ScoringModel!$B$30)*0.01,"")</f>
        <v/>
      </c>
      <c r="Q2554" s="19"/>
      <c r="R2554" s="19"/>
      <c r="S2554" s="19"/>
      <c r="T2554" s="19"/>
      <c r="U2554" s="19"/>
      <c r="V2554" s="19"/>
    </row>
    <row r="2555" spans="1:22" x14ac:dyDescent="0.25">
      <c r="A2555" t="str">
        <f>IF(RawData!A2555&lt;&gt;"",RawData!A2555,"")</f>
        <v/>
      </c>
      <c r="B2555" t="str">
        <f>IF(RawData!B2555&lt;&gt;"",CONCATENATE(RawData!B2555,", ",RawData!C2555),"")</f>
        <v/>
      </c>
      <c r="C2555" t="str">
        <f>IF(RawData!D2555&lt;&gt;"",RawData!D2555,"")</f>
        <v/>
      </c>
      <c r="D2555" s="28" t="str">
        <f>IF(RawData!E2555&lt;&gt;"",RawData!E2555,"")</f>
        <v/>
      </c>
      <c r="E2555" t="str">
        <f>IF(RawData!F2555&lt;&gt;"",CONCATENATE(RawData!F2555,", ",LEFT(RawData!G2555,1)),"")</f>
        <v/>
      </c>
      <c r="G2555" s="30" t="str">
        <f t="shared" si="39"/>
        <v/>
      </c>
      <c r="H2555" t="str">
        <f>IF(A2555&lt;&gt;"",VLOOKUP(G2555,ScoreRanges!$C$4:$E$8,3),"")</f>
        <v/>
      </c>
      <c r="J2555" s="30" t="str">
        <f>IF(AND(ConversionTable!$F$2&lt;&gt;"",A2555&lt;&gt;""),VLOOKUP(G2555,ConversionTable!B$2:D$402,3),"")</f>
        <v/>
      </c>
      <c r="K2555" t="str">
        <f>IF(AND(ConversionTable!$F$2&lt;&gt;"",A2555&lt;&gt;""),VLOOKUP(J2555,ConversionTable!I$4:K$7,3),"")</f>
        <v/>
      </c>
      <c r="M2555" t="str">
        <f>IF(A2555&lt;&gt;"",(RawData!AC2555*ScoringModel!$B$11+RawData!AD2555*ScoringModel!$B$21+RawData!AE2555*ScoringModel!$B$31)*0.01,"")</f>
        <v/>
      </c>
      <c r="N2555" t="str">
        <f>IF(A2555&lt;&gt;"",(RawData!H2555*ScoringModel!$B$4+RawData!I2555*ScoringModel!$B$5+RawData!J2555*ScoringModel!$B$6+RawData!K2555*ScoringModel!$B$7+RawData!L2555*ScoringModel!$B$8+RawData!M2555*ScoringModel!$B$9+RawData!N2555*ScoringModel!$B$10)*0.01,"")</f>
        <v/>
      </c>
      <c r="O2555" t="str">
        <f>IF(A2555&lt;&gt;"",(RawData!O2555*ScoringModel!$B$14+RawData!P2555*ScoringModel!$B$15+RawData!Q2555*ScoringModel!$B$16+RawData!R2555*ScoringModel!$B$17+RawData!S2555*ScoringModel!$B$18+RawData!T2555*ScoringModel!$B$19+RawData!U2555*ScoringModel!$B$20)*0.01,"")</f>
        <v/>
      </c>
      <c r="P2555" t="str">
        <f>IF(A2555&lt;&gt;"",(RawData!V2555*ScoringModel!$B$24+RawData!W2555*ScoringModel!$B$25+RawData!X2555*ScoringModel!$B$26+RawData!Y2555*ScoringModel!$B$27+RawData!Z2555*ScoringModel!$B$28+RawData!AA2555*ScoringModel!$B$29+RawData!AB2555*ScoringModel!$B$30)*0.01,"")</f>
        <v/>
      </c>
      <c r="Q2555" s="19"/>
      <c r="R2555" s="19"/>
      <c r="S2555" s="19"/>
      <c r="T2555" s="19"/>
      <c r="U2555" s="19"/>
      <c r="V2555" s="19"/>
    </row>
    <row r="2556" spans="1:22" x14ac:dyDescent="0.25">
      <c r="A2556" t="str">
        <f>IF(RawData!A2556&lt;&gt;"",RawData!A2556,"")</f>
        <v/>
      </c>
      <c r="B2556" t="str">
        <f>IF(RawData!B2556&lt;&gt;"",CONCATENATE(RawData!B2556,", ",RawData!C2556),"")</f>
        <v/>
      </c>
      <c r="C2556" t="str">
        <f>IF(RawData!D2556&lt;&gt;"",RawData!D2556,"")</f>
        <v/>
      </c>
      <c r="D2556" s="28" t="str">
        <f>IF(RawData!E2556&lt;&gt;"",RawData!E2556,"")</f>
        <v/>
      </c>
      <c r="E2556" t="str">
        <f>IF(RawData!F2556&lt;&gt;"",CONCATENATE(RawData!F2556,", ",LEFT(RawData!G2556,1)),"")</f>
        <v/>
      </c>
      <c r="G2556" s="30" t="str">
        <f t="shared" si="39"/>
        <v/>
      </c>
      <c r="H2556" t="str">
        <f>IF(A2556&lt;&gt;"",VLOOKUP(G2556,ScoreRanges!$C$4:$E$8,3),"")</f>
        <v/>
      </c>
      <c r="J2556" s="30" t="str">
        <f>IF(AND(ConversionTable!$F$2&lt;&gt;"",A2556&lt;&gt;""),VLOOKUP(G2556,ConversionTable!B$2:D$402,3),"")</f>
        <v/>
      </c>
      <c r="K2556" t="str">
        <f>IF(AND(ConversionTable!$F$2&lt;&gt;"",A2556&lt;&gt;""),VLOOKUP(J2556,ConversionTable!I$4:K$7,3),"")</f>
        <v/>
      </c>
      <c r="M2556" t="str">
        <f>IF(A2556&lt;&gt;"",(RawData!AC2556*ScoringModel!$B$11+RawData!AD2556*ScoringModel!$B$21+RawData!AE2556*ScoringModel!$B$31)*0.01,"")</f>
        <v/>
      </c>
      <c r="N2556" t="str">
        <f>IF(A2556&lt;&gt;"",(RawData!H2556*ScoringModel!$B$4+RawData!I2556*ScoringModel!$B$5+RawData!J2556*ScoringModel!$B$6+RawData!K2556*ScoringModel!$B$7+RawData!L2556*ScoringModel!$B$8+RawData!M2556*ScoringModel!$B$9+RawData!N2556*ScoringModel!$B$10)*0.01,"")</f>
        <v/>
      </c>
      <c r="O2556" t="str">
        <f>IF(A2556&lt;&gt;"",(RawData!O2556*ScoringModel!$B$14+RawData!P2556*ScoringModel!$B$15+RawData!Q2556*ScoringModel!$B$16+RawData!R2556*ScoringModel!$B$17+RawData!S2556*ScoringModel!$B$18+RawData!T2556*ScoringModel!$B$19+RawData!U2556*ScoringModel!$B$20)*0.01,"")</f>
        <v/>
      </c>
      <c r="P2556" t="str">
        <f>IF(A2556&lt;&gt;"",(RawData!V2556*ScoringModel!$B$24+RawData!W2556*ScoringModel!$B$25+RawData!X2556*ScoringModel!$B$26+RawData!Y2556*ScoringModel!$B$27+RawData!Z2556*ScoringModel!$B$28+RawData!AA2556*ScoringModel!$B$29+RawData!AB2556*ScoringModel!$B$30)*0.01,"")</f>
        <v/>
      </c>
      <c r="Q2556" s="19"/>
      <c r="R2556" s="19"/>
      <c r="S2556" s="19"/>
      <c r="T2556" s="19"/>
      <c r="U2556" s="19"/>
      <c r="V2556" s="19"/>
    </row>
    <row r="2557" spans="1:22" x14ac:dyDescent="0.25">
      <c r="A2557" t="str">
        <f>IF(RawData!A2557&lt;&gt;"",RawData!A2557,"")</f>
        <v/>
      </c>
      <c r="B2557" t="str">
        <f>IF(RawData!B2557&lt;&gt;"",CONCATENATE(RawData!B2557,", ",RawData!C2557),"")</f>
        <v/>
      </c>
      <c r="C2557" t="str">
        <f>IF(RawData!D2557&lt;&gt;"",RawData!D2557,"")</f>
        <v/>
      </c>
      <c r="D2557" s="28" t="str">
        <f>IF(RawData!E2557&lt;&gt;"",RawData!E2557,"")</f>
        <v/>
      </c>
      <c r="E2557" t="str">
        <f>IF(RawData!F2557&lt;&gt;"",CONCATENATE(RawData!F2557,", ",LEFT(RawData!G2557,1)),"")</f>
        <v/>
      </c>
      <c r="G2557" s="30" t="str">
        <f t="shared" si="39"/>
        <v/>
      </c>
      <c r="H2557" t="str">
        <f>IF(A2557&lt;&gt;"",VLOOKUP(G2557,ScoreRanges!$C$4:$E$8,3),"")</f>
        <v/>
      </c>
      <c r="J2557" s="30" t="str">
        <f>IF(AND(ConversionTable!$F$2&lt;&gt;"",A2557&lt;&gt;""),VLOOKUP(G2557,ConversionTable!B$2:D$402,3),"")</f>
        <v/>
      </c>
      <c r="K2557" t="str">
        <f>IF(AND(ConversionTable!$F$2&lt;&gt;"",A2557&lt;&gt;""),VLOOKUP(J2557,ConversionTable!I$4:K$7,3),"")</f>
        <v/>
      </c>
      <c r="M2557" t="str">
        <f>IF(A2557&lt;&gt;"",(RawData!AC2557*ScoringModel!$B$11+RawData!AD2557*ScoringModel!$B$21+RawData!AE2557*ScoringModel!$B$31)*0.01,"")</f>
        <v/>
      </c>
      <c r="N2557" t="str">
        <f>IF(A2557&lt;&gt;"",(RawData!H2557*ScoringModel!$B$4+RawData!I2557*ScoringModel!$B$5+RawData!J2557*ScoringModel!$B$6+RawData!K2557*ScoringModel!$B$7+RawData!L2557*ScoringModel!$B$8+RawData!M2557*ScoringModel!$B$9+RawData!N2557*ScoringModel!$B$10)*0.01,"")</f>
        <v/>
      </c>
      <c r="O2557" t="str">
        <f>IF(A2557&lt;&gt;"",(RawData!O2557*ScoringModel!$B$14+RawData!P2557*ScoringModel!$B$15+RawData!Q2557*ScoringModel!$B$16+RawData!R2557*ScoringModel!$B$17+RawData!S2557*ScoringModel!$B$18+RawData!T2557*ScoringModel!$B$19+RawData!U2557*ScoringModel!$B$20)*0.01,"")</f>
        <v/>
      </c>
      <c r="P2557" t="str">
        <f>IF(A2557&lt;&gt;"",(RawData!V2557*ScoringModel!$B$24+RawData!W2557*ScoringModel!$B$25+RawData!X2557*ScoringModel!$B$26+RawData!Y2557*ScoringModel!$B$27+RawData!Z2557*ScoringModel!$B$28+RawData!AA2557*ScoringModel!$B$29+RawData!AB2557*ScoringModel!$B$30)*0.01,"")</f>
        <v/>
      </c>
      <c r="Q2557" s="19"/>
      <c r="R2557" s="19"/>
      <c r="S2557" s="19"/>
      <c r="T2557" s="19"/>
      <c r="U2557" s="19"/>
      <c r="V2557" s="19"/>
    </row>
    <row r="2558" spans="1:22" x14ac:dyDescent="0.25">
      <c r="A2558" t="str">
        <f>IF(RawData!A2558&lt;&gt;"",RawData!A2558,"")</f>
        <v/>
      </c>
      <c r="B2558" t="str">
        <f>IF(RawData!B2558&lt;&gt;"",CONCATENATE(RawData!B2558,", ",RawData!C2558),"")</f>
        <v/>
      </c>
      <c r="C2558" t="str">
        <f>IF(RawData!D2558&lt;&gt;"",RawData!D2558,"")</f>
        <v/>
      </c>
      <c r="D2558" s="28" t="str">
        <f>IF(RawData!E2558&lt;&gt;"",RawData!E2558,"")</f>
        <v/>
      </c>
      <c r="E2558" t="str">
        <f>IF(RawData!F2558&lt;&gt;"",CONCATENATE(RawData!F2558,", ",LEFT(RawData!G2558,1)),"")</f>
        <v/>
      </c>
      <c r="G2558" s="30" t="str">
        <f t="shared" si="39"/>
        <v/>
      </c>
      <c r="H2558" t="str">
        <f>IF(A2558&lt;&gt;"",VLOOKUP(G2558,ScoreRanges!$C$4:$E$8,3),"")</f>
        <v/>
      </c>
      <c r="J2558" s="30" t="str">
        <f>IF(AND(ConversionTable!$F$2&lt;&gt;"",A2558&lt;&gt;""),VLOOKUP(G2558,ConversionTable!B$2:D$402,3),"")</f>
        <v/>
      </c>
      <c r="K2558" t="str">
        <f>IF(AND(ConversionTable!$F$2&lt;&gt;"",A2558&lt;&gt;""),VLOOKUP(J2558,ConversionTable!I$4:K$7,3),"")</f>
        <v/>
      </c>
      <c r="M2558" t="str">
        <f>IF(A2558&lt;&gt;"",(RawData!AC2558*ScoringModel!$B$11+RawData!AD2558*ScoringModel!$B$21+RawData!AE2558*ScoringModel!$B$31)*0.01,"")</f>
        <v/>
      </c>
      <c r="N2558" t="str">
        <f>IF(A2558&lt;&gt;"",(RawData!H2558*ScoringModel!$B$4+RawData!I2558*ScoringModel!$B$5+RawData!J2558*ScoringModel!$B$6+RawData!K2558*ScoringModel!$B$7+RawData!L2558*ScoringModel!$B$8+RawData!M2558*ScoringModel!$B$9+RawData!N2558*ScoringModel!$B$10)*0.01,"")</f>
        <v/>
      </c>
      <c r="O2558" t="str">
        <f>IF(A2558&lt;&gt;"",(RawData!O2558*ScoringModel!$B$14+RawData!P2558*ScoringModel!$B$15+RawData!Q2558*ScoringModel!$B$16+RawData!R2558*ScoringModel!$B$17+RawData!S2558*ScoringModel!$B$18+RawData!T2558*ScoringModel!$B$19+RawData!U2558*ScoringModel!$B$20)*0.01,"")</f>
        <v/>
      </c>
      <c r="P2558" t="str">
        <f>IF(A2558&lt;&gt;"",(RawData!V2558*ScoringModel!$B$24+RawData!W2558*ScoringModel!$B$25+RawData!X2558*ScoringModel!$B$26+RawData!Y2558*ScoringModel!$B$27+RawData!Z2558*ScoringModel!$B$28+RawData!AA2558*ScoringModel!$B$29+RawData!AB2558*ScoringModel!$B$30)*0.01,"")</f>
        <v/>
      </c>
      <c r="Q2558" s="19"/>
      <c r="R2558" s="19"/>
      <c r="S2558" s="19"/>
      <c r="T2558" s="19"/>
      <c r="U2558" s="19"/>
      <c r="V2558" s="19"/>
    </row>
    <row r="2559" spans="1:22" x14ac:dyDescent="0.25">
      <c r="A2559" t="str">
        <f>IF(RawData!A2559&lt;&gt;"",RawData!A2559,"")</f>
        <v/>
      </c>
      <c r="B2559" t="str">
        <f>IF(RawData!B2559&lt;&gt;"",CONCATENATE(RawData!B2559,", ",RawData!C2559),"")</f>
        <v/>
      </c>
      <c r="C2559" t="str">
        <f>IF(RawData!D2559&lt;&gt;"",RawData!D2559,"")</f>
        <v/>
      </c>
      <c r="D2559" s="28" t="str">
        <f>IF(RawData!E2559&lt;&gt;"",RawData!E2559,"")</f>
        <v/>
      </c>
      <c r="E2559" t="str">
        <f>IF(RawData!F2559&lt;&gt;"",CONCATENATE(RawData!F2559,", ",LEFT(RawData!G2559,1)),"")</f>
        <v/>
      </c>
      <c r="G2559" s="30" t="str">
        <f t="shared" si="39"/>
        <v/>
      </c>
      <c r="H2559" t="str">
        <f>IF(A2559&lt;&gt;"",VLOOKUP(G2559,ScoreRanges!$C$4:$E$8,3),"")</f>
        <v/>
      </c>
      <c r="J2559" s="30" t="str">
        <f>IF(AND(ConversionTable!$F$2&lt;&gt;"",A2559&lt;&gt;""),VLOOKUP(G2559,ConversionTable!B$2:D$402,3),"")</f>
        <v/>
      </c>
      <c r="K2559" t="str">
        <f>IF(AND(ConversionTable!$F$2&lt;&gt;"",A2559&lt;&gt;""),VLOOKUP(J2559,ConversionTable!I$4:K$7,3),"")</f>
        <v/>
      </c>
      <c r="M2559" t="str">
        <f>IF(A2559&lt;&gt;"",(RawData!AC2559*ScoringModel!$B$11+RawData!AD2559*ScoringModel!$B$21+RawData!AE2559*ScoringModel!$B$31)*0.01,"")</f>
        <v/>
      </c>
      <c r="N2559" t="str">
        <f>IF(A2559&lt;&gt;"",(RawData!H2559*ScoringModel!$B$4+RawData!I2559*ScoringModel!$B$5+RawData!J2559*ScoringModel!$B$6+RawData!K2559*ScoringModel!$B$7+RawData!L2559*ScoringModel!$B$8+RawData!M2559*ScoringModel!$B$9+RawData!N2559*ScoringModel!$B$10)*0.01,"")</f>
        <v/>
      </c>
      <c r="O2559" t="str">
        <f>IF(A2559&lt;&gt;"",(RawData!O2559*ScoringModel!$B$14+RawData!P2559*ScoringModel!$B$15+RawData!Q2559*ScoringModel!$B$16+RawData!R2559*ScoringModel!$B$17+RawData!S2559*ScoringModel!$B$18+RawData!T2559*ScoringModel!$B$19+RawData!U2559*ScoringModel!$B$20)*0.01,"")</f>
        <v/>
      </c>
      <c r="P2559" t="str">
        <f>IF(A2559&lt;&gt;"",(RawData!V2559*ScoringModel!$B$24+RawData!W2559*ScoringModel!$B$25+RawData!X2559*ScoringModel!$B$26+RawData!Y2559*ScoringModel!$B$27+RawData!Z2559*ScoringModel!$B$28+RawData!AA2559*ScoringModel!$B$29+RawData!AB2559*ScoringModel!$B$30)*0.01,"")</f>
        <v/>
      </c>
      <c r="Q2559" s="19"/>
      <c r="R2559" s="19"/>
      <c r="S2559" s="19"/>
      <c r="T2559" s="19"/>
      <c r="U2559" s="19"/>
      <c r="V2559" s="19"/>
    </row>
    <row r="2560" spans="1:22" x14ac:dyDescent="0.25">
      <c r="A2560" t="str">
        <f>IF(RawData!A2560&lt;&gt;"",RawData!A2560,"")</f>
        <v/>
      </c>
      <c r="B2560" t="str">
        <f>IF(RawData!B2560&lt;&gt;"",CONCATENATE(RawData!B2560,", ",RawData!C2560),"")</f>
        <v/>
      </c>
      <c r="C2560" t="str">
        <f>IF(RawData!D2560&lt;&gt;"",RawData!D2560,"")</f>
        <v/>
      </c>
      <c r="D2560" s="28" t="str">
        <f>IF(RawData!E2560&lt;&gt;"",RawData!E2560,"")</f>
        <v/>
      </c>
      <c r="E2560" t="str">
        <f>IF(RawData!F2560&lt;&gt;"",CONCATENATE(RawData!F2560,", ",LEFT(RawData!G2560,1)),"")</f>
        <v/>
      </c>
      <c r="G2560" s="30" t="str">
        <f t="shared" si="39"/>
        <v/>
      </c>
      <c r="H2560" t="str">
        <f>IF(A2560&lt;&gt;"",VLOOKUP(G2560,ScoreRanges!$C$4:$E$8,3),"")</f>
        <v/>
      </c>
      <c r="J2560" s="30" t="str">
        <f>IF(AND(ConversionTable!$F$2&lt;&gt;"",A2560&lt;&gt;""),VLOOKUP(G2560,ConversionTable!B$2:D$402,3),"")</f>
        <v/>
      </c>
      <c r="K2560" t="str">
        <f>IF(AND(ConversionTable!$F$2&lt;&gt;"",A2560&lt;&gt;""),VLOOKUP(J2560,ConversionTable!I$4:K$7,3),"")</f>
        <v/>
      </c>
      <c r="M2560" t="str">
        <f>IF(A2560&lt;&gt;"",(RawData!AC2560*ScoringModel!$B$11+RawData!AD2560*ScoringModel!$B$21+RawData!AE2560*ScoringModel!$B$31)*0.01,"")</f>
        <v/>
      </c>
      <c r="N2560" t="str">
        <f>IF(A2560&lt;&gt;"",(RawData!H2560*ScoringModel!$B$4+RawData!I2560*ScoringModel!$B$5+RawData!J2560*ScoringModel!$B$6+RawData!K2560*ScoringModel!$B$7+RawData!L2560*ScoringModel!$B$8+RawData!M2560*ScoringModel!$B$9+RawData!N2560*ScoringModel!$B$10)*0.01,"")</f>
        <v/>
      </c>
      <c r="O2560" t="str">
        <f>IF(A2560&lt;&gt;"",(RawData!O2560*ScoringModel!$B$14+RawData!P2560*ScoringModel!$B$15+RawData!Q2560*ScoringModel!$B$16+RawData!R2560*ScoringModel!$B$17+RawData!S2560*ScoringModel!$B$18+RawData!T2560*ScoringModel!$B$19+RawData!U2560*ScoringModel!$B$20)*0.01,"")</f>
        <v/>
      </c>
      <c r="P2560" t="str">
        <f>IF(A2560&lt;&gt;"",(RawData!V2560*ScoringModel!$B$24+RawData!W2560*ScoringModel!$B$25+RawData!X2560*ScoringModel!$B$26+RawData!Y2560*ScoringModel!$B$27+RawData!Z2560*ScoringModel!$B$28+RawData!AA2560*ScoringModel!$B$29+RawData!AB2560*ScoringModel!$B$30)*0.01,"")</f>
        <v/>
      </c>
      <c r="Q2560" s="19"/>
      <c r="R2560" s="19"/>
      <c r="S2560" s="19"/>
      <c r="T2560" s="19"/>
      <c r="U2560" s="19"/>
      <c r="V2560" s="19"/>
    </row>
    <row r="2561" spans="1:22" x14ac:dyDescent="0.25">
      <c r="A2561" t="str">
        <f>IF(RawData!A2561&lt;&gt;"",RawData!A2561,"")</f>
        <v/>
      </c>
      <c r="B2561" t="str">
        <f>IF(RawData!B2561&lt;&gt;"",CONCATENATE(RawData!B2561,", ",RawData!C2561),"")</f>
        <v/>
      </c>
      <c r="C2561" t="str">
        <f>IF(RawData!D2561&lt;&gt;"",RawData!D2561,"")</f>
        <v/>
      </c>
      <c r="D2561" s="28" t="str">
        <f>IF(RawData!E2561&lt;&gt;"",RawData!E2561,"")</f>
        <v/>
      </c>
      <c r="E2561" t="str">
        <f>IF(RawData!F2561&lt;&gt;"",CONCATENATE(RawData!F2561,", ",LEFT(RawData!G2561,1)),"")</f>
        <v/>
      </c>
      <c r="G2561" s="30" t="str">
        <f t="shared" si="39"/>
        <v/>
      </c>
      <c r="H2561" t="str">
        <f>IF(A2561&lt;&gt;"",VLOOKUP(G2561,ScoreRanges!$C$4:$E$8,3),"")</f>
        <v/>
      </c>
      <c r="J2561" s="30" t="str">
        <f>IF(AND(ConversionTable!$F$2&lt;&gt;"",A2561&lt;&gt;""),VLOOKUP(G2561,ConversionTable!B$2:D$402,3),"")</f>
        <v/>
      </c>
      <c r="K2561" t="str">
        <f>IF(AND(ConversionTable!$F$2&lt;&gt;"",A2561&lt;&gt;""),VLOOKUP(J2561,ConversionTable!I$4:K$7,3),"")</f>
        <v/>
      </c>
      <c r="M2561" t="str">
        <f>IF(A2561&lt;&gt;"",(RawData!AC2561*ScoringModel!$B$11+RawData!AD2561*ScoringModel!$B$21+RawData!AE2561*ScoringModel!$B$31)*0.01,"")</f>
        <v/>
      </c>
      <c r="N2561" t="str">
        <f>IF(A2561&lt;&gt;"",(RawData!H2561*ScoringModel!$B$4+RawData!I2561*ScoringModel!$B$5+RawData!J2561*ScoringModel!$B$6+RawData!K2561*ScoringModel!$B$7+RawData!L2561*ScoringModel!$B$8+RawData!M2561*ScoringModel!$B$9+RawData!N2561*ScoringModel!$B$10)*0.01,"")</f>
        <v/>
      </c>
      <c r="O2561" t="str">
        <f>IF(A2561&lt;&gt;"",(RawData!O2561*ScoringModel!$B$14+RawData!P2561*ScoringModel!$B$15+RawData!Q2561*ScoringModel!$B$16+RawData!R2561*ScoringModel!$B$17+RawData!S2561*ScoringModel!$B$18+RawData!T2561*ScoringModel!$B$19+RawData!U2561*ScoringModel!$B$20)*0.01,"")</f>
        <v/>
      </c>
      <c r="P2561" t="str">
        <f>IF(A2561&lt;&gt;"",(RawData!V2561*ScoringModel!$B$24+RawData!W2561*ScoringModel!$B$25+RawData!X2561*ScoringModel!$B$26+RawData!Y2561*ScoringModel!$B$27+RawData!Z2561*ScoringModel!$B$28+RawData!AA2561*ScoringModel!$B$29+RawData!AB2561*ScoringModel!$B$30)*0.01,"")</f>
        <v/>
      </c>
      <c r="Q2561" s="19"/>
      <c r="R2561" s="19"/>
      <c r="S2561" s="19"/>
      <c r="T2561" s="19"/>
      <c r="U2561" s="19"/>
      <c r="V2561" s="19"/>
    </row>
    <row r="2562" spans="1:22" x14ac:dyDescent="0.25">
      <c r="A2562" t="str">
        <f>IF(RawData!A2562&lt;&gt;"",RawData!A2562,"")</f>
        <v/>
      </c>
      <c r="B2562" t="str">
        <f>IF(RawData!B2562&lt;&gt;"",CONCATENATE(RawData!B2562,", ",RawData!C2562),"")</f>
        <v/>
      </c>
      <c r="C2562" t="str">
        <f>IF(RawData!D2562&lt;&gt;"",RawData!D2562,"")</f>
        <v/>
      </c>
      <c r="D2562" s="28" t="str">
        <f>IF(RawData!E2562&lt;&gt;"",RawData!E2562,"")</f>
        <v/>
      </c>
      <c r="E2562" t="str">
        <f>IF(RawData!F2562&lt;&gt;"",CONCATENATE(RawData!F2562,", ",LEFT(RawData!G2562,1)),"")</f>
        <v/>
      </c>
      <c r="G2562" s="30" t="str">
        <f t="shared" si="39"/>
        <v/>
      </c>
      <c r="H2562" t="str">
        <f>IF(A2562&lt;&gt;"",VLOOKUP(G2562,ScoreRanges!$C$4:$E$8,3),"")</f>
        <v/>
      </c>
      <c r="J2562" s="30" t="str">
        <f>IF(AND(ConversionTable!$F$2&lt;&gt;"",A2562&lt;&gt;""),VLOOKUP(G2562,ConversionTable!B$2:D$402,3),"")</f>
        <v/>
      </c>
      <c r="K2562" t="str">
        <f>IF(AND(ConversionTable!$F$2&lt;&gt;"",A2562&lt;&gt;""),VLOOKUP(J2562,ConversionTable!I$4:K$7,3),"")</f>
        <v/>
      </c>
      <c r="M2562" t="str">
        <f>IF(A2562&lt;&gt;"",(RawData!AC2562*ScoringModel!$B$11+RawData!AD2562*ScoringModel!$B$21+RawData!AE2562*ScoringModel!$B$31)*0.01,"")</f>
        <v/>
      </c>
      <c r="N2562" t="str">
        <f>IF(A2562&lt;&gt;"",(RawData!H2562*ScoringModel!$B$4+RawData!I2562*ScoringModel!$B$5+RawData!J2562*ScoringModel!$B$6+RawData!K2562*ScoringModel!$B$7+RawData!L2562*ScoringModel!$B$8+RawData!M2562*ScoringModel!$B$9+RawData!N2562*ScoringModel!$B$10)*0.01,"")</f>
        <v/>
      </c>
      <c r="O2562" t="str">
        <f>IF(A2562&lt;&gt;"",(RawData!O2562*ScoringModel!$B$14+RawData!P2562*ScoringModel!$B$15+RawData!Q2562*ScoringModel!$B$16+RawData!R2562*ScoringModel!$B$17+RawData!S2562*ScoringModel!$B$18+RawData!T2562*ScoringModel!$B$19+RawData!U2562*ScoringModel!$B$20)*0.01,"")</f>
        <v/>
      </c>
      <c r="P2562" t="str">
        <f>IF(A2562&lt;&gt;"",(RawData!V2562*ScoringModel!$B$24+RawData!W2562*ScoringModel!$B$25+RawData!X2562*ScoringModel!$B$26+RawData!Y2562*ScoringModel!$B$27+RawData!Z2562*ScoringModel!$B$28+RawData!AA2562*ScoringModel!$B$29+RawData!AB2562*ScoringModel!$B$30)*0.01,"")</f>
        <v/>
      </c>
      <c r="Q2562" s="19"/>
      <c r="R2562" s="19"/>
      <c r="S2562" s="19"/>
      <c r="T2562" s="19"/>
      <c r="U2562" s="19"/>
      <c r="V2562" s="19"/>
    </row>
    <row r="2563" spans="1:22" x14ac:dyDescent="0.25">
      <c r="A2563" t="str">
        <f>IF(RawData!A2563&lt;&gt;"",RawData!A2563,"")</f>
        <v/>
      </c>
      <c r="B2563" t="str">
        <f>IF(RawData!B2563&lt;&gt;"",CONCATENATE(RawData!B2563,", ",RawData!C2563),"")</f>
        <v/>
      </c>
      <c r="C2563" t="str">
        <f>IF(RawData!D2563&lt;&gt;"",RawData!D2563,"")</f>
        <v/>
      </c>
      <c r="D2563" s="28" t="str">
        <f>IF(RawData!E2563&lt;&gt;"",RawData!E2563,"")</f>
        <v/>
      </c>
      <c r="E2563" t="str">
        <f>IF(RawData!F2563&lt;&gt;"",CONCATENATE(RawData!F2563,", ",LEFT(RawData!G2563,1)),"")</f>
        <v/>
      </c>
      <c r="G2563" s="30" t="str">
        <f t="shared" ref="G2563:G2626" si="40">IF(A2563&lt;&gt;"",SUM(M2563:P2563),"")</f>
        <v/>
      </c>
      <c r="H2563" t="str">
        <f>IF(A2563&lt;&gt;"",VLOOKUP(G2563,ScoreRanges!$C$4:$E$8,3),"")</f>
        <v/>
      </c>
      <c r="J2563" s="30" t="str">
        <f>IF(AND(ConversionTable!$F$2&lt;&gt;"",A2563&lt;&gt;""),VLOOKUP(G2563,ConversionTable!B$2:D$402,3),"")</f>
        <v/>
      </c>
      <c r="K2563" t="str">
        <f>IF(AND(ConversionTable!$F$2&lt;&gt;"",A2563&lt;&gt;""),VLOOKUP(J2563,ConversionTable!I$4:K$7,3),"")</f>
        <v/>
      </c>
      <c r="M2563" t="str">
        <f>IF(A2563&lt;&gt;"",(RawData!AC2563*ScoringModel!$B$11+RawData!AD2563*ScoringModel!$B$21+RawData!AE2563*ScoringModel!$B$31)*0.01,"")</f>
        <v/>
      </c>
      <c r="N2563" t="str">
        <f>IF(A2563&lt;&gt;"",(RawData!H2563*ScoringModel!$B$4+RawData!I2563*ScoringModel!$B$5+RawData!J2563*ScoringModel!$B$6+RawData!K2563*ScoringModel!$B$7+RawData!L2563*ScoringModel!$B$8+RawData!M2563*ScoringModel!$B$9+RawData!N2563*ScoringModel!$B$10)*0.01,"")</f>
        <v/>
      </c>
      <c r="O2563" t="str">
        <f>IF(A2563&lt;&gt;"",(RawData!O2563*ScoringModel!$B$14+RawData!P2563*ScoringModel!$B$15+RawData!Q2563*ScoringModel!$B$16+RawData!R2563*ScoringModel!$B$17+RawData!S2563*ScoringModel!$B$18+RawData!T2563*ScoringModel!$B$19+RawData!U2563*ScoringModel!$B$20)*0.01,"")</f>
        <v/>
      </c>
      <c r="P2563" t="str">
        <f>IF(A2563&lt;&gt;"",(RawData!V2563*ScoringModel!$B$24+RawData!W2563*ScoringModel!$B$25+RawData!X2563*ScoringModel!$B$26+RawData!Y2563*ScoringModel!$B$27+RawData!Z2563*ScoringModel!$B$28+RawData!AA2563*ScoringModel!$B$29+RawData!AB2563*ScoringModel!$B$30)*0.01,"")</f>
        <v/>
      </c>
      <c r="Q2563" s="19"/>
      <c r="R2563" s="19"/>
      <c r="S2563" s="19"/>
      <c r="T2563" s="19"/>
      <c r="U2563" s="19"/>
      <c r="V2563" s="19"/>
    </row>
    <row r="2564" spans="1:22" x14ac:dyDescent="0.25">
      <c r="A2564" t="str">
        <f>IF(RawData!A2564&lt;&gt;"",RawData!A2564,"")</f>
        <v/>
      </c>
      <c r="B2564" t="str">
        <f>IF(RawData!B2564&lt;&gt;"",CONCATENATE(RawData!B2564,", ",RawData!C2564),"")</f>
        <v/>
      </c>
      <c r="C2564" t="str">
        <f>IF(RawData!D2564&lt;&gt;"",RawData!D2564,"")</f>
        <v/>
      </c>
      <c r="D2564" s="28" t="str">
        <f>IF(RawData!E2564&lt;&gt;"",RawData!E2564,"")</f>
        <v/>
      </c>
      <c r="E2564" t="str">
        <f>IF(RawData!F2564&lt;&gt;"",CONCATENATE(RawData!F2564,", ",LEFT(RawData!G2564,1)),"")</f>
        <v/>
      </c>
      <c r="G2564" s="30" t="str">
        <f t="shared" si="40"/>
        <v/>
      </c>
      <c r="H2564" t="str">
        <f>IF(A2564&lt;&gt;"",VLOOKUP(G2564,ScoreRanges!$C$4:$E$8,3),"")</f>
        <v/>
      </c>
      <c r="J2564" s="30" t="str">
        <f>IF(AND(ConversionTable!$F$2&lt;&gt;"",A2564&lt;&gt;""),VLOOKUP(G2564,ConversionTable!B$2:D$402,3),"")</f>
        <v/>
      </c>
      <c r="K2564" t="str">
        <f>IF(AND(ConversionTable!$F$2&lt;&gt;"",A2564&lt;&gt;""),VLOOKUP(J2564,ConversionTable!I$4:K$7,3),"")</f>
        <v/>
      </c>
      <c r="M2564" t="str">
        <f>IF(A2564&lt;&gt;"",(RawData!AC2564*ScoringModel!$B$11+RawData!AD2564*ScoringModel!$B$21+RawData!AE2564*ScoringModel!$B$31)*0.01,"")</f>
        <v/>
      </c>
      <c r="N2564" t="str">
        <f>IF(A2564&lt;&gt;"",(RawData!H2564*ScoringModel!$B$4+RawData!I2564*ScoringModel!$B$5+RawData!J2564*ScoringModel!$B$6+RawData!K2564*ScoringModel!$B$7+RawData!L2564*ScoringModel!$B$8+RawData!M2564*ScoringModel!$B$9+RawData!N2564*ScoringModel!$B$10)*0.01,"")</f>
        <v/>
      </c>
      <c r="O2564" t="str">
        <f>IF(A2564&lt;&gt;"",(RawData!O2564*ScoringModel!$B$14+RawData!P2564*ScoringModel!$B$15+RawData!Q2564*ScoringModel!$B$16+RawData!R2564*ScoringModel!$B$17+RawData!S2564*ScoringModel!$B$18+RawData!T2564*ScoringModel!$B$19+RawData!U2564*ScoringModel!$B$20)*0.01,"")</f>
        <v/>
      </c>
      <c r="P2564" t="str">
        <f>IF(A2564&lt;&gt;"",(RawData!V2564*ScoringModel!$B$24+RawData!W2564*ScoringModel!$B$25+RawData!X2564*ScoringModel!$B$26+RawData!Y2564*ScoringModel!$B$27+RawData!Z2564*ScoringModel!$B$28+RawData!AA2564*ScoringModel!$B$29+RawData!AB2564*ScoringModel!$B$30)*0.01,"")</f>
        <v/>
      </c>
      <c r="Q2564" s="19"/>
      <c r="R2564" s="19"/>
      <c r="S2564" s="19"/>
      <c r="T2564" s="19"/>
      <c r="U2564" s="19"/>
      <c r="V2564" s="19"/>
    </row>
    <row r="2565" spans="1:22" x14ac:dyDescent="0.25">
      <c r="A2565" t="str">
        <f>IF(RawData!A2565&lt;&gt;"",RawData!A2565,"")</f>
        <v/>
      </c>
      <c r="B2565" t="str">
        <f>IF(RawData!B2565&lt;&gt;"",CONCATENATE(RawData!B2565,", ",RawData!C2565),"")</f>
        <v/>
      </c>
      <c r="C2565" t="str">
        <f>IF(RawData!D2565&lt;&gt;"",RawData!D2565,"")</f>
        <v/>
      </c>
      <c r="D2565" s="28" t="str">
        <f>IF(RawData!E2565&lt;&gt;"",RawData!E2565,"")</f>
        <v/>
      </c>
      <c r="E2565" t="str">
        <f>IF(RawData!F2565&lt;&gt;"",CONCATENATE(RawData!F2565,", ",LEFT(RawData!G2565,1)),"")</f>
        <v/>
      </c>
      <c r="G2565" s="30" t="str">
        <f t="shared" si="40"/>
        <v/>
      </c>
      <c r="H2565" t="str">
        <f>IF(A2565&lt;&gt;"",VLOOKUP(G2565,ScoreRanges!$C$4:$E$8,3),"")</f>
        <v/>
      </c>
      <c r="J2565" s="30" t="str">
        <f>IF(AND(ConversionTable!$F$2&lt;&gt;"",A2565&lt;&gt;""),VLOOKUP(G2565,ConversionTable!B$2:D$402,3),"")</f>
        <v/>
      </c>
      <c r="K2565" t="str">
        <f>IF(AND(ConversionTable!$F$2&lt;&gt;"",A2565&lt;&gt;""),VLOOKUP(J2565,ConversionTable!I$4:K$7,3),"")</f>
        <v/>
      </c>
      <c r="M2565" t="str">
        <f>IF(A2565&lt;&gt;"",(RawData!AC2565*ScoringModel!$B$11+RawData!AD2565*ScoringModel!$B$21+RawData!AE2565*ScoringModel!$B$31)*0.01,"")</f>
        <v/>
      </c>
      <c r="N2565" t="str">
        <f>IF(A2565&lt;&gt;"",(RawData!H2565*ScoringModel!$B$4+RawData!I2565*ScoringModel!$B$5+RawData!J2565*ScoringModel!$B$6+RawData!K2565*ScoringModel!$B$7+RawData!L2565*ScoringModel!$B$8+RawData!M2565*ScoringModel!$B$9+RawData!N2565*ScoringModel!$B$10)*0.01,"")</f>
        <v/>
      </c>
      <c r="O2565" t="str">
        <f>IF(A2565&lt;&gt;"",(RawData!O2565*ScoringModel!$B$14+RawData!P2565*ScoringModel!$B$15+RawData!Q2565*ScoringModel!$B$16+RawData!R2565*ScoringModel!$B$17+RawData!S2565*ScoringModel!$B$18+RawData!T2565*ScoringModel!$B$19+RawData!U2565*ScoringModel!$B$20)*0.01,"")</f>
        <v/>
      </c>
      <c r="P2565" t="str">
        <f>IF(A2565&lt;&gt;"",(RawData!V2565*ScoringModel!$B$24+RawData!W2565*ScoringModel!$B$25+RawData!X2565*ScoringModel!$B$26+RawData!Y2565*ScoringModel!$B$27+RawData!Z2565*ScoringModel!$B$28+RawData!AA2565*ScoringModel!$B$29+RawData!AB2565*ScoringModel!$B$30)*0.01,"")</f>
        <v/>
      </c>
      <c r="Q2565" s="19"/>
      <c r="R2565" s="19"/>
      <c r="S2565" s="19"/>
      <c r="T2565" s="19"/>
      <c r="U2565" s="19"/>
      <c r="V2565" s="19"/>
    </row>
    <row r="2566" spans="1:22" x14ac:dyDescent="0.25">
      <c r="A2566" t="str">
        <f>IF(RawData!A2566&lt;&gt;"",RawData!A2566,"")</f>
        <v/>
      </c>
      <c r="B2566" t="str">
        <f>IF(RawData!B2566&lt;&gt;"",CONCATENATE(RawData!B2566,", ",RawData!C2566),"")</f>
        <v/>
      </c>
      <c r="C2566" t="str">
        <f>IF(RawData!D2566&lt;&gt;"",RawData!D2566,"")</f>
        <v/>
      </c>
      <c r="D2566" s="28" t="str">
        <f>IF(RawData!E2566&lt;&gt;"",RawData!E2566,"")</f>
        <v/>
      </c>
      <c r="E2566" t="str">
        <f>IF(RawData!F2566&lt;&gt;"",CONCATENATE(RawData!F2566,", ",LEFT(RawData!G2566,1)),"")</f>
        <v/>
      </c>
      <c r="G2566" s="30" t="str">
        <f t="shared" si="40"/>
        <v/>
      </c>
      <c r="H2566" t="str">
        <f>IF(A2566&lt;&gt;"",VLOOKUP(G2566,ScoreRanges!$C$4:$E$8,3),"")</f>
        <v/>
      </c>
      <c r="J2566" s="30" t="str">
        <f>IF(AND(ConversionTable!$F$2&lt;&gt;"",A2566&lt;&gt;""),VLOOKUP(G2566,ConversionTable!B$2:D$402,3),"")</f>
        <v/>
      </c>
      <c r="K2566" t="str">
        <f>IF(AND(ConversionTable!$F$2&lt;&gt;"",A2566&lt;&gt;""),VLOOKUP(J2566,ConversionTable!I$4:K$7,3),"")</f>
        <v/>
      </c>
      <c r="M2566" t="str">
        <f>IF(A2566&lt;&gt;"",(RawData!AC2566*ScoringModel!$B$11+RawData!AD2566*ScoringModel!$B$21+RawData!AE2566*ScoringModel!$B$31)*0.01,"")</f>
        <v/>
      </c>
      <c r="N2566" t="str">
        <f>IF(A2566&lt;&gt;"",(RawData!H2566*ScoringModel!$B$4+RawData!I2566*ScoringModel!$B$5+RawData!J2566*ScoringModel!$B$6+RawData!K2566*ScoringModel!$B$7+RawData!L2566*ScoringModel!$B$8+RawData!M2566*ScoringModel!$B$9+RawData!N2566*ScoringModel!$B$10)*0.01,"")</f>
        <v/>
      </c>
      <c r="O2566" t="str">
        <f>IF(A2566&lt;&gt;"",(RawData!O2566*ScoringModel!$B$14+RawData!P2566*ScoringModel!$B$15+RawData!Q2566*ScoringModel!$B$16+RawData!R2566*ScoringModel!$B$17+RawData!S2566*ScoringModel!$B$18+RawData!T2566*ScoringModel!$B$19+RawData!U2566*ScoringModel!$B$20)*0.01,"")</f>
        <v/>
      </c>
      <c r="P2566" t="str">
        <f>IF(A2566&lt;&gt;"",(RawData!V2566*ScoringModel!$B$24+RawData!W2566*ScoringModel!$B$25+RawData!X2566*ScoringModel!$B$26+RawData!Y2566*ScoringModel!$B$27+RawData!Z2566*ScoringModel!$B$28+RawData!AA2566*ScoringModel!$B$29+RawData!AB2566*ScoringModel!$B$30)*0.01,"")</f>
        <v/>
      </c>
      <c r="Q2566" s="19"/>
      <c r="R2566" s="19"/>
      <c r="S2566" s="19"/>
      <c r="T2566" s="19"/>
      <c r="U2566" s="19"/>
      <c r="V2566" s="19"/>
    </row>
    <row r="2567" spans="1:22" x14ac:dyDescent="0.25">
      <c r="A2567" t="str">
        <f>IF(RawData!A2567&lt;&gt;"",RawData!A2567,"")</f>
        <v/>
      </c>
      <c r="B2567" t="str">
        <f>IF(RawData!B2567&lt;&gt;"",CONCATENATE(RawData!B2567,", ",RawData!C2567),"")</f>
        <v/>
      </c>
      <c r="C2567" t="str">
        <f>IF(RawData!D2567&lt;&gt;"",RawData!D2567,"")</f>
        <v/>
      </c>
      <c r="D2567" s="28" t="str">
        <f>IF(RawData!E2567&lt;&gt;"",RawData!E2567,"")</f>
        <v/>
      </c>
      <c r="E2567" t="str">
        <f>IF(RawData!F2567&lt;&gt;"",CONCATENATE(RawData!F2567,", ",LEFT(RawData!G2567,1)),"")</f>
        <v/>
      </c>
      <c r="G2567" s="30" t="str">
        <f t="shared" si="40"/>
        <v/>
      </c>
      <c r="H2567" t="str">
        <f>IF(A2567&lt;&gt;"",VLOOKUP(G2567,ScoreRanges!$C$4:$E$8,3),"")</f>
        <v/>
      </c>
      <c r="J2567" s="30" t="str">
        <f>IF(AND(ConversionTable!$F$2&lt;&gt;"",A2567&lt;&gt;""),VLOOKUP(G2567,ConversionTable!B$2:D$402,3),"")</f>
        <v/>
      </c>
      <c r="K2567" t="str">
        <f>IF(AND(ConversionTable!$F$2&lt;&gt;"",A2567&lt;&gt;""),VLOOKUP(J2567,ConversionTable!I$4:K$7,3),"")</f>
        <v/>
      </c>
      <c r="M2567" t="str">
        <f>IF(A2567&lt;&gt;"",(RawData!AC2567*ScoringModel!$B$11+RawData!AD2567*ScoringModel!$B$21+RawData!AE2567*ScoringModel!$B$31)*0.01,"")</f>
        <v/>
      </c>
      <c r="N2567" t="str">
        <f>IF(A2567&lt;&gt;"",(RawData!H2567*ScoringModel!$B$4+RawData!I2567*ScoringModel!$B$5+RawData!J2567*ScoringModel!$B$6+RawData!K2567*ScoringModel!$B$7+RawData!L2567*ScoringModel!$B$8+RawData!M2567*ScoringModel!$B$9+RawData!N2567*ScoringModel!$B$10)*0.01,"")</f>
        <v/>
      </c>
      <c r="O2567" t="str">
        <f>IF(A2567&lt;&gt;"",(RawData!O2567*ScoringModel!$B$14+RawData!P2567*ScoringModel!$B$15+RawData!Q2567*ScoringModel!$B$16+RawData!R2567*ScoringModel!$B$17+RawData!S2567*ScoringModel!$B$18+RawData!T2567*ScoringModel!$B$19+RawData!U2567*ScoringModel!$B$20)*0.01,"")</f>
        <v/>
      </c>
      <c r="P2567" t="str">
        <f>IF(A2567&lt;&gt;"",(RawData!V2567*ScoringModel!$B$24+RawData!W2567*ScoringModel!$B$25+RawData!X2567*ScoringModel!$B$26+RawData!Y2567*ScoringModel!$B$27+RawData!Z2567*ScoringModel!$B$28+RawData!AA2567*ScoringModel!$B$29+RawData!AB2567*ScoringModel!$B$30)*0.01,"")</f>
        <v/>
      </c>
      <c r="Q2567" s="19"/>
      <c r="R2567" s="19"/>
      <c r="S2567" s="19"/>
      <c r="T2567" s="19"/>
      <c r="U2567" s="19"/>
      <c r="V2567" s="19"/>
    </row>
    <row r="2568" spans="1:22" x14ac:dyDescent="0.25">
      <c r="A2568" t="str">
        <f>IF(RawData!A2568&lt;&gt;"",RawData!A2568,"")</f>
        <v/>
      </c>
      <c r="B2568" t="str">
        <f>IF(RawData!B2568&lt;&gt;"",CONCATENATE(RawData!B2568,", ",RawData!C2568),"")</f>
        <v/>
      </c>
      <c r="C2568" t="str">
        <f>IF(RawData!D2568&lt;&gt;"",RawData!D2568,"")</f>
        <v/>
      </c>
      <c r="D2568" s="28" t="str">
        <f>IF(RawData!E2568&lt;&gt;"",RawData!E2568,"")</f>
        <v/>
      </c>
      <c r="E2568" t="str">
        <f>IF(RawData!F2568&lt;&gt;"",CONCATENATE(RawData!F2568,", ",LEFT(RawData!G2568,1)),"")</f>
        <v/>
      </c>
      <c r="G2568" s="30" t="str">
        <f t="shared" si="40"/>
        <v/>
      </c>
      <c r="H2568" t="str">
        <f>IF(A2568&lt;&gt;"",VLOOKUP(G2568,ScoreRanges!$C$4:$E$8,3),"")</f>
        <v/>
      </c>
      <c r="J2568" s="30" t="str">
        <f>IF(AND(ConversionTable!$F$2&lt;&gt;"",A2568&lt;&gt;""),VLOOKUP(G2568,ConversionTable!B$2:D$402,3),"")</f>
        <v/>
      </c>
      <c r="K2568" t="str">
        <f>IF(AND(ConversionTable!$F$2&lt;&gt;"",A2568&lt;&gt;""),VLOOKUP(J2568,ConversionTable!I$4:K$7,3),"")</f>
        <v/>
      </c>
      <c r="M2568" t="str">
        <f>IF(A2568&lt;&gt;"",(RawData!AC2568*ScoringModel!$B$11+RawData!AD2568*ScoringModel!$B$21+RawData!AE2568*ScoringModel!$B$31)*0.01,"")</f>
        <v/>
      </c>
      <c r="N2568" t="str">
        <f>IF(A2568&lt;&gt;"",(RawData!H2568*ScoringModel!$B$4+RawData!I2568*ScoringModel!$B$5+RawData!J2568*ScoringModel!$B$6+RawData!K2568*ScoringModel!$B$7+RawData!L2568*ScoringModel!$B$8+RawData!M2568*ScoringModel!$B$9+RawData!N2568*ScoringModel!$B$10)*0.01,"")</f>
        <v/>
      </c>
      <c r="O2568" t="str">
        <f>IF(A2568&lt;&gt;"",(RawData!O2568*ScoringModel!$B$14+RawData!P2568*ScoringModel!$B$15+RawData!Q2568*ScoringModel!$B$16+RawData!R2568*ScoringModel!$B$17+RawData!S2568*ScoringModel!$B$18+RawData!T2568*ScoringModel!$B$19+RawData!U2568*ScoringModel!$B$20)*0.01,"")</f>
        <v/>
      </c>
      <c r="P2568" t="str">
        <f>IF(A2568&lt;&gt;"",(RawData!V2568*ScoringModel!$B$24+RawData!W2568*ScoringModel!$B$25+RawData!X2568*ScoringModel!$B$26+RawData!Y2568*ScoringModel!$B$27+RawData!Z2568*ScoringModel!$B$28+RawData!AA2568*ScoringModel!$B$29+RawData!AB2568*ScoringModel!$B$30)*0.01,"")</f>
        <v/>
      </c>
      <c r="Q2568" s="19"/>
      <c r="R2568" s="19"/>
      <c r="S2568" s="19"/>
      <c r="T2568" s="19"/>
      <c r="U2568" s="19"/>
      <c r="V2568" s="19"/>
    </row>
    <row r="2569" spans="1:22" x14ac:dyDescent="0.25">
      <c r="A2569" t="str">
        <f>IF(RawData!A2569&lt;&gt;"",RawData!A2569,"")</f>
        <v/>
      </c>
      <c r="B2569" t="str">
        <f>IF(RawData!B2569&lt;&gt;"",CONCATENATE(RawData!B2569,", ",RawData!C2569),"")</f>
        <v/>
      </c>
      <c r="C2569" t="str">
        <f>IF(RawData!D2569&lt;&gt;"",RawData!D2569,"")</f>
        <v/>
      </c>
      <c r="D2569" s="28" t="str">
        <f>IF(RawData!E2569&lt;&gt;"",RawData!E2569,"")</f>
        <v/>
      </c>
      <c r="E2569" t="str">
        <f>IF(RawData!F2569&lt;&gt;"",CONCATENATE(RawData!F2569,", ",LEFT(RawData!G2569,1)),"")</f>
        <v/>
      </c>
      <c r="G2569" s="30" t="str">
        <f t="shared" si="40"/>
        <v/>
      </c>
      <c r="H2569" t="str">
        <f>IF(A2569&lt;&gt;"",VLOOKUP(G2569,ScoreRanges!$C$4:$E$8,3),"")</f>
        <v/>
      </c>
      <c r="J2569" s="30" t="str">
        <f>IF(AND(ConversionTable!$F$2&lt;&gt;"",A2569&lt;&gt;""),VLOOKUP(G2569,ConversionTable!B$2:D$402,3),"")</f>
        <v/>
      </c>
      <c r="K2569" t="str">
        <f>IF(AND(ConversionTable!$F$2&lt;&gt;"",A2569&lt;&gt;""),VLOOKUP(J2569,ConversionTable!I$4:K$7,3),"")</f>
        <v/>
      </c>
      <c r="M2569" t="str">
        <f>IF(A2569&lt;&gt;"",(RawData!AC2569*ScoringModel!$B$11+RawData!AD2569*ScoringModel!$B$21+RawData!AE2569*ScoringModel!$B$31)*0.01,"")</f>
        <v/>
      </c>
      <c r="N2569" t="str">
        <f>IF(A2569&lt;&gt;"",(RawData!H2569*ScoringModel!$B$4+RawData!I2569*ScoringModel!$B$5+RawData!J2569*ScoringModel!$B$6+RawData!K2569*ScoringModel!$B$7+RawData!L2569*ScoringModel!$B$8+RawData!M2569*ScoringModel!$B$9+RawData!N2569*ScoringModel!$B$10)*0.01,"")</f>
        <v/>
      </c>
      <c r="O2569" t="str">
        <f>IF(A2569&lt;&gt;"",(RawData!O2569*ScoringModel!$B$14+RawData!P2569*ScoringModel!$B$15+RawData!Q2569*ScoringModel!$B$16+RawData!R2569*ScoringModel!$B$17+RawData!S2569*ScoringModel!$B$18+RawData!T2569*ScoringModel!$B$19+RawData!U2569*ScoringModel!$B$20)*0.01,"")</f>
        <v/>
      </c>
      <c r="P2569" t="str">
        <f>IF(A2569&lt;&gt;"",(RawData!V2569*ScoringModel!$B$24+RawData!W2569*ScoringModel!$B$25+RawData!X2569*ScoringModel!$B$26+RawData!Y2569*ScoringModel!$B$27+RawData!Z2569*ScoringModel!$B$28+RawData!AA2569*ScoringModel!$B$29+RawData!AB2569*ScoringModel!$B$30)*0.01,"")</f>
        <v/>
      </c>
      <c r="Q2569" s="19"/>
      <c r="R2569" s="19"/>
      <c r="S2569" s="19"/>
      <c r="T2569" s="19"/>
      <c r="U2569" s="19"/>
      <c r="V2569" s="19"/>
    </row>
    <row r="2570" spans="1:22" x14ac:dyDescent="0.25">
      <c r="A2570" t="str">
        <f>IF(RawData!A2570&lt;&gt;"",RawData!A2570,"")</f>
        <v/>
      </c>
      <c r="B2570" t="str">
        <f>IF(RawData!B2570&lt;&gt;"",CONCATENATE(RawData!B2570,", ",RawData!C2570),"")</f>
        <v/>
      </c>
      <c r="C2570" t="str">
        <f>IF(RawData!D2570&lt;&gt;"",RawData!D2570,"")</f>
        <v/>
      </c>
      <c r="D2570" s="28" t="str">
        <f>IF(RawData!E2570&lt;&gt;"",RawData!E2570,"")</f>
        <v/>
      </c>
      <c r="E2570" t="str">
        <f>IF(RawData!F2570&lt;&gt;"",CONCATENATE(RawData!F2570,", ",LEFT(RawData!G2570,1)),"")</f>
        <v/>
      </c>
      <c r="G2570" s="30" t="str">
        <f t="shared" si="40"/>
        <v/>
      </c>
      <c r="H2570" t="str">
        <f>IF(A2570&lt;&gt;"",VLOOKUP(G2570,ScoreRanges!$C$4:$E$8,3),"")</f>
        <v/>
      </c>
      <c r="J2570" s="30" t="str">
        <f>IF(AND(ConversionTable!$F$2&lt;&gt;"",A2570&lt;&gt;""),VLOOKUP(G2570,ConversionTable!B$2:D$402,3),"")</f>
        <v/>
      </c>
      <c r="K2570" t="str">
        <f>IF(AND(ConversionTable!$F$2&lt;&gt;"",A2570&lt;&gt;""),VLOOKUP(J2570,ConversionTable!I$4:K$7,3),"")</f>
        <v/>
      </c>
      <c r="M2570" t="str">
        <f>IF(A2570&lt;&gt;"",(RawData!AC2570*ScoringModel!$B$11+RawData!AD2570*ScoringModel!$B$21+RawData!AE2570*ScoringModel!$B$31)*0.01,"")</f>
        <v/>
      </c>
      <c r="N2570" t="str">
        <f>IF(A2570&lt;&gt;"",(RawData!H2570*ScoringModel!$B$4+RawData!I2570*ScoringModel!$B$5+RawData!J2570*ScoringModel!$B$6+RawData!K2570*ScoringModel!$B$7+RawData!L2570*ScoringModel!$B$8+RawData!M2570*ScoringModel!$B$9+RawData!N2570*ScoringModel!$B$10)*0.01,"")</f>
        <v/>
      </c>
      <c r="O2570" t="str">
        <f>IF(A2570&lt;&gt;"",(RawData!O2570*ScoringModel!$B$14+RawData!P2570*ScoringModel!$B$15+RawData!Q2570*ScoringModel!$B$16+RawData!R2570*ScoringModel!$B$17+RawData!S2570*ScoringModel!$B$18+RawData!T2570*ScoringModel!$B$19+RawData!U2570*ScoringModel!$B$20)*0.01,"")</f>
        <v/>
      </c>
      <c r="P2570" t="str">
        <f>IF(A2570&lt;&gt;"",(RawData!V2570*ScoringModel!$B$24+RawData!W2570*ScoringModel!$B$25+RawData!X2570*ScoringModel!$B$26+RawData!Y2570*ScoringModel!$B$27+RawData!Z2570*ScoringModel!$B$28+RawData!AA2570*ScoringModel!$B$29+RawData!AB2570*ScoringModel!$B$30)*0.01,"")</f>
        <v/>
      </c>
      <c r="Q2570" s="19"/>
      <c r="R2570" s="19"/>
      <c r="S2570" s="19"/>
      <c r="T2570" s="19"/>
      <c r="U2570" s="19"/>
      <c r="V2570" s="19"/>
    </row>
    <row r="2571" spans="1:22" x14ac:dyDescent="0.25">
      <c r="A2571" t="str">
        <f>IF(RawData!A2571&lt;&gt;"",RawData!A2571,"")</f>
        <v/>
      </c>
      <c r="B2571" t="str">
        <f>IF(RawData!B2571&lt;&gt;"",CONCATENATE(RawData!B2571,", ",RawData!C2571),"")</f>
        <v/>
      </c>
      <c r="C2571" t="str">
        <f>IF(RawData!D2571&lt;&gt;"",RawData!D2571,"")</f>
        <v/>
      </c>
      <c r="D2571" s="28" t="str">
        <f>IF(RawData!E2571&lt;&gt;"",RawData!E2571,"")</f>
        <v/>
      </c>
      <c r="E2571" t="str">
        <f>IF(RawData!F2571&lt;&gt;"",CONCATENATE(RawData!F2571,", ",LEFT(RawData!G2571,1)),"")</f>
        <v/>
      </c>
      <c r="G2571" s="30" t="str">
        <f t="shared" si="40"/>
        <v/>
      </c>
      <c r="H2571" t="str">
        <f>IF(A2571&lt;&gt;"",VLOOKUP(G2571,ScoreRanges!$C$4:$E$8,3),"")</f>
        <v/>
      </c>
      <c r="J2571" s="30" t="str">
        <f>IF(AND(ConversionTable!$F$2&lt;&gt;"",A2571&lt;&gt;""),VLOOKUP(G2571,ConversionTable!B$2:D$402,3),"")</f>
        <v/>
      </c>
      <c r="K2571" t="str">
        <f>IF(AND(ConversionTable!$F$2&lt;&gt;"",A2571&lt;&gt;""),VLOOKUP(J2571,ConversionTable!I$4:K$7,3),"")</f>
        <v/>
      </c>
      <c r="M2571" t="str">
        <f>IF(A2571&lt;&gt;"",(RawData!AC2571*ScoringModel!$B$11+RawData!AD2571*ScoringModel!$B$21+RawData!AE2571*ScoringModel!$B$31)*0.01,"")</f>
        <v/>
      </c>
      <c r="N2571" t="str">
        <f>IF(A2571&lt;&gt;"",(RawData!H2571*ScoringModel!$B$4+RawData!I2571*ScoringModel!$B$5+RawData!J2571*ScoringModel!$B$6+RawData!K2571*ScoringModel!$B$7+RawData!L2571*ScoringModel!$B$8+RawData!M2571*ScoringModel!$B$9+RawData!N2571*ScoringModel!$B$10)*0.01,"")</f>
        <v/>
      </c>
      <c r="O2571" t="str">
        <f>IF(A2571&lt;&gt;"",(RawData!O2571*ScoringModel!$B$14+RawData!P2571*ScoringModel!$B$15+RawData!Q2571*ScoringModel!$B$16+RawData!R2571*ScoringModel!$B$17+RawData!S2571*ScoringModel!$B$18+RawData!T2571*ScoringModel!$B$19+RawData!U2571*ScoringModel!$B$20)*0.01,"")</f>
        <v/>
      </c>
      <c r="P2571" t="str">
        <f>IF(A2571&lt;&gt;"",(RawData!V2571*ScoringModel!$B$24+RawData!W2571*ScoringModel!$B$25+RawData!X2571*ScoringModel!$B$26+RawData!Y2571*ScoringModel!$B$27+RawData!Z2571*ScoringModel!$B$28+RawData!AA2571*ScoringModel!$B$29+RawData!AB2571*ScoringModel!$B$30)*0.01,"")</f>
        <v/>
      </c>
      <c r="Q2571" s="19"/>
      <c r="R2571" s="19"/>
      <c r="S2571" s="19"/>
      <c r="T2571" s="19"/>
      <c r="U2571" s="19"/>
      <c r="V2571" s="19"/>
    </row>
    <row r="2572" spans="1:22" x14ac:dyDescent="0.25">
      <c r="A2572" t="str">
        <f>IF(RawData!A2572&lt;&gt;"",RawData!A2572,"")</f>
        <v/>
      </c>
      <c r="B2572" t="str">
        <f>IF(RawData!B2572&lt;&gt;"",CONCATENATE(RawData!B2572,", ",RawData!C2572),"")</f>
        <v/>
      </c>
      <c r="C2572" t="str">
        <f>IF(RawData!D2572&lt;&gt;"",RawData!D2572,"")</f>
        <v/>
      </c>
      <c r="D2572" s="28" t="str">
        <f>IF(RawData!E2572&lt;&gt;"",RawData!E2572,"")</f>
        <v/>
      </c>
      <c r="E2572" t="str">
        <f>IF(RawData!F2572&lt;&gt;"",CONCATENATE(RawData!F2572,", ",LEFT(RawData!G2572,1)),"")</f>
        <v/>
      </c>
      <c r="G2572" s="30" t="str">
        <f t="shared" si="40"/>
        <v/>
      </c>
      <c r="H2572" t="str">
        <f>IF(A2572&lt;&gt;"",VLOOKUP(G2572,ScoreRanges!$C$4:$E$8,3),"")</f>
        <v/>
      </c>
      <c r="J2572" s="30" t="str">
        <f>IF(AND(ConversionTable!$F$2&lt;&gt;"",A2572&lt;&gt;""),VLOOKUP(G2572,ConversionTable!B$2:D$402,3),"")</f>
        <v/>
      </c>
      <c r="K2572" t="str">
        <f>IF(AND(ConversionTable!$F$2&lt;&gt;"",A2572&lt;&gt;""),VLOOKUP(J2572,ConversionTable!I$4:K$7,3),"")</f>
        <v/>
      </c>
      <c r="M2572" t="str">
        <f>IF(A2572&lt;&gt;"",(RawData!AC2572*ScoringModel!$B$11+RawData!AD2572*ScoringModel!$B$21+RawData!AE2572*ScoringModel!$B$31)*0.01,"")</f>
        <v/>
      </c>
      <c r="N2572" t="str">
        <f>IF(A2572&lt;&gt;"",(RawData!H2572*ScoringModel!$B$4+RawData!I2572*ScoringModel!$B$5+RawData!J2572*ScoringModel!$B$6+RawData!K2572*ScoringModel!$B$7+RawData!L2572*ScoringModel!$B$8+RawData!M2572*ScoringModel!$B$9+RawData!N2572*ScoringModel!$B$10)*0.01,"")</f>
        <v/>
      </c>
      <c r="O2572" t="str">
        <f>IF(A2572&lt;&gt;"",(RawData!O2572*ScoringModel!$B$14+RawData!P2572*ScoringModel!$B$15+RawData!Q2572*ScoringModel!$B$16+RawData!R2572*ScoringModel!$B$17+RawData!S2572*ScoringModel!$B$18+RawData!T2572*ScoringModel!$B$19+RawData!U2572*ScoringModel!$B$20)*0.01,"")</f>
        <v/>
      </c>
      <c r="P2572" t="str">
        <f>IF(A2572&lt;&gt;"",(RawData!V2572*ScoringModel!$B$24+RawData!W2572*ScoringModel!$B$25+RawData!X2572*ScoringModel!$B$26+RawData!Y2572*ScoringModel!$B$27+RawData!Z2572*ScoringModel!$B$28+RawData!AA2572*ScoringModel!$B$29+RawData!AB2572*ScoringModel!$B$30)*0.01,"")</f>
        <v/>
      </c>
      <c r="Q2572" s="19"/>
      <c r="R2572" s="19"/>
      <c r="S2572" s="19"/>
      <c r="T2572" s="19"/>
      <c r="U2572" s="19"/>
      <c r="V2572" s="19"/>
    </row>
    <row r="2573" spans="1:22" x14ac:dyDescent="0.25">
      <c r="A2573" t="str">
        <f>IF(RawData!A2573&lt;&gt;"",RawData!A2573,"")</f>
        <v/>
      </c>
      <c r="B2573" t="str">
        <f>IF(RawData!B2573&lt;&gt;"",CONCATENATE(RawData!B2573,", ",RawData!C2573),"")</f>
        <v/>
      </c>
      <c r="C2573" t="str">
        <f>IF(RawData!D2573&lt;&gt;"",RawData!D2573,"")</f>
        <v/>
      </c>
      <c r="D2573" s="28" t="str">
        <f>IF(RawData!E2573&lt;&gt;"",RawData!E2573,"")</f>
        <v/>
      </c>
      <c r="E2573" t="str">
        <f>IF(RawData!F2573&lt;&gt;"",CONCATENATE(RawData!F2573,", ",LEFT(RawData!G2573,1)),"")</f>
        <v/>
      </c>
      <c r="G2573" s="30" t="str">
        <f t="shared" si="40"/>
        <v/>
      </c>
      <c r="H2573" t="str">
        <f>IF(A2573&lt;&gt;"",VLOOKUP(G2573,ScoreRanges!$C$4:$E$8,3),"")</f>
        <v/>
      </c>
      <c r="J2573" s="30" t="str">
        <f>IF(AND(ConversionTable!$F$2&lt;&gt;"",A2573&lt;&gt;""),VLOOKUP(G2573,ConversionTable!B$2:D$402,3),"")</f>
        <v/>
      </c>
      <c r="K2573" t="str">
        <f>IF(AND(ConversionTable!$F$2&lt;&gt;"",A2573&lt;&gt;""),VLOOKUP(J2573,ConversionTable!I$4:K$7,3),"")</f>
        <v/>
      </c>
      <c r="M2573" t="str">
        <f>IF(A2573&lt;&gt;"",(RawData!AC2573*ScoringModel!$B$11+RawData!AD2573*ScoringModel!$B$21+RawData!AE2573*ScoringModel!$B$31)*0.01,"")</f>
        <v/>
      </c>
      <c r="N2573" t="str">
        <f>IF(A2573&lt;&gt;"",(RawData!H2573*ScoringModel!$B$4+RawData!I2573*ScoringModel!$B$5+RawData!J2573*ScoringModel!$B$6+RawData!K2573*ScoringModel!$B$7+RawData!L2573*ScoringModel!$B$8+RawData!M2573*ScoringModel!$B$9+RawData!N2573*ScoringModel!$B$10)*0.01,"")</f>
        <v/>
      </c>
      <c r="O2573" t="str">
        <f>IF(A2573&lt;&gt;"",(RawData!O2573*ScoringModel!$B$14+RawData!P2573*ScoringModel!$B$15+RawData!Q2573*ScoringModel!$B$16+RawData!R2573*ScoringModel!$B$17+RawData!S2573*ScoringModel!$B$18+RawData!T2573*ScoringModel!$B$19+RawData!U2573*ScoringModel!$B$20)*0.01,"")</f>
        <v/>
      </c>
      <c r="P2573" t="str">
        <f>IF(A2573&lt;&gt;"",(RawData!V2573*ScoringModel!$B$24+RawData!W2573*ScoringModel!$B$25+RawData!X2573*ScoringModel!$B$26+RawData!Y2573*ScoringModel!$B$27+RawData!Z2573*ScoringModel!$B$28+RawData!AA2573*ScoringModel!$B$29+RawData!AB2573*ScoringModel!$B$30)*0.01,"")</f>
        <v/>
      </c>
      <c r="Q2573" s="19"/>
      <c r="R2573" s="19"/>
      <c r="S2573" s="19"/>
      <c r="T2573" s="19"/>
      <c r="U2573" s="19"/>
      <c r="V2573" s="19"/>
    </row>
    <row r="2574" spans="1:22" x14ac:dyDescent="0.25">
      <c r="A2574" t="str">
        <f>IF(RawData!A2574&lt;&gt;"",RawData!A2574,"")</f>
        <v/>
      </c>
      <c r="B2574" t="str">
        <f>IF(RawData!B2574&lt;&gt;"",CONCATENATE(RawData!B2574,", ",RawData!C2574),"")</f>
        <v/>
      </c>
      <c r="C2574" t="str">
        <f>IF(RawData!D2574&lt;&gt;"",RawData!D2574,"")</f>
        <v/>
      </c>
      <c r="D2574" s="28" t="str">
        <f>IF(RawData!E2574&lt;&gt;"",RawData!E2574,"")</f>
        <v/>
      </c>
      <c r="E2574" t="str">
        <f>IF(RawData!F2574&lt;&gt;"",CONCATENATE(RawData!F2574,", ",LEFT(RawData!G2574,1)),"")</f>
        <v/>
      </c>
      <c r="G2574" s="30" t="str">
        <f t="shared" si="40"/>
        <v/>
      </c>
      <c r="H2574" t="str">
        <f>IF(A2574&lt;&gt;"",VLOOKUP(G2574,ScoreRanges!$C$4:$E$8,3),"")</f>
        <v/>
      </c>
      <c r="J2574" s="30" t="str">
        <f>IF(AND(ConversionTable!$F$2&lt;&gt;"",A2574&lt;&gt;""),VLOOKUP(G2574,ConversionTable!B$2:D$402,3),"")</f>
        <v/>
      </c>
      <c r="K2574" t="str">
        <f>IF(AND(ConversionTable!$F$2&lt;&gt;"",A2574&lt;&gt;""),VLOOKUP(J2574,ConversionTable!I$4:K$7,3),"")</f>
        <v/>
      </c>
      <c r="M2574" t="str">
        <f>IF(A2574&lt;&gt;"",(RawData!AC2574*ScoringModel!$B$11+RawData!AD2574*ScoringModel!$B$21+RawData!AE2574*ScoringModel!$B$31)*0.01,"")</f>
        <v/>
      </c>
      <c r="N2574" t="str">
        <f>IF(A2574&lt;&gt;"",(RawData!H2574*ScoringModel!$B$4+RawData!I2574*ScoringModel!$B$5+RawData!J2574*ScoringModel!$B$6+RawData!K2574*ScoringModel!$B$7+RawData!L2574*ScoringModel!$B$8+RawData!M2574*ScoringModel!$B$9+RawData!N2574*ScoringModel!$B$10)*0.01,"")</f>
        <v/>
      </c>
      <c r="O2574" t="str">
        <f>IF(A2574&lt;&gt;"",(RawData!O2574*ScoringModel!$B$14+RawData!P2574*ScoringModel!$B$15+RawData!Q2574*ScoringModel!$B$16+RawData!R2574*ScoringModel!$B$17+RawData!S2574*ScoringModel!$B$18+RawData!T2574*ScoringModel!$B$19+RawData!U2574*ScoringModel!$B$20)*0.01,"")</f>
        <v/>
      </c>
      <c r="P2574" t="str">
        <f>IF(A2574&lt;&gt;"",(RawData!V2574*ScoringModel!$B$24+RawData!W2574*ScoringModel!$B$25+RawData!X2574*ScoringModel!$B$26+RawData!Y2574*ScoringModel!$B$27+RawData!Z2574*ScoringModel!$B$28+RawData!AA2574*ScoringModel!$B$29+RawData!AB2574*ScoringModel!$B$30)*0.01,"")</f>
        <v/>
      </c>
      <c r="Q2574" s="19"/>
      <c r="R2574" s="19"/>
      <c r="S2574" s="19"/>
      <c r="T2574" s="19"/>
      <c r="U2574" s="19"/>
      <c r="V2574" s="19"/>
    </row>
    <row r="2575" spans="1:22" x14ac:dyDescent="0.25">
      <c r="A2575" t="str">
        <f>IF(RawData!A2575&lt;&gt;"",RawData!A2575,"")</f>
        <v/>
      </c>
      <c r="B2575" t="str">
        <f>IF(RawData!B2575&lt;&gt;"",CONCATENATE(RawData!B2575,", ",RawData!C2575),"")</f>
        <v/>
      </c>
      <c r="C2575" t="str">
        <f>IF(RawData!D2575&lt;&gt;"",RawData!D2575,"")</f>
        <v/>
      </c>
      <c r="D2575" s="28" t="str">
        <f>IF(RawData!E2575&lt;&gt;"",RawData!E2575,"")</f>
        <v/>
      </c>
      <c r="E2575" t="str">
        <f>IF(RawData!F2575&lt;&gt;"",CONCATENATE(RawData!F2575,", ",LEFT(RawData!G2575,1)),"")</f>
        <v/>
      </c>
      <c r="G2575" s="30" t="str">
        <f t="shared" si="40"/>
        <v/>
      </c>
      <c r="H2575" t="str">
        <f>IF(A2575&lt;&gt;"",VLOOKUP(G2575,ScoreRanges!$C$4:$E$8,3),"")</f>
        <v/>
      </c>
      <c r="J2575" s="30" t="str">
        <f>IF(AND(ConversionTable!$F$2&lt;&gt;"",A2575&lt;&gt;""),VLOOKUP(G2575,ConversionTable!B$2:D$402,3),"")</f>
        <v/>
      </c>
      <c r="K2575" t="str">
        <f>IF(AND(ConversionTable!$F$2&lt;&gt;"",A2575&lt;&gt;""),VLOOKUP(J2575,ConversionTable!I$4:K$7,3),"")</f>
        <v/>
      </c>
      <c r="M2575" t="str">
        <f>IF(A2575&lt;&gt;"",(RawData!AC2575*ScoringModel!$B$11+RawData!AD2575*ScoringModel!$B$21+RawData!AE2575*ScoringModel!$B$31)*0.01,"")</f>
        <v/>
      </c>
      <c r="N2575" t="str">
        <f>IF(A2575&lt;&gt;"",(RawData!H2575*ScoringModel!$B$4+RawData!I2575*ScoringModel!$B$5+RawData!J2575*ScoringModel!$B$6+RawData!K2575*ScoringModel!$B$7+RawData!L2575*ScoringModel!$B$8+RawData!M2575*ScoringModel!$B$9+RawData!N2575*ScoringModel!$B$10)*0.01,"")</f>
        <v/>
      </c>
      <c r="O2575" t="str">
        <f>IF(A2575&lt;&gt;"",(RawData!O2575*ScoringModel!$B$14+RawData!P2575*ScoringModel!$B$15+RawData!Q2575*ScoringModel!$B$16+RawData!R2575*ScoringModel!$B$17+RawData!S2575*ScoringModel!$B$18+RawData!T2575*ScoringModel!$B$19+RawData!U2575*ScoringModel!$B$20)*0.01,"")</f>
        <v/>
      </c>
      <c r="P2575" t="str">
        <f>IF(A2575&lt;&gt;"",(RawData!V2575*ScoringModel!$B$24+RawData!W2575*ScoringModel!$B$25+RawData!X2575*ScoringModel!$B$26+RawData!Y2575*ScoringModel!$B$27+RawData!Z2575*ScoringModel!$B$28+RawData!AA2575*ScoringModel!$B$29+RawData!AB2575*ScoringModel!$B$30)*0.01,"")</f>
        <v/>
      </c>
      <c r="Q2575" s="19"/>
      <c r="R2575" s="19"/>
      <c r="S2575" s="19"/>
      <c r="T2575" s="19"/>
      <c r="U2575" s="19"/>
      <c r="V2575" s="19"/>
    </row>
    <row r="2576" spans="1:22" x14ac:dyDescent="0.25">
      <c r="A2576" t="str">
        <f>IF(RawData!A2576&lt;&gt;"",RawData!A2576,"")</f>
        <v/>
      </c>
      <c r="B2576" t="str">
        <f>IF(RawData!B2576&lt;&gt;"",CONCATENATE(RawData!B2576,", ",RawData!C2576),"")</f>
        <v/>
      </c>
      <c r="C2576" t="str">
        <f>IF(RawData!D2576&lt;&gt;"",RawData!D2576,"")</f>
        <v/>
      </c>
      <c r="D2576" s="28" t="str">
        <f>IF(RawData!E2576&lt;&gt;"",RawData!E2576,"")</f>
        <v/>
      </c>
      <c r="E2576" t="str">
        <f>IF(RawData!F2576&lt;&gt;"",CONCATENATE(RawData!F2576,", ",LEFT(RawData!G2576,1)),"")</f>
        <v/>
      </c>
      <c r="G2576" s="30" t="str">
        <f t="shared" si="40"/>
        <v/>
      </c>
      <c r="H2576" t="str">
        <f>IF(A2576&lt;&gt;"",VLOOKUP(G2576,ScoreRanges!$C$4:$E$8,3),"")</f>
        <v/>
      </c>
      <c r="J2576" s="30" t="str">
        <f>IF(AND(ConversionTable!$F$2&lt;&gt;"",A2576&lt;&gt;""),VLOOKUP(G2576,ConversionTable!B$2:D$402,3),"")</f>
        <v/>
      </c>
      <c r="K2576" t="str">
        <f>IF(AND(ConversionTable!$F$2&lt;&gt;"",A2576&lt;&gt;""),VLOOKUP(J2576,ConversionTable!I$4:K$7,3),"")</f>
        <v/>
      </c>
      <c r="M2576" t="str">
        <f>IF(A2576&lt;&gt;"",(RawData!AC2576*ScoringModel!$B$11+RawData!AD2576*ScoringModel!$B$21+RawData!AE2576*ScoringModel!$B$31)*0.01,"")</f>
        <v/>
      </c>
      <c r="N2576" t="str">
        <f>IF(A2576&lt;&gt;"",(RawData!H2576*ScoringModel!$B$4+RawData!I2576*ScoringModel!$B$5+RawData!J2576*ScoringModel!$B$6+RawData!K2576*ScoringModel!$B$7+RawData!L2576*ScoringModel!$B$8+RawData!M2576*ScoringModel!$B$9+RawData!N2576*ScoringModel!$B$10)*0.01,"")</f>
        <v/>
      </c>
      <c r="O2576" t="str">
        <f>IF(A2576&lt;&gt;"",(RawData!O2576*ScoringModel!$B$14+RawData!P2576*ScoringModel!$B$15+RawData!Q2576*ScoringModel!$B$16+RawData!R2576*ScoringModel!$B$17+RawData!S2576*ScoringModel!$B$18+RawData!T2576*ScoringModel!$B$19+RawData!U2576*ScoringModel!$B$20)*0.01,"")</f>
        <v/>
      </c>
      <c r="P2576" t="str">
        <f>IF(A2576&lt;&gt;"",(RawData!V2576*ScoringModel!$B$24+RawData!W2576*ScoringModel!$B$25+RawData!X2576*ScoringModel!$B$26+RawData!Y2576*ScoringModel!$B$27+RawData!Z2576*ScoringModel!$B$28+RawData!AA2576*ScoringModel!$B$29+RawData!AB2576*ScoringModel!$B$30)*0.01,"")</f>
        <v/>
      </c>
      <c r="Q2576" s="19"/>
      <c r="R2576" s="19"/>
      <c r="S2576" s="19"/>
      <c r="T2576" s="19"/>
      <c r="U2576" s="19"/>
      <c r="V2576" s="19"/>
    </row>
    <row r="2577" spans="1:22" x14ac:dyDescent="0.25">
      <c r="A2577" t="str">
        <f>IF(RawData!A2577&lt;&gt;"",RawData!A2577,"")</f>
        <v/>
      </c>
      <c r="B2577" t="str">
        <f>IF(RawData!B2577&lt;&gt;"",CONCATENATE(RawData!B2577,", ",RawData!C2577),"")</f>
        <v/>
      </c>
      <c r="C2577" t="str">
        <f>IF(RawData!D2577&lt;&gt;"",RawData!D2577,"")</f>
        <v/>
      </c>
      <c r="D2577" s="28" t="str">
        <f>IF(RawData!E2577&lt;&gt;"",RawData!E2577,"")</f>
        <v/>
      </c>
      <c r="E2577" t="str">
        <f>IF(RawData!F2577&lt;&gt;"",CONCATENATE(RawData!F2577,", ",LEFT(RawData!G2577,1)),"")</f>
        <v/>
      </c>
      <c r="G2577" s="30" t="str">
        <f t="shared" si="40"/>
        <v/>
      </c>
      <c r="H2577" t="str">
        <f>IF(A2577&lt;&gt;"",VLOOKUP(G2577,ScoreRanges!$C$4:$E$8,3),"")</f>
        <v/>
      </c>
      <c r="J2577" s="30" t="str">
        <f>IF(AND(ConversionTable!$F$2&lt;&gt;"",A2577&lt;&gt;""),VLOOKUP(G2577,ConversionTable!B$2:D$402,3),"")</f>
        <v/>
      </c>
      <c r="K2577" t="str">
        <f>IF(AND(ConversionTable!$F$2&lt;&gt;"",A2577&lt;&gt;""),VLOOKUP(J2577,ConversionTable!I$4:K$7,3),"")</f>
        <v/>
      </c>
      <c r="M2577" t="str">
        <f>IF(A2577&lt;&gt;"",(RawData!AC2577*ScoringModel!$B$11+RawData!AD2577*ScoringModel!$B$21+RawData!AE2577*ScoringModel!$B$31)*0.01,"")</f>
        <v/>
      </c>
      <c r="N2577" t="str">
        <f>IF(A2577&lt;&gt;"",(RawData!H2577*ScoringModel!$B$4+RawData!I2577*ScoringModel!$B$5+RawData!J2577*ScoringModel!$B$6+RawData!K2577*ScoringModel!$B$7+RawData!L2577*ScoringModel!$B$8+RawData!M2577*ScoringModel!$B$9+RawData!N2577*ScoringModel!$B$10)*0.01,"")</f>
        <v/>
      </c>
      <c r="O2577" t="str">
        <f>IF(A2577&lt;&gt;"",(RawData!O2577*ScoringModel!$B$14+RawData!P2577*ScoringModel!$B$15+RawData!Q2577*ScoringModel!$B$16+RawData!R2577*ScoringModel!$B$17+RawData!S2577*ScoringModel!$B$18+RawData!T2577*ScoringModel!$B$19+RawData!U2577*ScoringModel!$B$20)*0.01,"")</f>
        <v/>
      </c>
      <c r="P2577" t="str">
        <f>IF(A2577&lt;&gt;"",(RawData!V2577*ScoringModel!$B$24+RawData!W2577*ScoringModel!$B$25+RawData!X2577*ScoringModel!$B$26+RawData!Y2577*ScoringModel!$B$27+RawData!Z2577*ScoringModel!$B$28+RawData!AA2577*ScoringModel!$B$29+RawData!AB2577*ScoringModel!$B$30)*0.01,"")</f>
        <v/>
      </c>
      <c r="Q2577" s="19"/>
      <c r="R2577" s="19"/>
      <c r="S2577" s="19"/>
      <c r="T2577" s="19"/>
      <c r="U2577" s="19"/>
      <c r="V2577" s="19"/>
    </row>
    <row r="2578" spans="1:22" x14ac:dyDescent="0.25">
      <c r="A2578" t="str">
        <f>IF(RawData!A2578&lt;&gt;"",RawData!A2578,"")</f>
        <v/>
      </c>
      <c r="B2578" t="str">
        <f>IF(RawData!B2578&lt;&gt;"",CONCATENATE(RawData!B2578,", ",RawData!C2578),"")</f>
        <v/>
      </c>
      <c r="C2578" t="str">
        <f>IF(RawData!D2578&lt;&gt;"",RawData!D2578,"")</f>
        <v/>
      </c>
      <c r="D2578" s="28" t="str">
        <f>IF(RawData!E2578&lt;&gt;"",RawData!E2578,"")</f>
        <v/>
      </c>
      <c r="E2578" t="str">
        <f>IF(RawData!F2578&lt;&gt;"",CONCATENATE(RawData!F2578,", ",LEFT(RawData!G2578,1)),"")</f>
        <v/>
      </c>
      <c r="G2578" s="30" t="str">
        <f t="shared" si="40"/>
        <v/>
      </c>
      <c r="H2578" t="str">
        <f>IF(A2578&lt;&gt;"",VLOOKUP(G2578,ScoreRanges!$C$4:$E$8,3),"")</f>
        <v/>
      </c>
      <c r="J2578" s="30" t="str">
        <f>IF(AND(ConversionTable!$F$2&lt;&gt;"",A2578&lt;&gt;""),VLOOKUP(G2578,ConversionTable!B$2:D$402,3),"")</f>
        <v/>
      </c>
      <c r="K2578" t="str">
        <f>IF(AND(ConversionTable!$F$2&lt;&gt;"",A2578&lt;&gt;""),VLOOKUP(J2578,ConversionTable!I$4:K$7,3),"")</f>
        <v/>
      </c>
      <c r="M2578" t="str">
        <f>IF(A2578&lt;&gt;"",(RawData!AC2578*ScoringModel!$B$11+RawData!AD2578*ScoringModel!$B$21+RawData!AE2578*ScoringModel!$B$31)*0.01,"")</f>
        <v/>
      </c>
      <c r="N2578" t="str">
        <f>IF(A2578&lt;&gt;"",(RawData!H2578*ScoringModel!$B$4+RawData!I2578*ScoringModel!$B$5+RawData!J2578*ScoringModel!$B$6+RawData!K2578*ScoringModel!$B$7+RawData!L2578*ScoringModel!$B$8+RawData!M2578*ScoringModel!$B$9+RawData!N2578*ScoringModel!$B$10)*0.01,"")</f>
        <v/>
      </c>
      <c r="O2578" t="str">
        <f>IF(A2578&lt;&gt;"",(RawData!O2578*ScoringModel!$B$14+RawData!P2578*ScoringModel!$B$15+RawData!Q2578*ScoringModel!$B$16+RawData!R2578*ScoringModel!$B$17+RawData!S2578*ScoringModel!$B$18+RawData!T2578*ScoringModel!$B$19+RawData!U2578*ScoringModel!$B$20)*0.01,"")</f>
        <v/>
      </c>
      <c r="P2578" t="str">
        <f>IF(A2578&lt;&gt;"",(RawData!V2578*ScoringModel!$B$24+RawData!W2578*ScoringModel!$B$25+RawData!X2578*ScoringModel!$B$26+RawData!Y2578*ScoringModel!$B$27+RawData!Z2578*ScoringModel!$B$28+RawData!AA2578*ScoringModel!$B$29+RawData!AB2578*ScoringModel!$B$30)*0.01,"")</f>
        <v/>
      </c>
      <c r="Q2578" s="19"/>
      <c r="R2578" s="19"/>
      <c r="S2578" s="19"/>
      <c r="T2578" s="19"/>
      <c r="U2578" s="19"/>
      <c r="V2578" s="19"/>
    </row>
    <row r="2579" spans="1:22" x14ac:dyDescent="0.25">
      <c r="A2579" t="str">
        <f>IF(RawData!A2579&lt;&gt;"",RawData!A2579,"")</f>
        <v/>
      </c>
      <c r="B2579" t="str">
        <f>IF(RawData!B2579&lt;&gt;"",CONCATENATE(RawData!B2579,", ",RawData!C2579),"")</f>
        <v/>
      </c>
      <c r="C2579" t="str">
        <f>IF(RawData!D2579&lt;&gt;"",RawData!D2579,"")</f>
        <v/>
      </c>
      <c r="D2579" s="28" t="str">
        <f>IF(RawData!E2579&lt;&gt;"",RawData!E2579,"")</f>
        <v/>
      </c>
      <c r="E2579" t="str">
        <f>IF(RawData!F2579&lt;&gt;"",CONCATENATE(RawData!F2579,", ",LEFT(RawData!G2579,1)),"")</f>
        <v/>
      </c>
      <c r="G2579" s="30" t="str">
        <f t="shared" si="40"/>
        <v/>
      </c>
      <c r="H2579" t="str">
        <f>IF(A2579&lt;&gt;"",VLOOKUP(G2579,ScoreRanges!$C$4:$E$8,3),"")</f>
        <v/>
      </c>
      <c r="J2579" s="30" t="str">
        <f>IF(AND(ConversionTable!$F$2&lt;&gt;"",A2579&lt;&gt;""),VLOOKUP(G2579,ConversionTable!B$2:D$402,3),"")</f>
        <v/>
      </c>
      <c r="K2579" t="str">
        <f>IF(AND(ConversionTable!$F$2&lt;&gt;"",A2579&lt;&gt;""),VLOOKUP(J2579,ConversionTable!I$4:K$7,3),"")</f>
        <v/>
      </c>
      <c r="M2579" t="str">
        <f>IF(A2579&lt;&gt;"",(RawData!AC2579*ScoringModel!$B$11+RawData!AD2579*ScoringModel!$B$21+RawData!AE2579*ScoringModel!$B$31)*0.01,"")</f>
        <v/>
      </c>
      <c r="N2579" t="str">
        <f>IF(A2579&lt;&gt;"",(RawData!H2579*ScoringModel!$B$4+RawData!I2579*ScoringModel!$B$5+RawData!J2579*ScoringModel!$B$6+RawData!K2579*ScoringModel!$B$7+RawData!L2579*ScoringModel!$B$8+RawData!M2579*ScoringModel!$B$9+RawData!N2579*ScoringModel!$B$10)*0.01,"")</f>
        <v/>
      </c>
      <c r="O2579" t="str">
        <f>IF(A2579&lt;&gt;"",(RawData!O2579*ScoringModel!$B$14+RawData!P2579*ScoringModel!$B$15+RawData!Q2579*ScoringModel!$B$16+RawData!R2579*ScoringModel!$B$17+RawData!S2579*ScoringModel!$B$18+RawData!T2579*ScoringModel!$B$19+RawData!U2579*ScoringModel!$B$20)*0.01,"")</f>
        <v/>
      </c>
      <c r="P2579" t="str">
        <f>IF(A2579&lt;&gt;"",(RawData!V2579*ScoringModel!$B$24+RawData!W2579*ScoringModel!$B$25+RawData!X2579*ScoringModel!$B$26+RawData!Y2579*ScoringModel!$B$27+RawData!Z2579*ScoringModel!$B$28+RawData!AA2579*ScoringModel!$B$29+RawData!AB2579*ScoringModel!$B$30)*0.01,"")</f>
        <v/>
      </c>
      <c r="Q2579" s="19"/>
      <c r="R2579" s="19"/>
      <c r="S2579" s="19"/>
      <c r="T2579" s="19"/>
      <c r="U2579" s="19"/>
      <c r="V2579" s="19"/>
    </row>
    <row r="2580" spans="1:22" x14ac:dyDescent="0.25">
      <c r="A2580" t="str">
        <f>IF(RawData!A2580&lt;&gt;"",RawData!A2580,"")</f>
        <v/>
      </c>
      <c r="B2580" t="str">
        <f>IF(RawData!B2580&lt;&gt;"",CONCATENATE(RawData!B2580,", ",RawData!C2580),"")</f>
        <v/>
      </c>
      <c r="C2580" t="str">
        <f>IF(RawData!D2580&lt;&gt;"",RawData!D2580,"")</f>
        <v/>
      </c>
      <c r="D2580" s="28" t="str">
        <f>IF(RawData!E2580&lt;&gt;"",RawData!E2580,"")</f>
        <v/>
      </c>
      <c r="E2580" t="str">
        <f>IF(RawData!F2580&lt;&gt;"",CONCATENATE(RawData!F2580,", ",LEFT(RawData!G2580,1)),"")</f>
        <v/>
      </c>
      <c r="G2580" s="30" t="str">
        <f t="shared" si="40"/>
        <v/>
      </c>
      <c r="H2580" t="str">
        <f>IF(A2580&lt;&gt;"",VLOOKUP(G2580,ScoreRanges!$C$4:$E$8,3),"")</f>
        <v/>
      </c>
      <c r="J2580" s="30" t="str">
        <f>IF(AND(ConversionTable!$F$2&lt;&gt;"",A2580&lt;&gt;""),VLOOKUP(G2580,ConversionTable!B$2:D$402,3),"")</f>
        <v/>
      </c>
      <c r="K2580" t="str">
        <f>IF(AND(ConversionTable!$F$2&lt;&gt;"",A2580&lt;&gt;""),VLOOKUP(J2580,ConversionTable!I$4:K$7,3),"")</f>
        <v/>
      </c>
      <c r="M2580" t="str">
        <f>IF(A2580&lt;&gt;"",(RawData!AC2580*ScoringModel!$B$11+RawData!AD2580*ScoringModel!$B$21+RawData!AE2580*ScoringModel!$B$31)*0.01,"")</f>
        <v/>
      </c>
      <c r="N2580" t="str">
        <f>IF(A2580&lt;&gt;"",(RawData!H2580*ScoringModel!$B$4+RawData!I2580*ScoringModel!$B$5+RawData!J2580*ScoringModel!$B$6+RawData!K2580*ScoringModel!$B$7+RawData!L2580*ScoringModel!$B$8+RawData!M2580*ScoringModel!$B$9+RawData!N2580*ScoringModel!$B$10)*0.01,"")</f>
        <v/>
      </c>
      <c r="O2580" t="str">
        <f>IF(A2580&lt;&gt;"",(RawData!O2580*ScoringModel!$B$14+RawData!P2580*ScoringModel!$B$15+RawData!Q2580*ScoringModel!$B$16+RawData!R2580*ScoringModel!$B$17+RawData!S2580*ScoringModel!$B$18+RawData!T2580*ScoringModel!$B$19+RawData!U2580*ScoringModel!$B$20)*0.01,"")</f>
        <v/>
      </c>
      <c r="P2580" t="str">
        <f>IF(A2580&lt;&gt;"",(RawData!V2580*ScoringModel!$B$24+RawData!W2580*ScoringModel!$B$25+RawData!X2580*ScoringModel!$B$26+RawData!Y2580*ScoringModel!$B$27+RawData!Z2580*ScoringModel!$B$28+RawData!AA2580*ScoringModel!$B$29+RawData!AB2580*ScoringModel!$B$30)*0.01,"")</f>
        <v/>
      </c>
      <c r="Q2580" s="19"/>
      <c r="R2580" s="19"/>
      <c r="S2580" s="19"/>
      <c r="T2580" s="19"/>
      <c r="U2580" s="19"/>
      <c r="V2580" s="19"/>
    </row>
    <row r="2581" spans="1:22" x14ac:dyDescent="0.25">
      <c r="A2581" t="str">
        <f>IF(RawData!A2581&lt;&gt;"",RawData!A2581,"")</f>
        <v/>
      </c>
      <c r="B2581" t="str">
        <f>IF(RawData!B2581&lt;&gt;"",CONCATENATE(RawData!B2581,", ",RawData!C2581),"")</f>
        <v/>
      </c>
      <c r="C2581" t="str">
        <f>IF(RawData!D2581&lt;&gt;"",RawData!D2581,"")</f>
        <v/>
      </c>
      <c r="D2581" s="28" t="str">
        <f>IF(RawData!E2581&lt;&gt;"",RawData!E2581,"")</f>
        <v/>
      </c>
      <c r="E2581" t="str">
        <f>IF(RawData!F2581&lt;&gt;"",CONCATENATE(RawData!F2581,", ",LEFT(RawData!G2581,1)),"")</f>
        <v/>
      </c>
      <c r="G2581" s="30" t="str">
        <f t="shared" si="40"/>
        <v/>
      </c>
      <c r="H2581" t="str">
        <f>IF(A2581&lt;&gt;"",VLOOKUP(G2581,ScoreRanges!$C$4:$E$8,3),"")</f>
        <v/>
      </c>
      <c r="J2581" s="30" t="str">
        <f>IF(AND(ConversionTable!$F$2&lt;&gt;"",A2581&lt;&gt;""),VLOOKUP(G2581,ConversionTable!B$2:D$402,3),"")</f>
        <v/>
      </c>
      <c r="K2581" t="str">
        <f>IF(AND(ConversionTable!$F$2&lt;&gt;"",A2581&lt;&gt;""),VLOOKUP(J2581,ConversionTable!I$4:K$7,3),"")</f>
        <v/>
      </c>
      <c r="M2581" t="str">
        <f>IF(A2581&lt;&gt;"",(RawData!AC2581*ScoringModel!$B$11+RawData!AD2581*ScoringModel!$B$21+RawData!AE2581*ScoringModel!$B$31)*0.01,"")</f>
        <v/>
      </c>
      <c r="N2581" t="str">
        <f>IF(A2581&lt;&gt;"",(RawData!H2581*ScoringModel!$B$4+RawData!I2581*ScoringModel!$B$5+RawData!J2581*ScoringModel!$B$6+RawData!K2581*ScoringModel!$B$7+RawData!L2581*ScoringModel!$B$8+RawData!M2581*ScoringModel!$B$9+RawData!N2581*ScoringModel!$B$10)*0.01,"")</f>
        <v/>
      </c>
      <c r="O2581" t="str">
        <f>IF(A2581&lt;&gt;"",(RawData!O2581*ScoringModel!$B$14+RawData!P2581*ScoringModel!$B$15+RawData!Q2581*ScoringModel!$B$16+RawData!R2581*ScoringModel!$B$17+RawData!S2581*ScoringModel!$B$18+RawData!T2581*ScoringModel!$B$19+RawData!U2581*ScoringModel!$B$20)*0.01,"")</f>
        <v/>
      </c>
      <c r="P2581" t="str">
        <f>IF(A2581&lt;&gt;"",(RawData!V2581*ScoringModel!$B$24+RawData!W2581*ScoringModel!$B$25+RawData!X2581*ScoringModel!$B$26+RawData!Y2581*ScoringModel!$B$27+RawData!Z2581*ScoringModel!$B$28+RawData!AA2581*ScoringModel!$B$29+RawData!AB2581*ScoringModel!$B$30)*0.01,"")</f>
        <v/>
      </c>
      <c r="Q2581" s="19"/>
      <c r="R2581" s="19"/>
      <c r="S2581" s="19"/>
      <c r="T2581" s="19"/>
      <c r="U2581" s="19"/>
      <c r="V2581" s="19"/>
    </row>
    <row r="2582" spans="1:22" x14ac:dyDescent="0.25">
      <c r="A2582" t="str">
        <f>IF(RawData!A2582&lt;&gt;"",RawData!A2582,"")</f>
        <v/>
      </c>
      <c r="B2582" t="str">
        <f>IF(RawData!B2582&lt;&gt;"",CONCATENATE(RawData!B2582,", ",RawData!C2582),"")</f>
        <v/>
      </c>
      <c r="C2582" t="str">
        <f>IF(RawData!D2582&lt;&gt;"",RawData!D2582,"")</f>
        <v/>
      </c>
      <c r="D2582" s="28" t="str">
        <f>IF(RawData!E2582&lt;&gt;"",RawData!E2582,"")</f>
        <v/>
      </c>
      <c r="E2582" t="str">
        <f>IF(RawData!F2582&lt;&gt;"",CONCATENATE(RawData!F2582,", ",LEFT(RawData!G2582,1)),"")</f>
        <v/>
      </c>
      <c r="G2582" s="30" t="str">
        <f t="shared" si="40"/>
        <v/>
      </c>
      <c r="H2582" t="str">
        <f>IF(A2582&lt;&gt;"",VLOOKUP(G2582,ScoreRanges!$C$4:$E$8,3),"")</f>
        <v/>
      </c>
      <c r="J2582" s="30" t="str">
        <f>IF(AND(ConversionTable!$F$2&lt;&gt;"",A2582&lt;&gt;""),VLOOKUP(G2582,ConversionTable!B$2:D$402,3),"")</f>
        <v/>
      </c>
      <c r="K2582" t="str">
        <f>IF(AND(ConversionTable!$F$2&lt;&gt;"",A2582&lt;&gt;""),VLOOKUP(J2582,ConversionTable!I$4:K$7,3),"")</f>
        <v/>
      </c>
      <c r="M2582" t="str">
        <f>IF(A2582&lt;&gt;"",(RawData!AC2582*ScoringModel!$B$11+RawData!AD2582*ScoringModel!$B$21+RawData!AE2582*ScoringModel!$B$31)*0.01,"")</f>
        <v/>
      </c>
      <c r="N2582" t="str">
        <f>IF(A2582&lt;&gt;"",(RawData!H2582*ScoringModel!$B$4+RawData!I2582*ScoringModel!$B$5+RawData!J2582*ScoringModel!$B$6+RawData!K2582*ScoringModel!$B$7+RawData!L2582*ScoringModel!$B$8+RawData!M2582*ScoringModel!$B$9+RawData!N2582*ScoringModel!$B$10)*0.01,"")</f>
        <v/>
      </c>
      <c r="O2582" t="str">
        <f>IF(A2582&lt;&gt;"",(RawData!O2582*ScoringModel!$B$14+RawData!P2582*ScoringModel!$B$15+RawData!Q2582*ScoringModel!$B$16+RawData!R2582*ScoringModel!$B$17+RawData!S2582*ScoringModel!$B$18+RawData!T2582*ScoringModel!$B$19+RawData!U2582*ScoringModel!$B$20)*0.01,"")</f>
        <v/>
      </c>
      <c r="P2582" t="str">
        <f>IF(A2582&lt;&gt;"",(RawData!V2582*ScoringModel!$B$24+RawData!W2582*ScoringModel!$B$25+RawData!X2582*ScoringModel!$B$26+RawData!Y2582*ScoringModel!$B$27+RawData!Z2582*ScoringModel!$B$28+RawData!AA2582*ScoringModel!$B$29+RawData!AB2582*ScoringModel!$B$30)*0.01,"")</f>
        <v/>
      </c>
      <c r="Q2582" s="19"/>
      <c r="R2582" s="19"/>
      <c r="S2582" s="19"/>
      <c r="T2582" s="19"/>
      <c r="U2582" s="19"/>
      <c r="V2582" s="19"/>
    </row>
    <row r="2583" spans="1:22" x14ac:dyDescent="0.25">
      <c r="A2583" t="str">
        <f>IF(RawData!A2583&lt;&gt;"",RawData!A2583,"")</f>
        <v/>
      </c>
      <c r="B2583" t="str">
        <f>IF(RawData!B2583&lt;&gt;"",CONCATENATE(RawData!B2583,", ",RawData!C2583),"")</f>
        <v/>
      </c>
      <c r="C2583" t="str">
        <f>IF(RawData!D2583&lt;&gt;"",RawData!D2583,"")</f>
        <v/>
      </c>
      <c r="D2583" s="28" t="str">
        <f>IF(RawData!E2583&lt;&gt;"",RawData!E2583,"")</f>
        <v/>
      </c>
      <c r="E2583" t="str">
        <f>IF(RawData!F2583&lt;&gt;"",CONCATENATE(RawData!F2583,", ",LEFT(RawData!G2583,1)),"")</f>
        <v/>
      </c>
      <c r="G2583" s="30" t="str">
        <f t="shared" si="40"/>
        <v/>
      </c>
      <c r="H2583" t="str">
        <f>IF(A2583&lt;&gt;"",VLOOKUP(G2583,ScoreRanges!$C$4:$E$8,3),"")</f>
        <v/>
      </c>
      <c r="J2583" s="30" t="str">
        <f>IF(AND(ConversionTable!$F$2&lt;&gt;"",A2583&lt;&gt;""),VLOOKUP(G2583,ConversionTable!B$2:D$402,3),"")</f>
        <v/>
      </c>
      <c r="K2583" t="str">
        <f>IF(AND(ConversionTable!$F$2&lt;&gt;"",A2583&lt;&gt;""),VLOOKUP(J2583,ConversionTable!I$4:K$7,3),"")</f>
        <v/>
      </c>
      <c r="M2583" t="str">
        <f>IF(A2583&lt;&gt;"",(RawData!AC2583*ScoringModel!$B$11+RawData!AD2583*ScoringModel!$B$21+RawData!AE2583*ScoringModel!$B$31)*0.01,"")</f>
        <v/>
      </c>
      <c r="N2583" t="str">
        <f>IF(A2583&lt;&gt;"",(RawData!H2583*ScoringModel!$B$4+RawData!I2583*ScoringModel!$B$5+RawData!J2583*ScoringModel!$B$6+RawData!K2583*ScoringModel!$B$7+RawData!L2583*ScoringModel!$B$8+RawData!M2583*ScoringModel!$B$9+RawData!N2583*ScoringModel!$B$10)*0.01,"")</f>
        <v/>
      </c>
      <c r="O2583" t="str">
        <f>IF(A2583&lt;&gt;"",(RawData!O2583*ScoringModel!$B$14+RawData!P2583*ScoringModel!$B$15+RawData!Q2583*ScoringModel!$B$16+RawData!R2583*ScoringModel!$B$17+RawData!S2583*ScoringModel!$B$18+RawData!T2583*ScoringModel!$B$19+RawData!U2583*ScoringModel!$B$20)*0.01,"")</f>
        <v/>
      </c>
      <c r="P2583" t="str">
        <f>IF(A2583&lt;&gt;"",(RawData!V2583*ScoringModel!$B$24+RawData!W2583*ScoringModel!$B$25+RawData!X2583*ScoringModel!$B$26+RawData!Y2583*ScoringModel!$B$27+RawData!Z2583*ScoringModel!$B$28+RawData!AA2583*ScoringModel!$B$29+RawData!AB2583*ScoringModel!$B$30)*0.01,"")</f>
        <v/>
      </c>
      <c r="Q2583" s="19"/>
      <c r="R2583" s="19"/>
      <c r="S2583" s="19"/>
      <c r="T2583" s="19"/>
      <c r="U2583" s="19"/>
      <c r="V2583" s="19"/>
    </row>
    <row r="2584" spans="1:22" x14ac:dyDescent="0.25">
      <c r="A2584" t="str">
        <f>IF(RawData!A2584&lt;&gt;"",RawData!A2584,"")</f>
        <v/>
      </c>
      <c r="B2584" t="str">
        <f>IF(RawData!B2584&lt;&gt;"",CONCATENATE(RawData!B2584,", ",RawData!C2584),"")</f>
        <v/>
      </c>
      <c r="C2584" t="str">
        <f>IF(RawData!D2584&lt;&gt;"",RawData!D2584,"")</f>
        <v/>
      </c>
      <c r="D2584" s="28" t="str">
        <f>IF(RawData!E2584&lt;&gt;"",RawData!E2584,"")</f>
        <v/>
      </c>
      <c r="E2584" t="str">
        <f>IF(RawData!F2584&lt;&gt;"",CONCATENATE(RawData!F2584,", ",LEFT(RawData!G2584,1)),"")</f>
        <v/>
      </c>
      <c r="G2584" s="30" t="str">
        <f t="shared" si="40"/>
        <v/>
      </c>
      <c r="H2584" t="str">
        <f>IF(A2584&lt;&gt;"",VLOOKUP(G2584,ScoreRanges!$C$4:$E$8,3),"")</f>
        <v/>
      </c>
      <c r="J2584" s="30" t="str">
        <f>IF(AND(ConversionTable!$F$2&lt;&gt;"",A2584&lt;&gt;""),VLOOKUP(G2584,ConversionTable!B$2:D$402,3),"")</f>
        <v/>
      </c>
      <c r="K2584" t="str">
        <f>IF(AND(ConversionTable!$F$2&lt;&gt;"",A2584&lt;&gt;""),VLOOKUP(J2584,ConversionTable!I$4:K$7,3),"")</f>
        <v/>
      </c>
      <c r="M2584" t="str">
        <f>IF(A2584&lt;&gt;"",(RawData!AC2584*ScoringModel!$B$11+RawData!AD2584*ScoringModel!$B$21+RawData!AE2584*ScoringModel!$B$31)*0.01,"")</f>
        <v/>
      </c>
      <c r="N2584" t="str">
        <f>IF(A2584&lt;&gt;"",(RawData!H2584*ScoringModel!$B$4+RawData!I2584*ScoringModel!$B$5+RawData!J2584*ScoringModel!$B$6+RawData!K2584*ScoringModel!$B$7+RawData!L2584*ScoringModel!$B$8+RawData!M2584*ScoringModel!$B$9+RawData!N2584*ScoringModel!$B$10)*0.01,"")</f>
        <v/>
      </c>
      <c r="O2584" t="str">
        <f>IF(A2584&lt;&gt;"",(RawData!O2584*ScoringModel!$B$14+RawData!P2584*ScoringModel!$B$15+RawData!Q2584*ScoringModel!$B$16+RawData!R2584*ScoringModel!$B$17+RawData!S2584*ScoringModel!$B$18+RawData!T2584*ScoringModel!$B$19+RawData!U2584*ScoringModel!$B$20)*0.01,"")</f>
        <v/>
      </c>
      <c r="P2584" t="str">
        <f>IF(A2584&lt;&gt;"",(RawData!V2584*ScoringModel!$B$24+RawData!W2584*ScoringModel!$B$25+RawData!X2584*ScoringModel!$B$26+RawData!Y2584*ScoringModel!$B$27+RawData!Z2584*ScoringModel!$B$28+RawData!AA2584*ScoringModel!$B$29+RawData!AB2584*ScoringModel!$B$30)*0.01,"")</f>
        <v/>
      </c>
      <c r="Q2584" s="19"/>
      <c r="R2584" s="19"/>
      <c r="S2584" s="19"/>
      <c r="T2584" s="19"/>
      <c r="U2584" s="19"/>
      <c r="V2584" s="19"/>
    </row>
    <row r="2585" spans="1:22" x14ac:dyDescent="0.25">
      <c r="A2585" t="str">
        <f>IF(RawData!A2585&lt;&gt;"",RawData!A2585,"")</f>
        <v/>
      </c>
      <c r="B2585" t="str">
        <f>IF(RawData!B2585&lt;&gt;"",CONCATENATE(RawData!B2585,", ",RawData!C2585),"")</f>
        <v/>
      </c>
      <c r="C2585" t="str">
        <f>IF(RawData!D2585&lt;&gt;"",RawData!D2585,"")</f>
        <v/>
      </c>
      <c r="D2585" s="28" t="str">
        <f>IF(RawData!E2585&lt;&gt;"",RawData!E2585,"")</f>
        <v/>
      </c>
      <c r="E2585" t="str">
        <f>IF(RawData!F2585&lt;&gt;"",CONCATENATE(RawData!F2585,", ",LEFT(RawData!G2585,1)),"")</f>
        <v/>
      </c>
      <c r="G2585" s="30" t="str">
        <f t="shared" si="40"/>
        <v/>
      </c>
      <c r="H2585" t="str">
        <f>IF(A2585&lt;&gt;"",VLOOKUP(G2585,ScoreRanges!$C$4:$E$8,3),"")</f>
        <v/>
      </c>
      <c r="J2585" s="30" t="str">
        <f>IF(AND(ConversionTable!$F$2&lt;&gt;"",A2585&lt;&gt;""),VLOOKUP(G2585,ConversionTable!B$2:D$402,3),"")</f>
        <v/>
      </c>
      <c r="K2585" t="str">
        <f>IF(AND(ConversionTable!$F$2&lt;&gt;"",A2585&lt;&gt;""),VLOOKUP(J2585,ConversionTable!I$4:K$7,3),"")</f>
        <v/>
      </c>
      <c r="M2585" t="str">
        <f>IF(A2585&lt;&gt;"",(RawData!AC2585*ScoringModel!$B$11+RawData!AD2585*ScoringModel!$B$21+RawData!AE2585*ScoringModel!$B$31)*0.01,"")</f>
        <v/>
      </c>
      <c r="N2585" t="str">
        <f>IF(A2585&lt;&gt;"",(RawData!H2585*ScoringModel!$B$4+RawData!I2585*ScoringModel!$B$5+RawData!J2585*ScoringModel!$B$6+RawData!K2585*ScoringModel!$B$7+RawData!L2585*ScoringModel!$B$8+RawData!M2585*ScoringModel!$B$9+RawData!N2585*ScoringModel!$B$10)*0.01,"")</f>
        <v/>
      </c>
      <c r="O2585" t="str">
        <f>IF(A2585&lt;&gt;"",(RawData!O2585*ScoringModel!$B$14+RawData!P2585*ScoringModel!$B$15+RawData!Q2585*ScoringModel!$B$16+RawData!R2585*ScoringModel!$B$17+RawData!S2585*ScoringModel!$B$18+RawData!T2585*ScoringModel!$B$19+RawData!U2585*ScoringModel!$B$20)*0.01,"")</f>
        <v/>
      </c>
      <c r="P2585" t="str">
        <f>IF(A2585&lt;&gt;"",(RawData!V2585*ScoringModel!$B$24+RawData!W2585*ScoringModel!$B$25+RawData!X2585*ScoringModel!$B$26+RawData!Y2585*ScoringModel!$B$27+RawData!Z2585*ScoringModel!$B$28+RawData!AA2585*ScoringModel!$B$29+RawData!AB2585*ScoringModel!$B$30)*0.01,"")</f>
        <v/>
      </c>
      <c r="Q2585" s="19"/>
      <c r="R2585" s="19"/>
      <c r="S2585" s="19"/>
      <c r="T2585" s="19"/>
      <c r="U2585" s="19"/>
      <c r="V2585" s="19"/>
    </row>
    <row r="2586" spans="1:22" x14ac:dyDescent="0.25">
      <c r="A2586" t="str">
        <f>IF(RawData!A2586&lt;&gt;"",RawData!A2586,"")</f>
        <v/>
      </c>
      <c r="B2586" t="str">
        <f>IF(RawData!B2586&lt;&gt;"",CONCATENATE(RawData!B2586,", ",RawData!C2586),"")</f>
        <v/>
      </c>
      <c r="C2586" t="str">
        <f>IF(RawData!D2586&lt;&gt;"",RawData!D2586,"")</f>
        <v/>
      </c>
      <c r="D2586" s="28" t="str">
        <f>IF(RawData!E2586&lt;&gt;"",RawData!E2586,"")</f>
        <v/>
      </c>
      <c r="E2586" t="str">
        <f>IF(RawData!F2586&lt;&gt;"",CONCATENATE(RawData!F2586,", ",LEFT(RawData!G2586,1)),"")</f>
        <v/>
      </c>
      <c r="G2586" s="30" t="str">
        <f t="shared" si="40"/>
        <v/>
      </c>
      <c r="H2586" t="str">
        <f>IF(A2586&lt;&gt;"",VLOOKUP(G2586,ScoreRanges!$C$4:$E$8,3),"")</f>
        <v/>
      </c>
      <c r="J2586" s="30" t="str">
        <f>IF(AND(ConversionTable!$F$2&lt;&gt;"",A2586&lt;&gt;""),VLOOKUP(G2586,ConversionTable!B$2:D$402,3),"")</f>
        <v/>
      </c>
      <c r="K2586" t="str">
        <f>IF(AND(ConversionTable!$F$2&lt;&gt;"",A2586&lt;&gt;""),VLOOKUP(J2586,ConversionTable!I$4:K$7,3),"")</f>
        <v/>
      </c>
      <c r="M2586" t="str">
        <f>IF(A2586&lt;&gt;"",(RawData!AC2586*ScoringModel!$B$11+RawData!AD2586*ScoringModel!$B$21+RawData!AE2586*ScoringModel!$B$31)*0.01,"")</f>
        <v/>
      </c>
      <c r="N2586" t="str">
        <f>IF(A2586&lt;&gt;"",(RawData!H2586*ScoringModel!$B$4+RawData!I2586*ScoringModel!$B$5+RawData!J2586*ScoringModel!$B$6+RawData!K2586*ScoringModel!$B$7+RawData!L2586*ScoringModel!$B$8+RawData!M2586*ScoringModel!$B$9+RawData!N2586*ScoringModel!$B$10)*0.01,"")</f>
        <v/>
      </c>
      <c r="O2586" t="str">
        <f>IF(A2586&lt;&gt;"",(RawData!O2586*ScoringModel!$B$14+RawData!P2586*ScoringModel!$B$15+RawData!Q2586*ScoringModel!$B$16+RawData!R2586*ScoringModel!$B$17+RawData!S2586*ScoringModel!$B$18+RawData!T2586*ScoringModel!$B$19+RawData!U2586*ScoringModel!$B$20)*0.01,"")</f>
        <v/>
      </c>
      <c r="P2586" t="str">
        <f>IF(A2586&lt;&gt;"",(RawData!V2586*ScoringModel!$B$24+RawData!W2586*ScoringModel!$B$25+RawData!X2586*ScoringModel!$B$26+RawData!Y2586*ScoringModel!$B$27+RawData!Z2586*ScoringModel!$B$28+RawData!AA2586*ScoringModel!$B$29+RawData!AB2586*ScoringModel!$B$30)*0.01,"")</f>
        <v/>
      </c>
      <c r="Q2586" s="19"/>
      <c r="R2586" s="19"/>
      <c r="S2586" s="19"/>
      <c r="T2586" s="19"/>
      <c r="U2586" s="19"/>
      <c r="V2586" s="19"/>
    </row>
    <row r="2587" spans="1:22" x14ac:dyDescent="0.25">
      <c r="A2587" t="str">
        <f>IF(RawData!A2587&lt;&gt;"",RawData!A2587,"")</f>
        <v/>
      </c>
      <c r="B2587" t="str">
        <f>IF(RawData!B2587&lt;&gt;"",CONCATENATE(RawData!B2587,", ",RawData!C2587),"")</f>
        <v/>
      </c>
      <c r="C2587" t="str">
        <f>IF(RawData!D2587&lt;&gt;"",RawData!D2587,"")</f>
        <v/>
      </c>
      <c r="D2587" s="28" t="str">
        <f>IF(RawData!E2587&lt;&gt;"",RawData!E2587,"")</f>
        <v/>
      </c>
      <c r="E2587" t="str">
        <f>IF(RawData!F2587&lt;&gt;"",CONCATENATE(RawData!F2587,", ",LEFT(RawData!G2587,1)),"")</f>
        <v/>
      </c>
      <c r="G2587" s="30" t="str">
        <f t="shared" si="40"/>
        <v/>
      </c>
      <c r="H2587" t="str">
        <f>IF(A2587&lt;&gt;"",VLOOKUP(G2587,ScoreRanges!$C$4:$E$8,3),"")</f>
        <v/>
      </c>
      <c r="J2587" s="30" t="str">
        <f>IF(AND(ConversionTable!$F$2&lt;&gt;"",A2587&lt;&gt;""),VLOOKUP(G2587,ConversionTable!B$2:D$402,3),"")</f>
        <v/>
      </c>
      <c r="K2587" t="str">
        <f>IF(AND(ConversionTable!$F$2&lt;&gt;"",A2587&lt;&gt;""),VLOOKUP(J2587,ConversionTable!I$4:K$7,3),"")</f>
        <v/>
      </c>
      <c r="M2587" t="str">
        <f>IF(A2587&lt;&gt;"",(RawData!AC2587*ScoringModel!$B$11+RawData!AD2587*ScoringModel!$B$21+RawData!AE2587*ScoringModel!$B$31)*0.01,"")</f>
        <v/>
      </c>
      <c r="N2587" t="str">
        <f>IF(A2587&lt;&gt;"",(RawData!H2587*ScoringModel!$B$4+RawData!I2587*ScoringModel!$B$5+RawData!J2587*ScoringModel!$B$6+RawData!K2587*ScoringModel!$B$7+RawData!L2587*ScoringModel!$B$8+RawData!M2587*ScoringModel!$B$9+RawData!N2587*ScoringModel!$B$10)*0.01,"")</f>
        <v/>
      </c>
      <c r="O2587" t="str">
        <f>IF(A2587&lt;&gt;"",(RawData!O2587*ScoringModel!$B$14+RawData!P2587*ScoringModel!$B$15+RawData!Q2587*ScoringModel!$B$16+RawData!R2587*ScoringModel!$B$17+RawData!S2587*ScoringModel!$B$18+RawData!T2587*ScoringModel!$B$19+RawData!U2587*ScoringModel!$B$20)*0.01,"")</f>
        <v/>
      </c>
      <c r="P2587" t="str">
        <f>IF(A2587&lt;&gt;"",(RawData!V2587*ScoringModel!$B$24+RawData!W2587*ScoringModel!$B$25+RawData!X2587*ScoringModel!$B$26+RawData!Y2587*ScoringModel!$B$27+RawData!Z2587*ScoringModel!$B$28+RawData!AA2587*ScoringModel!$B$29+RawData!AB2587*ScoringModel!$B$30)*0.01,"")</f>
        <v/>
      </c>
      <c r="Q2587" s="19"/>
      <c r="R2587" s="19"/>
      <c r="S2587" s="19"/>
      <c r="T2587" s="19"/>
      <c r="U2587" s="19"/>
      <c r="V2587" s="19"/>
    </row>
    <row r="2588" spans="1:22" x14ac:dyDescent="0.25">
      <c r="A2588" t="str">
        <f>IF(RawData!A2588&lt;&gt;"",RawData!A2588,"")</f>
        <v/>
      </c>
      <c r="B2588" t="str">
        <f>IF(RawData!B2588&lt;&gt;"",CONCATENATE(RawData!B2588,", ",RawData!C2588),"")</f>
        <v/>
      </c>
      <c r="C2588" t="str">
        <f>IF(RawData!D2588&lt;&gt;"",RawData!D2588,"")</f>
        <v/>
      </c>
      <c r="D2588" s="28" t="str">
        <f>IF(RawData!E2588&lt;&gt;"",RawData!E2588,"")</f>
        <v/>
      </c>
      <c r="E2588" t="str">
        <f>IF(RawData!F2588&lt;&gt;"",CONCATENATE(RawData!F2588,", ",LEFT(RawData!G2588,1)),"")</f>
        <v/>
      </c>
      <c r="G2588" s="30" t="str">
        <f t="shared" si="40"/>
        <v/>
      </c>
      <c r="H2588" t="str">
        <f>IF(A2588&lt;&gt;"",VLOOKUP(G2588,ScoreRanges!$C$4:$E$8,3),"")</f>
        <v/>
      </c>
      <c r="J2588" s="30" t="str">
        <f>IF(AND(ConversionTable!$F$2&lt;&gt;"",A2588&lt;&gt;""),VLOOKUP(G2588,ConversionTable!B$2:D$402,3),"")</f>
        <v/>
      </c>
      <c r="K2588" t="str">
        <f>IF(AND(ConversionTable!$F$2&lt;&gt;"",A2588&lt;&gt;""),VLOOKUP(J2588,ConversionTable!I$4:K$7,3),"")</f>
        <v/>
      </c>
      <c r="M2588" t="str">
        <f>IF(A2588&lt;&gt;"",(RawData!AC2588*ScoringModel!$B$11+RawData!AD2588*ScoringModel!$B$21+RawData!AE2588*ScoringModel!$B$31)*0.01,"")</f>
        <v/>
      </c>
      <c r="N2588" t="str">
        <f>IF(A2588&lt;&gt;"",(RawData!H2588*ScoringModel!$B$4+RawData!I2588*ScoringModel!$B$5+RawData!J2588*ScoringModel!$B$6+RawData!K2588*ScoringModel!$B$7+RawData!L2588*ScoringModel!$B$8+RawData!M2588*ScoringModel!$B$9+RawData!N2588*ScoringModel!$B$10)*0.01,"")</f>
        <v/>
      </c>
      <c r="O2588" t="str">
        <f>IF(A2588&lt;&gt;"",(RawData!O2588*ScoringModel!$B$14+RawData!P2588*ScoringModel!$B$15+RawData!Q2588*ScoringModel!$B$16+RawData!R2588*ScoringModel!$B$17+RawData!S2588*ScoringModel!$B$18+RawData!T2588*ScoringModel!$B$19+RawData!U2588*ScoringModel!$B$20)*0.01,"")</f>
        <v/>
      </c>
      <c r="P2588" t="str">
        <f>IF(A2588&lt;&gt;"",(RawData!V2588*ScoringModel!$B$24+RawData!W2588*ScoringModel!$B$25+RawData!X2588*ScoringModel!$B$26+RawData!Y2588*ScoringModel!$B$27+RawData!Z2588*ScoringModel!$B$28+RawData!AA2588*ScoringModel!$B$29+RawData!AB2588*ScoringModel!$B$30)*0.01,"")</f>
        <v/>
      </c>
      <c r="Q2588" s="19"/>
      <c r="R2588" s="19"/>
      <c r="S2588" s="19"/>
      <c r="T2588" s="19"/>
      <c r="U2588" s="19"/>
      <c r="V2588" s="19"/>
    </row>
    <row r="2589" spans="1:22" x14ac:dyDescent="0.25">
      <c r="A2589" t="str">
        <f>IF(RawData!A2589&lt;&gt;"",RawData!A2589,"")</f>
        <v/>
      </c>
      <c r="B2589" t="str">
        <f>IF(RawData!B2589&lt;&gt;"",CONCATENATE(RawData!B2589,", ",RawData!C2589),"")</f>
        <v/>
      </c>
      <c r="C2589" t="str">
        <f>IF(RawData!D2589&lt;&gt;"",RawData!D2589,"")</f>
        <v/>
      </c>
      <c r="D2589" s="28" t="str">
        <f>IF(RawData!E2589&lt;&gt;"",RawData!E2589,"")</f>
        <v/>
      </c>
      <c r="E2589" t="str">
        <f>IF(RawData!F2589&lt;&gt;"",CONCATENATE(RawData!F2589,", ",LEFT(RawData!G2589,1)),"")</f>
        <v/>
      </c>
      <c r="G2589" s="30" t="str">
        <f t="shared" si="40"/>
        <v/>
      </c>
      <c r="H2589" t="str">
        <f>IF(A2589&lt;&gt;"",VLOOKUP(G2589,ScoreRanges!$C$4:$E$8,3),"")</f>
        <v/>
      </c>
      <c r="J2589" s="30" t="str">
        <f>IF(AND(ConversionTable!$F$2&lt;&gt;"",A2589&lt;&gt;""),VLOOKUP(G2589,ConversionTable!B$2:D$402,3),"")</f>
        <v/>
      </c>
      <c r="K2589" t="str">
        <f>IF(AND(ConversionTable!$F$2&lt;&gt;"",A2589&lt;&gt;""),VLOOKUP(J2589,ConversionTable!I$4:K$7,3),"")</f>
        <v/>
      </c>
      <c r="M2589" t="str">
        <f>IF(A2589&lt;&gt;"",(RawData!AC2589*ScoringModel!$B$11+RawData!AD2589*ScoringModel!$B$21+RawData!AE2589*ScoringModel!$B$31)*0.01,"")</f>
        <v/>
      </c>
      <c r="N2589" t="str">
        <f>IF(A2589&lt;&gt;"",(RawData!H2589*ScoringModel!$B$4+RawData!I2589*ScoringModel!$B$5+RawData!J2589*ScoringModel!$B$6+RawData!K2589*ScoringModel!$B$7+RawData!L2589*ScoringModel!$B$8+RawData!M2589*ScoringModel!$B$9+RawData!N2589*ScoringModel!$B$10)*0.01,"")</f>
        <v/>
      </c>
      <c r="O2589" t="str">
        <f>IF(A2589&lt;&gt;"",(RawData!O2589*ScoringModel!$B$14+RawData!P2589*ScoringModel!$B$15+RawData!Q2589*ScoringModel!$B$16+RawData!R2589*ScoringModel!$B$17+RawData!S2589*ScoringModel!$B$18+RawData!T2589*ScoringModel!$B$19+RawData!U2589*ScoringModel!$B$20)*0.01,"")</f>
        <v/>
      </c>
      <c r="P2589" t="str">
        <f>IF(A2589&lt;&gt;"",(RawData!V2589*ScoringModel!$B$24+RawData!W2589*ScoringModel!$B$25+RawData!X2589*ScoringModel!$B$26+RawData!Y2589*ScoringModel!$B$27+RawData!Z2589*ScoringModel!$B$28+RawData!AA2589*ScoringModel!$B$29+RawData!AB2589*ScoringModel!$B$30)*0.01,"")</f>
        <v/>
      </c>
      <c r="Q2589" s="19"/>
      <c r="R2589" s="19"/>
      <c r="S2589" s="19"/>
      <c r="T2589" s="19"/>
      <c r="U2589" s="19"/>
      <c r="V2589" s="19"/>
    </row>
    <row r="2590" spans="1:22" x14ac:dyDescent="0.25">
      <c r="A2590" t="str">
        <f>IF(RawData!A2590&lt;&gt;"",RawData!A2590,"")</f>
        <v/>
      </c>
      <c r="B2590" t="str">
        <f>IF(RawData!B2590&lt;&gt;"",CONCATENATE(RawData!B2590,", ",RawData!C2590),"")</f>
        <v/>
      </c>
      <c r="C2590" t="str">
        <f>IF(RawData!D2590&lt;&gt;"",RawData!D2590,"")</f>
        <v/>
      </c>
      <c r="D2590" s="28" t="str">
        <f>IF(RawData!E2590&lt;&gt;"",RawData!E2590,"")</f>
        <v/>
      </c>
      <c r="E2590" t="str">
        <f>IF(RawData!F2590&lt;&gt;"",CONCATENATE(RawData!F2590,", ",LEFT(RawData!G2590,1)),"")</f>
        <v/>
      </c>
      <c r="G2590" s="30" t="str">
        <f t="shared" si="40"/>
        <v/>
      </c>
      <c r="H2590" t="str">
        <f>IF(A2590&lt;&gt;"",VLOOKUP(G2590,ScoreRanges!$C$4:$E$8,3),"")</f>
        <v/>
      </c>
      <c r="J2590" s="30" t="str">
        <f>IF(AND(ConversionTable!$F$2&lt;&gt;"",A2590&lt;&gt;""),VLOOKUP(G2590,ConversionTable!B$2:D$402,3),"")</f>
        <v/>
      </c>
      <c r="K2590" t="str">
        <f>IF(AND(ConversionTable!$F$2&lt;&gt;"",A2590&lt;&gt;""),VLOOKUP(J2590,ConversionTable!I$4:K$7,3),"")</f>
        <v/>
      </c>
      <c r="M2590" t="str">
        <f>IF(A2590&lt;&gt;"",(RawData!AC2590*ScoringModel!$B$11+RawData!AD2590*ScoringModel!$B$21+RawData!AE2590*ScoringModel!$B$31)*0.01,"")</f>
        <v/>
      </c>
      <c r="N2590" t="str">
        <f>IF(A2590&lt;&gt;"",(RawData!H2590*ScoringModel!$B$4+RawData!I2590*ScoringModel!$B$5+RawData!J2590*ScoringModel!$B$6+RawData!K2590*ScoringModel!$B$7+RawData!L2590*ScoringModel!$B$8+RawData!M2590*ScoringModel!$B$9+RawData!N2590*ScoringModel!$B$10)*0.01,"")</f>
        <v/>
      </c>
      <c r="O2590" t="str">
        <f>IF(A2590&lt;&gt;"",(RawData!O2590*ScoringModel!$B$14+RawData!P2590*ScoringModel!$B$15+RawData!Q2590*ScoringModel!$B$16+RawData!R2590*ScoringModel!$B$17+RawData!S2590*ScoringModel!$B$18+RawData!T2590*ScoringModel!$B$19+RawData!U2590*ScoringModel!$B$20)*0.01,"")</f>
        <v/>
      </c>
      <c r="P2590" t="str">
        <f>IF(A2590&lt;&gt;"",(RawData!V2590*ScoringModel!$B$24+RawData!W2590*ScoringModel!$B$25+RawData!X2590*ScoringModel!$B$26+RawData!Y2590*ScoringModel!$B$27+RawData!Z2590*ScoringModel!$B$28+RawData!AA2590*ScoringModel!$B$29+RawData!AB2590*ScoringModel!$B$30)*0.01,"")</f>
        <v/>
      </c>
      <c r="Q2590" s="19"/>
      <c r="R2590" s="19"/>
      <c r="S2590" s="19"/>
      <c r="T2590" s="19"/>
      <c r="U2590" s="19"/>
      <c r="V2590" s="19"/>
    </row>
    <row r="2591" spans="1:22" x14ac:dyDescent="0.25">
      <c r="A2591" t="str">
        <f>IF(RawData!A2591&lt;&gt;"",RawData!A2591,"")</f>
        <v/>
      </c>
      <c r="B2591" t="str">
        <f>IF(RawData!B2591&lt;&gt;"",CONCATENATE(RawData!B2591,", ",RawData!C2591),"")</f>
        <v/>
      </c>
      <c r="C2591" t="str">
        <f>IF(RawData!D2591&lt;&gt;"",RawData!D2591,"")</f>
        <v/>
      </c>
      <c r="D2591" s="28" t="str">
        <f>IF(RawData!E2591&lt;&gt;"",RawData!E2591,"")</f>
        <v/>
      </c>
      <c r="E2591" t="str">
        <f>IF(RawData!F2591&lt;&gt;"",CONCATENATE(RawData!F2591,", ",LEFT(RawData!G2591,1)),"")</f>
        <v/>
      </c>
      <c r="G2591" s="30" t="str">
        <f t="shared" si="40"/>
        <v/>
      </c>
      <c r="H2591" t="str">
        <f>IF(A2591&lt;&gt;"",VLOOKUP(G2591,ScoreRanges!$C$4:$E$8,3),"")</f>
        <v/>
      </c>
      <c r="J2591" s="30" t="str">
        <f>IF(AND(ConversionTable!$F$2&lt;&gt;"",A2591&lt;&gt;""),VLOOKUP(G2591,ConversionTable!B$2:D$402,3),"")</f>
        <v/>
      </c>
      <c r="K2591" t="str">
        <f>IF(AND(ConversionTable!$F$2&lt;&gt;"",A2591&lt;&gt;""),VLOOKUP(J2591,ConversionTable!I$4:K$7,3),"")</f>
        <v/>
      </c>
      <c r="M2591" t="str">
        <f>IF(A2591&lt;&gt;"",(RawData!AC2591*ScoringModel!$B$11+RawData!AD2591*ScoringModel!$B$21+RawData!AE2591*ScoringModel!$B$31)*0.01,"")</f>
        <v/>
      </c>
      <c r="N2591" t="str">
        <f>IF(A2591&lt;&gt;"",(RawData!H2591*ScoringModel!$B$4+RawData!I2591*ScoringModel!$B$5+RawData!J2591*ScoringModel!$B$6+RawData!K2591*ScoringModel!$B$7+RawData!L2591*ScoringModel!$B$8+RawData!M2591*ScoringModel!$B$9+RawData!N2591*ScoringModel!$B$10)*0.01,"")</f>
        <v/>
      </c>
      <c r="O2591" t="str">
        <f>IF(A2591&lt;&gt;"",(RawData!O2591*ScoringModel!$B$14+RawData!P2591*ScoringModel!$B$15+RawData!Q2591*ScoringModel!$B$16+RawData!R2591*ScoringModel!$B$17+RawData!S2591*ScoringModel!$B$18+RawData!T2591*ScoringModel!$B$19+RawData!U2591*ScoringModel!$B$20)*0.01,"")</f>
        <v/>
      </c>
      <c r="P2591" t="str">
        <f>IF(A2591&lt;&gt;"",(RawData!V2591*ScoringModel!$B$24+RawData!W2591*ScoringModel!$B$25+RawData!X2591*ScoringModel!$B$26+RawData!Y2591*ScoringModel!$B$27+RawData!Z2591*ScoringModel!$B$28+RawData!AA2591*ScoringModel!$B$29+RawData!AB2591*ScoringModel!$B$30)*0.01,"")</f>
        <v/>
      </c>
      <c r="Q2591" s="19"/>
      <c r="R2591" s="19"/>
      <c r="S2591" s="19"/>
      <c r="T2591" s="19"/>
      <c r="U2591" s="19"/>
      <c r="V2591" s="19"/>
    </row>
    <row r="2592" spans="1:22" x14ac:dyDescent="0.25">
      <c r="A2592" t="str">
        <f>IF(RawData!A2592&lt;&gt;"",RawData!A2592,"")</f>
        <v/>
      </c>
      <c r="B2592" t="str">
        <f>IF(RawData!B2592&lt;&gt;"",CONCATENATE(RawData!B2592,", ",RawData!C2592),"")</f>
        <v/>
      </c>
      <c r="C2592" t="str">
        <f>IF(RawData!D2592&lt;&gt;"",RawData!D2592,"")</f>
        <v/>
      </c>
      <c r="D2592" s="28" t="str">
        <f>IF(RawData!E2592&lt;&gt;"",RawData!E2592,"")</f>
        <v/>
      </c>
      <c r="E2592" t="str">
        <f>IF(RawData!F2592&lt;&gt;"",CONCATENATE(RawData!F2592,", ",LEFT(RawData!G2592,1)),"")</f>
        <v/>
      </c>
      <c r="G2592" s="30" t="str">
        <f t="shared" si="40"/>
        <v/>
      </c>
      <c r="H2592" t="str">
        <f>IF(A2592&lt;&gt;"",VLOOKUP(G2592,ScoreRanges!$C$4:$E$8,3),"")</f>
        <v/>
      </c>
      <c r="J2592" s="30" t="str">
        <f>IF(AND(ConversionTable!$F$2&lt;&gt;"",A2592&lt;&gt;""),VLOOKUP(G2592,ConversionTable!B$2:D$402,3),"")</f>
        <v/>
      </c>
      <c r="K2592" t="str">
        <f>IF(AND(ConversionTable!$F$2&lt;&gt;"",A2592&lt;&gt;""),VLOOKUP(J2592,ConversionTable!I$4:K$7,3),"")</f>
        <v/>
      </c>
      <c r="M2592" t="str">
        <f>IF(A2592&lt;&gt;"",(RawData!AC2592*ScoringModel!$B$11+RawData!AD2592*ScoringModel!$B$21+RawData!AE2592*ScoringModel!$B$31)*0.01,"")</f>
        <v/>
      </c>
      <c r="N2592" t="str">
        <f>IF(A2592&lt;&gt;"",(RawData!H2592*ScoringModel!$B$4+RawData!I2592*ScoringModel!$B$5+RawData!J2592*ScoringModel!$B$6+RawData!K2592*ScoringModel!$B$7+RawData!L2592*ScoringModel!$B$8+RawData!M2592*ScoringModel!$B$9+RawData!N2592*ScoringModel!$B$10)*0.01,"")</f>
        <v/>
      </c>
      <c r="O2592" t="str">
        <f>IF(A2592&lt;&gt;"",(RawData!O2592*ScoringModel!$B$14+RawData!P2592*ScoringModel!$B$15+RawData!Q2592*ScoringModel!$B$16+RawData!R2592*ScoringModel!$B$17+RawData!S2592*ScoringModel!$B$18+RawData!T2592*ScoringModel!$B$19+RawData!U2592*ScoringModel!$B$20)*0.01,"")</f>
        <v/>
      </c>
      <c r="P2592" t="str">
        <f>IF(A2592&lt;&gt;"",(RawData!V2592*ScoringModel!$B$24+RawData!W2592*ScoringModel!$B$25+RawData!X2592*ScoringModel!$B$26+RawData!Y2592*ScoringModel!$B$27+RawData!Z2592*ScoringModel!$B$28+RawData!AA2592*ScoringModel!$B$29+RawData!AB2592*ScoringModel!$B$30)*0.01,"")</f>
        <v/>
      </c>
      <c r="Q2592" s="19"/>
      <c r="R2592" s="19"/>
      <c r="S2592" s="19"/>
      <c r="T2592" s="19"/>
      <c r="U2592" s="19"/>
      <c r="V2592" s="19"/>
    </row>
    <row r="2593" spans="1:22" x14ac:dyDescent="0.25">
      <c r="A2593" t="str">
        <f>IF(RawData!A2593&lt;&gt;"",RawData!A2593,"")</f>
        <v/>
      </c>
      <c r="B2593" t="str">
        <f>IF(RawData!B2593&lt;&gt;"",CONCATENATE(RawData!B2593,", ",RawData!C2593),"")</f>
        <v/>
      </c>
      <c r="C2593" t="str">
        <f>IF(RawData!D2593&lt;&gt;"",RawData!D2593,"")</f>
        <v/>
      </c>
      <c r="D2593" s="28" t="str">
        <f>IF(RawData!E2593&lt;&gt;"",RawData!E2593,"")</f>
        <v/>
      </c>
      <c r="E2593" t="str">
        <f>IF(RawData!F2593&lt;&gt;"",CONCATENATE(RawData!F2593,", ",LEFT(RawData!G2593,1)),"")</f>
        <v/>
      </c>
      <c r="G2593" s="30" t="str">
        <f t="shared" si="40"/>
        <v/>
      </c>
      <c r="H2593" t="str">
        <f>IF(A2593&lt;&gt;"",VLOOKUP(G2593,ScoreRanges!$C$4:$E$8,3),"")</f>
        <v/>
      </c>
      <c r="J2593" s="30" t="str">
        <f>IF(AND(ConversionTable!$F$2&lt;&gt;"",A2593&lt;&gt;""),VLOOKUP(G2593,ConversionTable!B$2:D$402,3),"")</f>
        <v/>
      </c>
      <c r="K2593" t="str">
        <f>IF(AND(ConversionTable!$F$2&lt;&gt;"",A2593&lt;&gt;""),VLOOKUP(J2593,ConversionTable!I$4:K$7,3),"")</f>
        <v/>
      </c>
      <c r="M2593" t="str">
        <f>IF(A2593&lt;&gt;"",(RawData!AC2593*ScoringModel!$B$11+RawData!AD2593*ScoringModel!$B$21+RawData!AE2593*ScoringModel!$B$31)*0.01,"")</f>
        <v/>
      </c>
      <c r="N2593" t="str">
        <f>IF(A2593&lt;&gt;"",(RawData!H2593*ScoringModel!$B$4+RawData!I2593*ScoringModel!$B$5+RawData!J2593*ScoringModel!$B$6+RawData!K2593*ScoringModel!$B$7+RawData!L2593*ScoringModel!$B$8+RawData!M2593*ScoringModel!$B$9+RawData!N2593*ScoringModel!$B$10)*0.01,"")</f>
        <v/>
      </c>
      <c r="O2593" t="str">
        <f>IF(A2593&lt;&gt;"",(RawData!O2593*ScoringModel!$B$14+RawData!P2593*ScoringModel!$B$15+RawData!Q2593*ScoringModel!$B$16+RawData!R2593*ScoringModel!$B$17+RawData!S2593*ScoringModel!$B$18+RawData!T2593*ScoringModel!$B$19+RawData!U2593*ScoringModel!$B$20)*0.01,"")</f>
        <v/>
      </c>
      <c r="P2593" t="str">
        <f>IF(A2593&lt;&gt;"",(RawData!V2593*ScoringModel!$B$24+RawData!W2593*ScoringModel!$B$25+RawData!X2593*ScoringModel!$B$26+RawData!Y2593*ScoringModel!$B$27+RawData!Z2593*ScoringModel!$B$28+RawData!AA2593*ScoringModel!$B$29+RawData!AB2593*ScoringModel!$B$30)*0.01,"")</f>
        <v/>
      </c>
      <c r="Q2593" s="19"/>
      <c r="R2593" s="19"/>
      <c r="S2593" s="19"/>
      <c r="T2593" s="19"/>
      <c r="U2593" s="19"/>
      <c r="V2593" s="19"/>
    </row>
    <row r="2594" spans="1:22" x14ac:dyDescent="0.25">
      <c r="A2594" t="str">
        <f>IF(RawData!A2594&lt;&gt;"",RawData!A2594,"")</f>
        <v/>
      </c>
      <c r="B2594" t="str">
        <f>IF(RawData!B2594&lt;&gt;"",CONCATENATE(RawData!B2594,", ",RawData!C2594),"")</f>
        <v/>
      </c>
      <c r="C2594" t="str">
        <f>IF(RawData!D2594&lt;&gt;"",RawData!D2594,"")</f>
        <v/>
      </c>
      <c r="D2594" s="28" t="str">
        <f>IF(RawData!E2594&lt;&gt;"",RawData!E2594,"")</f>
        <v/>
      </c>
      <c r="E2594" t="str">
        <f>IF(RawData!F2594&lt;&gt;"",CONCATENATE(RawData!F2594,", ",LEFT(RawData!G2594,1)),"")</f>
        <v/>
      </c>
      <c r="G2594" s="30" t="str">
        <f t="shared" si="40"/>
        <v/>
      </c>
      <c r="H2594" t="str">
        <f>IF(A2594&lt;&gt;"",VLOOKUP(G2594,ScoreRanges!$C$4:$E$8,3),"")</f>
        <v/>
      </c>
      <c r="J2594" s="30" t="str">
        <f>IF(AND(ConversionTable!$F$2&lt;&gt;"",A2594&lt;&gt;""),VLOOKUP(G2594,ConversionTable!B$2:D$402,3),"")</f>
        <v/>
      </c>
      <c r="K2594" t="str">
        <f>IF(AND(ConversionTable!$F$2&lt;&gt;"",A2594&lt;&gt;""),VLOOKUP(J2594,ConversionTable!I$4:K$7,3),"")</f>
        <v/>
      </c>
      <c r="M2594" t="str">
        <f>IF(A2594&lt;&gt;"",(RawData!AC2594*ScoringModel!$B$11+RawData!AD2594*ScoringModel!$B$21+RawData!AE2594*ScoringModel!$B$31)*0.01,"")</f>
        <v/>
      </c>
      <c r="N2594" t="str">
        <f>IF(A2594&lt;&gt;"",(RawData!H2594*ScoringModel!$B$4+RawData!I2594*ScoringModel!$B$5+RawData!J2594*ScoringModel!$B$6+RawData!K2594*ScoringModel!$B$7+RawData!L2594*ScoringModel!$B$8+RawData!M2594*ScoringModel!$B$9+RawData!N2594*ScoringModel!$B$10)*0.01,"")</f>
        <v/>
      </c>
      <c r="O2594" t="str">
        <f>IF(A2594&lt;&gt;"",(RawData!O2594*ScoringModel!$B$14+RawData!P2594*ScoringModel!$B$15+RawData!Q2594*ScoringModel!$B$16+RawData!R2594*ScoringModel!$B$17+RawData!S2594*ScoringModel!$B$18+RawData!T2594*ScoringModel!$B$19+RawData!U2594*ScoringModel!$B$20)*0.01,"")</f>
        <v/>
      </c>
      <c r="P2594" t="str">
        <f>IF(A2594&lt;&gt;"",(RawData!V2594*ScoringModel!$B$24+RawData!W2594*ScoringModel!$B$25+RawData!X2594*ScoringModel!$B$26+RawData!Y2594*ScoringModel!$B$27+RawData!Z2594*ScoringModel!$B$28+RawData!AA2594*ScoringModel!$B$29+RawData!AB2594*ScoringModel!$B$30)*0.01,"")</f>
        <v/>
      </c>
      <c r="Q2594" s="19"/>
      <c r="R2594" s="19"/>
      <c r="S2594" s="19"/>
      <c r="T2594" s="19"/>
      <c r="U2594" s="19"/>
      <c r="V2594" s="19"/>
    </row>
    <row r="2595" spans="1:22" x14ac:dyDescent="0.25">
      <c r="A2595" t="str">
        <f>IF(RawData!A2595&lt;&gt;"",RawData!A2595,"")</f>
        <v/>
      </c>
      <c r="B2595" t="str">
        <f>IF(RawData!B2595&lt;&gt;"",CONCATENATE(RawData!B2595,", ",RawData!C2595),"")</f>
        <v/>
      </c>
      <c r="C2595" t="str">
        <f>IF(RawData!D2595&lt;&gt;"",RawData!D2595,"")</f>
        <v/>
      </c>
      <c r="D2595" s="28" t="str">
        <f>IF(RawData!E2595&lt;&gt;"",RawData!E2595,"")</f>
        <v/>
      </c>
      <c r="E2595" t="str">
        <f>IF(RawData!F2595&lt;&gt;"",CONCATENATE(RawData!F2595,", ",LEFT(RawData!G2595,1)),"")</f>
        <v/>
      </c>
      <c r="G2595" s="30" t="str">
        <f t="shared" si="40"/>
        <v/>
      </c>
      <c r="H2595" t="str">
        <f>IF(A2595&lt;&gt;"",VLOOKUP(G2595,ScoreRanges!$C$4:$E$8,3),"")</f>
        <v/>
      </c>
      <c r="J2595" s="30" t="str">
        <f>IF(AND(ConversionTable!$F$2&lt;&gt;"",A2595&lt;&gt;""),VLOOKUP(G2595,ConversionTable!B$2:D$402,3),"")</f>
        <v/>
      </c>
      <c r="K2595" t="str">
        <f>IF(AND(ConversionTable!$F$2&lt;&gt;"",A2595&lt;&gt;""),VLOOKUP(J2595,ConversionTable!I$4:K$7,3),"")</f>
        <v/>
      </c>
      <c r="M2595" t="str">
        <f>IF(A2595&lt;&gt;"",(RawData!AC2595*ScoringModel!$B$11+RawData!AD2595*ScoringModel!$B$21+RawData!AE2595*ScoringModel!$B$31)*0.01,"")</f>
        <v/>
      </c>
      <c r="N2595" t="str">
        <f>IF(A2595&lt;&gt;"",(RawData!H2595*ScoringModel!$B$4+RawData!I2595*ScoringModel!$B$5+RawData!J2595*ScoringModel!$B$6+RawData!K2595*ScoringModel!$B$7+RawData!L2595*ScoringModel!$B$8+RawData!M2595*ScoringModel!$B$9+RawData!N2595*ScoringModel!$B$10)*0.01,"")</f>
        <v/>
      </c>
      <c r="O2595" t="str">
        <f>IF(A2595&lt;&gt;"",(RawData!O2595*ScoringModel!$B$14+RawData!P2595*ScoringModel!$B$15+RawData!Q2595*ScoringModel!$B$16+RawData!R2595*ScoringModel!$B$17+RawData!S2595*ScoringModel!$B$18+RawData!T2595*ScoringModel!$B$19+RawData!U2595*ScoringModel!$B$20)*0.01,"")</f>
        <v/>
      </c>
      <c r="P2595" t="str">
        <f>IF(A2595&lt;&gt;"",(RawData!V2595*ScoringModel!$B$24+RawData!W2595*ScoringModel!$B$25+RawData!X2595*ScoringModel!$B$26+RawData!Y2595*ScoringModel!$B$27+RawData!Z2595*ScoringModel!$B$28+RawData!AA2595*ScoringModel!$B$29+RawData!AB2595*ScoringModel!$B$30)*0.01,"")</f>
        <v/>
      </c>
      <c r="Q2595" s="19"/>
      <c r="R2595" s="19"/>
      <c r="S2595" s="19"/>
      <c r="T2595" s="19"/>
      <c r="U2595" s="19"/>
      <c r="V2595" s="19"/>
    </row>
    <row r="2596" spans="1:22" x14ac:dyDescent="0.25">
      <c r="A2596" t="str">
        <f>IF(RawData!A2596&lt;&gt;"",RawData!A2596,"")</f>
        <v/>
      </c>
      <c r="B2596" t="str">
        <f>IF(RawData!B2596&lt;&gt;"",CONCATENATE(RawData!B2596,", ",RawData!C2596),"")</f>
        <v/>
      </c>
      <c r="C2596" t="str">
        <f>IF(RawData!D2596&lt;&gt;"",RawData!D2596,"")</f>
        <v/>
      </c>
      <c r="D2596" s="28" t="str">
        <f>IF(RawData!E2596&lt;&gt;"",RawData!E2596,"")</f>
        <v/>
      </c>
      <c r="E2596" t="str">
        <f>IF(RawData!F2596&lt;&gt;"",CONCATENATE(RawData!F2596,", ",LEFT(RawData!G2596,1)),"")</f>
        <v/>
      </c>
      <c r="G2596" s="30" t="str">
        <f t="shared" si="40"/>
        <v/>
      </c>
      <c r="H2596" t="str">
        <f>IF(A2596&lt;&gt;"",VLOOKUP(G2596,ScoreRanges!$C$4:$E$8,3),"")</f>
        <v/>
      </c>
      <c r="J2596" s="30" t="str">
        <f>IF(AND(ConversionTable!$F$2&lt;&gt;"",A2596&lt;&gt;""),VLOOKUP(G2596,ConversionTable!B$2:D$402,3),"")</f>
        <v/>
      </c>
      <c r="K2596" t="str">
        <f>IF(AND(ConversionTable!$F$2&lt;&gt;"",A2596&lt;&gt;""),VLOOKUP(J2596,ConversionTable!I$4:K$7,3),"")</f>
        <v/>
      </c>
      <c r="M2596" t="str">
        <f>IF(A2596&lt;&gt;"",(RawData!AC2596*ScoringModel!$B$11+RawData!AD2596*ScoringModel!$B$21+RawData!AE2596*ScoringModel!$B$31)*0.01,"")</f>
        <v/>
      </c>
      <c r="N2596" t="str">
        <f>IF(A2596&lt;&gt;"",(RawData!H2596*ScoringModel!$B$4+RawData!I2596*ScoringModel!$B$5+RawData!J2596*ScoringModel!$B$6+RawData!K2596*ScoringModel!$B$7+RawData!L2596*ScoringModel!$B$8+RawData!M2596*ScoringModel!$B$9+RawData!N2596*ScoringModel!$B$10)*0.01,"")</f>
        <v/>
      </c>
      <c r="O2596" t="str">
        <f>IF(A2596&lt;&gt;"",(RawData!O2596*ScoringModel!$B$14+RawData!P2596*ScoringModel!$B$15+RawData!Q2596*ScoringModel!$B$16+RawData!R2596*ScoringModel!$B$17+RawData!S2596*ScoringModel!$B$18+RawData!T2596*ScoringModel!$B$19+RawData!U2596*ScoringModel!$B$20)*0.01,"")</f>
        <v/>
      </c>
      <c r="P2596" t="str">
        <f>IF(A2596&lt;&gt;"",(RawData!V2596*ScoringModel!$B$24+RawData!W2596*ScoringModel!$B$25+RawData!X2596*ScoringModel!$B$26+RawData!Y2596*ScoringModel!$B$27+RawData!Z2596*ScoringModel!$B$28+RawData!AA2596*ScoringModel!$B$29+RawData!AB2596*ScoringModel!$B$30)*0.01,"")</f>
        <v/>
      </c>
      <c r="Q2596" s="19"/>
      <c r="R2596" s="19"/>
      <c r="S2596" s="19"/>
      <c r="T2596" s="19"/>
      <c r="U2596" s="19"/>
      <c r="V2596" s="19"/>
    </row>
    <row r="2597" spans="1:22" x14ac:dyDescent="0.25">
      <c r="A2597" t="str">
        <f>IF(RawData!A2597&lt;&gt;"",RawData!A2597,"")</f>
        <v/>
      </c>
      <c r="B2597" t="str">
        <f>IF(RawData!B2597&lt;&gt;"",CONCATENATE(RawData!B2597,", ",RawData!C2597),"")</f>
        <v/>
      </c>
      <c r="C2597" t="str">
        <f>IF(RawData!D2597&lt;&gt;"",RawData!D2597,"")</f>
        <v/>
      </c>
      <c r="D2597" s="28" t="str">
        <f>IF(RawData!E2597&lt;&gt;"",RawData!E2597,"")</f>
        <v/>
      </c>
      <c r="E2597" t="str">
        <f>IF(RawData!F2597&lt;&gt;"",CONCATENATE(RawData!F2597,", ",LEFT(RawData!G2597,1)),"")</f>
        <v/>
      </c>
      <c r="G2597" s="30" t="str">
        <f t="shared" si="40"/>
        <v/>
      </c>
      <c r="H2597" t="str">
        <f>IF(A2597&lt;&gt;"",VLOOKUP(G2597,ScoreRanges!$C$4:$E$8,3),"")</f>
        <v/>
      </c>
      <c r="J2597" s="30" t="str">
        <f>IF(AND(ConversionTable!$F$2&lt;&gt;"",A2597&lt;&gt;""),VLOOKUP(G2597,ConversionTable!B$2:D$402,3),"")</f>
        <v/>
      </c>
      <c r="K2597" t="str">
        <f>IF(AND(ConversionTable!$F$2&lt;&gt;"",A2597&lt;&gt;""),VLOOKUP(J2597,ConversionTable!I$4:K$7,3),"")</f>
        <v/>
      </c>
      <c r="M2597" t="str">
        <f>IF(A2597&lt;&gt;"",(RawData!AC2597*ScoringModel!$B$11+RawData!AD2597*ScoringModel!$B$21+RawData!AE2597*ScoringModel!$B$31)*0.01,"")</f>
        <v/>
      </c>
      <c r="N2597" t="str">
        <f>IF(A2597&lt;&gt;"",(RawData!H2597*ScoringModel!$B$4+RawData!I2597*ScoringModel!$B$5+RawData!J2597*ScoringModel!$B$6+RawData!K2597*ScoringModel!$B$7+RawData!L2597*ScoringModel!$B$8+RawData!M2597*ScoringModel!$B$9+RawData!N2597*ScoringModel!$B$10)*0.01,"")</f>
        <v/>
      </c>
      <c r="O2597" t="str">
        <f>IF(A2597&lt;&gt;"",(RawData!O2597*ScoringModel!$B$14+RawData!P2597*ScoringModel!$B$15+RawData!Q2597*ScoringModel!$B$16+RawData!R2597*ScoringModel!$B$17+RawData!S2597*ScoringModel!$B$18+RawData!T2597*ScoringModel!$B$19+RawData!U2597*ScoringModel!$B$20)*0.01,"")</f>
        <v/>
      </c>
      <c r="P2597" t="str">
        <f>IF(A2597&lt;&gt;"",(RawData!V2597*ScoringModel!$B$24+RawData!W2597*ScoringModel!$B$25+RawData!X2597*ScoringModel!$B$26+RawData!Y2597*ScoringModel!$B$27+RawData!Z2597*ScoringModel!$B$28+RawData!AA2597*ScoringModel!$B$29+RawData!AB2597*ScoringModel!$B$30)*0.01,"")</f>
        <v/>
      </c>
      <c r="Q2597" s="19"/>
      <c r="R2597" s="19"/>
      <c r="S2597" s="19"/>
      <c r="T2597" s="19"/>
      <c r="U2597" s="19"/>
      <c r="V2597" s="19"/>
    </row>
    <row r="2598" spans="1:22" x14ac:dyDescent="0.25">
      <c r="A2598" t="str">
        <f>IF(RawData!A2598&lt;&gt;"",RawData!A2598,"")</f>
        <v/>
      </c>
      <c r="B2598" t="str">
        <f>IF(RawData!B2598&lt;&gt;"",CONCATENATE(RawData!B2598,", ",RawData!C2598),"")</f>
        <v/>
      </c>
      <c r="C2598" t="str">
        <f>IF(RawData!D2598&lt;&gt;"",RawData!D2598,"")</f>
        <v/>
      </c>
      <c r="D2598" s="28" t="str">
        <f>IF(RawData!E2598&lt;&gt;"",RawData!E2598,"")</f>
        <v/>
      </c>
      <c r="E2598" t="str">
        <f>IF(RawData!F2598&lt;&gt;"",CONCATENATE(RawData!F2598,", ",LEFT(RawData!G2598,1)),"")</f>
        <v/>
      </c>
      <c r="G2598" s="30" t="str">
        <f t="shared" si="40"/>
        <v/>
      </c>
      <c r="H2598" t="str">
        <f>IF(A2598&lt;&gt;"",VLOOKUP(G2598,ScoreRanges!$C$4:$E$8,3),"")</f>
        <v/>
      </c>
      <c r="J2598" s="30" t="str">
        <f>IF(AND(ConversionTable!$F$2&lt;&gt;"",A2598&lt;&gt;""),VLOOKUP(G2598,ConversionTable!B$2:D$402,3),"")</f>
        <v/>
      </c>
      <c r="K2598" t="str">
        <f>IF(AND(ConversionTable!$F$2&lt;&gt;"",A2598&lt;&gt;""),VLOOKUP(J2598,ConversionTable!I$4:K$7,3),"")</f>
        <v/>
      </c>
      <c r="M2598" t="str">
        <f>IF(A2598&lt;&gt;"",(RawData!AC2598*ScoringModel!$B$11+RawData!AD2598*ScoringModel!$B$21+RawData!AE2598*ScoringModel!$B$31)*0.01,"")</f>
        <v/>
      </c>
      <c r="N2598" t="str">
        <f>IF(A2598&lt;&gt;"",(RawData!H2598*ScoringModel!$B$4+RawData!I2598*ScoringModel!$B$5+RawData!J2598*ScoringModel!$B$6+RawData!K2598*ScoringModel!$B$7+RawData!L2598*ScoringModel!$B$8+RawData!M2598*ScoringModel!$B$9+RawData!N2598*ScoringModel!$B$10)*0.01,"")</f>
        <v/>
      </c>
      <c r="O2598" t="str">
        <f>IF(A2598&lt;&gt;"",(RawData!O2598*ScoringModel!$B$14+RawData!P2598*ScoringModel!$B$15+RawData!Q2598*ScoringModel!$B$16+RawData!R2598*ScoringModel!$B$17+RawData!S2598*ScoringModel!$B$18+RawData!T2598*ScoringModel!$B$19+RawData!U2598*ScoringModel!$B$20)*0.01,"")</f>
        <v/>
      </c>
      <c r="P2598" t="str">
        <f>IF(A2598&lt;&gt;"",(RawData!V2598*ScoringModel!$B$24+RawData!W2598*ScoringModel!$B$25+RawData!X2598*ScoringModel!$B$26+RawData!Y2598*ScoringModel!$B$27+RawData!Z2598*ScoringModel!$B$28+RawData!AA2598*ScoringModel!$B$29+RawData!AB2598*ScoringModel!$B$30)*0.01,"")</f>
        <v/>
      </c>
      <c r="Q2598" s="19"/>
      <c r="R2598" s="19"/>
      <c r="S2598" s="19"/>
      <c r="T2598" s="19"/>
      <c r="U2598" s="19"/>
      <c r="V2598" s="19"/>
    </row>
    <row r="2599" spans="1:22" x14ac:dyDescent="0.25">
      <c r="A2599" t="str">
        <f>IF(RawData!A2599&lt;&gt;"",RawData!A2599,"")</f>
        <v/>
      </c>
      <c r="B2599" t="str">
        <f>IF(RawData!B2599&lt;&gt;"",CONCATENATE(RawData!B2599,", ",RawData!C2599),"")</f>
        <v/>
      </c>
      <c r="C2599" t="str">
        <f>IF(RawData!D2599&lt;&gt;"",RawData!D2599,"")</f>
        <v/>
      </c>
      <c r="D2599" s="28" t="str">
        <f>IF(RawData!E2599&lt;&gt;"",RawData!E2599,"")</f>
        <v/>
      </c>
      <c r="E2599" t="str">
        <f>IF(RawData!F2599&lt;&gt;"",CONCATENATE(RawData!F2599,", ",LEFT(RawData!G2599,1)),"")</f>
        <v/>
      </c>
      <c r="G2599" s="30" t="str">
        <f t="shared" si="40"/>
        <v/>
      </c>
      <c r="H2599" t="str">
        <f>IF(A2599&lt;&gt;"",VLOOKUP(G2599,ScoreRanges!$C$4:$E$8,3),"")</f>
        <v/>
      </c>
      <c r="J2599" s="30" t="str">
        <f>IF(AND(ConversionTable!$F$2&lt;&gt;"",A2599&lt;&gt;""),VLOOKUP(G2599,ConversionTable!B$2:D$402,3),"")</f>
        <v/>
      </c>
      <c r="K2599" t="str">
        <f>IF(AND(ConversionTable!$F$2&lt;&gt;"",A2599&lt;&gt;""),VLOOKUP(J2599,ConversionTable!I$4:K$7,3),"")</f>
        <v/>
      </c>
      <c r="M2599" t="str">
        <f>IF(A2599&lt;&gt;"",(RawData!AC2599*ScoringModel!$B$11+RawData!AD2599*ScoringModel!$B$21+RawData!AE2599*ScoringModel!$B$31)*0.01,"")</f>
        <v/>
      </c>
      <c r="N2599" t="str">
        <f>IF(A2599&lt;&gt;"",(RawData!H2599*ScoringModel!$B$4+RawData!I2599*ScoringModel!$B$5+RawData!J2599*ScoringModel!$B$6+RawData!K2599*ScoringModel!$B$7+RawData!L2599*ScoringModel!$B$8+RawData!M2599*ScoringModel!$B$9+RawData!N2599*ScoringModel!$B$10)*0.01,"")</f>
        <v/>
      </c>
      <c r="O2599" t="str">
        <f>IF(A2599&lt;&gt;"",(RawData!O2599*ScoringModel!$B$14+RawData!P2599*ScoringModel!$B$15+RawData!Q2599*ScoringModel!$B$16+RawData!R2599*ScoringModel!$B$17+RawData!S2599*ScoringModel!$B$18+RawData!T2599*ScoringModel!$B$19+RawData!U2599*ScoringModel!$B$20)*0.01,"")</f>
        <v/>
      </c>
      <c r="P2599" t="str">
        <f>IF(A2599&lt;&gt;"",(RawData!V2599*ScoringModel!$B$24+RawData!W2599*ScoringModel!$B$25+RawData!X2599*ScoringModel!$B$26+RawData!Y2599*ScoringModel!$B$27+RawData!Z2599*ScoringModel!$B$28+RawData!AA2599*ScoringModel!$B$29+RawData!AB2599*ScoringModel!$B$30)*0.01,"")</f>
        <v/>
      </c>
      <c r="Q2599" s="19"/>
      <c r="R2599" s="19"/>
      <c r="S2599" s="19"/>
      <c r="T2599" s="19"/>
      <c r="U2599" s="19"/>
      <c r="V2599" s="19"/>
    </row>
    <row r="2600" spans="1:22" x14ac:dyDescent="0.25">
      <c r="A2600" t="str">
        <f>IF(RawData!A2600&lt;&gt;"",RawData!A2600,"")</f>
        <v/>
      </c>
      <c r="B2600" t="str">
        <f>IF(RawData!B2600&lt;&gt;"",CONCATENATE(RawData!B2600,", ",RawData!C2600),"")</f>
        <v/>
      </c>
      <c r="C2600" t="str">
        <f>IF(RawData!D2600&lt;&gt;"",RawData!D2600,"")</f>
        <v/>
      </c>
      <c r="D2600" s="28" t="str">
        <f>IF(RawData!E2600&lt;&gt;"",RawData!E2600,"")</f>
        <v/>
      </c>
      <c r="E2600" t="str">
        <f>IF(RawData!F2600&lt;&gt;"",CONCATENATE(RawData!F2600,", ",LEFT(RawData!G2600,1)),"")</f>
        <v/>
      </c>
      <c r="G2600" s="30" t="str">
        <f t="shared" si="40"/>
        <v/>
      </c>
      <c r="H2600" t="str">
        <f>IF(A2600&lt;&gt;"",VLOOKUP(G2600,ScoreRanges!$C$4:$E$8,3),"")</f>
        <v/>
      </c>
      <c r="J2600" s="30" t="str">
        <f>IF(AND(ConversionTable!$F$2&lt;&gt;"",A2600&lt;&gt;""),VLOOKUP(G2600,ConversionTable!B$2:D$402,3),"")</f>
        <v/>
      </c>
      <c r="K2600" t="str">
        <f>IF(AND(ConversionTable!$F$2&lt;&gt;"",A2600&lt;&gt;""),VLOOKUP(J2600,ConversionTable!I$4:K$7,3),"")</f>
        <v/>
      </c>
      <c r="M2600" t="str">
        <f>IF(A2600&lt;&gt;"",(RawData!AC2600*ScoringModel!$B$11+RawData!AD2600*ScoringModel!$B$21+RawData!AE2600*ScoringModel!$B$31)*0.01,"")</f>
        <v/>
      </c>
      <c r="N2600" t="str">
        <f>IF(A2600&lt;&gt;"",(RawData!H2600*ScoringModel!$B$4+RawData!I2600*ScoringModel!$B$5+RawData!J2600*ScoringModel!$B$6+RawData!K2600*ScoringModel!$B$7+RawData!L2600*ScoringModel!$B$8+RawData!M2600*ScoringModel!$B$9+RawData!N2600*ScoringModel!$B$10)*0.01,"")</f>
        <v/>
      </c>
      <c r="O2600" t="str">
        <f>IF(A2600&lt;&gt;"",(RawData!O2600*ScoringModel!$B$14+RawData!P2600*ScoringModel!$B$15+RawData!Q2600*ScoringModel!$B$16+RawData!R2600*ScoringModel!$B$17+RawData!S2600*ScoringModel!$B$18+RawData!T2600*ScoringModel!$B$19+RawData!U2600*ScoringModel!$B$20)*0.01,"")</f>
        <v/>
      </c>
      <c r="P2600" t="str">
        <f>IF(A2600&lt;&gt;"",(RawData!V2600*ScoringModel!$B$24+RawData!W2600*ScoringModel!$B$25+RawData!X2600*ScoringModel!$B$26+RawData!Y2600*ScoringModel!$B$27+RawData!Z2600*ScoringModel!$B$28+RawData!AA2600*ScoringModel!$B$29+RawData!AB2600*ScoringModel!$B$30)*0.01,"")</f>
        <v/>
      </c>
      <c r="Q2600" s="19"/>
      <c r="R2600" s="19"/>
      <c r="S2600" s="19"/>
      <c r="T2600" s="19"/>
      <c r="U2600" s="19"/>
      <c r="V2600" s="19"/>
    </row>
    <row r="2601" spans="1:22" x14ac:dyDescent="0.25">
      <c r="A2601" t="str">
        <f>IF(RawData!A2601&lt;&gt;"",RawData!A2601,"")</f>
        <v/>
      </c>
      <c r="B2601" t="str">
        <f>IF(RawData!B2601&lt;&gt;"",CONCATENATE(RawData!B2601,", ",RawData!C2601),"")</f>
        <v/>
      </c>
      <c r="C2601" t="str">
        <f>IF(RawData!D2601&lt;&gt;"",RawData!D2601,"")</f>
        <v/>
      </c>
      <c r="D2601" s="28" t="str">
        <f>IF(RawData!E2601&lt;&gt;"",RawData!E2601,"")</f>
        <v/>
      </c>
      <c r="E2601" t="str">
        <f>IF(RawData!F2601&lt;&gt;"",CONCATENATE(RawData!F2601,", ",LEFT(RawData!G2601,1)),"")</f>
        <v/>
      </c>
      <c r="G2601" s="30" t="str">
        <f t="shared" si="40"/>
        <v/>
      </c>
      <c r="H2601" t="str">
        <f>IF(A2601&lt;&gt;"",VLOOKUP(G2601,ScoreRanges!$C$4:$E$8,3),"")</f>
        <v/>
      </c>
      <c r="J2601" s="30" t="str">
        <f>IF(AND(ConversionTable!$F$2&lt;&gt;"",A2601&lt;&gt;""),VLOOKUP(G2601,ConversionTable!B$2:D$402,3),"")</f>
        <v/>
      </c>
      <c r="K2601" t="str">
        <f>IF(AND(ConversionTable!$F$2&lt;&gt;"",A2601&lt;&gt;""),VLOOKUP(J2601,ConversionTable!I$4:K$7,3),"")</f>
        <v/>
      </c>
      <c r="M2601" t="str">
        <f>IF(A2601&lt;&gt;"",(RawData!AC2601*ScoringModel!$B$11+RawData!AD2601*ScoringModel!$B$21+RawData!AE2601*ScoringModel!$B$31)*0.01,"")</f>
        <v/>
      </c>
      <c r="N2601" t="str">
        <f>IF(A2601&lt;&gt;"",(RawData!H2601*ScoringModel!$B$4+RawData!I2601*ScoringModel!$B$5+RawData!J2601*ScoringModel!$B$6+RawData!K2601*ScoringModel!$B$7+RawData!L2601*ScoringModel!$B$8+RawData!M2601*ScoringModel!$B$9+RawData!N2601*ScoringModel!$B$10)*0.01,"")</f>
        <v/>
      </c>
      <c r="O2601" t="str">
        <f>IF(A2601&lt;&gt;"",(RawData!O2601*ScoringModel!$B$14+RawData!P2601*ScoringModel!$B$15+RawData!Q2601*ScoringModel!$B$16+RawData!R2601*ScoringModel!$B$17+RawData!S2601*ScoringModel!$B$18+RawData!T2601*ScoringModel!$B$19+RawData!U2601*ScoringModel!$B$20)*0.01,"")</f>
        <v/>
      </c>
      <c r="P2601" t="str">
        <f>IF(A2601&lt;&gt;"",(RawData!V2601*ScoringModel!$B$24+RawData!W2601*ScoringModel!$B$25+RawData!X2601*ScoringModel!$B$26+RawData!Y2601*ScoringModel!$B$27+RawData!Z2601*ScoringModel!$B$28+RawData!AA2601*ScoringModel!$B$29+RawData!AB2601*ScoringModel!$B$30)*0.01,"")</f>
        <v/>
      </c>
      <c r="Q2601" s="19"/>
      <c r="R2601" s="19"/>
      <c r="S2601" s="19"/>
      <c r="T2601" s="19"/>
      <c r="U2601" s="19"/>
      <c r="V2601" s="19"/>
    </row>
    <row r="2602" spans="1:22" x14ac:dyDescent="0.25">
      <c r="A2602" t="str">
        <f>IF(RawData!A2602&lt;&gt;"",RawData!A2602,"")</f>
        <v/>
      </c>
      <c r="B2602" t="str">
        <f>IF(RawData!B2602&lt;&gt;"",CONCATENATE(RawData!B2602,", ",RawData!C2602),"")</f>
        <v/>
      </c>
      <c r="C2602" t="str">
        <f>IF(RawData!D2602&lt;&gt;"",RawData!D2602,"")</f>
        <v/>
      </c>
      <c r="D2602" s="28" t="str">
        <f>IF(RawData!E2602&lt;&gt;"",RawData!E2602,"")</f>
        <v/>
      </c>
      <c r="E2602" t="str">
        <f>IF(RawData!F2602&lt;&gt;"",CONCATENATE(RawData!F2602,", ",LEFT(RawData!G2602,1)),"")</f>
        <v/>
      </c>
      <c r="G2602" s="30" t="str">
        <f t="shared" si="40"/>
        <v/>
      </c>
      <c r="H2602" t="str">
        <f>IF(A2602&lt;&gt;"",VLOOKUP(G2602,ScoreRanges!$C$4:$E$8,3),"")</f>
        <v/>
      </c>
      <c r="J2602" s="30" t="str">
        <f>IF(AND(ConversionTable!$F$2&lt;&gt;"",A2602&lt;&gt;""),VLOOKUP(G2602,ConversionTable!B$2:D$402,3),"")</f>
        <v/>
      </c>
      <c r="K2602" t="str">
        <f>IF(AND(ConversionTable!$F$2&lt;&gt;"",A2602&lt;&gt;""),VLOOKUP(J2602,ConversionTable!I$4:K$7,3),"")</f>
        <v/>
      </c>
      <c r="M2602" t="str">
        <f>IF(A2602&lt;&gt;"",(RawData!AC2602*ScoringModel!$B$11+RawData!AD2602*ScoringModel!$B$21+RawData!AE2602*ScoringModel!$B$31)*0.01,"")</f>
        <v/>
      </c>
      <c r="N2602" t="str">
        <f>IF(A2602&lt;&gt;"",(RawData!H2602*ScoringModel!$B$4+RawData!I2602*ScoringModel!$B$5+RawData!J2602*ScoringModel!$B$6+RawData!K2602*ScoringModel!$B$7+RawData!L2602*ScoringModel!$B$8+RawData!M2602*ScoringModel!$B$9+RawData!N2602*ScoringModel!$B$10)*0.01,"")</f>
        <v/>
      </c>
      <c r="O2602" t="str">
        <f>IF(A2602&lt;&gt;"",(RawData!O2602*ScoringModel!$B$14+RawData!P2602*ScoringModel!$B$15+RawData!Q2602*ScoringModel!$B$16+RawData!R2602*ScoringModel!$B$17+RawData!S2602*ScoringModel!$B$18+RawData!T2602*ScoringModel!$B$19+RawData!U2602*ScoringModel!$B$20)*0.01,"")</f>
        <v/>
      </c>
      <c r="P2602" t="str">
        <f>IF(A2602&lt;&gt;"",(RawData!V2602*ScoringModel!$B$24+RawData!W2602*ScoringModel!$B$25+RawData!X2602*ScoringModel!$B$26+RawData!Y2602*ScoringModel!$B$27+RawData!Z2602*ScoringModel!$B$28+RawData!AA2602*ScoringModel!$B$29+RawData!AB2602*ScoringModel!$B$30)*0.01,"")</f>
        <v/>
      </c>
      <c r="Q2602" s="19"/>
      <c r="R2602" s="19"/>
      <c r="S2602" s="19"/>
      <c r="T2602" s="19"/>
      <c r="U2602" s="19"/>
      <c r="V2602" s="19"/>
    </row>
    <row r="2603" spans="1:22" x14ac:dyDescent="0.25">
      <c r="A2603" t="str">
        <f>IF(RawData!A2603&lt;&gt;"",RawData!A2603,"")</f>
        <v/>
      </c>
      <c r="B2603" t="str">
        <f>IF(RawData!B2603&lt;&gt;"",CONCATENATE(RawData!B2603,", ",RawData!C2603),"")</f>
        <v/>
      </c>
      <c r="C2603" t="str">
        <f>IF(RawData!D2603&lt;&gt;"",RawData!D2603,"")</f>
        <v/>
      </c>
      <c r="D2603" s="28" t="str">
        <f>IF(RawData!E2603&lt;&gt;"",RawData!E2603,"")</f>
        <v/>
      </c>
      <c r="E2603" t="str">
        <f>IF(RawData!F2603&lt;&gt;"",CONCATENATE(RawData!F2603,", ",LEFT(RawData!G2603,1)),"")</f>
        <v/>
      </c>
      <c r="G2603" s="30" t="str">
        <f t="shared" si="40"/>
        <v/>
      </c>
      <c r="H2603" t="str">
        <f>IF(A2603&lt;&gt;"",VLOOKUP(G2603,ScoreRanges!$C$4:$E$8,3),"")</f>
        <v/>
      </c>
      <c r="J2603" s="30" t="str">
        <f>IF(AND(ConversionTable!$F$2&lt;&gt;"",A2603&lt;&gt;""),VLOOKUP(G2603,ConversionTable!B$2:D$402,3),"")</f>
        <v/>
      </c>
      <c r="K2603" t="str">
        <f>IF(AND(ConversionTable!$F$2&lt;&gt;"",A2603&lt;&gt;""),VLOOKUP(J2603,ConversionTable!I$4:K$7,3),"")</f>
        <v/>
      </c>
      <c r="M2603" t="str">
        <f>IF(A2603&lt;&gt;"",(RawData!AC2603*ScoringModel!$B$11+RawData!AD2603*ScoringModel!$B$21+RawData!AE2603*ScoringModel!$B$31)*0.01,"")</f>
        <v/>
      </c>
      <c r="N2603" t="str">
        <f>IF(A2603&lt;&gt;"",(RawData!H2603*ScoringModel!$B$4+RawData!I2603*ScoringModel!$B$5+RawData!J2603*ScoringModel!$B$6+RawData!K2603*ScoringModel!$B$7+RawData!L2603*ScoringModel!$B$8+RawData!M2603*ScoringModel!$B$9+RawData!N2603*ScoringModel!$B$10)*0.01,"")</f>
        <v/>
      </c>
      <c r="O2603" t="str">
        <f>IF(A2603&lt;&gt;"",(RawData!O2603*ScoringModel!$B$14+RawData!P2603*ScoringModel!$B$15+RawData!Q2603*ScoringModel!$B$16+RawData!R2603*ScoringModel!$B$17+RawData!S2603*ScoringModel!$B$18+RawData!T2603*ScoringModel!$B$19+RawData!U2603*ScoringModel!$B$20)*0.01,"")</f>
        <v/>
      </c>
      <c r="P2603" t="str">
        <f>IF(A2603&lt;&gt;"",(RawData!V2603*ScoringModel!$B$24+RawData!W2603*ScoringModel!$B$25+RawData!X2603*ScoringModel!$B$26+RawData!Y2603*ScoringModel!$B$27+RawData!Z2603*ScoringModel!$B$28+RawData!AA2603*ScoringModel!$B$29+RawData!AB2603*ScoringModel!$B$30)*0.01,"")</f>
        <v/>
      </c>
      <c r="Q2603" s="19"/>
      <c r="R2603" s="19"/>
      <c r="S2603" s="19"/>
      <c r="T2603" s="19"/>
      <c r="U2603" s="19"/>
      <c r="V2603" s="19"/>
    </row>
    <row r="2604" spans="1:22" x14ac:dyDescent="0.25">
      <c r="A2604" t="str">
        <f>IF(RawData!A2604&lt;&gt;"",RawData!A2604,"")</f>
        <v/>
      </c>
      <c r="B2604" t="str">
        <f>IF(RawData!B2604&lt;&gt;"",CONCATENATE(RawData!B2604,", ",RawData!C2604),"")</f>
        <v/>
      </c>
      <c r="C2604" t="str">
        <f>IF(RawData!D2604&lt;&gt;"",RawData!D2604,"")</f>
        <v/>
      </c>
      <c r="D2604" s="28" t="str">
        <f>IF(RawData!E2604&lt;&gt;"",RawData!E2604,"")</f>
        <v/>
      </c>
      <c r="E2604" t="str">
        <f>IF(RawData!F2604&lt;&gt;"",CONCATENATE(RawData!F2604,", ",LEFT(RawData!G2604,1)),"")</f>
        <v/>
      </c>
      <c r="G2604" s="30" t="str">
        <f t="shared" si="40"/>
        <v/>
      </c>
      <c r="H2604" t="str">
        <f>IF(A2604&lt;&gt;"",VLOOKUP(G2604,ScoreRanges!$C$4:$E$8,3),"")</f>
        <v/>
      </c>
      <c r="J2604" s="30" t="str">
        <f>IF(AND(ConversionTable!$F$2&lt;&gt;"",A2604&lt;&gt;""),VLOOKUP(G2604,ConversionTable!B$2:D$402,3),"")</f>
        <v/>
      </c>
      <c r="K2604" t="str">
        <f>IF(AND(ConversionTable!$F$2&lt;&gt;"",A2604&lt;&gt;""),VLOOKUP(J2604,ConversionTable!I$4:K$7,3),"")</f>
        <v/>
      </c>
      <c r="M2604" t="str">
        <f>IF(A2604&lt;&gt;"",(RawData!AC2604*ScoringModel!$B$11+RawData!AD2604*ScoringModel!$B$21+RawData!AE2604*ScoringModel!$B$31)*0.01,"")</f>
        <v/>
      </c>
      <c r="N2604" t="str">
        <f>IF(A2604&lt;&gt;"",(RawData!H2604*ScoringModel!$B$4+RawData!I2604*ScoringModel!$B$5+RawData!J2604*ScoringModel!$B$6+RawData!K2604*ScoringModel!$B$7+RawData!L2604*ScoringModel!$B$8+RawData!M2604*ScoringModel!$B$9+RawData!N2604*ScoringModel!$B$10)*0.01,"")</f>
        <v/>
      </c>
      <c r="O2604" t="str">
        <f>IF(A2604&lt;&gt;"",(RawData!O2604*ScoringModel!$B$14+RawData!P2604*ScoringModel!$B$15+RawData!Q2604*ScoringModel!$B$16+RawData!R2604*ScoringModel!$B$17+RawData!S2604*ScoringModel!$B$18+RawData!T2604*ScoringModel!$B$19+RawData!U2604*ScoringModel!$B$20)*0.01,"")</f>
        <v/>
      </c>
      <c r="P2604" t="str">
        <f>IF(A2604&lt;&gt;"",(RawData!V2604*ScoringModel!$B$24+RawData!W2604*ScoringModel!$B$25+RawData!X2604*ScoringModel!$B$26+RawData!Y2604*ScoringModel!$B$27+RawData!Z2604*ScoringModel!$B$28+RawData!AA2604*ScoringModel!$B$29+RawData!AB2604*ScoringModel!$B$30)*0.01,"")</f>
        <v/>
      </c>
      <c r="Q2604" s="19"/>
      <c r="R2604" s="19"/>
      <c r="S2604" s="19"/>
      <c r="T2604" s="19"/>
      <c r="U2604" s="19"/>
      <c r="V2604" s="19"/>
    </row>
    <row r="2605" spans="1:22" x14ac:dyDescent="0.25">
      <c r="A2605" t="str">
        <f>IF(RawData!A2605&lt;&gt;"",RawData!A2605,"")</f>
        <v/>
      </c>
      <c r="B2605" t="str">
        <f>IF(RawData!B2605&lt;&gt;"",CONCATENATE(RawData!B2605,", ",RawData!C2605),"")</f>
        <v/>
      </c>
      <c r="C2605" t="str">
        <f>IF(RawData!D2605&lt;&gt;"",RawData!D2605,"")</f>
        <v/>
      </c>
      <c r="D2605" s="28" t="str">
        <f>IF(RawData!E2605&lt;&gt;"",RawData!E2605,"")</f>
        <v/>
      </c>
      <c r="E2605" t="str">
        <f>IF(RawData!F2605&lt;&gt;"",CONCATENATE(RawData!F2605,", ",LEFT(RawData!G2605,1)),"")</f>
        <v/>
      </c>
      <c r="G2605" s="30" t="str">
        <f t="shared" si="40"/>
        <v/>
      </c>
      <c r="H2605" t="str">
        <f>IF(A2605&lt;&gt;"",VLOOKUP(G2605,ScoreRanges!$C$4:$E$8,3),"")</f>
        <v/>
      </c>
      <c r="J2605" s="30" t="str">
        <f>IF(AND(ConversionTable!$F$2&lt;&gt;"",A2605&lt;&gt;""),VLOOKUP(G2605,ConversionTable!B$2:D$402,3),"")</f>
        <v/>
      </c>
      <c r="K2605" t="str">
        <f>IF(AND(ConversionTable!$F$2&lt;&gt;"",A2605&lt;&gt;""),VLOOKUP(J2605,ConversionTable!I$4:K$7,3),"")</f>
        <v/>
      </c>
      <c r="M2605" t="str">
        <f>IF(A2605&lt;&gt;"",(RawData!AC2605*ScoringModel!$B$11+RawData!AD2605*ScoringModel!$B$21+RawData!AE2605*ScoringModel!$B$31)*0.01,"")</f>
        <v/>
      </c>
      <c r="N2605" t="str">
        <f>IF(A2605&lt;&gt;"",(RawData!H2605*ScoringModel!$B$4+RawData!I2605*ScoringModel!$B$5+RawData!J2605*ScoringModel!$B$6+RawData!K2605*ScoringModel!$B$7+RawData!L2605*ScoringModel!$B$8+RawData!M2605*ScoringModel!$B$9+RawData!N2605*ScoringModel!$B$10)*0.01,"")</f>
        <v/>
      </c>
      <c r="O2605" t="str">
        <f>IF(A2605&lt;&gt;"",(RawData!O2605*ScoringModel!$B$14+RawData!P2605*ScoringModel!$B$15+RawData!Q2605*ScoringModel!$B$16+RawData!R2605*ScoringModel!$B$17+RawData!S2605*ScoringModel!$B$18+RawData!T2605*ScoringModel!$B$19+RawData!U2605*ScoringModel!$B$20)*0.01,"")</f>
        <v/>
      </c>
      <c r="P2605" t="str">
        <f>IF(A2605&lt;&gt;"",(RawData!V2605*ScoringModel!$B$24+RawData!W2605*ScoringModel!$B$25+RawData!X2605*ScoringModel!$B$26+RawData!Y2605*ScoringModel!$B$27+RawData!Z2605*ScoringModel!$B$28+RawData!AA2605*ScoringModel!$B$29+RawData!AB2605*ScoringModel!$B$30)*0.01,"")</f>
        <v/>
      </c>
      <c r="Q2605" s="19"/>
      <c r="R2605" s="19"/>
      <c r="S2605" s="19"/>
      <c r="T2605" s="19"/>
      <c r="U2605" s="19"/>
      <c r="V2605" s="19"/>
    </row>
    <row r="2606" spans="1:22" x14ac:dyDescent="0.25">
      <c r="A2606" t="str">
        <f>IF(RawData!A2606&lt;&gt;"",RawData!A2606,"")</f>
        <v/>
      </c>
      <c r="B2606" t="str">
        <f>IF(RawData!B2606&lt;&gt;"",CONCATENATE(RawData!B2606,", ",RawData!C2606),"")</f>
        <v/>
      </c>
      <c r="C2606" t="str">
        <f>IF(RawData!D2606&lt;&gt;"",RawData!D2606,"")</f>
        <v/>
      </c>
      <c r="D2606" s="28" t="str">
        <f>IF(RawData!E2606&lt;&gt;"",RawData!E2606,"")</f>
        <v/>
      </c>
      <c r="E2606" t="str">
        <f>IF(RawData!F2606&lt;&gt;"",CONCATENATE(RawData!F2606,", ",LEFT(RawData!G2606,1)),"")</f>
        <v/>
      </c>
      <c r="G2606" s="30" t="str">
        <f t="shared" si="40"/>
        <v/>
      </c>
      <c r="H2606" t="str">
        <f>IF(A2606&lt;&gt;"",VLOOKUP(G2606,ScoreRanges!$C$4:$E$8,3),"")</f>
        <v/>
      </c>
      <c r="J2606" s="30" t="str">
        <f>IF(AND(ConversionTable!$F$2&lt;&gt;"",A2606&lt;&gt;""),VLOOKUP(G2606,ConversionTable!B$2:D$402,3),"")</f>
        <v/>
      </c>
      <c r="K2606" t="str">
        <f>IF(AND(ConversionTable!$F$2&lt;&gt;"",A2606&lt;&gt;""),VLOOKUP(J2606,ConversionTable!I$4:K$7,3),"")</f>
        <v/>
      </c>
      <c r="M2606" t="str">
        <f>IF(A2606&lt;&gt;"",(RawData!AC2606*ScoringModel!$B$11+RawData!AD2606*ScoringModel!$B$21+RawData!AE2606*ScoringModel!$B$31)*0.01,"")</f>
        <v/>
      </c>
      <c r="N2606" t="str">
        <f>IF(A2606&lt;&gt;"",(RawData!H2606*ScoringModel!$B$4+RawData!I2606*ScoringModel!$B$5+RawData!J2606*ScoringModel!$B$6+RawData!K2606*ScoringModel!$B$7+RawData!L2606*ScoringModel!$B$8+RawData!M2606*ScoringModel!$B$9+RawData!N2606*ScoringModel!$B$10)*0.01,"")</f>
        <v/>
      </c>
      <c r="O2606" t="str">
        <f>IF(A2606&lt;&gt;"",(RawData!O2606*ScoringModel!$B$14+RawData!P2606*ScoringModel!$B$15+RawData!Q2606*ScoringModel!$B$16+RawData!R2606*ScoringModel!$B$17+RawData!S2606*ScoringModel!$B$18+RawData!T2606*ScoringModel!$B$19+RawData!U2606*ScoringModel!$B$20)*0.01,"")</f>
        <v/>
      </c>
      <c r="P2606" t="str">
        <f>IF(A2606&lt;&gt;"",(RawData!V2606*ScoringModel!$B$24+RawData!W2606*ScoringModel!$B$25+RawData!X2606*ScoringModel!$B$26+RawData!Y2606*ScoringModel!$B$27+RawData!Z2606*ScoringModel!$B$28+RawData!AA2606*ScoringModel!$B$29+RawData!AB2606*ScoringModel!$B$30)*0.01,"")</f>
        <v/>
      </c>
      <c r="Q2606" s="19"/>
      <c r="R2606" s="19"/>
      <c r="S2606" s="19"/>
      <c r="T2606" s="19"/>
      <c r="U2606" s="19"/>
      <c r="V2606" s="19"/>
    </row>
    <row r="2607" spans="1:22" x14ac:dyDescent="0.25">
      <c r="A2607" t="str">
        <f>IF(RawData!A2607&lt;&gt;"",RawData!A2607,"")</f>
        <v/>
      </c>
      <c r="B2607" t="str">
        <f>IF(RawData!B2607&lt;&gt;"",CONCATENATE(RawData!B2607,", ",RawData!C2607),"")</f>
        <v/>
      </c>
      <c r="C2607" t="str">
        <f>IF(RawData!D2607&lt;&gt;"",RawData!D2607,"")</f>
        <v/>
      </c>
      <c r="D2607" s="28" t="str">
        <f>IF(RawData!E2607&lt;&gt;"",RawData!E2607,"")</f>
        <v/>
      </c>
      <c r="E2607" t="str">
        <f>IF(RawData!F2607&lt;&gt;"",CONCATENATE(RawData!F2607,", ",LEFT(RawData!G2607,1)),"")</f>
        <v/>
      </c>
      <c r="G2607" s="30" t="str">
        <f t="shared" si="40"/>
        <v/>
      </c>
      <c r="H2607" t="str">
        <f>IF(A2607&lt;&gt;"",VLOOKUP(G2607,ScoreRanges!$C$4:$E$8,3),"")</f>
        <v/>
      </c>
      <c r="J2607" s="30" t="str">
        <f>IF(AND(ConversionTable!$F$2&lt;&gt;"",A2607&lt;&gt;""),VLOOKUP(G2607,ConversionTable!B$2:D$402,3),"")</f>
        <v/>
      </c>
      <c r="K2607" t="str">
        <f>IF(AND(ConversionTable!$F$2&lt;&gt;"",A2607&lt;&gt;""),VLOOKUP(J2607,ConversionTable!I$4:K$7,3),"")</f>
        <v/>
      </c>
      <c r="M2607" t="str">
        <f>IF(A2607&lt;&gt;"",(RawData!AC2607*ScoringModel!$B$11+RawData!AD2607*ScoringModel!$B$21+RawData!AE2607*ScoringModel!$B$31)*0.01,"")</f>
        <v/>
      </c>
      <c r="N2607" t="str">
        <f>IF(A2607&lt;&gt;"",(RawData!H2607*ScoringModel!$B$4+RawData!I2607*ScoringModel!$B$5+RawData!J2607*ScoringModel!$B$6+RawData!K2607*ScoringModel!$B$7+RawData!L2607*ScoringModel!$B$8+RawData!M2607*ScoringModel!$B$9+RawData!N2607*ScoringModel!$B$10)*0.01,"")</f>
        <v/>
      </c>
      <c r="O2607" t="str">
        <f>IF(A2607&lt;&gt;"",(RawData!O2607*ScoringModel!$B$14+RawData!P2607*ScoringModel!$B$15+RawData!Q2607*ScoringModel!$B$16+RawData!R2607*ScoringModel!$B$17+RawData!S2607*ScoringModel!$B$18+RawData!T2607*ScoringModel!$B$19+RawData!U2607*ScoringModel!$B$20)*0.01,"")</f>
        <v/>
      </c>
      <c r="P2607" t="str">
        <f>IF(A2607&lt;&gt;"",(RawData!V2607*ScoringModel!$B$24+RawData!W2607*ScoringModel!$B$25+RawData!X2607*ScoringModel!$B$26+RawData!Y2607*ScoringModel!$B$27+RawData!Z2607*ScoringModel!$B$28+RawData!AA2607*ScoringModel!$B$29+RawData!AB2607*ScoringModel!$B$30)*0.01,"")</f>
        <v/>
      </c>
      <c r="Q2607" s="19"/>
      <c r="R2607" s="19"/>
      <c r="S2607" s="19"/>
      <c r="T2607" s="19"/>
      <c r="U2607" s="19"/>
      <c r="V2607" s="19"/>
    </row>
    <row r="2608" spans="1:22" x14ac:dyDescent="0.25">
      <c r="A2608" t="str">
        <f>IF(RawData!A2608&lt;&gt;"",RawData!A2608,"")</f>
        <v/>
      </c>
      <c r="B2608" t="str">
        <f>IF(RawData!B2608&lt;&gt;"",CONCATENATE(RawData!B2608,", ",RawData!C2608),"")</f>
        <v/>
      </c>
      <c r="C2608" t="str">
        <f>IF(RawData!D2608&lt;&gt;"",RawData!D2608,"")</f>
        <v/>
      </c>
      <c r="D2608" s="28" t="str">
        <f>IF(RawData!E2608&lt;&gt;"",RawData!E2608,"")</f>
        <v/>
      </c>
      <c r="E2608" t="str">
        <f>IF(RawData!F2608&lt;&gt;"",CONCATENATE(RawData!F2608,", ",LEFT(RawData!G2608,1)),"")</f>
        <v/>
      </c>
      <c r="G2608" s="30" t="str">
        <f t="shared" si="40"/>
        <v/>
      </c>
      <c r="H2608" t="str">
        <f>IF(A2608&lt;&gt;"",VLOOKUP(G2608,ScoreRanges!$C$4:$E$8,3),"")</f>
        <v/>
      </c>
      <c r="J2608" s="30" t="str">
        <f>IF(AND(ConversionTable!$F$2&lt;&gt;"",A2608&lt;&gt;""),VLOOKUP(G2608,ConversionTable!B$2:D$402,3),"")</f>
        <v/>
      </c>
      <c r="K2608" t="str">
        <f>IF(AND(ConversionTable!$F$2&lt;&gt;"",A2608&lt;&gt;""),VLOOKUP(J2608,ConversionTable!I$4:K$7,3),"")</f>
        <v/>
      </c>
      <c r="M2608" t="str">
        <f>IF(A2608&lt;&gt;"",(RawData!AC2608*ScoringModel!$B$11+RawData!AD2608*ScoringModel!$B$21+RawData!AE2608*ScoringModel!$B$31)*0.01,"")</f>
        <v/>
      </c>
      <c r="N2608" t="str">
        <f>IF(A2608&lt;&gt;"",(RawData!H2608*ScoringModel!$B$4+RawData!I2608*ScoringModel!$B$5+RawData!J2608*ScoringModel!$B$6+RawData!K2608*ScoringModel!$B$7+RawData!L2608*ScoringModel!$B$8+RawData!M2608*ScoringModel!$B$9+RawData!N2608*ScoringModel!$B$10)*0.01,"")</f>
        <v/>
      </c>
      <c r="O2608" t="str">
        <f>IF(A2608&lt;&gt;"",(RawData!O2608*ScoringModel!$B$14+RawData!P2608*ScoringModel!$B$15+RawData!Q2608*ScoringModel!$B$16+RawData!R2608*ScoringModel!$B$17+RawData!S2608*ScoringModel!$B$18+RawData!T2608*ScoringModel!$B$19+RawData!U2608*ScoringModel!$B$20)*0.01,"")</f>
        <v/>
      </c>
      <c r="P2608" t="str">
        <f>IF(A2608&lt;&gt;"",(RawData!V2608*ScoringModel!$B$24+RawData!W2608*ScoringModel!$B$25+RawData!X2608*ScoringModel!$B$26+RawData!Y2608*ScoringModel!$B$27+RawData!Z2608*ScoringModel!$B$28+RawData!AA2608*ScoringModel!$B$29+RawData!AB2608*ScoringModel!$B$30)*0.01,"")</f>
        <v/>
      </c>
      <c r="Q2608" s="19"/>
      <c r="R2608" s="19"/>
      <c r="S2608" s="19"/>
      <c r="T2608" s="19"/>
      <c r="U2608" s="19"/>
      <c r="V2608" s="19"/>
    </row>
    <row r="2609" spans="1:22" x14ac:dyDescent="0.25">
      <c r="A2609" t="str">
        <f>IF(RawData!A2609&lt;&gt;"",RawData!A2609,"")</f>
        <v/>
      </c>
      <c r="B2609" t="str">
        <f>IF(RawData!B2609&lt;&gt;"",CONCATENATE(RawData!B2609,", ",RawData!C2609),"")</f>
        <v/>
      </c>
      <c r="C2609" t="str">
        <f>IF(RawData!D2609&lt;&gt;"",RawData!D2609,"")</f>
        <v/>
      </c>
      <c r="D2609" s="28" t="str">
        <f>IF(RawData!E2609&lt;&gt;"",RawData!E2609,"")</f>
        <v/>
      </c>
      <c r="E2609" t="str">
        <f>IF(RawData!F2609&lt;&gt;"",CONCATENATE(RawData!F2609,", ",LEFT(RawData!G2609,1)),"")</f>
        <v/>
      </c>
      <c r="G2609" s="30" t="str">
        <f t="shared" si="40"/>
        <v/>
      </c>
      <c r="H2609" t="str">
        <f>IF(A2609&lt;&gt;"",VLOOKUP(G2609,ScoreRanges!$C$4:$E$8,3),"")</f>
        <v/>
      </c>
      <c r="J2609" s="30" t="str">
        <f>IF(AND(ConversionTable!$F$2&lt;&gt;"",A2609&lt;&gt;""),VLOOKUP(G2609,ConversionTable!B$2:D$402,3),"")</f>
        <v/>
      </c>
      <c r="K2609" t="str">
        <f>IF(AND(ConversionTable!$F$2&lt;&gt;"",A2609&lt;&gt;""),VLOOKUP(J2609,ConversionTable!I$4:K$7,3),"")</f>
        <v/>
      </c>
      <c r="M2609" t="str">
        <f>IF(A2609&lt;&gt;"",(RawData!AC2609*ScoringModel!$B$11+RawData!AD2609*ScoringModel!$B$21+RawData!AE2609*ScoringModel!$B$31)*0.01,"")</f>
        <v/>
      </c>
      <c r="N2609" t="str">
        <f>IF(A2609&lt;&gt;"",(RawData!H2609*ScoringModel!$B$4+RawData!I2609*ScoringModel!$B$5+RawData!J2609*ScoringModel!$B$6+RawData!K2609*ScoringModel!$B$7+RawData!L2609*ScoringModel!$B$8+RawData!M2609*ScoringModel!$B$9+RawData!N2609*ScoringModel!$B$10)*0.01,"")</f>
        <v/>
      </c>
      <c r="O2609" t="str">
        <f>IF(A2609&lt;&gt;"",(RawData!O2609*ScoringModel!$B$14+RawData!P2609*ScoringModel!$B$15+RawData!Q2609*ScoringModel!$B$16+RawData!R2609*ScoringModel!$B$17+RawData!S2609*ScoringModel!$B$18+RawData!T2609*ScoringModel!$B$19+RawData!U2609*ScoringModel!$B$20)*0.01,"")</f>
        <v/>
      </c>
      <c r="P2609" t="str">
        <f>IF(A2609&lt;&gt;"",(RawData!V2609*ScoringModel!$B$24+RawData!W2609*ScoringModel!$B$25+RawData!X2609*ScoringModel!$B$26+RawData!Y2609*ScoringModel!$B$27+RawData!Z2609*ScoringModel!$B$28+RawData!AA2609*ScoringModel!$B$29+RawData!AB2609*ScoringModel!$B$30)*0.01,"")</f>
        <v/>
      </c>
      <c r="Q2609" s="19"/>
      <c r="R2609" s="19"/>
      <c r="S2609" s="19"/>
      <c r="T2609" s="19"/>
      <c r="U2609" s="19"/>
      <c r="V2609" s="19"/>
    </row>
    <row r="2610" spans="1:22" x14ac:dyDescent="0.25">
      <c r="A2610" t="str">
        <f>IF(RawData!A2610&lt;&gt;"",RawData!A2610,"")</f>
        <v/>
      </c>
      <c r="B2610" t="str">
        <f>IF(RawData!B2610&lt;&gt;"",CONCATENATE(RawData!B2610,", ",RawData!C2610),"")</f>
        <v/>
      </c>
      <c r="C2610" t="str">
        <f>IF(RawData!D2610&lt;&gt;"",RawData!D2610,"")</f>
        <v/>
      </c>
      <c r="D2610" s="28" t="str">
        <f>IF(RawData!E2610&lt;&gt;"",RawData!E2610,"")</f>
        <v/>
      </c>
      <c r="E2610" t="str">
        <f>IF(RawData!F2610&lt;&gt;"",CONCATENATE(RawData!F2610,", ",LEFT(RawData!G2610,1)),"")</f>
        <v/>
      </c>
      <c r="G2610" s="30" t="str">
        <f t="shared" si="40"/>
        <v/>
      </c>
      <c r="H2610" t="str">
        <f>IF(A2610&lt;&gt;"",VLOOKUP(G2610,ScoreRanges!$C$4:$E$8,3),"")</f>
        <v/>
      </c>
      <c r="J2610" s="30" t="str">
        <f>IF(AND(ConversionTable!$F$2&lt;&gt;"",A2610&lt;&gt;""),VLOOKUP(G2610,ConversionTable!B$2:D$402,3),"")</f>
        <v/>
      </c>
      <c r="K2610" t="str">
        <f>IF(AND(ConversionTable!$F$2&lt;&gt;"",A2610&lt;&gt;""),VLOOKUP(J2610,ConversionTable!I$4:K$7,3),"")</f>
        <v/>
      </c>
      <c r="M2610" t="str">
        <f>IF(A2610&lt;&gt;"",(RawData!AC2610*ScoringModel!$B$11+RawData!AD2610*ScoringModel!$B$21+RawData!AE2610*ScoringModel!$B$31)*0.01,"")</f>
        <v/>
      </c>
      <c r="N2610" t="str">
        <f>IF(A2610&lt;&gt;"",(RawData!H2610*ScoringModel!$B$4+RawData!I2610*ScoringModel!$B$5+RawData!J2610*ScoringModel!$B$6+RawData!K2610*ScoringModel!$B$7+RawData!L2610*ScoringModel!$B$8+RawData!M2610*ScoringModel!$B$9+RawData!N2610*ScoringModel!$B$10)*0.01,"")</f>
        <v/>
      </c>
      <c r="O2610" t="str">
        <f>IF(A2610&lt;&gt;"",(RawData!O2610*ScoringModel!$B$14+RawData!P2610*ScoringModel!$B$15+RawData!Q2610*ScoringModel!$B$16+RawData!R2610*ScoringModel!$B$17+RawData!S2610*ScoringModel!$B$18+RawData!T2610*ScoringModel!$B$19+RawData!U2610*ScoringModel!$B$20)*0.01,"")</f>
        <v/>
      </c>
      <c r="P2610" t="str">
        <f>IF(A2610&lt;&gt;"",(RawData!V2610*ScoringModel!$B$24+RawData!W2610*ScoringModel!$B$25+RawData!X2610*ScoringModel!$B$26+RawData!Y2610*ScoringModel!$B$27+RawData!Z2610*ScoringModel!$B$28+RawData!AA2610*ScoringModel!$B$29+RawData!AB2610*ScoringModel!$B$30)*0.01,"")</f>
        <v/>
      </c>
      <c r="Q2610" s="19"/>
      <c r="R2610" s="19"/>
      <c r="S2610" s="19"/>
      <c r="T2610" s="19"/>
      <c r="U2610" s="19"/>
      <c r="V2610" s="19"/>
    </row>
    <row r="2611" spans="1:22" x14ac:dyDescent="0.25">
      <c r="A2611" t="str">
        <f>IF(RawData!A2611&lt;&gt;"",RawData!A2611,"")</f>
        <v/>
      </c>
      <c r="B2611" t="str">
        <f>IF(RawData!B2611&lt;&gt;"",CONCATENATE(RawData!B2611,", ",RawData!C2611),"")</f>
        <v/>
      </c>
      <c r="C2611" t="str">
        <f>IF(RawData!D2611&lt;&gt;"",RawData!D2611,"")</f>
        <v/>
      </c>
      <c r="D2611" s="28" t="str">
        <f>IF(RawData!E2611&lt;&gt;"",RawData!E2611,"")</f>
        <v/>
      </c>
      <c r="E2611" t="str">
        <f>IF(RawData!F2611&lt;&gt;"",CONCATENATE(RawData!F2611,", ",LEFT(RawData!G2611,1)),"")</f>
        <v/>
      </c>
      <c r="G2611" s="30" t="str">
        <f t="shared" si="40"/>
        <v/>
      </c>
      <c r="H2611" t="str">
        <f>IF(A2611&lt;&gt;"",VLOOKUP(G2611,ScoreRanges!$C$4:$E$8,3),"")</f>
        <v/>
      </c>
      <c r="J2611" s="30" t="str">
        <f>IF(AND(ConversionTable!$F$2&lt;&gt;"",A2611&lt;&gt;""),VLOOKUP(G2611,ConversionTable!B$2:D$402,3),"")</f>
        <v/>
      </c>
      <c r="K2611" t="str">
        <f>IF(AND(ConversionTable!$F$2&lt;&gt;"",A2611&lt;&gt;""),VLOOKUP(J2611,ConversionTable!I$4:K$7,3),"")</f>
        <v/>
      </c>
      <c r="M2611" t="str">
        <f>IF(A2611&lt;&gt;"",(RawData!AC2611*ScoringModel!$B$11+RawData!AD2611*ScoringModel!$B$21+RawData!AE2611*ScoringModel!$B$31)*0.01,"")</f>
        <v/>
      </c>
      <c r="N2611" t="str">
        <f>IF(A2611&lt;&gt;"",(RawData!H2611*ScoringModel!$B$4+RawData!I2611*ScoringModel!$B$5+RawData!J2611*ScoringModel!$B$6+RawData!K2611*ScoringModel!$B$7+RawData!L2611*ScoringModel!$B$8+RawData!M2611*ScoringModel!$B$9+RawData!N2611*ScoringModel!$B$10)*0.01,"")</f>
        <v/>
      </c>
      <c r="O2611" t="str">
        <f>IF(A2611&lt;&gt;"",(RawData!O2611*ScoringModel!$B$14+RawData!P2611*ScoringModel!$B$15+RawData!Q2611*ScoringModel!$B$16+RawData!R2611*ScoringModel!$B$17+RawData!S2611*ScoringModel!$B$18+RawData!T2611*ScoringModel!$B$19+RawData!U2611*ScoringModel!$B$20)*0.01,"")</f>
        <v/>
      </c>
      <c r="P2611" t="str">
        <f>IF(A2611&lt;&gt;"",(RawData!V2611*ScoringModel!$B$24+RawData!W2611*ScoringModel!$B$25+RawData!X2611*ScoringModel!$B$26+RawData!Y2611*ScoringModel!$B$27+RawData!Z2611*ScoringModel!$B$28+RawData!AA2611*ScoringModel!$B$29+RawData!AB2611*ScoringModel!$B$30)*0.01,"")</f>
        <v/>
      </c>
      <c r="Q2611" s="19"/>
      <c r="R2611" s="19"/>
      <c r="S2611" s="19"/>
      <c r="T2611" s="19"/>
      <c r="U2611" s="19"/>
      <c r="V2611" s="19"/>
    </row>
    <row r="2612" spans="1:22" x14ac:dyDescent="0.25">
      <c r="A2612" t="str">
        <f>IF(RawData!A2612&lt;&gt;"",RawData!A2612,"")</f>
        <v/>
      </c>
      <c r="B2612" t="str">
        <f>IF(RawData!B2612&lt;&gt;"",CONCATENATE(RawData!B2612,", ",RawData!C2612),"")</f>
        <v/>
      </c>
      <c r="C2612" t="str">
        <f>IF(RawData!D2612&lt;&gt;"",RawData!D2612,"")</f>
        <v/>
      </c>
      <c r="D2612" s="28" t="str">
        <f>IF(RawData!E2612&lt;&gt;"",RawData!E2612,"")</f>
        <v/>
      </c>
      <c r="E2612" t="str">
        <f>IF(RawData!F2612&lt;&gt;"",CONCATENATE(RawData!F2612,", ",LEFT(RawData!G2612,1)),"")</f>
        <v/>
      </c>
      <c r="G2612" s="30" t="str">
        <f t="shared" si="40"/>
        <v/>
      </c>
      <c r="H2612" t="str">
        <f>IF(A2612&lt;&gt;"",VLOOKUP(G2612,ScoreRanges!$C$4:$E$8,3),"")</f>
        <v/>
      </c>
      <c r="J2612" s="30" t="str">
        <f>IF(AND(ConversionTable!$F$2&lt;&gt;"",A2612&lt;&gt;""),VLOOKUP(G2612,ConversionTable!B$2:D$402,3),"")</f>
        <v/>
      </c>
      <c r="K2612" t="str">
        <f>IF(AND(ConversionTable!$F$2&lt;&gt;"",A2612&lt;&gt;""),VLOOKUP(J2612,ConversionTable!I$4:K$7,3),"")</f>
        <v/>
      </c>
      <c r="M2612" t="str">
        <f>IF(A2612&lt;&gt;"",(RawData!AC2612*ScoringModel!$B$11+RawData!AD2612*ScoringModel!$B$21+RawData!AE2612*ScoringModel!$B$31)*0.01,"")</f>
        <v/>
      </c>
      <c r="N2612" t="str">
        <f>IF(A2612&lt;&gt;"",(RawData!H2612*ScoringModel!$B$4+RawData!I2612*ScoringModel!$B$5+RawData!J2612*ScoringModel!$B$6+RawData!K2612*ScoringModel!$B$7+RawData!L2612*ScoringModel!$B$8+RawData!M2612*ScoringModel!$B$9+RawData!N2612*ScoringModel!$B$10)*0.01,"")</f>
        <v/>
      </c>
      <c r="O2612" t="str">
        <f>IF(A2612&lt;&gt;"",(RawData!O2612*ScoringModel!$B$14+RawData!P2612*ScoringModel!$B$15+RawData!Q2612*ScoringModel!$B$16+RawData!R2612*ScoringModel!$B$17+RawData!S2612*ScoringModel!$B$18+RawData!T2612*ScoringModel!$B$19+RawData!U2612*ScoringModel!$B$20)*0.01,"")</f>
        <v/>
      </c>
      <c r="P2612" t="str">
        <f>IF(A2612&lt;&gt;"",(RawData!V2612*ScoringModel!$B$24+RawData!W2612*ScoringModel!$B$25+RawData!X2612*ScoringModel!$B$26+RawData!Y2612*ScoringModel!$B$27+RawData!Z2612*ScoringModel!$B$28+RawData!AA2612*ScoringModel!$B$29+RawData!AB2612*ScoringModel!$B$30)*0.01,"")</f>
        <v/>
      </c>
      <c r="Q2612" s="19"/>
      <c r="R2612" s="19"/>
      <c r="S2612" s="19"/>
      <c r="T2612" s="19"/>
      <c r="U2612" s="19"/>
      <c r="V2612" s="19"/>
    </row>
    <row r="2613" spans="1:22" x14ac:dyDescent="0.25">
      <c r="A2613" t="str">
        <f>IF(RawData!A2613&lt;&gt;"",RawData!A2613,"")</f>
        <v/>
      </c>
      <c r="B2613" t="str">
        <f>IF(RawData!B2613&lt;&gt;"",CONCATENATE(RawData!B2613,", ",RawData!C2613),"")</f>
        <v/>
      </c>
      <c r="C2613" t="str">
        <f>IF(RawData!D2613&lt;&gt;"",RawData!D2613,"")</f>
        <v/>
      </c>
      <c r="D2613" s="28" t="str">
        <f>IF(RawData!E2613&lt;&gt;"",RawData!E2613,"")</f>
        <v/>
      </c>
      <c r="E2613" t="str">
        <f>IF(RawData!F2613&lt;&gt;"",CONCATENATE(RawData!F2613,", ",LEFT(RawData!G2613,1)),"")</f>
        <v/>
      </c>
      <c r="G2613" s="30" t="str">
        <f t="shared" si="40"/>
        <v/>
      </c>
      <c r="H2613" t="str">
        <f>IF(A2613&lt;&gt;"",VLOOKUP(G2613,ScoreRanges!$C$4:$E$8,3),"")</f>
        <v/>
      </c>
      <c r="J2613" s="30" t="str">
        <f>IF(AND(ConversionTable!$F$2&lt;&gt;"",A2613&lt;&gt;""),VLOOKUP(G2613,ConversionTable!B$2:D$402,3),"")</f>
        <v/>
      </c>
      <c r="K2613" t="str">
        <f>IF(AND(ConversionTable!$F$2&lt;&gt;"",A2613&lt;&gt;""),VLOOKUP(J2613,ConversionTable!I$4:K$7,3),"")</f>
        <v/>
      </c>
      <c r="M2613" t="str">
        <f>IF(A2613&lt;&gt;"",(RawData!AC2613*ScoringModel!$B$11+RawData!AD2613*ScoringModel!$B$21+RawData!AE2613*ScoringModel!$B$31)*0.01,"")</f>
        <v/>
      </c>
      <c r="N2613" t="str">
        <f>IF(A2613&lt;&gt;"",(RawData!H2613*ScoringModel!$B$4+RawData!I2613*ScoringModel!$B$5+RawData!J2613*ScoringModel!$B$6+RawData!K2613*ScoringModel!$B$7+RawData!L2613*ScoringModel!$B$8+RawData!M2613*ScoringModel!$B$9+RawData!N2613*ScoringModel!$B$10)*0.01,"")</f>
        <v/>
      </c>
      <c r="O2613" t="str">
        <f>IF(A2613&lt;&gt;"",(RawData!O2613*ScoringModel!$B$14+RawData!P2613*ScoringModel!$B$15+RawData!Q2613*ScoringModel!$B$16+RawData!R2613*ScoringModel!$B$17+RawData!S2613*ScoringModel!$B$18+RawData!T2613*ScoringModel!$B$19+RawData!U2613*ScoringModel!$B$20)*0.01,"")</f>
        <v/>
      </c>
      <c r="P2613" t="str">
        <f>IF(A2613&lt;&gt;"",(RawData!V2613*ScoringModel!$B$24+RawData!W2613*ScoringModel!$B$25+RawData!X2613*ScoringModel!$B$26+RawData!Y2613*ScoringModel!$B$27+RawData!Z2613*ScoringModel!$B$28+RawData!AA2613*ScoringModel!$B$29+RawData!AB2613*ScoringModel!$B$30)*0.01,"")</f>
        <v/>
      </c>
      <c r="Q2613" s="19"/>
      <c r="R2613" s="19"/>
      <c r="S2613" s="19"/>
      <c r="T2613" s="19"/>
      <c r="U2613" s="19"/>
      <c r="V2613" s="19"/>
    </row>
    <row r="2614" spans="1:22" x14ac:dyDescent="0.25">
      <c r="A2614" t="str">
        <f>IF(RawData!A2614&lt;&gt;"",RawData!A2614,"")</f>
        <v/>
      </c>
      <c r="B2614" t="str">
        <f>IF(RawData!B2614&lt;&gt;"",CONCATENATE(RawData!B2614,", ",RawData!C2614),"")</f>
        <v/>
      </c>
      <c r="C2614" t="str">
        <f>IF(RawData!D2614&lt;&gt;"",RawData!D2614,"")</f>
        <v/>
      </c>
      <c r="D2614" s="28" t="str">
        <f>IF(RawData!E2614&lt;&gt;"",RawData!E2614,"")</f>
        <v/>
      </c>
      <c r="E2614" t="str">
        <f>IF(RawData!F2614&lt;&gt;"",CONCATENATE(RawData!F2614,", ",LEFT(RawData!G2614,1)),"")</f>
        <v/>
      </c>
      <c r="G2614" s="30" t="str">
        <f t="shared" si="40"/>
        <v/>
      </c>
      <c r="H2614" t="str">
        <f>IF(A2614&lt;&gt;"",VLOOKUP(G2614,ScoreRanges!$C$4:$E$8,3),"")</f>
        <v/>
      </c>
      <c r="J2614" s="30" t="str">
        <f>IF(AND(ConversionTable!$F$2&lt;&gt;"",A2614&lt;&gt;""),VLOOKUP(G2614,ConversionTable!B$2:D$402,3),"")</f>
        <v/>
      </c>
      <c r="K2614" t="str">
        <f>IF(AND(ConversionTable!$F$2&lt;&gt;"",A2614&lt;&gt;""),VLOOKUP(J2614,ConversionTable!I$4:K$7,3),"")</f>
        <v/>
      </c>
      <c r="M2614" t="str">
        <f>IF(A2614&lt;&gt;"",(RawData!AC2614*ScoringModel!$B$11+RawData!AD2614*ScoringModel!$B$21+RawData!AE2614*ScoringModel!$B$31)*0.01,"")</f>
        <v/>
      </c>
      <c r="N2614" t="str">
        <f>IF(A2614&lt;&gt;"",(RawData!H2614*ScoringModel!$B$4+RawData!I2614*ScoringModel!$B$5+RawData!J2614*ScoringModel!$B$6+RawData!K2614*ScoringModel!$B$7+RawData!L2614*ScoringModel!$B$8+RawData!M2614*ScoringModel!$B$9+RawData!N2614*ScoringModel!$B$10)*0.01,"")</f>
        <v/>
      </c>
      <c r="O2614" t="str">
        <f>IF(A2614&lt;&gt;"",(RawData!O2614*ScoringModel!$B$14+RawData!P2614*ScoringModel!$B$15+RawData!Q2614*ScoringModel!$B$16+RawData!R2614*ScoringModel!$B$17+RawData!S2614*ScoringModel!$B$18+RawData!T2614*ScoringModel!$B$19+RawData!U2614*ScoringModel!$B$20)*0.01,"")</f>
        <v/>
      </c>
      <c r="P2614" t="str">
        <f>IF(A2614&lt;&gt;"",(RawData!V2614*ScoringModel!$B$24+RawData!W2614*ScoringModel!$B$25+RawData!X2614*ScoringModel!$B$26+RawData!Y2614*ScoringModel!$B$27+RawData!Z2614*ScoringModel!$B$28+RawData!AA2614*ScoringModel!$B$29+RawData!AB2614*ScoringModel!$B$30)*0.01,"")</f>
        <v/>
      </c>
      <c r="Q2614" s="19"/>
      <c r="R2614" s="19"/>
      <c r="S2614" s="19"/>
      <c r="T2614" s="19"/>
      <c r="U2614" s="19"/>
      <c r="V2614" s="19"/>
    </row>
    <row r="2615" spans="1:22" x14ac:dyDescent="0.25">
      <c r="A2615" t="str">
        <f>IF(RawData!A2615&lt;&gt;"",RawData!A2615,"")</f>
        <v/>
      </c>
      <c r="B2615" t="str">
        <f>IF(RawData!B2615&lt;&gt;"",CONCATENATE(RawData!B2615,", ",RawData!C2615),"")</f>
        <v/>
      </c>
      <c r="C2615" t="str">
        <f>IF(RawData!D2615&lt;&gt;"",RawData!D2615,"")</f>
        <v/>
      </c>
      <c r="D2615" s="28" t="str">
        <f>IF(RawData!E2615&lt;&gt;"",RawData!E2615,"")</f>
        <v/>
      </c>
      <c r="E2615" t="str">
        <f>IF(RawData!F2615&lt;&gt;"",CONCATENATE(RawData!F2615,", ",LEFT(RawData!G2615,1)),"")</f>
        <v/>
      </c>
      <c r="G2615" s="30" t="str">
        <f t="shared" si="40"/>
        <v/>
      </c>
      <c r="H2615" t="str">
        <f>IF(A2615&lt;&gt;"",VLOOKUP(G2615,ScoreRanges!$C$4:$E$8,3),"")</f>
        <v/>
      </c>
      <c r="J2615" s="30" t="str">
        <f>IF(AND(ConversionTable!$F$2&lt;&gt;"",A2615&lt;&gt;""),VLOOKUP(G2615,ConversionTable!B$2:D$402,3),"")</f>
        <v/>
      </c>
      <c r="K2615" t="str">
        <f>IF(AND(ConversionTable!$F$2&lt;&gt;"",A2615&lt;&gt;""),VLOOKUP(J2615,ConversionTable!I$4:K$7,3),"")</f>
        <v/>
      </c>
      <c r="M2615" t="str">
        <f>IF(A2615&lt;&gt;"",(RawData!AC2615*ScoringModel!$B$11+RawData!AD2615*ScoringModel!$B$21+RawData!AE2615*ScoringModel!$B$31)*0.01,"")</f>
        <v/>
      </c>
      <c r="N2615" t="str">
        <f>IF(A2615&lt;&gt;"",(RawData!H2615*ScoringModel!$B$4+RawData!I2615*ScoringModel!$B$5+RawData!J2615*ScoringModel!$B$6+RawData!K2615*ScoringModel!$B$7+RawData!L2615*ScoringModel!$B$8+RawData!M2615*ScoringModel!$B$9+RawData!N2615*ScoringModel!$B$10)*0.01,"")</f>
        <v/>
      </c>
      <c r="O2615" t="str">
        <f>IF(A2615&lt;&gt;"",(RawData!O2615*ScoringModel!$B$14+RawData!P2615*ScoringModel!$B$15+RawData!Q2615*ScoringModel!$B$16+RawData!R2615*ScoringModel!$B$17+RawData!S2615*ScoringModel!$B$18+RawData!T2615*ScoringModel!$B$19+RawData!U2615*ScoringModel!$B$20)*0.01,"")</f>
        <v/>
      </c>
      <c r="P2615" t="str">
        <f>IF(A2615&lt;&gt;"",(RawData!V2615*ScoringModel!$B$24+RawData!W2615*ScoringModel!$B$25+RawData!X2615*ScoringModel!$B$26+RawData!Y2615*ScoringModel!$B$27+RawData!Z2615*ScoringModel!$B$28+RawData!AA2615*ScoringModel!$B$29+RawData!AB2615*ScoringModel!$B$30)*0.01,"")</f>
        <v/>
      </c>
      <c r="Q2615" s="19"/>
      <c r="R2615" s="19"/>
      <c r="S2615" s="19"/>
      <c r="T2615" s="19"/>
      <c r="U2615" s="19"/>
      <c r="V2615" s="19"/>
    </row>
    <row r="2616" spans="1:22" x14ac:dyDescent="0.25">
      <c r="A2616" t="str">
        <f>IF(RawData!A2616&lt;&gt;"",RawData!A2616,"")</f>
        <v/>
      </c>
      <c r="B2616" t="str">
        <f>IF(RawData!B2616&lt;&gt;"",CONCATENATE(RawData!B2616,", ",RawData!C2616),"")</f>
        <v/>
      </c>
      <c r="C2616" t="str">
        <f>IF(RawData!D2616&lt;&gt;"",RawData!D2616,"")</f>
        <v/>
      </c>
      <c r="D2616" s="28" t="str">
        <f>IF(RawData!E2616&lt;&gt;"",RawData!E2616,"")</f>
        <v/>
      </c>
      <c r="E2616" t="str">
        <f>IF(RawData!F2616&lt;&gt;"",CONCATENATE(RawData!F2616,", ",LEFT(RawData!G2616,1)),"")</f>
        <v/>
      </c>
      <c r="G2616" s="30" t="str">
        <f t="shared" si="40"/>
        <v/>
      </c>
      <c r="H2616" t="str">
        <f>IF(A2616&lt;&gt;"",VLOOKUP(G2616,ScoreRanges!$C$4:$E$8,3),"")</f>
        <v/>
      </c>
      <c r="J2616" s="30" t="str">
        <f>IF(AND(ConversionTable!$F$2&lt;&gt;"",A2616&lt;&gt;""),VLOOKUP(G2616,ConversionTable!B$2:D$402,3),"")</f>
        <v/>
      </c>
      <c r="K2616" t="str">
        <f>IF(AND(ConversionTable!$F$2&lt;&gt;"",A2616&lt;&gt;""),VLOOKUP(J2616,ConversionTable!I$4:K$7,3),"")</f>
        <v/>
      </c>
      <c r="M2616" t="str">
        <f>IF(A2616&lt;&gt;"",(RawData!AC2616*ScoringModel!$B$11+RawData!AD2616*ScoringModel!$B$21+RawData!AE2616*ScoringModel!$B$31)*0.01,"")</f>
        <v/>
      </c>
      <c r="N2616" t="str">
        <f>IF(A2616&lt;&gt;"",(RawData!H2616*ScoringModel!$B$4+RawData!I2616*ScoringModel!$B$5+RawData!J2616*ScoringModel!$B$6+RawData!K2616*ScoringModel!$B$7+RawData!L2616*ScoringModel!$B$8+RawData!M2616*ScoringModel!$B$9+RawData!N2616*ScoringModel!$B$10)*0.01,"")</f>
        <v/>
      </c>
      <c r="O2616" t="str">
        <f>IF(A2616&lt;&gt;"",(RawData!O2616*ScoringModel!$B$14+RawData!P2616*ScoringModel!$B$15+RawData!Q2616*ScoringModel!$B$16+RawData!R2616*ScoringModel!$B$17+RawData!S2616*ScoringModel!$B$18+RawData!T2616*ScoringModel!$B$19+RawData!U2616*ScoringModel!$B$20)*0.01,"")</f>
        <v/>
      </c>
      <c r="P2616" t="str">
        <f>IF(A2616&lt;&gt;"",(RawData!V2616*ScoringModel!$B$24+RawData!W2616*ScoringModel!$B$25+RawData!X2616*ScoringModel!$B$26+RawData!Y2616*ScoringModel!$B$27+RawData!Z2616*ScoringModel!$B$28+RawData!AA2616*ScoringModel!$B$29+RawData!AB2616*ScoringModel!$B$30)*0.01,"")</f>
        <v/>
      </c>
      <c r="Q2616" s="19"/>
      <c r="R2616" s="19"/>
      <c r="S2616" s="19"/>
      <c r="T2616" s="19"/>
      <c r="U2616" s="19"/>
      <c r="V2616" s="19"/>
    </row>
    <row r="2617" spans="1:22" x14ac:dyDescent="0.25">
      <c r="A2617" t="str">
        <f>IF(RawData!A2617&lt;&gt;"",RawData!A2617,"")</f>
        <v/>
      </c>
      <c r="B2617" t="str">
        <f>IF(RawData!B2617&lt;&gt;"",CONCATENATE(RawData!B2617,", ",RawData!C2617),"")</f>
        <v/>
      </c>
      <c r="C2617" t="str">
        <f>IF(RawData!D2617&lt;&gt;"",RawData!D2617,"")</f>
        <v/>
      </c>
      <c r="D2617" s="28" t="str">
        <f>IF(RawData!E2617&lt;&gt;"",RawData!E2617,"")</f>
        <v/>
      </c>
      <c r="E2617" t="str">
        <f>IF(RawData!F2617&lt;&gt;"",CONCATENATE(RawData!F2617,", ",LEFT(RawData!G2617,1)),"")</f>
        <v/>
      </c>
      <c r="G2617" s="30" t="str">
        <f t="shared" si="40"/>
        <v/>
      </c>
      <c r="H2617" t="str">
        <f>IF(A2617&lt;&gt;"",VLOOKUP(G2617,ScoreRanges!$C$4:$E$8,3),"")</f>
        <v/>
      </c>
      <c r="J2617" s="30" t="str">
        <f>IF(AND(ConversionTable!$F$2&lt;&gt;"",A2617&lt;&gt;""),VLOOKUP(G2617,ConversionTable!B$2:D$402,3),"")</f>
        <v/>
      </c>
      <c r="K2617" t="str">
        <f>IF(AND(ConversionTable!$F$2&lt;&gt;"",A2617&lt;&gt;""),VLOOKUP(J2617,ConversionTable!I$4:K$7,3),"")</f>
        <v/>
      </c>
      <c r="M2617" t="str">
        <f>IF(A2617&lt;&gt;"",(RawData!AC2617*ScoringModel!$B$11+RawData!AD2617*ScoringModel!$B$21+RawData!AE2617*ScoringModel!$B$31)*0.01,"")</f>
        <v/>
      </c>
      <c r="N2617" t="str">
        <f>IF(A2617&lt;&gt;"",(RawData!H2617*ScoringModel!$B$4+RawData!I2617*ScoringModel!$B$5+RawData!J2617*ScoringModel!$B$6+RawData!K2617*ScoringModel!$B$7+RawData!L2617*ScoringModel!$B$8+RawData!M2617*ScoringModel!$B$9+RawData!N2617*ScoringModel!$B$10)*0.01,"")</f>
        <v/>
      </c>
      <c r="O2617" t="str">
        <f>IF(A2617&lt;&gt;"",(RawData!O2617*ScoringModel!$B$14+RawData!P2617*ScoringModel!$B$15+RawData!Q2617*ScoringModel!$B$16+RawData!R2617*ScoringModel!$B$17+RawData!S2617*ScoringModel!$B$18+RawData!T2617*ScoringModel!$B$19+RawData!U2617*ScoringModel!$B$20)*0.01,"")</f>
        <v/>
      </c>
      <c r="P2617" t="str">
        <f>IF(A2617&lt;&gt;"",(RawData!V2617*ScoringModel!$B$24+RawData!W2617*ScoringModel!$B$25+RawData!X2617*ScoringModel!$B$26+RawData!Y2617*ScoringModel!$B$27+RawData!Z2617*ScoringModel!$B$28+RawData!AA2617*ScoringModel!$B$29+RawData!AB2617*ScoringModel!$B$30)*0.01,"")</f>
        <v/>
      </c>
      <c r="Q2617" s="19"/>
      <c r="R2617" s="19"/>
      <c r="S2617" s="19"/>
      <c r="T2617" s="19"/>
      <c r="U2617" s="19"/>
      <c r="V2617" s="19"/>
    </row>
    <row r="2618" spans="1:22" x14ac:dyDescent="0.25">
      <c r="A2618" t="str">
        <f>IF(RawData!A2618&lt;&gt;"",RawData!A2618,"")</f>
        <v/>
      </c>
      <c r="B2618" t="str">
        <f>IF(RawData!B2618&lt;&gt;"",CONCATENATE(RawData!B2618,", ",RawData!C2618),"")</f>
        <v/>
      </c>
      <c r="C2618" t="str">
        <f>IF(RawData!D2618&lt;&gt;"",RawData!D2618,"")</f>
        <v/>
      </c>
      <c r="D2618" s="28" t="str">
        <f>IF(RawData!E2618&lt;&gt;"",RawData!E2618,"")</f>
        <v/>
      </c>
      <c r="E2618" t="str">
        <f>IF(RawData!F2618&lt;&gt;"",CONCATENATE(RawData!F2618,", ",LEFT(RawData!G2618,1)),"")</f>
        <v/>
      </c>
      <c r="G2618" s="30" t="str">
        <f t="shared" si="40"/>
        <v/>
      </c>
      <c r="H2618" t="str">
        <f>IF(A2618&lt;&gt;"",VLOOKUP(G2618,ScoreRanges!$C$4:$E$8,3),"")</f>
        <v/>
      </c>
      <c r="J2618" s="30" t="str">
        <f>IF(AND(ConversionTable!$F$2&lt;&gt;"",A2618&lt;&gt;""),VLOOKUP(G2618,ConversionTable!B$2:D$402,3),"")</f>
        <v/>
      </c>
      <c r="K2618" t="str">
        <f>IF(AND(ConversionTable!$F$2&lt;&gt;"",A2618&lt;&gt;""),VLOOKUP(J2618,ConversionTable!I$4:K$7,3),"")</f>
        <v/>
      </c>
      <c r="M2618" t="str">
        <f>IF(A2618&lt;&gt;"",(RawData!AC2618*ScoringModel!$B$11+RawData!AD2618*ScoringModel!$B$21+RawData!AE2618*ScoringModel!$B$31)*0.01,"")</f>
        <v/>
      </c>
      <c r="N2618" t="str">
        <f>IF(A2618&lt;&gt;"",(RawData!H2618*ScoringModel!$B$4+RawData!I2618*ScoringModel!$B$5+RawData!J2618*ScoringModel!$B$6+RawData!K2618*ScoringModel!$B$7+RawData!L2618*ScoringModel!$B$8+RawData!M2618*ScoringModel!$B$9+RawData!N2618*ScoringModel!$B$10)*0.01,"")</f>
        <v/>
      </c>
      <c r="O2618" t="str">
        <f>IF(A2618&lt;&gt;"",(RawData!O2618*ScoringModel!$B$14+RawData!P2618*ScoringModel!$B$15+RawData!Q2618*ScoringModel!$B$16+RawData!R2618*ScoringModel!$B$17+RawData!S2618*ScoringModel!$B$18+RawData!T2618*ScoringModel!$B$19+RawData!U2618*ScoringModel!$B$20)*0.01,"")</f>
        <v/>
      </c>
      <c r="P2618" t="str">
        <f>IF(A2618&lt;&gt;"",(RawData!V2618*ScoringModel!$B$24+RawData!W2618*ScoringModel!$B$25+RawData!X2618*ScoringModel!$B$26+RawData!Y2618*ScoringModel!$B$27+RawData!Z2618*ScoringModel!$B$28+RawData!AA2618*ScoringModel!$B$29+RawData!AB2618*ScoringModel!$B$30)*0.01,"")</f>
        <v/>
      </c>
      <c r="Q2618" s="19"/>
      <c r="R2618" s="19"/>
      <c r="S2618" s="19"/>
      <c r="T2618" s="19"/>
      <c r="U2618" s="19"/>
      <c r="V2618" s="19"/>
    </row>
    <row r="2619" spans="1:22" x14ac:dyDescent="0.25">
      <c r="A2619" t="str">
        <f>IF(RawData!A2619&lt;&gt;"",RawData!A2619,"")</f>
        <v/>
      </c>
      <c r="B2619" t="str">
        <f>IF(RawData!B2619&lt;&gt;"",CONCATENATE(RawData!B2619,", ",RawData!C2619),"")</f>
        <v/>
      </c>
      <c r="C2619" t="str">
        <f>IF(RawData!D2619&lt;&gt;"",RawData!D2619,"")</f>
        <v/>
      </c>
      <c r="D2619" s="28" t="str">
        <f>IF(RawData!E2619&lt;&gt;"",RawData!E2619,"")</f>
        <v/>
      </c>
      <c r="E2619" t="str">
        <f>IF(RawData!F2619&lt;&gt;"",CONCATENATE(RawData!F2619,", ",LEFT(RawData!G2619,1)),"")</f>
        <v/>
      </c>
      <c r="G2619" s="30" t="str">
        <f t="shared" si="40"/>
        <v/>
      </c>
      <c r="H2619" t="str">
        <f>IF(A2619&lt;&gt;"",VLOOKUP(G2619,ScoreRanges!$C$4:$E$8,3),"")</f>
        <v/>
      </c>
      <c r="J2619" s="30" t="str">
        <f>IF(AND(ConversionTable!$F$2&lt;&gt;"",A2619&lt;&gt;""),VLOOKUP(G2619,ConversionTable!B$2:D$402,3),"")</f>
        <v/>
      </c>
      <c r="K2619" t="str">
        <f>IF(AND(ConversionTable!$F$2&lt;&gt;"",A2619&lt;&gt;""),VLOOKUP(J2619,ConversionTable!I$4:K$7,3),"")</f>
        <v/>
      </c>
      <c r="M2619" t="str">
        <f>IF(A2619&lt;&gt;"",(RawData!AC2619*ScoringModel!$B$11+RawData!AD2619*ScoringModel!$B$21+RawData!AE2619*ScoringModel!$B$31)*0.01,"")</f>
        <v/>
      </c>
      <c r="N2619" t="str">
        <f>IF(A2619&lt;&gt;"",(RawData!H2619*ScoringModel!$B$4+RawData!I2619*ScoringModel!$B$5+RawData!J2619*ScoringModel!$B$6+RawData!K2619*ScoringModel!$B$7+RawData!L2619*ScoringModel!$B$8+RawData!M2619*ScoringModel!$B$9+RawData!N2619*ScoringModel!$B$10)*0.01,"")</f>
        <v/>
      </c>
      <c r="O2619" t="str">
        <f>IF(A2619&lt;&gt;"",(RawData!O2619*ScoringModel!$B$14+RawData!P2619*ScoringModel!$B$15+RawData!Q2619*ScoringModel!$B$16+RawData!R2619*ScoringModel!$B$17+RawData!S2619*ScoringModel!$B$18+RawData!T2619*ScoringModel!$B$19+RawData!U2619*ScoringModel!$B$20)*0.01,"")</f>
        <v/>
      </c>
      <c r="P2619" t="str">
        <f>IF(A2619&lt;&gt;"",(RawData!V2619*ScoringModel!$B$24+RawData!W2619*ScoringModel!$B$25+RawData!X2619*ScoringModel!$B$26+RawData!Y2619*ScoringModel!$B$27+RawData!Z2619*ScoringModel!$B$28+RawData!AA2619*ScoringModel!$B$29+RawData!AB2619*ScoringModel!$B$30)*0.01,"")</f>
        <v/>
      </c>
      <c r="Q2619" s="19"/>
      <c r="R2619" s="19"/>
      <c r="S2619" s="19"/>
      <c r="T2619" s="19"/>
      <c r="U2619" s="19"/>
      <c r="V2619" s="19"/>
    </row>
    <row r="2620" spans="1:22" x14ac:dyDescent="0.25">
      <c r="A2620" t="str">
        <f>IF(RawData!A2620&lt;&gt;"",RawData!A2620,"")</f>
        <v/>
      </c>
      <c r="B2620" t="str">
        <f>IF(RawData!B2620&lt;&gt;"",CONCATENATE(RawData!B2620,", ",RawData!C2620),"")</f>
        <v/>
      </c>
      <c r="C2620" t="str">
        <f>IF(RawData!D2620&lt;&gt;"",RawData!D2620,"")</f>
        <v/>
      </c>
      <c r="D2620" s="28" t="str">
        <f>IF(RawData!E2620&lt;&gt;"",RawData!E2620,"")</f>
        <v/>
      </c>
      <c r="E2620" t="str">
        <f>IF(RawData!F2620&lt;&gt;"",CONCATENATE(RawData!F2620,", ",LEFT(RawData!G2620,1)),"")</f>
        <v/>
      </c>
      <c r="G2620" s="30" t="str">
        <f t="shared" si="40"/>
        <v/>
      </c>
      <c r="H2620" t="str">
        <f>IF(A2620&lt;&gt;"",VLOOKUP(G2620,ScoreRanges!$C$4:$E$8,3),"")</f>
        <v/>
      </c>
      <c r="J2620" s="30" t="str">
        <f>IF(AND(ConversionTable!$F$2&lt;&gt;"",A2620&lt;&gt;""),VLOOKUP(G2620,ConversionTable!B$2:D$402,3),"")</f>
        <v/>
      </c>
      <c r="K2620" t="str">
        <f>IF(AND(ConversionTable!$F$2&lt;&gt;"",A2620&lt;&gt;""),VLOOKUP(J2620,ConversionTable!I$4:K$7,3),"")</f>
        <v/>
      </c>
      <c r="M2620" t="str">
        <f>IF(A2620&lt;&gt;"",(RawData!AC2620*ScoringModel!$B$11+RawData!AD2620*ScoringModel!$B$21+RawData!AE2620*ScoringModel!$B$31)*0.01,"")</f>
        <v/>
      </c>
      <c r="N2620" t="str">
        <f>IF(A2620&lt;&gt;"",(RawData!H2620*ScoringModel!$B$4+RawData!I2620*ScoringModel!$B$5+RawData!J2620*ScoringModel!$B$6+RawData!K2620*ScoringModel!$B$7+RawData!L2620*ScoringModel!$B$8+RawData!M2620*ScoringModel!$B$9+RawData!N2620*ScoringModel!$B$10)*0.01,"")</f>
        <v/>
      </c>
      <c r="O2620" t="str">
        <f>IF(A2620&lt;&gt;"",(RawData!O2620*ScoringModel!$B$14+RawData!P2620*ScoringModel!$B$15+RawData!Q2620*ScoringModel!$B$16+RawData!R2620*ScoringModel!$B$17+RawData!S2620*ScoringModel!$B$18+RawData!T2620*ScoringModel!$B$19+RawData!U2620*ScoringModel!$B$20)*0.01,"")</f>
        <v/>
      </c>
      <c r="P2620" t="str">
        <f>IF(A2620&lt;&gt;"",(RawData!V2620*ScoringModel!$B$24+RawData!W2620*ScoringModel!$B$25+RawData!X2620*ScoringModel!$B$26+RawData!Y2620*ScoringModel!$B$27+RawData!Z2620*ScoringModel!$B$28+RawData!AA2620*ScoringModel!$B$29+RawData!AB2620*ScoringModel!$B$30)*0.01,"")</f>
        <v/>
      </c>
      <c r="Q2620" s="19"/>
      <c r="R2620" s="19"/>
      <c r="S2620" s="19"/>
      <c r="T2620" s="19"/>
      <c r="U2620" s="19"/>
      <c r="V2620" s="19"/>
    </row>
    <row r="2621" spans="1:22" x14ac:dyDescent="0.25">
      <c r="A2621" t="str">
        <f>IF(RawData!A2621&lt;&gt;"",RawData!A2621,"")</f>
        <v/>
      </c>
      <c r="B2621" t="str">
        <f>IF(RawData!B2621&lt;&gt;"",CONCATENATE(RawData!B2621,", ",RawData!C2621),"")</f>
        <v/>
      </c>
      <c r="C2621" t="str">
        <f>IF(RawData!D2621&lt;&gt;"",RawData!D2621,"")</f>
        <v/>
      </c>
      <c r="D2621" s="28" t="str">
        <f>IF(RawData!E2621&lt;&gt;"",RawData!E2621,"")</f>
        <v/>
      </c>
      <c r="E2621" t="str">
        <f>IF(RawData!F2621&lt;&gt;"",CONCATENATE(RawData!F2621,", ",LEFT(RawData!G2621,1)),"")</f>
        <v/>
      </c>
      <c r="G2621" s="30" t="str">
        <f t="shared" si="40"/>
        <v/>
      </c>
      <c r="H2621" t="str">
        <f>IF(A2621&lt;&gt;"",VLOOKUP(G2621,ScoreRanges!$C$4:$E$8,3),"")</f>
        <v/>
      </c>
      <c r="J2621" s="30" t="str">
        <f>IF(AND(ConversionTable!$F$2&lt;&gt;"",A2621&lt;&gt;""),VLOOKUP(G2621,ConversionTable!B$2:D$402,3),"")</f>
        <v/>
      </c>
      <c r="K2621" t="str">
        <f>IF(AND(ConversionTable!$F$2&lt;&gt;"",A2621&lt;&gt;""),VLOOKUP(J2621,ConversionTable!I$4:K$7,3),"")</f>
        <v/>
      </c>
      <c r="M2621" t="str">
        <f>IF(A2621&lt;&gt;"",(RawData!AC2621*ScoringModel!$B$11+RawData!AD2621*ScoringModel!$B$21+RawData!AE2621*ScoringModel!$B$31)*0.01,"")</f>
        <v/>
      </c>
      <c r="N2621" t="str">
        <f>IF(A2621&lt;&gt;"",(RawData!H2621*ScoringModel!$B$4+RawData!I2621*ScoringModel!$B$5+RawData!J2621*ScoringModel!$B$6+RawData!K2621*ScoringModel!$B$7+RawData!L2621*ScoringModel!$B$8+RawData!M2621*ScoringModel!$B$9+RawData!N2621*ScoringModel!$B$10)*0.01,"")</f>
        <v/>
      </c>
      <c r="O2621" t="str">
        <f>IF(A2621&lt;&gt;"",(RawData!O2621*ScoringModel!$B$14+RawData!P2621*ScoringModel!$B$15+RawData!Q2621*ScoringModel!$B$16+RawData!R2621*ScoringModel!$B$17+RawData!S2621*ScoringModel!$B$18+RawData!T2621*ScoringModel!$B$19+RawData!U2621*ScoringModel!$B$20)*0.01,"")</f>
        <v/>
      </c>
      <c r="P2621" t="str">
        <f>IF(A2621&lt;&gt;"",(RawData!V2621*ScoringModel!$B$24+RawData!W2621*ScoringModel!$B$25+RawData!X2621*ScoringModel!$B$26+RawData!Y2621*ScoringModel!$B$27+RawData!Z2621*ScoringModel!$B$28+RawData!AA2621*ScoringModel!$B$29+RawData!AB2621*ScoringModel!$B$30)*0.01,"")</f>
        <v/>
      </c>
      <c r="Q2621" s="19"/>
      <c r="R2621" s="19"/>
      <c r="S2621" s="19"/>
      <c r="T2621" s="19"/>
      <c r="U2621" s="19"/>
      <c r="V2621" s="19"/>
    </row>
    <row r="2622" spans="1:22" x14ac:dyDescent="0.25">
      <c r="A2622" t="str">
        <f>IF(RawData!A2622&lt;&gt;"",RawData!A2622,"")</f>
        <v/>
      </c>
      <c r="B2622" t="str">
        <f>IF(RawData!B2622&lt;&gt;"",CONCATENATE(RawData!B2622,", ",RawData!C2622),"")</f>
        <v/>
      </c>
      <c r="C2622" t="str">
        <f>IF(RawData!D2622&lt;&gt;"",RawData!D2622,"")</f>
        <v/>
      </c>
      <c r="D2622" s="28" t="str">
        <f>IF(RawData!E2622&lt;&gt;"",RawData!E2622,"")</f>
        <v/>
      </c>
      <c r="E2622" t="str">
        <f>IF(RawData!F2622&lt;&gt;"",CONCATENATE(RawData!F2622,", ",LEFT(RawData!G2622,1)),"")</f>
        <v/>
      </c>
      <c r="G2622" s="30" t="str">
        <f t="shared" si="40"/>
        <v/>
      </c>
      <c r="H2622" t="str">
        <f>IF(A2622&lt;&gt;"",VLOOKUP(G2622,ScoreRanges!$C$4:$E$8,3),"")</f>
        <v/>
      </c>
      <c r="J2622" s="30" t="str">
        <f>IF(AND(ConversionTable!$F$2&lt;&gt;"",A2622&lt;&gt;""),VLOOKUP(G2622,ConversionTable!B$2:D$402,3),"")</f>
        <v/>
      </c>
      <c r="K2622" t="str">
        <f>IF(AND(ConversionTable!$F$2&lt;&gt;"",A2622&lt;&gt;""),VLOOKUP(J2622,ConversionTable!I$4:K$7,3),"")</f>
        <v/>
      </c>
      <c r="M2622" t="str">
        <f>IF(A2622&lt;&gt;"",(RawData!AC2622*ScoringModel!$B$11+RawData!AD2622*ScoringModel!$B$21+RawData!AE2622*ScoringModel!$B$31)*0.01,"")</f>
        <v/>
      </c>
      <c r="N2622" t="str">
        <f>IF(A2622&lt;&gt;"",(RawData!H2622*ScoringModel!$B$4+RawData!I2622*ScoringModel!$B$5+RawData!J2622*ScoringModel!$B$6+RawData!K2622*ScoringModel!$B$7+RawData!L2622*ScoringModel!$B$8+RawData!M2622*ScoringModel!$B$9+RawData!N2622*ScoringModel!$B$10)*0.01,"")</f>
        <v/>
      </c>
      <c r="O2622" t="str">
        <f>IF(A2622&lt;&gt;"",(RawData!O2622*ScoringModel!$B$14+RawData!P2622*ScoringModel!$B$15+RawData!Q2622*ScoringModel!$B$16+RawData!R2622*ScoringModel!$B$17+RawData!S2622*ScoringModel!$B$18+RawData!T2622*ScoringModel!$B$19+RawData!U2622*ScoringModel!$B$20)*0.01,"")</f>
        <v/>
      </c>
      <c r="P2622" t="str">
        <f>IF(A2622&lt;&gt;"",(RawData!V2622*ScoringModel!$B$24+RawData!W2622*ScoringModel!$B$25+RawData!X2622*ScoringModel!$B$26+RawData!Y2622*ScoringModel!$B$27+RawData!Z2622*ScoringModel!$B$28+RawData!AA2622*ScoringModel!$B$29+RawData!AB2622*ScoringModel!$B$30)*0.01,"")</f>
        <v/>
      </c>
      <c r="Q2622" s="19"/>
      <c r="R2622" s="19"/>
      <c r="S2622" s="19"/>
      <c r="T2622" s="19"/>
      <c r="U2622" s="19"/>
      <c r="V2622" s="19"/>
    </row>
    <row r="2623" spans="1:22" x14ac:dyDescent="0.25">
      <c r="A2623" t="str">
        <f>IF(RawData!A2623&lt;&gt;"",RawData!A2623,"")</f>
        <v/>
      </c>
      <c r="B2623" t="str">
        <f>IF(RawData!B2623&lt;&gt;"",CONCATENATE(RawData!B2623,", ",RawData!C2623),"")</f>
        <v/>
      </c>
      <c r="C2623" t="str">
        <f>IF(RawData!D2623&lt;&gt;"",RawData!D2623,"")</f>
        <v/>
      </c>
      <c r="D2623" s="28" t="str">
        <f>IF(RawData!E2623&lt;&gt;"",RawData!E2623,"")</f>
        <v/>
      </c>
      <c r="E2623" t="str">
        <f>IF(RawData!F2623&lt;&gt;"",CONCATENATE(RawData!F2623,", ",LEFT(RawData!G2623,1)),"")</f>
        <v/>
      </c>
      <c r="G2623" s="30" t="str">
        <f t="shared" si="40"/>
        <v/>
      </c>
      <c r="H2623" t="str">
        <f>IF(A2623&lt;&gt;"",VLOOKUP(G2623,ScoreRanges!$C$4:$E$8,3),"")</f>
        <v/>
      </c>
      <c r="J2623" s="30" t="str">
        <f>IF(AND(ConversionTable!$F$2&lt;&gt;"",A2623&lt;&gt;""),VLOOKUP(G2623,ConversionTable!B$2:D$402,3),"")</f>
        <v/>
      </c>
      <c r="K2623" t="str">
        <f>IF(AND(ConversionTable!$F$2&lt;&gt;"",A2623&lt;&gt;""),VLOOKUP(J2623,ConversionTable!I$4:K$7,3),"")</f>
        <v/>
      </c>
      <c r="M2623" t="str">
        <f>IF(A2623&lt;&gt;"",(RawData!AC2623*ScoringModel!$B$11+RawData!AD2623*ScoringModel!$B$21+RawData!AE2623*ScoringModel!$B$31)*0.01,"")</f>
        <v/>
      </c>
      <c r="N2623" t="str">
        <f>IF(A2623&lt;&gt;"",(RawData!H2623*ScoringModel!$B$4+RawData!I2623*ScoringModel!$B$5+RawData!J2623*ScoringModel!$B$6+RawData!K2623*ScoringModel!$B$7+RawData!L2623*ScoringModel!$B$8+RawData!M2623*ScoringModel!$B$9+RawData!N2623*ScoringModel!$B$10)*0.01,"")</f>
        <v/>
      </c>
      <c r="O2623" t="str">
        <f>IF(A2623&lt;&gt;"",(RawData!O2623*ScoringModel!$B$14+RawData!P2623*ScoringModel!$B$15+RawData!Q2623*ScoringModel!$B$16+RawData!R2623*ScoringModel!$B$17+RawData!S2623*ScoringModel!$B$18+RawData!T2623*ScoringModel!$B$19+RawData!U2623*ScoringModel!$B$20)*0.01,"")</f>
        <v/>
      </c>
      <c r="P2623" t="str">
        <f>IF(A2623&lt;&gt;"",(RawData!V2623*ScoringModel!$B$24+RawData!W2623*ScoringModel!$B$25+RawData!X2623*ScoringModel!$B$26+RawData!Y2623*ScoringModel!$B$27+RawData!Z2623*ScoringModel!$B$28+RawData!AA2623*ScoringModel!$B$29+RawData!AB2623*ScoringModel!$B$30)*0.01,"")</f>
        <v/>
      </c>
      <c r="Q2623" s="19"/>
      <c r="R2623" s="19"/>
      <c r="S2623" s="19"/>
      <c r="T2623" s="19"/>
      <c r="U2623" s="19"/>
      <c r="V2623" s="19"/>
    </row>
    <row r="2624" spans="1:22" x14ac:dyDescent="0.25">
      <c r="A2624" t="str">
        <f>IF(RawData!A2624&lt;&gt;"",RawData!A2624,"")</f>
        <v/>
      </c>
      <c r="B2624" t="str">
        <f>IF(RawData!B2624&lt;&gt;"",CONCATENATE(RawData!B2624,", ",RawData!C2624),"")</f>
        <v/>
      </c>
      <c r="C2624" t="str">
        <f>IF(RawData!D2624&lt;&gt;"",RawData!D2624,"")</f>
        <v/>
      </c>
      <c r="D2624" s="28" t="str">
        <f>IF(RawData!E2624&lt;&gt;"",RawData!E2624,"")</f>
        <v/>
      </c>
      <c r="E2624" t="str">
        <f>IF(RawData!F2624&lt;&gt;"",CONCATENATE(RawData!F2624,", ",LEFT(RawData!G2624,1)),"")</f>
        <v/>
      </c>
      <c r="G2624" s="30" t="str">
        <f t="shared" si="40"/>
        <v/>
      </c>
      <c r="H2624" t="str">
        <f>IF(A2624&lt;&gt;"",VLOOKUP(G2624,ScoreRanges!$C$4:$E$8,3),"")</f>
        <v/>
      </c>
      <c r="J2624" s="30" t="str">
        <f>IF(AND(ConversionTable!$F$2&lt;&gt;"",A2624&lt;&gt;""),VLOOKUP(G2624,ConversionTable!B$2:D$402,3),"")</f>
        <v/>
      </c>
      <c r="K2624" t="str">
        <f>IF(AND(ConversionTable!$F$2&lt;&gt;"",A2624&lt;&gt;""),VLOOKUP(J2624,ConversionTable!I$4:K$7,3),"")</f>
        <v/>
      </c>
      <c r="M2624" t="str">
        <f>IF(A2624&lt;&gt;"",(RawData!AC2624*ScoringModel!$B$11+RawData!AD2624*ScoringModel!$B$21+RawData!AE2624*ScoringModel!$B$31)*0.01,"")</f>
        <v/>
      </c>
      <c r="N2624" t="str">
        <f>IF(A2624&lt;&gt;"",(RawData!H2624*ScoringModel!$B$4+RawData!I2624*ScoringModel!$B$5+RawData!J2624*ScoringModel!$B$6+RawData!K2624*ScoringModel!$B$7+RawData!L2624*ScoringModel!$B$8+RawData!M2624*ScoringModel!$B$9+RawData!N2624*ScoringModel!$B$10)*0.01,"")</f>
        <v/>
      </c>
      <c r="O2624" t="str">
        <f>IF(A2624&lt;&gt;"",(RawData!O2624*ScoringModel!$B$14+RawData!P2624*ScoringModel!$B$15+RawData!Q2624*ScoringModel!$B$16+RawData!R2624*ScoringModel!$B$17+RawData!S2624*ScoringModel!$B$18+RawData!T2624*ScoringModel!$B$19+RawData!U2624*ScoringModel!$B$20)*0.01,"")</f>
        <v/>
      </c>
      <c r="P2624" t="str">
        <f>IF(A2624&lt;&gt;"",(RawData!V2624*ScoringModel!$B$24+RawData!W2624*ScoringModel!$B$25+RawData!X2624*ScoringModel!$B$26+RawData!Y2624*ScoringModel!$B$27+RawData!Z2624*ScoringModel!$B$28+RawData!AA2624*ScoringModel!$B$29+RawData!AB2624*ScoringModel!$B$30)*0.01,"")</f>
        <v/>
      </c>
      <c r="Q2624" s="19"/>
      <c r="R2624" s="19"/>
      <c r="S2624" s="19"/>
      <c r="T2624" s="19"/>
      <c r="U2624" s="19"/>
      <c r="V2624" s="19"/>
    </row>
    <row r="2625" spans="1:22" x14ac:dyDescent="0.25">
      <c r="A2625" t="str">
        <f>IF(RawData!A2625&lt;&gt;"",RawData!A2625,"")</f>
        <v/>
      </c>
      <c r="B2625" t="str">
        <f>IF(RawData!B2625&lt;&gt;"",CONCATENATE(RawData!B2625,", ",RawData!C2625),"")</f>
        <v/>
      </c>
      <c r="C2625" t="str">
        <f>IF(RawData!D2625&lt;&gt;"",RawData!D2625,"")</f>
        <v/>
      </c>
      <c r="D2625" s="28" t="str">
        <f>IF(RawData!E2625&lt;&gt;"",RawData!E2625,"")</f>
        <v/>
      </c>
      <c r="E2625" t="str">
        <f>IF(RawData!F2625&lt;&gt;"",CONCATENATE(RawData!F2625,", ",LEFT(RawData!G2625,1)),"")</f>
        <v/>
      </c>
      <c r="G2625" s="30" t="str">
        <f t="shared" si="40"/>
        <v/>
      </c>
      <c r="H2625" t="str">
        <f>IF(A2625&lt;&gt;"",VLOOKUP(G2625,ScoreRanges!$C$4:$E$8,3),"")</f>
        <v/>
      </c>
      <c r="J2625" s="30" t="str">
        <f>IF(AND(ConversionTable!$F$2&lt;&gt;"",A2625&lt;&gt;""),VLOOKUP(G2625,ConversionTable!B$2:D$402,3),"")</f>
        <v/>
      </c>
      <c r="K2625" t="str">
        <f>IF(AND(ConversionTable!$F$2&lt;&gt;"",A2625&lt;&gt;""),VLOOKUP(J2625,ConversionTable!I$4:K$7,3),"")</f>
        <v/>
      </c>
      <c r="M2625" t="str">
        <f>IF(A2625&lt;&gt;"",(RawData!AC2625*ScoringModel!$B$11+RawData!AD2625*ScoringModel!$B$21+RawData!AE2625*ScoringModel!$B$31)*0.01,"")</f>
        <v/>
      </c>
      <c r="N2625" t="str">
        <f>IF(A2625&lt;&gt;"",(RawData!H2625*ScoringModel!$B$4+RawData!I2625*ScoringModel!$B$5+RawData!J2625*ScoringModel!$B$6+RawData!K2625*ScoringModel!$B$7+RawData!L2625*ScoringModel!$B$8+RawData!M2625*ScoringModel!$B$9+RawData!N2625*ScoringModel!$B$10)*0.01,"")</f>
        <v/>
      </c>
      <c r="O2625" t="str">
        <f>IF(A2625&lt;&gt;"",(RawData!O2625*ScoringModel!$B$14+RawData!P2625*ScoringModel!$B$15+RawData!Q2625*ScoringModel!$B$16+RawData!R2625*ScoringModel!$B$17+RawData!S2625*ScoringModel!$B$18+RawData!T2625*ScoringModel!$B$19+RawData!U2625*ScoringModel!$B$20)*0.01,"")</f>
        <v/>
      </c>
      <c r="P2625" t="str">
        <f>IF(A2625&lt;&gt;"",(RawData!V2625*ScoringModel!$B$24+RawData!W2625*ScoringModel!$B$25+RawData!X2625*ScoringModel!$B$26+RawData!Y2625*ScoringModel!$B$27+RawData!Z2625*ScoringModel!$B$28+RawData!AA2625*ScoringModel!$B$29+RawData!AB2625*ScoringModel!$B$30)*0.01,"")</f>
        <v/>
      </c>
      <c r="Q2625" s="19"/>
      <c r="R2625" s="19"/>
      <c r="S2625" s="19"/>
      <c r="T2625" s="19"/>
      <c r="U2625" s="19"/>
      <c r="V2625" s="19"/>
    </row>
    <row r="2626" spans="1:22" x14ac:dyDescent="0.25">
      <c r="A2626" t="str">
        <f>IF(RawData!A2626&lt;&gt;"",RawData!A2626,"")</f>
        <v/>
      </c>
      <c r="B2626" t="str">
        <f>IF(RawData!B2626&lt;&gt;"",CONCATENATE(RawData!B2626,", ",RawData!C2626),"")</f>
        <v/>
      </c>
      <c r="C2626" t="str">
        <f>IF(RawData!D2626&lt;&gt;"",RawData!D2626,"")</f>
        <v/>
      </c>
      <c r="D2626" s="28" t="str">
        <f>IF(RawData!E2626&lt;&gt;"",RawData!E2626,"")</f>
        <v/>
      </c>
      <c r="E2626" t="str">
        <f>IF(RawData!F2626&lt;&gt;"",CONCATENATE(RawData!F2626,", ",LEFT(RawData!G2626,1)),"")</f>
        <v/>
      </c>
      <c r="G2626" s="30" t="str">
        <f t="shared" si="40"/>
        <v/>
      </c>
      <c r="H2626" t="str">
        <f>IF(A2626&lt;&gt;"",VLOOKUP(G2626,ScoreRanges!$C$4:$E$8,3),"")</f>
        <v/>
      </c>
      <c r="J2626" s="30" t="str">
        <f>IF(AND(ConversionTable!$F$2&lt;&gt;"",A2626&lt;&gt;""),VLOOKUP(G2626,ConversionTable!B$2:D$402,3),"")</f>
        <v/>
      </c>
      <c r="K2626" t="str">
        <f>IF(AND(ConversionTable!$F$2&lt;&gt;"",A2626&lt;&gt;""),VLOOKUP(J2626,ConversionTable!I$4:K$7,3),"")</f>
        <v/>
      </c>
      <c r="M2626" t="str">
        <f>IF(A2626&lt;&gt;"",(RawData!AC2626*ScoringModel!$B$11+RawData!AD2626*ScoringModel!$B$21+RawData!AE2626*ScoringModel!$B$31)*0.01,"")</f>
        <v/>
      </c>
      <c r="N2626" t="str">
        <f>IF(A2626&lt;&gt;"",(RawData!H2626*ScoringModel!$B$4+RawData!I2626*ScoringModel!$B$5+RawData!J2626*ScoringModel!$B$6+RawData!K2626*ScoringModel!$B$7+RawData!L2626*ScoringModel!$B$8+RawData!M2626*ScoringModel!$B$9+RawData!N2626*ScoringModel!$B$10)*0.01,"")</f>
        <v/>
      </c>
      <c r="O2626" t="str">
        <f>IF(A2626&lt;&gt;"",(RawData!O2626*ScoringModel!$B$14+RawData!P2626*ScoringModel!$B$15+RawData!Q2626*ScoringModel!$B$16+RawData!R2626*ScoringModel!$B$17+RawData!S2626*ScoringModel!$B$18+RawData!T2626*ScoringModel!$B$19+RawData!U2626*ScoringModel!$B$20)*0.01,"")</f>
        <v/>
      </c>
      <c r="P2626" t="str">
        <f>IF(A2626&lt;&gt;"",(RawData!V2626*ScoringModel!$B$24+RawData!W2626*ScoringModel!$B$25+RawData!X2626*ScoringModel!$B$26+RawData!Y2626*ScoringModel!$B$27+RawData!Z2626*ScoringModel!$B$28+RawData!AA2626*ScoringModel!$B$29+RawData!AB2626*ScoringModel!$B$30)*0.01,"")</f>
        <v/>
      </c>
      <c r="Q2626" s="19"/>
      <c r="R2626" s="19"/>
      <c r="S2626" s="19"/>
      <c r="T2626" s="19"/>
      <c r="U2626" s="19"/>
      <c r="V2626" s="19"/>
    </row>
    <row r="2627" spans="1:22" x14ac:dyDescent="0.25">
      <c r="A2627" t="str">
        <f>IF(RawData!A2627&lt;&gt;"",RawData!A2627,"")</f>
        <v/>
      </c>
      <c r="B2627" t="str">
        <f>IF(RawData!B2627&lt;&gt;"",CONCATENATE(RawData!B2627,", ",RawData!C2627),"")</f>
        <v/>
      </c>
      <c r="C2627" t="str">
        <f>IF(RawData!D2627&lt;&gt;"",RawData!D2627,"")</f>
        <v/>
      </c>
      <c r="D2627" s="28" t="str">
        <f>IF(RawData!E2627&lt;&gt;"",RawData!E2627,"")</f>
        <v/>
      </c>
      <c r="E2627" t="str">
        <f>IF(RawData!F2627&lt;&gt;"",CONCATENATE(RawData!F2627,", ",LEFT(RawData!G2627,1)),"")</f>
        <v/>
      </c>
      <c r="G2627" s="30" t="str">
        <f t="shared" ref="G2627:G2690" si="41">IF(A2627&lt;&gt;"",SUM(M2627:P2627),"")</f>
        <v/>
      </c>
      <c r="H2627" t="str">
        <f>IF(A2627&lt;&gt;"",VLOOKUP(G2627,ScoreRanges!$C$4:$E$8,3),"")</f>
        <v/>
      </c>
      <c r="J2627" s="30" t="str">
        <f>IF(AND(ConversionTable!$F$2&lt;&gt;"",A2627&lt;&gt;""),VLOOKUP(G2627,ConversionTable!B$2:D$402,3),"")</f>
        <v/>
      </c>
      <c r="K2627" t="str">
        <f>IF(AND(ConversionTable!$F$2&lt;&gt;"",A2627&lt;&gt;""),VLOOKUP(J2627,ConversionTable!I$4:K$7,3),"")</f>
        <v/>
      </c>
      <c r="M2627" t="str">
        <f>IF(A2627&lt;&gt;"",(RawData!AC2627*ScoringModel!$B$11+RawData!AD2627*ScoringModel!$B$21+RawData!AE2627*ScoringModel!$B$31)*0.01,"")</f>
        <v/>
      </c>
      <c r="N2627" t="str">
        <f>IF(A2627&lt;&gt;"",(RawData!H2627*ScoringModel!$B$4+RawData!I2627*ScoringModel!$B$5+RawData!J2627*ScoringModel!$B$6+RawData!K2627*ScoringModel!$B$7+RawData!L2627*ScoringModel!$B$8+RawData!M2627*ScoringModel!$B$9+RawData!N2627*ScoringModel!$B$10)*0.01,"")</f>
        <v/>
      </c>
      <c r="O2627" t="str">
        <f>IF(A2627&lt;&gt;"",(RawData!O2627*ScoringModel!$B$14+RawData!P2627*ScoringModel!$B$15+RawData!Q2627*ScoringModel!$B$16+RawData!R2627*ScoringModel!$B$17+RawData!S2627*ScoringModel!$B$18+RawData!T2627*ScoringModel!$B$19+RawData!U2627*ScoringModel!$B$20)*0.01,"")</f>
        <v/>
      </c>
      <c r="P2627" t="str">
        <f>IF(A2627&lt;&gt;"",(RawData!V2627*ScoringModel!$B$24+RawData!W2627*ScoringModel!$B$25+RawData!X2627*ScoringModel!$B$26+RawData!Y2627*ScoringModel!$B$27+RawData!Z2627*ScoringModel!$B$28+RawData!AA2627*ScoringModel!$B$29+RawData!AB2627*ScoringModel!$B$30)*0.01,"")</f>
        <v/>
      </c>
      <c r="Q2627" s="19"/>
      <c r="R2627" s="19"/>
      <c r="S2627" s="19"/>
      <c r="T2627" s="19"/>
      <c r="U2627" s="19"/>
      <c r="V2627" s="19"/>
    </row>
    <row r="2628" spans="1:22" x14ac:dyDescent="0.25">
      <c r="A2628" t="str">
        <f>IF(RawData!A2628&lt;&gt;"",RawData!A2628,"")</f>
        <v/>
      </c>
      <c r="B2628" t="str">
        <f>IF(RawData!B2628&lt;&gt;"",CONCATENATE(RawData!B2628,", ",RawData!C2628),"")</f>
        <v/>
      </c>
      <c r="C2628" t="str">
        <f>IF(RawData!D2628&lt;&gt;"",RawData!D2628,"")</f>
        <v/>
      </c>
      <c r="D2628" s="28" t="str">
        <f>IF(RawData!E2628&lt;&gt;"",RawData!E2628,"")</f>
        <v/>
      </c>
      <c r="E2628" t="str">
        <f>IF(RawData!F2628&lt;&gt;"",CONCATENATE(RawData!F2628,", ",LEFT(RawData!G2628,1)),"")</f>
        <v/>
      </c>
      <c r="G2628" s="30" t="str">
        <f t="shared" si="41"/>
        <v/>
      </c>
      <c r="H2628" t="str">
        <f>IF(A2628&lt;&gt;"",VLOOKUP(G2628,ScoreRanges!$C$4:$E$8,3),"")</f>
        <v/>
      </c>
      <c r="J2628" s="30" t="str">
        <f>IF(AND(ConversionTable!$F$2&lt;&gt;"",A2628&lt;&gt;""),VLOOKUP(G2628,ConversionTable!B$2:D$402,3),"")</f>
        <v/>
      </c>
      <c r="K2628" t="str">
        <f>IF(AND(ConversionTable!$F$2&lt;&gt;"",A2628&lt;&gt;""),VLOOKUP(J2628,ConversionTable!I$4:K$7,3),"")</f>
        <v/>
      </c>
      <c r="M2628" t="str">
        <f>IF(A2628&lt;&gt;"",(RawData!AC2628*ScoringModel!$B$11+RawData!AD2628*ScoringModel!$B$21+RawData!AE2628*ScoringModel!$B$31)*0.01,"")</f>
        <v/>
      </c>
      <c r="N2628" t="str">
        <f>IF(A2628&lt;&gt;"",(RawData!H2628*ScoringModel!$B$4+RawData!I2628*ScoringModel!$B$5+RawData!J2628*ScoringModel!$B$6+RawData!K2628*ScoringModel!$B$7+RawData!L2628*ScoringModel!$B$8+RawData!M2628*ScoringModel!$B$9+RawData!N2628*ScoringModel!$B$10)*0.01,"")</f>
        <v/>
      </c>
      <c r="O2628" t="str">
        <f>IF(A2628&lt;&gt;"",(RawData!O2628*ScoringModel!$B$14+RawData!P2628*ScoringModel!$B$15+RawData!Q2628*ScoringModel!$B$16+RawData!R2628*ScoringModel!$B$17+RawData!S2628*ScoringModel!$B$18+RawData!T2628*ScoringModel!$B$19+RawData!U2628*ScoringModel!$B$20)*0.01,"")</f>
        <v/>
      </c>
      <c r="P2628" t="str">
        <f>IF(A2628&lt;&gt;"",(RawData!V2628*ScoringModel!$B$24+RawData!W2628*ScoringModel!$B$25+RawData!X2628*ScoringModel!$B$26+RawData!Y2628*ScoringModel!$B$27+RawData!Z2628*ScoringModel!$B$28+RawData!AA2628*ScoringModel!$B$29+RawData!AB2628*ScoringModel!$B$30)*0.01,"")</f>
        <v/>
      </c>
      <c r="Q2628" s="19"/>
      <c r="R2628" s="19"/>
      <c r="S2628" s="19"/>
      <c r="T2628" s="19"/>
      <c r="U2628" s="19"/>
      <c r="V2628" s="19"/>
    </row>
    <row r="2629" spans="1:22" x14ac:dyDescent="0.25">
      <c r="A2629" t="str">
        <f>IF(RawData!A2629&lt;&gt;"",RawData!A2629,"")</f>
        <v/>
      </c>
      <c r="B2629" t="str">
        <f>IF(RawData!B2629&lt;&gt;"",CONCATENATE(RawData!B2629,", ",RawData!C2629),"")</f>
        <v/>
      </c>
      <c r="C2629" t="str">
        <f>IF(RawData!D2629&lt;&gt;"",RawData!D2629,"")</f>
        <v/>
      </c>
      <c r="D2629" s="28" t="str">
        <f>IF(RawData!E2629&lt;&gt;"",RawData!E2629,"")</f>
        <v/>
      </c>
      <c r="E2629" t="str">
        <f>IF(RawData!F2629&lt;&gt;"",CONCATENATE(RawData!F2629,", ",LEFT(RawData!G2629,1)),"")</f>
        <v/>
      </c>
      <c r="G2629" s="30" t="str">
        <f t="shared" si="41"/>
        <v/>
      </c>
      <c r="H2629" t="str">
        <f>IF(A2629&lt;&gt;"",VLOOKUP(G2629,ScoreRanges!$C$4:$E$8,3),"")</f>
        <v/>
      </c>
      <c r="J2629" s="30" t="str">
        <f>IF(AND(ConversionTable!$F$2&lt;&gt;"",A2629&lt;&gt;""),VLOOKUP(G2629,ConversionTable!B$2:D$402,3),"")</f>
        <v/>
      </c>
      <c r="K2629" t="str">
        <f>IF(AND(ConversionTable!$F$2&lt;&gt;"",A2629&lt;&gt;""),VLOOKUP(J2629,ConversionTable!I$4:K$7,3),"")</f>
        <v/>
      </c>
      <c r="M2629" t="str">
        <f>IF(A2629&lt;&gt;"",(RawData!AC2629*ScoringModel!$B$11+RawData!AD2629*ScoringModel!$B$21+RawData!AE2629*ScoringModel!$B$31)*0.01,"")</f>
        <v/>
      </c>
      <c r="N2629" t="str">
        <f>IF(A2629&lt;&gt;"",(RawData!H2629*ScoringModel!$B$4+RawData!I2629*ScoringModel!$B$5+RawData!J2629*ScoringModel!$B$6+RawData!K2629*ScoringModel!$B$7+RawData!L2629*ScoringModel!$B$8+RawData!M2629*ScoringModel!$B$9+RawData!N2629*ScoringModel!$B$10)*0.01,"")</f>
        <v/>
      </c>
      <c r="O2629" t="str">
        <f>IF(A2629&lt;&gt;"",(RawData!O2629*ScoringModel!$B$14+RawData!P2629*ScoringModel!$B$15+RawData!Q2629*ScoringModel!$B$16+RawData!R2629*ScoringModel!$B$17+RawData!S2629*ScoringModel!$B$18+RawData!T2629*ScoringModel!$B$19+RawData!U2629*ScoringModel!$B$20)*0.01,"")</f>
        <v/>
      </c>
      <c r="P2629" t="str">
        <f>IF(A2629&lt;&gt;"",(RawData!V2629*ScoringModel!$B$24+RawData!W2629*ScoringModel!$B$25+RawData!X2629*ScoringModel!$B$26+RawData!Y2629*ScoringModel!$B$27+RawData!Z2629*ScoringModel!$B$28+RawData!AA2629*ScoringModel!$B$29+RawData!AB2629*ScoringModel!$B$30)*0.01,"")</f>
        <v/>
      </c>
      <c r="Q2629" s="19"/>
      <c r="R2629" s="19"/>
      <c r="S2629" s="19"/>
      <c r="T2629" s="19"/>
      <c r="U2629" s="19"/>
      <c r="V2629" s="19"/>
    </row>
    <row r="2630" spans="1:22" x14ac:dyDescent="0.25">
      <c r="A2630" t="str">
        <f>IF(RawData!A2630&lt;&gt;"",RawData!A2630,"")</f>
        <v/>
      </c>
      <c r="B2630" t="str">
        <f>IF(RawData!B2630&lt;&gt;"",CONCATENATE(RawData!B2630,", ",RawData!C2630),"")</f>
        <v/>
      </c>
      <c r="C2630" t="str">
        <f>IF(RawData!D2630&lt;&gt;"",RawData!D2630,"")</f>
        <v/>
      </c>
      <c r="D2630" s="28" t="str">
        <f>IF(RawData!E2630&lt;&gt;"",RawData!E2630,"")</f>
        <v/>
      </c>
      <c r="E2630" t="str">
        <f>IF(RawData!F2630&lt;&gt;"",CONCATENATE(RawData!F2630,", ",LEFT(RawData!G2630,1)),"")</f>
        <v/>
      </c>
      <c r="G2630" s="30" t="str">
        <f t="shared" si="41"/>
        <v/>
      </c>
      <c r="H2630" t="str">
        <f>IF(A2630&lt;&gt;"",VLOOKUP(G2630,ScoreRanges!$C$4:$E$8,3),"")</f>
        <v/>
      </c>
      <c r="J2630" s="30" t="str">
        <f>IF(AND(ConversionTable!$F$2&lt;&gt;"",A2630&lt;&gt;""),VLOOKUP(G2630,ConversionTable!B$2:D$402,3),"")</f>
        <v/>
      </c>
      <c r="K2630" t="str">
        <f>IF(AND(ConversionTable!$F$2&lt;&gt;"",A2630&lt;&gt;""),VLOOKUP(J2630,ConversionTable!I$4:K$7,3),"")</f>
        <v/>
      </c>
      <c r="M2630" t="str">
        <f>IF(A2630&lt;&gt;"",(RawData!AC2630*ScoringModel!$B$11+RawData!AD2630*ScoringModel!$B$21+RawData!AE2630*ScoringModel!$B$31)*0.01,"")</f>
        <v/>
      </c>
      <c r="N2630" t="str">
        <f>IF(A2630&lt;&gt;"",(RawData!H2630*ScoringModel!$B$4+RawData!I2630*ScoringModel!$B$5+RawData!J2630*ScoringModel!$B$6+RawData!K2630*ScoringModel!$B$7+RawData!L2630*ScoringModel!$B$8+RawData!M2630*ScoringModel!$B$9+RawData!N2630*ScoringModel!$B$10)*0.01,"")</f>
        <v/>
      </c>
      <c r="O2630" t="str">
        <f>IF(A2630&lt;&gt;"",(RawData!O2630*ScoringModel!$B$14+RawData!P2630*ScoringModel!$B$15+RawData!Q2630*ScoringModel!$B$16+RawData!R2630*ScoringModel!$B$17+RawData!S2630*ScoringModel!$B$18+RawData!T2630*ScoringModel!$B$19+RawData!U2630*ScoringModel!$B$20)*0.01,"")</f>
        <v/>
      </c>
      <c r="P2630" t="str">
        <f>IF(A2630&lt;&gt;"",(RawData!V2630*ScoringModel!$B$24+RawData!W2630*ScoringModel!$B$25+RawData!X2630*ScoringModel!$B$26+RawData!Y2630*ScoringModel!$B$27+RawData!Z2630*ScoringModel!$B$28+RawData!AA2630*ScoringModel!$B$29+RawData!AB2630*ScoringModel!$B$30)*0.01,"")</f>
        <v/>
      </c>
      <c r="Q2630" s="19"/>
      <c r="R2630" s="19"/>
      <c r="S2630" s="19"/>
      <c r="T2630" s="19"/>
      <c r="U2630" s="19"/>
      <c r="V2630" s="19"/>
    </row>
    <row r="2631" spans="1:22" x14ac:dyDescent="0.25">
      <c r="A2631" t="str">
        <f>IF(RawData!A2631&lt;&gt;"",RawData!A2631,"")</f>
        <v/>
      </c>
      <c r="B2631" t="str">
        <f>IF(RawData!B2631&lt;&gt;"",CONCATENATE(RawData!B2631,", ",RawData!C2631),"")</f>
        <v/>
      </c>
      <c r="C2631" t="str">
        <f>IF(RawData!D2631&lt;&gt;"",RawData!D2631,"")</f>
        <v/>
      </c>
      <c r="D2631" s="28" t="str">
        <f>IF(RawData!E2631&lt;&gt;"",RawData!E2631,"")</f>
        <v/>
      </c>
      <c r="E2631" t="str">
        <f>IF(RawData!F2631&lt;&gt;"",CONCATENATE(RawData!F2631,", ",LEFT(RawData!G2631,1)),"")</f>
        <v/>
      </c>
      <c r="G2631" s="30" t="str">
        <f t="shared" si="41"/>
        <v/>
      </c>
      <c r="H2631" t="str">
        <f>IF(A2631&lt;&gt;"",VLOOKUP(G2631,ScoreRanges!$C$4:$E$8,3),"")</f>
        <v/>
      </c>
      <c r="J2631" s="30" t="str">
        <f>IF(AND(ConversionTable!$F$2&lt;&gt;"",A2631&lt;&gt;""),VLOOKUP(G2631,ConversionTable!B$2:D$402,3),"")</f>
        <v/>
      </c>
      <c r="K2631" t="str">
        <f>IF(AND(ConversionTable!$F$2&lt;&gt;"",A2631&lt;&gt;""),VLOOKUP(J2631,ConversionTable!I$4:K$7,3),"")</f>
        <v/>
      </c>
      <c r="M2631" t="str">
        <f>IF(A2631&lt;&gt;"",(RawData!AC2631*ScoringModel!$B$11+RawData!AD2631*ScoringModel!$B$21+RawData!AE2631*ScoringModel!$B$31)*0.01,"")</f>
        <v/>
      </c>
      <c r="N2631" t="str">
        <f>IF(A2631&lt;&gt;"",(RawData!H2631*ScoringModel!$B$4+RawData!I2631*ScoringModel!$B$5+RawData!J2631*ScoringModel!$B$6+RawData!K2631*ScoringModel!$B$7+RawData!L2631*ScoringModel!$B$8+RawData!M2631*ScoringModel!$B$9+RawData!N2631*ScoringModel!$B$10)*0.01,"")</f>
        <v/>
      </c>
      <c r="O2631" t="str">
        <f>IF(A2631&lt;&gt;"",(RawData!O2631*ScoringModel!$B$14+RawData!P2631*ScoringModel!$B$15+RawData!Q2631*ScoringModel!$B$16+RawData!R2631*ScoringModel!$B$17+RawData!S2631*ScoringModel!$B$18+RawData!T2631*ScoringModel!$B$19+RawData!U2631*ScoringModel!$B$20)*0.01,"")</f>
        <v/>
      </c>
      <c r="P2631" t="str">
        <f>IF(A2631&lt;&gt;"",(RawData!V2631*ScoringModel!$B$24+RawData!W2631*ScoringModel!$B$25+RawData!X2631*ScoringModel!$B$26+RawData!Y2631*ScoringModel!$B$27+RawData!Z2631*ScoringModel!$B$28+RawData!AA2631*ScoringModel!$B$29+RawData!AB2631*ScoringModel!$B$30)*0.01,"")</f>
        <v/>
      </c>
      <c r="Q2631" s="19"/>
      <c r="R2631" s="19"/>
      <c r="S2631" s="19"/>
      <c r="T2631" s="19"/>
      <c r="U2631" s="19"/>
      <c r="V2631" s="19"/>
    </row>
    <row r="2632" spans="1:22" x14ac:dyDescent="0.25">
      <c r="A2632" t="str">
        <f>IF(RawData!A2632&lt;&gt;"",RawData!A2632,"")</f>
        <v/>
      </c>
      <c r="B2632" t="str">
        <f>IF(RawData!B2632&lt;&gt;"",CONCATENATE(RawData!B2632,", ",RawData!C2632),"")</f>
        <v/>
      </c>
      <c r="C2632" t="str">
        <f>IF(RawData!D2632&lt;&gt;"",RawData!D2632,"")</f>
        <v/>
      </c>
      <c r="D2632" s="28" t="str">
        <f>IF(RawData!E2632&lt;&gt;"",RawData!E2632,"")</f>
        <v/>
      </c>
      <c r="E2632" t="str">
        <f>IF(RawData!F2632&lt;&gt;"",CONCATENATE(RawData!F2632,", ",LEFT(RawData!G2632,1)),"")</f>
        <v/>
      </c>
      <c r="G2632" s="30" t="str">
        <f t="shared" si="41"/>
        <v/>
      </c>
      <c r="H2632" t="str">
        <f>IF(A2632&lt;&gt;"",VLOOKUP(G2632,ScoreRanges!$C$4:$E$8,3),"")</f>
        <v/>
      </c>
      <c r="J2632" s="30" t="str">
        <f>IF(AND(ConversionTable!$F$2&lt;&gt;"",A2632&lt;&gt;""),VLOOKUP(G2632,ConversionTable!B$2:D$402,3),"")</f>
        <v/>
      </c>
      <c r="K2632" t="str">
        <f>IF(AND(ConversionTable!$F$2&lt;&gt;"",A2632&lt;&gt;""),VLOOKUP(J2632,ConversionTable!I$4:K$7,3),"")</f>
        <v/>
      </c>
      <c r="M2632" t="str">
        <f>IF(A2632&lt;&gt;"",(RawData!AC2632*ScoringModel!$B$11+RawData!AD2632*ScoringModel!$B$21+RawData!AE2632*ScoringModel!$B$31)*0.01,"")</f>
        <v/>
      </c>
      <c r="N2632" t="str">
        <f>IF(A2632&lt;&gt;"",(RawData!H2632*ScoringModel!$B$4+RawData!I2632*ScoringModel!$B$5+RawData!J2632*ScoringModel!$B$6+RawData!K2632*ScoringModel!$B$7+RawData!L2632*ScoringModel!$B$8+RawData!M2632*ScoringModel!$B$9+RawData!N2632*ScoringModel!$B$10)*0.01,"")</f>
        <v/>
      </c>
      <c r="O2632" t="str">
        <f>IF(A2632&lt;&gt;"",(RawData!O2632*ScoringModel!$B$14+RawData!P2632*ScoringModel!$B$15+RawData!Q2632*ScoringModel!$B$16+RawData!R2632*ScoringModel!$B$17+RawData!S2632*ScoringModel!$B$18+RawData!T2632*ScoringModel!$B$19+RawData!U2632*ScoringModel!$B$20)*0.01,"")</f>
        <v/>
      </c>
      <c r="P2632" t="str">
        <f>IF(A2632&lt;&gt;"",(RawData!V2632*ScoringModel!$B$24+RawData!W2632*ScoringModel!$B$25+RawData!X2632*ScoringModel!$B$26+RawData!Y2632*ScoringModel!$B$27+RawData!Z2632*ScoringModel!$B$28+RawData!AA2632*ScoringModel!$B$29+RawData!AB2632*ScoringModel!$B$30)*0.01,"")</f>
        <v/>
      </c>
      <c r="Q2632" s="19"/>
      <c r="R2632" s="19"/>
      <c r="S2632" s="19"/>
      <c r="T2632" s="19"/>
      <c r="U2632" s="19"/>
      <c r="V2632" s="19"/>
    </row>
    <row r="2633" spans="1:22" x14ac:dyDescent="0.25">
      <c r="A2633" t="str">
        <f>IF(RawData!A2633&lt;&gt;"",RawData!A2633,"")</f>
        <v/>
      </c>
      <c r="B2633" t="str">
        <f>IF(RawData!B2633&lt;&gt;"",CONCATENATE(RawData!B2633,", ",RawData!C2633),"")</f>
        <v/>
      </c>
      <c r="C2633" t="str">
        <f>IF(RawData!D2633&lt;&gt;"",RawData!D2633,"")</f>
        <v/>
      </c>
      <c r="D2633" s="28" t="str">
        <f>IF(RawData!E2633&lt;&gt;"",RawData!E2633,"")</f>
        <v/>
      </c>
      <c r="E2633" t="str">
        <f>IF(RawData!F2633&lt;&gt;"",CONCATENATE(RawData!F2633,", ",LEFT(RawData!G2633,1)),"")</f>
        <v/>
      </c>
      <c r="G2633" s="30" t="str">
        <f t="shared" si="41"/>
        <v/>
      </c>
      <c r="H2633" t="str">
        <f>IF(A2633&lt;&gt;"",VLOOKUP(G2633,ScoreRanges!$C$4:$E$8,3),"")</f>
        <v/>
      </c>
      <c r="J2633" s="30" t="str">
        <f>IF(AND(ConversionTable!$F$2&lt;&gt;"",A2633&lt;&gt;""),VLOOKUP(G2633,ConversionTable!B$2:D$402,3),"")</f>
        <v/>
      </c>
      <c r="K2633" t="str">
        <f>IF(AND(ConversionTable!$F$2&lt;&gt;"",A2633&lt;&gt;""),VLOOKUP(J2633,ConversionTable!I$4:K$7,3),"")</f>
        <v/>
      </c>
      <c r="M2633" t="str">
        <f>IF(A2633&lt;&gt;"",(RawData!AC2633*ScoringModel!$B$11+RawData!AD2633*ScoringModel!$B$21+RawData!AE2633*ScoringModel!$B$31)*0.01,"")</f>
        <v/>
      </c>
      <c r="N2633" t="str">
        <f>IF(A2633&lt;&gt;"",(RawData!H2633*ScoringModel!$B$4+RawData!I2633*ScoringModel!$B$5+RawData!J2633*ScoringModel!$B$6+RawData!K2633*ScoringModel!$B$7+RawData!L2633*ScoringModel!$B$8+RawData!M2633*ScoringModel!$B$9+RawData!N2633*ScoringModel!$B$10)*0.01,"")</f>
        <v/>
      </c>
      <c r="O2633" t="str">
        <f>IF(A2633&lt;&gt;"",(RawData!O2633*ScoringModel!$B$14+RawData!P2633*ScoringModel!$B$15+RawData!Q2633*ScoringModel!$B$16+RawData!R2633*ScoringModel!$B$17+RawData!S2633*ScoringModel!$B$18+RawData!T2633*ScoringModel!$B$19+RawData!U2633*ScoringModel!$B$20)*0.01,"")</f>
        <v/>
      </c>
      <c r="P2633" t="str">
        <f>IF(A2633&lt;&gt;"",(RawData!V2633*ScoringModel!$B$24+RawData!W2633*ScoringModel!$B$25+RawData!X2633*ScoringModel!$B$26+RawData!Y2633*ScoringModel!$B$27+RawData!Z2633*ScoringModel!$B$28+RawData!AA2633*ScoringModel!$B$29+RawData!AB2633*ScoringModel!$B$30)*0.01,"")</f>
        <v/>
      </c>
      <c r="Q2633" s="19"/>
      <c r="R2633" s="19"/>
      <c r="S2633" s="19"/>
      <c r="T2633" s="19"/>
      <c r="U2633" s="19"/>
      <c r="V2633" s="19"/>
    </row>
    <row r="2634" spans="1:22" x14ac:dyDescent="0.25">
      <c r="A2634" t="str">
        <f>IF(RawData!A2634&lt;&gt;"",RawData!A2634,"")</f>
        <v/>
      </c>
      <c r="B2634" t="str">
        <f>IF(RawData!B2634&lt;&gt;"",CONCATENATE(RawData!B2634,", ",RawData!C2634),"")</f>
        <v/>
      </c>
      <c r="C2634" t="str">
        <f>IF(RawData!D2634&lt;&gt;"",RawData!D2634,"")</f>
        <v/>
      </c>
      <c r="D2634" s="28" t="str">
        <f>IF(RawData!E2634&lt;&gt;"",RawData!E2634,"")</f>
        <v/>
      </c>
      <c r="E2634" t="str">
        <f>IF(RawData!F2634&lt;&gt;"",CONCATENATE(RawData!F2634,", ",LEFT(RawData!G2634,1)),"")</f>
        <v/>
      </c>
      <c r="G2634" s="30" t="str">
        <f t="shared" si="41"/>
        <v/>
      </c>
      <c r="H2634" t="str">
        <f>IF(A2634&lt;&gt;"",VLOOKUP(G2634,ScoreRanges!$C$4:$E$8,3),"")</f>
        <v/>
      </c>
      <c r="J2634" s="30" t="str">
        <f>IF(AND(ConversionTable!$F$2&lt;&gt;"",A2634&lt;&gt;""),VLOOKUP(G2634,ConversionTable!B$2:D$402,3),"")</f>
        <v/>
      </c>
      <c r="K2634" t="str">
        <f>IF(AND(ConversionTable!$F$2&lt;&gt;"",A2634&lt;&gt;""),VLOOKUP(J2634,ConversionTable!I$4:K$7,3),"")</f>
        <v/>
      </c>
      <c r="M2634" t="str">
        <f>IF(A2634&lt;&gt;"",(RawData!AC2634*ScoringModel!$B$11+RawData!AD2634*ScoringModel!$B$21+RawData!AE2634*ScoringModel!$B$31)*0.01,"")</f>
        <v/>
      </c>
      <c r="N2634" t="str">
        <f>IF(A2634&lt;&gt;"",(RawData!H2634*ScoringModel!$B$4+RawData!I2634*ScoringModel!$B$5+RawData!J2634*ScoringModel!$B$6+RawData!K2634*ScoringModel!$B$7+RawData!L2634*ScoringModel!$B$8+RawData!M2634*ScoringModel!$B$9+RawData!N2634*ScoringModel!$B$10)*0.01,"")</f>
        <v/>
      </c>
      <c r="O2634" t="str">
        <f>IF(A2634&lt;&gt;"",(RawData!O2634*ScoringModel!$B$14+RawData!P2634*ScoringModel!$B$15+RawData!Q2634*ScoringModel!$B$16+RawData!R2634*ScoringModel!$B$17+RawData!S2634*ScoringModel!$B$18+RawData!T2634*ScoringModel!$B$19+RawData!U2634*ScoringModel!$B$20)*0.01,"")</f>
        <v/>
      </c>
      <c r="P2634" t="str">
        <f>IF(A2634&lt;&gt;"",(RawData!V2634*ScoringModel!$B$24+RawData!W2634*ScoringModel!$B$25+RawData!X2634*ScoringModel!$B$26+RawData!Y2634*ScoringModel!$B$27+RawData!Z2634*ScoringModel!$B$28+RawData!AA2634*ScoringModel!$B$29+RawData!AB2634*ScoringModel!$B$30)*0.01,"")</f>
        <v/>
      </c>
      <c r="Q2634" s="19"/>
      <c r="R2634" s="19"/>
      <c r="S2634" s="19"/>
      <c r="T2634" s="19"/>
      <c r="U2634" s="19"/>
      <c r="V2634" s="19"/>
    </row>
    <row r="2635" spans="1:22" x14ac:dyDescent="0.25">
      <c r="A2635" t="str">
        <f>IF(RawData!A2635&lt;&gt;"",RawData!A2635,"")</f>
        <v/>
      </c>
      <c r="B2635" t="str">
        <f>IF(RawData!B2635&lt;&gt;"",CONCATENATE(RawData!B2635,", ",RawData!C2635),"")</f>
        <v/>
      </c>
      <c r="C2635" t="str">
        <f>IF(RawData!D2635&lt;&gt;"",RawData!D2635,"")</f>
        <v/>
      </c>
      <c r="D2635" s="28" t="str">
        <f>IF(RawData!E2635&lt;&gt;"",RawData!E2635,"")</f>
        <v/>
      </c>
      <c r="E2635" t="str">
        <f>IF(RawData!F2635&lt;&gt;"",CONCATENATE(RawData!F2635,", ",LEFT(RawData!G2635,1)),"")</f>
        <v/>
      </c>
      <c r="G2635" s="30" t="str">
        <f t="shared" si="41"/>
        <v/>
      </c>
      <c r="H2635" t="str">
        <f>IF(A2635&lt;&gt;"",VLOOKUP(G2635,ScoreRanges!$C$4:$E$8,3),"")</f>
        <v/>
      </c>
      <c r="J2635" s="30" t="str">
        <f>IF(AND(ConversionTable!$F$2&lt;&gt;"",A2635&lt;&gt;""),VLOOKUP(G2635,ConversionTable!B$2:D$402,3),"")</f>
        <v/>
      </c>
      <c r="K2635" t="str">
        <f>IF(AND(ConversionTable!$F$2&lt;&gt;"",A2635&lt;&gt;""),VLOOKUP(J2635,ConversionTable!I$4:K$7,3),"")</f>
        <v/>
      </c>
      <c r="M2635" t="str">
        <f>IF(A2635&lt;&gt;"",(RawData!AC2635*ScoringModel!$B$11+RawData!AD2635*ScoringModel!$B$21+RawData!AE2635*ScoringModel!$B$31)*0.01,"")</f>
        <v/>
      </c>
      <c r="N2635" t="str">
        <f>IF(A2635&lt;&gt;"",(RawData!H2635*ScoringModel!$B$4+RawData!I2635*ScoringModel!$B$5+RawData!J2635*ScoringModel!$B$6+RawData!K2635*ScoringModel!$B$7+RawData!L2635*ScoringModel!$B$8+RawData!M2635*ScoringModel!$B$9+RawData!N2635*ScoringModel!$B$10)*0.01,"")</f>
        <v/>
      </c>
      <c r="O2635" t="str">
        <f>IF(A2635&lt;&gt;"",(RawData!O2635*ScoringModel!$B$14+RawData!P2635*ScoringModel!$B$15+RawData!Q2635*ScoringModel!$B$16+RawData!R2635*ScoringModel!$B$17+RawData!S2635*ScoringModel!$B$18+RawData!T2635*ScoringModel!$B$19+RawData!U2635*ScoringModel!$B$20)*0.01,"")</f>
        <v/>
      </c>
      <c r="P2635" t="str">
        <f>IF(A2635&lt;&gt;"",(RawData!V2635*ScoringModel!$B$24+RawData!W2635*ScoringModel!$B$25+RawData!X2635*ScoringModel!$B$26+RawData!Y2635*ScoringModel!$B$27+RawData!Z2635*ScoringModel!$B$28+RawData!AA2635*ScoringModel!$B$29+RawData!AB2635*ScoringModel!$B$30)*0.01,"")</f>
        <v/>
      </c>
      <c r="Q2635" s="19"/>
      <c r="R2635" s="19"/>
      <c r="S2635" s="19"/>
      <c r="T2635" s="19"/>
      <c r="U2635" s="19"/>
      <c r="V2635" s="19"/>
    </row>
    <row r="2636" spans="1:22" x14ac:dyDescent="0.25">
      <c r="A2636" t="str">
        <f>IF(RawData!A2636&lt;&gt;"",RawData!A2636,"")</f>
        <v/>
      </c>
      <c r="B2636" t="str">
        <f>IF(RawData!B2636&lt;&gt;"",CONCATENATE(RawData!B2636,", ",RawData!C2636),"")</f>
        <v/>
      </c>
      <c r="C2636" t="str">
        <f>IF(RawData!D2636&lt;&gt;"",RawData!D2636,"")</f>
        <v/>
      </c>
      <c r="D2636" s="28" t="str">
        <f>IF(RawData!E2636&lt;&gt;"",RawData!E2636,"")</f>
        <v/>
      </c>
      <c r="E2636" t="str">
        <f>IF(RawData!F2636&lt;&gt;"",CONCATENATE(RawData!F2636,", ",LEFT(RawData!G2636,1)),"")</f>
        <v/>
      </c>
      <c r="G2636" s="30" t="str">
        <f t="shared" si="41"/>
        <v/>
      </c>
      <c r="H2636" t="str">
        <f>IF(A2636&lt;&gt;"",VLOOKUP(G2636,ScoreRanges!$C$4:$E$8,3),"")</f>
        <v/>
      </c>
      <c r="J2636" s="30" t="str">
        <f>IF(AND(ConversionTable!$F$2&lt;&gt;"",A2636&lt;&gt;""),VLOOKUP(G2636,ConversionTable!B$2:D$402,3),"")</f>
        <v/>
      </c>
      <c r="K2636" t="str">
        <f>IF(AND(ConversionTable!$F$2&lt;&gt;"",A2636&lt;&gt;""),VLOOKUP(J2636,ConversionTable!I$4:K$7,3),"")</f>
        <v/>
      </c>
      <c r="M2636" t="str">
        <f>IF(A2636&lt;&gt;"",(RawData!AC2636*ScoringModel!$B$11+RawData!AD2636*ScoringModel!$B$21+RawData!AE2636*ScoringModel!$B$31)*0.01,"")</f>
        <v/>
      </c>
      <c r="N2636" t="str">
        <f>IF(A2636&lt;&gt;"",(RawData!H2636*ScoringModel!$B$4+RawData!I2636*ScoringModel!$B$5+RawData!J2636*ScoringModel!$B$6+RawData!K2636*ScoringModel!$B$7+RawData!L2636*ScoringModel!$B$8+RawData!M2636*ScoringModel!$B$9+RawData!N2636*ScoringModel!$B$10)*0.01,"")</f>
        <v/>
      </c>
      <c r="O2636" t="str">
        <f>IF(A2636&lt;&gt;"",(RawData!O2636*ScoringModel!$B$14+RawData!P2636*ScoringModel!$B$15+RawData!Q2636*ScoringModel!$B$16+RawData!R2636*ScoringModel!$B$17+RawData!S2636*ScoringModel!$B$18+RawData!T2636*ScoringModel!$B$19+RawData!U2636*ScoringModel!$B$20)*0.01,"")</f>
        <v/>
      </c>
      <c r="P2636" t="str">
        <f>IF(A2636&lt;&gt;"",(RawData!V2636*ScoringModel!$B$24+RawData!W2636*ScoringModel!$B$25+RawData!X2636*ScoringModel!$B$26+RawData!Y2636*ScoringModel!$B$27+RawData!Z2636*ScoringModel!$B$28+RawData!AA2636*ScoringModel!$B$29+RawData!AB2636*ScoringModel!$B$30)*0.01,"")</f>
        <v/>
      </c>
      <c r="Q2636" s="19"/>
      <c r="R2636" s="19"/>
      <c r="S2636" s="19"/>
      <c r="T2636" s="19"/>
      <c r="U2636" s="19"/>
      <c r="V2636" s="19"/>
    </row>
    <row r="2637" spans="1:22" x14ac:dyDescent="0.25">
      <c r="A2637" t="str">
        <f>IF(RawData!A2637&lt;&gt;"",RawData!A2637,"")</f>
        <v/>
      </c>
      <c r="B2637" t="str">
        <f>IF(RawData!B2637&lt;&gt;"",CONCATENATE(RawData!B2637,", ",RawData!C2637),"")</f>
        <v/>
      </c>
      <c r="C2637" t="str">
        <f>IF(RawData!D2637&lt;&gt;"",RawData!D2637,"")</f>
        <v/>
      </c>
      <c r="D2637" s="28" t="str">
        <f>IF(RawData!E2637&lt;&gt;"",RawData!E2637,"")</f>
        <v/>
      </c>
      <c r="E2637" t="str">
        <f>IF(RawData!F2637&lt;&gt;"",CONCATENATE(RawData!F2637,", ",LEFT(RawData!G2637,1)),"")</f>
        <v/>
      </c>
      <c r="G2637" s="30" t="str">
        <f t="shared" si="41"/>
        <v/>
      </c>
      <c r="H2637" t="str">
        <f>IF(A2637&lt;&gt;"",VLOOKUP(G2637,ScoreRanges!$C$4:$E$8,3),"")</f>
        <v/>
      </c>
      <c r="J2637" s="30" t="str">
        <f>IF(AND(ConversionTable!$F$2&lt;&gt;"",A2637&lt;&gt;""),VLOOKUP(G2637,ConversionTable!B$2:D$402,3),"")</f>
        <v/>
      </c>
      <c r="K2637" t="str">
        <f>IF(AND(ConversionTable!$F$2&lt;&gt;"",A2637&lt;&gt;""),VLOOKUP(J2637,ConversionTable!I$4:K$7,3),"")</f>
        <v/>
      </c>
      <c r="M2637" t="str">
        <f>IF(A2637&lt;&gt;"",(RawData!AC2637*ScoringModel!$B$11+RawData!AD2637*ScoringModel!$B$21+RawData!AE2637*ScoringModel!$B$31)*0.01,"")</f>
        <v/>
      </c>
      <c r="N2637" t="str">
        <f>IF(A2637&lt;&gt;"",(RawData!H2637*ScoringModel!$B$4+RawData!I2637*ScoringModel!$B$5+RawData!J2637*ScoringModel!$B$6+RawData!K2637*ScoringModel!$B$7+RawData!L2637*ScoringModel!$B$8+RawData!M2637*ScoringModel!$B$9+RawData!N2637*ScoringModel!$B$10)*0.01,"")</f>
        <v/>
      </c>
      <c r="O2637" t="str">
        <f>IF(A2637&lt;&gt;"",(RawData!O2637*ScoringModel!$B$14+RawData!P2637*ScoringModel!$B$15+RawData!Q2637*ScoringModel!$B$16+RawData!R2637*ScoringModel!$B$17+RawData!S2637*ScoringModel!$B$18+RawData!T2637*ScoringModel!$B$19+RawData!U2637*ScoringModel!$B$20)*0.01,"")</f>
        <v/>
      </c>
      <c r="P2637" t="str">
        <f>IF(A2637&lt;&gt;"",(RawData!V2637*ScoringModel!$B$24+RawData!W2637*ScoringModel!$B$25+RawData!X2637*ScoringModel!$B$26+RawData!Y2637*ScoringModel!$B$27+RawData!Z2637*ScoringModel!$B$28+RawData!AA2637*ScoringModel!$B$29+RawData!AB2637*ScoringModel!$B$30)*0.01,"")</f>
        <v/>
      </c>
      <c r="Q2637" s="19"/>
      <c r="R2637" s="19"/>
      <c r="S2637" s="19"/>
      <c r="T2637" s="19"/>
      <c r="U2637" s="19"/>
      <c r="V2637" s="19"/>
    </row>
    <row r="2638" spans="1:22" x14ac:dyDescent="0.25">
      <c r="A2638" t="str">
        <f>IF(RawData!A2638&lt;&gt;"",RawData!A2638,"")</f>
        <v/>
      </c>
      <c r="B2638" t="str">
        <f>IF(RawData!B2638&lt;&gt;"",CONCATENATE(RawData!B2638,", ",RawData!C2638),"")</f>
        <v/>
      </c>
      <c r="C2638" t="str">
        <f>IF(RawData!D2638&lt;&gt;"",RawData!D2638,"")</f>
        <v/>
      </c>
      <c r="D2638" s="28" t="str">
        <f>IF(RawData!E2638&lt;&gt;"",RawData!E2638,"")</f>
        <v/>
      </c>
      <c r="E2638" t="str">
        <f>IF(RawData!F2638&lt;&gt;"",CONCATENATE(RawData!F2638,", ",LEFT(RawData!G2638,1)),"")</f>
        <v/>
      </c>
      <c r="G2638" s="30" t="str">
        <f t="shared" si="41"/>
        <v/>
      </c>
      <c r="H2638" t="str">
        <f>IF(A2638&lt;&gt;"",VLOOKUP(G2638,ScoreRanges!$C$4:$E$8,3),"")</f>
        <v/>
      </c>
      <c r="J2638" s="30" t="str">
        <f>IF(AND(ConversionTable!$F$2&lt;&gt;"",A2638&lt;&gt;""),VLOOKUP(G2638,ConversionTable!B$2:D$402,3),"")</f>
        <v/>
      </c>
      <c r="K2638" t="str">
        <f>IF(AND(ConversionTable!$F$2&lt;&gt;"",A2638&lt;&gt;""),VLOOKUP(J2638,ConversionTable!I$4:K$7,3),"")</f>
        <v/>
      </c>
      <c r="M2638" t="str">
        <f>IF(A2638&lt;&gt;"",(RawData!AC2638*ScoringModel!$B$11+RawData!AD2638*ScoringModel!$B$21+RawData!AE2638*ScoringModel!$B$31)*0.01,"")</f>
        <v/>
      </c>
      <c r="N2638" t="str">
        <f>IF(A2638&lt;&gt;"",(RawData!H2638*ScoringModel!$B$4+RawData!I2638*ScoringModel!$B$5+RawData!J2638*ScoringModel!$B$6+RawData!K2638*ScoringModel!$B$7+RawData!L2638*ScoringModel!$B$8+RawData!M2638*ScoringModel!$B$9+RawData!N2638*ScoringModel!$B$10)*0.01,"")</f>
        <v/>
      </c>
      <c r="O2638" t="str">
        <f>IF(A2638&lt;&gt;"",(RawData!O2638*ScoringModel!$B$14+RawData!P2638*ScoringModel!$B$15+RawData!Q2638*ScoringModel!$B$16+RawData!R2638*ScoringModel!$B$17+RawData!S2638*ScoringModel!$B$18+RawData!T2638*ScoringModel!$B$19+RawData!U2638*ScoringModel!$B$20)*0.01,"")</f>
        <v/>
      </c>
      <c r="P2638" t="str">
        <f>IF(A2638&lt;&gt;"",(RawData!V2638*ScoringModel!$B$24+RawData!W2638*ScoringModel!$B$25+RawData!X2638*ScoringModel!$B$26+RawData!Y2638*ScoringModel!$B$27+RawData!Z2638*ScoringModel!$B$28+RawData!AA2638*ScoringModel!$B$29+RawData!AB2638*ScoringModel!$B$30)*0.01,"")</f>
        <v/>
      </c>
      <c r="Q2638" s="19"/>
      <c r="R2638" s="19"/>
      <c r="S2638" s="19"/>
      <c r="T2638" s="19"/>
      <c r="U2638" s="19"/>
      <c r="V2638" s="19"/>
    </row>
    <row r="2639" spans="1:22" x14ac:dyDescent="0.25">
      <c r="A2639" t="str">
        <f>IF(RawData!A2639&lt;&gt;"",RawData!A2639,"")</f>
        <v/>
      </c>
      <c r="B2639" t="str">
        <f>IF(RawData!B2639&lt;&gt;"",CONCATENATE(RawData!B2639,", ",RawData!C2639),"")</f>
        <v/>
      </c>
      <c r="C2639" t="str">
        <f>IF(RawData!D2639&lt;&gt;"",RawData!D2639,"")</f>
        <v/>
      </c>
      <c r="D2639" s="28" t="str">
        <f>IF(RawData!E2639&lt;&gt;"",RawData!E2639,"")</f>
        <v/>
      </c>
      <c r="E2639" t="str">
        <f>IF(RawData!F2639&lt;&gt;"",CONCATENATE(RawData!F2639,", ",LEFT(RawData!G2639,1)),"")</f>
        <v/>
      </c>
      <c r="G2639" s="30" t="str">
        <f t="shared" si="41"/>
        <v/>
      </c>
      <c r="H2639" t="str">
        <f>IF(A2639&lt;&gt;"",VLOOKUP(G2639,ScoreRanges!$C$4:$E$8,3),"")</f>
        <v/>
      </c>
      <c r="J2639" s="30" t="str">
        <f>IF(AND(ConversionTable!$F$2&lt;&gt;"",A2639&lt;&gt;""),VLOOKUP(G2639,ConversionTable!B$2:D$402,3),"")</f>
        <v/>
      </c>
      <c r="K2639" t="str">
        <f>IF(AND(ConversionTable!$F$2&lt;&gt;"",A2639&lt;&gt;""),VLOOKUP(J2639,ConversionTable!I$4:K$7,3),"")</f>
        <v/>
      </c>
      <c r="M2639" t="str">
        <f>IF(A2639&lt;&gt;"",(RawData!AC2639*ScoringModel!$B$11+RawData!AD2639*ScoringModel!$B$21+RawData!AE2639*ScoringModel!$B$31)*0.01,"")</f>
        <v/>
      </c>
      <c r="N2639" t="str">
        <f>IF(A2639&lt;&gt;"",(RawData!H2639*ScoringModel!$B$4+RawData!I2639*ScoringModel!$B$5+RawData!J2639*ScoringModel!$B$6+RawData!K2639*ScoringModel!$B$7+RawData!L2639*ScoringModel!$B$8+RawData!M2639*ScoringModel!$B$9+RawData!N2639*ScoringModel!$B$10)*0.01,"")</f>
        <v/>
      </c>
      <c r="O2639" t="str">
        <f>IF(A2639&lt;&gt;"",(RawData!O2639*ScoringModel!$B$14+RawData!P2639*ScoringModel!$B$15+RawData!Q2639*ScoringModel!$B$16+RawData!R2639*ScoringModel!$B$17+RawData!S2639*ScoringModel!$B$18+RawData!T2639*ScoringModel!$B$19+RawData!U2639*ScoringModel!$B$20)*0.01,"")</f>
        <v/>
      </c>
      <c r="P2639" t="str">
        <f>IF(A2639&lt;&gt;"",(RawData!V2639*ScoringModel!$B$24+RawData!W2639*ScoringModel!$B$25+RawData!X2639*ScoringModel!$B$26+RawData!Y2639*ScoringModel!$B$27+RawData!Z2639*ScoringModel!$B$28+RawData!AA2639*ScoringModel!$B$29+RawData!AB2639*ScoringModel!$B$30)*0.01,"")</f>
        <v/>
      </c>
      <c r="Q2639" s="19"/>
      <c r="R2639" s="19"/>
      <c r="S2639" s="19"/>
      <c r="T2639" s="19"/>
      <c r="U2639" s="19"/>
      <c r="V2639" s="19"/>
    </row>
    <row r="2640" spans="1:22" x14ac:dyDescent="0.25">
      <c r="A2640" t="str">
        <f>IF(RawData!A2640&lt;&gt;"",RawData!A2640,"")</f>
        <v/>
      </c>
      <c r="B2640" t="str">
        <f>IF(RawData!B2640&lt;&gt;"",CONCATENATE(RawData!B2640,", ",RawData!C2640),"")</f>
        <v/>
      </c>
      <c r="C2640" t="str">
        <f>IF(RawData!D2640&lt;&gt;"",RawData!D2640,"")</f>
        <v/>
      </c>
      <c r="D2640" s="28" t="str">
        <f>IF(RawData!E2640&lt;&gt;"",RawData!E2640,"")</f>
        <v/>
      </c>
      <c r="E2640" t="str">
        <f>IF(RawData!F2640&lt;&gt;"",CONCATENATE(RawData!F2640,", ",LEFT(RawData!G2640,1)),"")</f>
        <v/>
      </c>
      <c r="G2640" s="30" t="str">
        <f t="shared" si="41"/>
        <v/>
      </c>
      <c r="H2640" t="str">
        <f>IF(A2640&lt;&gt;"",VLOOKUP(G2640,ScoreRanges!$C$4:$E$8,3),"")</f>
        <v/>
      </c>
      <c r="J2640" s="30" t="str">
        <f>IF(AND(ConversionTable!$F$2&lt;&gt;"",A2640&lt;&gt;""),VLOOKUP(G2640,ConversionTable!B$2:D$402,3),"")</f>
        <v/>
      </c>
      <c r="K2640" t="str">
        <f>IF(AND(ConversionTable!$F$2&lt;&gt;"",A2640&lt;&gt;""),VLOOKUP(J2640,ConversionTable!I$4:K$7,3),"")</f>
        <v/>
      </c>
      <c r="M2640" t="str">
        <f>IF(A2640&lt;&gt;"",(RawData!AC2640*ScoringModel!$B$11+RawData!AD2640*ScoringModel!$B$21+RawData!AE2640*ScoringModel!$B$31)*0.01,"")</f>
        <v/>
      </c>
      <c r="N2640" t="str">
        <f>IF(A2640&lt;&gt;"",(RawData!H2640*ScoringModel!$B$4+RawData!I2640*ScoringModel!$B$5+RawData!J2640*ScoringModel!$B$6+RawData!K2640*ScoringModel!$B$7+RawData!L2640*ScoringModel!$B$8+RawData!M2640*ScoringModel!$B$9+RawData!N2640*ScoringModel!$B$10)*0.01,"")</f>
        <v/>
      </c>
      <c r="O2640" t="str">
        <f>IF(A2640&lt;&gt;"",(RawData!O2640*ScoringModel!$B$14+RawData!P2640*ScoringModel!$B$15+RawData!Q2640*ScoringModel!$B$16+RawData!R2640*ScoringModel!$B$17+RawData!S2640*ScoringModel!$B$18+RawData!T2640*ScoringModel!$B$19+RawData!U2640*ScoringModel!$B$20)*0.01,"")</f>
        <v/>
      </c>
      <c r="P2640" t="str">
        <f>IF(A2640&lt;&gt;"",(RawData!V2640*ScoringModel!$B$24+RawData!W2640*ScoringModel!$B$25+RawData!X2640*ScoringModel!$B$26+RawData!Y2640*ScoringModel!$B$27+RawData!Z2640*ScoringModel!$B$28+RawData!AA2640*ScoringModel!$B$29+RawData!AB2640*ScoringModel!$B$30)*0.01,"")</f>
        <v/>
      </c>
      <c r="Q2640" s="19"/>
      <c r="R2640" s="19"/>
      <c r="S2640" s="19"/>
      <c r="T2640" s="19"/>
      <c r="U2640" s="19"/>
      <c r="V2640" s="19"/>
    </row>
    <row r="2641" spans="1:22" x14ac:dyDescent="0.25">
      <c r="A2641" t="str">
        <f>IF(RawData!A2641&lt;&gt;"",RawData!A2641,"")</f>
        <v/>
      </c>
      <c r="B2641" t="str">
        <f>IF(RawData!B2641&lt;&gt;"",CONCATENATE(RawData!B2641,", ",RawData!C2641),"")</f>
        <v/>
      </c>
      <c r="C2641" t="str">
        <f>IF(RawData!D2641&lt;&gt;"",RawData!D2641,"")</f>
        <v/>
      </c>
      <c r="D2641" s="28" t="str">
        <f>IF(RawData!E2641&lt;&gt;"",RawData!E2641,"")</f>
        <v/>
      </c>
      <c r="E2641" t="str">
        <f>IF(RawData!F2641&lt;&gt;"",CONCATENATE(RawData!F2641,", ",LEFT(RawData!G2641,1)),"")</f>
        <v/>
      </c>
      <c r="G2641" s="30" t="str">
        <f t="shared" si="41"/>
        <v/>
      </c>
      <c r="H2641" t="str">
        <f>IF(A2641&lt;&gt;"",VLOOKUP(G2641,ScoreRanges!$C$4:$E$8,3),"")</f>
        <v/>
      </c>
      <c r="J2641" s="30" t="str">
        <f>IF(AND(ConversionTable!$F$2&lt;&gt;"",A2641&lt;&gt;""),VLOOKUP(G2641,ConversionTable!B$2:D$402,3),"")</f>
        <v/>
      </c>
      <c r="K2641" t="str">
        <f>IF(AND(ConversionTable!$F$2&lt;&gt;"",A2641&lt;&gt;""),VLOOKUP(J2641,ConversionTable!I$4:K$7,3),"")</f>
        <v/>
      </c>
      <c r="M2641" t="str">
        <f>IF(A2641&lt;&gt;"",(RawData!AC2641*ScoringModel!$B$11+RawData!AD2641*ScoringModel!$B$21+RawData!AE2641*ScoringModel!$B$31)*0.01,"")</f>
        <v/>
      </c>
      <c r="N2641" t="str">
        <f>IF(A2641&lt;&gt;"",(RawData!H2641*ScoringModel!$B$4+RawData!I2641*ScoringModel!$B$5+RawData!J2641*ScoringModel!$B$6+RawData!K2641*ScoringModel!$B$7+RawData!L2641*ScoringModel!$B$8+RawData!M2641*ScoringModel!$B$9+RawData!N2641*ScoringModel!$B$10)*0.01,"")</f>
        <v/>
      </c>
      <c r="O2641" t="str">
        <f>IF(A2641&lt;&gt;"",(RawData!O2641*ScoringModel!$B$14+RawData!P2641*ScoringModel!$B$15+RawData!Q2641*ScoringModel!$B$16+RawData!R2641*ScoringModel!$B$17+RawData!S2641*ScoringModel!$B$18+RawData!T2641*ScoringModel!$B$19+RawData!U2641*ScoringModel!$B$20)*0.01,"")</f>
        <v/>
      </c>
      <c r="P2641" t="str">
        <f>IF(A2641&lt;&gt;"",(RawData!V2641*ScoringModel!$B$24+RawData!W2641*ScoringModel!$B$25+RawData!X2641*ScoringModel!$B$26+RawData!Y2641*ScoringModel!$B$27+RawData!Z2641*ScoringModel!$B$28+RawData!AA2641*ScoringModel!$B$29+RawData!AB2641*ScoringModel!$B$30)*0.01,"")</f>
        <v/>
      </c>
      <c r="Q2641" s="19"/>
      <c r="R2641" s="19"/>
      <c r="S2641" s="19"/>
      <c r="T2641" s="19"/>
      <c r="U2641" s="19"/>
      <c r="V2641" s="19"/>
    </row>
    <row r="2642" spans="1:22" x14ac:dyDescent="0.25">
      <c r="A2642" t="str">
        <f>IF(RawData!A2642&lt;&gt;"",RawData!A2642,"")</f>
        <v/>
      </c>
      <c r="B2642" t="str">
        <f>IF(RawData!B2642&lt;&gt;"",CONCATENATE(RawData!B2642,", ",RawData!C2642),"")</f>
        <v/>
      </c>
      <c r="C2642" t="str">
        <f>IF(RawData!D2642&lt;&gt;"",RawData!D2642,"")</f>
        <v/>
      </c>
      <c r="D2642" s="28" t="str">
        <f>IF(RawData!E2642&lt;&gt;"",RawData!E2642,"")</f>
        <v/>
      </c>
      <c r="E2642" t="str">
        <f>IF(RawData!F2642&lt;&gt;"",CONCATENATE(RawData!F2642,", ",LEFT(RawData!G2642,1)),"")</f>
        <v/>
      </c>
      <c r="G2642" s="30" t="str">
        <f t="shared" si="41"/>
        <v/>
      </c>
      <c r="H2642" t="str">
        <f>IF(A2642&lt;&gt;"",VLOOKUP(G2642,ScoreRanges!$C$4:$E$8,3),"")</f>
        <v/>
      </c>
      <c r="J2642" s="30" t="str">
        <f>IF(AND(ConversionTable!$F$2&lt;&gt;"",A2642&lt;&gt;""),VLOOKUP(G2642,ConversionTable!B$2:D$402,3),"")</f>
        <v/>
      </c>
      <c r="K2642" t="str">
        <f>IF(AND(ConversionTable!$F$2&lt;&gt;"",A2642&lt;&gt;""),VLOOKUP(J2642,ConversionTable!I$4:K$7,3),"")</f>
        <v/>
      </c>
      <c r="M2642" t="str">
        <f>IF(A2642&lt;&gt;"",(RawData!AC2642*ScoringModel!$B$11+RawData!AD2642*ScoringModel!$B$21+RawData!AE2642*ScoringModel!$B$31)*0.01,"")</f>
        <v/>
      </c>
      <c r="N2642" t="str">
        <f>IF(A2642&lt;&gt;"",(RawData!H2642*ScoringModel!$B$4+RawData!I2642*ScoringModel!$B$5+RawData!J2642*ScoringModel!$B$6+RawData!K2642*ScoringModel!$B$7+RawData!L2642*ScoringModel!$B$8+RawData!M2642*ScoringModel!$B$9+RawData!N2642*ScoringModel!$B$10)*0.01,"")</f>
        <v/>
      </c>
      <c r="O2642" t="str">
        <f>IF(A2642&lt;&gt;"",(RawData!O2642*ScoringModel!$B$14+RawData!P2642*ScoringModel!$B$15+RawData!Q2642*ScoringModel!$B$16+RawData!R2642*ScoringModel!$B$17+RawData!S2642*ScoringModel!$B$18+RawData!T2642*ScoringModel!$B$19+RawData!U2642*ScoringModel!$B$20)*0.01,"")</f>
        <v/>
      </c>
      <c r="P2642" t="str">
        <f>IF(A2642&lt;&gt;"",(RawData!V2642*ScoringModel!$B$24+RawData!W2642*ScoringModel!$B$25+RawData!X2642*ScoringModel!$B$26+RawData!Y2642*ScoringModel!$B$27+RawData!Z2642*ScoringModel!$B$28+RawData!AA2642*ScoringModel!$B$29+RawData!AB2642*ScoringModel!$B$30)*0.01,"")</f>
        <v/>
      </c>
      <c r="Q2642" s="19"/>
      <c r="R2642" s="19"/>
      <c r="S2642" s="19"/>
      <c r="T2642" s="19"/>
      <c r="U2642" s="19"/>
      <c r="V2642" s="19"/>
    </row>
    <row r="2643" spans="1:22" x14ac:dyDescent="0.25">
      <c r="A2643" t="str">
        <f>IF(RawData!A2643&lt;&gt;"",RawData!A2643,"")</f>
        <v/>
      </c>
      <c r="B2643" t="str">
        <f>IF(RawData!B2643&lt;&gt;"",CONCATENATE(RawData!B2643,", ",RawData!C2643),"")</f>
        <v/>
      </c>
      <c r="C2643" t="str">
        <f>IF(RawData!D2643&lt;&gt;"",RawData!D2643,"")</f>
        <v/>
      </c>
      <c r="D2643" s="28" t="str">
        <f>IF(RawData!E2643&lt;&gt;"",RawData!E2643,"")</f>
        <v/>
      </c>
      <c r="E2643" t="str">
        <f>IF(RawData!F2643&lt;&gt;"",CONCATENATE(RawData!F2643,", ",LEFT(RawData!G2643,1)),"")</f>
        <v/>
      </c>
      <c r="G2643" s="30" t="str">
        <f t="shared" si="41"/>
        <v/>
      </c>
      <c r="H2643" t="str">
        <f>IF(A2643&lt;&gt;"",VLOOKUP(G2643,ScoreRanges!$C$4:$E$8,3),"")</f>
        <v/>
      </c>
      <c r="J2643" s="30" t="str">
        <f>IF(AND(ConversionTable!$F$2&lt;&gt;"",A2643&lt;&gt;""),VLOOKUP(G2643,ConversionTable!B$2:D$402,3),"")</f>
        <v/>
      </c>
      <c r="K2643" t="str">
        <f>IF(AND(ConversionTable!$F$2&lt;&gt;"",A2643&lt;&gt;""),VLOOKUP(J2643,ConversionTable!I$4:K$7,3),"")</f>
        <v/>
      </c>
      <c r="M2643" t="str">
        <f>IF(A2643&lt;&gt;"",(RawData!AC2643*ScoringModel!$B$11+RawData!AD2643*ScoringModel!$B$21+RawData!AE2643*ScoringModel!$B$31)*0.01,"")</f>
        <v/>
      </c>
      <c r="N2643" t="str">
        <f>IF(A2643&lt;&gt;"",(RawData!H2643*ScoringModel!$B$4+RawData!I2643*ScoringModel!$B$5+RawData!J2643*ScoringModel!$B$6+RawData!K2643*ScoringModel!$B$7+RawData!L2643*ScoringModel!$B$8+RawData!M2643*ScoringModel!$B$9+RawData!N2643*ScoringModel!$B$10)*0.01,"")</f>
        <v/>
      </c>
      <c r="O2643" t="str">
        <f>IF(A2643&lt;&gt;"",(RawData!O2643*ScoringModel!$B$14+RawData!P2643*ScoringModel!$B$15+RawData!Q2643*ScoringModel!$B$16+RawData!R2643*ScoringModel!$B$17+RawData!S2643*ScoringModel!$B$18+RawData!T2643*ScoringModel!$B$19+RawData!U2643*ScoringModel!$B$20)*0.01,"")</f>
        <v/>
      </c>
      <c r="P2643" t="str">
        <f>IF(A2643&lt;&gt;"",(RawData!V2643*ScoringModel!$B$24+RawData!W2643*ScoringModel!$B$25+RawData!X2643*ScoringModel!$B$26+RawData!Y2643*ScoringModel!$B$27+RawData!Z2643*ScoringModel!$B$28+RawData!AA2643*ScoringModel!$B$29+RawData!AB2643*ScoringModel!$B$30)*0.01,"")</f>
        <v/>
      </c>
      <c r="Q2643" s="19"/>
      <c r="R2643" s="19"/>
      <c r="S2643" s="19"/>
      <c r="T2643" s="19"/>
      <c r="U2643" s="19"/>
      <c r="V2643" s="19"/>
    </row>
    <row r="2644" spans="1:22" x14ac:dyDescent="0.25">
      <c r="A2644" t="str">
        <f>IF(RawData!A2644&lt;&gt;"",RawData!A2644,"")</f>
        <v/>
      </c>
      <c r="B2644" t="str">
        <f>IF(RawData!B2644&lt;&gt;"",CONCATENATE(RawData!B2644,", ",RawData!C2644),"")</f>
        <v/>
      </c>
      <c r="C2644" t="str">
        <f>IF(RawData!D2644&lt;&gt;"",RawData!D2644,"")</f>
        <v/>
      </c>
      <c r="D2644" s="28" t="str">
        <f>IF(RawData!E2644&lt;&gt;"",RawData!E2644,"")</f>
        <v/>
      </c>
      <c r="E2644" t="str">
        <f>IF(RawData!F2644&lt;&gt;"",CONCATENATE(RawData!F2644,", ",LEFT(RawData!G2644,1)),"")</f>
        <v/>
      </c>
      <c r="G2644" s="30" t="str">
        <f t="shared" si="41"/>
        <v/>
      </c>
      <c r="H2644" t="str">
        <f>IF(A2644&lt;&gt;"",VLOOKUP(G2644,ScoreRanges!$C$4:$E$8,3),"")</f>
        <v/>
      </c>
      <c r="J2644" s="30" t="str">
        <f>IF(AND(ConversionTable!$F$2&lt;&gt;"",A2644&lt;&gt;""),VLOOKUP(G2644,ConversionTable!B$2:D$402,3),"")</f>
        <v/>
      </c>
      <c r="K2644" t="str">
        <f>IF(AND(ConversionTable!$F$2&lt;&gt;"",A2644&lt;&gt;""),VLOOKUP(J2644,ConversionTable!I$4:K$7,3),"")</f>
        <v/>
      </c>
      <c r="M2644" t="str">
        <f>IF(A2644&lt;&gt;"",(RawData!AC2644*ScoringModel!$B$11+RawData!AD2644*ScoringModel!$B$21+RawData!AE2644*ScoringModel!$B$31)*0.01,"")</f>
        <v/>
      </c>
      <c r="N2644" t="str">
        <f>IF(A2644&lt;&gt;"",(RawData!H2644*ScoringModel!$B$4+RawData!I2644*ScoringModel!$B$5+RawData!J2644*ScoringModel!$B$6+RawData!K2644*ScoringModel!$B$7+RawData!L2644*ScoringModel!$B$8+RawData!M2644*ScoringModel!$B$9+RawData!N2644*ScoringModel!$B$10)*0.01,"")</f>
        <v/>
      </c>
      <c r="O2644" t="str">
        <f>IF(A2644&lt;&gt;"",(RawData!O2644*ScoringModel!$B$14+RawData!P2644*ScoringModel!$B$15+RawData!Q2644*ScoringModel!$B$16+RawData!R2644*ScoringModel!$B$17+RawData!S2644*ScoringModel!$B$18+RawData!T2644*ScoringModel!$B$19+RawData!U2644*ScoringModel!$B$20)*0.01,"")</f>
        <v/>
      </c>
      <c r="P2644" t="str">
        <f>IF(A2644&lt;&gt;"",(RawData!V2644*ScoringModel!$B$24+RawData!W2644*ScoringModel!$B$25+RawData!X2644*ScoringModel!$B$26+RawData!Y2644*ScoringModel!$B$27+RawData!Z2644*ScoringModel!$B$28+RawData!AA2644*ScoringModel!$B$29+RawData!AB2644*ScoringModel!$B$30)*0.01,"")</f>
        <v/>
      </c>
      <c r="Q2644" s="19"/>
      <c r="R2644" s="19"/>
      <c r="S2644" s="19"/>
      <c r="T2644" s="19"/>
      <c r="U2644" s="19"/>
      <c r="V2644" s="19"/>
    </row>
    <row r="2645" spans="1:22" x14ac:dyDescent="0.25">
      <c r="A2645" t="str">
        <f>IF(RawData!A2645&lt;&gt;"",RawData!A2645,"")</f>
        <v/>
      </c>
      <c r="B2645" t="str">
        <f>IF(RawData!B2645&lt;&gt;"",CONCATENATE(RawData!B2645,", ",RawData!C2645),"")</f>
        <v/>
      </c>
      <c r="C2645" t="str">
        <f>IF(RawData!D2645&lt;&gt;"",RawData!D2645,"")</f>
        <v/>
      </c>
      <c r="D2645" s="28" t="str">
        <f>IF(RawData!E2645&lt;&gt;"",RawData!E2645,"")</f>
        <v/>
      </c>
      <c r="E2645" t="str">
        <f>IF(RawData!F2645&lt;&gt;"",CONCATENATE(RawData!F2645,", ",LEFT(RawData!G2645,1)),"")</f>
        <v/>
      </c>
      <c r="G2645" s="30" t="str">
        <f t="shared" si="41"/>
        <v/>
      </c>
      <c r="H2645" t="str">
        <f>IF(A2645&lt;&gt;"",VLOOKUP(G2645,ScoreRanges!$C$4:$E$8,3),"")</f>
        <v/>
      </c>
      <c r="J2645" s="30" t="str">
        <f>IF(AND(ConversionTable!$F$2&lt;&gt;"",A2645&lt;&gt;""),VLOOKUP(G2645,ConversionTable!B$2:D$402,3),"")</f>
        <v/>
      </c>
      <c r="K2645" t="str">
        <f>IF(AND(ConversionTable!$F$2&lt;&gt;"",A2645&lt;&gt;""),VLOOKUP(J2645,ConversionTable!I$4:K$7,3),"")</f>
        <v/>
      </c>
      <c r="M2645" t="str">
        <f>IF(A2645&lt;&gt;"",(RawData!AC2645*ScoringModel!$B$11+RawData!AD2645*ScoringModel!$B$21+RawData!AE2645*ScoringModel!$B$31)*0.01,"")</f>
        <v/>
      </c>
      <c r="N2645" t="str">
        <f>IF(A2645&lt;&gt;"",(RawData!H2645*ScoringModel!$B$4+RawData!I2645*ScoringModel!$B$5+RawData!J2645*ScoringModel!$B$6+RawData!K2645*ScoringModel!$B$7+RawData!L2645*ScoringModel!$B$8+RawData!M2645*ScoringModel!$B$9+RawData!N2645*ScoringModel!$B$10)*0.01,"")</f>
        <v/>
      </c>
      <c r="O2645" t="str">
        <f>IF(A2645&lt;&gt;"",(RawData!O2645*ScoringModel!$B$14+RawData!P2645*ScoringModel!$B$15+RawData!Q2645*ScoringModel!$B$16+RawData!R2645*ScoringModel!$B$17+RawData!S2645*ScoringModel!$B$18+RawData!T2645*ScoringModel!$B$19+RawData!U2645*ScoringModel!$B$20)*0.01,"")</f>
        <v/>
      </c>
      <c r="P2645" t="str">
        <f>IF(A2645&lt;&gt;"",(RawData!V2645*ScoringModel!$B$24+RawData!W2645*ScoringModel!$B$25+RawData!X2645*ScoringModel!$B$26+RawData!Y2645*ScoringModel!$B$27+RawData!Z2645*ScoringModel!$B$28+RawData!AA2645*ScoringModel!$B$29+RawData!AB2645*ScoringModel!$B$30)*0.01,"")</f>
        <v/>
      </c>
      <c r="Q2645" s="19"/>
      <c r="R2645" s="19"/>
      <c r="S2645" s="19"/>
      <c r="T2645" s="19"/>
      <c r="U2645" s="19"/>
      <c r="V2645" s="19"/>
    </row>
    <row r="2646" spans="1:22" x14ac:dyDescent="0.25">
      <c r="A2646" t="str">
        <f>IF(RawData!A2646&lt;&gt;"",RawData!A2646,"")</f>
        <v/>
      </c>
      <c r="B2646" t="str">
        <f>IF(RawData!B2646&lt;&gt;"",CONCATENATE(RawData!B2646,", ",RawData!C2646),"")</f>
        <v/>
      </c>
      <c r="C2646" t="str">
        <f>IF(RawData!D2646&lt;&gt;"",RawData!D2646,"")</f>
        <v/>
      </c>
      <c r="D2646" s="28" t="str">
        <f>IF(RawData!E2646&lt;&gt;"",RawData!E2646,"")</f>
        <v/>
      </c>
      <c r="E2646" t="str">
        <f>IF(RawData!F2646&lt;&gt;"",CONCATENATE(RawData!F2646,", ",LEFT(RawData!G2646,1)),"")</f>
        <v/>
      </c>
      <c r="G2646" s="30" t="str">
        <f t="shared" si="41"/>
        <v/>
      </c>
      <c r="H2646" t="str">
        <f>IF(A2646&lt;&gt;"",VLOOKUP(G2646,ScoreRanges!$C$4:$E$8,3),"")</f>
        <v/>
      </c>
      <c r="J2646" s="30" t="str">
        <f>IF(AND(ConversionTable!$F$2&lt;&gt;"",A2646&lt;&gt;""),VLOOKUP(G2646,ConversionTable!B$2:D$402,3),"")</f>
        <v/>
      </c>
      <c r="K2646" t="str">
        <f>IF(AND(ConversionTable!$F$2&lt;&gt;"",A2646&lt;&gt;""),VLOOKUP(J2646,ConversionTable!I$4:K$7,3),"")</f>
        <v/>
      </c>
      <c r="M2646" t="str">
        <f>IF(A2646&lt;&gt;"",(RawData!AC2646*ScoringModel!$B$11+RawData!AD2646*ScoringModel!$B$21+RawData!AE2646*ScoringModel!$B$31)*0.01,"")</f>
        <v/>
      </c>
      <c r="N2646" t="str">
        <f>IF(A2646&lt;&gt;"",(RawData!H2646*ScoringModel!$B$4+RawData!I2646*ScoringModel!$B$5+RawData!J2646*ScoringModel!$B$6+RawData!K2646*ScoringModel!$B$7+RawData!L2646*ScoringModel!$B$8+RawData!M2646*ScoringModel!$B$9+RawData!N2646*ScoringModel!$B$10)*0.01,"")</f>
        <v/>
      </c>
      <c r="O2646" t="str">
        <f>IF(A2646&lt;&gt;"",(RawData!O2646*ScoringModel!$B$14+RawData!P2646*ScoringModel!$B$15+RawData!Q2646*ScoringModel!$B$16+RawData!R2646*ScoringModel!$B$17+RawData!S2646*ScoringModel!$B$18+RawData!T2646*ScoringModel!$B$19+RawData!U2646*ScoringModel!$B$20)*0.01,"")</f>
        <v/>
      </c>
      <c r="P2646" t="str">
        <f>IF(A2646&lt;&gt;"",(RawData!V2646*ScoringModel!$B$24+RawData!W2646*ScoringModel!$B$25+RawData!X2646*ScoringModel!$B$26+RawData!Y2646*ScoringModel!$B$27+RawData!Z2646*ScoringModel!$B$28+RawData!AA2646*ScoringModel!$B$29+RawData!AB2646*ScoringModel!$B$30)*0.01,"")</f>
        <v/>
      </c>
      <c r="Q2646" s="19"/>
      <c r="R2646" s="19"/>
      <c r="S2646" s="19"/>
      <c r="T2646" s="19"/>
      <c r="U2646" s="19"/>
      <c r="V2646" s="19"/>
    </row>
    <row r="2647" spans="1:22" x14ac:dyDescent="0.25">
      <c r="A2647" t="str">
        <f>IF(RawData!A2647&lt;&gt;"",RawData!A2647,"")</f>
        <v/>
      </c>
      <c r="B2647" t="str">
        <f>IF(RawData!B2647&lt;&gt;"",CONCATENATE(RawData!B2647,", ",RawData!C2647),"")</f>
        <v/>
      </c>
      <c r="C2647" t="str">
        <f>IF(RawData!D2647&lt;&gt;"",RawData!D2647,"")</f>
        <v/>
      </c>
      <c r="D2647" s="28" t="str">
        <f>IF(RawData!E2647&lt;&gt;"",RawData!E2647,"")</f>
        <v/>
      </c>
      <c r="E2647" t="str">
        <f>IF(RawData!F2647&lt;&gt;"",CONCATENATE(RawData!F2647,", ",LEFT(RawData!G2647,1)),"")</f>
        <v/>
      </c>
      <c r="G2647" s="30" t="str">
        <f t="shared" si="41"/>
        <v/>
      </c>
      <c r="H2647" t="str">
        <f>IF(A2647&lt;&gt;"",VLOOKUP(G2647,ScoreRanges!$C$4:$E$8,3),"")</f>
        <v/>
      </c>
      <c r="J2647" s="30" t="str">
        <f>IF(AND(ConversionTable!$F$2&lt;&gt;"",A2647&lt;&gt;""),VLOOKUP(G2647,ConversionTable!B$2:D$402,3),"")</f>
        <v/>
      </c>
      <c r="K2647" t="str">
        <f>IF(AND(ConversionTable!$F$2&lt;&gt;"",A2647&lt;&gt;""),VLOOKUP(J2647,ConversionTable!I$4:K$7,3),"")</f>
        <v/>
      </c>
      <c r="M2647" t="str">
        <f>IF(A2647&lt;&gt;"",(RawData!AC2647*ScoringModel!$B$11+RawData!AD2647*ScoringModel!$B$21+RawData!AE2647*ScoringModel!$B$31)*0.01,"")</f>
        <v/>
      </c>
      <c r="N2647" t="str">
        <f>IF(A2647&lt;&gt;"",(RawData!H2647*ScoringModel!$B$4+RawData!I2647*ScoringModel!$B$5+RawData!J2647*ScoringModel!$B$6+RawData!K2647*ScoringModel!$B$7+RawData!L2647*ScoringModel!$B$8+RawData!M2647*ScoringModel!$B$9+RawData!N2647*ScoringModel!$B$10)*0.01,"")</f>
        <v/>
      </c>
      <c r="O2647" t="str">
        <f>IF(A2647&lt;&gt;"",(RawData!O2647*ScoringModel!$B$14+RawData!P2647*ScoringModel!$B$15+RawData!Q2647*ScoringModel!$B$16+RawData!R2647*ScoringModel!$B$17+RawData!S2647*ScoringModel!$B$18+RawData!T2647*ScoringModel!$B$19+RawData!U2647*ScoringModel!$B$20)*0.01,"")</f>
        <v/>
      </c>
      <c r="P2647" t="str">
        <f>IF(A2647&lt;&gt;"",(RawData!V2647*ScoringModel!$B$24+RawData!W2647*ScoringModel!$B$25+RawData!X2647*ScoringModel!$B$26+RawData!Y2647*ScoringModel!$B$27+RawData!Z2647*ScoringModel!$B$28+RawData!AA2647*ScoringModel!$B$29+RawData!AB2647*ScoringModel!$B$30)*0.01,"")</f>
        <v/>
      </c>
      <c r="Q2647" s="19"/>
      <c r="R2647" s="19"/>
      <c r="S2647" s="19"/>
      <c r="T2647" s="19"/>
      <c r="U2647" s="19"/>
      <c r="V2647" s="19"/>
    </row>
    <row r="2648" spans="1:22" x14ac:dyDescent="0.25">
      <c r="A2648" t="str">
        <f>IF(RawData!A2648&lt;&gt;"",RawData!A2648,"")</f>
        <v/>
      </c>
      <c r="B2648" t="str">
        <f>IF(RawData!B2648&lt;&gt;"",CONCATENATE(RawData!B2648,", ",RawData!C2648),"")</f>
        <v/>
      </c>
      <c r="C2648" t="str">
        <f>IF(RawData!D2648&lt;&gt;"",RawData!D2648,"")</f>
        <v/>
      </c>
      <c r="D2648" s="28" t="str">
        <f>IF(RawData!E2648&lt;&gt;"",RawData!E2648,"")</f>
        <v/>
      </c>
      <c r="E2648" t="str">
        <f>IF(RawData!F2648&lt;&gt;"",CONCATENATE(RawData!F2648,", ",LEFT(RawData!G2648,1)),"")</f>
        <v/>
      </c>
      <c r="G2648" s="30" t="str">
        <f t="shared" si="41"/>
        <v/>
      </c>
      <c r="H2648" t="str">
        <f>IF(A2648&lt;&gt;"",VLOOKUP(G2648,ScoreRanges!$C$4:$E$8,3),"")</f>
        <v/>
      </c>
      <c r="J2648" s="30" t="str">
        <f>IF(AND(ConversionTable!$F$2&lt;&gt;"",A2648&lt;&gt;""),VLOOKUP(G2648,ConversionTable!B$2:D$402,3),"")</f>
        <v/>
      </c>
      <c r="K2648" t="str">
        <f>IF(AND(ConversionTable!$F$2&lt;&gt;"",A2648&lt;&gt;""),VLOOKUP(J2648,ConversionTable!I$4:K$7,3),"")</f>
        <v/>
      </c>
      <c r="M2648" t="str">
        <f>IF(A2648&lt;&gt;"",(RawData!AC2648*ScoringModel!$B$11+RawData!AD2648*ScoringModel!$B$21+RawData!AE2648*ScoringModel!$B$31)*0.01,"")</f>
        <v/>
      </c>
      <c r="N2648" t="str">
        <f>IF(A2648&lt;&gt;"",(RawData!H2648*ScoringModel!$B$4+RawData!I2648*ScoringModel!$B$5+RawData!J2648*ScoringModel!$B$6+RawData!K2648*ScoringModel!$B$7+RawData!L2648*ScoringModel!$B$8+RawData!M2648*ScoringModel!$B$9+RawData!N2648*ScoringModel!$B$10)*0.01,"")</f>
        <v/>
      </c>
      <c r="O2648" t="str">
        <f>IF(A2648&lt;&gt;"",(RawData!O2648*ScoringModel!$B$14+RawData!P2648*ScoringModel!$B$15+RawData!Q2648*ScoringModel!$B$16+RawData!R2648*ScoringModel!$B$17+RawData!S2648*ScoringModel!$B$18+RawData!T2648*ScoringModel!$B$19+RawData!U2648*ScoringModel!$B$20)*0.01,"")</f>
        <v/>
      </c>
      <c r="P2648" t="str">
        <f>IF(A2648&lt;&gt;"",(RawData!V2648*ScoringModel!$B$24+RawData!W2648*ScoringModel!$B$25+RawData!X2648*ScoringModel!$B$26+RawData!Y2648*ScoringModel!$B$27+RawData!Z2648*ScoringModel!$B$28+RawData!AA2648*ScoringModel!$B$29+RawData!AB2648*ScoringModel!$B$30)*0.01,"")</f>
        <v/>
      </c>
      <c r="Q2648" s="19"/>
      <c r="R2648" s="19"/>
      <c r="S2648" s="19"/>
      <c r="T2648" s="19"/>
      <c r="U2648" s="19"/>
      <c r="V2648" s="19"/>
    </row>
    <row r="2649" spans="1:22" x14ac:dyDescent="0.25">
      <c r="A2649" t="str">
        <f>IF(RawData!A2649&lt;&gt;"",RawData!A2649,"")</f>
        <v/>
      </c>
      <c r="B2649" t="str">
        <f>IF(RawData!B2649&lt;&gt;"",CONCATENATE(RawData!B2649,", ",RawData!C2649),"")</f>
        <v/>
      </c>
      <c r="C2649" t="str">
        <f>IF(RawData!D2649&lt;&gt;"",RawData!D2649,"")</f>
        <v/>
      </c>
      <c r="D2649" s="28" t="str">
        <f>IF(RawData!E2649&lt;&gt;"",RawData!E2649,"")</f>
        <v/>
      </c>
      <c r="E2649" t="str">
        <f>IF(RawData!F2649&lt;&gt;"",CONCATENATE(RawData!F2649,", ",LEFT(RawData!G2649,1)),"")</f>
        <v/>
      </c>
      <c r="G2649" s="30" t="str">
        <f t="shared" si="41"/>
        <v/>
      </c>
      <c r="H2649" t="str">
        <f>IF(A2649&lt;&gt;"",VLOOKUP(G2649,ScoreRanges!$C$4:$E$8,3),"")</f>
        <v/>
      </c>
      <c r="J2649" s="30" t="str">
        <f>IF(AND(ConversionTable!$F$2&lt;&gt;"",A2649&lt;&gt;""),VLOOKUP(G2649,ConversionTable!B$2:D$402,3),"")</f>
        <v/>
      </c>
      <c r="K2649" t="str">
        <f>IF(AND(ConversionTable!$F$2&lt;&gt;"",A2649&lt;&gt;""),VLOOKUP(J2649,ConversionTable!I$4:K$7,3),"")</f>
        <v/>
      </c>
      <c r="M2649" t="str">
        <f>IF(A2649&lt;&gt;"",(RawData!AC2649*ScoringModel!$B$11+RawData!AD2649*ScoringModel!$B$21+RawData!AE2649*ScoringModel!$B$31)*0.01,"")</f>
        <v/>
      </c>
      <c r="N2649" t="str">
        <f>IF(A2649&lt;&gt;"",(RawData!H2649*ScoringModel!$B$4+RawData!I2649*ScoringModel!$B$5+RawData!J2649*ScoringModel!$B$6+RawData!K2649*ScoringModel!$B$7+RawData!L2649*ScoringModel!$B$8+RawData!M2649*ScoringModel!$B$9+RawData!N2649*ScoringModel!$B$10)*0.01,"")</f>
        <v/>
      </c>
      <c r="O2649" t="str">
        <f>IF(A2649&lt;&gt;"",(RawData!O2649*ScoringModel!$B$14+RawData!P2649*ScoringModel!$B$15+RawData!Q2649*ScoringModel!$B$16+RawData!R2649*ScoringModel!$B$17+RawData!S2649*ScoringModel!$B$18+RawData!T2649*ScoringModel!$B$19+RawData!U2649*ScoringModel!$B$20)*0.01,"")</f>
        <v/>
      </c>
      <c r="P2649" t="str">
        <f>IF(A2649&lt;&gt;"",(RawData!V2649*ScoringModel!$B$24+RawData!W2649*ScoringModel!$B$25+RawData!X2649*ScoringModel!$B$26+RawData!Y2649*ScoringModel!$B$27+RawData!Z2649*ScoringModel!$B$28+RawData!AA2649*ScoringModel!$B$29+RawData!AB2649*ScoringModel!$B$30)*0.01,"")</f>
        <v/>
      </c>
      <c r="Q2649" s="19"/>
      <c r="R2649" s="19"/>
      <c r="S2649" s="19"/>
      <c r="T2649" s="19"/>
      <c r="U2649" s="19"/>
      <c r="V2649" s="19"/>
    </row>
    <row r="2650" spans="1:22" x14ac:dyDescent="0.25">
      <c r="A2650" t="str">
        <f>IF(RawData!A2650&lt;&gt;"",RawData!A2650,"")</f>
        <v/>
      </c>
      <c r="B2650" t="str">
        <f>IF(RawData!B2650&lt;&gt;"",CONCATENATE(RawData!B2650,", ",RawData!C2650),"")</f>
        <v/>
      </c>
      <c r="C2650" t="str">
        <f>IF(RawData!D2650&lt;&gt;"",RawData!D2650,"")</f>
        <v/>
      </c>
      <c r="D2650" s="28" t="str">
        <f>IF(RawData!E2650&lt;&gt;"",RawData!E2650,"")</f>
        <v/>
      </c>
      <c r="E2650" t="str">
        <f>IF(RawData!F2650&lt;&gt;"",CONCATENATE(RawData!F2650,", ",LEFT(RawData!G2650,1)),"")</f>
        <v/>
      </c>
      <c r="G2650" s="30" t="str">
        <f t="shared" si="41"/>
        <v/>
      </c>
      <c r="H2650" t="str">
        <f>IF(A2650&lt;&gt;"",VLOOKUP(G2650,ScoreRanges!$C$4:$E$8,3),"")</f>
        <v/>
      </c>
      <c r="J2650" s="30" t="str">
        <f>IF(AND(ConversionTable!$F$2&lt;&gt;"",A2650&lt;&gt;""),VLOOKUP(G2650,ConversionTable!B$2:D$402,3),"")</f>
        <v/>
      </c>
      <c r="K2650" t="str">
        <f>IF(AND(ConversionTable!$F$2&lt;&gt;"",A2650&lt;&gt;""),VLOOKUP(J2650,ConversionTable!I$4:K$7,3),"")</f>
        <v/>
      </c>
      <c r="M2650" t="str">
        <f>IF(A2650&lt;&gt;"",(RawData!AC2650*ScoringModel!$B$11+RawData!AD2650*ScoringModel!$B$21+RawData!AE2650*ScoringModel!$B$31)*0.01,"")</f>
        <v/>
      </c>
      <c r="N2650" t="str">
        <f>IF(A2650&lt;&gt;"",(RawData!H2650*ScoringModel!$B$4+RawData!I2650*ScoringModel!$B$5+RawData!J2650*ScoringModel!$B$6+RawData!K2650*ScoringModel!$B$7+RawData!L2650*ScoringModel!$B$8+RawData!M2650*ScoringModel!$B$9+RawData!N2650*ScoringModel!$B$10)*0.01,"")</f>
        <v/>
      </c>
      <c r="O2650" t="str">
        <f>IF(A2650&lt;&gt;"",(RawData!O2650*ScoringModel!$B$14+RawData!P2650*ScoringModel!$B$15+RawData!Q2650*ScoringModel!$B$16+RawData!R2650*ScoringModel!$B$17+RawData!S2650*ScoringModel!$B$18+RawData!T2650*ScoringModel!$B$19+RawData!U2650*ScoringModel!$B$20)*0.01,"")</f>
        <v/>
      </c>
      <c r="P2650" t="str">
        <f>IF(A2650&lt;&gt;"",(RawData!V2650*ScoringModel!$B$24+RawData!W2650*ScoringModel!$B$25+RawData!X2650*ScoringModel!$B$26+RawData!Y2650*ScoringModel!$B$27+RawData!Z2650*ScoringModel!$B$28+RawData!AA2650*ScoringModel!$B$29+RawData!AB2650*ScoringModel!$B$30)*0.01,"")</f>
        <v/>
      </c>
      <c r="Q2650" s="19"/>
      <c r="R2650" s="19"/>
      <c r="S2650" s="19"/>
      <c r="T2650" s="19"/>
      <c r="U2650" s="19"/>
      <c r="V2650" s="19"/>
    </row>
    <row r="2651" spans="1:22" x14ac:dyDescent="0.25">
      <c r="A2651" t="str">
        <f>IF(RawData!A2651&lt;&gt;"",RawData!A2651,"")</f>
        <v/>
      </c>
      <c r="B2651" t="str">
        <f>IF(RawData!B2651&lt;&gt;"",CONCATENATE(RawData!B2651,", ",RawData!C2651),"")</f>
        <v/>
      </c>
      <c r="C2651" t="str">
        <f>IF(RawData!D2651&lt;&gt;"",RawData!D2651,"")</f>
        <v/>
      </c>
      <c r="D2651" s="28" t="str">
        <f>IF(RawData!E2651&lt;&gt;"",RawData!E2651,"")</f>
        <v/>
      </c>
      <c r="E2651" t="str">
        <f>IF(RawData!F2651&lt;&gt;"",CONCATENATE(RawData!F2651,", ",LEFT(RawData!G2651,1)),"")</f>
        <v/>
      </c>
      <c r="G2651" s="30" t="str">
        <f t="shared" si="41"/>
        <v/>
      </c>
      <c r="H2651" t="str">
        <f>IF(A2651&lt;&gt;"",VLOOKUP(G2651,ScoreRanges!$C$4:$E$8,3),"")</f>
        <v/>
      </c>
      <c r="J2651" s="30" t="str">
        <f>IF(AND(ConversionTable!$F$2&lt;&gt;"",A2651&lt;&gt;""),VLOOKUP(G2651,ConversionTable!B$2:D$402,3),"")</f>
        <v/>
      </c>
      <c r="K2651" t="str">
        <f>IF(AND(ConversionTable!$F$2&lt;&gt;"",A2651&lt;&gt;""),VLOOKUP(J2651,ConversionTable!I$4:K$7,3),"")</f>
        <v/>
      </c>
      <c r="M2651" t="str">
        <f>IF(A2651&lt;&gt;"",(RawData!AC2651*ScoringModel!$B$11+RawData!AD2651*ScoringModel!$B$21+RawData!AE2651*ScoringModel!$B$31)*0.01,"")</f>
        <v/>
      </c>
      <c r="N2651" t="str">
        <f>IF(A2651&lt;&gt;"",(RawData!H2651*ScoringModel!$B$4+RawData!I2651*ScoringModel!$B$5+RawData!J2651*ScoringModel!$B$6+RawData!K2651*ScoringModel!$B$7+RawData!L2651*ScoringModel!$B$8+RawData!M2651*ScoringModel!$B$9+RawData!N2651*ScoringModel!$B$10)*0.01,"")</f>
        <v/>
      </c>
      <c r="O2651" t="str">
        <f>IF(A2651&lt;&gt;"",(RawData!O2651*ScoringModel!$B$14+RawData!P2651*ScoringModel!$B$15+RawData!Q2651*ScoringModel!$B$16+RawData!R2651*ScoringModel!$B$17+RawData!S2651*ScoringModel!$B$18+RawData!T2651*ScoringModel!$B$19+RawData!U2651*ScoringModel!$B$20)*0.01,"")</f>
        <v/>
      </c>
      <c r="P2651" t="str">
        <f>IF(A2651&lt;&gt;"",(RawData!V2651*ScoringModel!$B$24+RawData!W2651*ScoringModel!$B$25+RawData!X2651*ScoringModel!$B$26+RawData!Y2651*ScoringModel!$B$27+RawData!Z2651*ScoringModel!$B$28+RawData!AA2651*ScoringModel!$B$29+RawData!AB2651*ScoringModel!$B$30)*0.01,"")</f>
        <v/>
      </c>
      <c r="Q2651" s="19"/>
      <c r="R2651" s="19"/>
      <c r="S2651" s="19"/>
      <c r="T2651" s="19"/>
      <c r="U2651" s="19"/>
      <c r="V2651" s="19"/>
    </row>
    <row r="2652" spans="1:22" x14ac:dyDescent="0.25">
      <c r="A2652" t="str">
        <f>IF(RawData!A2652&lt;&gt;"",RawData!A2652,"")</f>
        <v/>
      </c>
      <c r="B2652" t="str">
        <f>IF(RawData!B2652&lt;&gt;"",CONCATENATE(RawData!B2652,", ",RawData!C2652),"")</f>
        <v/>
      </c>
      <c r="C2652" t="str">
        <f>IF(RawData!D2652&lt;&gt;"",RawData!D2652,"")</f>
        <v/>
      </c>
      <c r="D2652" s="28" t="str">
        <f>IF(RawData!E2652&lt;&gt;"",RawData!E2652,"")</f>
        <v/>
      </c>
      <c r="E2652" t="str">
        <f>IF(RawData!F2652&lt;&gt;"",CONCATENATE(RawData!F2652,", ",LEFT(RawData!G2652,1)),"")</f>
        <v/>
      </c>
      <c r="G2652" s="30" t="str">
        <f t="shared" si="41"/>
        <v/>
      </c>
      <c r="H2652" t="str">
        <f>IF(A2652&lt;&gt;"",VLOOKUP(G2652,ScoreRanges!$C$4:$E$8,3),"")</f>
        <v/>
      </c>
      <c r="J2652" s="30" t="str">
        <f>IF(AND(ConversionTable!$F$2&lt;&gt;"",A2652&lt;&gt;""),VLOOKUP(G2652,ConversionTable!B$2:D$402,3),"")</f>
        <v/>
      </c>
      <c r="K2652" t="str">
        <f>IF(AND(ConversionTable!$F$2&lt;&gt;"",A2652&lt;&gt;""),VLOOKUP(J2652,ConversionTable!I$4:K$7,3),"")</f>
        <v/>
      </c>
      <c r="M2652" t="str">
        <f>IF(A2652&lt;&gt;"",(RawData!AC2652*ScoringModel!$B$11+RawData!AD2652*ScoringModel!$B$21+RawData!AE2652*ScoringModel!$B$31)*0.01,"")</f>
        <v/>
      </c>
      <c r="N2652" t="str">
        <f>IF(A2652&lt;&gt;"",(RawData!H2652*ScoringModel!$B$4+RawData!I2652*ScoringModel!$B$5+RawData!J2652*ScoringModel!$B$6+RawData!K2652*ScoringModel!$B$7+RawData!L2652*ScoringModel!$B$8+RawData!M2652*ScoringModel!$B$9+RawData!N2652*ScoringModel!$B$10)*0.01,"")</f>
        <v/>
      </c>
      <c r="O2652" t="str">
        <f>IF(A2652&lt;&gt;"",(RawData!O2652*ScoringModel!$B$14+RawData!P2652*ScoringModel!$B$15+RawData!Q2652*ScoringModel!$B$16+RawData!R2652*ScoringModel!$B$17+RawData!S2652*ScoringModel!$B$18+RawData!T2652*ScoringModel!$B$19+RawData!U2652*ScoringModel!$B$20)*0.01,"")</f>
        <v/>
      </c>
      <c r="P2652" t="str">
        <f>IF(A2652&lt;&gt;"",(RawData!V2652*ScoringModel!$B$24+RawData!W2652*ScoringModel!$B$25+RawData!X2652*ScoringModel!$B$26+RawData!Y2652*ScoringModel!$B$27+RawData!Z2652*ScoringModel!$B$28+RawData!AA2652*ScoringModel!$B$29+RawData!AB2652*ScoringModel!$B$30)*0.01,"")</f>
        <v/>
      </c>
      <c r="Q2652" s="19"/>
      <c r="R2652" s="19"/>
      <c r="S2652" s="19"/>
      <c r="T2652" s="19"/>
      <c r="U2652" s="19"/>
      <c r="V2652" s="19"/>
    </row>
    <row r="2653" spans="1:22" x14ac:dyDescent="0.25">
      <c r="A2653" t="str">
        <f>IF(RawData!A2653&lt;&gt;"",RawData!A2653,"")</f>
        <v/>
      </c>
      <c r="B2653" t="str">
        <f>IF(RawData!B2653&lt;&gt;"",CONCATENATE(RawData!B2653,", ",RawData!C2653),"")</f>
        <v/>
      </c>
      <c r="C2653" t="str">
        <f>IF(RawData!D2653&lt;&gt;"",RawData!D2653,"")</f>
        <v/>
      </c>
      <c r="D2653" s="28" t="str">
        <f>IF(RawData!E2653&lt;&gt;"",RawData!E2653,"")</f>
        <v/>
      </c>
      <c r="E2653" t="str">
        <f>IF(RawData!F2653&lt;&gt;"",CONCATENATE(RawData!F2653,", ",LEFT(RawData!G2653,1)),"")</f>
        <v/>
      </c>
      <c r="G2653" s="30" t="str">
        <f t="shared" si="41"/>
        <v/>
      </c>
      <c r="H2653" t="str">
        <f>IF(A2653&lt;&gt;"",VLOOKUP(G2653,ScoreRanges!$C$4:$E$8,3),"")</f>
        <v/>
      </c>
      <c r="J2653" s="30" t="str">
        <f>IF(AND(ConversionTable!$F$2&lt;&gt;"",A2653&lt;&gt;""),VLOOKUP(G2653,ConversionTable!B$2:D$402,3),"")</f>
        <v/>
      </c>
      <c r="K2653" t="str">
        <f>IF(AND(ConversionTable!$F$2&lt;&gt;"",A2653&lt;&gt;""),VLOOKUP(J2653,ConversionTable!I$4:K$7,3),"")</f>
        <v/>
      </c>
      <c r="M2653" t="str">
        <f>IF(A2653&lt;&gt;"",(RawData!AC2653*ScoringModel!$B$11+RawData!AD2653*ScoringModel!$B$21+RawData!AE2653*ScoringModel!$B$31)*0.01,"")</f>
        <v/>
      </c>
      <c r="N2653" t="str">
        <f>IF(A2653&lt;&gt;"",(RawData!H2653*ScoringModel!$B$4+RawData!I2653*ScoringModel!$B$5+RawData!J2653*ScoringModel!$B$6+RawData!K2653*ScoringModel!$B$7+RawData!L2653*ScoringModel!$B$8+RawData!M2653*ScoringModel!$B$9+RawData!N2653*ScoringModel!$B$10)*0.01,"")</f>
        <v/>
      </c>
      <c r="O2653" t="str">
        <f>IF(A2653&lt;&gt;"",(RawData!O2653*ScoringModel!$B$14+RawData!P2653*ScoringModel!$B$15+RawData!Q2653*ScoringModel!$B$16+RawData!R2653*ScoringModel!$B$17+RawData!S2653*ScoringModel!$B$18+RawData!T2653*ScoringModel!$B$19+RawData!U2653*ScoringModel!$B$20)*0.01,"")</f>
        <v/>
      </c>
      <c r="P2653" t="str">
        <f>IF(A2653&lt;&gt;"",(RawData!V2653*ScoringModel!$B$24+RawData!W2653*ScoringModel!$B$25+RawData!X2653*ScoringModel!$B$26+RawData!Y2653*ScoringModel!$B$27+RawData!Z2653*ScoringModel!$B$28+RawData!AA2653*ScoringModel!$B$29+RawData!AB2653*ScoringModel!$B$30)*0.01,"")</f>
        <v/>
      </c>
      <c r="Q2653" s="19"/>
      <c r="R2653" s="19"/>
      <c r="S2653" s="19"/>
      <c r="T2653" s="19"/>
      <c r="U2653" s="19"/>
      <c r="V2653" s="19"/>
    </row>
    <row r="2654" spans="1:22" x14ac:dyDescent="0.25">
      <c r="A2654" t="str">
        <f>IF(RawData!A2654&lt;&gt;"",RawData!A2654,"")</f>
        <v/>
      </c>
      <c r="B2654" t="str">
        <f>IF(RawData!B2654&lt;&gt;"",CONCATENATE(RawData!B2654,", ",RawData!C2654),"")</f>
        <v/>
      </c>
      <c r="C2654" t="str">
        <f>IF(RawData!D2654&lt;&gt;"",RawData!D2654,"")</f>
        <v/>
      </c>
      <c r="D2654" s="28" t="str">
        <f>IF(RawData!E2654&lt;&gt;"",RawData!E2654,"")</f>
        <v/>
      </c>
      <c r="E2654" t="str">
        <f>IF(RawData!F2654&lt;&gt;"",CONCATENATE(RawData!F2654,", ",LEFT(RawData!G2654,1)),"")</f>
        <v/>
      </c>
      <c r="G2654" s="30" t="str">
        <f t="shared" si="41"/>
        <v/>
      </c>
      <c r="H2654" t="str">
        <f>IF(A2654&lt;&gt;"",VLOOKUP(G2654,ScoreRanges!$C$4:$E$8,3),"")</f>
        <v/>
      </c>
      <c r="J2654" s="30" t="str">
        <f>IF(AND(ConversionTable!$F$2&lt;&gt;"",A2654&lt;&gt;""),VLOOKUP(G2654,ConversionTable!B$2:D$402,3),"")</f>
        <v/>
      </c>
      <c r="K2654" t="str">
        <f>IF(AND(ConversionTable!$F$2&lt;&gt;"",A2654&lt;&gt;""),VLOOKUP(J2654,ConversionTable!I$4:K$7,3),"")</f>
        <v/>
      </c>
      <c r="M2654" t="str">
        <f>IF(A2654&lt;&gt;"",(RawData!AC2654*ScoringModel!$B$11+RawData!AD2654*ScoringModel!$B$21+RawData!AE2654*ScoringModel!$B$31)*0.01,"")</f>
        <v/>
      </c>
      <c r="N2654" t="str">
        <f>IF(A2654&lt;&gt;"",(RawData!H2654*ScoringModel!$B$4+RawData!I2654*ScoringModel!$B$5+RawData!J2654*ScoringModel!$B$6+RawData!K2654*ScoringModel!$B$7+RawData!L2654*ScoringModel!$B$8+RawData!M2654*ScoringModel!$B$9+RawData!N2654*ScoringModel!$B$10)*0.01,"")</f>
        <v/>
      </c>
      <c r="O2654" t="str">
        <f>IF(A2654&lt;&gt;"",(RawData!O2654*ScoringModel!$B$14+RawData!P2654*ScoringModel!$B$15+RawData!Q2654*ScoringModel!$B$16+RawData!R2654*ScoringModel!$B$17+RawData!S2654*ScoringModel!$B$18+RawData!T2654*ScoringModel!$B$19+RawData!U2654*ScoringModel!$B$20)*0.01,"")</f>
        <v/>
      </c>
      <c r="P2654" t="str">
        <f>IF(A2654&lt;&gt;"",(RawData!V2654*ScoringModel!$B$24+RawData!W2654*ScoringModel!$B$25+RawData!X2654*ScoringModel!$B$26+RawData!Y2654*ScoringModel!$B$27+RawData!Z2654*ScoringModel!$B$28+RawData!AA2654*ScoringModel!$B$29+RawData!AB2654*ScoringModel!$B$30)*0.01,"")</f>
        <v/>
      </c>
      <c r="Q2654" s="19"/>
      <c r="R2654" s="19"/>
      <c r="S2654" s="19"/>
      <c r="T2654" s="19"/>
      <c r="U2654" s="19"/>
      <c r="V2654" s="19"/>
    </row>
    <row r="2655" spans="1:22" x14ac:dyDescent="0.25">
      <c r="A2655" t="str">
        <f>IF(RawData!A2655&lt;&gt;"",RawData!A2655,"")</f>
        <v/>
      </c>
      <c r="B2655" t="str">
        <f>IF(RawData!B2655&lt;&gt;"",CONCATENATE(RawData!B2655,", ",RawData!C2655),"")</f>
        <v/>
      </c>
      <c r="C2655" t="str">
        <f>IF(RawData!D2655&lt;&gt;"",RawData!D2655,"")</f>
        <v/>
      </c>
      <c r="D2655" s="28" t="str">
        <f>IF(RawData!E2655&lt;&gt;"",RawData!E2655,"")</f>
        <v/>
      </c>
      <c r="E2655" t="str">
        <f>IF(RawData!F2655&lt;&gt;"",CONCATENATE(RawData!F2655,", ",LEFT(RawData!G2655,1)),"")</f>
        <v/>
      </c>
      <c r="G2655" s="30" t="str">
        <f t="shared" si="41"/>
        <v/>
      </c>
      <c r="H2655" t="str">
        <f>IF(A2655&lt;&gt;"",VLOOKUP(G2655,ScoreRanges!$C$4:$E$8,3),"")</f>
        <v/>
      </c>
      <c r="J2655" s="30" t="str">
        <f>IF(AND(ConversionTable!$F$2&lt;&gt;"",A2655&lt;&gt;""),VLOOKUP(G2655,ConversionTable!B$2:D$402,3),"")</f>
        <v/>
      </c>
      <c r="K2655" t="str">
        <f>IF(AND(ConversionTable!$F$2&lt;&gt;"",A2655&lt;&gt;""),VLOOKUP(J2655,ConversionTable!I$4:K$7,3),"")</f>
        <v/>
      </c>
      <c r="M2655" t="str">
        <f>IF(A2655&lt;&gt;"",(RawData!AC2655*ScoringModel!$B$11+RawData!AD2655*ScoringModel!$B$21+RawData!AE2655*ScoringModel!$B$31)*0.01,"")</f>
        <v/>
      </c>
      <c r="N2655" t="str">
        <f>IF(A2655&lt;&gt;"",(RawData!H2655*ScoringModel!$B$4+RawData!I2655*ScoringModel!$B$5+RawData!J2655*ScoringModel!$B$6+RawData!K2655*ScoringModel!$B$7+RawData!L2655*ScoringModel!$B$8+RawData!M2655*ScoringModel!$B$9+RawData!N2655*ScoringModel!$B$10)*0.01,"")</f>
        <v/>
      </c>
      <c r="O2655" t="str">
        <f>IF(A2655&lt;&gt;"",(RawData!O2655*ScoringModel!$B$14+RawData!P2655*ScoringModel!$B$15+RawData!Q2655*ScoringModel!$B$16+RawData!R2655*ScoringModel!$B$17+RawData!S2655*ScoringModel!$B$18+RawData!T2655*ScoringModel!$B$19+RawData!U2655*ScoringModel!$B$20)*0.01,"")</f>
        <v/>
      </c>
      <c r="P2655" t="str">
        <f>IF(A2655&lt;&gt;"",(RawData!V2655*ScoringModel!$B$24+RawData!W2655*ScoringModel!$B$25+RawData!X2655*ScoringModel!$B$26+RawData!Y2655*ScoringModel!$B$27+RawData!Z2655*ScoringModel!$B$28+RawData!AA2655*ScoringModel!$B$29+RawData!AB2655*ScoringModel!$B$30)*0.01,"")</f>
        <v/>
      </c>
      <c r="Q2655" s="19"/>
      <c r="R2655" s="19"/>
      <c r="S2655" s="19"/>
      <c r="T2655" s="19"/>
      <c r="U2655" s="19"/>
      <c r="V2655" s="19"/>
    </row>
    <row r="2656" spans="1:22" x14ac:dyDescent="0.25">
      <c r="A2656" t="str">
        <f>IF(RawData!A2656&lt;&gt;"",RawData!A2656,"")</f>
        <v/>
      </c>
      <c r="B2656" t="str">
        <f>IF(RawData!B2656&lt;&gt;"",CONCATENATE(RawData!B2656,", ",RawData!C2656),"")</f>
        <v/>
      </c>
      <c r="C2656" t="str">
        <f>IF(RawData!D2656&lt;&gt;"",RawData!D2656,"")</f>
        <v/>
      </c>
      <c r="D2656" s="28" t="str">
        <f>IF(RawData!E2656&lt;&gt;"",RawData!E2656,"")</f>
        <v/>
      </c>
      <c r="E2656" t="str">
        <f>IF(RawData!F2656&lt;&gt;"",CONCATENATE(RawData!F2656,", ",LEFT(RawData!G2656,1)),"")</f>
        <v/>
      </c>
      <c r="G2656" s="30" t="str">
        <f t="shared" si="41"/>
        <v/>
      </c>
      <c r="H2656" t="str">
        <f>IF(A2656&lt;&gt;"",VLOOKUP(G2656,ScoreRanges!$C$4:$E$8,3),"")</f>
        <v/>
      </c>
      <c r="J2656" s="30" t="str">
        <f>IF(AND(ConversionTable!$F$2&lt;&gt;"",A2656&lt;&gt;""),VLOOKUP(G2656,ConversionTable!B$2:D$402,3),"")</f>
        <v/>
      </c>
      <c r="K2656" t="str">
        <f>IF(AND(ConversionTable!$F$2&lt;&gt;"",A2656&lt;&gt;""),VLOOKUP(J2656,ConversionTable!I$4:K$7,3),"")</f>
        <v/>
      </c>
      <c r="M2656" t="str">
        <f>IF(A2656&lt;&gt;"",(RawData!AC2656*ScoringModel!$B$11+RawData!AD2656*ScoringModel!$B$21+RawData!AE2656*ScoringModel!$B$31)*0.01,"")</f>
        <v/>
      </c>
      <c r="N2656" t="str">
        <f>IF(A2656&lt;&gt;"",(RawData!H2656*ScoringModel!$B$4+RawData!I2656*ScoringModel!$B$5+RawData!J2656*ScoringModel!$B$6+RawData!K2656*ScoringModel!$B$7+RawData!L2656*ScoringModel!$B$8+RawData!M2656*ScoringModel!$B$9+RawData!N2656*ScoringModel!$B$10)*0.01,"")</f>
        <v/>
      </c>
      <c r="O2656" t="str">
        <f>IF(A2656&lt;&gt;"",(RawData!O2656*ScoringModel!$B$14+RawData!P2656*ScoringModel!$B$15+RawData!Q2656*ScoringModel!$B$16+RawData!R2656*ScoringModel!$B$17+RawData!S2656*ScoringModel!$B$18+RawData!T2656*ScoringModel!$B$19+RawData!U2656*ScoringModel!$B$20)*0.01,"")</f>
        <v/>
      </c>
      <c r="P2656" t="str">
        <f>IF(A2656&lt;&gt;"",(RawData!V2656*ScoringModel!$B$24+RawData!W2656*ScoringModel!$B$25+RawData!X2656*ScoringModel!$B$26+RawData!Y2656*ScoringModel!$B$27+RawData!Z2656*ScoringModel!$B$28+RawData!AA2656*ScoringModel!$B$29+RawData!AB2656*ScoringModel!$B$30)*0.01,"")</f>
        <v/>
      </c>
      <c r="Q2656" s="19"/>
      <c r="R2656" s="19"/>
      <c r="S2656" s="19"/>
      <c r="T2656" s="19"/>
      <c r="U2656" s="19"/>
      <c r="V2656" s="19"/>
    </row>
    <row r="2657" spans="1:22" x14ac:dyDescent="0.25">
      <c r="A2657" t="str">
        <f>IF(RawData!A2657&lt;&gt;"",RawData!A2657,"")</f>
        <v/>
      </c>
      <c r="B2657" t="str">
        <f>IF(RawData!B2657&lt;&gt;"",CONCATENATE(RawData!B2657,", ",RawData!C2657),"")</f>
        <v/>
      </c>
      <c r="C2657" t="str">
        <f>IF(RawData!D2657&lt;&gt;"",RawData!D2657,"")</f>
        <v/>
      </c>
      <c r="D2657" s="28" t="str">
        <f>IF(RawData!E2657&lt;&gt;"",RawData!E2657,"")</f>
        <v/>
      </c>
      <c r="E2657" t="str">
        <f>IF(RawData!F2657&lt;&gt;"",CONCATENATE(RawData!F2657,", ",LEFT(RawData!G2657,1)),"")</f>
        <v/>
      </c>
      <c r="G2657" s="30" t="str">
        <f t="shared" si="41"/>
        <v/>
      </c>
      <c r="H2657" t="str">
        <f>IF(A2657&lt;&gt;"",VLOOKUP(G2657,ScoreRanges!$C$4:$E$8,3),"")</f>
        <v/>
      </c>
      <c r="J2657" s="30" t="str">
        <f>IF(AND(ConversionTable!$F$2&lt;&gt;"",A2657&lt;&gt;""),VLOOKUP(G2657,ConversionTable!B$2:D$402,3),"")</f>
        <v/>
      </c>
      <c r="K2657" t="str">
        <f>IF(AND(ConversionTable!$F$2&lt;&gt;"",A2657&lt;&gt;""),VLOOKUP(J2657,ConversionTable!I$4:K$7,3),"")</f>
        <v/>
      </c>
      <c r="M2657" t="str">
        <f>IF(A2657&lt;&gt;"",(RawData!AC2657*ScoringModel!$B$11+RawData!AD2657*ScoringModel!$B$21+RawData!AE2657*ScoringModel!$B$31)*0.01,"")</f>
        <v/>
      </c>
      <c r="N2657" t="str">
        <f>IF(A2657&lt;&gt;"",(RawData!H2657*ScoringModel!$B$4+RawData!I2657*ScoringModel!$B$5+RawData!J2657*ScoringModel!$B$6+RawData!K2657*ScoringModel!$B$7+RawData!L2657*ScoringModel!$B$8+RawData!M2657*ScoringModel!$B$9+RawData!N2657*ScoringModel!$B$10)*0.01,"")</f>
        <v/>
      </c>
      <c r="O2657" t="str">
        <f>IF(A2657&lt;&gt;"",(RawData!O2657*ScoringModel!$B$14+RawData!P2657*ScoringModel!$B$15+RawData!Q2657*ScoringModel!$B$16+RawData!R2657*ScoringModel!$B$17+RawData!S2657*ScoringModel!$B$18+RawData!T2657*ScoringModel!$B$19+RawData!U2657*ScoringModel!$B$20)*0.01,"")</f>
        <v/>
      </c>
      <c r="P2657" t="str">
        <f>IF(A2657&lt;&gt;"",(RawData!V2657*ScoringModel!$B$24+RawData!W2657*ScoringModel!$B$25+RawData!X2657*ScoringModel!$B$26+RawData!Y2657*ScoringModel!$B$27+RawData!Z2657*ScoringModel!$B$28+RawData!AA2657*ScoringModel!$B$29+RawData!AB2657*ScoringModel!$B$30)*0.01,"")</f>
        <v/>
      </c>
      <c r="Q2657" s="19"/>
      <c r="R2657" s="19"/>
      <c r="S2657" s="19"/>
      <c r="T2657" s="19"/>
      <c r="U2657" s="19"/>
      <c r="V2657" s="19"/>
    </row>
    <row r="2658" spans="1:22" x14ac:dyDescent="0.25">
      <c r="A2658" t="str">
        <f>IF(RawData!A2658&lt;&gt;"",RawData!A2658,"")</f>
        <v/>
      </c>
      <c r="B2658" t="str">
        <f>IF(RawData!B2658&lt;&gt;"",CONCATENATE(RawData!B2658,", ",RawData!C2658),"")</f>
        <v/>
      </c>
      <c r="C2658" t="str">
        <f>IF(RawData!D2658&lt;&gt;"",RawData!D2658,"")</f>
        <v/>
      </c>
      <c r="D2658" s="28" t="str">
        <f>IF(RawData!E2658&lt;&gt;"",RawData!E2658,"")</f>
        <v/>
      </c>
      <c r="E2658" t="str">
        <f>IF(RawData!F2658&lt;&gt;"",CONCATENATE(RawData!F2658,", ",LEFT(RawData!G2658,1)),"")</f>
        <v/>
      </c>
      <c r="G2658" s="30" t="str">
        <f t="shared" si="41"/>
        <v/>
      </c>
      <c r="H2658" t="str">
        <f>IF(A2658&lt;&gt;"",VLOOKUP(G2658,ScoreRanges!$C$4:$E$8,3),"")</f>
        <v/>
      </c>
      <c r="J2658" s="30" t="str">
        <f>IF(AND(ConversionTable!$F$2&lt;&gt;"",A2658&lt;&gt;""),VLOOKUP(G2658,ConversionTable!B$2:D$402,3),"")</f>
        <v/>
      </c>
      <c r="K2658" t="str">
        <f>IF(AND(ConversionTable!$F$2&lt;&gt;"",A2658&lt;&gt;""),VLOOKUP(J2658,ConversionTable!I$4:K$7,3),"")</f>
        <v/>
      </c>
      <c r="M2658" t="str">
        <f>IF(A2658&lt;&gt;"",(RawData!AC2658*ScoringModel!$B$11+RawData!AD2658*ScoringModel!$B$21+RawData!AE2658*ScoringModel!$B$31)*0.01,"")</f>
        <v/>
      </c>
      <c r="N2658" t="str">
        <f>IF(A2658&lt;&gt;"",(RawData!H2658*ScoringModel!$B$4+RawData!I2658*ScoringModel!$B$5+RawData!J2658*ScoringModel!$B$6+RawData!K2658*ScoringModel!$B$7+RawData!L2658*ScoringModel!$B$8+RawData!M2658*ScoringModel!$B$9+RawData!N2658*ScoringModel!$B$10)*0.01,"")</f>
        <v/>
      </c>
      <c r="O2658" t="str">
        <f>IF(A2658&lt;&gt;"",(RawData!O2658*ScoringModel!$B$14+RawData!P2658*ScoringModel!$B$15+RawData!Q2658*ScoringModel!$B$16+RawData!R2658*ScoringModel!$B$17+RawData!S2658*ScoringModel!$B$18+RawData!T2658*ScoringModel!$B$19+RawData!U2658*ScoringModel!$B$20)*0.01,"")</f>
        <v/>
      </c>
      <c r="P2658" t="str">
        <f>IF(A2658&lt;&gt;"",(RawData!V2658*ScoringModel!$B$24+RawData!W2658*ScoringModel!$B$25+RawData!X2658*ScoringModel!$B$26+RawData!Y2658*ScoringModel!$B$27+RawData!Z2658*ScoringModel!$B$28+RawData!AA2658*ScoringModel!$B$29+RawData!AB2658*ScoringModel!$B$30)*0.01,"")</f>
        <v/>
      </c>
      <c r="Q2658" s="19"/>
      <c r="R2658" s="19"/>
      <c r="S2658" s="19"/>
      <c r="T2658" s="19"/>
      <c r="U2658" s="19"/>
      <c r="V2658" s="19"/>
    </row>
    <row r="2659" spans="1:22" x14ac:dyDescent="0.25">
      <c r="A2659" t="str">
        <f>IF(RawData!A2659&lt;&gt;"",RawData!A2659,"")</f>
        <v/>
      </c>
      <c r="B2659" t="str">
        <f>IF(RawData!B2659&lt;&gt;"",CONCATENATE(RawData!B2659,", ",RawData!C2659),"")</f>
        <v/>
      </c>
      <c r="C2659" t="str">
        <f>IF(RawData!D2659&lt;&gt;"",RawData!D2659,"")</f>
        <v/>
      </c>
      <c r="D2659" s="28" t="str">
        <f>IF(RawData!E2659&lt;&gt;"",RawData!E2659,"")</f>
        <v/>
      </c>
      <c r="E2659" t="str">
        <f>IF(RawData!F2659&lt;&gt;"",CONCATENATE(RawData!F2659,", ",LEFT(RawData!G2659,1)),"")</f>
        <v/>
      </c>
      <c r="G2659" s="30" t="str">
        <f t="shared" si="41"/>
        <v/>
      </c>
      <c r="H2659" t="str">
        <f>IF(A2659&lt;&gt;"",VLOOKUP(G2659,ScoreRanges!$C$4:$E$8,3),"")</f>
        <v/>
      </c>
      <c r="J2659" s="30" t="str">
        <f>IF(AND(ConversionTable!$F$2&lt;&gt;"",A2659&lt;&gt;""),VLOOKUP(G2659,ConversionTable!B$2:D$402,3),"")</f>
        <v/>
      </c>
      <c r="K2659" t="str">
        <f>IF(AND(ConversionTable!$F$2&lt;&gt;"",A2659&lt;&gt;""),VLOOKUP(J2659,ConversionTable!I$4:K$7,3),"")</f>
        <v/>
      </c>
      <c r="M2659" t="str">
        <f>IF(A2659&lt;&gt;"",(RawData!AC2659*ScoringModel!$B$11+RawData!AD2659*ScoringModel!$B$21+RawData!AE2659*ScoringModel!$B$31)*0.01,"")</f>
        <v/>
      </c>
      <c r="N2659" t="str">
        <f>IF(A2659&lt;&gt;"",(RawData!H2659*ScoringModel!$B$4+RawData!I2659*ScoringModel!$B$5+RawData!J2659*ScoringModel!$B$6+RawData!K2659*ScoringModel!$B$7+RawData!L2659*ScoringModel!$B$8+RawData!M2659*ScoringModel!$B$9+RawData!N2659*ScoringModel!$B$10)*0.01,"")</f>
        <v/>
      </c>
      <c r="O2659" t="str">
        <f>IF(A2659&lt;&gt;"",(RawData!O2659*ScoringModel!$B$14+RawData!P2659*ScoringModel!$B$15+RawData!Q2659*ScoringModel!$B$16+RawData!R2659*ScoringModel!$B$17+RawData!S2659*ScoringModel!$B$18+RawData!T2659*ScoringModel!$B$19+RawData!U2659*ScoringModel!$B$20)*0.01,"")</f>
        <v/>
      </c>
      <c r="P2659" t="str">
        <f>IF(A2659&lt;&gt;"",(RawData!V2659*ScoringModel!$B$24+RawData!W2659*ScoringModel!$B$25+RawData!X2659*ScoringModel!$B$26+RawData!Y2659*ScoringModel!$B$27+RawData!Z2659*ScoringModel!$B$28+RawData!AA2659*ScoringModel!$B$29+RawData!AB2659*ScoringModel!$B$30)*0.01,"")</f>
        <v/>
      </c>
      <c r="Q2659" s="19"/>
      <c r="R2659" s="19"/>
      <c r="S2659" s="19"/>
      <c r="T2659" s="19"/>
      <c r="U2659" s="19"/>
      <c r="V2659" s="19"/>
    </row>
    <row r="2660" spans="1:22" x14ac:dyDescent="0.25">
      <c r="A2660" t="str">
        <f>IF(RawData!A2660&lt;&gt;"",RawData!A2660,"")</f>
        <v/>
      </c>
      <c r="B2660" t="str">
        <f>IF(RawData!B2660&lt;&gt;"",CONCATENATE(RawData!B2660,", ",RawData!C2660),"")</f>
        <v/>
      </c>
      <c r="C2660" t="str">
        <f>IF(RawData!D2660&lt;&gt;"",RawData!D2660,"")</f>
        <v/>
      </c>
      <c r="D2660" s="28" t="str">
        <f>IF(RawData!E2660&lt;&gt;"",RawData!E2660,"")</f>
        <v/>
      </c>
      <c r="E2660" t="str">
        <f>IF(RawData!F2660&lt;&gt;"",CONCATENATE(RawData!F2660,", ",LEFT(RawData!G2660,1)),"")</f>
        <v/>
      </c>
      <c r="G2660" s="30" t="str">
        <f t="shared" si="41"/>
        <v/>
      </c>
      <c r="H2660" t="str">
        <f>IF(A2660&lt;&gt;"",VLOOKUP(G2660,ScoreRanges!$C$4:$E$8,3),"")</f>
        <v/>
      </c>
      <c r="J2660" s="30" t="str">
        <f>IF(AND(ConversionTable!$F$2&lt;&gt;"",A2660&lt;&gt;""),VLOOKUP(G2660,ConversionTable!B$2:D$402,3),"")</f>
        <v/>
      </c>
      <c r="K2660" t="str">
        <f>IF(AND(ConversionTable!$F$2&lt;&gt;"",A2660&lt;&gt;""),VLOOKUP(J2660,ConversionTable!I$4:K$7,3),"")</f>
        <v/>
      </c>
      <c r="M2660" t="str">
        <f>IF(A2660&lt;&gt;"",(RawData!AC2660*ScoringModel!$B$11+RawData!AD2660*ScoringModel!$B$21+RawData!AE2660*ScoringModel!$B$31)*0.01,"")</f>
        <v/>
      </c>
      <c r="N2660" t="str">
        <f>IF(A2660&lt;&gt;"",(RawData!H2660*ScoringModel!$B$4+RawData!I2660*ScoringModel!$B$5+RawData!J2660*ScoringModel!$B$6+RawData!K2660*ScoringModel!$B$7+RawData!L2660*ScoringModel!$B$8+RawData!M2660*ScoringModel!$B$9+RawData!N2660*ScoringModel!$B$10)*0.01,"")</f>
        <v/>
      </c>
      <c r="O2660" t="str">
        <f>IF(A2660&lt;&gt;"",(RawData!O2660*ScoringModel!$B$14+RawData!P2660*ScoringModel!$B$15+RawData!Q2660*ScoringModel!$B$16+RawData!R2660*ScoringModel!$B$17+RawData!S2660*ScoringModel!$B$18+RawData!T2660*ScoringModel!$B$19+RawData!U2660*ScoringModel!$B$20)*0.01,"")</f>
        <v/>
      </c>
      <c r="P2660" t="str">
        <f>IF(A2660&lt;&gt;"",(RawData!V2660*ScoringModel!$B$24+RawData!W2660*ScoringModel!$B$25+RawData!X2660*ScoringModel!$B$26+RawData!Y2660*ScoringModel!$B$27+RawData!Z2660*ScoringModel!$B$28+RawData!AA2660*ScoringModel!$B$29+RawData!AB2660*ScoringModel!$B$30)*0.01,"")</f>
        <v/>
      </c>
      <c r="Q2660" s="19"/>
      <c r="R2660" s="19"/>
      <c r="S2660" s="19"/>
      <c r="T2660" s="19"/>
      <c r="U2660" s="19"/>
      <c r="V2660" s="19"/>
    </row>
    <row r="2661" spans="1:22" x14ac:dyDescent="0.25">
      <c r="A2661" t="str">
        <f>IF(RawData!A2661&lt;&gt;"",RawData!A2661,"")</f>
        <v/>
      </c>
      <c r="B2661" t="str">
        <f>IF(RawData!B2661&lt;&gt;"",CONCATENATE(RawData!B2661,", ",RawData!C2661),"")</f>
        <v/>
      </c>
      <c r="C2661" t="str">
        <f>IF(RawData!D2661&lt;&gt;"",RawData!D2661,"")</f>
        <v/>
      </c>
      <c r="D2661" s="28" t="str">
        <f>IF(RawData!E2661&lt;&gt;"",RawData!E2661,"")</f>
        <v/>
      </c>
      <c r="E2661" t="str">
        <f>IF(RawData!F2661&lt;&gt;"",CONCATENATE(RawData!F2661,", ",LEFT(RawData!G2661,1)),"")</f>
        <v/>
      </c>
      <c r="G2661" s="30" t="str">
        <f t="shared" si="41"/>
        <v/>
      </c>
      <c r="H2661" t="str">
        <f>IF(A2661&lt;&gt;"",VLOOKUP(G2661,ScoreRanges!$C$4:$E$8,3),"")</f>
        <v/>
      </c>
      <c r="J2661" s="30" t="str">
        <f>IF(AND(ConversionTable!$F$2&lt;&gt;"",A2661&lt;&gt;""),VLOOKUP(G2661,ConversionTable!B$2:D$402,3),"")</f>
        <v/>
      </c>
      <c r="K2661" t="str">
        <f>IF(AND(ConversionTable!$F$2&lt;&gt;"",A2661&lt;&gt;""),VLOOKUP(J2661,ConversionTable!I$4:K$7,3),"")</f>
        <v/>
      </c>
      <c r="M2661" t="str">
        <f>IF(A2661&lt;&gt;"",(RawData!AC2661*ScoringModel!$B$11+RawData!AD2661*ScoringModel!$B$21+RawData!AE2661*ScoringModel!$B$31)*0.01,"")</f>
        <v/>
      </c>
      <c r="N2661" t="str">
        <f>IF(A2661&lt;&gt;"",(RawData!H2661*ScoringModel!$B$4+RawData!I2661*ScoringModel!$B$5+RawData!J2661*ScoringModel!$B$6+RawData!K2661*ScoringModel!$B$7+RawData!L2661*ScoringModel!$B$8+RawData!M2661*ScoringModel!$B$9+RawData!N2661*ScoringModel!$B$10)*0.01,"")</f>
        <v/>
      </c>
      <c r="O2661" t="str">
        <f>IF(A2661&lt;&gt;"",(RawData!O2661*ScoringModel!$B$14+RawData!P2661*ScoringModel!$B$15+RawData!Q2661*ScoringModel!$B$16+RawData!R2661*ScoringModel!$B$17+RawData!S2661*ScoringModel!$B$18+RawData!T2661*ScoringModel!$B$19+RawData!U2661*ScoringModel!$B$20)*0.01,"")</f>
        <v/>
      </c>
      <c r="P2661" t="str">
        <f>IF(A2661&lt;&gt;"",(RawData!V2661*ScoringModel!$B$24+RawData!W2661*ScoringModel!$B$25+RawData!X2661*ScoringModel!$B$26+RawData!Y2661*ScoringModel!$B$27+RawData!Z2661*ScoringModel!$B$28+RawData!AA2661*ScoringModel!$B$29+RawData!AB2661*ScoringModel!$B$30)*0.01,"")</f>
        <v/>
      </c>
      <c r="Q2661" s="19"/>
      <c r="R2661" s="19"/>
      <c r="S2661" s="19"/>
      <c r="T2661" s="19"/>
      <c r="U2661" s="19"/>
      <c r="V2661" s="19"/>
    </row>
    <row r="2662" spans="1:22" x14ac:dyDescent="0.25">
      <c r="A2662" t="str">
        <f>IF(RawData!A2662&lt;&gt;"",RawData!A2662,"")</f>
        <v/>
      </c>
      <c r="B2662" t="str">
        <f>IF(RawData!B2662&lt;&gt;"",CONCATENATE(RawData!B2662,", ",RawData!C2662),"")</f>
        <v/>
      </c>
      <c r="C2662" t="str">
        <f>IF(RawData!D2662&lt;&gt;"",RawData!D2662,"")</f>
        <v/>
      </c>
      <c r="D2662" s="28" t="str">
        <f>IF(RawData!E2662&lt;&gt;"",RawData!E2662,"")</f>
        <v/>
      </c>
      <c r="E2662" t="str">
        <f>IF(RawData!F2662&lt;&gt;"",CONCATENATE(RawData!F2662,", ",LEFT(RawData!G2662,1)),"")</f>
        <v/>
      </c>
      <c r="G2662" s="30" t="str">
        <f t="shared" si="41"/>
        <v/>
      </c>
      <c r="H2662" t="str">
        <f>IF(A2662&lt;&gt;"",VLOOKUP(G2662,ScoreRanges!$C$4:$E$8,3),"")</f>
        <v/>
      </c>
      <c r="J2662" s="30" t="str">
        <f>IF(AND(ConversionTable!$F$2&lt;&gt;"",A2662&lt;&gt;""),VLOOKUP(G2662,ConversionTable!B$2:D$402,3),"")</f>
        <v/>
      </c>
      <c r="K2662" t="str">
        <f>IF(AND(ConversionTable!$F$2&lt;&gt;"",A2662&lt;&gt;""),VLOOKUP(J2662,ConversionTable!I$4:K$7,3),"")</f>
        <v/>
      </c>
      <c r="M2662" t="str">
        <f>IF(A2662&lt;&gt;"",(RawData!AC2662*ScoringModel!$B$11+RawData!AD2662*ScoringModel!$B$21+RawData!AE2662*ScoringModel!$B$31)*0.01,"")</f>
        <v/>
      </c>
      <c r="N2662" t="str">
        <f>IF(A2662&lt;&gt;"",(RawData!H2662*ScoringModel!$B$4+RawData!I2662*ScoringModel!$B$5+RawData!J2662*ScoringModel!$B$6+RawData!K2662*ScoringModel!$B$7+RawData!L2662*ScoringModel!$B$8+RawData!M2662*ScoringModel!$B$9+RawData!N2662*ScoringModel!$B$10)*0.01,"")</f>
        <v/>
      </c>
      <c r="O2662" t="str">
        <f>IF(A2662&lt;&gt;"",(RawData!O2662*ScoringModel!$B$14+RawData!P2662*ScoringModel!$B$15+RawData!Q2662*ScoringModel!$B$16+RawData!R2662*ScoringModel!$B$17+RawData!S2662*ScoringModel!$B$18+RawData!T2662*ScoringModel!$B$19+RawData!U2662*ScoringModel!$B$20)*0.01,"")</f>
        <v/>
      </c>
      <c r="P2662" t="str">
        <f>IF(A2662&lt;&gt;"",(RawData!V2662*ScoringModel!$B$24+RawData!W2662*ScoringModel!$B$25+RawData!X2662*ScoringModel!$B$26+RawData!Y2662*ScoringModel!$B$27+RawData!Z2662*ScoringModel!$B$28+RawData!AA2662*ScoringModel!$B$29+RawData!AB2662*ScoringModel!$B$30)*0.01,"")</f>
        <v/>
      </c>
      <c r="Q2662" s="19"/>
      <c r="R2662" s="19"/>
      <c r="S2662" s="19"/>
      <c r="T2662" s="19"/>
      <c r="U2662" s="19"/>
      <c r="V2662" s="19"/>
    </row>
    <row r="2663" spans="1:22" x14ac:dyDescent="0.25">
      <c r="A2663" t="str">
        <f>IF(RawData!A2663&lt;&gt;"",RawData!A2663,"")</f>
        <v/>
      </c>
      <c r="B2663" t="str">
        <f>IF(RawData!B2663&lt;&gt;"",CONCATENATE(RawData!B2663,", ",RawData!C2663),"")</f>
        <v/>
      </c>
      <c r="C2663" t="str">
        <f>IF(RawData!D2663&lt;&gt;"",RawData!D2663,"")</f>
        <v/>
      </c>
      <c r="D2663" s="28" t="str">
        <f>IF(RawData!E2663&lt;&gt;"",RawData!E2663,"")</f>
        <v/>
      </c>
      <c r="E2663" t="str">
        <f>IF(RawData!F2663&lt;&gt;"",CONCATENATE(RawData!F2663,", ",LEFT(RawData!G2663,1)),"")</f>
        <v/>
      </c>
      <c r="G2663" s="30" t="str">
        <f t="shared" si="41"/>
        <v/>
      </c>
      <c r="H2663" t="str">
        <f>IF(A2663&lt;&gt;"",VLOOKUP(G2663,ScoreRanges!$C$4:$E$8,3),"")</f>
        <v/>
      </c>
      <c r="J2663" s="30" t="str">
        <f>IF(AND(ConversionTable!$F$2&lt;&gt;"",A2663&lt;&gt;""),VLOOKUP(G2663,ConversionTable!B$2:D$402,3),"")</f>
        <v/>
      </c>
      <c r="K2663" t="str">
        <f>IF(AND(ConversionTable!$F$2&lt;&gt;"",A2663&lt;&gt;""),VLOOKUP(J2663,ConversionTable!I$4:K$7,3),"")</f>
        <v/>
      </c>
      <c r="M2663" t="str">
        <f>IF(A2663&lt;&gt;"",(RawData!AC2663*ScoringModel!$B$11+RawData!AD2663*ScoringModel!$B$21+RawData!AE2663*ScoringModel!$B$31)*0.01,"")</f>
        <v/>
      </c>
      <c r="N2663" t="str">
        <f>IF(A2663&lt;&gt;"",(RawData!H2663*ScoringModel!$B$4+RawData!I2663*ScoringModel!$B$5+RawData!J2663*ScoringModel!$B$6+RawData!K2663*ScoringModel!$B$7+RawData!L2663*ScoringModel!$B$8+RawData!M2663*ScoringModel!$B$9+RawData!N2663*ScoringModel!$B$10)*0.01,"")</f>
        <v/>
      </c>
      <c r="O2663" t="str">
        <f>IF(A2663&lt;&gt;"",(RawData!O2663*ScoringModel!$B$14+RawData!P2663*ScoringModel!$B$15+RawData!Q2663*ScoringModel!$B$16+RawData!R2663*ScoringModel!$B$17+RawData!S2663*ScoringModel!$B$18+RawData!T2663*ScoringModel!$B$19+RawData!U2663*ScoringModel!$B$20)*0.01,"")</f>
        <v/>
      </c>
      <c r="P2663" t="str">
        <f>IF(A2663&lt;&gt;"",(RawData!V2663*ScoringModel!$B$24+RawData!W2663*ScoringModel!$B$25+RawData!X2663*ScoringModel!$B$26+RawData!Y2663*ScoringModel!$B$27+RawData!Z2663*ScoringModel!$B$28+RawData!AA2663*ScoringModel!$B$29+RawData!AB2663*ScoringModel!$B$30)*0.01,"")</f>
        <v/>
      </c>
      <c r="Q2663" s="19"/>
      <c r="R2663" s="19"/>
      <c r="S2663" s="19"/>
      <c r="T2663" s="19"/>
      <c r="U2663" s="19"/>
      <c r="V2663" s="19"/>
    </row>
    <row r="2664" spans="1:22" x14ac:dyDescent="0.25">
      <c r="A2664" t="str">
        <f>IF(RawData!A2664&lt;&gt;"",RawData!A2664,"")</f>
        <v/>
      </c>
      <c r="B2664" t="str">
        <f>IF(RawData!B2664&lt;&gt;"",CONCATENATE(RawData!B2664,", ",RawData!C2664),"")</f>
        <v/>
      </c>
      <c r="C2664" t="str">
        <f>IF(RawData!D2664&lt;&gt;"",RawData!D2664,"")</f>
        <v/>
      </c>
      <c r="D2664" s="28" t="str">
        <f>IF(RawData!E2664&lt;&gt;"",RawData!E2664,"")</f>
        <v/>
      </c>
      <c r="E2664" t="str">
        <f>IF(RawData!F2664&lt;&gt;"",CONCATENATE(RawData!F2664,", ",LEFT(RawData!G2664,1)),"")</f>
        <v/>
      </c>
      <c r="G2664" s="30" t="str">
        <f t="shared" si="41"/>
        <v/>
      </c>
      <c r="H2664" t="str">
        <f>IF(A2664&lt;&gt;"",VLOOKUP(G2664,ScoreRanges!$C$4:$E$8,3),"")</f>
        <v/>
      </c>
      <c r="J2664" s="30" t="str">
        <f>IF(AND(ConversionTable!$F$2&lt;&gt;"",A2664&lt;&gt;""),VLOOKUP(G2664,ConversionTable!B$2:D$402,3),"")</f>
        <v/>
      </c>
      <c r="K2664" t="str">
        <f>IF(AND(ConversionTable!$F$2&lt;&gt;"",A2664&lt;&gt;""),VLOOKUP(J2664,ConversionTable!I$4:K$7,3),"")</f>
        <v/>
      </c>
      <c r="M2664" t="str">
        <f>IF(A2664&lt;&gt;"",(RawData!AC2664*ScoringModel!$B$11+RawData!AD2664*ScoringModel!$B$21+RawData!AE2664*ScoringModel!$B$31)*0.01,"")</f>
        <v/>
      </c>
      <c r="N2664" t="str">
        <f>IF(A2664&lt;&gt;"",(RawData!H2664*ScoringModel!$B$4+RawData!I2664*ScoringModel!$B$5+RawData!J2664*ScoringModel!$B$6+RawData!K2664*ScoringModel!$B$7+RawData!L2664*ScoringModel!$B$8+RawData!M2664*ScoringModel!$B$9+RawData!N2664*ScoringModel!$B$10)*0.01,"")</f>
        <v/>
      </c>
      <c r="O2664" t="str">
        <f>IF(A2664&lt;&gt;"",(RawData!O2664*ScoringModel!$B$14+RawData!P2664*ScoringModel!$B$15+RawData!Q2664*ScoringModel!$B$16+RawData!R2664*ScoringModel!$B$17+RawData!S2664*ScoringModel!$B$18+RawData!T2664*ScoringModel!$B$19+RawData!U2664*ScoringModel!$B$20)*0.01,"")</f>
        <v/>
      </c>
      <c r="P2664" t="str">
        <f>IF(A2664&lt;&gt;"",(RawData!V2664*ScoringModel!$B$24+RawData!W2664*ScoringModel!$B$25+RawData!X2664*ScoringModel!$B$26+RawData!Y2664*ScoringModel!$B$27+RawData!Z2664*ScoringModel!$B$28+RawData!AA2664*ScoringModel!$B$29+RawData!AB2664*ScoringModel!$B$30)*0.01,"")</f>
        <v/>
      </c>
      <c r="Q2664" s="19"/>
      <c r="R2664" s="19"/>
      <c r="S2664" s="19"/>
      <c r="T2664" s="19"/>
      <c r="U2664" s="19"/>
      <c r="V2664" s="19"/>
    </row>
    <row r="2665" spans="1:22" x14ac:dyDescent="0.25">
      <c r="A2665" t="str">
        <f>IF(RawData!A2665&lt;&gt;"",RawData!A2665,"")</f>
        <v/>
      </c>
      <c r="B2665" t="str">
        <f>IF(RawData!B2665&lt;&gt;"",CONCATENATE(RawData!B2665,", ",RawData!C2665),"")</f>
        <v/>
      </c>
      <c r="C2665" t="str">
        <f>IF(RawData!D2665&lt;&gt;"",RawData!D2665,"")</f>
        <v/>
      </c>
      <c r="D2665" s="28" t="str">
        <f>IF(RawData!E2665&lt;&gt;"",RawData!E2665,"")</f>
        <v/>
      </c>
      <c r="E2665" t="str">
        <f>IF(RawData!F2665&lt;&gt;"",CONCATENATE(RawData!F2665,", ",LEFT(RawData!G2665,1)),"")</f>
        <v/>
      </c>
      <c r="G2665" s="30" t="str">
        <f t="shared" si="41"/>
        <v/>
      </c>
      <c r="H2665" t="str">
        <f>IF(A2665&lt;&gt;"",VLOOKUP(G2665,ScoreRanges!$C$4:$E$8,3),"")</f>
        <v/>
      </c>
      <c r="J2665" s="30" t="str">
        <f>IF(AND(ConversionTable!$F$2&lt;&gt;"",A2665&lt;&gt;""),VLOOKUP(G2665,ConversionTable!B$2:D$402,3),"")</f>
        <v/>
      </c>
      <c r="K2665" t="str">
        <f>IF(AND(ConversionTable!$F$2&lt;&gt;"",A2665&lt;&gt;""),VLOOKUP(J2665,ConversionTable!I$4:K$7,3),"")</f>
        <v/>
      </c>
      <c r="M2665" t="str">
        <f>IF(A2665&lt;&gt;"",(RawData!AC2665*ScoringModel!$B$11+RawData!AD2665*ScoringModel!$B$21+RawData!AE2665*ScoringModel!$B$31)*0.01,"")</f>
        <v/>
      </c>
      <c r="N2665" t="str">
        <f>IF(A2665&lt;&gt;"",(RawData!H2665*ScoringModel!$B$4+RawData!I2665*ScoringModel!$B$5+RawData!J2665*ScoringModel!$B$6+RawData!K2665*ScoringModel!$B$7+RawData!L2665*ScoringModel!$B$8+RawData!M2665*ScoringModel!$B$9+RawData!N2665*ScoringModel!$B$10)*0.01,"")</f>
        <v/>
      </c>
      <c r="O2665" t="str">
        <f>IF(A2665&lt;&gt;"",(RawData!O2665*ScoringModel!$B$14+RawData!P2665*ScoringModel!$B$15+RawData!Q2665*ScoringModel!$B$16+RawData!R2665*ScoringModel!$B$17+RawData!S2665*ScoringModel!$B$18+RawData!T2665*ScoringModel!$B$19+RawData!U2665*ScoringModel!$B$20)*0.01,"")</f>
        <v/>
      </c>
      <c r="P2665" t="str">
        <f>IF(A2665&lt;&gt;"",(RawData!V2665*ScoringModel!$B$24+RawData!W2665*ScoringModel!$B$25+RawData!X2665*ScoringModel!$B$26+RawData!Y2665*ScoringModel!$B$27+RawData!Z2665*ScoringModel!$B$28+RawData!AA2665*ScoringModel!$B$29+RawData!AB2665*ScoringModel!$B$30)*0.01,"")</f>
        <v/>
      </c>
      <c r="Q2665" s="19"/>
      <c r="R2665" s="19"/>
      <c r="S2665" s="19"/>
      <c r="T2665" s="19"/>
      <c r="U2665" s="19"/>
      <c r="V2665" s="19"/>
    </row>
    <row r="2666" spans="1:22" x14ac:dyDescent="0.25">
      <c r="A2666" t="str">
        <f>IF(RawData!A2666&lt;&gt;"",RawData!A2666,"")</f>
        <v/>
      </c>
      <c r="B2666" t="str">
        <f>IF(RawData!B2666&lt;&gt;"",CONCATENATE(RawData!B2666,", ",RawData!C2666),"")</f>
        <v/>
      </c>
      <c r="C2666" t="str">
        <f>IF(RawData!D2666&lt;&gt;"",RawData!D2666,"")</f>
        <v/>
      </c>
      <c r="D2666" s="28" t="str">
        <f>IF(RawData!E2666&lt;&gt;"",RawData!E2666,"")</f>
        <v/>
      </c>
      <c r="E2666" t="str">
        <f>IF(RawData!F2666&lt;&gt;"",CONCATENATE(RawData!F2666,", ",LEFT(RawData!G2666,1)),"")</f>
        <v/>
      </c>
      <c r="G2666" s="30" t="str">
        <f t="shared" si="41"/>
        <v/>
      </c>
      <c r="H2666" t="str">
        <f>IF(A2666&lt;&gt;"",VLOOKUP(G2666,ScoreRanges!$C$4:$E$8,3),"")</f>
        <v/>
      </c>
      <c r="J2666" s="30" t="str">
        <f>IF(AND(ConversionTable!$F$2&lt;&gt;"",A2666&lt;&gt;""),VLOOKUP(G2666,ConversionTable!B$2:D$402,3),"")</f>
        <v/>
      </c>
      <c r="K2666" t="str">
        <f>IF(AND(ConversionTable!$F$2&lt;&gt;"",A2666&lt;&gt;""),VLOOKUP(J2666,ConversionTable!I$4:K$7,3),"")</f>
        <v/>
      </c>
      <c r="M2666" t="str">
        <f>IF(A2666&lt;&gt;"",(RawData!AC2666*ScoringModel!$B$11+RawData!AD2666*ScoringModel!$B$21+RawData!AE2666*ScoringModel!$B$31)*0.01,"")</f>
        <v/>
      </c>
      <c r="N2666" t="str">
        <f>IF(A2666&lt;&gt;"",(RawData!H2666*ScoringModel!$B$4+RawData!I2666*ScoringModel!$B$5+RawData!J2666*ScoringModel!$B$6+RawData!K2666*ScoringModel!$B$7+RawData!L2666*ScoringModel!$B$8+RawData!M2666*ScoringModel!$B$9+RawData!N2666*ScoringModel!$B$10)*0.01,"")</f>
        <v/>
      </c>
      <c r="O2666" t="str">
        <f>IF(A2666&lt;&gt;"",(RawData!O2666*ScoringModel!$B$14+RawData!P2666*ScoringModel!$B$15+RawData!Q2666*ScoringModel!$B$16+RawData!R2666*ScoringModel!$B$17+RawData!S2666*ScoringModel!$B$18+RawData!T2666*ScoringModel!$B$19+RawData!U2666*ScoringModel!$B$20)*0.01,"")</f>
        <v/>
      </c>
      <c r="P2666" t="str">
        <f>IF(A2666&lt;&gt;"",(RawData!V2666*ScoringModel!$B$24+RawData!W2666*ScoringModel!$B$25+RawData!X2666*ScoringModel!$B$26+RawData!Y2666*ScoringModel!$B$27+RawData!Z2666*ScoringModel!$B$28+RawData!AA2666*ScoringModel!$B$29+RawData!AB2666*ScoringModel!$B$30)*0.01,"")</f>
        <v/>
      </c>
      <c r="Q2666" s="19"/>
      <c r="R2666" s="19"/>
      <c r="S2666" s="19"/>
      <c r="T2666" s="19"/>
      <c r="U2666" s="19"/>
      <c r="V2666" s="19"/>
    </row>
    <row r="2667" spans="1:22" x14ac:dyDescent="0.25">
      <c r="A2667" t="str">
        <f>IF(RawData!A2667&lt;&gt;"",RawData!A2667,"")</f>
        <v/>
      </c>
      <c r="B2667" t="str">
        <f>IF(RawData!B2667&lt;&gt;"",CONCATENATE(RawData!B2667,", ",RawData!C2667),"")</f>
        <v/>
      </c>
      <c r="C2667" t="str">
        <f>IF(RawData!D2667&lt;&gt;"",RawData!D2667,"")</f>
        <v/>
      </c>
      <c r="D2667" s="28" t="str">
        <f>IF(RawData!E2667&lt;&gt;"",RawData!E2667,"")</f>
        <v/>
      </c>
      <c r="E2667" t="str">
        <f>IF(RawData!F2667&lt;&gt;"",CONCATENATE(RawData!F2667,", ",LEFT(RawData!G2667,1)),"")</f>
        <v/>
      </c>
      <c r="G2667" s="30" t="str">
        <f t="shared" si="41"/>
        <v/>
      </c>
      <c r="H2667" t="str">
        <f>IF(A2667&lt;&gt;"",VLOOKUP(G2667,ScoreRanges!$C$4:$E$8,3),"")</f>
        <v/>
      </c>
      <c r="J2667" s="30" t="str">
        <f>IF(AND(ConversionTable!$F$2&lt;&gt;"",A2667&lt;&gt;""),VLOOKUP(G2667,ConversionTable!B$2:D$402,3),"")</f>
        <v/>
      </c>
      <c r="K2667" t="str">
        <f>IF(AND(ConversionTable!$F$2&lt;&gt;"",A2667&lt;&gt;""),VLOOKUP(J2667,ConversionTable!I$4:K$7,3),"")</f>
        <v/>
      </c>
      <c r="M2667" t="str">
        <f>IF(A2667&lt;&gt;"",(RawData!AC2667*ScoringModel!$B$11+RawData!AD2667*ScoringModel!$B$21+RawData!AE2667*ScoringModel!$B$31)*0.01,"")</f>
        <v/>
      </c>
      <c r="N2667" t="str">
        <f>IF(A2667&lt;&gt;"",(RawData!H2667*ScoringModel!$B$4+RawData!I2667*ScoringModel!$B$5+RawData!J2667*ScoringModel!$B$6+RawData!K2667*ScoringModel!$B$7+RawData!L2667*ScoringModel!$B$8+RawData!M2667*ScoringModel!$B$9+RawData!N2667*ScoringModel!$B$10)*0.01,"")</f>
        <v/>
      </c>
      <c r="O2667" t="str">
        <f>IF(A2667&lt;&gt;"",(RawData!O2667*ScoringModel!$B$14+RawData!P2667*ScoringModel!$B$15+RawData!Q2667*ScoringModel!$B$16+RawData!R2667*ScoringModel!$B$17+RawData!S2667*ScoringModel!$B$18+RawData!T2667*ScoringModel!$B$19+RawData!U2667*ScoringModel!$B$20)*0.01,"")</f>
        <v/>
      </c>
      <c r="P2667" t="str">
        <f>IF(A2667&lt;&gt;"",(RawData!V2667*ScoringModel!$B$24+RawData!W2667*ScoringModel!$B$25+RawData!X2667*ScoringModel!$B$26+RawData!Y2667*ScoringModel!$B$27+RawData!Z2667*ScoringModel!$B$28+RawData!AA2667*ScoringModel!$B$29+RawData!AB2667*ScoringModel!$B$30)*0.01,"")</f>
        <v/>
      </c>
      <c r="Q2667" s="19"/>
      <c r="R2667" s="19"/>
      <c r="S2667" s="19"/>
      <c r="T2667" s="19"/>
      <c r="U2667" s="19"/>
      <c r="V2667" s="19"/>
    </row>
    <row r="2668" spans="1:22" x14ac:dyDescent="0.25">
      <c r="A2668" t="str">
        <f>IF(RawData!A2668&lt;&gt;"",RawData!A2668,"")</f>
        <v/>
      </c>
      <c r="B2668" t="str">
        <f>IF(RawData!B2668&lt;&gt;"",CONCATENATE(RawData!B2668,", ",RawData!C2668),"")</f>
        <v/>
      </c>
      <c r="C2668" t="str">
        <f>IF(RawData!D2668&lt;&gt;"",RawData!D2668,"")</f>
        <v/>
      </c>
      <c r="D2668" s="28" t="str">
        <f>IF(RawData!E2668&lt;&gt;"",RawData!E2668,"")</f>
        <v/>
      </c>
      <c r="E2668" t="str">
        <f>IF(RawData!F2668&lt;&gt;"",CONCATENATE(RawData!F2668,", ",LEFT(RawData!G2668,1)),"")</f>
        <v/>
      </c>
      <c r="G2668" s="30" t="str">
        <f t="shared" si="41"/>
        <v/>
      </c>
      <c r="H2668" t="str">
        <f>IF(A2668&lt;&gt;"",VLOOKUP(G2668,ScoreRanges!$C$4:$E$8,3),"")</f>
        <v/>
      </c>
      <c r="J2668" s="30" t="str">
        <f>IF(AND(ConversionTable!$F$2&lt;&gt;"",A2668&lt;&gt;""),VLOOKUP(G2668,ConversionTable!B$2:D$402,3),"")</f>
        <v/>
      </c>
      <c r="K2668" t="str">
        <f>IF(AND(ConversionTable!$F$2&lt;&gt;"",A2668&lt;&gt;""),VLOOKUP(J2668,ConversionTable!I$4:K$7,3),"")</f>
        <v/>
      </c>
      <c r="M2668" t="str">
        <f>IF(A2668&lt;&gt;"",(RawData!AC2668*ScoringModel!$B$11+RawData!AD2668*ScoringModel!$B$21+RawData!AE2668*ScoringModel!$B$31)*0.01,"")</f>
        <v/>
      </c>
      <c r="N2668" t="str">
        <f>IF(A2668&lt;&gt;"",(RawData!H2668*ScoringModel!$B$4+RawData!I2668*ScoringModel!$B$5+RawData!J2668*ScoringModel!$B$6+RawData!K2668*ScoringModel!$B$7+RawData!L2668*ScoringModel!$B$8+RawData!M2668*ScoringModel!$B$9+RawData!N2668*ScoringModel!$B$10)*0.01,"")</f>
        <v/>
      </c>
      <c r="O2668" t="str">
        <f>IF(A2668&lt;&gt;"",(RawData!O2668*ScoringModel!$B$14+RawData!P2668*ScoringModel!$B$15+RawData!Q2668*ScoringModel!$B$16+RawData!R2668*ScoringModel!$B$17+RawData!S2668*ScoringModel!$B$18+RawData!T2668*ScoringModel!$B$19+RawData!U2668*ScoringModel!$B$20)*0.01,"")</f>
        <v/>
      </c>
      <c r="P2668" t="str">
        <f>IF(A2668&lt;&gt;"",(RawData!V2668*ScoringModel!$B$24+RawData!W2668*ScoringModel!$B$25+RawData!X2668*ScoringModel!$B$26+RawData!Y2668*ScoringModel!$B$27+RawData!Z2668*ScoringModel!$B$28+RawData!AA2668*ScoringModel!$B$29+RawData!AB2668*ScoringModel!$B$30)*0.01,"")</f>
        <v/>
      </c>
      <c r="Q2668" s="19"/>
      <c r="R2668" s="19"/>
      <c r="S2668" s="19"/>
      <c r="T2668" s="19"/>
      <c r="U2668" s="19"/>
      <c r="V2668" s="19"/>
    </row>
    <row r="2669" spans="1:22" x14ac:dyDescent="0.25">
      <c r="A2669" t="str">
        <f>IF(RawData!A2669&lt;&gt;"",RawData!A2669,"")</f>
        <v/>
      </c>
      <c r="B2669" t="str">
        <f>IF(RawData!B2669&lt;&gt;"",CONCATENATE(RawData!B2669,", ",RawData!C2669),"")</f>
        <v/>
      </c>
      <c r="C2669" t="str">
        <f>IF(RawData!D2669&lt;&gt;"",RawData!D2669,"")</f>
        <v/>
      </c>
      <c r="D2669" s="28" t="str">
        <f>IF(RawData!E2669&lt;&gt;"",RawData!E2669,"")</f>
        <v/>
      </c>
      <c r="E2669" t="str">
        <f>IF(RawData!F2669&lt;&gt;"",CONCATENATE(RawData!F2669,", ",LEFT(RawData!G2669,1)),"")</f>
        <v/>
      </c>
      <c r="G2669" s="30" t="str">
        <f t="shared" si="41"/>
        <v/>
      </c>
      <c r="H2669" t="str">
        <f>IF(A2669&lt;&gt;"",VLOOKUP(G2669,ScoreRanges!$C$4:$E$8,3),"")</f>
        <v/>
      </c>
      <c r="J2669" s="30" t="str">
        <f>IF(AND(ConversionTable!$F$2&lt;&gt;"",A2669&lt;&gt;""),VLOOKUP(G2669,ConversionTable!B$2:D$402,3),"")</f>
        <v/>
      </c>
      <c r="K2669" t="str">
        <f>IF(AND(ConversionTable!$F$2&lt;&gt;"",A2669&lt;&gt;""),VLOOKUP(J2669,ConversionTable!I$4:K$7,3),"")</f>
        <v/>
      </c>
      <c r="M2669" t="str">
        <f>IF(A2669&lt;&gt;"",(RawData!AC2669*ScoringModel!$B$11+RawData!AD2669*ScoringModel!$B$21+RawData!AE2669*ScoringModel!$B$31)*0.01,"")</f>
        <v/>
      </c>
      <c r="N2669" t="str">
        <f>IF(A2669&lt;&gt;"",(RawData!H2669*ScoringModel!$B$4+RawData!I2669*ScoringModel!$B$5+RawData!J2669*ScoringModel!$B$6+RawData!K2669*ScoringModel!$B$7+RawData!L2669*ScoringModel!$B$8+RawData!M2669*ScoringModel!$B$9+RawData!N2669*ScoringModel!$B$10)*0.01,"")</f>
        <v/>
      </c>
      <c r="O2669" t="str">
        <f>IF(A2669&lt;&gt;"",(RawData!O2669*ScoringModel!$B$14+RawData!P2669*ScoringModel!$B$15+RawData!Q2669*ScoringModel!$B$16+RawData!R2669*ScoringModel!$B$17+RawData!S2669*ScoringModel!$B$18+RawData!T2669*ScoringModel!$B$19+RawData!U2669*ScoringModel!$B$20)*0.01,"")</f>
        <v/>
      </c>
      <c r="P2669" t="str">
        <f>IF(A2669&lt;&gt;"",(RawData!V2669*ScoringModel!$B$24+RawData!W2669*ScoringModel!$B$25+RawData!X2669*ScoringModel!$B$26+RawData!Y2669*ScoringModel!$B$27+RawData!Z2669*ScoringModel!$B$28+RawData!AA2669*ScoringModel!$B$29+RawData!AB2669*ScoringModel!$B$30)*0.01,"")</f>
        <v/>
      </c>
      <c r="Q2669" s="19"/>
      <c r="R2669" s="19"/>
      <c r="S2669" s="19"/>
      <c r="T2669" s="19"/>
      <c r="U2669" s="19"/>
      <c r="V2669" s="19"/>
    </row>
    <row r="2670" spans="1:22" x14ac:dyDescent="0.25">
      <c r="A2670" t="str">
        <f>IF(RawData!A2670&lt;&gt;"",RawData!A2670,"")</f>
        <v/>
      </c>
      <c r="B2670" t="str">
        <f>IF(RawData!B2670&lt;&gt;"",CONCATENATE(RawData!B2670,", ",RawData!C2670),"")</f>
        <v/>
      </c>
      <c r="C2670" t="str">
        <f>IF(RawData!D2670&lt;&gt;"",RawData!D2670,"")</f>
        <v/>
      </c>
      <c r="D2670" s="28" t="str">
        <f>IF(RawData!E2670&lt;&gt;"",RawData!E2670,"")</f>
        <v/>
      </c>
      <c r="E2670" t="str">
        <f>IF(RawData!F2670&lt;&gt;"",CONCATENATE(RawData!F2670,", ",LEFT(RawData!G2670,1)),"")</f>
        <v/>
      </c>
      <c r="G2670" s="30" t="str">
        <f t="shared" si="41"/>
        <v/>
      </c>
      <c r="H2670" t="str">
        <f>IF(A2670&lt;&gt;"",VLOOKUP(G2670,ScoreRanges!$C$4:$E$8,3),"")</f>
        <v/>
      </c>
      <c r="J2670" s="30" t="str">
        <f>IF(AND(ConversionTable!$F$2&lt;&gt;"",A2670&lt;&gt;""),VLOOKUP(G2670,ConversionTable!B$2:D$402,3),"")</f>
        <v/>
      </c>
      <c r="K2670" t="str">
        <f>IF(AND(ConversionTable!$F$2&lt;&gt;"",A2670&lt;&gt;""),VLOOKUP(J2670,ConversionTable!I$4:K$7,3),"")</f>
        <v/>
      </c>
      <c r="M2670" t="str">
        <f>IF(A2670&lt;&gt;"",(RawData!AC2670*ScoringModel!$B$11+RawData!AD2670*ScoringModel!$B$21+RawData!AE2670*ScoringModel!$B$31)*0.01,"")</f>
        <v/>
      </c>
      <c r="N2670" t="str">
        <f>IF(A2670&lt;&gt;"",(RawData!H2670*ScoringModel!$B$4+RawData!I2670*ScoringModel!$B$5+RawData!J2670*ScoringModel!$B$6+RawData!K2670*ScoringModel!$B$7+RawData!L2670*ScoringModel!$B$8+RawData!M2670*ScoringModel!$B$9+RawData!N2670*ScoringModel!$B$10)*0.01,"")</f>
        <v/>
      </c>
      <c r="O2670" t="str">
        <f>IF(A2670&lt;&gt;"",(RawData!O2670*ScoringModel!$B$14+RawData!P2670*ScoringModel!$B$15+RawData!Q2670*ScoringModel!$B$16+RawData!R2670*ScoringModel!$B$17+RawData!S2670*ScoringModel!$B$18+RawData!T2670*ScoringModel!$B$19+RawData!U2670*ScoringModel!$B$20)*0.01,"")</f>
        <v/>
      </c>
      <c r="P2670" t="str">
        <f>IF(A2670&lt;&gt;"",(RawData!V2670*ScoringModel!$B$24+RawData!W2670*ScoringModel!$B$25+RawData!X2670*ScoringModel!$B$26+RawData!Y2670*ScoringModel!$B$27+RawData!Z2670*ScoringModel!$B$28+RawData!AA2670*ScoringModel!$B$29+RawData!AB2670*ScoringModel!$B$30)*0.01,"")</f>
        <v/>
      </c>
      <c r="Q2670" s="19"/>
      <c r="R2670" s="19"/>
      <c r="S2670" s="19"/>
      <c r="T2670" s="19"/>
      <c r="U2670" s="19"/>
      <c r="V2670" s="19"/>
    </row>
    <row r="2671" spans="1:22" x14ac:dyDescent="0.25">
      <c r="A2671" t="str">
        <f>IF(RawData!A2671&lt;&gt;"",RawData!A2671,"")</f>
        <v/>
      </c>
      <c r="B2671" t="str">
        <f>IF(RawData!B2671&lt;&gt;"",CONCATENATE(RawData!B2671,", ",RawData!C2671),"")</f>
        <v/>
      </c>
      <c r="C2671" t="str">
        <f>IF(RawData!D2671&lt;&gt;"",RawData!D2671,"")</f>
        <v/>
      </c>
      <c r="D2671" s="28" t="str">
        <f>IF(RawData!E2671&lt;&gt;"",RawData!E2671,"")</f>
        <v/>
      </c>
      <c r="E2671" t="str">
        <f>IF(RawData!F2671&lt;&gt;"",CONCATENATE(RawData!F2671,", ",LEFT(RawData!G2671,1)),"")</f>
        <v/>
      </c>
      <c r="G2671" s="30" t="str">
        <f t="shared" si="41"/>
        <v/>
      </c>
      <c r="H2671" t="str">
        <f>IF(A2671&lt;&gt;"",VLOOKUP(G2671,ScoreRanges!$C$4:$E$8,3),"")</f>
        <v/>
      </c>
      <c r="J2671" s="30" t="str">
        <f>IF(AND(ConversionTable!$F$2&lt;&gt;"",A2671&lt;&gt;""),VLOOKUP(G2671,ConversionTable!B$2:D$402,3),"")</f>
        <v/>
      </c>
      <c r="K2671" t="str">
        <f>IF(AND(ConversionTable!$F$2&lt;&gt;"",A2671&lt;&gt;""),VLOOKUP(J2671,ConversionTable!I$4:K$7,3),"")</f>
        <v/>
      </c>
      <c r="M2671" t="str">
        <f>IF(A2671&lt;&gt;"",(RawData!AC2671*ScoringModel!$B$11+RawData!AD2671*ScoringModel!$B$21+RawData!AE2671*ScoringModel!$B$31)*0.01,"")</f>
        <v/>
      </c>
      <c r="N2671" t="str">
        <f>IF(A2671&lt;&gt;"",(RawData!H2671*ScoringModel!$B$4+RawData!I2671*ScoringModel!$B$5+RawData!J2671*ScoringModel!$B$6+RawData!K2671*ScoringModel!$B$7+RawData!L2671*ScoringModel!$B$8+RawData!M2671*ScoringModel!$B$9+RawData!N2671*ScoringModel!$B$10)*0.01,"")</f>
        <v/>
      </c>
      <c r="O2671" t="str">
        <f>IF(A2671&lt;&gt;"",(RawData!O2671*ScoringModel!$B$14+RawData!P2671*ScoringModel!$B$15+RawData!Q2671*ScoringModel!$B$16+RawData!R2671*ScoringModel!$B$17+RawData!S2671*ScoringModel!$B$18+RawData!T2671*ScoringModel!$B$19+RawData!U2671*ScoringModel!$B$20)*0.01,"")</f>
        <v/>
      </c>
      <c r="P2671" t="str">
        <f>IF(A2671&lt;&gt;"",(RawData!V2671*ScoringModel!$B$24+RawData!W2671*ScoringModel!$B$25+RawData!X2671*ScoringModel!$B$26+RawData!Y2671*ScoringModel!$B$27+RawData!Z2671*ScoringModel!$B$28+RawData!AA2671*ScoringModel!$B$29+RawData!AB2671*ScoringModel!$B$30)*0.01,"")</f>
        <v/>
      </c>
      <c r="Q2671" s="19"/>
      <c r="R2671" s="19"/>
      <c r="S2671" s="19"/>
      <c r="T2671" s="19"/>
      <c r="U2671" s="19"/>
      <c r="V2671" s="19"/>
    </row>
    <row r="2672" spans="1:22" x14ac:dyDescent="0.25">
      <c r="A2672" t="str">
        <f>IF(RawData!A2672&lt;&gt;"",RawData!A2672,"")</f>
        <v/>
      </c>
      <c r="B2672" t="str">
        <f>IF(RawData!B2672&lt;&gt;"",CONCATENATE(RawData!B2672,", ",RawData!C2672),"")</f>
        <v/>
      </c>
      <c r="C2672" t="str">
        <f>IF(RawData!D2672&lt;&gt;"",RawData!D2672,"")</f>
        <v/>
      </c>
      <c r="D2672" s="28" t="str">
        <f>IF(RawData!E2672&lt;&gt;"",RawData!E2672,"")</f>
        <v/>
      </c>
      <c r="E2672" t="str">
        <f>IF(RawData!F2672&lt;&gt;"",CONCATENATE(RawData!F2672,", ",LEFT(RawData!G2672,1)),"")</f>
        <v/>
      </c>
      <c r="G2672" s="30" t="str">
        <f t="shared" si="41"/>
        <v/>
      </c>
      <c r="H2672" t="str">
        <f>IF(A2672&lt;&gt;"",VLOOKUP(G2672,ScoreRanges!$C$4:$E$8,3),"")</f>
        <v/>
      </c>
      <c r="J2672" s="30" t="str">
        <f>IF(AND(ConversionTable!$F$2&lt;&gt;"",A2672&lt;&gt;""),VLOOKUP(G2672,ConversionTable!B$2:D$402,3),"")</f>
        <v/>
      </c>
      <c r="K2672" t="str">
        <f>IF(AND(ConversionTable!$F$2&lt;&gt;"",A2672&lt;&gt;""),VLOOKUP(J2672,ConversionTable!I$4:K$7,3),"")</f>
        <v/>
      </c>
      <c r="M2672" t="str">
        <f>IF(A2672&lt;&gt;"",(RawData!AC2672*ScoringModel!$B$11+RawData!AD2672*ScoringModel!$B$21+RawData!AE2672*ScoringModel!$B$31)*0.01,"")</f>
        <v/>
      </c>
      <c r="N2672" t="str">
        <f>IF(A2672&lt;&gt;"",(RawData!H2672*ScoringModel!$B$4+RawData!I2672*ScoringModel!$B$5+RawData!J2672*ScoringModel!$B$6+RawData!K2672*ScoringModel!$B$7+RawData!L2672*ScoringModel!$B$8+RawData!M2672*ScoringModel!$B$9+RawData!N2672*ScoringModel!$B$10)*0.01,"")</f>
        <v/>
      </c>
      <c r="O2672" t="str">
        <f>IF(A2672&lt;&gt;"",(RawData!O2672*ScoringModel!$B$14+RawData!P2672*ScoringModel!$B$15+RawData!Q2672*ScoringModel!$B$16+RawData!R2672*ScoringModel!$B$17+RawData!S2672*ScoringModel!$B$18+RawData!T2672*ScoringModel!$B$19+RawData!U2672*ScoringModel!$B$20)*0.01,"")</f>
        <v/>
      </c>
      <c r="P2672" t="str">
        <f>IF(A2672&lt;&gt;"",(RawData!V2672*ScoringModel!$B$24+RawData!W2672*ScoringModel!$B$25+RawData!X2672*ScoringModel!$B$26+RawData!Y2672*ScoringModel!$B$27+RawData!Z2672*ScoringModel!$B$28+RawData!AA2672*ScoringModel!$B$29+RawData!AB2672*ScoringModel!$B$30)*0.01,"")</f>
        <v/>
      </c>
      <c r="Q2672" s="19"/>
      <c r="R2672" s="19"/>
      <c r="S2672" s="19"/>
      <c r="T2672" s="19"/>
      <c r="U2672" s="19"/>
      <c r="V2672" s="19"/>
    </row>
    <row r="2673" spans="1:22" x14ac:dyDescent="0.25">
      <c r="A2673" t="str">
        <f>IF(RawData!A2673&lt;&gt;"",RawData!A2673,"")</f>
        <v/>
      </c>
      <c r="B2673" t="str">
        <f>IF(RawData!B2673&lt;&gt;"",CONCATENATE(RawData!B2673,", ",RawData!C2673),"")</f>
        <v/>
      </c>
      <c r="C2673" t="str">
        <f>IF(RawData!D2673&lt;&gt;"",RawData!D2673,"")</f>
        <v/>
      </c>
      <c r="D2673" s="28" t="str">
        <f>IF(RawData!E2673&lt;&gt;"",RawData!E2673,"")</f>
        <v/>
      </c>
      <c r="E2673" t="str">
        <f>IF(RawData!F2673&lt;&gt;"",CONCATENATE(RawData!F2673,", ",LEFT(RawData!G2673,1)),"")</f>
        <v/>
      </c>
      <c r="G2673" s="30" t="str">
        <f t="shared" si="41"/>
        <v/>
      </c>
      <c r="H2673" t="str">
        <f>IF(A2673&lt;&gt;"",VLOOKUP(G2673,ScoreRanges!$C$4:$E$8,3),"")</f>
        <v/>
      </c>
      <c r="J2673" s="30" t="str">
        <f>IF(AND(ConversionTable!$F$2&lt;&gt;"",A2673&lt;&gt;""),VLOOKUP(G2673,ConversionTable!B$2:D$402,3),"")</f>
        <v/>
      </c>
      <c r="K2673" t="str">
        <f>IF(AND(ConversionTable!$F$2&lt;&gt;"",A2673&lt;&gt;""),VLOOKUP(J2673,ConversionTable!I$4:K$7,3),"")</f>
        <v/>
      </c>
      <c r="M2673" t="str">
        <f>IF(A2673&lt;&gt;"",(RawData!AC2673*ScoringModel!$B$11+RawData!AD2673*ScoringModel!$B$21+RawData!AE2673*ScoringModel!$B$31)*0.01,"")</f>
        <v/>
      </c>
      <c r="N2673" t="str">
        <f>IF(A2673&lt;&gt;"",(RawData!H2673*ScoringModel!$B$4+RawData!I2673*ScoringModel!$B$5+RawData!J2673*ScoringModel!$B$6+RawData!K2673*ScoringModel!$B$7+RawData!L2673*ScoringModel!$B$8+RawData!M2673*ScoringModel!$B$9+RawData!N2673*ScoringModel!$B$10)*0.01,"")</f>
        <v/>
      </c>
      <c r="O2673" t="str">
        <f>IF(A2673&lt;&gt;"",(RawData!O2673*ScoringModel!$B$14+RawData!P2673*ScoringModel!$B$15+RawData!Q2673*ScoringModel!$B$16+RawData!R2673*ScoringModel!$B$17+RawData!S2673*ScoringModel!$B$18+RawData!T2673*ScoringModel!$B$19+RawData!U2673*ScoringModel!$B$20)*0.01,"")</f>
        <v/>
      </c>
      <c r="P2673" t="str">
        <f>IF(A2673&lt;&gt;"",(RawData!V2673*ScoringModel!$B$24+RawData!W2673*ScoringModel!$B$25+RawData!X2673*ScoringModel!$B$26+RawData!Y2673*ScoringModel!$B$27+RawData!Z2673*ScoringModel!$B$28+RawData!AA2673*ScoringModel!$B$29+RawData!AB2673*ScoringModel!$B$30)*0.01,"")</f>
        <v/>
      </c>
      <c r="Q2673" s="19"/>
      <c r="R2673" s="19"/>
      <c r="S2673" s="19"/>
      <c r="T2673" s="19"/>
      <c r="U2673" s="19"/>
      <c r="V2673" s="19"/>
    </row>
    <row r="2674" spans="1:22" x14ac:dyDescent="0.25">
      <c r="A2674" t="str">
        <f>IF(RawData!A2674&lt;&gt;"",RawData!A2674,"")</f>
        <v/>
      </c>
      <c r="B2674" t="str">
        <f>IF(RawData!B2674&lt;&gt;"",CONCATENATE(RawData!B2674,", ",RawData!C2674),"")</f>
        <v/>
      </c>
      <c r="C2674" t="str">
        <f>IF(RawData!D2674&lt;&gt;"",RawData!D2674,"")</f>
        <v/>
      </c>
      <c r="D2674" s="28" t="str">
        <f>IF(RawData!E2674&lt;&gt;"",RawData!E2674,"")</f>
        <v/>
      </c>
      <c r="E2674" t="str">
        <f>IF(RawData!F2674&lt;&gt;"",CONCATENATE(RawData!F2674,", ",LEFT(RawData!G2674,1)),"")</f>
        <v/>
      </c>
      <c r="G2674" s="30" t="str">
        <f t="shared" si="41"/>
        <v/>
      </c>
      <c r="H2674" t="str">
        <f>IF(A2674&lt;&gt;"",VLOOKUP(G2674,ScoreRanges!$C$4:$E$8,3),"")</f>
        <v/>
      </c>
      <c r="J2674" s="30" t="str">
        <f>IF(AND(ConversionTable!$F$2&lt;&gt;"",A2674&lt;&gt;""),VLOOKUP(G2674,ConversionTable!B$2:D$402,3),"")</f>
        <v/>
      </c>
      <c r="K2674" t="str">
        <f>IF(AND(ConversionTable!$F$2&lt;&gt;"",A2674&lt;&gt;""),VLOOKUP(J2674,ConversionTable!I$4:K$7,3),"")</f>
        <v/>
      </c>
      <c r="M2674" t="str">
        <f>IF(A2674&lt;&gt;"",(RawData!AC2674*ScoringModel!$B$11+RawData!AD2674*ScoringModel!$B$21+RawData!AE2674*ScoringModel!$B$31)*0.01,"")</f>
        <v/>
      </c>
      <c r="N2674" t="str">
        <f>IF(A2674&lt;&gt;"",(RawData!H2674*ScoringModel!$B$4+RawData!I2674*ScoringModel!$B$5+RawData!J2674*ScoringModel!$B$6+RawData!K2674*ScoringModel!$B$7+RawData!L2674*ScoringModel!$B$8+RawData!M2674*ScoringModel!$B$9+RawData!N2674*ScoringModel!$B$10)*0.01,"")</f>
        <v/>
      </c>
      <c r="O2674" t="str">
        <f>IF(A2674&lt;&gt;"",(RawData!O2674*ScoringModel!$B$14+RawData!P2674*ScoringModel!$B$15+RawData!Q2674*ScoringModel!$B$16+RawData!R2674*ScoringModel!$B$17+RawData!S2674*ScoringModel!$B$18+RawData!T2674*ScoringModel!$B$19+RawData!U2674*ScoringModel!$B$20)*0.01,"")</f>
        <v/>
      </c>
      <c r="P2674" t="str">
        <f>IF(A2674&lt;&gt;"",(RawData!V2674*ScoringModel!$B$24+RawData!W2674*ScoringModel!$B$25+RawData!X2674*ScoringModel!$B$26+RawData!Y2674*ScoringModel!$B$27+RawData!Z2674*ScoringModel!$B$28+RawData!AA2674*ScoringModel!$B$29+RawData!AB2674*ScoringModel!$B$30)*0.01,"")</f>
        <v/>
      </c>
      <c r="Q2674" s="19"/>
      <c r="R2674" s="19"/>
      <c r="S2674" s="19"/>
      <c r="T2674" s="19"/>
      <c r="U2674" s="19"/>
      <c r="V2674" s="19"/>
    </row>
    <row r="2675" spans="1:22" x14ac:dyDescent="0.25">
      <c r="A2675" t="str">
        <f>IF(RawData!A2675&lt;&gt;"",RawData!A2675,"")</f>
        <v/>
      </c>
      <c r="B2675" t="str">
        <f>IF(RawData!B2675&lt;&gt;"",CONCATENATE(RawData!B2675,", ",RawData!C2675),"")</f>
        <v/>
      </c>
      <c r="C2675" t="str">
        <f>IF(RawData!D2675&lt;&gt;"",RawData!D2675,"")</f>
        <v/>
      </c>
      <c r="D2675" s="28" t="str">
        <f>IF(RawData!E2675&lt;&gt;"",RawData!E2675,"")</f>
        <v/>
      </c>
      <c r="E2675" t="str">
        <f>IF(RawData!F2675&lt;&gt;"",CONCATENATE(RawData!F2675,", ",LEFT(RawData!G2675,1)),"")</f>
        <v/>
      </c>
      <c r="G2675" s="30" t="str">
        <f t="shared" si="41"/>
        <v/>
      </c>
      <c r="H2675" t="str">
        <f>IF(A2675&lt;&gt;"",VLOOKUP(G2675,ScoreRanges!$C$4:$E$8,3),"")</f>
        <v/>
      </c>
      <c r="J2675" s="30" t="str">
        <f>IF(AND(ConversionTable!$F$2&lt;&gt;"",A2675&lt;&gt;""),VLOOKUP(G2675,ConversionTable!B$2:D$402,3),"")</f>
        <v/>
      </c>
      <c r="K2675" t="str">
        <f>IF(AND(ConversionTable!$F$2&lt;&gt;"",A2675&lt;&gt;""),VLOOKUP(J2675,ConversionTable!I$4:K$7,3),"")</f>
        <v/>
      </c>
      <c r="M2675" t="str">
        <f>IF(A2675&lt;&gt;"",(RawData!AC2675*ScoringModel!$B$11+RawData!AD2675*ScoringModel!$B$21+RawData!AE2675*ScoringModel!$B$31)*0.01,"")</f>
        <v/>
      </c>
      <c r="N2675" t="str">
        <f>IF(A2675&lt;&gt;"",(RawData!H2675*ScoringModel!$B$4+RawData!I2675*ScoringModel!$B$5+RawData!J2675*ScoringModel!$B$6+RawData!K2675*ScoringModel!$B$7+RawData!L2675*ScoringModel!$B$8+RawData!M2675*ScoringModel!$B$9+RawData!N2675*ScoringModel!$B$10)*0.01,"")</f>
        <v/>
      </c>
      <c r="O2675" t="str">
        <f>IF(A2675&lt;&gt;"",(RawData!O2675*ScoringModel!$B$14+RawData!P2675*ScoringModel!$B$15+RawData!Q2675*ScoringModel!$B$16+RawData!R2675*ScoringModel!$B$17+RawData!S2675*ScoringModel!$B$18+RawData!T2675*ScoringModel!$B$19+RawData!U2675*ScoringModel!$B$20)*0.01,"")</f>
        <v/>
      </c>
      <c r="P2675" t="str">
        <f>IF(A2675&lt;&gt;"",(RawData!V2675*ScoringModel!$B$24+RawData!W2675*ScoringModel!$B$25+RawData!X2675*ScoringModel!$B$26+RawData!Y2675*ScoringModel!$B$27+RawData!Z2675*ScoringModel!$B$28+RawData!AA2675*ScoringModel!$B$29+RawData!AB2675*ScoringModel!$B$30)*0.01,"")</f>
        <v/>
      </c>
      <c r="Q2675" s="19"/>
      <c r="R2675" s="19"/>
      <c r="S2675" s="19"/>
      <c r="T2675" s="19"/>
      <c r="U2675" s="19"/>
      <c r="V2675" s="19"/>
    </row>
    <row r="2676" spans="1:22" x14ac:dyDescent="0.25">
      <c r="A2676" t="str">
        <f>IF(RawData!A2676&lt;&gt;"",RawData!A2676,"")</f>
        <v/>
      </c>
      <c r="B2676" t="str">
        <f>IF(RawData!B2676&lt;&gt;"",CONCATENATE(RawData!B2676,", ",RawData!C2676),"")</f>
        <v/>
      </c>
      <c r="C2676" t="str">
        <f>IF(RawData!D2676&lt;&gt;"",RawData!D2676,"")</f>
        <v/>
      </c>
      <c r="D2676" s="28" t="str">
        <f>IF(RawData!E2676&lt;&gt;"",RawData!E2676,"")</f>
        <v/>
      </c>
      <c r="E2676" t="str">
        <f>IF(RawData!F2676&lt;&gt;"",CONCATENATE(RawData!F2676,", ",LEFT(RawData!G2676,1)),"")</f>
        <v/>
      </c>
      <c r="G2676" s="30" t="str">
        <f t="shared" si="41"/>
        <v/>
      </c>
      <c r="H2676" t="str">
        <f>IF(A2676&lt;&gt;"",VLOOKUP(G2676,ScoreRanges!$C$4:$E$8,3),"")</f>
        <v/>
      </c>
      <c r="J2676" s="30" t="str">
        <f>IF(AND(ConversionTable!$F$2&lt;&gt;"",A2676&lt;&gt;""),VLOOKUP(G2676,ConversionTable!B$2:D$402,3),"")</f>
        <v/>
      </c>
      <c r="K2676" t="str">
        <f>IF(AND(ConversionTable!$F$2&lt;&gt;"",A2676&lt;&gt;""),VLOOKUP(J2676,ConversionTable!I$4:K$7,3),"")</f>
        <v/>
      </c>
      <c r="M2676" t="str">
        <f>IF(A2676&lt;&gt;"",(RawData!AC2676*ScoringModel!$B$11+RawData!AD2676*ScoringModel!$B$21+RawData!AE2676*ScoringModel!$B$31)*0.01,"")</f>
        <v/>
      </c>
      <c r="N2676" t="str">
        <f>IF(A2676&lt;&gt;"",(RawData!H2676*ScoringModel!$B$4+RawData!I2676*ScoringModel!$B$5+RawData!J2676*ScoringModel!$B$6+RawData!K2676*ScoringModel!$B$7+RawData!L2676*ScoringModel!$B$8+RawData!M2676*ScoringModel!$B$9+RawData!N2676*ScoringModel!$B$10)*0.01,"")</f>
        <v/>
      </c>
      <c r="O2676" t="str">
        <f>IF(A2676&lt;&gt;"",(RawData!O2676*ScoringModel!$B$14+RawData!P2676*ScoringModel!$B$15+RawData!Q2676*ScoringModel!$B$16+RawData!R2676*ScoringModel!$B$17+RawData!S2676*ScoringModel!$B$18+RawData!T2676*ScoringModel!$B$19+RawData!U2676*ScoringModel!$B$20)*0.01,"")</f>
        <v/>
      </c>
      <c r="P2676" t="str">
        <f>IF(A2676&lt;&gt;"",(RawData!V2676*ScoringModel!$B$24+RawData!W2676*ScoringModel!$B$25+RawData!X2676*ScoringModel!$B$26+RawData!Y2676*ScoringModel!$B$27+RawData!Z2676*ScoringModel!$B$28+RawData!AA2676*ScoringModel!$B$29+RawData!AB2676*ScoringModel!$B$30)*0.01,"")</f>
        <v/>
      </c>
      <c r="Q2676" s="19"/>
      <c r="R2676" s="19"/>
      <c r="S2676" s="19"/>
      <c r="T2676" s="19"/>
      <c r="U2676" s="19"/>
      <c r="V2676" s="19"/>
    </row>
    <row r="2677" spans="1:22" x14ac:dyDescent="0.25">
      <c r="A2677" t="str">
        <f>IF(RawData!A2677&lt;&gt;"",RawData!A2677,"")</f>
        <v/>
      </c>
      <c r="B2677" t="str">
        <f>IF(RawData!B2677&lt;&gt;"",CONCATENATE(RawData!B2677,", ",RawData!C2677),"")</f>
        <v/>
      </c>
      <c r="C2677" t="str">
        <f>IF(RawData!D2677&lt;&gt;"",RawData!D2677,"")</f>
        <v/>
      </c>
      <c r="D2677" s="28" t="str">
        <f>IF(RawData!E2677&lt;&gt;"",RawData!E2677,"")</f>
        <v/>
      </c>
      <c r="E2677" t="str">
        <f>IF(RawData!F2677&lt;&gt;"",CONCATENATE(RawData!F2677,", ",LEFT(RawData!G2677,1)),"")</f>
        <v/>
      </c>
      <c r="G2677" s="30" t="str">
        <f t="shared" si="41"/>
        <v/>
      </c>
      <c r="H2677" t="str">
        <f>IF(A2677&lt;&gt;"",VLOOKUP(G2677,ScoreRanges!$C$4:$E$8,3),"")</f>
        <v/>
      </c>
      <c r="J2677" s="30" t="str">
        <f>IF(AND(ConversionTable!$F$2&lt;&gt;"",A2677&lt;&gt;""),VLOOKUP(G2677,ConversionTable!B$2:D$402,3),"")</f>
        <v/>
      </c>
      <c r="K2677" t="str">
        <f>IF(AND(ConversionTable!$F$2&lt;&gt;"",A2677&lt;&gt;""),VLOOKUP(J2677,ConversionTable!I$4:K$7,3),"")</f>
        <v/>
      </c>
      <c r="M2677" t="str">
        <f>IF(A2677&lt;&gt;"",(RawData!AC2677*ScoringModel!$B$11+RawData!AD2677*ScoringModel!$B$21+RawData!AE2677*ScoringModel!$B$31)*0.01,"")</f>
        <v/>
      </c>
      <c r="N2677" t="str">
        <f>IF(A2677&lt;&gt;"",(RawData!H2677*ScoringModel!$B$4+RawData!I2677*ScoringModel!$B$5+RawData!J2677*ScoringModel!$B$6+RawData!K2677*ScoringModel!$B$7+RawData!L2677*ScoringModel!$B$8+RawData!M2677*ScoringModel!$B$9+RawData!N2677*ScoringModel!$B$10)*0.01,"")</f>
        <v/>
      </c>
      <c r="O2677" t="str">
        <f>IF(A2677&lt;&gt;"",(RawData!O2677*ScoringModel!$B$14+RawData!P2677*ScoringModel!$B$15+RawData!Q2677*ScoringModel!$B$16+RawData!R2677*ScoringModel!$B$17+RawData!S2677*ScoringModel!$B$18+RawData!T2677*ScoringModel!$B$19+RawData!U2677*ScoringModel!$B$20)*0.01,"")</f>
        <v/>
      </c>
      <c r="P2677" t="str">
        <f>IF(A2677&lt;&gt;"",(RawData!V2677*ScoringModel!$B$24+RawData!W2677*ScoringModel!$B$25+RawData!X2677*ScoringModel!$B$26+RawData!Y2677*ScoringModel!$B$27+RawData!Z2677*ScoringModel!$B$28+RawData!AA2677*ScoringModel!$B$29+RawData!AB2677*ScoringModel!$B$30)*0.01,"")</f>
        <v/>
      </c>
      <c r="Q2677" s="19"/>
      <c r="R2677" s="19"/>
      <c r="S2677" s="19"/>
      <c r="T2677" s="19"/>
      <c r="U2677" s="19"/>
      <c r="V2677" s="19"/>
    </row>
    <row r="2678" spans="1:22" x14ac:dyDescent="0.25">
      <c r="A2678" t="str">
        <f>IF(RawData!A2678&lt;&gt;"",RawData!A2678,"")</f>
        <v/>
      </c>
      <c r="B2678" t="str">
        <f>IF(RawData!B2678&lt;&gt;"",CONCATENATE(RawData!B2678,", ",RawData!C2678),"")</f>
        <v/>
      </c>
      <c r="C2678" t="str">
        <f>IF(RawData!D2678&lt;&gt;"",RawData!D2678,"")</f>
        <v/>
      </c>
      <c r="D2678" s="28" t="str">
        <f>IF(RawData!E2678&lt;&gt;"",RawData!E2678,"")</f>
        <v/>
      </c>
      <c r="E2678" t="str">
        <f>IF(RawData!F2678&lt;&gt;"",CONCATENATE(RawData!F2678,", ",LEFT(RawData!G2678,1)),"")</f>
        <v/>
      </c>
      <c r="G2678" s="30" t="str">
        <f t="shared" si="41"/>
        <v/>
      </c>
      <c r="H2678" t="str">
        <f>IF(A2678&lt;&gt;"",VLOOKUP(G2678,ScoreRanges!$C$4:$E$8,3),"")</f>
        <v/>
      </c>
      <c r="J2678" s="30" t="str">
        <f>IF(AND(ConversionTable!$F$2&lt;&gt;"",A2678&lt;&gt;""),VLOOKUP(G2678,ConversionTable!B$2:D$402,3),"")</f>
        <v/>
      </c>
      <c r="K2678" t="str">
        <f>IF(AND(ConversionTable!$F$2&lt;&gt;"",A2678&lt;&gt;""),VLOOKUP(J2678,ConversionTable!I$4:K$7,3),"")</f>
        <v/>
      </c>
      <c r="M2678" t="str">
        <f>IF(A2678&lt;&gt;"",(RawData!AC2678*ScoringModel!$B$11+RawData!AD2678*ScoringModel!$B$21+RawData!AE2678*ScoringModel!$B$31)*0.01,"")</f>
        <v/>
      </c>
      <c r="N2678" t="str">
        <f>IF(A2678&lt;&gt;"",(RawData!H2678*ScoringModel!$B$4+RawData!I2678*ScoringModel!$B$5+RawData!J2678*ScoringModel!$B$6+RawData!K2678*ScoringModel!$B$7+RawData!L2678*ScoringModel!$B$8+RawData!M2678*ScoringModel!$B$9+RawData!N2678*ScoringModel!$B$10)*0.01,"")</f>
        <v/>
      </c>
      <c r="O2678" t="str">
        <f>IF(A2678&lt;&gt;"",(RawData!O2678*ScoringModel!$B$14+RawData!P2678*ScoringModel!$B$15+RawData!Q2678*ScoringModel!$B$16+RawData!R2678*ScoringModel!$B$17+RawData!S2678*ScoringModel!$B$18+RawData!T2678*ScoringModel!$B$19+RawData!U2678*ScoringModel!$B$20)*0.01,"")</f>
        <v/>
      </c>
      <c r="P2678" t="str">
        <f>IF(A2678&lt;&gt;"",(RawData!V2678*ScoringModel!$B$24+RawData!W2678*ScoringModel!$B$25+RawData!X2678*ScoringModel!$B$26+RawData!Y2678*ScoringModel!$B$27+RawData!Z2678*ScoringModel!$B$28+RawData!AA2678*ScoringModel!$B$29+RawData!AB2678*ScoringModel!$B$30)*0.01,"")</f>
        <v/>
      </c>
      <c r="Q2678" s="19"/>
      <c r="R2678" s="19"/>
      <c r="S2678" s="19"/>
      <c r="T2678" s="19"/>
      <c r="U2678" s="19"/>
      <c r="V2678" s="19"/>
    </row>
    <row r="2679" spans="1:22" x14ac:dyDescent="0.25">
      <c r="A2679" t="str">
        <f>IF(RawData!A2679&lt;&gt;"",RawData!A2679,"")</f>
        <v/>
      </c>
      <c r="B2679" t="str">
        <f>IF(RawData!B2679&lt;&gt;"",CONCATENATE(RawData!B2679,", ",RawData!C2679),"")</f>
        <v/>
      </c>
      <c r="C2679" t="str">
        <f>IF(RawData!D2679&lt;&gt;"",RawData!D2679,"")</f>
        <v/>
      </c>
      <c r="D2679" s="28" t="str">
        <f>IF(RawData!E2679&lt;&gt;"",RawData!E2679,"")</f>
        <v/>
      </c>
      <c r="E2679" t="str">
        <f>IF(RawData!F2679&lt;&gt;"",CONCATENATE(RawData!F2679,", ",LEFT(RawData!G2679,1)),"")</f>
        <v/>
      </c>
      <c r="G2679" s="30" t="str">
        <f t="shared" si="41"/>
        <v/>
      </c>
      <c r="H2679" t="str">
        <f>IF(A2679&lt;&gt;"",VLOOKUP(G2679,ScoreRanges!$C$4:$E$8,3),"")</f>
        <v/>
      </c>
      <c r="J2679" s="30" t="str">
        <f>IF(AND(ConversionTable!$F$2&lt;&gt;"",A2679&lt;&gt;""),VLOOKUP(G2679,ConversionTable!B$2:D$402,3),"")</f>
        <v/>
      </c>
      <c r="K2679" t="str">
        <f>IF(AND(ConversionTable!$F$2&lt;&gt;"",A2679&lt;&gt;""),VLOOKUP(J2679,ConversionTable!I$4:K$7,3),"")</f>
        <v/>
      </c>
      <c r="M2679" t="str">
        <f>IF(A2679&lt;&gt;"",(RawData!AC2679*ScoringModel!$B$11+RawData!AD2679*ScoringModel!$B$21+RawData!AE2679*ScoringModel!$B$31)*0.01,"")</f>
        <v/>
      </c>
      <c r="N2679" t="str">
        <f>IF(A2679&lt;&gt;"",(RawData!H2679*ScoringModel!$B$4+RawData!I2679*ScoringModel!$B$5+RawData!J2679*ScoringModel!$B$6+RawData!K2679*ScoringModel!$B$7+RawData!L2679*ScoringModel!$B$8+RawData!M2679*ScoringModel!$B$9+RawData!N2679*ScoringModel!$B$10)*0.01,"")</f>
        <v/>
      </c>
      <c r="O2679" t="str">
        <f>IF(A2679&lt;&gt;"",(RawData!O2679*ScoringModel!$B$14+RawData!P2679*ScoringModel!$B$15+RawData!Q2679*ScoringModel!$B$16+RawData!R2679*ScoringModel!$B$17+RawData!S2679*ScoringModel!$B$18+RawData!T2679*ScoringModel!$B$19+RawData!U2679*ScoringModel!$B$20)*0.01,"")</f>
        <v/>
      </c>
      <c r="P2679" t="str">
        <f>IF(A2679&lt;&gt;"",(RawData!V2679*ScoringModel!$B$24+RawData!W2679*ScoringModel!$B$25+RawData!X2679*ScoringModel!$B$26+RawData!Y2679*ScoringModel!$B$27+RawData!Z2679*ScoringModel!$B$28+RawData!AA2679*ScoringModel!$B$29+RawData!AB2679*ScoringModel!$B$30)*0.01,"")</f>
        <v/>
      </c>
      <c r="Q2679" s="19"/>
      <c r="R2679" s="19"/>
      <c r="S2679" s="19"/>
      <c r="T2679" s="19"/>
      <c r="U2679" s="19"/>
      <c r="V2679" s="19"/>
    </row>
    <row r="2680" spans="1:22" x14ac:dyDescent="0.25">
      <c r="A2680" t="str">
        <f>IF(RawData!A2680&lt;&gt;"",RawData!A2680,"")</f>
        <v/>
      </c>
      <c r="B2680" t="str">
        <f>IF(RawData!B2680&lt;&gt;"",CONCATENATE(RawData!B2680,", ",RawData!C2680),"")</f>
        <v/>
      </c>
      <c r="C2680" t="str">
        <f>IF(RawData!D2680&lt;&gt;"",RawData!D2680,"")</f>
        <v/>
      </c>
      <c r="D2680" s="28" t="str">
        <f>IF(RawData!E2680&lt;&gt;"",RawData!E2680,"")</f>
        <v/>
      </c>
      <c r="E2680" t="str">
        <f>IF(RawData!F2680&lt;&gt;"",CONCATENATE(RawData!F2680,", ",LEFT(RawData!G2680,1)),"")</f>
        <v/>
      </c>
      <c r="G2680" s="30" t="str">
        <f t="shared" si="41"/>
        <v/>
      </c>
      <c r="H2680" t="str">
        <f>IF(A2680&lt;&gt;"",VLOOKUP(G2680,ScoreRanges!$C$4:$E$8,3),"")</f>
        <v/>
      </c>
      <c r="J2680" s="30" t="str">
        <f>IF(AND(ConversionTable!$F$2&lt;&gt;"",A2680&lt;&gt;""),VLOOKUP(G2680,ConversionTable!B$2:D$402,3),"")</f>
        <v/>
      </c>
      <c r="K2680" t="str">
        <f>IF(AND(ConversionTable!$F$2&lt;&gt;"",A2680&lt;&gt;""),VLOOKUP(J2680,ConversionTable!I$4:K$7,3),"")</f>
        <v/>
      </c>
      <c r="M2680" t="str">
        <f>IF(A2680&lt;&gt;"",(RawData!AC2680*ScoringModel!$B$11+RawData!AD2680*ScoringModel!$B$21+RawData!AE2680*ScoringModel!$B$31)*0.01,"")</f>
        <v/>
      </c>
      <c r="N2680" t="str">
        <f>IF(A2680&lt;&gt;"",(RawData!H2680*ScoringModel!$B$4+RawData!I2680*ScoringModel!$B$5+RawData!J2680*ScoringModel!$B$6+RawData!K2680*ScoringModel!$B$7+RawData!L2680*ScoringModel!$B$8+RawData!M2680*ScoringModel!$B$9+RawData!N2680*ScoringModel!$B$10)*0.01,"")</f>
        <v/>
      </c>
      <c r="O2680" t="str">
        <f>IF(A2680&lt;&gt;"",(RawData!O2680*ScoringModel!$B$14+RawData!P2680*ScoringModel!$B$15+RawData!Q2680*ScoringModel!$B$16+RawData!R2680*ScoringModel!$B$17+RawData!S2680*ScoringModel!$B$18+RawData!T2680*ScoringModel!$B$19+RawData!U2680*ScoringModel!$B$20)*0.01,"")</f>
        <v/>
      </c>
      <c r="P2680" t="str">
        <f>IF(A2680&lt;&gt;"",(RawData!V2680*ScoringModel!$B$24+RawData!W2680*ScoringModel!$B$25+RawData!X2680*ScoringModel!$B$26+RawData!Y2680*ScoringModel!$B$27+RawData!Z2680*ScoringModel!$B$28+RawData!AA2680*ScoringModel!$B$29+RawData!AB2680*ScoringModel!$B$30)*0.01,"")</f>
        <v/>
      </c>
      <c r="Q2680" s="19"/>
      <c r="R2680" s="19"/>
      <c r="S2680" s="19"/>
      <c r="T2680" s="19"/>
      <c r="U2680" s="19"/>
      <c r="V2680" s="19"/>
    </row>
    <row r="2681" spans="1:22" x14ac:dyDescent="0.25">
      <c r="A2681" t="str">
        <f>IF(RawData!A2681&lt;&gt;"",RawData!A2681,"")</f>
        <v/>
      </c>
      <c r="B2681" t="str">
        <f>IF(RawData!B2681&lt;&gt;"",CONCATENATE(RawData!B2681,", ",RawData!C2681),"")</f>
        <v/>
      </c>
      <c r="C2681" t="str">
        <f>IF(RawData!D2681&lt;&gt;"",RawData!D2681,"")</f>
        <v/>
      </c>
      <c r="D2681" s="28" t="str">
        <f>IF(RawData!E2681&lt;&gt;"",RawData!E2681,"")</f>
        <v/>
      </c>
      <c r="E2681" t="str">
        <f>IF(RawData!F2681&lt;&gt;"",CONCATENATE(RawData!F2681,", ",LEFT(RawData!G2681,1)),"")</f>
        <v/>
      </c>
      <c r="G2681" s="30" t="str">
        <f t="shared" si="41"/>
        <v/>
      </c>
      <c r="H2681" t="str">
        <f>IF(A2681&lt;&gt;"",VLOOKUP(G2681,ScoreRanges!$C$4:$E$8,3),"")</f>
        <v/>
      </c>
      <c r="J2681" s="30" t="str">
        <f>IF(AND(ConversionTable!$F$2&lt;&gt;"",A2681&lt;&gt;""),VLOOKUP(G2681,ConversionTable!B$2:D$402,3),"")</f>
        <v/>
      </c>
      <c r="K2681" t="str">
        <f>IF(AND(ConversionTable!$F$2&lt;&gt;"",A2681&lt;&gt;""),VLOOKUP(J2681,ConversionTable!I$4:K$7,3),"")</f>
        <v/>
      </c>
      <c r="M2681" t="str">
        <f>IF(A2681&lt;&gt;"",(RawData!AC2681*ScoringModel!$B$11+RawData!AD2681*ScoringModel!$B$21+RawData!AE2681*ScoringModel!$B$31)*0.01,"")</f>
        <v/>
      </c>
      <c r="N2681" t="str">
        <f>IF(A2681&lt;&gt;"",(RawData!H2681*ScoringModel!$B$4+RawData!I2681*ScoringModel!$B$5+RawData!J2681*ScoringModel!$B$6+RawData!K2681*ScoringModel!$B$7+RawData!L2681*ScoringModel!$B$8+RawData!M2681*ScoringModel!$B$9+RawData!N2681*ScoringModel!$B$10)*0.01,"")</f>
        <v/>
      </c>
      <c r="O2681" t="str">
        <f>IF(A2681&lt;&gt;"",(RawData!O2681*ScoringModel!$B$14+RawData!P2681*ScoringModel!$B$15+RawData!Q2681*ScoringModel!$B$16+RawData!R2681*ScoringModel!$B$17+RawData!S2681*ScoringModel!$B$18+RawData!T2681*ScoringModel!$B$19+RawData!U2681*ScoringModel!$B$20)*0.01,"")</f>
        <v/>
      </c>
      <c r="P2681" t="str">
        <f>IF(A2681&lt;&gt;"",(RawData!V2681*ScoringModel!$B$24+RawData!W2681*ScoringModel!$B$25+RawData!X2681*ScoringModel!$B$26+RawData!Y2681*ScoringModel!$B$27+RawData!Z2681*ScoringModel!$B$28+RawData!AA2681*ScoringModel!$B$29+RawData!AB2681*ScoringModel!$B$30)*0.01,"")</f>
        <v/>
      </c>
      <c r="Q2681" s="19"/>
      <c r="R2681" s="19"/>
      <c r="S2681" s="19"/>
      <c r="T2681" s="19"/>
      <c r="U2681" s="19"/>
      <c r="V2681" s="19"/>
    </row>
    <row r="2682" spans="1:22" x14ac:dyDescent="0.25">
      <c r="A2682" t="str">
        <f>IF(RawData!A2682&lt;&gt;"",RawData!A2682,"")</f>
        <v/>
      </c>
      <c r="B2682" t="str">
        <f>IF(RawData!B2682&lt;&gt;"",CONCATENATE(RawData!B2682,", ",RawData!C2682),"")</f>
        <v/>
      </c>
      <c r="C2682" t="str">
        <f>IF(RawData!D2682&lt;&gt;"",RawData!D2682,"")</f>
        <v/>
      </c>
      <c r="D2682" s="28" t="str">
        <f>IF(RawData!E2682&lt;&gt;"",RawData!E2682,"")</f>
        <v/>
      </c>
      <c r="E2682" t="str">
        <f>IF(RawData!F2682&lt;&gt;"",CONCATENATE(RawData!F2682,", ",LEFT(RawData!G2682,1)),"")</f>
        <v/>
      </c>
      <c r="G2682" s="30" t="str">
        <f t="shared" si="41"/>
        <v/>
      </c>
      <c r="H2682" t="str">
        <f>IF(A2682&lt;&gt;"",VLOOKUP(G2682,ScoreRanges!$C$4:$E$8,3),"")</f>
        <v/>
      </c>
      <c r="J2682" s="30" t="str">
        <f>IF(AND(ConversionTable!$F$2&lt;&gt;"",A2682&lt;&gt;""),VLOOKUP(G2682,ConversionTable!B$2:D$402,3),"")</f>
        <v/>
      </c>
      <c r="K2682" t="str">
        <f>IF(AND(ConversionTable!$F$2&lt;&gt;"",A2682&lt;&gt;""),VLOOKUP(J2682,ConversionTable!I$4:K$7,3),"")</f>
        <v/>
      </c>
      <c r="M2682" t="str">
        <f>IF(A2682&lt;&gt;"",(RawData!AC2682*ScoringModel!$B$11+RawData!AD2682*ScoringModel!$B$21+RawData!AE2682*ScoringModel!$B$31)*0.01,"")</f>
        <v/>
      </c>
      <c r="N2682" t="str">
        <f>IF(A2682&lt;&gt;"",(RawData!H2682*ScoringModel!$B$4+RawData!I2682*ScoringModel!$B$5+RawData!J2682*ScoringModel!$B$6+RawData!K2682*ScoringModel!$B$7+RawData!L2682*ScoringModel!$B$8+RawData!M2682*ScoringModel!$B$9+RawData!N2682*ScoringModel!$B$10)*0.01,"")</f>
        <v/>
      </c>
      <c r="O2682" t="str">
        <f>IF(A2682&lt;&gt;"",(RawData!O2682*ScoringModel!$B$14+RawData!P2682*ScoringModel!$B$15+RawData!Q2682*ScoringModel!$B$16+RawData!R2682*ScoringModel!$B$17+RawData!S2682*ScoringModel!$B$18+RawData!T2682*ScoringModel!$B$19+RawData!U2682*ScoringModel!$B$20)*0.01,"")</f>
        <v/>
      </c>
      <c r="P2682" t="str">
        <f>IF(A2682&lt;&gt;"",(RawData!V2682*ScoringModel!$B$24+RawData!W2682*ScoringModel!$B$25+RawData!X2682*ScoringModel!$B$26+RawData!Y2682*ScoringModel!$B$27+RawData!Z2682*ScoringModel!$B$28+RawData!AA2682*ScoringModel!$B$29+RawData!AB2682*ScoringModel!$B$30)*0.01,"")</f>
        <v/>
      </c>
      <c r="Q2682" s="19"/>
      <c r="R2682" s="19"/>
      <c r="S2682" s="19"/>
      <c r="T2682" s="19"/>
      <c r="U2682" s="19"/>
      <c r="V2682" s="19"/>
    </row>
    <row r="2683" spans="1:22" x14ac:dyDescent="0.25">
      <c r="A2683" t="str">
        <f>IF(RawData!A2683&lt;&gt;"",RawData!A2683,"")</f>
        <v/>
      </c>
      <c r="B2683" t="str">
        <f>IF(RawData!B2683&lt;&gt;"",CONCATENATE(RawData!B2683,", ",RawData!C2683),"")</f>
        <v/>
      </c>
      <c r="C2683" t="str">
        <f>IF(RawData!D2683&lt;&gt;"",RawData!D2683,"")</f>
        <v/>
      </c>
      <c r="D2683" s="28" t="str">
        <f>IF(RawData!E2683&lt;&gt;"",RawData!E2683,"")</f>
        <v/>
      </c>
      <c r="E2683" t="str">
        <f>IF(RawData!F2683&lt;&gt;"",CONCATENATE(RawData!F2683,", ",LEFT(RawData!G2683,1)),"")</f>
        <v/>
      </c>
      <c r="G2683" s="30" t="str">
        <f t="shared" si="41"/>
        <v/>
      </c>
      <c r="H2683" t="str">
        <f>IF(A2683&lt;&gt;"",VLOOKUP(G2683,ScoreRanges!$C$4:$E$8,3),"")</f>
        <v/>
      </c>
      <c r="J2683" s="30" t="str">
        <f>IF(AND(ConversionTable!$F$2&lt;&gt;"",A2683&lt;&gt;""),VLOOKUP(G2683,ConversionTable!B$2:D$402,3),"")</f>
        <v/>
      </c>
      <c r="K2683" t="str">
        <f>IF(AND(ConversionTable!$F$2&lt;&gt;"",A2683&lt;&gt;""),VLOOKUP(J2683,ConversionTable!I$4:K$7,3),"")</f>
        <v/>
      </c>
      <c r="M2683" t="str">
        <f>IF(A2683&lt;&gt;"",(RawData!AC2683*ScoringModel!$B$11+RawData!AD2683*ScoringModel!$B$21+RawData!AE2683*ScoringModel!$B$31)*0.01,"")</f>
        <v/>
      </c>
      <c r="N2683" t="str">
        <f>IF(A2683&lt;&gt;"",(RawData!H2683*ScoringModel!$B$4+RawData!I2683*ScoringModel!$B$5+RawData!J2683*ScoringModel!$B$6+RawData!K2683*ScoringModel!$B$7+RawData!L2683*ScoringModel!$B$8+RawData!M2683*ScoringModel!$B$9+RawData!N2683*ScoringModel!$B$10)*0.01,"")</f>
        <v/>
      </c>
      <c r="O2683" t="str">
        <f>IF(A2683&lt;&gt;"",(RawData!O2683*ScoringModel!$B$14+RawData!P2683*ScoringModel!$B$15+RawData!Q2683*ScoringModel!$B$16+RawData!R2683*ScoringModel!$B$17+RawData!S2683*ScoringModel!$B$18+RawData!T2683*ScoringModel!$B$19+RawData!U2683*ScoringModel!$B$20)*0.01,"")</f>
        <v/>
      </c>
      <c r="P2683" t="str">
        <f>IF(A2683&lt;&gt;"",(RawData!V2683*ScoringModel!$B$24+RawData!W2683*ScoringModel!$B$25+RawData!X2683*ScoringModel!$B$26+RawData!Y2683*ScoringModel!$B$27+RawData!Z2683*ScoringModel!$B$28+RawData!AA2683*ScoringModel!$B$29+RawData!AB2683*ScoringModel!$B$30)*0.01,"")</f>
        <v/>
      </c>
      <c r="Q2683" s="19"/>
      <c r="R2683" s="19"/>
      <c r="S2683" s="19"/>
      <c r="T2683" s="19"/>
      <c r="U2683" s="19"/>
      <c r="V2683" s="19"/>
    </row>
    <row r="2684" spans="1:22" x14ac:dyDescent="0.25">
      <c r="A2684" t="str">
        <f>IF(RawData!A2684&lt;&gt;"",RawData!A2684,"")</f>
        <v/>
      </c>
      <c r="B2684" t="str">
        <f>IF(RawData!B2684&lt;&gt;"",CONCATENATE(RawData!B2684,", ",RawData!C2684),"")</f>
        <v/>
      </c>
      <c r="C2684" t="str">
        <f>IF(RawData!D2684&lt;&gt;"",RawData!D2684,"")</f>
        <v/>
      </c>
      <c r="D2684" s="28" t="str">
        <f>IF(RawData!E2684&lt;&gt;"",RawData!E2684,"")</f>
        <v/>
      </c>
      <c r="E2684" t="str">
        <f>IF(RawData!F2684&lt;&gt;"",CONCATENATE(RawData!F2684,", ",LEFT(RawData!G2684,1)),"")</f>
        <v/>
      </c>
      <c r="G2684" s="30" t="str">
        <f t="shared" si="41"/>
        <v/>
      </c>
      <c r="H2684" t="str">
        <f>IF(A2684&lt;&gt;"",VLOOKUP(G2684,ScoreRanges!$C$4:$E$8,3),"")</f>
        <v/>
      </c>
      <c r="J2684" s="30" t="str">
        <f>IF(AND(ConversionTable!$F$2&lt;&gt;"",A2684&lt;&gt;""),VLOOKUP(G2684,ConversionTable!B$2:D$402,3),"")</f>
        <v/>
      </c>
      <c r="K2684" t="str">
        <f>IF(AND(ConversionTable!$F$2&lt;&gt;"",A2684&lt;&gt;""),VLOOKUP(J2684,ConversionTable!I$4:K$7,3),"")</f>
        <v/>
      </c>
      <c r="M2684" t="str">
        <f>IF(A2684&lt;&gt;"",(RawData!AC2684*ScoringModel!$B$11+RawData!AD2684*ScoringModel!$B$21+RawData!AE2684*ScoringModel!$B$31)*0.01,"")</f>
        <v/>
      </c>
      <c r="N2684" t="str">
        <f>IF(A2684&lt;&gt;"",(RawData!H2684*ScoringModel!$B$4+RawData!I2684*ScoringModel!$B$5+RawData!J2684*ScoringModel!$B$6+RawData!K2684*ScoringModel!$B$7+RawData!L2684*ScoringModel!$B$8+RawData!M2684*ScoringModel!$B$9+RawData!N2684*ScoringModel!$B$10)*0.01,"")</f>
        <v/>
      </c>
      <c r="O2684" t="str">
        <f>IF(A2684&lt;&gt;"",(RawData!O2684*ScoringModel!$B$14+RawData!P2684*ScoringModel!$B$15+RawData!Q2684*ScoringModel!$B$16+RawData!R2684*ScoringModel!$B$17+RawData!S2684*ScoringModel!$B$18+RawData!T2684*ScoringModel!$B$19+RawData!U2684*ScoringModel!$B$20)*0.01,"")</f>
        <v/>
      </c>
      <c r="P2684" t="str">
        <f>IF(A2684&lt;&gt;"",(RawData!V2684*ScoringModel!$B$24+RawData!W2684*ScoringModel!$B$25+RawData!X2684*ScoringModel!$B$26+RawData!Y2684*ScoringModel!$B$27+RawData!Z2684*ScoringModel!$B$28+RawData!AA2684*ScoringModel!$B$29+RawData!AB2684*ScoringModel!$B$30)*0.01,"")</f>
        <v/>
      </c>
      <c r="Q2684" s="19"/>
      <c r="R2684" s="19"/>
      <c r="S2684" s="19"/>
      <c r="T2684" s="19"/>
      <c r="U2684" s="19"/>
      <c r="V2684" s="19"/>
    </row>
    <row r="2685" spans="1:22" x14ac:dyDescent="0.25">
      <c r="A2685" t="str">
        <f>IF(RawData!A2685&lt;&gt;"",RawData!A2685,"")</f>
        <v/>
      </c>
      <c r="B2685" t="str">
        <f>IF(RawData!B2685&lt;&gt;"",CONCATENATE(RawData!B2685,", ",RawData!C2685),"")</f>
        <v/>
      </c>
      <c r="C2685" t="str">
        <f>IF(RawData!D2685&lt;&gt;"",RawData!D2685,"")</f>
        <v/>
      </c>
      <c r="D2685" s="28" t="str">
        <f>IF(RawData!E2685&lt;&gt;"",RawData!E2685,"")</f>
        <v/>
      </c>
      <c r="E2685" t="str">
        <f>IF(RawData!F2685&lt;&gt;"",CONCATENATE(RawData!F2685,", ",LEFT(RawData!G2685,1)),"")</f>
        <v/>
      </c>
      <c r="G2685" s="30" t="str">
        <f t="shared" si="41"/>
        <v/>
      </c>
      <c r="H2685" t="str">
        <f>IF(A2685&lt;&gt;"",VLOOKUP(G2685,ScoreRanges!$C$4:$E$8,3),"")</f>
        <v/>
      </c>
      <c r="J2685" s="30" t="str">
        <f>IF(AND(ConversionTable!$F$2&lt;&gt;"",A2685&lt;&gt;""),VLOOKUP(G2685,ConversionTable!B$2:D$402,3),"")</f>
        <v/>
      </c>
      <c r="K2685" t="str">
        <f>IF(AND(ConversionTable!$F$2&lt;&gt;"",A2685&lt;&gt;""),VLOOKUP(J2685,ConversionTable!I$4:K$7,3),"")</f>
        <v/>
      </c>
      <c r="M2685" t="str">
        <f>IF(A2685&lt;&gt;"",(RawData!AC2685*ScoringModel!$B$11+RawData!AD2685*ScoringModel!$B$21+RawData!AE2685*ScoringModel!$B$31)*0.01,"")</f>
        <v/>
      </c>
      <c r="N2685" t="str">
        <f>IF(A2685&lt;&gt;"",(RawData!H2685*ScoringModel!$B$4+RawData!I2685*ScoringModel!$B$5+RawData!J2685*ScoringModel!$B$6+RawData!K2685*ScoringModel!$B$7+RawData!L2685*ScoringModel!$B$8+RawData!M2685*ScoringModel!$B$9+RawData!N2685*ScoringModel!$B$10)*0.01,"")</f>
        <v/>
      </c>
      <c r="O2685" t="str">
        <f>IF(A2685&lt;&gt;"",(RawData!O2685*ScoringModel!$B$14+RawData!P2685*ScoringModel!$B$15+RawData!Q2685*ScoringModel!$B$16+RawData!R2685*ScoringModel!$B$17+RawData!S2685*ScoringModel!$B$18+RawData!T2685*ScoringModel!$B$19+RawData!U2685*ScoringModel!$B$20)*0.01,"")</f>
        <v/>
      </c>
      <c r="P2685" t="str">
        <f>IF(A2685&lt;&gt;"",(RawData!V2685*ScoringModel!$B$24+RawData!W2685*ScoringModel!$B$25+RawData!X2685*ScoringModel!$B$26+RawData!Y2685*ScoringModel!$B$27+RawData!Z2685*ScoringModel!$B$28+RawData!AA2685*ScoringModel!$B$29+RawData!AB2685*ScoringModel!$B$30)*0.01,"")</f>
        <v/>
      </c>
      <c r="Q2685" s="19"/>
      <c r="R2685" s="19"/>
      <c r="S2685" s="19"/>
      <c r="T2685" s="19"/>
      <c r="U2685" s="19"/>
      <c r="V2685" s="19"/>
    </row>
    <row r="2686" spans="1:22" x14ac:dyDescent="0.25">
      <c r="A2686" t="str">
        <f>IF(RawData!A2686&lt;&gt;"",RawData!A2686,"")</f>
        <v/>
      </c>
      <c r="B2686" t="str">
        <f>IF(RawData!B2686&lt;&gt;"",CONCATENATE(RawData!B2686,", ",RawData!C2686),"")</f>
        <v/>
      </c>
      <c r="C2686" t="str">
        <f>IF(RawData!D2686&lt;&gt;"",RawData!D2686,"")</f>
        <v/>
      </c>
      <c r="D2686" s="28" t="str">
        <f>IF(RawData!E2686&lt;&gt;"",RawData!E2686,"")</f>
        <v/>
      </c>
      <c r="E2686" t="str">
        <f>IF(RawData!F2686&lt;&gt;"",CONCATENATE(RawData!F2686,", ",LEFT(RawData!G2686,1)),"")</f>
        <v/>
      </c>
      <c r="G2686" s="30" t="str">
        <f t="shared" si="41"/>
        <v/>
      </c>
      <c r="H2686" t="str">
        <f>IF(A2686&lt;&gt;"",VLOOKUP(G2686,ScoreRanges!$C$4:$E$8,3),"")</f>
        <v/>
      </c>
      <c r="J2686" s="30" t="str">
        <f>IF(AND(ConversionTable!$F$2&lt;&gt;"",A2686&lt;&gt;""),VLOOKUP(G2686,ConversionTable!B$2:D$402,3),"")</f>
        <v/>
      </c>
      <c r="K2686" t="str">
        <f>IF(AND(ConversionTable!$F$2&lt;&gt;"",A2686&lt;&gt;""),VLOOKUP(J2686,ConversionTable!I$4:K$7,3),"")</f>
        <v/>
      </c>
      <c r="M2686" t="str">
        <f>IF(A2686&lt;&gt;"",(RawData!AC2686*ScoringModel!$B$11+RawData!AD2686*ScoringModel!$B$21+RawData!AE2686*ScoringModel!$B$31)*0.01,"")</f>
        <v/>
      </c>
      <c r="N2686" t="str">
        <f>IF(A2686&lt;&gt;"",(RawData!H2686*ScoringModel!$B$4+RawData!I2686*ScoringModel!$B$5+RawData!J2686*ScoringModel!$B$6+RawData!K2686*ScoringModel!$B$7+RawData!L2686*ScoringModel!$B$8+RawData!M2686*ScoringModel!$B$9+RawData!N2686*ScoringModel!$B$10)*0.01,"")</f>
        <v/>
      </c>
      <c r="O2686" t="str">
        <f>IF(A2686&lt;&gt;"",(RawData!O2686*ScoringModel!$B$14+RawData!P2686*ScoringModel!$B$15+RawData!Q2686*ScoringModel!$B$16+RawData!R2686*ScoringModel!$B$17+RawData!S2686*ScoringModel!$B$18+RawData!T2686*ScoringModel!$B$19+RawData!U2686*ScoringModel!$B$20)*0.01,"")</f>
        <v/>
      </c>
      <c r="P2686" t="str">
        <f>IF(A2686&lt;&gt;"",(RawData!V2686*ScoringModel!$B$24+RawData!W2686*ScoringModel!$B$25+RawData!X2686*ScoringModel!$B$26+RawData!Y2686*ScoringModel!$B$27+RawData!Z2686*ScoringModel!$B$28+RawData!AA2686*ScoringModel!$B$29+RawData!AB2686*ScoringModel!$B$30)*0.01,"")</f>
        <v/>
      </c>
      <c r="Q2686" s="19"/>
      <c r="R2686" s="19"/>
      <c r="S2686" s="19"/>
      <c r="T2686" s="19"/>
      <c r="U2686" s="19"/>
      <c r="V2686" s="19"/>
    </row>
    <row r="2687" spans="1:22" x14ac:dyDescent="0.25">
      <c r="A2687" t="str">
        <f>IF(RawData!A2687&lt;&gt;"",RawData!A2687,"")</f>
        <v/>
      </c>
      <c r="B2687" t="str">
        <f>IF(RawData!B2687&lt;&gt;"",CONCATENATE(RawData!B2687,", ",RawData!C2687),"")</f>
        <v/>
      </c>
      <c r="C2687" t="str">
        <f>IF(RawData!D2687&lt;&gt;"",RawData!D2687,"")</f>
        <v/>
      </c>
      <c r="D2687" s="28" t="str">
        <f>IF(RawData!E2687&lt;&gt;"",RawData!E2687,"")</f>
        <v/>
      </c>
      <c r="E2687" t="str">
        <f>IF(RawData!F2687&lt;&gt;"",CONCATENATE(RawData!F2687,", ",LEFT(RawData!G2687,1)),"")</f>
        <v/>
      </c>
      <c r="G2687" s="30" t="str">
        <f t="shared" si="41"/>
        <v/>
      </c>
      <c r="H2687" t="str">
        <f>IF(A2687&lt;&gt;"",VLOOKUP(G2687,ScoreRanges!$C$4:$E$8,3),"")</f>
        <v/>
      </c>
      <c r="J2687" s="30" t="str">
        <f>IF(AND(ConversionTable!$F$2&lt;&gt;"",A2687&lt;&gt;""),VLOOKUP(G2687,ConversionTable!B$2:D$402,3),"")</f>
        <v/>
      </c>
      <c r="K2687" t="str">
        <f>IF(AND(ConversionTable!$F$2&lt;&gt;"",A2687&lt;&gt;""),VLOOKUP(J2687,ConversionTable!I$4:K$7,3),"")</f>
        <v/>
      </c>
      <c r="M2687" t="str">
        <f>IF(A2687&lt;&gt;"",(RawData!AC2687*ScoringModel!$B$11+RawData!AD2687*ScoringModel!$B$21+RawData!AE2687*ScoringModel!$B$31)*0.01,"")</f>
        <v/>
      </c>
      <c r="N2687" t="str">
        <f>IF(A2687&lt;&gt;"",(RawData!H2687*ScoringModel!$B$4+RawData!I2687*ScoringModel!$B$5+RawData!J2687*ScoringModel!$B$6+RawData!K2687*ScoringModel!$B$7+RawData!L2687*ScoringModel!$B$8+RawData!M2687*ScoringModel!$B$9+RawData!N2687*ScoringModel!$B$10)*0.01,"")</f>
        <v/>
      </c>
      <c r="O2687" t="str">
        <f>IF(A2687&lt;&gt;"",(RawData!O2687*ScoringModel!$B$14+RawData!P2687*ScoringModel!$B$15+RawData!Q2687*ScoringModel!$B$16+RawData!R2687*ScoringModel!$B$17+RawData!S2687*ScoringModel!$B$18+RawData!T2687*ScoringModel!$B$19+RawData!U2687*ScoringModel!$B$20)*0.01,"")</f>
        <v/>
      </c>
      <c r="P2687" t="str">
        <f>IF(A2687&lt;&gt;"",(RawData!V2687*ScoringModel!$B$24+RawData!W2687*ScoringModel!$B$25+RawData!X2687*ScoringModel!$B$26+RawData!Y2687*ScoringModel!$B$27+RawData!Z2687*ScoringModel!$B$28+RawData!AA2687*ScoringModel!$B$29+RawData!AB2687*ScoringModel!$B$30)*0.01,"")</f>
        <v/>
      </c>
      <c r="Q2687" s="19"/>
      <c r="R2687" s="19"/>
      <c r="S2687" s="19"/>
      <c r="T2687" s="19"/>
      <c r="U2687" s="19"/>
      <c r="V2687" s="19"/>
    </row>
    <row r="2688" spans="1:22" x14ac:dyDescent="0.25">
      <c r="A2688" t="str">
        <f>IF(RawData!A2688&lt;&gt;"",RawData!A2688,"")</f>
        <v/>
      </c>
      <c r="B2688" t="str">
        <f>IF(RawData!B2688&lt;&gt;"",CONCATENATE(RawData!B2688,", ",RawData!C2688),"")</f>
        <v/>
      </c>
      <c r="C2688" t="str">
        <f>IF(RawData!D2688&lt;&gt;"",RawData!D2688,"")</f>
        <v/>
      </c>
      <c r="D2688" s="28" t="str">
        <f>IF(RawData!E2688&lt;&gt;"",RawData!E2688,"")</f>
        <v/>
      </c>
      <c r="E2688" t="str">
        <f>IF(RawData!F2688&lt;&gt;"",CONCATENATE(RawData!F2688,", ",LEFT(RawData!G2688,1)),"")</f>
        <v/>
      </c>
      <c r="G2688" s="30" t="str">
        <f t="shared" si="41"/>
        <v/>
      </c>
      <c r="H2688" t="str">
        <f>IF(A2688&lt;&gt;"",VLOOKUP(G2688,ScoreRanges!$C$4:$E$8,3),"")</f>
        <v/>
      </c>
      <c r="J2688" s="30" t="str">
        <f>IF(AND(ConversionTable!$F$2&lt;&gt;"",A2688&lt;&gt;""),VLOOKUP(G2688,ConversionTable!B$2:D$402,3),"")</f>
        <v/>
      </c>
      <c r="K2688" t="str">
        <f>IF(AND(ConversionTable!$F$2&lt;&gt;"",A2688&lt;&gt;""),VLOOKUP(J2688,ConversionTable!I$4:K$7,3),"")</f>
        <v/>
      </c>
      <c r="M2688" t="str">
        <f>IF(A2688&lt;&gt;"",(RawData!AC2688*ScoringModel!$B$11+RawData!AD2688*ScoringModel!$B$21+RawData!AE2688*ScoringModel!$B$31)*0.01,"")</f>
        <v/>
      </c>
      <c r="N2688" t="str">
        <f>IF(A2688&lt;&gt;"",(RawData!H2688*ScoringModel!$B$4+RawData!I2688*ScoringModel!$B$5+RawData!J2688*ScoringModel!$B$6+RawData!K2688*ScoringModel!$B$7+RawData!L2688*ScoringModel!$B$8+RawData!M2688*ScoringModel!$B$9+RawData!N2688*ScoringModel!$B$10)*0.01,"")</f>
        <v/>
      </c>
      <c r="O2688" t="str">
        <f>IF(A2688&lt;&gt;"",(RawData!O2688*ScoringModel!$B$14+RawData!P2688*ScoringModel!$B$15+RawData!Q2688*ScoringModel!$B$16+RawData!R2688*ScoringModel!$B$17+RawData!S2688*ScoringModel!$B$18+RawData!T2688*ScoringModel!$B$19+RawData!U2688*ScoringModel!$B$20)*0.01,"")</f>
        <v/>
      </c>
      <c r="P2688" t="str">
        <f>IF(A2688&lt;&gt;"",(RawData!V2688*ScoringModel!$B$24+RawData!W2688*ScoringModel!$B$25+RawData!X2688*ScoringModel!$B$26+RawData!Y2688*ScoringModel!$B$27+RawData!Z2688*ScoringModel!$B$28+RawData!AA2688*ScoringModel!$B$29+RawData!AB2688*ScoringModel!$B$30)*0.01,"")</f>
        <v/>
      </c>
      <c r="Q2688" s="19"/>
      <c r="R2688" s="19"/>
      <c r="S2688" s="19"/>
      <c r="T2688" s="19"/>
      <c r="U2688" s="19"/>
      <c r="V2688" s="19"/>
    </row>
    <row r="2689" spans="1:22" x14ac:dyDescent="0.25">
      <c r="A2689" t="str">
        <f>IF(RawData!A2689&lt;&gt;"",RawData!A2689,"")</f>
        <v/>
      </c>
      <c r="B2689" t="str">
        <f>IF(RawData!B2689&lt;&gt;"",CONCATENATE(RawData!B2689,", ",RawData!C2689),"")</f>
        <v/>
      </c>
      <c r="C2689" t="str">
        <f>IF(RawData!D2689&lt;&gt;"",RawData!D2689,"")</f>
        <v/>
      </c>
      <c r="D2689" s="28" t="str">
        <f>IF(RawData!E2689&lt;&gt;"",RawData!E2689,"")</f>
        <v/>
      </c>
      <c r="E2689" t="str">
        <f>IF(RawData!F2689&lt;&gt;"",CONCATENATE(RawData!F2689,", ",LEFT(RawData!G2689,1)),"")</f>
        <v/>
      </c>
      <c r="G2689" s="30" t="str">
        <f t="shared" si="41"/>
        <v/>
      </c>
      <c r="H2689" t="str">
        <f>IF(A2689&lt;&gt;"",VLOOKUP(G2689,ScoreRanges!$C$4:$E$8,3),"")</f>
        <v/>
      </c>
      <c r="J2689" s="30" t="str">
        <f>IF(AND(ConversionTable!$F$2&lt;&gt;"",A2689&lt;&gt;""),VLOOKUP(G2689,ConversionTable!B$2:D$402,3),"")</f>
        <v/>
      </c>
      <c r="K2689" t="str">
        <f>IF(AND(ConversionTable!$F$2&lt;&gt;"",A2689&lt;&gt;""),VLOOKUP(J2689,ConversionTable!I$4:K$7,3),"")</f>
        <v/>
      </c>
      <c r="M2689" t="str">
        <f>IF(A2689&lt;&gt;"",(RawData!AC2689*ScoringModel!$B$11+RawData!AD2689*ScoringModel!$B$21+RawData!AE2689*ScoringModel!$B$31)*0.01,"")</f>
        <v/>
      </c>
      <c r="N2689" t="str">
        <f>IF(A2689&lt;&gt;"",(RawData!H2689*ScoringModel!$B$4+RawData!I2689*ScoringModel!$B$5+RawData!J2689*ScoringModel!$B$6+RawData!K2689*ScoringModel!$B$7+RawData!L2689*ScoringModel!$B$8+RawData!M2689*ScoringModel!$B$9+RawData!N2689*ScoringModel!$B$10)*0.01,"")</f>
        <v/>
      </c>
      <c r="O2689" t="str">
        <f>IF(A2689&lt;&gt;"",(RawData!O2689*ScoringModel!$B$14+RawData!P2689*ScoringModel!$B$15+RawData!Q2689*ScoringModel!$B$16+RawData!R2689*ScoringModel!$B$17+RawData!S2689*ScoringModel!$B$18+RawData!T2689*ScoringModel!$B$19+RawData!U2689*ScoringModel!$B$20)*0.01,"")</f>
        <v/>
      </c>
      <c r="P2689" t="str">
        <f>IF(A2689&lt;&gt;"",(RawData!V2689*ScoringModel!$B$24+RawData!W2689*ScoringModel!$B$25+RawData!X2689*ScoringModel!$B$26+RawData!Y2689*ScoringModel!$B$27+RawData!Z2689*ScoringModel!$B$28+RawData!AA2689*ScoringModel!$B$29+RawData!AB2689*ScoringModel!$B$30)*0.01,"")</f>
        <v/>
      </c>
      <c r="Q2689" s="19"/>
      <c r="R2689" s="19"/>
      <c r="S2689" s="19"/>
      <c r="T2689" s="19"/>
      <c r="U2689" s="19"/>
      <c r="V2689" s="19"/>
    </row>
    <row r="2690" spans="1:22" x14ac:dyDescent="0.25">
      <c r="A2690" t="str">
        <f>IF(RawData!A2690&lt;&gt;"",RawData!A2690,"")</f>
        <v/>
      </c>
      <c r="B2690" t="str">
        <f>IF(RawData!B2690&lt;&gt;"",CONCATENATE(RawData!B2690,", ",RawData!C2690),"")</f>
        <v/>
      </c>
      <c r="C2690" t="str">
        <f>IF(RawData!D2690&lt;&gt;"",RawData!D2690,"")</f>
        <v/>
      </c>
      <c r="D2690" s="28" t="str">
        <f>IF(RawData!E2690&lt;&gt;"",RawData!E2690,"")</f>
        <v/>
      </c>
      <c r="E2690" t="str">
        <f>IF(RawData!F2690&lt;&gt;"",CONCATENATE(RawData!F2690,", ",LEFT(RawData!G2690,1)),"")</f>
        <v/>
      </c>
      <c r="G2690" s="30" t="str">
        <f t="shared" si="41"/>
        <v/>
      </c>
      <c r="H2690" t="str">
        <f>IF(A2690&lt;&gt;"",VLOOKUP(G2690,ScoreRanges!$C$4:$E$8,3),"")</f>
        <v/>
      </c>
      <c r="J2690" s="30" t="str">
        <f>IF(AND(ConversionTable!$F$2&lt;&gt;"",A2690&lt;&gt;""),VLOOKUP(G2690,ConversionTable!B$2:D$402,3),"")</f>
        <v/>
      </c>
      <c r="K2690" t="str">
        <f>IF(AND(ConversionTable!$F$2&lt;&gt;"",A2690&lt;&gt;""),VLOOKUP(J2690,ConversionTable!I$4:K$7,3),"")</f>
        <v/>
      </c>
      <c r="M2690" t="str">
        <f>IF(A2690&lt;&gt;"",(RawData!AC2690*ScoringModel!$B$11+RawData!AD2690*ScoringModel!$B$21+RawData!AE2690*ScoringModel!$B$31)*0.01,"")</f>
        <v/>
      </c>
      <c r="N2690" t="str">
        <f>IF(A2690&lt;&gt;"",(RawData!H2690*ScoringModel!$B$4+RawData!I2690*ScoringModel!$B$5+RawData!J2690*ScoringModel!$B$6+RawData!K2690*ScoringModel!$B$7+RawData!L2690*ScoringModel!$B$8+RawData!M2690*ScoringModel!$B$9+RawData!N2690*ScoringModel!$B$10)*0.01,"")</f>
        <v/>
      </c>
      <c r="O2690" t="str">
        <f>IF(A2690&lt;&gt;"",(RawData!O2690*ScoringModel!$B$14+RawData!P2690*ScoringModel!$B$15+RawData!Q2690*ScoringModel!$B$16+RawData!R2690*ScoringModel!$B$17+RawData!S2690*ScoringModel!$B$18+RawData!T2690*ScoringModel!$B$19+RawData!U2690*ScoringModel!$B$20)*0.01,"")</f>
        <v/>
      </c>
      <c r="P2690" t="str">
        <f>IF(A2690&lt;&gt;"",(RawData!V2690*ScoringModel!$B$24+RawData!W2690*ScoringModel!$B$25+RawData!X2690*ScoringModel!$B$26+RawData!Y2690*ScoringModel!$B$27+RawData!Z2690*ScoringModel!$B$28+RawData!AA2690*ScoringModel!$B$29+RawData!AB2690*ScoringModel!$B$30)*0.01,"")</f>
        <v/>
      </c>
      <c r="Q2690" s="19"/>
      <c r="R2690" s="19"/>
      <c r="S2690" s="19"/>
      <c r="T2690" s="19"/>
      <c r="U2690" s="19"/>
      <c r="V2690" s="19"/>
    </row>
    <row r="2691" spans="1:22" x14ac:dyDescent="0.25">
      <c r="A2691" t="str">
        <f>IF(RawData!A2691&lt;&gt;"",RawData!A2691,"")</f>
        <v/>
      </c>
      <c r="B2691" t="str">
        <f>IF(RawData!B2691&lt;&gt;"",CONCATENATE(RawData!B2691,", ",RawData!C2691),"")</f>
        <v/>
      </c>
      <c r="C2691" t="str">
        <f>IF(RawData!D2691&lt;&gt;"",RawData!D2691,"")</f>
        <v/>
      </c>
      <c r="D2691" s="28" t="str">
        <f>IF(RawData!E2691&lt;&gt;"",RawData!E2691,"")</f>
        <v/>
      </c>
      <c r="E2691" t="str">
        <f>IF(RawData!F2691&lt;&gt;"",CONCATENATE(RawData!F2691,", ",LEFT(RawData!G2691,1)),"")</f>
        <v/>
      </c>
      <c r="G2691" s="30" t="str">
        <f t="shared" ref="G2691:G2754" si="42">IF(A2691&lt;&gt;"",SUM(M2691:P2691),"")</f>
        <v/>
      </c>
      <c r="H2691" t="str">
        <f>IF(A2691&lt;&gt;"",VLOOKUP(G2691,ScoreRanges!$C$4:$E$8,3),"")</f>
        <v/>
      </c>
      <c r="J2691" s="30" t="str">
        <f>IF(AND(ConversionTable!$F$2&lt;&gt;"",A2691&lt;&gt;""),VLOOKUP(G2691,ConversionTable!B$2:D$402,3),"")</f>
        <v/>
      </c>
      <c r="K2691" t="str">
        <f>IF(AND(ConversionTable!$F$2&lt;&gt;"",A2691&lt;&gt;""),VLOOKUP(J2691,ConversionTable!I$4:K$7,3),"")</f>
        <v/>
      </c>
      <c r="M2691" t="str">
        <f>IF(A2691&lt;&gt;"",(RawData!AC2691*ScoringModel!$B$11+RawData!AD2691*ScoringModel!$B$21+RawData!AE2691*ScoringModel!$B$31)*0.01,"")</f>
        <v/>
      </c>
      <c r="N2691" t="str">
        <f>IF(A2691&lt;&gt;"",(RawData!H2691*ScoringModel!$B$4+RawData!I2691*ScoringModel!$B$5+RawData!J2691*ScoringModel!$B$6+RawData!K2691*ScoringModel!$B$7+RawData!L2691*ScoringModel!$B$8+RawData!M2691*ScoringModel!$B$9+RawData!N2691*ScoringModel!$B$10)*0.01,"")</f>
        <v/>
      </c>
      <c r="O2691" t="str">
        <f>IF(A2691&lt;&gt;"",(RawData!O2691*ScoringModel!$B$14+RawData!P2691*ScoringModel!$B$15+RawData!Q2691*ScoringModel!$B$16+RawData!R2691*ScoringModel!$B$17+RawData!S2691*ScoringModel!$B$18+RawData!T2691*ScoringModel!$B$19+RawData!U2691*ScoringModel!$B$20)*0.01,"")</f>
        <v/>
      </c>
      <c r="P2691" t="str">
        <f>IF(A2691&lt;&gt;"",(RawData!V2691*ScoringModel!$B$24+RawData!W2691*ScoringModel!$B$25+RawData!X2691*ScoringModel!$B$26+RawData!Y2691*ScoringModel!$B$27+RawData!Z2691*ScoringModel!$B$28+RawData!AA2691*ScoringModel!$B$29+RawData!AB2691*ScoringModel!$B$30)*0.01,"")</f>
        <v/>
      </c>
      <c r="Q2691" s="19"/>
      <c r="R2691" s="19"/>
      <c r="S2691" s="19"/>
      <c r="T2691" s="19"/>
      <c r="U2691" s="19"/>
      <c r="V2691" s="19"/>
    </row>
    <row r="2692" spans="1:22" x14ac:dyDescent="0.25">
      <c r="A2692" t="str">
        <f>IF(RawData!A2692&lt;&gt;"",RawData!A2692,"")</f>
        <v/>
      </c>
      <c r="B2692" t="str">
        <f>IF(RawData!B2692&lt;&gt;"",CONCATENATE(RawData!B2692,", ",RawData!C2692),"")</f>
        <v/>
      </c>
      <c r="C2692" t="str">
        <f>IF(RawData!D2692&lt;&gt;"",RawData!D2692,"")</f>
        <v/>
      </c>
      <c r="D2692" s="28" t="str">
        <f>IF(RawData!E2692&lt;&gt;"",RawData!E2692,"")</f>
        <v/>
      </c>
      <c r="E2692" t="str">
        <f>IF(RawData!F2692&lt;&gt;"",CONCATENATE(RawData!F2692,", ",LEFT(RawData!G2692,1)),"")</f>
        <v/>
      </c>
      <c r="G2692" s="30" t="str">
        <f t="shared" si="42"/>
        <v/>
      </c>
      <c r="H2692" t="str">
        <f>IF(A2692&lt;&gt;"",VLOOKUP(G2692,ScoreRanges!$C$4:$E$8,3),"")</f>
        <v/>
      </c>
      <c r="J2692" s="30" t="str">
        <f>IF(AND(ConversionTable!$F$2&lt;&gt;"",A2692&lt;&gt;""),VLOOKUP(G2692,ConversionTable!B$2:D$402,3),"")</f>
        <v/>
      </c>
      <c r="K2692" t="str">
        <f>IF(AND(ConversionTable!$F$2&lt;&gt;"",A2692&lt;&gt;""),VLOOKUP(J2692,ConversionTable!I$4:K$7,3),"")</f>
        <v/>
      </c>
      <c r="M2692" t="str">
        <f>IF(A2692&lt;&gt;"",(RawData!AC2692*ScoringModel!$B$11+RawData!AD2692*ScoringModel!$B$21+RawData!AE2692*ScoringModel!$B$31)*0.01,"")</f>
        <v/>
      </c>
      <c r="N2692" t="str">
        <f>IF(A2692&lt;&gt;"",(RawData!H2692*ScoringModel!$B$4+RawData!I2692*ScoringModel!$B$5+RawData!J2692*ScoringModel!$B$6+RawData!K2692*ScoringModel!$B$7+RawData!L2692*ScoringModel!$B$8+RawData!M2692*ScoringModel!$B$9+RawData!N2692*ScoringModel!$B$10)*0.01,"")</f>
        <v/>
      </c>
      <c r="O2692" t="str">
        <f>IF(A2692&lt;&gt;"",(RawData!O2692*ScoringModel!$B$14+RawData!P2692*ScoringModel!$B$15+RawData!Q2692*ScoringModel!$B$16+RawData!R2692*ScoringModel!$B$17+RawData!S2692*ScoringModel!$B$18+RawData!T2692*ScoringModel!$B$19+RawData!U2692*ScoringModel!$B$20)*0.01,"")</f>
        <v/>
      </c>
      <c r="P2692" t="str">
        <f>IF(A2692&lt;&gt;"",(RawData!V2692*ScoringModel!$B$24+RawData!W2692*ScoringModel!$B$25+RawData!X2692*ScoringModel!$B$26+RawData!Y2692*ScoringModel!$B$27+RawData!Z2692*ScoringModel!$B$28+RawData!AA2692*ScoringModel!$B$29+RawData!AB2692*ScoringModel!$B$30)*0.01,"")</f>
        <v/>
      </c>
      <c r="Q2692" s="19"/>
      <c r="R2692" s="19"/>
      <c r="S2692" s="19"/>
      <c r="T2692" s="19"/>
      <c r="U2692" s="19"/>
      <c r="V2692" s="19"/>
    </row>
    <row r="2693" spans="1:22" x14ac:dyDescent="0.25">
      <c r="A2693" t="str">
        <f>IF(RawData!A2693&lt;&gt;"",RawData!A2693,"")</f>
        <v/>
      </c>
      <c r="B2693" t="str">
        <f>IF(RawData!B2693&lt;&gt;"",CONCATENATE(RawData!B2693,", ",RawData!C2693),"")</f>
        <v/>
      </c>
      <c r="C2693" t="str">
        <f>IF(RawData!D2693&lt;&gt;"",RawData!D2693,"")</f>
        <v/>
      </c>
      <c r="D2693" s="28" t="str">
        <f>IF(RawData!E2693&lt;&gt;"",RawData!E2693,"")</f>
        <v/>
      </c>
      <c r="E2693" t="str">
        <f>IF(RawData!F2693&lt;&gt;"",CONCATENATE(RawData!F2693,", ",LEFT(RawData!G2693,1)),"")</f>
        <v/>
      </c>
      <c r="G2693" s="30" t="str">
        <f t="shared" si="42"/>
        <v/>
      </c>
      <c r="H2693" t="str">
        <f>IF(A2693&lt;&gt;"",VLOOKUP(G2693,ScoreRanges!$C$4:$E$8,3),"")</f>
        <v/>
      </c>
      <c r="J2693" s="30" t="str">
        <f>IF(AND(ConversionTable!$F$2&lt;&gt;"",A2693&lt;&gt;""),VLOOKUP(G2693,ConversionTable!B$2:D$402,3),"")</f>
        <v/>
      </c>
      <c r="K2693" t="str">
        <f>IF(AND(ConversionTable!$F$2&lt;&gt;"",A2693&lt;&gt;""),VLOOKUP(J2693,ConversionTable!I$4:K$7,3),"")</f>
        <v/>
      </c>
      <c r="M2693" t="str">
        <f>IF(A2693&lt;&gt;"",(RawData!AC2693*ScoringModel!$B$11+RawData!AD2693*ScoringModel!$B$21+RawData!AE2693*ScoringModel!$B$31)*0.01,"")</f>
        <v/>
      </c>
      <c r="N2693" t="str">
        <f>IF(A2693&lt;&gt;"",(RawData!H2693*ScoringModel!$B$4+RawData!I2693*ScoringModel!$B$5+RawData!J2693*ScoringModel!$B$6+RawData!K2693*ScoringModel!$B$7+RawData!L2693*ScoringModel!$B$8+RawData!M2693*ScoringModel!$B$9+RawData!N2693*ScoringModel!$B$10)*0.01,"")</f>
        <v/>
      </c>
      <c r="O2693" t="str">
        <f>IF(A2693&lt;&gt;"",(RawData!O2693*ScoringModel!$B$14+RawData!P2693*ScoringModel!$B$15+RawData!Q2693*ScoringModel!$B$16+RawData!R2693*ScoringModel!$B$17+RawData!S2693*ScoringModel!$B$18+RawData!T2693*ScoringModel!$B$19+RawData!U2693*ScoringModel!$B$20)*0.01,"")</f>
        <v/>
      </c>
      <c r="P2693" t="str">
        <f>IF(A2693&lt;&gt;"",(RawData!V2693*ScoringModel!$B$24+RawData!W2693*ScoringModel!$B$25+RawData!X2693*ScoringModel!$B$26+RawData!Y2693*ScoringModel!$B$27+RawData!Z2693*ScoringModel!$B$28+RawData!AA2693*ScoringModel!$B$29+RawData!AB2693*ScoringModel!$B$30)*0.01,"")</f>
        <v/>
      </c>
      <c r="Q2693" s="19"/>
      <c r="R2693" s="19"/>
      <c r="S2693" s="19"/>
      <c r="T2693" s="19"/>
      <c r="U2693" s="19"/>
      <c r="V2693" s="19"/>
    </row>
    <row r="2694" spans="1:22" x14ac:dyDescent="0.25">
      <c r="A2694" t="str">
        <f>IF(RawData!A2694&lt;&gt;"",RawData!A2694,"")</f>
        <v/>
      </c>
      <c r="B2694" t="str">
        <f>IF(RawData!B2694&lt;&gt;"",CONCATENATE(RawData!B2694,", ",RawData!C2694),"")</f>
        <v/>
      </c>
      <c r="C2694" t="str">
        <f>IF(RawData!D2694&lt;&gt;"",RawData!D2694,"")</f>
        <v/>
      </c>
      <c r="D2694" s="28" t="str">
        <f>IF(RawData!E2694&lt;&gt;"",RawData!E2694,"")</f>
        <v/>
      </c>
      <c r="E2694" t="str">
        <f>IF(RawData!F2694&lt;&gt;"",CONCATENATE(RawData!F2694,", ",LEFT(RawData!G2694,1)),"")</f>
        <v/>
      </c>
      <c r="G2694" s="30" t="str">
        <f t="shared" si="42"/>
        <v/>
      </c>
      <c r="H2694" t="str">
        <f>IF(A2694&lt;&gt;"",VLOOKUP(G2694,ScoreRanges!$C$4:$E$8,3),"")</f>
        <v/>
      </c>
      <c r="J2694" s="30" t="str">
        <f>IF(AND(ConversionTable!$F$2&lt;&gt;"",A2694&lt;&gt;""),VLOOKUP(G2694,ConversionTable!B$2:D$402,3),"")</f>
        <v/>
      </c>
      <c r="K2694" t="str">
        <f>IF(AND(ConversionTable!$F$2&lt;&gt;"",A2694&lt;&gt;""),VLOOKUP(J2694,ConversionTable!I$4:K$7,3),"")</f>
        <v/>
      </c>
      <c r="M2694" t="str">
        <f>IF(A2694&lt;&gt;"",(RawData!AC2694*ScoringModel!$B$11+RawData!AD2694*ScoringModel!$B$21+RawData!AE2694*ScoringModel!$B$31)*0.01,"")</f>
        <v/>
      </c>
      <c r="N2694" t="str">
        <f>IF(A2694&lt;&gt;"",(RawData!H2694*ScoringModel!$B$4+RawData!I2694*ScoringModel!$B$5+RawData!J2694*ScoringModel!$B$6+RawData!K2694*ScoringModel!$B$7+RawData!L2694*ScoringModel!$B$8+RawData!M2694*ScoringModel!$B$9+RawData!N2694*ScoringModel!$B$10)*0.01,"")</f>
        <v/>
      </c>
      <c r="O2694" t="str">
        <f>IF(A2694&lt;&gt;"",(RawData!O2694*ScoringModel!$B$14+RawData!P2694*ScoringModel!$B$15+RawData!Q2694*ScoringModel!$B$16+RawData!R2694*ScoringModel!$B$17+RawData!S2694*ScoringModel!$B$18+RawData!T2694*ScoringModel!$B$19+RawData!U2694*ScoringModel!$B$20)*0.01,"")</f>
        <v/>
      </c>
      <c r="P2694" t="str">
        <f>IF(A2694&lt;&gt;"",(RawData!V2694*ScoringModel!$B$24+RawData!W2694*ScoringModel!$B$25+RawData!X2694*ScoringModel!$B$26+RawData!Y2694*ScoringModel!$B$27+RawData!Z2694*ScoringModel!$B$28+RawData!AA2694*ScoringModel!$B$29+RawData!AB2694*ScoringModel!$B$30)*0.01,"")</f>
        <v/>
      </c>
      <c r="Q2694" s="19"/>
      <c r="R2694" s="19"/>
      <c r="S2694" s="19"/>
      <c r="T2694" s="19"/>
      <c r="U2694" s="19"/>
      <c r="V2694" s="19"/>
    </row>
    <row r="2695" spans="1:22" x14ac:dyDescent="0.25">
      <c r="A2695" t="str">
        <f>IF(RawData!A2695&lt;&gt;"",RawData!A2695,"")</f>
        <v/>
      </c>
      <c r="B2695" t="str">
        <f>IF(RawData!B2695&lt;&gt;"",CONCATENATE(RawData!B2695,", ",RawData!C2695),"")</f>
        <v/>
      </c>
      <c r="C2695" t="str">
        <f>IF(RawData!D2695&lt;&gt;"",RawData!D2695,"")</f>
        <v/>
      </c>
      <c r="D2695" s="28" t="str">
        <f>IF(RawData!E2695&lt;&gt;"",RawData!E2695,"")</f>
        <v/>
      </c>
      <c r="E2695" t="str">
        <f>IF(RawData!F2695&lt;&gt;"",CONCATENATE(RawData!F2695,", ",LEFT(RawData!G2695,1)),"")</f>
        <v/>
      </c>
      <c r="G2695" s="30" t="str">
        <f t="shared" si="42"/>
        <v/>
      </c>
      <c r="H2695" t="str">
        <f>IF(A2695&lt;&gt;"",VLOOKUP(G2695,ScoreRanges!$C$4:$E$8,3),"")</f>
        <v/>
      </c>
      <c r="J2695" s="30" t="str">
        <f>IF(AND(ConversionTable!$F$2&lt;&gt;"",A2695&lt;&gt;""),VLOOKUP(G2695,ConversionTable!B$2:D$402,3),"")</f>
        <v/>
      </c>
      <c r="K2695" t="str">
        <f>IF(AND(ConversionTable!$F$2&lt;&gt;"",A2695&lt;&gt;""),VLOOKUP(J2695,ConversionTable!I$4:K$7,3),"")</f>
        <v/>
      </c>
      <c r="M2695" t="str">
        <f>IF(A2695&lt;&gt;"",(RawData!AC2695*ScoringModel!$B$11+RawData!AD2695*ScoringModel!$B$21+RawData!AE2695*ScoringModel!$B$31)*0.01,"")</f>
        <v/>
      </c>
      <c r="N2695" t="str">
        <f>IF(A2695&lt;&gt;"",(RawData!H2695*ScoringModel!$B$4+RawData!I2695*ScoringModel!$B$5+RawData!J2695*ScoringModel!$B$6+RawData!K2695*ScoringModel!$B$7+RawData!L2695*ScoringModel!$B$8+RawData!M2695*ScoringModel!$B$9+RawData!N2695*ScoringModel!$B$10)*0.01,"")</f>
        <v/>
      </c>
      <c r="O2695" t="str">
        <f>IF(A2695&lt;&gt;"",(RawData!O2695*ScoringModel!$B$14+RawData!P2695*ScoringModel!$B$15+RawData!Q2695*ScoringModel!$B$16+RawData!R2695*ScoringModel!$B$17+RawData!S2695*ScoringModel!$B$18+RawData!T2695*ScoringModel!$B$19+RawData!U2695*ScoringModel!$B$20)*0.01,"")</f>
        <v/>
      </c>
      <c r="P2695" t="str">
        <f>IF(A2695&lt;&gt;"",(RawData!V2695*ScoringModel!$B$24+RawData!W2695*ScoringModel!$B$25+RawData!X2695*ScoringModel!$B$26+RawData!Y2695*ScoringModel!$B$27+RawData!Z2695*ScoringModel!$B$28+RawData!AA2695*ScoringModel!$B$29+RawData!AB2695*ScoringModel!$B$30)*0.01,"")</f>
        <v/>
      </c>
      <c r="Q2695" s="19"/>
      <c r="R2695" s="19"/>
      <c r="S2695" s="19"/>
      <c r="T2695" s="19"/>
      <c r="U2695" s="19"/>
      <c r="V2695" s="19"/>
    </row>
    <row r="2696" spans="1:22" x14ac:dyDescent="0.25">
      <c r="A2696" t="str">
        <f>IF(RawData!A2696&lt;&gt;"",RawData!A2696,"")</f>
        <v/>
      </c>
      <c r="B2696" t="str">
        <f>IF(RawData!B2696&lt;&gt;"",CONCATENATE(RawData!B2696,", ",RawData!C2696),"")</f>
        <v/>
      </c>
      <c r="C2696" t="str">
        <f>IF(RawData!D2696&lt;&gt;"",RawData!D2696,"")</f>
        <v/>
      </c>
      <c r="D2696" s="28" t="str">
        <f>IF(RawData!E2696&lt;&gt;"",RawData!E2696,"")</f>
        <v/>
      </c>
      <c r="E2696" t="str">
        <f>IF(RawData!F2696&lt;&gt;"",CONCATENATE(RawData!F2696,", ",LEFT(RawData!G2696,1)),"")</f>
        <v/>
      </c>
      <c r="G2696" s="30" t="str">
        <f t="shared" si="42"/>
        <v/>
      </c>
      <c r="H2696" t="str">
        <f>IF(A2696&lt;&gt;"",VLOOKUP(G2696,ScoreRanges!$C$4:$E$8,3),"")</f>
        <v/>
      </c>
      <c r="J2696" s="30" t="str">
        <f>IF(AND(ConversionTable!$F$2&lt;&gt;"",A2696&lt;&gt;""),VLOOKUP(G2696,ConversionTable!B$2:D$402,3),"")</f>
        <v/>
      </c>
      <c r="K2696" t="str">
        <f>IF(AND(ConversionTable!$F$2&lt;&gt;"",A2696&lt;&gt;""),VLOOKUP(J2696,ConversionTable!I$4:K$7,3),"")</f>
        <v/>
      </c>
      <c r="M2696" t="str">
        <f>IF(A2696&lt;&gt;"",(RawData!AC2696*ScoringModel!$B$11+RawData!AD2696*ScoringModel!$B$21+RawData!AE2696*ScoringModel!$B$31)*0.01,"")</f>
        <v/>
      </c>
      <c r="N2696" t="str">
        <f>IF(A2696&lt;&gt;"",(RawData!H2696*ScoringModel!$B$4+RawData!I2696*ScoringModel!$B$5+RawData!J2696*ScoringModel!$B$6+RawData!K2696*ScoringModel!$B$7+RawData!L2696*ScoringModel!$B$8+RawData!M2696*ScoringModel!$B$9+RawData!N2696*ScoringModel!$B$10)*0.01,"")</f>
        <v/>
      </c>
      <c r="O2696" t="str">
        <f>IF(A2696&lt;&gt;"",(RawData!O2696*ScoringModel!$B$14+RawData!P2696*ScoringModel!$B$15+RawData!Q2696*ScoringModel!$B$16+RawData!R2696*ScoringModel!$B$17+RawData!S2696*ScoringModel!$B$18+RawData!T2696*ScoringModel!$B$19+RawData!U2696*ScoringModel!$B$20)*0.01,"")</f>
        <v/>
      </c>
      <c r="P2696" t="str">
        <f>IF(A2696&lt;&gt;"",(RawData!V2696*ScoringModel!$B$24+RawData!W2696*ScoringModel!$B$25+RawData!X2696*ScoringModel!$B$26+RawData!Y2696*ScoringModel!$B$27+RawData!Z2696*ScoringModel!$B$28+RawData!AA2696*ScoringModel!$B$29+RawData!AB2696*ScoringModel!$B$30)*0.01,"")</f>
        <v/>
      </c>
      <c r="Q2696" s="19"/>
      <c r="R2696" s="19"/>
      <c r="S2696" s="19"/>
      <c r="T2696" s="19"/>
      <c r="U2696" s="19"/>
      <c r="V2696" s="19"/>
    </row>
    <row r="2697" spans="1:22" x14ac:dyDescent="0.25">
      <c r="A2697" t="str">
        <f>IF(RawData!A2697&lt;&gt;"",RawData!A2697,"")</f>
        <v/>
      </c>
      <c r="B2697" t="str">
        <f>IF(RawData!B2697&lt;&gt;"",CONCATENATE(RawData!B2697,", ",RawData!C2697),"")</f>
        <v/>
      </c>
      <c r="C2697" t="str">
        <f>IF(RawData!D2697&lt;&gt;"",RawData!D2697,"")</f>
        <v/>
      </c>
      <c r="D2697" s="28" t="str">
        <f>IF(RawData!E2697&lt;&gt;"",RawData!E2697,"")</f>
        <v/>
      </c>
      <c r="E2697" t="str">
        <f>IF(RawData!F2697&lt;&gt;"",CONCATENATE(RawData!F2697,", ",LEFT(RawData!G2697,1)),"")</f>
        <v/>
      </c>
      <c r="G2697" s="30" t="str">
        <f t="shared" si="42"/>
        <v/>
      </c>
      <c r="H2697" t="str">
        <f>IF(A2697&lt;&gt;"",VLOOKUP(G2697,ScoreRanges!$C$4:$E$8,3),"")</f>
        <v/>
      </c>
      <c r="J2697" s="30" t="str">
        <f>IF(AND(ConversionTable!$F$2&lt;&gt;"",A2697&lt;&gt;""),VLOOKUP(G2697,ConversionTable!B$2:D$402,3),"")</f>
        <v/>
      </c>
      <c r="K2697" t="str">
        <f>IF(AND(ConversionTable!$F$2&lt;&gt;"",A2697&lt;&gt;""),VLOOKUP(J2697,ConversionTable!I$4:K$7,3),"")</f>
        <v/>
      </c>
      <c r="M2697" t="str">
        <f>IF(A2697&lt;&gt;"",(RawData!AC2697*ScoringModel!$B$11+RawData!AD2697*ScoringModel!$B$21+RawData!AE2697*ScoringModel!$B$31)*0.01,"")</f>
        <v/>
      </c>
      <c r="N2697" t="str">
        <f>IF(A2697&lt;&gt;"",(RawData!H2697*ScoringModel!$B$4+RawData!I2697*ScoringModel!$B$5+RawData!J2697*ScoringModel!$B$6+RawData!K2697*ScoringModel!$B$7+RawData!L2697*ScoringModel!$B$8+RawData!M2697*ScoringModel!$B$9+RawData!N2697*ScoringModel!$B$10)*0.01,"")</f>
        <v/>
      </c>
      <c r="O2697" t="str">
        <f>IF(A2697&lt;&gt;"",(RawData!O2697*ScoringModel!$B$14+RawData!P2697*ScoringModel!$B$15+RawData!Q2697*ScoringModel!$B$16+RawData!R2697*ScoringModel!$B$17+RawData!S2697*ScoringModel!$B$18+RawData!T2697*ScoringModel!$B$19+RawData!U2697*ScoringModel!$B$20)*0.01,"")</f>
        <v/>
      </c>
      <c r="P2697" t="str">
        <f>IF(A2697&lt;&gt;"",(RawData!V2697*ScoringModel!$B$24+RawData!W2697*ScoringModel!$B$25+RawData!X2697*ScoringModel!$B$26+RawData!Y2697*ScoringModel!$B$27+RawData!Z2697*ScoringModel!$B$28+RawData!AA2697*ScoringModel!$B$29+RawData!AB2697*ScoringModel!$B$30)*0.01,"")</f>
        <v/>
      </c>
      <c r="Q2697" s="19"/>
      <c r="R2697" s="19"/>
      <c r="S2697" s="19"/>
      <c r="T2697" s="19"/>
      <c r="U2697" s="19"/>
      <c r="V2697" s="19"/>
    </row>
    <row r="2698" spans="1:22" x14ac:dyDescent="0.25">
      <c r="A2698" t="str">
        <f>IF(RawData!A2698&lt;&gt;"",RawData!A2698,"")</f>
        <v/>
      </c>
      <c r="B2698" t="str">
        <f>IF(RawData!B2698&lt;&gt;"",CONCATENATE(RawData!B2698,", ",RawData!C2698),"")</f>
        <v/>
      </c>
      <c r="C2698" t="str">
        <f>IF(RawData!D2698&lt;&gt;"",RawData!D2698,"")</f>
        <v/>
      </c>
      <c r="D2698" s="28" t="str">
        <f>IF(RawData!E2698&lt;&gt;"",RawData!E2698,"")</f>
        <v/>
      </c>
      <c r="E2698" t="str">
        <f>IF(RawData!F2698&lt;&gt;"",CONCATENATE(RawData!F2698,", ",LEFT(RawData!G2698,1)),"")</f>
        <v/>
      </c>
      <c r="G2698" s="30" t="str">
        <f t="shared" si="42"/>
        <v/>
      </c>
      <c r="H2698" t="str">
        <f>IF(A2698&lt;&gt;"",VLOOKUP(G2698,ScoreRanges!$C$4:$E$8,3),"")</f>
        <v/>
      </c>
      <c r="J2698" s="30" t="str">
        <f>IF(AND(ConversionTable!$F$2&lt;&gt;"",A2698&lt;&gt;""),VLOOKUP(G2698,ConversionTable!B$2:D$402,3),"")</f>
        <v/>
      </c>
      <c r="K2698" t="str">
        <f>IF(AND(ConversionTable!$F$2&lt;&gt;"",A2698&lt;&gt;""),VLOOKUP(J2698,ConversionTable!I$4:K$7,3),"")</f>
        <v/>
      </c>
      <c r="M2698" t="str">
        <f>IF(A2698&lt;&gt;"",(RawData!AC2698*ScoringModel!$B$11+RawData!AD2698*ScoringModel!$B$21+RawData!AE2698*ScoringModel!$B$31)*0.01,"")</f>
        <v/>
      </c>
      <c r="N2698" t="str">
        <f>IF(A2698&lt;&gt;"",(RawData!H2698*ScoringModel!$B$4+RawData!I2698*ScoringModel!$B$5+RawData!J2698*ScoringModel!$B$6+RawData!K2698*ScoringModel!$B$7+RawData!L2698*ScoringModel!$B$8+RawData!M2698*ScoringModel!$B$9+RawData!N2698*ScoringModel!$B$10)*0.01,"")</f>
        <v/>
      </c>
      <c r="O2698" t="str">
        <f>IF(A2698&lt;&gt;"",(RawData!O2698*ScoringModel!$B$14+RawData!P2698*ScoringModel!$B$15+RawData!Q2698*ScoringModel!$B$16+RawData!R2698*ScoringModel!$B$17+RawData!S2698*ScoringModel!$B$18+RawData!T2698*ScoringModel!$B$19+RawData!U2698*ScoringModel!$B$20)*0.01,"")</f>
        <v/>
      </c>
      <c r="P2698" t="str">
        <f>IF(A2698&lt;&gt;"",(RawData!V2698*ScoringModel!$B$24+RawData!W2698*ScoringModel!$B$25+RawData!X2698*ScoringModel!$B$26+RawData!Y2698*ScoringModel!$B$27+RawData!Z2698*ScoringModel!$B$28+RawData!AA2698*ScoringModel!$B$29+RawData!AB2698*ScoringModel!$B$30)*0.01,"")</f>
        <v/>
      </c>
      <c r="Q2698" s="19"/>
      <c r="R2698" s="19"/>
      <c r="S2698" s="19"/>
      <c r="T2698" s="19"/>
      <c r="U2698" s="19"/>
      <c r="V2698" s="19"/>
    </row>
    <row r="2699" spans="1:22" x14ac:dyDescent="0.25">
      <c r="A2699" t="str">
        <f>IF(RawData!A2699&lt;&gt;"",RawData!A2699,"")</f>
        <v/>
      </c>
      <c r="B2699" t="str">
        <f>IF(RawData!B2699&lt;&gt;"",CONCATENATE(RawData!B2699,", ",RawData!C2699),"")</f>
        <v/>
      </c>
      <c r="C2699" t="str">
        <f>IF(RawData!D2699&lt;&gt;"",RawData!D2699,"")</f>
        <v/>
      </c>
      <c r="D2699" s="28" t="str">
        <f>IF(RawData!E2699&lt;&gt;"",RawData!E2699,"")</f>
        <v/>
      </c>
      <c r="E2699" t="str">
        <f>IF(RawData!F2699&lt;&gt;"",CONCATENATE(RawData!F2699,", ",LEFT(RawData!G2699,1)),"")</f>
        <v/>
      </c>
      <c r="G2699" s="30" t="str">
        <f t="shared" si="42"/>
        <v/>
      </c>
      <c r="H2699" t="str">
        <f>IF(A2699&lt;&gt;"",VLOOKUP(G2699,ScoreRanges!$C$4:$E$8,3),"")</f>
        <v/>
      </c>
      <c r="J2699" s="30" t="str">
        <f>IF(AND(ConversionTable!$F$2&lt;&gt;"",A2699&lt;&gt;""),VLOOKUP(G2699,ConversionTable!B$2:D$402,3),"")</f>
        <v/>
      </c>
      <c r="K2699" t="str">
        <f>IF(AND(ConversionTable!$F$2&lt;&gt;"",A2699&lt;&gt;""),VLOOKUP(J2699,ConversionTable!I$4:K$7,3),"")</f>
        <v/>
      </c>
      <c r="M2699" t="str">
        <f>IF(A2699&lt;&gt;"",(RawData!AC2699*ScoringModel!$B$11+RawData!AD2699*ScoringModel!$B$21+RawData!AE2699*ScoringModel!$B$31)*0.01,"")</f>
        <v/>
      </c>
      <c r="N2699" t="str">
        <f>IF(A2699&lt;&gt;"",(RawData!H2699*ScoringModel!$B$4+RawData!I2699*ScoringModel!$B$5+RawData!J2699*ScoringModel!$B$6+RawData!K2699*ScoringModel!$B$7+RawData!L2699*ScoringModel!$B$8+RawData!M2699*ScoringModel!$B$9+RawData!N2699*ScoringModel!$B$10)*0.01,"")</f>
        <v/>
      </c>
      <c r="O2699" t="str">
        <f>IF(A2699&lt;&gt;"",(RawData!O2699*ScoringModel!$B$14+RawData!P2699*ScoringModel!$B$15+RawData!Q2699*ScoringModel!$B$16+RawData!R2699*ScoringModel!$B$17+RawData!S2699*ScoringModel!$B$18+RawData!T2699*ScoringModel!$B$19+RawData!U2699*ScoringModel!$B$20)*0.01,"")</f>
        <v/>
      </c>
      <c r="P2699" t="str">
        <f>IF(A2699&lt;&gt;"",(RawData!V2699*ScoringModel!$B$24+RawData!W2699*ScoringModel!$B$25+RawData!X2699*ScoringModel!$B$26+RawData!Y2699*ScoringModel!$B$27+RawData!Z2699*ScoringModel!$B$28+RawData!AA2699*ScoringModel!$B$29+RawData!AB2699*ScoringModel!$B$30)*0.01,"")</f>
        <v/>
      </c>
      <c r="Q2699" s="19"/>
      <c r="R2699" s="19"/>
      <c r="S2699" s="19"/>
      <c r="T2699" s="19"/>
      <c r="U2699" s="19"/>
      <c r="V2699" s="19"/>
    </row>
    <row r="2700" spans="1:22" x14ac:dyDescent="0.25">
      <c r="A2700" t="str">
        <f>IF(RawData!A2700&lt;&gt;"",RawData!A2700,"")</f>
        <v/>
      </c>
      <c r="B2700" t="str">
        <f>IF(RawData!B2700&lt;&gt;"",CONCATENATE(RawData!B2700,", ",RawData!C2700),"")</f>
        <v/>
      </c>
      <c r="C2700" t="str">
        <f>IF(RawData!D2700&lt;&gt;"",RawData!D2700,"")</f>
        <v/>
      </c>
      <c r="D2700" s="28" t="str">
        <f>IF(RawData!E2700&lt;&gt;"",RawData!E2700,"")</f>
        <v/>
      </c>
      <c r="E2700" t="str">
        <f>IF(RawData!F2700&lt;&gt;"",CONCATENATE(RawData!F2700,", ",LEFT(RawData!G2700,1)),"")</f>
        <v/>
      </c>
      <c r="G2700" s="30" t="str">
        <f t="shared" si="42"/>
        <v/>
      </c>
      <c r="H2700" t="str">
        <f>IF(A2700&lt;&gt;"",VLOOKUP(G2700,ScoreRanges!$C$4:$E$8,3),"")</f>
        <v/>
      </c>
      <c r="J2700" s="30" t="str">
        <f>IF(AND(ConversionTable!$F$2&lt;&gt;"",A2700&lt;&gt;""),VLOOKUP(G2700,ConversionTable!B$2:D$402,3),"")</f>
        <v/>
      </c>
      <c r="K2700" t="str">
        <f>IF(AND(ConversionTable!$F$2&lt;&gt;"",A2700&lt;&gt;""),VLOOKUP(J2700,ConversionTable!I$4:K$7,3),"")</f>
        <v/>
      </c>
      <c r="M2700" t="str">
        <f>IF(A2700&lt;&gt;"",(RawData!AC2700*ScoringModel!$B$11+RawData!AD2700*ScoringModel!$B$21+RawData!AE2700*ScoringModel!$B$31)*0.01,"")</f>
        <v/>
      </c>
      <c r="N2700" t="str">
        <f>IF(A2700&lt;&gt;"",(RawData!H2700*ScoringModel!$B$4+RawData!I2700*ScoringModel!$B$5+RawData!J2700*ScoringModel!$B$6+RawData!K2700*ScoringModel!$B$7+RawData!L2700*ScoringModel!$B$8+RawData!M2700*ScoringModel!$B$9+RawData!N2700*ScoringModel!$B$10)*0.01,"")</f>
        <v/>
      </c>
      <c r="O2700" t="str">
        <f>IF(A2700&lt;&gt;"",(RawData!O2700*ScoringModel!$B$14+RawData!P2700*ScoringModel!$B$15+RawData!Q2700*ScoringModel!$B$16+RawData!R2700*ScoringModel!$B$17+RawData!S2700*ScoringModel!$B$18+RawData!T2700*ScoringModel!$B$19+RawData!U2700*ScoringModel!$B$20)*0.01,"")</f>
        <v/>
      </c>
      <c r="P2700" t="str">
        <f>IF(A2700&lt;&gt;"",(RawData!V2700*ScoringModel!$B$24+RawData!W2700*ScoringModel!$B$25+RawData!X2700*ScoringModel!$B$26+RawData!Y2700*ScoringModel!$B$27+RawData!Z2700*ScoringModel!$B$28+RawData!AA2700*ScoringModel!$B$29+RawData!AB2700*ScoringModel!$B$30)*0.01,"")</f>
        <v/>
      </c>
      <c r="Q2700" s="19"/>
      <c r="R2700" s="19"/>
      <c r="S2700" s="19"/>
      <c r="T2700" s="19"/>
      <c r="U2700" s="19"/>
      <c r="V2700" s="19"/>
    </row>
    <row r="2701" spans="1:22" x14ac:dyDescent="0.25">
      <c r="A2701" t="str">
        <f>IF(RawData!A2701&lt;&gt;"",RawData!A2701,"")</f>
        <v/>
      </c>
      <c r="B2701" t="str">
        <f>IF(RawData!B2701&lt;&gt;"",CONCATENATE(RawData!B2701,", ",RawData!C2701),"")</f>
        <v/>
      </c>
      <c r="C2701" t="str">
        <f>IF(RawData!D2701&lt;&gt;"",RawData!D2701,"")</f>
        <v/>
      </c>
      <c r="D2701" s="28" t="str">
        <f>IF(RawData!E2701&lt;&gt;"",RawData!E2701,"")</f>
        <v/>
      </c>
      <c r="E2701" t="str">
        <f>IF(RawData!F2701&lt;&gt;"",CONCATENATE(RawData!F2701,", ",LEFT(RawData!G2701,1)),"")</f>
        <v/>
      </c>
      <c r="G2701" s="30" t="str">
        <f t="shared" si="42"/>
        <v/>
      </c>
      <c r="H2701" t="str">
        <f>IF(A2701&lt;&gt;"",VLOOKUP(G2701,ScoreRanges!$C$4:$E$8,3),"")</f>
        <v/>
      </c>
      <c r="J2701" s="30" t="str">
        <f>IF(AND(ConversionTable!$F$2&lt;&gt;"",A2701&lt;&gt;""),VLOOKUP(G2701,ConversionTable!B$2:D$402,3),"")</f>
        <v/>
      </c>
      <c r="K2701" t="str">
        <f>IF(AND(ConversionTable!$F$2&lt;&gt;"",A2701&lt;&gt;""),VLOOKUP(J2701,ConversionTable!I$4:K$7,3),"")</f>
        <v/>
      </c>
      <c r="M2701" t="str">
        <f>IF(A2701&lt;&gt;"",(RawData!AC2701*ScoringModel!$B$11+RawData!AD2701*ScoringModel!$B$21+RawData!AE2701*ScoringModel!$B$31)*0.01,"")</f>
        <v/>
      </c>
      <c r="N2701" t="str">
        <f>IF(A2701&lt;&gt;"",(RawData!H2701*ScoringModel!$B$4+RawData!I2701*ScoringModel!$B$5+RawData!J2701*ScoringModel!$B$6+RawData!K2701*ScoringModel!$B$7+RawData!L2701*ScoringModel!$B$8+RawData!M2701*ScoringModel!$B$9+RawData!N2701*ScoringModel!$B$10)*0.01,"")</f>
        <v/>
      </c>
      <c r="O2701" t="str">
        <f>IF(A2701&lt;&gt;"",(RawData!O2701*ScoringModel!$B$14+RawData!P2701*ScoringModel!$B$15+RawData!Q2701*ScoringModel!$B$16+RawData!R2701*ScoringModel!$B$17+RawData!S2701*ScoringModel!$B$18+RawData!T2701*ScoringModel!$B$19+RawData!U2701*ScoringModel!$B$20)*0.01,"")</f>
        <v/>
      </c>
      <c r="P2701" t="str">
        <f>IF(A2701&lt;&gt;"",(RawData!V2701*ScoringModel!$B$24+RawData!W2701*ScoringModel!$B$25+RawData!X2701*ScoringModel!$B$26+RawData!Y2701*ScoringModel!$B$27+RawData!Z2701*ScoringModel!$B$28+RawData!AA2701*ScoringModel!$B$29+RawData!AB2701*ScoringModel!$B$30)*0.01,"")</f>
        <v/>
      </c>
      <c r="Q2701" s="19"/>
      <c r="R2701" s="19"/>
      <c r="S2701" s="19"/>
      <c r="T2701" s="19"/>
      <c r="U2701" s="19"/>
      <c r="V2701" s="19"/>
    </row>
    <row r="2702" spans="1:22" x14ac:dyDescent="0.25">
      <c r="A2702" t="str">
        <f>IF(RawData!A2702&lt;&gt;"",RawData!A2702,"")</f>
        <v/>
      </c>
      <c r="B2702" t="str">
        <f>IF(RawData!B2702&lt;&gt;"",CONCATENATE(RawData!B2702,", ",RawData!C2702),"")</f>
        <v/>
      </c>
      <c r="C2702" t="str">
        <f>IF(RawData!D2702&lt;&gt;"",RawData!D2702,"")</f>
        <v/>
      </c>
      <c r="D2702" s="28" t="str">
        <f>IF(RawData!E2702&lt;&gt;"",RawData!E2702,"")</f>
        <v/>
      </c>
      <c r="E2702" t="str">
        <f>IF(RawData!F2702&lt;&gt;"",CONCATENATE(RawData!F2702,", ",LEFT(RawData!G2702,1)),"")</f>
        <v/>
      </c>
      <c r="G2702" s="30" t="str">
        <f t="shared" si="42"/>
        <v/>
      </c>
      <c r="H2702" t="str">
        <f>IF(A2702&lt;&gt;"",VLOOKUP(G2702,ScoreRanges!$C$4:$E$8,3),"")</f>
        <v/>
      </c>
      <c r="J2702" s="30" t="str">
        <f>IF(AND(ConversionTable!$F$2&lt;&gt;"",A2702&lt;&gt;""),VLOOKUP(G2702,ConversionTable!B$2:D$402,3),"")</f>
        <v/>
      </c>
      <c r="K2702" t="str">
        <f>IF(AND(ConversionTable!$F$2&lt;&gt;"",A2702&lt;&gt;""),VLOOKUP(J2702,ConversionTable!I$4:K$7,3),"")</f>
        <v/>
      </c>
      <c r="M2702" t="str">
        <f>IF(A2702&lt;&gt;"",(RawData!AC2702*ScoringModel!$B$11+RawData!AD2702*ScoringModel!$B$21+RawData!AE2702*ScoringModel!$B$31)*0.01,"")</f>
        <v/>
      </c>
      <c r="N2702" t="str">
        <f>IF(A2702&lt;&gt;"",(RawData!H2702*ScoringModel!$B$4+RawData!I2702*ScoringModel!$B$5+RawData!J2702*ScoringModel!$B$6+RawData!K2702*ScoringModel!$B$7+RawData!L2702*ScoringModel!$B$8+RawData!M2702*ScoringModel!$B$9+RawData!N2702*ScoringModel!$B$10)*0.01,"")</f>
        <v/>
      </c>
      <c r="O2702" t="str">
        <f>IF(A2702&lt;&gt;"",(RawData!O2702*ScoringModel!$B$14+RawData!P2702*ScoringModel!$B$15+RawData!Q2702*ScoringModel!$B$16+RawData!R2702*ScoringModel!$B$17+RawData!S2702*ScoringModel!$B$18+RawData!T2702*ScoringModel!$B$19+RawData!U2702*ScoringModel!$B$20)*0.01,"")</f>
        <v/>
      </c>
      <c r="P2702" t="str">
        <f>IF(A2702&lt;&gt;"",(RawData!V2702*ScoringModel!$B$24+RawData!W2702*ScoringModel!$B$25+RawData!X2702*ScoringModel!$B$26+RawData!Y2702*ScoringModel!$B$27+RawData!Z2702*ScoringModel!$B$28+RawData!AA2702*ScoringModel!$B$29+RawData!AB2702*ScoringModel!$B$30)*0.01,"")</f>
        <v/>
      </c>
      <c r="Q2702" s="19"/>
      <c r="R2702" s="19"/>
      <c r="S2702" s="19"/>
      <c r="T2702" s="19"/>
      <c r="U2702" s="19"/>
      <c r="V2702" s="19"/>
    </row>
    <row r="2703" spans="1:22" x14ac:dyDescent="0.25">
      <c r="A2703" t="str">
        <f>IF(RawData!A2703&lt;&gt;"",RawData!A2703,"")</f>
        <v/>
      </c>
      <c r="B2703" t="str">
        <f>IF(RawData!B2703&lt;&gt;"",CONCATENATE(RawData!B2703,", ",RawData!C2703),"")</f>
        <v/>
      </c>
      <c r="C2703" t="str">
        <f>IF(RawData!D2703&lt;&gt;"",RawData!D2703,"")</f>
        <v/>
      </c>
      <c r="D2703" s="28" t="str">
        <f>IF(RawData!E2703&lt;&gt;"",RawData!E2703,"")</f>
        <v/>
      </c>
      <c r="E2703" t="str">
        <f>IF(RawData!F2703&lt;&gt;"",CONCATENATE(RawData!F2703,", ",LEFT(RawData!G2703,1)),"")</f>
        <v/>
      </c>
      <c r="G2703" s="30" t="str">
        <f t="shared" si="42"/>
        <v/>
      </c>
      <c r="H2703" t="str">
        <f>IF(A2703&lt;&gt;"",VLOOKUP(G2703,ScoreRanges!$C$4:$E$8,3),"")</f>
        <v/>
      </c>
      <c r="J2703" s="30" t="str">
        <f>IF(AND(ConversionTable!$F$2&lt;&gt;"",A2703&lt;&gt;""),VLOOKUP(G2703,ConversionTable!B$2:D$402,3),"")</f>
        <v/>
      </c>
      <c r="K2703" t="str">
        <f>IF(AND(ConversionTable!$F$2&lt;&gt;"",A2703&lt;&gt;""),VLOOKUP(J2703,ConversionTable!I$4:K$7,3),"")</f>
        <v/>
      </c>
      <c r="M2703" t="str">
        <f>IF(A2703&lt;&gt;"",(RawData!AC2703*ScoringModel!$B$11+RawData!AD2703*ScoringModel!$B$21+RawData!AE2703*ScoringModel!$B$31)*0.01,"")</f>
        <v/>
      </c>
      <c r="N2703" t="str">
        <f>IF(A2703&lt;&gt;"",(RawData!H2703*ScoringModel!$B$4+RawData!I2703*ScoringModel!$B$5+RawData!J2703*ScoringModel!$B$6+RawData!K2703*ScoringModel!$B$7+RawData!L2703*ScoringModel!$B$8+RawData!M2703*ScoringModel!$B$9+RawData!N2703*ScoringModel!$B$10)*0.01,"")</f>
        <v/>
      </c>
      <c r="O2703" t="str">
        <f>IF(A2703&lt;&gt;"",(RawData!O2703*ScoringModel!$B$14+RawData!P2703*ScoringModel!$B$15+RawData!Q2703*ScoringModel!$B$16+RawData!R2703*ScoringModel!$B$17+RawData!S2703*ScoringModel!$B$18+RawData!T2703*ScoringModel!$B$19+RawData!U2703*ScoringModel!$B$20)*0.01,"")</f>
        <v/>
      </c>
      <c r="P2703" t="str">
        <f>IF(A2703&lt;&gt;"",(RawData!V2703*ScoringModel!$B$24+RawData!W2703*ScoringModel!$B$25+RawData!X2703*ScoringModel!$B$26+RawData!Y2703*ScoringModel!$B$27+RawData!Z2703*ScoringModel!$B$28+RawData!AA2703*ScoringModel!$B$29+RawData!AB2703*ScoringModel!$B$30)*0.01,"")</f>
        <v/>
      </c>
      <c r="Q2703" s="19"/>
      <c r="R2703" s="19"/>
      <c r="S2703" s="19"/>
      <c r="T2703" s="19"/>
      <c r="U2703" s="19"/>
      <c r="V2703" s="19"/>
    </row>
    <row r="2704" spans="1:22" x14ac:dyDescent="0.25">
      <c r="A2704" t="str">
        <f>IF(RawData!A2704&lt;&gt;"",RawData!A2704,"")</f>
        <v/>
      </c>
      <c r="B2704" t="str">
        <f>IF(RawData!B2704&lt;&gt;"",CONCATENATE(RawData!B2704,", ",RawData!C2704),"")</f>
        <v/>
      </c>
      <c r="C2704" t="str">
        <f>IF(RawData!D2704&lt;&gt;"",RawData!D2704,"")</f>
        <v/>
      </c>
      <c r="D2704" s="28" t="str">
        <f>IF(RawData!E2704&lt;&gt;"",RawData!E2704,"")</f>
        <v/>
      </c>
      <c r="E2704" t="str">
        <f>IF(RawData!F2704&lt;&gt;"",CONCATENATE(RawData!F2704,", ",LEFT(RawData!G2704,1)),"")</f>
        <v/>
      </c>
      <c r="G2704" s="30" t="str">
        <f t="shared" si="42"/>
        <v/>
      </c>
      <c r="H2704" t="str">
        <f>IF(A2704&lt;&gt;"",VLOOKUP(G2704,ScoreRanges!$C$4:$E$8,3),"")</f>
        <v/>
      </c>
      <c r="J2704" s="30" t="str">
        <f>IF(AND(ConversionTable!$F$2&lt;&gt;"",A2704&lt;&gt;""),VLOOKUP(G2704,ConversionTable!B$2:D$402,3),"")</f>
        <v/>
      </c>
      <c r="K2704" t="str">
        <f>IF(AND(ConversionTable!$F$2&lt;&gt;"",A2704&lt;&gt;""),VLOOKUP(J2704,ConversionTable!I$4:K$7,3),"")</f>
        <v/>
      </c>
      <c r="M2704" t="str">
        <f>IF(A2704&lt;&gt;"",(RawData!AC2704*ScoringModel!$B$11+RawData!AD2704*ScoringModel!$B$21+RawData!AE2704*ScoringModel!$B$31)*0.01,"")</f>
        <v/>
      </c>
      <c r="N2704" t="str">
        <f>IF(A2704&lt;&gt;"",(RawData!H2704*ScoringModel!$B$4+RawData!I2704*ScoringModel!$B$5+RawData!J2704*ScoringModel!$B$6+RawData!K2704*ScoringModel!$B$7+RawData!L2704*ScoringModel!$B$8+RawData!M2704*ScoringModel!$B$9+RawData!N2704*ScoringModel!$B$10)*0.01,"")</f>
        <v/>
      </c>
      <c r="O2704" t="str">
        <f>IF(A2704&lt;&gt;"",(RawData!O2704*ScoringModel!$B$14+RawData!P2704*ScoringModel!$B$15+RawData!Q2704*ScoringModel!$B$16+RawData!R2704*ScoringModel!$B$17+RawData!S2704*ScoringModel!$B$18+RawData!T2704*ScoringModel!$B$19+RawData!U2704*ScoringModel!$B$20)*0.01,"")</f>
        <v/>
      </c>
      <c r="P2704" t="str">
        <f>IF(A2704&lt;&gt;"",(RawData!V2704*ScoringModel!$B$24+RawData!W2704*ScoringModel!$B$25+RawData!X2704*ScoringModel!$B$26+RawData!Y2704*ScoringModel!$B$27+RawData!Z2704*ScoringModel!$B$28+RawData!AA2704*ScoringModel!$B$29+RawData!AB2704*ScoringModel!$B$30)*0.01,"")</f>
        <v/>
      </c>
      <c r="Q2704" s="19"/>
      <c r="R2704" s="19"/>
      <c r="S2704" s="19"/>
      <c r="T2704" s="19"/>
      <c r="U2704" s="19"/>
      <c r="V2704" s="19"/>
    </row>
    <row r="2705" spans="1:22" x14ac:dyDescent="0.25">
      <c r="A2705" t="str">
        <f>IF(RawData!A2705&lt;&gt;"",RawData!A2705,"")</f>
        <v/>
      </c>
      <c r="B2705" t="str">
        <f>IF(RawData!B2705&lt;&gt;"",CONCATENATE(RawData!B2705,", ",RawData!C2705),"")</f>
        <v/>
      </c>
      <c r="C2705" t="str">
        <f>IF(RawData!D2705&lt;&gt;"",RawData!D2705,"")</f>
        <v/>
      </c>
      <c r="D2705" s="28" t="str">
        <f>IF(RawData!E2705&lt;&gt;"",RawData!E2705,"")</f>
        <v/>
      </c>
      <c r="E2705" t="str">
        <f>IF(RawData!F2705&lt;&gt;"",CONCATENATE(RawData!F2705,", ",LEFT(RawData!G2705,1)),"")</f>
        <v/>
      </c>
      <c r="G2705" s="30" t="str">
        <f t="shared" si="42"/>
        <v/>
      </c>
      <c r="H2705" t="str">
        <f>IF(A2705&lt;&gt;"",VLOOKUP(G2705,ScoreRanges!$C$4:$E$8,3),"")</f>
        <v/>
      </c>
      <c r="J2705" s="30" t="str">
        <f>IF(AND(ConversionTable!$F$2&lt;&gt;"",A2705&lt;&gt;""),VLOOKUP(G2705,ConversionTable!B$2:D$402,3),"")</f>
        <v/>
      </c>
      <c r="K2705" t="str">
        <f>IF(AND(ConversionTable!$F$2&lt;&gt;"",A2705&lt;&gt;""),VLOOKUP(J2705,ConversionTable!I$4:K$7,3),"")</f>
        <v/>
      </c>
      <c r="M2705" t="str">
        <f>IF(A2705&lt;&gt;"",(RawData!AC2705*ScoringModel!$B$11+RawData!AD2705*ScoringModel!$B$21+RawData!AE2705*ScoringModel!$B$31)*0.01,"")</f>
        <v/>
      </c>
      <c r="N2705" t="str">
        <f>IF(A2705&lt;&gt;"",(RawData!H2705*ScoringModel!$B$4+RawData!I2705*ScoringModel!$B$5+RawData!J2705*ScoringModel!$B$6+RawData!K2705*ScoringModel!$B$7+RawData!L2705*ScoringModel!$B$8+RawData!M2705*ScoringModel!$B$9+RawData!N2705*ScoringModel!$B$10)*0.01,"")</f>
        <v/>
      </c>
      <c r="O2705" t="str">
        <f>IF(A2705&lt;&gt;"",(RawData!O2705*ScoringModel!$B$14+RawData!P2705*ScoringModel!$B$15+RawData!Q2705*ScoringModel!$B$16+RawData!R2705*ScoringModel!$B$17+RawData!S2705*ScoringModel!$B$18+RawData!T2705*ScoringModel!$B$19+RawData!U2705*ScoringModel!$B$20)*0.01,"")</f>
        <v/>
      </c>
      <c r="P2705" t="str">
        <f>IF(A2705&lt;&gt;"",(RawData!V2705*ScoringModel!$B$24+RawData!W2705*ScoringModel!$B$25+RawData!X2705*ScoringModel!$B$26+RawData!Y2705*ScoringModel!$B$27+RawData!Z2705*ScoringModel!$B$28+RawData!AA2705*ScoringModel!$B$29+RawData!AB2705*ScoringModel!$B$30)*0.01,"")</f>
        <v/>
      </c>
      <c r="Q2705" s="19"/>
      <c r="R2705" s="19"/>
      <c r="S2705" s="19"/>
      <c r="T2705" s="19"/>
      <c r="U2705" s="19"/>
      <c r="V2705" s="19"/>
    </row>
    <row r="2706" spans="1:22" x14ac:dyDescent="0.25">
      <c r="A2706" t="str">
        <f>IF(RawData!A2706&lt;&gt;"",RawData!A2706,"")</f>
        <v/>
      </c>
      <c r="B2706" t="str">
        <f>IF(RawData!B2706&lt;&gt;"",CONCATENATE(RawData!B2706,", ",RawData!C2706),"")</f>
        <v/>
      </c>
      <c r="C2706" t="str">
        <f>IF(RawData!D2706&lt;&gt;"",RawData!D2706,"")</f>
        <v/>
      </c>
      <c r="D2706" s="28" t="str">
        <f>IF(RawData!E2706&lt;&gt;"",RawData!E2706,"")</f>
        <v/>
      </c>
      <c r="E2706" t="str">
        <f>IF(RawData!F2706&lt;&gt;"",CONCATENATE(RawData!F2706,", ",LEFT(RawData!G2706,1)),"")</f>
        <v/>
      </c>
      <c r="G2706" s="30" t="str">
        <f t="shared" si="42"/>
        <v/>
      </c>
      <c r="H2706" t="str">
        <f>IF(A2706&lt;&gt;"",VLOOKUP(G2706,ScoreRanges!$C$4:$E$8,3),"")</f>
        <v/>
      </c>
      <c r="J2706" s="30" t="str">
        <f>IF(AND(ConversionTable!$F$2&lt;&gt;"",A2706&lt;&gt;""),VLOOKUP(G2706,ConversionTable!B$2:D$402,3),"")</f>
        <v/>
      </c>
      <c r="K2706" t="str">
        <f>IF(AND(ConversionTable!$F$2&lt;&gt;"",A2706&lt;&gt;""),VLOOKUP(J2706,ConversionTable!I$4:K$7,3),"")</f>
        <v/>
      </c>
      <c r="M2706" t="str">
        <f>IF(A2706&lt;&gt;"",(RawData!AC2706*ScoringModel!$B$11+RawData!AD2706*ScoringModel!$B$21+RawData!AE2706*ScoringModel!$B$31)*0.01,"")</f>
        <v/>
      </c>
      <c r="N2706" t="str">
        <f>IF(A2706&lt;&gt;"",(RawData!H2706*ScoringModel!$B$4+RawData!I2706*ScoringModel!$B$5+RawData!J2706*ScoringModel!$B$6+RawData!K2706*ScoringModel!$B$7+RawData!L2706*ScoringModel!$B$8+RawData!M2706*ScoringModel!$B$9+RawData!N2706*ScoringModel!$B$10)*0.01,"")</f>
        <v/>
      </c>
      <c r="O2706" t="str">
        <f>IF(A2706&lt;&gt;"",(RawData!O2706*ScoringModel!$B$14+RawData!P2706*ScoringModel!$B$15+RawData!Q2706*ScoringModel!$B$16+RawData!R2706*ScoringModel!$B$17+RawData!S2706*ScoringModel!$B$18+RawData!T2706*ScoringModel!$B$19+RawData!U2706*ScoringModel!$B$20)*0.01,"")</f>
        <v/>
      </c>
      <c r="P2706" t="str">
        <f>IF(A2706&lt;&gt;"",(RawData!V2706*ScoringModel!$B$24+RawData!W2706*ScoringModel!$B$25+RawData!X2706*ScoringModel!$B$26+RawData!Y2706*ScoringModel!$B$27+RawData!Z2706*ScoringModel!$B$28+RawData!AA2706*ScoringModel!$B$29+RawData!AB2706*ScoringModel!$B$30)*0.01,"")</f>
        <v/>
      </c>
      <c r="Q2706" s="19"/>
      <c r="R2706" s="19"/>
      <c r="S2706" s="19"/>
      <c r="T2706" s="19"/>
      <c r="U2706" s="19"/>
      <c r="V2706" s="19"/>
    </row>
    <row r="2707" spans="1:22" x14ac:dyDescent="0.25">
      <c r="A2707" t="str">
        <f>IF(RawData!A2707&lt;&gt;"",RawData!A2707,"")</f>
        <v/>
      </c>
      <c r="B2707" t="str">
        <f>IF(RawData!B2707&lt;&gt;"",CONCATENATE(RawData!B2707,", ",RawData!C2707),"")</f>
        <v/>
      </c>
      <c r="C2707" t="str">
        <f>IF(RawData!D2707&lt;&gt;"",RawData!D2707,"")</f>
        <v/>
      </c>
      <c r="D2707" s="28" t="str">
        <f>IF(RawData!E2707&lt;&gt;"",RawData!E2707,"")</f>
        <v/>
      </c>
      <c r="E2707" t="str">
        <f>IF(RawData!F2707&lt;&gt;"",CONCATENATE(RawData!F2707,", ",LEFT(RawData!G2707,1)),"")</f>
        <v/>
      </c>
      <c r="G2707" s="30" t="str">
        <f t="shared" si="42"/>
        <v/>
      </c>
      <c r="H2707" t="str">
        <f>IF(A2707&lt;&gt;"",VLOOKUP(G2707,ScoreRanges!$C$4:$E$8,3),"")</f>
        <v/>
      </c>
      <c r="J2707" s="30" t="str">
        <f>IF(AND(ConversionTable!$F$2&lt;&gt;"",A2707&lt;&gt;""),VLOOKUP(G2707,ConversionTable!B$2:D$402,3),"")</f>
        <v/>
      </c>
      <c r="K2707" t="str">
        <f>IF(AND(ConversionTable!$F$2&lt;&gt;"",A2707&lt;&gt;""),VLOOKUP(J2707,ConversionTable!I$4:K$7,3),"")</f>
        <v/>
      </c>
      <c r="M2707" t="str">
        <f>IF(A2707&lt;&gt;"",(RawData!AC2707*ScoringModel!$B$11+RawData!AD2707*ScoringModel!$B$21+RawData!AE2707*ScoringModel!$B$31)*0.01,"")</f>
        <v/>
      </c>
      <c r="N2707" t="str">
        <f>IF(A2707&lt;&gt;"",(RawData!H2707*ScoringModel!$B$4+RawData!I2707*ScoringModel!$B$5+RawData!J2707*ScoringModel!$B$6+RawData!K2707*ScoringModel!$B$7+RawData!L2707*ScoringModel!$B$8+RawData!M2707*ScoringModel!$B$9+RawData!N2707*ScoringModel!$B$10)*0.01,"")</f>
        <v/>
      </c>
      <c r="O2707" t="str">
        <f>IF(A2707&lt;&gt;"",(RawData!O2707*ScoringModel!$B$14+RawData!P2707*ScoringModel!$B$15+RawData!Q2707*ScoringModel!$B$16+RawData!R2707*ScoringModel!$B$17+RawData!S2707*ScoringModel!$B$18+RawData!T2707*ScoringModel!$B$19+RawData!U2707*ScoringModel!$B$20)*0.01,"")</f>
        <v/>
      </c>
      <c r="P2707" t="str">
        <f>IF(A2707&lt;&gt;"",(RawData!V2707*ScoringModel!$B$24+RawData!W2707*ScoringModel!$B$25+RawData!X2707*ScoringModel!$B$26+RawData!Y2707*ScoringModel!$B$27+RawData!Z2707*ScoringModel!$B$28+RawData!AA2707*ScoringModel!$B$29+RawData!AB2707*ScoringModel!$B$30)*0.01,"")</f>
        <v/>
      </c>
      <c r="Q2707" s="19"/>
      <c r="R2707" s="19"/>
      <c r="S2707" s="19"/>
      <c r="T2707" s="19"/>
      <c r="U2707" s="19"/>
      <c r="V2707" s="19"/>
    </row>
    <row r="2708" spans="1:22" x14ac:dyDescent="0.25">
      <c r="A2708" t="str">
        <f>IF(RawData!A2708&lt;&gt;"",RawData!A2708,"")</f>
        <v/>
      </c>
      <c r="B2708" t="str">
        <f>IF(RawData!B2708&lt;&gt;"",CONCATENATE(RawData!B2708,", ",RawData!C2708),"")</f>
        <v/>
      </c>
      <c r="C2708" t="str">
        <f>IF(RawData!D2708&lt;&gt;"",RawData!D2708,"")</f>
        <v/>
      </c>
      <c r="D2708" s="28" t="str">
        <f>IF(RawData!E2708&lt;&gt;"",RawData!E2708,"")</f>
        <v/>
      </c>
      <c r="E2708" t="str">
        <f>IF(RawData!F2708&lt;&gt;"",CONCATENATE(RawData!F2708,", ",LEFT(RawData!G2708,1)),"")</f>
        <v/>
      </c>
      <c r="G2708" s="30" t="str">
        <f t="shared" si="42"/>
        <v/>
      </c>
      <c r="H2708" t="str">
        <f>IF(A2708&lt;&gt;"",VLOOKUP(G2708,ScoreRanges!$C$4:$E$8,3),"")</f>
        <v/>
      </c>
      <c r="J2708" s="30" t="str">
        <f>IF(AND(ConversionTable!$F$2&lt;&gt;"",A2708&lt;&gt;""),VLOOKUP(G2708,ConversionTable!B$2:D$402,3),"")</f>
        <v/>
      </c>
      <c r="K2708" t="str">
        <f>IF(AND(ConversionTable!$F$2&lt;&gt;"",A2708&lt;&gt;""),VLOOKUP(J2708,ConversionTable!I$4:K$7,3),"")</f>
        <v/>
      </c>
      <c r="M2708" t="str">
        <f>IF(A2708&lt;&gt;"",(RawData!AC2708*ScoringModel!$B$11+RawData!AD2708*ScoringModel!$B$21+RawData!AE2708*ScoringModel!$B$31)*0.01,"")</f>
        <v/>
      </c>
      <c r="N2708" t="str">
        <f>IF(A2708&lt;&gt;"",(RawData!H2708*ScoringModel!$B$4+RawData!I2708*ScoringModel!$B$5+RawData!J2708*ScoringModel!$B$6+RawData!K2708*ScoringModel!$B$7+RawData!L2708*ScoringModel!$B$8+RawData!M2708*ScoringModel!$B$9+RawData!N2708*ScoringModel!$B$10)*0.01,"")</f>
        <v/>
      </c>
      <c r="O2708" t="str">
        <f>IF(A2708&lt;&gt;"",(RawData!O2708*ScoringModel!$B$14+RawData!P2708*ScoringModel!$B$15+RawData!Q2708*ScoringModel!$B$16+RawData!R2708*ScoringModel!$B$17+RawData!S2708*ScoringModel!$B$18+RawData!T2708*ScoringModel!$B$19+RawData!U2708*ScoringModel!$B$20)*0.01,"")</f>
        <v/>
      </c>
      <c r="P2708" t="str">
        <f>IF(A2708&lt;&gt;"",(RawData!V2708*ScoringModel!$B$24+RawData!W2708*ScoringModel!$B$25+RawData!X2708*ScoringModel!$B$26+RawData!Y2708*ScoringModel!$B$27+RawData!Z2708*ScoringModel!$B$28+RawData!AA2708*ScoringModel!$B$29+RawData!AB2708*ScoringModel!$B$30)*0.01,"")</f>
        <v/>
      </c>
      <c r="Q2708" s="19"/>
      <c r="R2708" s="19"/>
      <c r="S2708" s="19"/>
      <c r="T2708" s="19"/>
      <c r="U2708" s="19"/>
      <c r="V2708" s="19"/>
    </row>
    <row r="2709" spans="1:22" x14ac:dyDescent="0.25">
      <c r="A2709" t="str">
        <f>IF(RawData!A2709&lt;&gt;"",RawData!A2709,"")</f>
        <v/>
      </c>
      <c r="B2709" t="str">
        <f>IF(RawData!B2709&lt;&gt;"",CONCATENATE(RawData!B2709,", ",RawData!C2709),"")</f>
        <v/>
      </c>
      <c r="C2709" t="str">
        <f>IF(RawData!D2709&lt;&gt;"",RawData!D2709,"")</f>
        <v/>
      </c>
      <c r="D2709" s="28" t="str">
        <f>IF(RawData!E2709&lt;&gt;"",RawData!E2709,"")</f>
        <v/>
      </c>
      <c r="E2709" t="str">
        <f>IF(RawData!F2709&lt;&gt;"",CONCATENATE(RawData!F2709,", ",LEFT(RawData!G2709,1)),"")</f>
        <v/>
      </c>
      <c r="G2709" s="30" t="str">
        <f t="shared" si="42"/>
        <v/>
      </c>
      <c r="H2709" t="str">
        <f>IF(A2709&lt;&gt;"",VLOOKUP(G2709,ScoreRanges!$C$4:$E$8,3),"")</f>
        <v/>
      </c>
      <c r="J2709" s="30" t="str">
        <f>IF(AND(ConversionTable!$F$2&lt;&gt;"",A2709&lt;&gt;""),VLOOKUP(G2709,ConversionTable!B$2:D$402,3),"")</f>
        <v/>
      </c>
      <c r="K2709" t="str">
        <f>IF(AND(ConversionTable!$F$2&lt;&gt;"",A2709&lt;&gt;""),VLOOKUP(J2709,ConversionTable!I$4:K$7,3),"")</f>
        <v/>
      </c>
      <c r="M2709" t="str">
        <f>IF(A2709&lt;&gt;"",(RawData!AC2709*ScoringModel!$B$11+RawData!AD2709*ScoringModel!$B$21+RawData!AE2709*ScoringModel!$B$31)*0.01,"")</f>
        <v/>
      </c>
      <c r="N2709" t="str">
        <f>IF(A2709&lt;&gt;"",(RawData!H2709*ScoringModel!$B$4+RawData!I2709*ScoringModel!$B$5+RawData!J2709*ScoringModel!$B$6+RawData!K2709*ScoringModel!$B$7+RawData!L2709*ScoringModel!$B$8+RawData!M2709*ScoringModel!$B$9+RawData!N2709*ScoringModel!$B$10)*0.01,"")</f>
        <v/>
      </c>
      <c r="O2709" t="str">
        <f>IF(A2709&lt;&gt;"",(RawData!O2709*ScoringModel!$B$14+RawData!P2709*ScoringModel!$B$15+RawData!Q2709*ScoringModel!$B$16+RawData!R2709*ScoringModel!$B$17+RawData!S2709*ScoringModel!$B$18+RawData!T2709*ScoringModel!$B$19+RawData!U2709*ScoringModel!$B$20)*0.01,"")</f>
        <v/>
      </c>
      <c r="P2709" t="str">
        <f>IF(A2709&lt;&gt;"",(RawData!V2709*ScoringModel!$B$24+RawData!W2709*ScoringModel!$B$25+RawData!X2709*ScoringModel!$B$26+RawData!Y2709*ScoringModel!$B$27+RawData!Z2709*ScoringModel!$B$28+RawData!AA2709*ScoringModel!$B$29+RawData!AB2709*ScoringModel!$B$30)*0.01,"")</f>
        <v/>
      </c>
      <c r="Q2709" s="19"/>
      <c r="R2709" s="19"/>
      <c r="S2709" s="19"/>
      <c r="T2709" s="19"/>
      <c r="U2709" s="19"/>
      <c r="V2709" s="19"/>
    </row>
    <row r="2710" spans="1:22" x14ac:dyDescent="0.25">
      <c r="A2710" t="str">
        <f>IF(RawData!A2710&lt;&gt;"",RawData!A2710,"")</f>
        <v/>
      </c>
      <c r="B2710" t="str">
        <f>IF(RawData!B2710&lt;&gt;"",CONCATENATE(RawData!B2710,", ",RawData!C2710),"")</f>
        <v/>
      </c>
      <c r="C2710" t="str">
        <f>IF(RawData!D2710&lt;&gt;"",RawData!D2710,"")</f>
        <v/>
      </c>
      <c r="D2710" s="28" t="str">
        <f>IF(RawData!E2710&lt;&gt;"",RawData!E2710,"")</f>
        <v/>
      </c>
      <c r="E2710" t="str">
        <f>IF(RawData!F2710&lt;&gt;"",CONCATENATE(RawData!F2710,", ",LEFT(RawData!G2710,1)),"")</f>
        <v/>
      </c>
      <c r="G2710" s="30" t="str">
        <f t="shared" si="42"/>
        <v/>
      </c>
      <c r="H2710" t="str">
        <f>IF(A2710&lt;&gt;"",VLOOKUP(G2710,ScoreRanges!$C$4:$E$8,3),"")</f>
        <v/>
      </c>
      <c r="J2710" s="30" t="str">
        <f>IF(AND(ConversionTable!$F$2&lt;&gt;"",A2710&lt;&gt;""),VLOOKUP(G2710,ConversionTable!B$2:D$402,3),"")</f>
        <v/>
      </c>
      <c r="K2710" t="str">
        <f>IF(AND(ConversionTable!$F$2&lt;&gt;"",A2710&lt;&gt;""),VLOOKUP(J2710,ConversionTable!I$4:K$7,3),"")</f>
        <v/>
      </c>
      <c r="M2710" t="str">
        <f>IF(A2710&lt;&gt;"",(RawData!AC2710*ScoringModel!$B$11+RawData!AD2710*ScoringModel!$B$21+RawData!AE2710*ScoringModel!$B$31)*0.01,"")</f>
        <v/>
      </c>
      <c r="N2710" t="str">
        <f>IF(A2710&lt;&gt;"",(RawData!H2710*ScoringModel!$B$4+RawData!I2710*ScoringModel!$B$5+RawData!J2710*ScoringModel!$B$6+RawData!K2710*ScoringModel!$B$7+RawData!L2710*ScoringModel!$B$8+RawData!M2710*ScoringModel!$B$9+RawData!N2710*ScoringModel!$B$10)*0.01,"")</f>
        <v/>
      </c>
      <c r="O2710" t="str">
        <f>IF(A2710&lt;&gt;"",(RawData!O2710*ScoringModel!$B$14+RawData!P2710*ScoringModel!$B$15+RawData!Q2710*ScoringModel!$B$16+RawData!R2710*ScoringModel!$B$17+RawData!S2710*ScoringModel!$B$18+RawData!T2710*ScoringModel!$B$19+RawData!U2710*ScoringModel!$B$20)*0.01,"")</f>
        <v/>
      </c>
      <c r="P2710" t="str">
        <f>IF(A2710&lt;&gt;"",(RawData!V2710*ScoringModel!$B$24+RawData!W2710*ScoringModel!$B$25+RawData!X2710*ScoringModel!$B$26+RawData!Y2710*ScoringModel!$B$27+RawData!Z2710*ScoringModel!$B$28+RawData!AA2710*ScoringModel!$B$29+RawData!AB2710*ScoringModel!$B$30)*0.01,"")</f>
        <v/>
      </c>
      <c r="Q2710" s="19"/>
      <c r="R2710" s="19"/>
      <c r="S2710" s="19"/>
      <c r="T2710" s="19"/>
      <c r="U2710" s="19"/>
      <c r="V2710" s="19"/>
    </row>
    <row r="2711" spans="1:22" x14ac:dyDescent="0.25">
      <c r="A2711" t="str">
        <f>IF(RawData!A2711&lt;&gt;"",RawData!A2711,"")</f>
        <v/>
      </c>
      <c r="B2711" t="str">
        <f>IF(RawData!B2711&lt;&gt;"",CONCATENATE(RawData!B2711,", ",RawData!C2711),"")</f>
        <v/>
      </c>
      <c r="C2711" t="str">
        <f>IF(RawData!D2711&lt;&gt;"",RawData!D2711,"")</f>
        <v/>
      </c>
      <c r="D2711" s="28" t="str">
        <f>IF(RawData!E2711&lt;&gt;"",RawData!E2711,"")</f>
        <v/>
      </c>
      <c r="E2711" t="str">
        <f>IF(RawData!F2711&lt;&gt;"",CONCATENATE(RawData!F2711,", ",LEFT(RawData!G2711,1)),"")</f>
        <v/>
      </c>
      <c r="G2711" s="30" t="str">
        <f t="shared" si="42"/>
        <v/>
      </c>
      <c r="H2711" t="str">
        <f>IF(A2711&lt;&gt;"",VLOOKUP(G2711,ScoreRanges!$C$4:$E$8,3),"")</f>
        <v/>
      </c>
      <c r="J2711" s="30" t="str">
        <f>IF(AND(ConversionTable!$F$2&lt;&gt;"",A2711&lt;&gt;""),VLOOKUP(G2711,ConversionTable!B$2:D$402,3),"")</f>
        <v/>
      </c>
      <c r="K2711" t="str">
        <f>IF(AND(ConversionTable!$F$2&lt;&gt;"",A2711&lt;&gt;""),VLOOKUP(J2711,ConversionTable!I$4:K$7,3),"")</f>
        <v/>
      </c>
      <c r="M2711" t="str">
        <f>IF(A2711&lt;&gt;"",(RawData!AC2711*ScoringModel!$B$11+RawData!AD2711*ScoringModel!$B$21+RawData!AE2711*ScoringModel!$B$31)*0.01,"")</f>
        <v/>
      </c>
      <c r="N2711" t="str">
        <f>IF(A2711&lt;&gt;"",(RawData!H2711*ScoringModel!$B$4+RawData!I2711*ScoringModel!$B$5+RawData!J2711*ScoringModel!$B$6+RawData!K2711*ScoringModel!$B$7+RawData!L2711*ScoringModel!$B$8+RawData!M2711*ScoringModel!$B$9+RawData!N2711*ScoringModel!$B$10)*0.01,"")</f>
        <v/>
      </c>
      <c r="O2711" t="str">
        <f>IF(A2711&lt;&gt;"",(RawData!O2711*ScoringModel!$B$14+RawData!P2711*ScoringModel!$B$15+RawData!Q2711*ScoringModel!$B$16+RawData!R2711*ScoringModel!$B$17+RawData!S2711*ScoringModel!$B$18+RawData!T2711*ScoringModel!$B$19+RawData!U2711*ScoringModel!$B$20)*0.01,"")</f>
        <v/>
      </c>
      <c r="P2711" t="str">
        <f>IF(A2711&lt;&gt;"",(RawData!V2711*ScoringModel!$B$24+RawData!W2711*ScoringModel!$B$25+RawData!X2711*ScoringModel!$B$26+RawData!Y2711*ScoringModel!$B$27+RawData!Z2711*ScoringModel!$B$28+RawData!AA2711*ScoringModel!$B$29+RawData!AB2711*ScoringModel!$B$30)*0.01,"")</f>
        <v/>
      </c>
      <c r="Q2711" s="19"/>
      <c r="R2711" s="19"/>
      <c r="S2711" s="19"/>
      <c r="T2711" s="19"/>
      <c r="U2711" s="19"/>
      <c r="V2711" s="19"/>
    </row>
    <row r="2712" spans="1:22" x14ac:dyDescent="0.25">
      <c r="A2712" t="str">
        <f>IF(RawData!A2712&lt;&gt;"",RawData!A2712,"")</f>
        <v/>
      </c>
      <c r="B2712" t="str">
        <f>IF(RawData!B2712&lt;&gt;"",CONCATENATE(RawData!B2712,", ",RawData!C2712),"")</f>
        <v/>
      </c>
      <c r="C2712" t="str">
        <f>IF(RawData!D2712&lt;&gt;"",RawData!D2712,"")</f>
        <v/>
      </c>
      <c r="D2712" s="28" t="str">
        <f>IF(RawData!E2712&lt;&gt;"",RawData!E2712,"")</f>
        <v/>
      </c>
      <c r="E2712" t="str">
        <f>IF(RawData!F2712&lt;&gt;"",CONCATENATE(RawData!F2712,", ",LEFT(RawData!G2712,1)),"")</f>
        <v/>
      </c>
      <c r="G2712" s="30" t="str">
        <f t="shared" si="42"/>
        <v/>
      </c>
      <c r="H2712" t="str">
        <f>IF(A2712&lt;&gt;"",VLOOKUP(G2712,ScoreRanges!$C$4:$E$8,3),"")</f>
        <v/>
      </c>
      <c r="J2712" s="30" t="str">
        <f>IF(AND(ConversionTable!$F$2&lt;&gt;"",A2712&lt;&gt;""),VLOOKUP(G2712,ConversionTable!B$2:D$402,3),"")</f>
        <v/>
      </c>
      <c r="K2712" t="str">
        <f>IF(AND(ConversionTable!$F$2&lt;&gt;"",A2712&lt;&gt;""),VLOOKUP(J2712,ConversionTable!I$4:K$7,3),"")</f>
        <v/>
      </c>
      <c r="M2712" t="str">
        <f>IF(A2712&lt;&gt;"",(RawData!AC2712*ScoringModel!$B$11+RawData!AD2712*ScoringModel!$B$21+RawData!AE2712*ScoringModel!$B$31)*0.01,"")</f>
        <v/>
      </c>
      <c r="N2712" t="str">
        <f>IF(A2712&lt;&gt;"",(RawData!H2712*ScoringModel!$B$4+RawData!I2712*ScoringModel!$B$5+RawData!J2712*ScoringModel!$B$6+RawData!K2712*ScoringModel!$B$7+RawData!L2712*ScoringModel!$B$8+RawData!M2712*ScoringModel!$B$9+RawData!N2712*ScoringModel!$B$10)*0.01,"")</f>
        <v/>
      </c>
      <c r="O2712" t="str">
        <f>IF(A2712&lt;&gt;"",(RawData!O2712*ScoringModel!$B$14+RawData!P2712*ScoringModel!$B$15+RawData!Q2712*ScoringModel!$B$16+RawData!R2712*ScoringModel!$B$17+RawData!S2712*ScoringModel!$B$18+RawData!T2712*ScoringModel!$B$19+RawData!U2712*ScoringModel!$B$20)*0.01,"")</f>
        <v/>
      </c>
      <c r="P2712" t="str">
        <f>IF(A2712&lt;&gt;"",(RawData!V2712*ScoringModel!$B$24+RawData!W2712*ScoringModel!$B$25+RawData!X2712*ScoringModel!$B$26+RawData!Y2712*ScoringModel!$B$27+RawData!Z2712*ScoringModel!$B$28+RawData!AA2712*ScoringModel!$B$29+RawData!AB2712*ScoringModel!$B$30)*0.01,"")</f>
        <v/>
      </c>
      <c r="Q2712" s="19"/>
      <c r="R2712" s="19"/>
      <c r="S2712" s="19"/>
      <c r="T2712" s="19"/>
      <c r="U2712" s="19"/>
      <c r="V2712" s="19"/>
    </row>
    <row r="2713" spans="1:22" x14ac:dyDescent="0.25">
      <c r="A2713" t="str">
        <f>IF(RawData!A2713&lt;&gt;"",RawData!A2713,"")</f>
        <v/>
      </c>
      <c r="B2713" t="str">
        <f>IF(RawData!B2713&lt;&gt;"",CONCATENATE(RawData!B2713,", ",RawData!C2713),"")</f>
        <v/>
      </c>
      <c r="C2713" t="str">
        <f>IF(RawData!D2713&lt;&gt;"",RawData!D2713,"")</f>
        <v/>
      </c>
      <c r="D2713" s="28" t="str">
        <f>IF(RawData!E2713&lt;&gt;"",RawData!E2713,"")</f>
        <v/>
      </c>
      <c r="E2713" t="str">
        <f>IF(RawData!F2713&lt;&gt;"",CONCATENATE(RawData!F2713,", ",LEFT(RawData!G2713,1)),"")</f>
        <v/>
      </c>
      <c r="G2713" s="30" t="str">
        <f t="shared" si="42"/>
        <v/>
      </c>
      <c r="H2713" t="str">
        <f>IF(A2713&lt;&gt;"",VLOOKUP(G2713,ScoreRanges!$C$4:$E$8,3),"")</f>
        <v/>
      </c>
      <c r="J2713" s="30" t="str">
        <f>IF(AND(ConversionTable!$F$2&lt;&gt;"",A2713&lt;&gt;""),VLOOKUP(G2713,ConversionTable!B$2:D$402,3),"")</f>
        <v/>
      </c>
      <c r="K2713" t="str">
        <f>IF(AND(ConversionTable!$F$2&lt;&gt;"",A2713&lt;&gt;""),VLOOKUP(J2713,ConversionTable!I$4:K$7,3),"")</f>
        <v/>
      </c>
      <c r="M2713" t="str">
        <f>IF(A2713&lt;&gt;"",(RawData!AC2713*ScoringModel!$B$11+RawData!AD2713*ScoringModel!$B$21+RawData!AE2713*ScoringModel!$B$31)*0.01,"")</f>
        <v/>
      </c>
      <c r="N2713" t="str">
        <f>IF(A2713&lt;&gt;"",(RawData!H2713*ScoringModel!$B$4+RawData!I2713*ScoringModel!$B$5+RawData!J2713*ScoringModel!$B$6+RawData!K2713*ScoringModel!$B$7+RawData!L2713*ScoringModel!$B$8+RawData!M2713*ScoringModel!$B$9+RawData!N2713*ScoringModel!$B$10)*0.01,"")</f>
        <v/>
      </c>
      <c r="O2713" t="str">
        <f>IF(A2713&lt;&gt;"",(RawData!O2713*ScoringModel!$B$14+RawData!P2713*ScoringModel!$B$15+RawData!Q2713*ScoringModel!$B$16+RawData!R2713*ScoringModel!$B$17+RawData!S2713*ScoringModel!$B$18+RawData!T2713*ScoringModel!$B$19+RawData!U2713*ScoringModel!$B$20)*0.01,"")</f>
        <v/>
      </c>
      <c r="P2713" t="str">
        <f>IF(A2713&lt;&gt;"",(RawData!V2713*ScoringModel!$B$24+RawData!W2713*ScoringModel!$B$25+RawData!X2713*ScoringModel!$B$26+RawData!Y2713*ScoringModel!$B$27+RawData!Z2713*ScoringModel!$B$28+RawData!AA2713*ScoringModel!$B$29+RawData!AB2713*ScoringModel!$B$30)*0.01,"")</f>
        <v/>
      </c>
      <c r="Q2713" s="19"/>
      <c r="R2713" s="19"/>
      <c r="S2713" s="19"/>
      <c r="T2713" s="19"/>
      <c r="U2713" s="19"/>
      <c r="V2713" s="19"/>
    </row>
    <row r="2714" spans="1:22" x14ac:dyDescent="0.25">
      <c r="A2714" t="str">
        <f>IF(RawData!A2714&lt;&gt;"",RawData!A2714,"")</f>
        <v/>
      </c>
      <c r="B2714" t="str">
        <f>IF(RawData!B2714&lt;&gt;"",CONCATENATE(RawData!B2714,", ",RawData!C2714),"")</f>
        <v/>
      </c>
      <c r="C2714" t="str">
        <f>IF(RawData!D2714&lt;&gt;"",RawData!D2714,"")</f>
        <v/>
      </c>
      <c r="D2714" s="28" t="str">
        <f>IF(RawData!E2714&lt;&gt;"",RawData!E2714,"")</f>
        <v/>
      </c>
      <c r="E2714" t="str">
        <f>IF(RawData!F2714&lt;&gt;"",CONCATENATE(RawData!F2714,", ",LEFT(RawData!G2714,1)),"")</f>
        <v/>
      </c>
      <c r="G2714" s="30" t="str">
        <f t="shared" si="42"/>
        <v/>
      </c>
      <c r="H2714" t="str">
        <f>IF(A2714&lt;&gt;"",VLOOKUP(G2714,ScoreRanges!$C$4:$E$8,3),"")</f>
        <v/>
      </c>
      <c r="J2714" s="30" t="str">
        <f>IF(AND(ConversionTable!$F$2&lt;&gt;"",A2714&lt;&gt;""),VLOOKUP(G2714,ConversionTable!B$2:D$402,3),"")</f>
        <v/>
      </c>
      <c r="K2714" t="str">
        <f>IF(AND(ConversionTable!$F$2&lt;&gt;"",A2714&lt;&gt;""),VLOOKUP(J2714,ConversionTable!I$4:K$7,3),"")</f>
        <v/>
      </c>
      <c r="M2714" t="str">
        <f>IF(A2714&lt;&gt;"",(RawData!AC2714*ScoringModel!$B$11+RawData!AD2714*ScoringModel!$B$21+RawData!AE2714*ScoringModel!$B$31)*0.01,"")</f>
        <v/>
      </c>
      <c r="N2714" t="str">
        <f>IF(A2714&lt;&gt;"",(RawData!H2714*ScoringModel!$B$4+RawData!I2714*ScoringModel!$B$5+RawData!J2714*ScoringModel!$B$6+RawData!K2714*ScoringModel!$B$7+RawData!L2714*ScoringModel!$B$8+RawData!M2714*ScoringModel!$B$9+RawData!N2714*ScoringModel!$B$10)*0.01,"")</f>
        <v/>
      </c>
      <c r="O2714" t="str">
        <f>IF(A2714&lt;&gt;"",(RawData!O2714*ScoringModel!$B$14+RawData!P2714*ScoringModel!$B$15+RawData!Q2714*ScoringModel!$B$16+RawData!R2714*ScoringModel!$B$17+RawData!S2714*ScoringModel!$B$18+RawData!T2714*ScoringModel!$B$19+RawData!U2714*ScoringModel!$B$20)*0.01,"")</f>
        <v/>
      </c>
      <c r="P2714" t="str">
        <f>IF(A2714&lt;&gt;"",(RawData!V2714*ScoringModel!$B$24+RawData!W2714*ScoringModel!$B$25+RawData!X2714*ScoringModel!$B$26+RawData!Y2714*ScoringModel!$B$27+RawData!Z2714*ScoringModel!$B$28+RawData!AA2714*ScoringModel!$B$29+RawData!AB2714*ScoringModel!$B$30)*0.01,"")</f>
        <v/>
      </c>
      <c r="Q2714" s="19"/>
      <c r="R2714" s="19"/>
      <c r="S2714" s="19"/>
      <c r="T2714" s="19"/>
      <c r="U2714" s="19"/>
      <c r="V2714" s="19"/>
    </row>
    <row r="2715" spans="1:22" x14ac:dyDescent="0.25">
      <c r="A2715" t="str">
        <f>IF(RawData!A2715&lt;&gt;"",RawData!A2715,"")</f>
        <v/>
      </c>
      <c r="B2715" t="str">
        <f>IF(RawData!B2715&lt;&gt;"",CONCATENATE(RawData!B2715,", ",RawData!C2715),"")</f>
        <v/>
      </c>
      <c r="C2715" t="str">
        <f>IF(RawData!D2715&lt;&gt;"",RawData!D2715,"")</f>
        <v/>
      </c>
      <c r="D2715" s="28" t="str">
        <f>IF(RawData!E2715&lt;&gt;"",RawData!E2715,"")</f>
        <v/>
      </c>
      <c r="E2715" t="str">
        <f>IF(RawData!F2715&lt;&gt;"",CONCATENATE(RawData!F2715,", ",LEFT(RawData!G2715,1)),"")</f>
        <v/>
      </c>
      <c r="G2715" s="30" t="str">
        <f t="shared" si="42"/>
        <v/>
      </c>
      <c r="H2715" t="str">
        <f>IF(A2715&lt;&gt;"",VLOOKUP(G2715,ScoreRanges!$C$4:$E$8,3),"")</f>
        <v/>
      </c>
      <c r="J2715" s="30" t="str">
        <f>IF(AND(ConversionTable!$F$2&lt;&gt;"",A2715&lt;&gt;""),VLOOKUP(G2715,ConversionTable!B$2:D$402,3),"")</f>
        <v/>
      </c>
      <c r="K2715" t="str">
        <f>IF(AND(ConversionTable!$F$2&lt;&gt;"",A2715&lt;&gt;""),VLOOKUP(J2715,ConversionTable!I$4:K$7,3),"")</f>
        <v/>
      </c>
      <c r="M2715" t="str">
        <f>IF(A2715&lt;&gt;"",(RawData!AC2715*ScoringModel!$B$11+RawData!AD2715*ScoringModel!$B$21+RawData!AE2715*ScoringModel!$B$31)*0.01,"")</f>
        <v/>
      </c>
      <c r="N2715" t="str">
        <f>IF(A2715&lt;&gt;"",(RawData!H2715*ScoringModel!$B$4+RawData!I2715*ScoringModel!$B$5+RawData!J2715*ScoringModel!$B$6+RawData!K2715*ScoringModel!$B$7+RawData!L2715*ScoringModel!$B$8+RawData!M2715*ScoringModel!$B$9+RawData!N2715*ScoringModel!$B$10)*0.01,"")</f>
        <v/>
      </c>
      <c r="O2715" t="str">
        <f>IF(A2715&lt;&gt;"",(RawData!O2715*ScoringModel!$B$14+RawData!P2715*ScoringModel!$B$15+RawData!Q2715*ScoringModel!$B$16+RawData!R2715*ScoringModel!$B$17+RawData!S2715*ScoringModel!$B$18+RawData!T2715*ScoringModel!$B$19+RawData!U2715*ScoringModel!$B$20)*0.01,"")</f>
        <v/>
      </c>
      <c r="P2715" t="str">
        <f>IF(A2715&lt;&gt;"",(RawData!V2715*ScoringModel!$B$24+RawData!W2715*ScoringModel!$B$25+RawData!X2715*ScoringModel!$B$26+RawData!Y2715*ScoringModel!$B$27+RawData!Z2715*ScoringModel!$B$28+RawData!AA2715*ScoringModel!$B$29+RawData!AB2715*ScoringModel!$B$30)*0.01,"")</f>
        <v/>
      </c>
      <c r="Q2715" s="19"/>
      <c r="R2715" s="19"/>
      <c r="S2715" s="19"/>
      <c r="T2715" s="19"/>
      <c r="U2715" s="19"/>
      <c r="V2715" s="19"/>
    </row>
    <row r="2716" spans="1:22" x14ac:dyDescent="0.25">
      <c r="A2716" t="str">
        <f>IF(RawData!A2716&lt;&gt;"",RawData!A2716,"")</f>
        <v/>
      </c>
      <c r="B2716" t="str">
        <f>IF(RawData!B2716&lt;&gt;"",CONCATENATE(RawData!B2716,", ",RawData!C2716),"")</f>
        <v/>
      </c>
      <c r="C2716" t="str">
        <f>IF(RawData!D2716&lt;&gt;"",RawData!D2716,"")</f>
        <v/>
      </c>
      <c r="D2716" s="28" t="str">
        <f>IF(RawData!E2716&lt;&gt;"",RawData!E2716,"")</f>
        <v/>
      </c>
      <c r="E2716" t="str">
        <f>IF(RawData!F2716&lt;&gt;"",CONCATENATE(RawData!F2716,", ",LEFT(RawData!G2716,1)),"")</f>
        <v/>
      </c>
      <c r="G2716" s="30" t="str">
        <f t="shared" si="42"/>
        <v/>
      </c>
      <c r="H2716" t="str">
        <f>IF(A2716&lt;&gt;"",VLOOKUP(G2716,ScoreRanges!$C$4:$E$8,3),"")</f>
        <v/>
      </c>
      <c r="J2716" s="30" t="str">
        <f>IF(AND(ConversionTable!$F$2&lt;&gt;"",A2716&lt;&gt;""),VLOOKUP(G2716,ConversionTable!B$2:D$402,3),"")</f>
        <v/>
      </c>
      <c r="K2716" t="str">
        <f>IF(AND(ConversionTable!$F$2&lt;&gt;"",A2716&lt;&gt;""),VLOOKUP(J2716,ConversionTable!I$4:K$7,3),"")</f>
        <v/>
      </c>
      <c r="M2716" t="str">
        <f>IF(A2716&lt;&gt;"",(RawData!AC2716*ScoringModel!$B$11+RawData!AD2716*ScoringModel!$B$21+RawData!AE2716*ScoringModel!$B$31)*0.01,"")</f>
        <v/>
      </c>
      <c r="N2716" t="str">
        <f>IF(A2716&lt;&gt;"",(RawData!H2716*ScoringModel!$B$4+RawData!I2716*ScoringModel!$B$5+RawData!J2716*ScoringModel!$B$6+RawData!K2716*ScoringModel!$B$7+RawData!L2716*ScoringModel!$B$8+RawData!M2716*ScoringModel!$B$9+RawData!N2716*ScoringModel!$B$10)*0.01,"")</f>
        <v/>
      </c>
      <c r="O2716" t="str">
        <f>IF(A2716&lt;&gt;"",(RawData!O2716*ScoringModel!$B$14+RawData!P2716*ScoringModel!$B$15+RawData!Q2716*ScoringModel!$B$16+RawData!R2716*ScoringModel!$B$17+RawData!S2716*ScoringModel!$B$18+RawData!T2716*ScoringModel!$B$19+RawData!U2716*ScoringModel!$B$20)*0.01,"")</f>
        <v/>
      </c>
      <c r="P2716" t="str">
        <f>IF(A2716&lt;&gt;"",(RawData!V2716*ScoringModel!$B$24+RawData!W2716*ScoringModel!$B$25+RawData!X2716*ScoringModel!$B$26+RawData!Y2716*ScoringModel!$B$27+RawData!Z2716*ScoringModel!$B$28+RawData!AA2716*ScoringModel!$B$29+RawData!AB2716*ScoringModel!$B$30)*0.01,"")</f>
        <v/>
      </c>
      <c r="Q2716" s="19"/>
      <c r="R2716" s="19"/>
      <c r="S2716" s="19"/>
      <c r="T2716" s="19"/>
      <c r="U2716" s="19"/>
      <c r="V2716" s="19"/>
    </row>
    <row r="2717" spans="1:22" x14ac:dyDescent="0.25">
      <c r="A2717" t="str">
        <f>IF(RawData!A2717&lt;&gt;"",RawData!A2717,"")</f>
        <v/>
      </c>
      <c r="B2717" t="str">
        <f>IF(RawData!B2717&lt;&gt;"",CONCATENATE(RawData!B2717,", ",RawData!C2717),"")</f>
        <v/>
      </c>
      <c r="C2717" t="str">
        <f>IF(RawData!D2717&lt;&gt;"",RawData!D2717,"")</f>
        <v/>
      </c>
      <c r="D2717" s="28" t="str">
        <f>IF(RawData!E2717&lt;&gt;"",RawData!E2717,"")</f>
        <v/>
      </c>
      <c r="E2717" t="str">
        <f>IF(RawData!F2717&lt;&gt;"",CONCATENATE(RawData!F2717,", ",LEFT(RawData!G2717,1)),"")</f>
        <v/>
      </c>
      <c r="G2717" s="30" t="str">
        <f t="shared" si="42"/>
        <v/>
      </c>
      <c r="H2717" t="str">
        <f>IF(A2717&lt;&gt;"",VLOOKUP(G2717,ScoreRanges!$C$4:$E$8,3),"")</f>
        <v/>
      </c>
      <c r="J2717" s="30" t="str">
        <f>IF(AND(ConversionTable!$F$2&lt;&gt;"",A2717&lt;&gt;""),VLOOKUP(G2717,ConversionTable!B$2:D$402,3),"")</f>
        <v/>
      </c>
      <c r="K2717" t="str">
        <f>IF(AND(ConversionTable!$F$2&lt;&gt;"",A2717&lt;&gt;""),VLOOKUP(J2717,ConversionTable!I$4:K$7,3),"")</f>
        <v/>
      </c>
      <c r="M2717" t="str">
        <f>IF(A2717&lt;&gt;"",(RawData!AC2717*ScoringModel!$B$11+RawData!AD2717*ScoringModel!$B$21+RawData!AE2717*ScoringModel!$B$31)*0.01,"")</f>
        <v/>
      </c>
      <c r="N2717" t="str">
        <f>IF(A2717&lt;&gt;"",(RawData!H2717*ScoringModel!$B$4+RawData!I2717*ScoringModel!$B$5+RawData!J2717*ScoringModel!$B$6+RawData!K2717*ScoringModel!$B$7+RawData!L2717*ScoringModel!$B$8+RawData!M2717*ScoringModel!$B$9+RawData!N2717*ScoringModel!$B$10)*0.01,"")</f>
        <v/>
      </c>
      <c r="O2717" t="str">
        <f>IF(A2717&lt;&gt;"",(RawData!O2717*ScoringModel!$B$14+RawData!P2717*ScoringModel!$B$15+RawData!Q2717*ScoringModel!$B$16+RawData!R2717*ScoringModel!$B$17+RawData!S2717*ScoringModel!$B$18+RawData!T2717*ScoringModel!$B$19+RawData!U2717*ScoringModel!$B$20)*0.01,"")</f>
        <v/>
      </c>
      <c r="P2717" t="str">
        <f>IF(A2717&lt;&gt;"",(RawData!V2717*ScoringModel!$B$24+RawData!W2717*ScoringModel!$B$25+RawData!X2717*ScoringModel!$B$26+RawData!Y2717*ScoringModel!$B$27+RawData!Z2717*ScoringModel!$B$28+RawData!AA2717*ScoringModel!$B$29+RawData!AB2717*ScoringModel!$B$30)*0.01,"")</f>
        <v/>
      </c>
      <c r="Q2717" s="19"/>
      <c r="R2717" s="19"/>
      <c r="S2717" s="19"/>
      <c r="T2717" s="19"/>
      <c r="U2717" s="19"/>
      <c r="V2717" s="19"/>
    </row>
    <row r="2718" spans="1:22" x14ac:dyDescent="0.25">
      <c r="A2718" t="str">
        <f>IF(RawData!A2718&lt;&gt;"",RawData!A2718,"")</f>
        <v/>
      </c>
      <c r="B2718" t="str">
        <f>IF(RawData!B2718&lt;&gt;"",CONCATENATE(RawData!B2718,", ",RawData!C2718),"")</f>
        <v/>
      </c>
      <c r="C2718" t="str">
        <f>IF(RawData!D2718&lt;&gt;"",RawData!D2718,"")</f>
        <v/>
      </c>
      <c r="D2718" s="28" t="str">
        <f>IF(RawData!E2718&lt;&gt;"",RawData!E2718,"")</f>
        <v/>
      </c>
      <c r="E2718" t="str">
        <f>IF(RawData!F2718&lt;&gt;"",CONCATENATE(RawData!F2718,", ",LEFT(RawData!G2718,1)),"")</f>
        <v/>
      </c>
      <c r="G2718" s="30" t="str">
        <f t="shared" si="42"/>
        <v/>
      </c>
      <c r="H2718" t="str">
        <f>IF(A2718&lt;&gt;"",VLOOKUP(G2718,ScoreRanges!$C$4:$E$8,3),"")</f>
        <v/>
      </c>
      <c r="J2718" s="30" t="str">
        <f>IF(AND(ConversionTable!$F$2&lt;&gt;"",A2718&lt;&gt;""),VLOOKUP(G2718,ConversionTable!B$2:D$402,3),"")</f>
        <v/>
      </c>
      <c r="K2718" t="str">
        <f>IF(AND(ConversionTable!$F$2&lt;&gt;"",A2718&lt;&gt;""),VLOOKUP(J2718,ConversionTable!I$4:K$7,3),"")</f>
        <v/>
      </c>
      <c r="M2718" t="str">
        <f>IF(A2718&lt;&gt;"",(RawData!AC2718*ScoringModel!$B$11+RawData!AD2718*ScoringModel!$B$21+RawData!AE2718*ScoringModel!$B$31)*0.01,"")</f>
        <v/>
      </c>
      <c r="N2718" t="str">
        <f>IF(A2718&lt;&gt;"",(RawData!H2718*ScoringModel!$B$4+RawData!I2718*ScoringModel!$B$5+RawData!J2718*ScoringModel!$B$6+RawData!K2718*ScoringModel!$B$7+RawData!L2718*ScoringModel!$B$8+RawData!M2718*ScoringModel!$B$9+RawData!N2718*ScoringModel!$B$10)*0.01,"")</f>
        <v/>
      </c>
      <c r="O2718" t="str">
        <f>IF(A2718&lt;&gt;"",(RawData!O2718*ScoringModel!$B$14+RawData!P2718*ScoringModel!$B$15+RawData!Q2718*ScoringModel!$B$16+RawData!R2718*ScoringModel!$B$17+RawData!S2718*ScoringModel!$B$18+RawData!T2718*ScoringModel!$B$19+RawData!U2718*ScoringModel!$B$20)*0.01,"")</f>
        <v/>
      </c>
      <c r="P2718" t="str">
        <f>IF(A2718&lt;&gt;"",(RawData!V2718*ScoringModel!$B$24+RawData!W2718*ScoringModel!$B$25+RawData!X2718*ScoringModel!$B$26+RawData!Y2718*ScoringModel!$B$27+RawData!Z2718*ScoringModel!$B$28+RawData!AA2718*ScoringModel!$B$29+RawData!AB2718*ScoringModel!$B$30)*0.01,"")</f>
        <v/>
      </c>
      <c r="Q2718" s="19"/>
      <c r="R2718" s="19"/>
      <c r="S2718" s="19"/>
      <c r="T2718" s="19"/>
      <c r="U2718" s="19"/>
      <c r="V2718" s="19"/>
    </row>
    <row r="2719" spans="1:22" x14ac:dyDescent="0.25">
      <c r="A2719" t="str">
        <f>IF(RawData!A2719&lt;&gt;"",RawData!A2719,"")</f>
        <v/>
      </c>
      <c r="B2719" t="str">
        <f>IF(RawData!B2719&lt;&gt;"",CONCATENATE(RawData!B2719,", ",RawData!C2719),"")</f>
        <v/>
      </c>
      <c r="C2719" t="str">
        <f>IF(RawData!D2719&lt;&gt;"",RawData!D2719,"")</f>
        <v/>
      </c>
      <c r="D2719" s="28" t="str">
        <f>IF(RawData!E2719&lt;&gt;"",RawData!E2719,"")</f>
        <v/>
      </c>
      <c r="E2719" t="str">
        <f>IF(RawData!F2719&lt;&gt;"",CONCATENATE(RawData!F2719,", ",LEFT(RawData!G2719,1)),"")</f>
        <v/>
      </c>
      <c r="G2719" s="30" t="str">
        <f t="shared" si="42"/>
        <v/>
      </c>
      <c r="H2719" t="str">
        <f>IF(A2719&lt;&gt;"",VLOOKUP(G2719,ScoreRanges!$C$4:$E$8,3),"")</f>
        <v/>
      </c>
      <c r="J2719" s="30" t="str">
        <f>IF(AND(ConversionTable!$F$2&lt;&gt;"",A2719&lt;&gt;""),VLOOKUP(G2719,ConversionTable!B$2:D$402,3),"")</f>
        <v/>
      </c>
      <c r="K2719" t="str">
        <f>IF(AND(ConversionTable!$F$2&lt;&gt;"",A2719&lt;&gt;""),VLOOKUP(J2719,ConversionTable!I$4:K$7,3),"")</f>
        <v/>
      </c>
      <c r="M2719" t="str">
        <f>IF(A2719&lt;&gt;"",(RawData!AC2719*ScoringModel!$B$11+RawData!AD2719*ScoringModel!$B$21+RawData!AE2719*ScoringModel!$B$31)*0.01,"")</f>
        <v/>
      </c>
      <c r="N2719" t="str">
        <f>IF(A2719&lt;&gt;"",(RawData!H2719*ScoringModel!$B$4+RawData!I2719*ScoringModel!$B$5+RawData!J2719*ScoringModel!$B$6+RawData!K2719*ScoringModel!$B$7+RawData!L2719*ScoringModel!$B$8+RawData!M2719*ScoringModel!$B$9+RawData!N2719*ScoringModel!$B$10)*0.01,"")</f>
        <v/>
      </c>
      <c r="O2719" t="str">
        <f>IF(A2719&lt;&gt;"",(RawData!O2719*ScoringModel!$B$14+RawData!P2719*ScoringModel!$B$15+RawData!Q2719*ScoringModel!$B$16+RawData!R2719*ScoringModel!$B$17+RawData!S2719*ScoringModel!$B$18+RawData!T2719*ScoringModel!$B$19+RawData!U2719*ScoringModel!$B$20)*0.01,"")</f>
        <v/>
      </c>
      <c r="P2719" t="str">
        <f>IF(A2719&lt;&gt;"",(RawData!V2719*ScoringModel!$B$24+RawData!W2719*ScoringModel!$B$25+RawData!X2719*ScoringModel!$B$26+RawData!Y2719*ScoringModel!$B$27+RawData!Z2719*ScoringModel!$B$28+RawData!AA2719*ScoringModel!$B$29+RawData!AB2719*ScoringModel!$B$30)*0.01,"")</f>
        <v/>
      </c>
      <c r="Q2719" s="19"/>
      <c r="R2719" s="19"/>
      <c r="S2719" s="19"/>
      <c r="T2719" s="19"/>
      <c r="U2719" s="19"/>
      <c r="V2719" s="19"/>
    </row>
    <row r="2720" spans="1:22" x14ac:dyDescent="0.25">
      <c r="A2720" t="str">
        <f>IF(RawData!A2720&lt;&gt;"",RawData!A2720,"")</f>
        <v/>
      </c>
      <c r="B2720" t="str">
        <f>IF(RawData!B2720&lt;&gt;"",CONCATENATE(RawData!B2720,", ",RawData!C2720),"")</f>
        <v/>
      </c>
      <c r="C2720" t="str">
        <f>IF(RawData!D2720&lt;&gt;"",RawData!D2720,"")</f>
        <v/>
      </c>
      <c r="D2720" s="28" t="str">
        <f>IF(RawData!E2720&lt;&gt;"",RawData!E2720,"")</f>
        <v/>
      </c>
      <c r="E2720" t="str">
        <f>IF(RawData!F2720&lt;&gt;"",CONCATENATE(RawData!F2720,", ",LEFT(RawData!G2720,1)),"")</f>
        <v/>
      </c>
      <c r="G2720" s="30" t="str">
        <f t="shared" si="42"/>
        <v/>
      </c>
      <c r="H2720" t="str">
        <f>IF(A2720&lt;&gt;"",VLOOKUP(G2720,ScoreRanges!$C$4:$E$8,3),"")</f>
        <v/>
      </c>
      <c r="J2720" s="30" t="str">
        <f>IF(AND(ConversionTable!$F$2&lt;&gt;"",A2720&lt;&gt;""),VLOOKUP(G2720,ConversionTable!B$2:D$402,3),"")</f>
        <v/>
      </c>
      <c r="K2720" t="str">
        <f>IF(AND(ConversionTable!$F$2&lt;&gt;"",A2720&lt;&gt;""),VLOOKUP(J2720,ConversionTable!I$4:K$7,3),"")</f>
        <v/>
      </c>
      <c r="M2720" t="str">
        <f>IF(A2720&lt;&gt;"",(RawData!AC2720*ScoringModel!$B$11+RawData!AD2720*ScoringModel!$B$21+RawData!AE2720*ScoringModel!$B$31)*0.01,"")</f>
        <v/>
      </c>
      <c r="N2720" t="str">
        <f>IF(A2720&lt;&gt;"",(RawData!H2720*ScoringModel!$B$4+RawData!I2720*ScoringModel!$B$5+RawData!J2720*ScoringModel!$B$6+RawData!K2720*ScoringModel!$B$7+RawData!L2720*ScoringModel!$B$8+RawData!M2720*ScoringModel!$B$9+RawData!N2720*ScoringModel!$B$10)*0.01,"")</f>
        <v/>
      </c>
      <c r="O2720" t="str">
        <f>IF(A2720&lt;&gt;"",(RawData!O2720*ScoringModel!$B$14+RawData!P2720*ScoringModel!$B$15+RawData!Q2720*ScoringModel!$B$16+RawData!R2720*ScoringModel!$B$17+RawData!S2720*ScoringModel!$B$18+RawData!T2720*ScoringModel!$B$19+RawData!U2720*ScoringModel!$B$20)*0.01,"")</f>
        <v/>
      </c>
      <c r="P2720" t="str">
        <f>IF(A2720&lt;&gt;"",(RawData!V2720*ScoringModel!$B$24+RawData!W2720*ScoringModel!$B$25+RawData!X2720*ScoringModel!$B$26+RawData!Y2720*ScoringModel!$B$27+RawData!Z2720*ScoringModel!$B$28+RawData!AA2720*ScoringModel!$B$29+RawData!AB2720*ScoringModel!$B$30)*0.01,"")</f>
        <v/>
      </c>
      <c r="Q2720" s="19"/>
      <c r="R2720" s="19"/>
      <c r="S2720" s="19"/>
      <c r="T2720" s="19"/>
      <c r="U2720" s="19"/>
      <c r="V2720" s="19"/>
    </row>
    <row r="2721" spans="1:22" x14ac:dyDescent="0.25">
      <c r="A2721" t="str">
        <f>IF(RawData!A2721&lt;&gt;"",RawData!A2721,"")</f>
        <v/>
      </c>
      <c r="B2721" t="str">
        <f>IF(RawData!B2721&lt;&gt;"",CONCATENATE(RawData!B2721,", ",RawData!C2721),"")</f>
        <v/>
      </c>
      <c r="C2721" t="str">
        <f>IF(RawData!D2721&lt;&gt;"",RawData!D2721,"")</f>
        <v/>
      </c>
      <c r="D2721" s="28" t="str">
        <f>IF(RawData!E2721&lt;&gt;"",RawData!E2721,"")</f>
        <v/>
      </c>
      <c r="E2721" t="str">
        <f>IF(RawData!F2721&lt;&gt;"",CONCATENATE(RawData!F2721,", ",LEFT(RawData!G2721,1)),"")</f>
        <v/>
      </c>
      <c r="G2721" s="30" t="str">
        <f t="shared" si="42"/>
        <v/>
      </c>
      <c r="H2721" t="str">
        <f>IF(A2721&lt;&gt;"",VLOOKUP(G2721,ScoreRanges!$C$4:$E$8,3),"")</f>
        <v/>
      </c>
      <c r="J2721" s="30" t="str">
        <f>IF(AND(ConversionTable!$F$2&lt;&gt;"",A2721&lt;&gt;""),VLOOKUP(G2721,ConversionTable!B$2:D$402,3),"")</f>
        <v/>
      </c>
      <c r="K2721" t="str">
        <f>IF(AND(ConversionTable!$F$2&lt;&gt;"",A2721&lt;&gt;""),VLOOKUP(J2721,ConversionTable!I$4:K$7,3),"")</f>
        <v/>
      </c>
      <c r="M2721" t="str">
        <f>IF(A2721&lt;&gt;"",(RawData!AC2721*ScoringModel!$B$11+RawData!AD2721*ScoringModel!$B$21+RawData!AE2721*ScoringModel!$B$31)*0.01,"")</f>
        <v/>
      </c>
      <c r="N2721" t="str">
        <f>IF(A2721&lt;&gt;"",(RawData!H2721*ScoringModel!$B$4+RawData!I2721*ScoringModel!$B$5+RawData!J2721*ScoringModel!$B$6+RawData!K2721*ScoringModel!$B$7+RawData!L2721*ScoringModel!$B$8+RawData!M2721*ScoringModel!$B$9+RawData!N2721*ScoringModel!$B$10)*0.01,"")</f>
        <v/>
      </c>
      <c r="O2721" t="str">
        <f>IF(A2721&lt;&gt;"",(RawData!O2721*ScoringModel!$B$14+RawData!P2721*ScoringModel!$B$15+RawData!Q2721*ScoringModel!$B$16+RawData!R2721*ScoringModel!$B$17+RawData!S2721*ScoringModel!$B$18+RawData!T2721*ScoringModel!$B$19+RawData!U2721*ScoringModel!$B$20)*0.01,"")</f>
        <v/>
      </c>
      <c r="P2721" t="str">
        <f>IF(A2721&lt;&gt;"",(RawData!V2721*ScoringModel!$B$24+RawData!W2721*ScoringModel!$B$25+RawData!X2721*ScoringModel!$B$26+RawData!Y2721*ScoringModel!$B$27+RawData!Z2721*ScoringModel!$B$28+RawData!AA2721*ScoringModel!$B$29+RawData!AB2721*ScoringModel!$B$30)*0.01,"")</f>
        <v/>
      </c>
      <c r="Q2721" s="19"/>
      <c r="R2721" s="19"/>
      <c r="S2721" s="19"/>
      <c r="T2721" s="19"/>
      <c r="U2721" s="19"/>
      <c r="V2721" s="19"/>
    </row>
    <row r="2722" spans="1:22" x14ac:dyDescent="0.25">
      <c r="A2722" t="str">
        <f>IF(RawData!A2722&lt;&gt;"",RawData!A2722,"")</f>
        <v/>
      </c>
      <c r="B2722" t="str">
        <f>IF(RawData!B2722&lt;&gt;"",CONCATENATE(RawData!B2722,", ",RawData!C2722),"")</f>
        <v/>
      </c>
      <c r="C2722" t="str">
        <f>IF(RawData!D2722&lt;&gt;"",RawData!D2722,"")</f>
        <v/>
      </c>
      <c r="D2722" s="28" t="str">
        <f>IF(RawData!E2722&lt;&gt;"",RawData!E2722,"")</f>
        <v/>
      </c>
      <c r="E2722" t="str">
        <f>IF(RawData!F2722&lt;&gt;"",CONCATENATE(RawData!F2722,", ",LEFT(RawData!G2722,1)),"")</f>
        <v/>
      </c>
      <c r="G2722" s="30" t="str">
        <f t="shared" si="42"/>
        <v/>
      </c>
      <c r="H2722" t="str">
        <f>IF(A2722&lt;&gt;"",VLOOKUP(G2722,ScoreRanges!$C$4:$E$8,3),"")</f>
        <v/>
      </c>
      <c r="J2722" s="30" t="str">
        <f>IF(AND(ConversionTable!$F$2&lt;&gt;"",A2722&lt;&gt;""),VLOOKUP(G2722,ConversionTable!B$2:D$402,3),"")</f>
        <v/>
      </c>
      <c r="K2722" t="str">
        <f>IF(AND(ConversionTable!$F$2&lt;&gt;"",A2722&lt;&gt;""),VLOOKUP(J2722,ConversionTable!I$4:K$7,3),"")</f>
        <v/>
      </c>
      <c r="M2722" t="str">
        <f>IF(A2722&lt;&gt;"",(RawData!AC2722*ScoringModel!$B$11+RawData!AD2722*ScoringModel!$B$21+RawData!AE2722*ScoringModel!$B$31)*0.01,"")</f>
        <v/>
      </c>
      <c r="N2722" t="str">
        <f>IF(A2722&lt;&gt;"",(RawData!H2722*ScoringModel!$B$4+RawData!I2722*ScoringModel!$B$5+RawData!J2722*ScoringModel!$B$6+RawData!K2722*ScoringModel!$B$7+RawData!L2722*ScoringModel!$B$8+RawData!M2722*ScoringModel!$B$9+RawData!N2722*ScoringModel!$B$10)*0.01,"")</f>
        <v/>
      </c>
      <c r="O2722" t="str">
        <f>IF(A2722&lt;&gt;"",(RawData!O2722*ScoringModel!$B$14+RawData!P2722*ScoringModel!$B$15+RawData!Q2722*ScoringModel!$B$16+RawData!R2722*ScoringModel!$B$17+RawData!S2722*ScoringModel!$B$18+RawData!T2722*ScoringModel!$B$19+RawData!U2722*ScoringModel!$B$20)*0.01,"")</f>
        <v/>
      </c>
      <c r="P2722" t="str">
        <f>IF(A2722&lt;&gt;"",(RawData!V2722*ScoringModel!$B$24+RawData!W2722*ScoringModel!$B$25+RawData!X2722*ScoringModel!$B$26+RawData!Y2722*ScoringModel!$B$27+RawData!Z2722*ScoringModel!$B$28+RawData!AA2722*ScoringModel!$B$29+RawData!AB2722*ScoringModel!$B$30)*0.01,"")</f>
        <v/>
      </c>
      <c r="Q2722" s="19"/>
      <c r="R2722" s="19"/>
      <c r="S2722" s="19"/>
      <c r="T2722" s="19"/>
      <c r="U2722" s="19"/>
      <c r="V2722" s="19"/>
    </row>
    <row r="2723" spans="1:22" x14ac:dyDescent="0.25">
      <c r="A2723" t="str">
        <f>IF(RawData!A2723&lt;&gt;"",RawData!A2723,"")</f>
        <v/>
      </c>
      <c r="B2723" t="str">
        <f>IF(RawData!B2723&lt;&gt;"",CONCATENATE(RawData!B2723,", ",RawData!C2723),"")</f>
        <v/>
      </c>
      <c r="C2723" t="str">
        <f>IF(RawData!D2723&lt;&gt;"",RawData!D2723,"")</f>
        <v/>
      </c>
      <c r="D2723" s="28" t="str">
        <f>IF(RawData!E2723&lt;&gt;"",RawData!E2723,"")</f>
        <v/>
      </c>
      <c r="E2723" t="str">
        <f>IF(RawData!F2723&lt;&gt;"",CONCATENATE(RawData!F2723,", ",LEFT(RawData!G2723,1)),"")</f>
        <v/>
      </c>
      <c r="G2723" s="30" t="str">
        <f t="shared" si="42"/>
        <v/>
      </c>
      <c r="H2723" t="str">
        <f>IF(A2723&lt;&gt;"",VLOOKUP(G2723,ScoreRanges!$C$4:$E$8,3),"")</f>
        <v/>
      </c>
      <c r="J2723" s="30" t="str">
        <f>IF(AND(ConversionTable!$F$2&lt;&gt;"",A2723&lt;&gt;""),VLOOKUP(G2723,ConversionTable!B$2:D$402,3),"")</f>
        <v/>
      </c>
      <c r="K2723" t="str">
        <f>IF(AND(ConversionTable!$F$2&lt;&gt;"",A2723&lt;&gt;""),VLOOKUP(J2723,ConversionTable!I$4:K$7,3),"")</f>
        <v/>
      </c>
      <c r="M2723" t="str">
        <f>IF(A2723&lt;&gt;"",(RawData!AC2723*ScoringModel!$B$11+RawData!AD2723*ScoringModel!$B$21+RawData!AE2723*ScoringModel!$B$31)*0.01,"")</f>
        <v/>
      </c>
      <c r="N2723" t="str">
        <f>IF(A2723&lt;&gt;"",(RawData!H2723*ScoringModel!$B$4+RawData!I2723*ScoringModel!$B$5+RawData!J2723*ScoringModel!$B$6+RawData!K2723*ScoringModel!$B$7+RawData!L2723*ScoringModel!$B$8+RawData!M2723*ScoringModel!$B$9+RawData!N2723*ScoringModel!$B$10)*0.01,"")</f>
        <v/>
      </c>
      <c r="O2723" t="str">
        <f>IF(A2723&lt;&gt;"",(RawData!O2723*ScoringModel!$B$14+RawData!P2723*ScoringModel!$B$15+RawData!Q2723*ScoringModel!$B$16+RawData!R2723*ScoringModel!$B$17+RawData!S2723*ScoringModel!$B$18+RawData!T2723*ScoringModel!$B$19+RawData!U2723*ScoringModel!$B$20)*0.01,"")</f>
        <v/>
      </c>
      <c r="P2723" t="str">
        <f>IF(A2723&lt;&gt;"",(RawData!V2723*ScoringModel!$B$24+RawData!W2723*ScoringModel!$B$25+RawData!X2723*ScoringModel!$B$26+RawData!Y2723*ScoringModel!$B$27+RawData!Z2723*ScoringModel!$B$28+RawData!AA2723*ScoringModel!$B$29+RawData!AB2723*ScoringModel!$B$30)*0.01,"")</f>
        <v/>
      </c>
      <c r="Q2723" s="19"/>
      <c r="R2723" s="19"/>
      <c r="S2723" s="19"/>
      <c r="T2723" s="19"/>
      <c r="U2723" s="19"/>
      <c r="V2723" s="19"/>
    </row>
    <row r="2724" spans="1:22" x14ac:dyDescent="0.25">
      <c r="A2724" t="str">
        <f>IF(RawData!A2724&lt;&gt;"",RawData!A2724,"")</f>
        <v/>
      </c>
      <c r="B2724" t="str">
        <f>IF(RawData!B2724&lt;&gt;"",CONCATENATE(RawData!B2724,", ",RawData!C2724),"")</f>
        <v/>
      </c>
      <c r="C2724" t="str">
        <f>IF(RawData!D2724&lt;&gt;"",RawData!D2724,"")</f>
        <v/>
      </c>
      <c r="D2724" s="28" t="str">
        <f>IF(RawData!E2724&lt;&gt;"",RawData!E2724,"")</f>
        <v/>
      </c>
      <c r="E2724" t="str">
        <f>IF(RawData!F2724&lt;&gt;"",CONCATENATE(RawData!F2724,", ",LEFT(RawData!G2724,1)),"")</f>
        <v/>
      </c>
      <c r="G2724" s="30" t="str">
        <f t="shared" si="42"/>
        <v/>
      </c>
      <c r="H2724" t="str">
        <f>IF(A2724&lt;&gt;"",VLOOKUP(G2724,ScoreRanges!$C$4:$E$8,3),"")</f>
        <v/>
      </c>
      <c r="J2724" s="30" t="str">
        <f>IF(AND(ConversionTable!$F$2&lt;&gt;"",A2724&lt;&gt;""),VLOOKUP(G2724,ConversionTable!B$2:D$402,3),"")</f>
        <v/>
      </c>
      <c r="K2724" t="str">
        <f>IF(AND(ConversionTable!$F$2&lt;&gt;"",A2724&lt;&gt;""),VLOOKUP(J2724,ConversionTable!I$4:K$7,3),"")</f>
        <v/>
      </c>
      <c r="M2724" t="str">
        <f>IF(A2724&lt;&gt;"",(RawData!AC2724*ScoringModel!$B$11+RawData!AD2724*ScoringModel!$B$21+RawData!AE2724*ScoringModel!$B$31)*0.01,"")</f>
        <v/>
      </c>
      <c r="N2724" t="str">
        <f>IF(A2724&lt;&gt;"",(RawData!H2724*ScoringModel!$B$4+RawData!I2724*ScoringModel!$B$5+RawData!J2724*ScoringModel!$B$6+RawData!K2724*ScoringModel!$B$7+RawData!L2724*ScoringModel!$B$8+RawData!M2724*ScoringModel!$B$9+RawData!N2724*ScoringModel!$B$10)*0.01,"")</f>
        <v/>
      </c>
      <c r="O2724" t="str">
        <f>IF(A2724&lt;&gt;"",(RawData!O2724*ScoringModel!$B$14+RawData!P2724*ScoringModel!$B$15+RawData!Q2724*ScoringModel!$B$16+RawData!R2724*ScoringModel!$B$17+RawData!S2724*ScoringModel!$B$18+RawData!T2724*ScoringModel!$B$19+RawData!U2724*ScoringModel!$B$20)*0.01,"")</f>
        <v/>
      </c>
      <c r="P2724" t="str">
        <f>IF(A2724&lt;&gt;"",(RawData!V2724*ScoringModel!$B$24+RawData!W2724*ScoringModel!$B$25+RawData!X2724*ScoringModel!$B$26+RawData!Y2724*ScoringModel!$B$27+RawData!Z2724*ScoringModel!$B$28+RawData!AA2724*ScoringModel!$B$29+RawData!AB2724*ScoringModel!$B$30)*0.01,"")</f>
        <v/>
      </c>
      <c r="Q2724" s="19"/>
      <c r="R2724" s="19"/>
      <c r="S2724" s="19"/>
      <c r="T2724" s="19"/>
      <c r="U2724" s="19"/>
      <c r="V2724" s="19"/>
    </row>
    <row r="2725" spans="1:22" x14ac:dyDescent="0.25">
      <c r="A2725" t="str">
        <f>IF(RawData!A2725&lt;&gt;"",RawData!A2725,"")</f>
        <v/>
      </c>
      <c r="B2725" t="str">
        <f>IF(RawData!B2725&lt;&gt;"",CONCATENATE(RawData!B2725,", ",RawData!C2725),"")</f>
        <v/>
      </c>
      <c r="C2725" t="str">
        <f>IF(RawData!D2725&lt;&gt;"",RawData!D2725,"")</f>
        <v/>
      </c>
      <c r="D2725" s="28" t="str">
        <f>IF(RawData!E2725&lt;&gt;"",RawData!E2725,"")</f>
        <v/>
      </c>
      <c r="E2725" t="str">
        <f>IF(RawData!F2725&lt;&gt;"",CONCATENATE(RawData!F2725,", ",LEFT(RawData!G2725,1)),"")</f>
        <v/>
      </c>
      <c r="G2725" s="30" t="str">
        <f t="shared" si="42"/>
        <v/>
      </c>
      <c r="H2725" t="str">
        <f>IF(A2725&lt;&gt;"",VLOOKUP(G2725,ScoreRanges!$C$4:$E$8,3),"")</f>
        <v/>
      </c>
      <c r="J2725" s="30" t="str">
        <f>IF(AND(ConversionTable!$F$2&lt;&gt;"",A2725&lt;&gt;""),VLOOKUP(G2725,ConversionTable!B$2:D$402,3),"")</f>
        <v/>
      </c>
      <c r="K2725" t="str">
        <f>IF(AND(ConversionTable!$F$2&lt;&gt;"",A2725&lt;&gt;""),VLOOKUP(J2725,ConversionTable!I$4:K$7,3),"")</f>
        <v/>
      </c>
      <c r="M2725" t="str">
        <f>IF(A2725&lt;&gt;"",(RawData!AC2725*ScoringModel!$B$11+RawData!AD2725*ScoringModel!$B$21+RawData!AE2725*ScoringModel!$B$31)*0.01,"")</f>
        <v/>
      </c>
      <c r="N2725" t="str">
        <f>IF(A2725&lt;&gt;"",(RawData!H2725*ScoringModel!$B$4+RawData!I2725*ScoringModel!$B$5+RawData!J2725*ScoringModel!$B$6+RawData!K2725*ScoringModel!$B$7+RawData!L2725*ScoringModel!$B$8+RawData!M2725*ScoringModel!$B$9+RawData!N2725*ScoringModel!$B$10)*0.01,"")</f>
        <v/>
      </c>
      <c r="O2725" t="str">
        <f>IF(A2725&lt;&gt;"",(RawData!O2725*ScoringModel!$B$14+RawData!P2725*ScoringModel!$B$15+RawData!Q2725*ScoringModel!$B$16+RawData!R2725*ScoringModel!$B$17+RawData!S2725*ScoringModel!$B$18+RawData!T2725*ScoringModel!$B$19+RawData!U2725*ScoringModel!$B$20)*0.01,"")</f>
        <v/>
      </c>
      <c r="P2725" t="str">
        <f>IF(A2725&lt;&gt;"",(RawData!V2725*ScoringModel!$B$24+RawData!W2725*ScoringModel!$B$25+RawData!X2725*ScoringModel!$B$26+RawData!Y2725*ScoringModel!$B$27+RawData!Z2725*ScoringModel!$B$28+RawData!AA2725*ScoringModel!$B$29+RawData!AB2725*ScoringModel!$B$30)*0.01,"")</f>
        <v/>
      </c>
      <c r="Q2725" s="19"/>
      <c r="R2725" s="19"/>
      <c r="S2725" s="19"/>
      <c r="T2725" s="19"/>
      <c r="U2725" s="19"/>
      <c r="V2725" s="19"/>
    </row>
    <row r="2726" spans="1:22" x14ac:dyDescent="0.25">
      <c r="A2726" t="str">
        <f>IF(RawData!A2726&lt;&gt;"",RawData!A2726,"")</f>
        <v/>
      </c>
      <c r="B2726" t="str">
        <f>IF(RawData!B2726&lt;&gt;"",CONCATENATE(RawData!B2726,", ",RawData!C2726),"")</f>
        <v/>
      </c>
      <c r="C2726" t="str">
        <f>IF(RawData!D2726&lt;&gt;"",RawData!D2726,"")</f>
        <v/>
      </c>
      <c r="D2726" s="28" t="str">
        <f>IF(RawData!E2726&lt;&gt;"",RawData!E2726,"")</f>
        <v/>
      </c>
      <c r="E2726" t="str">
        <f>IF(RawData!F2726&lt;&gt;"",CONCATENATE(RawData!F2726,", ",LEFT(RawData!G2726,1)),"")</f>
        <v/>
      </c>
      <c r="G2726" s="30" t="str">
        <f t="shared" si="42"/>
        <v/>
      </c>
      <c r="H2726" t="str">
        <f>IF(A2726&lt;&gt;"",VLOOKUP(G2726,ScoreRanges!$C$4:$E$8,3),"")</f>
        <v/>
      </c>
      <c r="J2726" s="30" t="str">
        <f>IF(AND(ConversionTable!$F$2&lt;&gt;"",A2726&lt;&gt;""),VLOOKUP(G2726,ConversionTable!B$2:D$402,3),"")</f>
        <v/>
      </c>
      <c r="K2726" t="str">
        <f>IF(AND(ConversionTable!$F$2&lt;&gt;"",A2726&lt;&gt;""),VLOOKUP(J2726,ConversionTable!I$4:K$7,3),"")</f>
        <v/>
      </c>
      <c r="M2726" t="str">
        <f>IF(A2726&lt;&gt;"",(RawData!AC2726*ScoringModel!$B$11+RawData!AD2726*ScoringModel!$B$21+RawData!AE2726*ScoringModel!$B$31)*0.01,"")</f>
        <v/>
      </c>
      <c r="N2726" t="str">
        <f>IF(A2726&lt;&gt;"",(RawData!H2726*ScoringModel!$B$4+RawData!I2726*ScoringModel!$B$5+RawData!J2726*ScoringModel!$B$6+RawData!K2726*ScoringModel!$B$7+RawData!L2726*ScoringModel!$B$8+RawData!M2726*ScoringModel!$B$9+RawData!N2726*ScoringModel!$B$10)*0.01,"")</f>
        <v/>
      </c>
      <c r="O2726" t="str">
        <f>IF(A2726&lt;&gt;"",(RawData!O2726*ScoringModel!$B$14+RawData!P2726*ScoringModel!$B$15+RawData!Q2726*ScoringModel!$B$16+RawData!R2726*ScoringModel!$B$17+RawData!S2726*ScoringModel!$B$18+RawData!T2726*ScoringModel!$B$19+RawData!U2726*ScoringModel!$B$20)*0.01,"")</f>
        <v/>
      </c>
      <c r="P2726" t="str">
        <f>IF(A2726&lt;&gt;"",(RawData!V2726*ScoringModel!$B$24+RawData!W2726*ScoringModel!$B$25+RawData!X2726*ScoringModel!$B$26+RawData!Y2726*ScoringModel!$B$27+RawData!Z2726*ScoringModel!$B$28+RawData!AA2726*ScoringModel!$B$29+RawData!AB2726*ScoringModel!$B$30)*0.01,"")</f>
        <v/>
      </c>
      <c r="Q2726" s="19"/>
      <c r="R2726" s="19"/>
      <c r="S2726" s="19"/>
      <c r="T2726" s="19"/>
      <c r="U2726" s="19"/>
      <c r="V2726" s="19"/>
    </row>
    <row r="2727" spans="1:22" x14ac:dyDescent="0.25">
      <c r="A2727" t="str">
        <f>IF(RawData!A2727&lt;&gt;"",RawData!A2727,"")</f>
        <v/>
      </c>
      <c r="B2727" t="str">
        <f>IF(RawData!B2727&lt;&gt;"",CONCATENATE(RawData!B2727,", ",RawData!C2727),"")</f>
        <v/>
      </c>
      <c r="C2727" t="str">
        <f>IF(RawData!D2727&lt;&gt;"",RawData!D2727,"")</f>
        <v/>
      </c>
      <c r="D2727" s="28" t="str">
        <f>IF(RawData!E2727&lt;&gt;"",RawData!E2727,"")</f>
        <v/>
      </c>
      <c r="E2727" t="str">
        <f>IF(RawData!F2727&lt;&gt;"",CONCATENATE(RawData!F2727,", ",LEFT(RawData!G2727,1)),"")</f>
        <v/>
      </c>
      <c r="G2727" s="30" t="str">
        <f t="shared" si="42"/>
        <v/>
      </c>
      <c r="H2727" t="str">
        <f>IF(A2727&lt;&gt;"",VLOOKUP(G2727,ScoreRanges!$C$4:$E$8,3),"")</f>
        <v/>
      </c>
      <c r="J2727" s="30" t="str">
        <f>IF(AND(ConversionTable!$F$2&lt;&gt;"",A2727&lt;&gt;""),VLOOKUP(G2727,ConversionTable!B$2:D$402,3),"")</f>
        <v/>
      </c>
      <c r="K2727" t="str">
        <f>IF(AND(ConversionTable!$F$2&lt;&gt;"",A2727&lt;&gt;""),VLOOKUP(J2727,ConversionTable!I$4:K$7,3),"")</f>
        <v/>
      </c>
      <c r="M2727" t="str">
        <f>IF(A2727&lt;&gt;"",(RawData!AC2727*ScoringModel!$B$11+RawData!AD2727*ScoringModel!$B$21+RawData!AE2727*ScoringModel!$B$31)*0.01,"")</f>
        <v/>
      </c>
      <c r="N2727" t="str">
        <f>IF(A2727&lt;&gt;"",(RawData!H2727*ScoringModel!$B$4+RawData!I2727*ScoringModel!$B$5+RawData!J2727*ScoringModel!$B$6+RawData!K2727*ScoringModel!$B$7+RawData!L2727*ScoringModel!$B$8+RawData!M2727*ScoringModel!$B$9+RawData!N2727*ScoringModel!$B$10)*0.01,"")</f>
        <v/>
      </c>
      <c r="O2727" t="str">
        <f>IF(A2727&lt;&gt;"",(RawData!O2727*ScoringModel!$B$14+RawData!P2727*ScoringModel!$B$15+RawData!Q2727*ScoringModel!$B$16+RawData!R2727*ScoringModel!$B$17+RawData!S2727*ScoringModel!$B$18+RawData!T2727*ScoringModel!$B$19+RawData!U2727*ScoringModel!$B$20)*0.01,"")</f>
        <v/>
      </c>
      <c r="P2727" t="str">
        <f>IF(A2727&lt;&gt;"",(RawData!V2727*ScoringModel!$B$24+RawData!W2727*ScoringModel!$B$25+RawData!X2727*ScoringModel!$B$26+RawData!Y2727*ScoringModel!$B$27+RawData!Z2727*ScoringModel!$B$28+RawData!AA2727*ScoringModel!$B$29+RawData!AB2727*ScoringModel!$B$30)*0.01,"")</f>
        <v/>
      </c>
      <c r="Q2727" s="19"/>
      <c r="R2727" s="19"/>
      <c r="S2727" s="19"/>
      <c r="T2727" s="19"/>
      <c r="U2727" s="19"/>
      <c r="V2727" s="19"/>
    </row>
    <row r="2728" spans="1:22" x14ac:dyDescent="0.25">
      <c r="A2728" t="str">
        <f>IF(RawData!A2728&lt;&gt;"",RawData!A2728,"")</f>
        <v/>
      </c>
      <c r="B2728" t="str">
        <f>IF(RawData!B2728&lt;&gt;"",CONCATENATE(RawData!B2728,", ",RawData!C2728),"")</f>
        <v/>
      </c>
      <c r="C2728" t="str">
        <f>IF(RawData!D2728&lt;&gt;"",RawData!D2728,"")</f>
        <v/>
      </c>
      <c r="D2728" s="28" t="str">
        <f>IF(RawData!E2728&lt;&gt;"",RawData!E2728,"")</f>
        <v/>
      </c>
      <c r="E2728" t="str">
        <f>IF(RawData!F2728&lt;&gt;"",CONCATENATE(RawData!F2728,", ",LEFT(RawData!G2728,1)),"")</f>
        <v/>
      </c>
      <c r="G2728" s="30" t="str">
        <f t="shared" si="42"/>
        <v/>
      </c>
      <c r="H2728" t="str">
        <f>IF(A2728&lt;&gt;"",VLOOKUP(G2728,ScoreRanges!$C$4:$E$8,3),"")</f>
        <v/>
      </c>
      <c r="J2728" s="30" t="str">
        <f>IF(AND(ConversionTable!$F$2&lt;&gt;"",A2728&lt;&gt;""),VLOOKUP(G2728,ConversionTable!B$2:D$402,3),"")</f>
        <v/>
      </c>
      <c r="K2728" t="str">
        <f>IF(AND(ConversionTable!$F$2&lt;&gt;"",A2728&lt;&gt;""),VLOOKUP(J2728,ConversionTable!I$4:K$7,3),"")</f>
        <v/>
      </c>
      <c r="M2728" t="str">
        <f>IF(A2728&lt;&gt;"",(RawData!AC2728*ScoringModel!$B$11+RawData!AD2728*ScoringModel!$B$21+RawData!AE2728*ScoringModel!$B$31)*0.01,"")</f>
        <v/>
      </c>
      <c r="N2728" t="str">
        <f>IF(A2728&lt;&gt;"",(RawData!H2728*ScoringModel!$B$4+RawData!I2728*ScoringModel!$B$5+RawData!J2728*ScoringModel!$B$6+RawData!K2728*ScoringModel!$B$7+RawData!L2728*ScoringModel!$B$8+RawData!M2728*ScoringModel!$B$9+RawData!N2728*ScoringModel!$B$10)*0.01,"")</f>
        <v/>
      </c>
      <c r="O2728" t="str">
        <f>IF(A2728&lt;&gt;"",(RawData!O2728*ScoringModel!$B$14+RawData!P2728*ScoringModel!$B$15+RawData!Q2728*ScoringModel!$B$16+RawData!R2728*ScoringModel!$B$17+RawData!S2728*ScoringModel!$B$18+RawData!T2728*ScoringModel!$B$19+RawData!U2728*ScoringModel!$B$20)*0.01,"")</f>
        <v/>
      </c>
      <c r="P2728" t="str">
        <f>IF(A2728&lt;&gt;"",(RawData!V2728*ScoringModel!$B$24+RawData!W2728*ScoringModel!$B$25+RawData!X2728*ScoringModel!$B$26+RawData!Y2728*ScoringModel!$B$27+RawData!Z2728*ScoringModel!$B$28+RawData!AA2728*ScoringModel!$B$29+RawData!AB2728*ScoringModel!$B$30)*0.01,"")</f>
        <v/>
      </c>
      <c r="Q2728" s="19"/>
      <c r="R2728" s="19"/>
      <c r="S2728" s="19"/>
      <c r="T2728" s="19"/>
      <c r="U2728" s="19"/>
      <c r="V2728" s="19"/>
    </row>
    <row r="2729" spans="1:22" x14ac:dyDescent="0.25">
      <c r="A2729" t="str">
        <f>IF(RawData!A2729&lt;&gt;"",RawData!A2729,"")</f>
        <v/>
      </c>
      <c r="B2729" t="str">
        <f>IF(RawData!B2729&lt;&gt;"",CONCATENATE(RawData!B2729,", ",RawData!C2729),"")</f>
        <v/>
      </c>
      <c r="C2729" t="str">
        <f>IF(RawData!D2729&lt;&gt;"",RawData!D2729,"")</f>
        <v/>
      </c>
      <c r="D2729" s="28" t="str">
        <f>IF(RawData!E2729&lt;&gt;"",RawData!E2729,"")</f>
        <v/>
      </c>
      <c r="E2729" t="str">
        <f>IF(RawData!F2729&lt;&gt;"",CONCATENATE(RawData!F2729,", ",LEFT(RawData!G2729,1)),"")</f>
        <v/>
      </c>
      <c r="G2729" s="30" t="str">
        <f t="shared" si="42"/>
        <v/>
      </c>
      <c r="H2729" t="str">
        <f>IF(A2729&lt;&gt;"",VLOOKUP(G2729,ScoreRanges!$C$4:$E$8,3),"")</f>
        <v/>
      </c>
      <c r="J2729" s="30" t="str">
        <f>IF(AND(ConversionTable!$F$2&lt;&gt;"",A2729&lt;&gt;""),VLOOKUP(G2729,ConversionTable!B$2:D$402,3),"")</f>
        <v/>
      </c>
      <c r="K2729" t="str">
        <f>IF(AND(ConversionTable!$F$2&lt;&gt;"",A2729&lt;&gt;""),VLOOKUP(J2729,ConversionTable!I$4:K$7,3),"")</f>
        <v/>
      </c>
      <c r="M2729" t="str">
        <f>IF(A2729&lt;&gt;"",(RawData!AC2729*ScoringModel!$B$11+RawData!AD2729*ScoringModel!$B$21+RawData!AE2729*ScoringModel!$B$31)*0.01,"")</f>
        <v/>
      </c>
      <c r="N2729" t="str">
        <f>IF(A2729&lt;&gt;"",(RawData!H2729*ScoringModel!$B$4+RawData!I2729*ScoringModel!$B$5+RawData!J2729*ScoringModel!$B$6+RawData!K2729*ScoringModel!$B$7+RawData!L2729*ScoringModel!$B$8+RawData!M2729*ScoringModel!$B$9+RawData!N2729*ScoringModel!$B$10)*0.01,"")</f>
        <v/>
      </c>
      <c r="O2729" t="str">
        <f>IF(A2729&lt;&gt;"",(RawData!O2729*ScoringModel!$B$14+RawData!P2729*ScoringModel!$B$15+RawData!Q2729*ScoringModel!$B$16+RawData!R2729*ScoringModel!$B$17+RawData!S2729*ScoringModel!$B$18+RawData!T2729*ScoringModel!$B$19+RawData!U2729*ScoringModel!$B$20)*0.01,"")</f>
        <v/>
      </c>
      <c r="P2729" t="str">
        <f>IF(A2729&lt;&gt;"",(RawData!V2729*ScoringModel!$B$24+RawData!W2729*ScoringModel!$B$25+RawData!X2729*ScoringModel!$B$26+RawData!Y2729*ScoringModel!$B$27+RawData!Z2729*ScoringModel!$B$28+RawData!AA2729*ScoringModel!$B$29+RawData!AB2729*ScoringModel!$B$30)*0.01,"")</f>
        <v/>
      </c>
      <c r="Q2729" s="19"/>
      <c r="R2729" s="19"/>
      <c r="S2729" s="19"/>
      <c r="T2729" s="19"/>
      <c r="U2729" s="19"/>
      <c r="V2729" s="19"/>
    </row>
    <row r="2730" spans="1:22" x14ac:dyDescent="0.25">
      <c r="A2730" t="str">
        <f>IF(RawData!A2730&lt;&gt;"",RawData!A2730,"")</f>
        <v/>
      </c>
      <c r="B2730" t="str">
        <f>IF(RawData!B2730&lt;&gt;"",CONCATENATE(RawData!B2730,", ",RawData!C2730),"")</f>
        <v/>
      </c>
      <c r="C2730" t="str">
        <f>IF(RawData!D2730&lt;&gt;"",RawData!D2730,"")</f>
        <v/>
      </c>
      <c r="D2730" s="28" t="str">
        <f>IF(RawData!E2730&lt;&gt;"",RawData!E2730,"")</f>
        <v/>
      </c>
      <c r="E2730" t="str">
        <f>IF(RawData!F2730&lt;&gt;"",CONCATENATE(RawData!F2730,", ",LEFT(RawData!G2730,1)),"")</f>
        <v/>
      </c>
      <c r="G2730" s="30" t="str">
        <f t="shared" si="42"/>
        <v/>
      </c>
      <c r="H2730" t="str">
        <f>IF(A2730&lt;&gt;"",VLOOKUP(G2730,ScoreRanges!$C$4:$E$8,3),"")</f>
        <v/>
      </c>
      <c r="J2730" s="30" t="str">
        <f>IF(AND(ConversionTable!$F$2&lt;&gt;"",A2730&lt;&gt;""),VLOOKUP(G2730,ConversionTable!B$2:D$402,3),"")</f>
        <v/>
      </c>
      <c r="K2730" t="str">
        <f>IF(AND(ConversionTable!$F$2&lt;&gt;"",A2730&lt;&gt;""),VLOOKUP(J2730,ConversionTable!I$4:K$7,3),"")</f>
        <v/>
      </c>
      <c r="M2730" t="str">
        <f>IF(A2730&lt;&gt;"",(RawData!AC2730*ScoringModel!$B$11+RawData!AD2730*ScoringModel!$B$21+RawData!AE2730*ScoringModel!$B$31)*0.01,"")</f>
        <v/>
      </c>
      <c r="N2730" t="str">
        <f>IF(A2730&lt;&gt;"",(RawData!H2730*ScoringModel!$B$4+RawData!I2730*ScoringModel!$B$5+RawData!J2730*ScoringModel!$B$6+RawData!K2730*ScoringModel!$B$7+RawData!L2730*ScoringModel!$B$8+RawData!M2730*ScoringModel!$B$9+RawData!N2730*ScoringModel!$B$10)*0.01,"")</f>
        <v/>
      </c>
      <c r="O2730" t="str">
        <f>IF(A2730&lt;&gt;"",(RawData!O2730*ScoringModel!$B$14+RawData!P2730*ScoringModel!$B$15+RawData!Q2730*ScoringModel!$B$16+RawData!R2730*ScoringModel!$B$17+RawData!S2730*ScoringModel!$B$18+RawData!T2730*ScoringModel!$B$19+RawData!U2730*ScoringModel!$B$20)*0.01,"")</f>
        <v/>
      </c>
      <c r="P2730" t="str">
        <f>IF(A2730&lt;&gt;"",(RawData!V2730*ScoringModel!$B$24+RawData!W2730*ScoringModel!$B$25+RawData!X2730*ScoringModel!$B$26+RawData!Y2730*ScoringModel!$B$27+RawData!Z2730*ScoringModel!$B$28+RawData!AA2730*ScoringModel!$B$29+RawData!AB2730*ScoringModel!$B$30)*0.01,"")</f>
        <v/>
      </c>
      <c r="Q2730" s="19"/>
      <c r="R2730" s="19"/>
      <c r="S2730" s="19"/>
      <c r="T2730" s="19"/>
      <c r="U2730" s="19"/>
      <c r="V2730" s="19"/>
    </row>
    <row r="2731" spans="1:22" x14ac:dyDescent="0.25">
      <c r="A2731" t="str">
        <f>IF(RawData!A2731&lt;&gt;"",RawData!A2731,"")</f>
        <v/>
      </c>
      <c r="B2731" t="str">
        <f>IF(RawData!B2731&lt;&gt;"",CONCATENATE(RawData!B2731,", ",RawData!C2731),"")</f>
        <v/>
      </c>
      <c r="C2731" t="str">
        <f>IF(RawData!D2731&lt;&gt;"",RawData!D2731,"")</f>
        <v/>
      </c>
      <c r="D2731" s="28" t="str">
        <f>IF(RawData!E2731&lt;&gt;"",RawData!E2731,"")</f>
        <v/>
      </c>
      <c r="E2731" t="str">
        <f>IF(RawData!F2731&lt;&gt;"",CONCATENATE(RawData!F2731,", ",LEFT(RawData!G2731,1)),"")</f>
        <v/>
      </c>
      <c r="G2731" s="30" t="str">
        <f t="shared" si="42"/>
        <v/>
      </c>
      <c r="H2731" t="str">
        <f>IF(A2731&lt;&gt;"",VLOOKUP(G2731,ScoreRanges!$C$4:$E$8,3),"")</f>
        <v/>
      </c>
      <c r="J2731" s="30" t="str">
        <f>IF(AND(ConversionTable!$F$2&lt;&gt;"",A2731&lt;&gt;""),VLOOKUP(G2731,ConversionTable!B$2:D$402,3),"")</f>
        <v/>
      </c>
      <c r="K2731" t="str">
        <f>IF(AND(ConversionTable!$F$2&lt;&gt;"",A2731&lt;&gt;""),VLOOKUP(J2731,ConversionTable!I$4:K$7,3),"")</f>
        <v/>
      </c>
      <c r="M2731" t="str">
        <f>IF(A2731&lt;&gt;"",(RawData!AC2731*ScoringModel!$B$11+RawData!AD2731*ScoringModel!$B$21+RawData!AE2731*ScoringModel!$B$31)*0.01,"")</f>
        <v/>
      </c>
      <c r="N2731" t="str">
        <f>IF(A2731&lt;&gt;"",(RawData!H2731*ScoringModel!$B$4+RawData!I2731*ScoringModel!$B$5+RawData!J2731*ScoringModel!$B$6+RawData!K2731*ScoringModel!$B$7+RawData!L2731*ScoringModel!$B$8+RawData!M2731*ScoringModel!$B$9+RawData!N2731*ScoringModel!$B$10)*0.01,"")</f>
        <v/>
      </c>
      <c r="O2731" t="str">
        <f>IF(A2731&lt;&gt;"",(RawData!O2731*ScoringModel!$B$14+RawData!P2731*ScoringModel!$B$15+RawData!Q2731*ScoringModel!$B$16+RawData!R2731*ScoringModel!$B$17+RawData!S2731*ScoringModel!$B$18+RawData!T2731*ScoringModel!$B$19+RawData!U2731*ScoringModel!$B$20)*0.01,"")</f>
        <v/>
      </c>
      <c r="P2731" t="str">
        <f>IF(A2731&lt;&gt;"",(RawData!V2731*ScoringModel!$B$24+RawData!W2731*ScoringModel!$B$25+RawData!X2731*ScoringModel!$B$26+RawData!Y2731*ScoringModel!$B$27+RawData!Z2731*ScoringModel!$B$28+RawData!AA2731*ScoringModel!$B$29+RawData!AB2731*ScoringModel!$B$30)*0.01,"")</f>
        <v/>
      </c>
      <c r="Q2731" s="19"/>
      <c r="R2731" s="19"/>
      <c r="S2731" s="19"/>
      <c r="T2731" s="19"/>
      <c r="U2731" s="19"/>
      <c r="V2731" s="19"/>
    </row>
    <row r="2732" spans="1:22" x14ac:dyDescent="0.25">
      <c r="A2732" t="str">
        <f>IF(RawData!A2732&lt;&gt;"",RawData!A2732,"")</f>
        <v/>
      </c>
      <c r="B2732" t="str">
        <f>IF(RawData!B2732&lt;&gt;"",CONCATENATE(RawData!B2732,", ",RawData!C2732),"")</f>
        <v/>
      </c>
      <c r="C2732" t="str">
        <f>IF(RawData!D2732&lt;&gt;"",RawData!D2732,"")</f>
        <v/>
      </c>
      <c r="D2732" s="28" t="str">
        <f>IF(RawData!E2732&lt;&gt;"",RawData!E2732,"")</f>
        <v/>
      </c>
      <c r="E2732" t="str">
        <f>IF(RawData!F2732&lt;&gt;"",CONCATENATE(RawData!F2732,", ",LEFT(RawData!G2732,1)),"")</f>
        <v/>
      </c>
      <c r="G2732" s="30" t="str">
        <f t="shared" si="42"/>
        <v/>
      </c>
      <c r="H2732" t="str">
        <f>IF(A2732&lt;&gt;"",VLOOKUP(G2732,ScoreRanges!$C$4:$E$8,3),"")</f>
        <v/>
      </c>
      <c r="J2732" s="30" t="str">
        <f>IF(AND(ConversionTable!$F$2&lt;&gt;"",A2732&lt;&gt;""),VLOOKUP(G2732,ConversionTable!B$2:D$402,3),"")</f>
        <v/>
      </c>
      <c r="K2732" t="str">
        <f>IF(AND(ConversionTable!$F$2&lt;&gt;"",A2732&lt;&gt;""),VLOOKUP(J2732,ConversionTable!I$4:K$7,3),"")</f>
        <v/>
      </c>
      <c r="M2732" t="str">
        <f>IF(A2732&lt;&gt;"",(RawData!AC2732*ScoringModel!$B$11+RawData!AD2732*ScoringModel!$B$21+RawData!AE2732*ScoringModel!$B$31)*0.01,"")</f>
        <v/>
      </c>
      <c r="N2732" t="str">
        <f>IF(A2732&lt;&gt;"",(RawData!H2732*ScoringModel!$B$4+RawData!I2732*ScoringModel!$B$5+RawData!J2732*ScoringModel!$B$6+RawData!K2732*ScoringModel!$B$7+RawData!L2732*ScoringModel!$B$8+RawData!M2732*ScoringModel!$B$9+RawData!N2732*ScoringModel!$B$10)*0.01,"")</f>
        <v/>
      </c>
      <c r="O2732" t="str">
        <f>IF(A2732&lt;&gt;"",(RawData!O2732*ScoringModel!$B$14+RawData!P2732*ScoringModel!$B$15+RawData!Q2732*ScoringModel!$B$16+RawData!R2732*ScoringModel!$B$17+RawData!S2732*ScoringModel!$B$18+RawData!T2732*ScoringModel!$B$19+RawData!U2732*ScoringModel!$B$20)*0.01,"")</f>
        <v/>
      </c>
      <c r="P2732" t="str">
        <f>IF(A2732&lt;&gt;"",(RawData!V2732*ScoringModel!$B$24+RawData!W2732*ScoringModel!$B$25+RawData!X2732*ScoringModel!$B$26+RawData!Y2732*ScoringModel!$B$27+RawData!Z2732*ScoringModel!$B$28+RawData!AA2732*ScoringModel!$B$29+RawData!AB2732*ScoringModel!$B$30)*0.01,"")</f>
        <v/>
      </c>
      <c r="Q2732" s="19"/>
      <c r="R2732" s="19"/>
      <c r="S2732" s="19"/>
      <c r="T2732" s="19"/>
      <c r="U2732" s="19"/>
      <c r="V2732" s="19"/>
    </row>
    <row r="2733" spans="1:22" x14ac:dyDescent="0.25">
      <c r="A2733" t="str">
        <f>IF(RawData!A2733&lt;&gt;"",RawData!A2733,"")</f>
        <v/>
      </c>
      <c r="B2733" t="str">
        <f>IF(RawData!B2733&lt;&gt;"",CONCATENATE(RawData!B2733,", ",RawData!C2733),"")</f>
        <v/>
      </c>
      <c r="C2733" t="str">
        <f>IF(RawData!D2733&lt;&gt;"",RawData!D2733,"")</f>
        <v/>
      </c>
      <c r="D2733" s="28" t="str">
        <f>IF(RawData!E2733&lt;&gt;"",RawData!E2733,"")</f>
        <v/>
      </c>
      <c r="E2733" t="str">
        <f>IF(RawData!F2733&lt;&gt;"",CONCATENATE(RawData!F2733,", ",LEFT(RawData!G2733,1)),"")</f>
        <v/>
      </c>
      <c r="G2733" s="30" t="str">
        <f t="shared" si="42"/>
        <v/>
      </c>
      <c r="H2733" t="str">
        <f>IF(A2733&lt;&gt;"",VLOOKUP(G2733,ScoreRanges!$C$4:$E$8,3),"")</f>
        <v/>
      </c>
      <c r="J2733" s="30" t="str">
        <f>IF(AND(ConversionTable!$F$2&lt;&gt;"",A2733&lt;&gt;""),VLOOKUP(G2733,ConversionTable!B$2:D$402,3),"")</f>
        <v/>
      </c>
      <c r="K2733" t="str">
        <f>IF(AND(ConversionTable!$F$2&lt;&gt;"",A2733&lt;&gt;""),VLOOKUP(J2733,ConversionTable!I$4:K$7,3),"")</f>
        <v/>
      </c>
      <c r="M2733" t="str">
        <f>IF(A2733&lt;&gt;"",(RawData!AC2733*ScoringModel!$B$11+RawData!AD2733*ScoringModel!$B$21+RawData!AE2733*ScoringModel!$B$31)*0.01,"")</f>
        <v/>
      </c>
      <c r="N2733" t="str">
        <f>IF(A2733&lt;&gt;"",(RawData!H2733*ScoringModel!$B$4+RawData!I2733*ScoringModel!$B$5+RawData!J2733*ScoringModel!$B$6+RawData!K2733*ScoringModel!$B$7+RawData!L2733*ScoringModel!$B$8+RawData!M2733*ScoringModel!$B$9+RawData!N2733*ScoringModel!$B$10)*0.01,"")</f>
        <v/>
      </c>
      <c r="O2733" t="str">
        <f>IF(A2733&lt;&gt;"",(RawData!O2733*ScoringModel!$B$14+RawData!P2733*ScoringModel!$B$15+RawData!Q2733*ScoringModel!$B$16+RawData!R2733*ScoringModel!$B$17+RawData!S2733*ScoringModel!$B$18+RawData!T2733*ScoringModel!$B$19+RawData!U2733*ScoringModel!$B$20)*0.01,"")</f>
        <v/>
      </c>
      <c r="P2733" t="str">
        <f>IF(A2733&lt;&gt;"",(RawData!V2733*ScoringModel!$B$24+RawData!W2733*ScoringModel!$B$25+RawData!X2733*ScoringModel!$B$26+RawData!Y2733*ScoringModel!$B$27+RawData!Z2733*ScoringModel!$B$28+RawData!AA2733*ScoringModel!$B$29+RawData!AB2733*ScoringModel!$B$30)*0.01,"")</f>
        <v/>
      </c>
      <c r="Q2733" s="19"/>
      <c r="R2733" s="19"/>
      <c r="S2733" s="19"/>
      <c r="T2733" s="19"/>
      <c r="U2733" s="19"/>
      <c r="V2733" s="19"/>
    </row>
    <row r="2734" spans="1:22" x14ac:dyDescent="0.25">
      <c r="A2734" t="str">
        <f>IF(RawData!A2734&lt;&gt;"",RawData!A2734,"")</f>
        <v/>
      </c>
      <c r="B2734" t="str">
        <f>IF(RawData!B2734&lt;&gt;"",CONCATENATE(RawData!B2734,", ",RawData!C2734),"")</f>
        <v/>
      </c>
      <c r="C2734" t="str">
        <f>IF(RawData!D2734&lt;&gt;"",RawData!D2734,"")</f>
        <v/>
      </c>
      <c r="D2734" s="28" t="str">
        <f>IF(RawData!E2734&lt;&gt;"",RawData!E2734,"")</f>
        <v/>
      </c>
      <c r="E2734" t="str">
        <f>IF(RawData!F2734&lt;&gt;"",CONCATENATE(RawData!F2734,", ",LEFT(RawData!G2734,1)),"")</f>
        <v/>
      </c>
      <c r="G2734" s="30" t="str">
        <f t="shared" si="42"/>
        <v/>
      </c>
      <c r="H2734" t="str">
        <f>IF(A2734&lt;&gt;"",VLOOKUP(G2734,ScoreRanges!$C$4:$E$8,3),"")</f>
        <v/>
      </c>
      <c r="J2734" s="30" t="str">
        <f>IF(AND(ConversionTable!$F$2&lt;&gt;"",A2734&lt;&gt;""),VLOOKUP(G2734,ConversionTable!B$2:D$402,3),"")</f>
        <v/>
      </c>
      <c r="K2734" t="str">
        <f>IF(AND(ConversionTable!$F$2&lt;&gt;"",A2734&lt;&gt;""),VLOOKUP(J2734,ConversionTable!I$4:K$7,3),"")</f>
        <v/>
      </c>
      <c r="M2734" t="str">
        <f>IF(A2734&lt;&gt;"",(RawData!AC2734*ScoringModel!$B$11+RawData!AD2734*ScoringModel!$B$21+RawData!AE2734*ScoringModel!$B$31)*0.01,"")</f>
        <v/>
      </c>
      <c r="N2734" t="str">
        <f>IF(A2734&lt;&gt;"",(RawData!H2734*ScoringModel!$B$4+RawData!I2734*ScoringModel!$B$5+RawData!J2734*ScoringModel!$B$6+RawData!K2734*ScoringModel!$B$7+RawData!L2734*ScoringModel!$B$8+RawData!M2734*ScoringModel!$B$9+RawData!N2734*ScoringModel!$B$10)*0.01,"")</f>
        <v/>
      </c>
      <c r="O2734" t="str">
        <f>IF(A2734&lt;&gt;"",(RawData!O2734*ScoringModel!$B$14+RawData!P2734*ScoringModel!$B$15+RawData!Q2734*ScoringModel!$B$16+RawData!R2734*ScoringModel!$B$17+RawData!S2734*ScoringModel!$B$18+RawData!T2734*ScoringModel!$B$19+RawData!U2734*ScoringModel!$B$20)*0.01,"")</f>
        <v/>
      </c>
      <c r="P2734" t="str">
        <f>IF(A2734&lt;&gt;"",(RawData!V2734*ScoringModel!$B$24+RawData!W2734*ScoringModel!$B$25+RawData!X2734*ScoringModel!$B$26+RawData!Y2734*ScoringModel!$B$27+RawData!Z2734*ScoringModel!$B$28+RawData!AA2734*ScoringModel!$B$29+RawData!AB2734*ScoringModel!$B$30)*0.01,"")</f>
        <v/>
      </c>
      <c r="Q2734" s="19"/>
      <c r="R2734" s="19"/>
      <c r="S2734" s="19"/>
      <c r="T2734" s="19"/>
      <c r="U2734" s="19"/>
      <c r="V2734" s="19"/>
    </row>
    <row r="2735" spans="1:22" x14ac:dyDescent="0.25">
      <c r="A2735" t="str">
        <f>IF(RawData!A2735&lt;&gt;"",RawData!A2735,"")</f>
        <v/>
      </c>
      <c r="B2735" t="str">
        <f>IF(RawData!B2735&lt;&gt;"",CONCATENATE(RawData!B2735,", ",RawData!C2735),"")</f>
        <v/>
      </c>
      <c r="C2735" t="str">
        <f>IF(RawData!D2735&lt;&gt;"",RawData!D2735,"")</f>
        <v/>
      </c>
      <c r="D2735" s="28" t="str">
        <f>IF(RawData!E2735&lt;&gt;"",RawData!E2735,"")</f>
        <v/>
      </c>
      <c r="E2735" t="str">
        <f>IF(RawData!F2735&lt;&gt;"",CONCATENATE(RawData!F2735,", ",LEFT(RawData!G2735,1)),"")</f>
        <v/>
      </c>
      <c r="G2735" s="30" t="str">
        <f t="shared" si="42"/>
        <v/>
      </c>
      <c r="H2735" t="str">
        <f>IF(A2735&lt;&gt;"",VLOOKUP(G2735,ScoreRanges!$C$4:$E$8,3),"")</f>
        <v/>
      </c>
      <c r="J2735" s="30" t="str">
        <f>IF(AND(ConversionTable!$F$2&lt;&gt;"",A2735&lt;&gt;""),VLOOKUP(G2735,ConversionTable!B$2:D$402,3),"")</f>
        <v/>
      </c>
      <c r="K2735" t="str">
        <f>IF(AND(ConversionTable!$F$2&lt;&gt;"",A2735&lt;&gt;""),VLOOKUP(J2735,ConversionTable!I$4:K$7,3),"")</f>
        <v/>
      </c>
      <c r="M2735" t="str">
        <f>IF(A2735&lt;&gt;"",(RawData!AC2735*ScoringModel!$B$11+RawData!AD2735*ScoringModel!$B$21+RawData!AE2735*ScoringModel!$B$31)*0.01,"")</f>
        <v/>
      </c>
      <c r="N2735" t="str">
        <f>IF(A2735&lt;&gt;"",(RawData!H2735*ScoringModel!$B$4+RawData!I2735*ScoringModel!$B$5+RawData!J2735*ScoringModel!$B$6+RawData!K2735*ScoringModel!$B$7+RawData!L2735*ScoringModel!$B$8+RawData!M2735*ScoringModel!$B$9+RawData!N2735*ScoringModel!$B$10)*0.01,"")</f>
        <v/>
      </c>
      <c r="O2735" t="str">
        <f>IF(A2735&lt;&gt;"",(RawData!O2735*ScoringModel!$B$14+RawData!P2735*ScoringModel!$B$15+RawData!Q2735*ScoringModel!$B$16+RawData!R2735*ScoringModel!$B$17+RawData!S2735*ScoringModel!$B$18+RawData!T2735*ScoringModel!$B$19+RawData!U2735*ScoringModel!$B$20)*0.01,"")</f>
        <v/>
      </c>
      <c r="P2735" t="str">
        <f>IF(A2735&lt;&gt;"",(RawData!V2735*ScoringModel!$B$24+RawData!W2735*ScoringModel!$B$25+RawData!X2735*ScoringModel!$B$26+RawData!Y2735*ScoringModel!$B$27+RawData!Z2735*ScoringModel!$B$28+RawData!AA2735*ScoringModel!$B$29+RawData!AB2735*ScoringModel!$B$30)*0.01,"")</f>
        <v/>
      </c>
      <c r="Q2735" s="19"/>
      <c r="R2735" s="19"/>
      <c r="S2735" s="19"/>
      <c r="T2735" s="19"/>
      <c r="U2735" s="19"/>
      <c r="V2735" s="19"/>
    </row>
    <row r="2736" spans="1:22" x14ac:dyDescent="0.25">
      <c r="A2736" t="str">
        <f>IF(RawData!A2736&lt;&gt;"",RawData!A2736,"")</f>
        <v/>
      </c>
      <c r="B2736" t="str">
        <f>IF(RawData!B2736&lt;&gt;"",CONCATENATE(RawData!B2736,", ",RawData!C2736),"")</f>
        <v/>
      </c>
      <c r="C2736" t="str">
        <f>IF(RawData!D2736&lt;&gt;"",RawData!D2736,"")</f>
        <v/>
      </c>
      <c r="D2736" s="28" t="str">
        <f>IF(RawData!E2736&lt;&gt;"",RawData!E2736,"")</f>
        <v/>
      </c>
      <c r="E2736" t="str">
        <f>IF(RawData!F2736&lt;&gt;"",CONCATENATE(RawData!F2736,", ",LEFT(RawData!G2736,1)),"")</f>
        <v/>
      </c>
      <c r="G2736" s="30" t="str">
        <f t="shared" si="42"/>
        <v/>
      </c>
      <c r="H2736" t="str">
        <f>IF(A2736&lt;&gt;"",VLOOKUP(G2736,ScoreRanges!$C$4:$E$8,3),"")</f>
        <v/>
      </c>
      <c r="J2736" s="30" t="str">
        <f>IF(AND(ConversionTable!$F$2&lt;&gt;"",A2736&lt;&gt;""),VLOOKUP(G2736,ConversionTable!B$2:D$402,3),"")</f>
        <v/>
      </c>
      <c r="K2736" t="str">
        <f>IF(AND(ConversionTable!$F$2&lt;&gt;"",A2736&lt;&gt;""),VLOOKUP(J2736,ConversionTable!I$4:K$7,3),"")</f>
        <v/>
      </c>
      <c r="M2736" t="str">
        <f>IF(A2736&lt;&gt;"",(RawData!AC2736*ScoringModel!$B$11+RawData!AD2736*ScoringModel!$B$21+RawData!AE2736*ScoringModel!$B$31)*0.01,"")</f>
        <v/>
      </c>
      <c r="N2736" t="str">
        <f>IF(A2736&lt;&gt;"",(RawData!H2736*ScoringModel!$B$4+RawData!I2736*ScoringModel!$B$5+RawData!J2736*ScoringModel!$B$6+RawData!K2736*ScoringModel!$B$7+RawData!L2736*ScoringModel!$B$8+RawData!M2736*ScoringModel!$B$9+RawData!N2736*ScoringModel!$B$10)*0.01,"")</f>
        <v/>
      </c>
      <c r="O2736" t="str">
        <f>IF(A2736&lt;&gt;"",(RawData!O2736*ScoringModel!$B$14+RawData!P2736*ScoringModel!$B$15+RawData!Q2736*ScoringModel!$B$16+RawData!R2736*ScoringModel!$B$17+RawData!S2736*ScoringModel!$B$18+RawData!T2736*ScoringModel!$B$19+RawData!U2736*ScoringModel!$B$20)*0.01,"")</f>
        <v/>
      </c>
      <c r="P2736" t="str">
        <f>IF(A2736&lt;&gt;"",(RawData!V2736*ScoringModel!$B$24+RawData!W2736*ScoringModel!$B$25+RawData!X2736*ScoringModel!$B$26+RawData!Y2736*ScoringModel!$B$27+RawData!Z2736*ScoringModel!$B$28+RawData!AA2736*ScoringModel!$B$29+RawData!AB2736*ScoringModel!$B$30)*0.01,"")</f>
        <v/>
      </c>
      <c r="Q2736" s="19"/>
      <c r="R2736" s="19"/>
      <c r="S2736" s="19"/>
      <c r="T2736" s="19"/>
      <c r="U2736" s="19"/>
      <c r="V2736" s="19"/>
    </row>
    <row r="2737" spans="1:22" x14ac:dyDescent="0.25">
      <c r="A2737" t="str">
        <f>IF(RawData!A2737&lt;&gt;"",RawData!A2737,"")</f>
        <v/>
      </c>
      <c r="B2737" t="str">
        <f>IF(RawData!B2737&lt;&gt;"",CONCATENATE(RawData!B2737,", ",RawData!C2737),"")</f>
        <v/>
      </c>
      <c r="C2737" t="str">
        <f>IF(RawData!D2737&lt;&gt;"",RawData!D2737,"")</f>
        <v/>
      </c>
      <c r="D2737" s="28" t="str">
        <f>IF(RawData!E2737&lt;&gt;"",RawData!E2737,"")</f>
        <v/>
      </c>
      <c r="E2737" t="str">
        <f>IF(RawData!F2737&lt;&gt;"",CONCATENATE(RawData!F2737,", ",LEFT(RawData!G2737,1)),"")</f>
        <v/>
      </c>
      <c r="G2737" s="30" t="str">
        <f t="shared" si="42"/>
        <v/>
      </c>
      <c r="H2737" t="str">
        <f>IF(A2737&lt;&gt;"",VLOOKUP(G2737,ScoreRanges!$C$4:$E$8,3),"")</f>
        <v/>
      </c>
      <c r="J2737" s="30" t="str">
        <f>IF(AND(ConversionTable!$F$2&lt;&gt;"",A2737&lt;&gt;""),VLOOKUP(G2737,ConversionTable!B$2:D$402,3),"")</f>
        <v/>
      </c>
      <c r="K2737" t="str">
        <f>IF(AND(ConversionTable!$F$2&lt;&gt;"",A2737&lt;&gt;""),VLOOKUP(J2737,ConversionTable!I$4:K$7,3),"")</f>
        <v/>
      </c>
      <c r="M2737" t="str">
        <f>IF(A2737&lt;&gt;"",(RawData!AC2737*ScoringModel!$B$11+RawData!AD2737*ScoringModel!$B$21+RawData!AE2737*ScoringModel!$B$31)*0.01,"")</f>
        <v/>
      </c>
      <c r="N2737" t="str">
        <f>IF(A2737&lt;&gt;"",(RawData!H2737*ScoringModel!$B$4+RawData!I2737*ScoringModel!$B$5+RawData!J2737*ScoringModel!$B$6+RawData!K2737*ScoringModel!$B$7+RawData!L2737*ScoringModel!$B$8+RawData!M2737*ScoringModel!$B$9+RawData!N2737*ScoringModel!$B$10)*0.01,"")</f>
        <v/>
      </c>
      <c r="O2737" t="str">
        <f>IF(A2737&lt;&gt;"",(RawData!O2737*ScoringModel!$B$14+RawData!P2737*ScoringModel!$B$15+RawData!Q2737*ScoringModel!$B$16+RawData!R2737*ScoringModel!$B$17+RawData!S2737*ScoringModel!$B$18+RawData!T2737*ScoringModel!$B$19+RawData!U2737*ScoringModel!$B$20)*0.01,"")</f>
        <v/>
      </c>
      <c r="P2737" t="str">
        <f>IF(A2737&lt;&gt;"",(RawData!V2737*ScoringModel!$B$24+RawData!W2737*ScoringModel!$B$25+RawData!X2737*ScoringModel!$B$26+RawData!Y2737*ScoringModel!$B$27+RawData!Z2737*ScoringModel!$B$28+RawData!AA2737*ScoringModel!$B$29+RawData!AB2737*ScoringModel!$B$30)*0.01,"")</f>
        <v/>
      </c>
      <c r="Q2737" s="19"/>
      <c r="R2737" s="19"/>
      <c r="S2737" s="19"/>
      <c r="T2737" s="19"/>
      <c r="U2737" s="19"/>
      <c r="V2737" s="19"/>
    </row>
    <row r="2738" spans="1:22" x14ac:dyDescent="0.25">
      <c r="A2738" t="str">
        <f>IF(RawData!A2738&lt;&gt;"",RawData!A2738,"")</f>
        <v/>
      </c>
      <c r="B2738" t="str">
        <f>IF(RawData!B2738&lt;&gt;"",CONCATENATE(RawData!B2738,", ",RawData!C2738),"")</f>
        <v/>
      </c>
      <c r="C2738" t="str">
        <f>IF(RawData!D2738&lt;&gt;"",RawData!D2738,"")</f>
        <v/>
      </c>
      <c r="D2738" s="28" t="str">
        <f>IF(RawData!E2738&lt;&gt;"",RawData!E2738,"")</f>
        <v/>
      </c>
      <c r="E2738" t="str">
        <f>IF(RawData!F2738&lt;&gt;"",CONCATENATE(RawData!F2738,", ",LEFT(RawData!G2738,1)),"")</f>
        <v/>
      </c>
      <c r="G2738" s="30" t="str">
        <f t="shared" si="42"/>
        <v/>
      </c>
      <c r="H2738" t="str">
        <f>IF(A2738&lt;&gt;"",VLOOKUP(G2738,ScoreRanges!$C$4:$E$8,3),"")</f>
        <v/>
      </c>
      <c r="J2738" s="30" t="str">
        <f>IF(AND(ConversionTable!$F$2&lt;&gt;"",A2738&lt;&gt;""),VLOOKUP(G2738,ConversionTable!B$2:D$402,3),"")</f>
        <v/>
      </c>
      <c r="K2738" t="str">
        <f>IF(AND(ConversionTable!$F$2&lt;&gt;"",A2738&lt;&gt;""),VLOOKUP(J2738,ConversionTable!I$4:K$7,3),"")</f>
        <v/>
      </c>
      <c r="M2738" t="str">
        <f>IF(A2738&lt;&gt;"",(RawData!AC2738*ScoringModel!$B$11+RawData!AD2738*ScoringModel!$B$21+RawData!AE2738*ScoringModel!$B$31)*0.01,"")</f>
        <v/>
      </c>
      <c r="N2738" t="str">
        <f>IF(A2738&lt;&gt;"",(RawData!H2738*ScoringModel!$B$4+RawData!I2738*ScoringModel!$B$5+RawData!J2738*ScoringModel!$B$6+RawData!K2738*ScoringModel!$B$7+RawData!L2738*ScoringModel!$B$8+RawData!M2738*ScoringModel!$B$9+RawData!N2738*ScoringModel!$B$10)*0.01,"")</f>
        <v/>
      </c>
      <c r="O2738" t="str">
        <f>IF(A2738&lt;&gt;"",(RawData!O2738*ScoringModel!$B$14+RawData!P2738*ScoringModel!$B$15+RawData!Q2738*ScoringModel!$B$16+RawData!R2738*ScoringModel!$B$17+RawData!S2738*ScoringModel!$B$18+RawData!T2738*ScoringModel!$B$19+RawData!U2738*ScoringModel!$B$20)*0.01,"")</f>
        <v/>
      </c>
      <c r="P2738" t="str">
        <f>IF(A2738&lt;&gt;"",(RawData!V2738*ScoringModel!$B$24+RawData!W2738*ScoringModel!$B$25+RawData!X2738*ScoringModel!$B$26+RawData!Y2738*ScoringModel!$B$27+RawData!Z2738*ScoringModel!$B$28+RawData!AA2738*ScoringModel!$B$29+RawData!AB2738*ScoringModel!$B$30)*0.01,"")</f>
        <v/>
      </c>
      <c r="Q2738" s="19"/>
      <c r="R2738" s="19"/>
      <c r="S2738" s="19"/>
      <c r="T2738" s="19"/>
      <c r="U2738" s="19"/>
      <c r="V2738" s="19"/>
    </row>
    <row r="2739" spans="1:22" x14ac:dyDescent="0.25">
      <c r="A2739" t="str">
        <f>IF(RawData!A2739&lt;&gt;"",RawData!A2739,"")</f>
        <v/>
      </c>
      <c r="B2739" t="str">
        <f>IF(RawData!B2739&lt;&gt;"",CONCATENATE(RawData!B2739,", ",RawData!C2739),"")</f>
        <v/>
      </c>
      <c r="C2739" t="str">
        <f>IF(RawData!D2739&lt;&gt;"",RawData!D2739,"")</f>
        <v/>
      </c>
      <c r="D2739" s="28" t="str">
        <f>IF(RawData!E2739&lt;&gt;"",RawData!E2739,"")</f>
        <v/>
      </c>
      <c r="E2739" t="str">
        <f>IF(RawData!F2739&lt;&gt;"",CONCATENATE(RawData!F2739,", ",LEFT(RawData!G2739,1)),"")</f>
        <v/>
      </c>
      <c r="G2739" s="30" t="str">
        <f t="shared" si="42"/>
        <v/>
      </c>
      <c r="H2739" t="str">
        <f>IF(A2739&lt;&gt;"",VLOOKUP(G2739,ScoreRanges!$C$4:$E$8,3),"")</f>
        <v/>
      </c>
      <c r="J2739" s="30" t="str">
        <f>IF(AND(ConversionTable!$F$2&lt;&gt;"",A2739&lt;&gt;""),VLOOKUP(G2739,ConversionTable!B$2:D$402,3),"")</f>
        <v/>
      </c>
      <c r="K2739" t="str">
        <f>IF(AND(ConversionTable!$F$2&lt;&gt;"",A2739&lt;&gt;""),VLOOKUP(J2739,ConversionTable!I$4:K$7,3),"")</f>
        <v/>
      </c>
      <c r="M2739" t="str">
        <f>IF(A2739&lt;&gt;"",(RawData!AC2739*ScoringModel!$B$11+RawData!AD2739*ScoringModel!$B$21+RawData!AE2739*ScoringModel!$B$31)*0.01,"")</f>
        <v/>
      </c>
      <c r="N2739" t="str">
        <f>IF(A2739&lt;&gt;"",(RawData!H2739*ScoringModel!$B$4+RawData!I2739*ScoringModel!$B$5+RawData!J2739*ScoringModel!$B$6+RawData!K2739*ScoringModel!$B$7+RawData!L2739*ScoringModel!$B$8+RawData!M2739*ScoringModel!$B$9+RawData!N2739*ScoringModel!$B$10)*0.01,"")</f>
        <v/>
      </c>
      <c r="O2739" t="str">
        <f>IF(A2739&lt;&gt;"",(RawData!O2739*ScoringModel!$B$14+RawData!P2739*ScoringModel!$B$15+RawData!Q2739*ScoringModel!$B$16+RawData!R2739*ScoringModel!$B$17+RawData!S2739*ScoringModel!$B$18+RawData!T2739*ScoringModel!$B$19+RawData!U2739*ScoringModel!$B$20)*0.01,"")</f>
        <v/>
      </c>
      <c r="P2739" t="str">
        <f>IF(A2739&lt;&gt;"",(RawData!V2739*ScoringModel!$B$24+RawData!W2739*ScoringModel!$B$25+RawData!X2739*ScoringModel!$B$26+RawData!Y2739*ScoringModel!$B$27+RawData!Z2739*ScoringModel!$B$28+RawData!AA2739*ScoringModel!$B$29+RawData!AB2739*ScoringModel!$B$30)*0.01,"")</f>
        <v/>
      </c>
      <c r="Q2739" s="19"/>
      <c r="R2739" s="19"/>
      <c r="S2739" s="19"/>
      <c r="T2739" s="19"/>
      <c r="U2739" s="19"/>
      <c r="V2739" s="19"/>
    </row>
    <row r="2740" spans="1:22" x14ac:dyDescent="0.25">
      <c r="A2740" t="str">
        <f>IF(RawData!A2740&lt;&gt;"",RawData!A2740,"")</f>
        <v/>
      </c>
      <c r="B2740" t="str">
        <f>IF(RawData!B2740&lt;&gt;"",CONCATENATE(RawData!B2740,", ",RawData!C2740),"")</f>
        <v/>
      </c>
      <c r="C2740" t="str">
        <f>IF(RawData!D2740&lt;&gt;"",RawData!D2740,"")</f>
        <v/>
      </c>
      <c r="D2740" s="28" t="str">
        <f>IF(RawData!E2740&lt;&gt;"",RawData!E2740,"")</f>
        <v/>
      </c>
      <c r="E2740" t="str">
        <f>IF(RawData!F2740&lt;&gt;"",CONCATENATE(RawData!F2740,", ",LEFT(RawData!G2740,1)),"")</f>
        <v/>
      </c>
      <c r="G2740" s="30" t="str">
        <f t="shared" si="42"/>
        <v/>
      </c>
      <c r="H2740" t="str">
        <f>IF(A2740&lt;&gt;"",VLOOKUP(G2740,ScoreRanges!$C$4:$E$8,3),"")</f>
        <v/>
      </c>
      <c r="J2740" s="30" t="str">
        <f>IF(AND(ConversionTable!$F$2&lt;&gt;"",A2740&lt;&gt;""),VLOOKUP(G2740,ConversionTable!B$2:D$402,3),"")</f>
        <v/>
      </c>
      <c r="K2740" t="str">
        <f>IF(AND(ConversionTable!$F$2&lt;&gt;"",A2740&lt;&gt;""),VLOOKUP(J2740,ConversionTable!I$4:K$7,3),"")</f>
        <v/>
      </c>
      <c r="M2740" t="str">
        <f>IF(A2740&lt;&gt;"",(RawData!AC2740*ScoringModel!$B$11+RawData!AD2740*ScoringModel!$B$21+RawData!AE2740*ScoringModel!$B$31)*0.01,"")</f>
        <v/>
      </c>
      <c r="N2740" t="str">
        <f>IF(A2740&lt;&gt;"",(RawData!H2740*ScoringModel!$B$4+RawData!I2740*ScoringModel!$B$5+RawData!J2740*ScoringModel!$B$6+RawData!K2740*ScoringModel!$B$7+RawData!L2740*ScoringModel!$B$8+RawData!M2740*ScoringModel!$B$9+RawData!N2740*ScoringModel!$B$10)*0.01,"")</f>
        <v/>
      </c>
      <c r="O2740" t="str">
        <f>IF(A2740&lt;&gt;"",(RawData!O2740*ScoringModel!$B$14+RawData!P2740*ScoringModel!$B$15+RawData!Q2740*ScoringModel!$B$16+RawData!R2740*ScoringModel!$B$17+RawData!S2740*ScoringModel!$B$18+RawData!T2740*ScoringModel!$B$19+RawData!U2740*ScoringModel!$B$20)*0.01,"")</f>
        <v/>
      </c>
      <c r="P2740" t="str">
        <f>IF(A2740&lt;&gt;"",(RawData!V2740*ScoringModel!$B$24+RawData!W2740*ScoringModel!$B$25+RawData!X2740*ScoringModel!$B$26+RawData!Y2740*ScoringModel!$B$27+RawData!Z2740*ScoringModel!$B$28+RawData!AA2740*ScoringModel!$B$29+RawData!AB2740*ScoringModel!$B$30)*0.01,"")</f>
        <v/>
      </c>
      <c r="Q2740" s="19"/>
      <c r="R2740" s="19"/>
      <c r="S2740" s="19"/>
      <c r="T2740" s="19"/>
      <c r="U2740" s="19"/>
      <c r="V2740" s="19"/>
    </row>
    <row r="2741" spans="1:22" x14ac:dyDescent="0.25">
      <c r="A2741" t="str">
        <f>IF(RawData!A2741&lt;&gt;"",RawData!A2741,"")</f>
        <v/>
      </c>
      <c r="B2741" t="str">
        <f>IF(RawData!B2741&lt;&gt;"",CONCATENATE(RawData!B2741,", ",RawData!C2741),"")</f>
        <v/>
      </c>
      <c r="C2741" t="str">
        <f>IF(RawData!D2741&lt;&gt;"",RawData!D2741,"")</f>
        <v/>
      </c>
      <c r="D2741" s="28" t="str">
        <f>IF(RawData!E2741&lt;&gt;"",RawData!E2741,"")</f>
        <v/>
      </c>
      <c r="E2741" t="str">
        <f>IF(RawData!F2741&lt;&gt;"",CONCATENATE(RawData!F2741,", ",LEFT(RawData!G2741,1)),"")</f>
        <v/>
      </c>
      <c r="G2741" s="30" t="str">
        <f t="shared" si="42"/>
        <v/>
      </c>
      <c r="H2741" t="str">
        <f>IF(A2741&lt;&gt;"",VLOOKUP(G2741,ScoreRanges!$C$4:$E$8,3),"")</f>
        <v/>
      </c>
      <c r="J2741" s="30" t="str">
        <f>IF(AND(ConversionTable!$F$2&lt;&gt;"",A2741&lt;&gt;""),VLOOKUP(G2741,ConversionTable!B$2:D$402,3),"")</f>
        <v/>
      </c>
      <c r="K2741" t="str">
        <f>IF(AND(ConversionTable!$F$2&lt;&gt;"",A2741&lt;&gt;""),VLOOKUP(J2741,ConversionTable!I$4:K$7,3),"")</f>
        <v/>
      </c>
      <c r="M2741" t="str">
        <f>IF(A2741&lt;&gt;"",(RawData!AC2741*ScoringModel!$B$11+RawData!AD2741*ScoringModel!$B$21+RawData!AE2741*ScoringModel!$B$31)*0.01,"")</f>
        <v/>
      </c>
      <c r="N2741" t="str">
        <f>IF(A2741&lt;&gt;"",(RawData!H2741*ScoringModel!$B$4+RawData!I2741*ScoringModel!$B$5+RawData!J2741*ScoringModel!$B$6+RawData!K2741*ScoringModel!$B$7+RawData!L2741*ScoringModel!$B$8+RawData!M2741*ScoringModel!$B$9+RawData!N2741*ScoringModel!$B$10)*0.01,"")</f>
        <v/>
      </c>
      <c r="O2741" t="str">
        <f>IF(A2741&lt;&gt;"",(RawData!O2741*ScoringModel!$B$14+RawData!P2741*ScoringModel!$B$15+RawData!Q2741*ScoringModel!$B$16+RawData!R2741*ScoringModel!$B$17+RawData!S2741*ScoringModel!$B$18+RawData!T2741*ScoringModel!$B$19+RawData!U2741*ScoringModel!$B$20)*0.01,"")</f>
        <v/>
      </c>
      <c r="P2741" t="str">
        <f>IF(A2741&lt;&gt;"",(RawData!V2741*ScoringModel!$B$24+RawData!W2741*ScoringModel!$B$25+RawData!X2741*ScoringModel!$B$26+RawData!Y2741*ScoringModel!$B$27+RawData!Z2741*ScoringModel!$B$28+RawData!AA2741*ScoringModel!$B$29+RawData!AB2741*ScoringModel!$B$30)*0.01,"")</f>
        <v/>
      </c>
      <c r="Q2741" s="19"/>
      <c r="R2741" s="19"/>
      <c r="S2741" s="19"/>
      <c r="T2741" s="19"/>
      <c r="U2741" s="19"/>
      <c r="V2741" s="19"/>
    </row>
    <row r="2742" spans="1:22" x14ac:dyDescent="0.25">
      <c r="A2742" t="str">
        <f>IF(RawData!A2742&lt;&gt;"",RawData!A2742,"")</f>
        <v/>
      </c>
      <c r="B2742" t="str">
        <f>IF(RawData!B2742&lt;&gt;"",CONCATENATE(RawData!B2742,", ",RawData!C2742),"")</f>
        <v/>
      </c>
      <c r="C2742" t="str">
        <f>IF(RawData!D2742&lt;&gt;"",RawData!D2742,"")</f>
        <v/>
      </c>
      <c r="D2742" s="28" t="str">
        <f>IF(RawData!E2742&lt;&gt;"",RawData!E2742,"")</f>
        <v/>
      </c>
      <c r="E2742" t="str">
        <f>IF(RawData!F2742&lt;&gt;"",CONCATENATE(RawData!F2742,", ",LEFT(RawData!G2742,1)),"")</f>
        <v/>
      </c>
      <c r="G2742" s="30" t="str">
        <f t="shared" si="42"/>
        <v/>
      </c>
      <c r="H2742" t="str">
        <f>IF(A2742&lt;&gt;"",VLOOKUP(G2742,ScoreRanges!$C$4:$E$8,3),"")</f>
        <v/>
      </c>
      <c r="J2742" s="30" t="str">
        <f>IF(AND(ConversionTable!$F$2&lt;&gt;"",A2742&lt;&gt;""),VLOOKUP(G2742,ConversionTable!B$2:D$402,3),"")</f>
        <v/>
      </c>
      <c r="K2742" t="str">
        <f>IF(AND(ConversionTable!$F$2&lt;&gt;"",A2742&lt;&gt;""),VLOOKUP(J2742,ConversionTable!I$4:K$7,3),"")</f>
        <v/>
      </c>
      <c r="M2742" t="str">
        <f>IF(A2742&lt;&gt;"",(RawData!AC2742*ScoringModel!$B$11+RawData!AD2742*ScoringModel!$B$21+RawData!AE2742*ScoringModel!$B$31)*0.01,"")</f>
        <v/>
      </c>
      <c r="N2742" t="str">
        <f>IF(A2742&lt;&gt;"",(RawData!H2742*ScoringModel!$B$4+RawData!I2742*ScoringModel!$B$5+RawData!J2742*ScoringModel!$B$6+RawData!K2742*ScoringModel!$B$7+RawData!L2742*ScoringModel!$B$8+RawData!M2742*ScoringModel!$B$9+RawData!N2742*ScoringModel!$B$10)*0.01,"")</f>
        <v/>
      </c>
      <c r="O2742" t="str">
        <f>IF(A2742&lt;&gt;"",(RawData!O2742*ScoringModel!$B$14+RawData!P2742*ScoringModel!$B$15+RawData!Q2742*ScoringModel!$B$16+RawData!R2742*ScoringModel!$B$17+RawData!S2742*ScoringModel!$B$18+RawData!T2742*ScoringModel!$B$19+RawData!U2742*ScoringModel!$B$20)*0.01,"")</f>
        <v/>
      </c>
      <c r="P2742" t="str">
        <f>IF(A2742&lt;&gt;"",(RawData!V2742*ScoringModel!$B$24+RawData!W2742*ScoringModel!$B$25+RawData!X2742*ScoringModel!$B$26+RawData!Y2742*ScoringModel!$B$27+RawData!Z2742*ScoringModel!$B$28+RawData!AA2742*ScoringModel!$B$29+RawData!AB2742*ScoringModel!$B$30)*0.01,"")</f>
        <v/>
      </c>
      <c r="Q2742" s="19"/>
      <c r="R2742" s="19"/>
      <c r="S2742" s="19"/>
      <c r="T2742" s="19"/>
      <c r="U2742" s="19"/>
      <c r="V2742" s="19"/>
    </row>
    <row r="2743" spans="1:22" x14ac:dyDescent="0.25">
      <c r="A2743" t="str">
        <f>IF(RawData!A2743&lt;&gt;"",RawData!A2743,"")</f>
        <v/>
      </c>
      <c r="B2743" t="str">
        <f>IF(RawData!B2743&lt;&gt;"",CONCATENATE(RawData!B2743,", ",RawData!C2743),"")</f>
        <v/>
      </c>
      <c r="C2743" t="str">
        <f>IF(RawData!D2743&lt;&gt;"",RawData!D2743,"")</f>
        <v/>
      </c>
      <c r="D2743" s="28" t="str">
        <f>IF(RawData!E2743&lt;&gt;"",RawData!E2743,"")</f>
        <v/>
      </c>
      <c r="E2743" t="str">
        <f>IF(RawData!F2743&lt;&gt;"",CONCATENATE(RawData!F2743,", ",LEFT(RawData!G2743,1)),"")</f>
        <v/>
      </c>
      <c r="G2743" s="30" t="str">
        <f t="shared" si="42"/>
        <v/>
      </c>
      <c r="H2743" t="str">
        <f>IF(A2743&lt;&gt;"",VLOOKUP(G2743,ScoreRanges!$C$4:$E$8,3),"")</f>
        <v/>
      </c>
      <c r="J2743" s="30" t="str">
        <f>IF(AND(ConversionTable!$F$2&lt;&gt;"",A2743&lt;&gt;""),VLOOKUP(G2743,ConversionTable!B$2:D$402,3),"")</f>
        <v/>
      </c>
      <c r="K2743" t="str">
        <f>IF(AND(ConversionTable!$F$2&lt;&gt;"",A2743&lt;&gt;""),VLOOKUP(J2743,ConversionTable!I$4:K$7,3),"")</f>
        <v/>
      </c>
      <c r="M2743" t="str">
        <f>IF(A2743&lt;&gt;"",(RawData!AC2743*ScoringModel!$B$11+RawData!AD2743*ScoringModel!$B$21+RawData!AE2743*ScoringModel!$B$31)*0.01,"")</f>
        <v/>
      </c>
      <c r="N2743" t="str">
        <f>IF(A2743&lt;&gt;"",(RawData!H2743*ScoringModel!$B$4+RawData!I2743*ScoringModel!$B$5+RawData!J2743*ScoringModel!$B$6+RawData!K2743*ScoringModel!$B$7+RawData!L2743*ScoringModel!$B$8+RawData!M2743*ScoringModel!$B$9+RawData!N2743*ScoringModel!$B$10)*0.01,"")</f>
        <v/>
      </c>
      <c r="O2743" t="str">
        <f>IF(A2743&lt;&gt;"",(RawData!O2743*ScoringModel!$B$14+RawData!P2743*ScoringModel!$B$15+RawData!Q2743*ScoringModel!$B$16+RawData!R2743*ScoringModel!$B$17+RawData!S2743*ScoringModel!$B$18+RawData!T2743*ScoringModel!$B$19+RawData!U2743*ScoringModel!$B$20)*0.01,"")</f>
        <v/>
      </c>
      <c r="P2743" t="str">
        <f>IF(A2743&lt;&gt;"",(RawData!V2743*ScoringModel!$B$24+RawData!W2743*ScoringModel!$B$25+RawData!X2743*ScoringModel!$B$26+RawData!Y2743*ScoringModel!$B$27+RawData!Z2743*ScoringModel!$B$28+RawData!AA2743*ScoringModel!$B$29+RawData!AB2743*ScoringModel!$B$30)*0.01,"")</f>
        <v/>
      </c>
      <c r="Q2743" s="19"/>
      <c r="R2743" s="19"/>
      <c r="S2743" s="19"/>
      <c r="T2743" s="19"/>
      <c r="U2743" s="19"/>
      <c r="V2743" s="19"/>
    </row>
    <row r="2744" spans="1:22" x14ac:dyDescent="0.25">
      <c r="A2744" t="str">
        <f>IF(RawData!A2744&lt;&gt;"",RawData!A2744,"")</f>
        <v/>
      </c>
      <c r="B2744" t="str">
        <f>IF(RawData!B2744&lt;&gt;"",CONCATENATE(RawData!B2744,", ",RawData!C2744),"")</f>
        <v/>
      </c>
      <c r="C2744" t="str">
        <f>IF(RawData!D2744&lt;&gt;"",RawData!D2744,"")</f>
        <v/>
      </c>
      <c r="D2744" s="28" t="str">
        <f>IF(RawData!E2744&lt;&gt;"",RawData!E2744,"")</f>
        <v/>
      </c>
      <c r="E2744" t="str">
        <f>IF(RawData!F2744&lt;&gt;"",CONCATENATE(RawData!F2744,", ",LEFT(RawData!G2744,1)),"")</f>
        <v/>
      </c>
      <c r="G2744" s="30" t="str">
        <f t="shared" si="42"/>
        <v/>
      </c>
      <c r="H2744" t="str">
        <f>IF(A2744&lt;&gt;"",VLOOKUP(G2744,ScoreRanges!$C$4:$E$8,3),"")</f>
        <v/>
      </c>
      <c r="J2744" s="30" t="str">
        <f>IF(AND(ConversionTable!$F$2&lt;&gt;"",A2744&lt;&gt;""),VLOOKUP(G2744,ConversionTable!B$2:D$402,3),"")</f>
        <v/>
      </c>
      <c r="K2744" t="str">
        <f>IF(AND(ConversionTable!$F$2&lt;&gt;"",A2744&lt;&gt;""),VLOOKUP(J2744,ConversionTable!I$4:K$7,3),"")</f>
        <v/>
      </c>
      <c r="M2744" t="str">
        <f>IF(A2744&lt;&gt;"",(RawData!AC2744*ScoringModel!$B$11+RawData!AD2744*ScoringModel!$B$21+RawData!AE2744*ScoringModel!$B$31)*0.01,"")</f>
        <v/>
      </c>
      <c r="N2744" t="str">
        <f>IF(A2744&lt;&gt;"",(RawData!H2744*ScoringModel!$B$4+RawData!I2744*ScoringModel!$B$5+RawData!J2744*ScoringModel!$B$6+RawData!K2744*ScoringModel!$B$7+RawData!L2744*ScoringModel!$B$8+RawData!M2744*ScoringModel!$B$9+RawData!N2744*ScoringModel!$B$10)*0.01,"")</f>
        <v/>
      </c>
      <c r="O2744" t="str">
        <f>IF(A2744&lt;&gt;"",(RawData!O2744*ScoringModel!$B$14+RawData!P2744*ScoringModel!$B$15+RawData!Q2744*ScoringModel!$B$16+RawData!R2744*ScoringModel!$B$17+RawData!S2744*ScoringModel!$B$18+RawData!T2744*ScoringModel!$B$19+RawData!U2744*ScoringModel!$B$20)*0.01,"")</f>
        <v/>
      </c>
      <c r="P2744" t="str">
        <f>IF(A2744&lt;&gt;"",(RawData!V2744*ScoringModel!$B$24+RawData!W2744*ScoringModel!$B$25+RawData!X2744*ScoringModel!$B$26+RawData!Y2744*ScoringModel!$B$27+RawData!Z2744*ScoringModel!$B$28+RawData!AA2744*ScoringModel!$B$29+RawData!AB2744*ScoringModel!$B$30)*0.01,"")</f>
        <v/>
      </c>
      <c r="Q2744" s="19"/>
      <c r="R2744" s="19"/>
      <c r="S2744" s="19"/>
      <c r="T2744" s="19"/>
      <c r="U2744" s="19"/>
      <c r="V2744" s="19"/>
    </row>
    <row r="2745" spans="1:22" x14ac:dyDescent="0.25">
      <c r="A2745" t="str">
        <f>IF(RawData!A2745&lt;&gt;"",RawData!A2745,"")</f>
        <v/>
      </c>
      <c r="B2745" t="str">
        <f>IF(RawData!B2745&lt;&gt;"",CONCATENATE(RawData!B2745,", ",RawData!C2745),"")</f>
        <v/>
      </c>
      <c r="C2745" t="str">
        <f>IF(RawData!D2745&lt;&gt;"",RawData!D2745,"")</f>
        <v/>
      </c>
      <c r="D2745" s="28" t="str">
        <f>IF(RawData!E2745&lt;&gt;"",RawData!E2745,"")</f>
        <v/>
      </c>
      <c r="E2745" t="str">
        <f>IF(RawData!F2745&lt;&gt;"",CONCATENATE(RawData!F2745,", ",LEFT(RawData!G2745,1)),"")</f>
        <v/>
      </c>
      <c r="G2745" s="30" t="str">
        <f t="shared" si="42"/>
        <v/>
      </c>
      <c r="H2745" t="str">
        <f>IF(A2745&lt;&gt;"",VLOOKUP(G2745,ScoreRanges!$C$4:$E$8,3),"")</f>
        <v/>
      </c>
      <c r="J2745" s="30" t="str">
        <f>IF(AND(ConversionTable!$F$2&lt;&gt;"",A2745&lt;&gt;""),VLOOKUP(G2745,ConversionTable!B$2:D$402,3),"")</f>
        <v/>
      </c>
      <c r="K2745" t="str">
        <f>IF(AND(ConversionTable!$F$2&lt;&gt;"",A2745&lt;&gt;""),VLOOKUP(J2745,ConversionTable!I$4:K$7,3),"")</f>
        <v/>
      </c>
      <c r="M2745" t="str">
        <f>IF(A2745&lt;&gt;"",(RawData!AC2745*ScoringModel!$B$11+RawData!AD2745*ScoringModel!$B$21+RawData!AE2745*ScoringModel!$B$31)*0.01,"")</f>
        <v/>
      </c>
      <c r="N2745" t="str">
        <f>IF(A2745&lt;&gt;"",(RawData!H2745*ScoringModel!$B$4+RawData!I2745*ScoringModel!$B$5+RawData!J2745*ScoringModel!$B$6+RawData!K2745*ScoringModel!$B$7+RawData!L2745*ScoringModel!$B$8+RawData!M2745*ScoringModel!$B$9+RawData!N2745*ScoringModel!$B$10)*0.01,"")</f>
        <v/>
      </c>
      <c r="O2745" t="str">
        <f>IF(A2745&lt;&gt;"",(RawData!O2745*ScoringModel!$B$14+RawData!P2745*ScoringModel!$B$15+RawData!Q2745*ScoringModel!$B$16+RawData!R2745*ScoringModel!$B$17+RawData!S2745*ScoringModel!$B$18+RawData!T2745*ScoringModel!$B$19+RawData!U2745*ScoringModel!$B$20)*0.01,"")</f>
        <v/>
      </c>
      <c r="P2745" t="str">
        <f>IF(A2745&lt;&gt;"",(RawData!V2745*ScoringModel!$B$24+RawData!W2745*ScoringModel!$B$25+RawData!X2745*ScoringModel!$B$26+RawData!Y2745*ScoringModel!$B$27+RawData!Z2745*ScoringModel!$B$28+RawData!AA2745*ScoringModel!$B$29+RawData!AB2745*ScoringModel!$B$30)*0.01,"")</f>
        <v/>
      </c>
      <c r="Q2745" s="19"/>
      <c r="R2745" s="19"/>
      <c r="S2745" s="19"/>
      <c r="T2745" s="19"/>
      <c r="U2745" s="19"/>
      <c r="V2745" s="19"/>
    </row>
    <row r="2746" spans="1:22" x14ac:dyDescent="0.25">
      <c r="A2746" t="str">
        <f>IF(RawData!A2746&lt;&gt;"",RawData!A2746,"")</f>
        <v/>
      </c>
      <c r="B2746" t="str">
        <f>IF(RawData!B2746&lt;&gt;"",CONCATENATE(RawData!B2746,", ",RawData!C2746),"")</f>
        <v/>
      </c>
      <c r="C2746" t="str">
        <f>IF(RawData!D2746&lt;&gt;"",RawData!D2746,"")</f>
        <v/>
      </c>
      <c r="D2746" s="28" t="str">
        <f>IF(RawData!E2746&lt;&gt;"",RawData!E2746,"")</f>
        <v/>
      </c>
      <c r="E2746" t="str">
        <f>IF(RawData!F2746&lt;&gt;"",CONCATENATE(RawData!F2746,", ",LEFT(RawData!G2746,1)),"")</f>
        <v/>
      </c>
      <c r="G2746" s="30" t="str">
        <f t="shared" si="42"/>
        <v/>
      </c>
      <c r="H2746" t="str">
        <f>IF(A2746&lt;&gt;"",VLOOKUP(G2746,ScoreRanges!$C$4:$E$8,3),"")</f>
        <v/>
      </c>
      <c r="J2746" s="30" t="str">
        <f>IF(AND(ConversionTable!$F$2&lt;&gt;"",A2746&lt;&gt;""),VLOOKUP(G2746,ConversionTable!B$2:D$402,3),"")</f>
        <v/>
      </c>
      <c r="K2746" t="str">
        <f>IF(AND(ConversionTable!$F$2&lt;&gt;"",A2746&lt;&gt;""),VLOOKUP(J2746,ConversionTable!I$4:K$7,3),"")</f>
        <v/>
      </c>
      <c r="M2746" t="str">
        <f>IF(A2746&lt;&gt;"",(RawData!AC2746*ScoringModel!$B$11+RawData!AD2746*ScoringModel!$B$21+RawData!AE2746*ScoringModel!$B$31)*0.01,"")</f>
        <v/>
      </c>
      <c r="N2746" t="str">
        <f>IF(A2746&lt;&gt;"",(RawData!H2746*ScoringModel!$B$4+RawData!I2746*ScoringModel!$B$5+RawData!J2746*ScoringModel!$B$6+RawData!K2746*ScoringModel!$B$7+RawData!L2746*ScoringModel!$B$8+RawData!M2746*ScoringModel!$B$9+RawData!N2746*ScoringModel!$B$10)*0.01,"")</f>
        <v/>
      </c>
      <c r="O2746" t="str">
        <f>IF(A2746&lt;&gt;"",(RawData!O2746*ScoringModel!$B$14+RawData!P2746*ScoringModel!$B$15+RawData!Q2746*ScoringModel!$B$16+RawData!R2746*ScoringModel!$B$17+RawData!S2746*ScoringModel!$B$18+RawData!T2746*ScoringModel!$B$19+RawData!U2746*ScoringModel!$B$20)*0.01,"")</f>
        <v/>
      </c>
      <c r="P2746" t="str">
        <f>IF(A2746&lt;&gt;"",(RawData!V2746*ScoringModel!$B$24+RawData!W2746*ScoringModel!$B$25+RawData!X2746*ScoringModel!$B$26+RawData!Y2746*ScoringModel!$B$27+RawData!Z2746*ScoringModel!$B$28+RawData!AA2746*ScoringModel!$B$29+RawData!AB2746*ScoringModel!$B$30)*0.01,"")</f>
        <v/>
      </c>
      <c r="Q2746" s="19"/>
      <c r="R2746" s="19"/>
      <c r="S2746" s="19"/>
      <c r="T2746" s="19"/>
      <c r="U2746" s="19"/>
      <c r="V2746" s="19"/>
    </row>
    <row r="2747" spans="1:22" x14ac:dyDescent="0.25">
      <c r="A2747" t="str">
        <f>IF(RawData!A2747&lt;&gt;"",RawData!A2747,"")</f>
        <v/>
      </c>
      <c r="B2747" t="str">
        <f>IF(RawData!B2747&lt;&gt;"",CONCATENATE(RawData!B2747,", ",RawData!C2747),"")</f>
        <v/>
      </c>
      <c r="C2747" t="str">
        <f>IF(RawData!D2747&lt;&gt;"",RawData!D2747,"")</f>
        <v/>
      </c>
      <c r="D2747" s="28" t="str">
        <f>IF(RawData!E2747&lt;&gt;"",RawData!E2747,"")</f>
        <v/>
      </c>
      <c r="E2747" t="str">
        <f>IF(RawData!F2747&lt;&gt;"",CONCATENATE(RawData!F2747,", ",LEFT(RawData!G2747,1)),"")</f>
        <v/>
      </c>
      <c r="G2747" s="30" t="str">
        <f t="shared" si="42"/>
        <v/>
      </c>
      <c r="H2747" t="str">
        <f>IF(A2747&lt;&gt;"",VLOOKUP(G2747,ScoreRanges!$C$4:$E$8,3),"")</f>
        <v/>
      </c>
      <c r="J2747" s="30" t="str">
        <f>IF(AND(ConversionTable!$F$2&lt;&gt;"",A2747&lt;&gt;""),VLOOKUP(G2747,ConversionTable!B$2:D$402,3),"")</f>
        <v/>
      </c>
      <c r="K2747" t="str">
        <f>IF(AND(ConversionTable!$F$2&lt;&gt;"",A2747&lt;&gt;""),VLOOKUP(J2747,ConversionTable!I$4:K$7,3),"")</f>
        <v/>
      </c>
      <c r="M2747" t="str">
        <f>IF(A2747&lt;&gt;"",(RawData!AC2747*ScoringModel!$B$11+RawData!AD2747*ScoringModel!$B$21+RawData!AE2747*ScoringModel!$B$31)*0.01,"")</f>
        <v/>
      </c>
      <c r="N2747" t="str">
        <f>IF(A2747&lt;&gt;"",(RawData!H2747*ScoringModel!$B$4+RawData!I2747*ScoringModel!$B$5+RawData!J2747*ScoringModel!$B$6+RawData!K2747*ScoringModel!$B$7+RawData!L2747*ScoringModel!$B$8+RawData!M2747*ScoringModel!$B$9+RawData!N2747*ScoringModel!$B$10)*0.01,"")</f>
        <v/>
      </c>
      <c r="O2747" t="str">
        <f>IF(A2747&lt;&gt;"",(RawData!O2747*ScoringModel!$B$14+RawData!P2747*ScoringModel!$B$15+RawData!Q2747*ScoringModel!$B$16+RawData!R2747*ScoringModel!$B$17+RawData!S2747*ScoringModel!$B$18+RawData!T2747*ScoringModel!$B$19+RawData!U2747*ScoringModel!$B$20)*0.01,"")</f>
        <v/>
      </c>
      <c r="P2747" t="str">
        <f>IF(A2747&lt;&gt;"",(RawData!V2747*ScoringModel!$B$24+RawData!W2747*ScoringModel!$B$25+RawData!X2747*ScoringModel!$B$26+RawData!Y2747*ScoringModel!$B$27+RawData!Z2747*ScoringModel!$B$28+RawData!AA2747*ScoringModel!$B$29+RawData!AB2747*ScoringModel!$B$30)*0.01,"")</f>
        <v/>
      </c>
      <c r="Q2747" s="19"/>
      <c r="R2747" s="19"/>
      <c r="S2747" s="19"/>
      <c r="T2747" s="19"/>
      <c r="U2747" s="19"/>
      <c r="V2747" s="19"/>
    </row>
    <row r="2748" spans="1:22" x14ac:dyDescent="0.25">
      <c r="A2748" t="str">
        <f>IF(RawData!A2748&lt;&gt;"",RawData!A2748,"")</f>
        <v/>
      </c>
      <c r="B2748" t="str">
        <f>IF(RawData!B2748&lt;&gt;"",CONCATENATE(RawData!B2748,", ",RawData!C2748),"")</f>
        <v/>
      </c>
      <c r="C2748" t="str">
        <f>IF(RawData!D2748&lt;&gt;"",RawData!D2748,"")</f>
        <v/>
      </c>
      <c r="D2748" s="28" t="str">
        <f>IF(RawData!E2748&lt;&gt;"",RawData!E2748,"")</f>
        <v/>
      </c>
      <c r="E2748" t="str">
        <f>IF(RawData!F2748&lt;&gt;"",CONCATENATE(RawData!F2748,", ",LEFT(RawData!G2748,1)),"")</f>
        <v/>
      </c>
      <c r="G2748" s="30" t="str">
        <f t="shared" si="42"/>
        <v/>
      </c>
      <c r="H2748" t="str">
        <f>IF(A2748&lt;&gt;"",VLOOKUP(G2748,ScoreRanges!$C$4:$E$8,3),"")</f>
        <v/>
      </c>
      <c r="J2748" s="30" t="str">
        <f>IF(AND(ConversionTable!$F$2&lt;&gt;"",A2748&lt;&gt;""),VLOOKUP(G2748,ConversionTable!B$2:D$402,3),"")</f>
        <v/>
      </c>
      <c r="K2748" t="str">
        <f>IF(AND(ConversionTable!$F$2&lt;&gt;"",A2748&lt;&gt;""),VLOOKUP(J2748,ConversionTable!I$4:K$7,3),"")</f>
        <v/>
      </c>
      <c r="M2748" t="str">
        <f>IF(A2748&lt;&gt;"",(RawData!AC2748*ScoringModel!$B$11+RawData!AD2748*ScoringModel!$B$21+RawData!AE2748*ScoringModel!$B$31)*0.01,"")</f>
        <v/>
      </c>
      <c r="N2748" t="str">
        <f>IF(A2748&lt;&gt;"",(RawData!H2748*ScoringModel!$B$4+RawData!I2748*ScoringModel!$B$5+RawData!J2748*ScoringModel!$B$6+RawData!K2748*ScoringModel!$B$7+RawData!L2748*ScoringModel!$B$8+RawData!M2748*ScoringModel!$B$9+RawData!N2748*ScoringModel!$B$10)*0.01,"")</f>
        <v/>
      </c>
      <c r="O2748" t="str">
        <f>IF(A2748&lt;&gt;"",(RawData!O2748*ScoringModel!$B$14+RawData!P2748*ScoringModel!$B$15+RawData!Q2748*ScoringModel!$B$16+RawData!R2748*ScoringModel!$B$17+RawData!S2748*ScoringModel!$B$18+RawData!T2748*ScoringModel!$B$19+RawData!U2748*ScoringModel!$B$20)*0.01,"")</f>
        <v/>
      </c>
      <c r="P2748" t="str">
        <f>IF(A2748&lt;&gt;"",(RawData!V2748*ScoringModel!$B$24+RawData!W2748*ScoringModel!$B$25+RawData!X2748*ScoringModel!$B$26+RawData!Y2748*ScoringModel!$B$27+RawData!Z2748*ScoringModel!$B$28+RawData!AA2748*ScoringModel!$B$29+RawData!AB2748*ScoringModel!$B$30)*0.01,"")</f>
        <v/>
      </c>
      <c r="Q2748" s="19"/>
      <c r="R2748" s="19"/>
      <c r="S2748" s="19"/>
      <c r="T2748" s="19"/>
      <c r="U2748" s="19"/>
      <c r="V2748" s="19"/>
    </row>
    <row r="2749" spans="1:22" x14ac:dyDescent="0.25">
      <c r="A2749" t="str">
        <f>IF(RawData!A2749&lt;&gt;"",RawData!A2749,"")</f>
        <v/>
      </c>
      <c r="B2749" t="str">
        <f>IF(RawData!B2749&lt;&gt;"",CONCATENATE(RawData!B2749,", ",RawData!C2749),"")</f>
        <v/>
      </c>
      <c r="C2749" t="str">
        <f>IF(RawData!D2749&lt;&gt;"",RawData!D2749,"")</f>
        <v/>
      </c>
      <c r="D2749" s="28" t="str">
        <f>IF(RawData!E2749&lt;&gt;"",RawData!E2749,"")</f>
        <v/>
      </c>
      <c r="E2749" t="str">
        <f>IF(RawData!F2749&lt;&gt;"",CONCATENATE(RawData!F2749,", ",LEFT(RawData!G2749,1)),"")</f>
        <v/>
      </c>
      <c r="G2749" s="30" t="str">
        <f t="shared" si="42"/>
        <v/>
      </c>
      <c r="H2749" t="str">
        <f>IF(A2749&lt;&gt;"",VLOOKUP(G2749,ScoreRanges!$C$4:$E$8,3),"")</f>
        <v/>
      </c>
      <c r="J2749" s="30" t="str">
        <f>IF(AND(ConversionTable!$F$2&lt;&gt;"",A2749&lt;&gt;""),VLOOKUP(G2749,ConversionTable!B$2:D$402,3),"")</f>
        <v/>
      </c>
      <c r="K2749" t="str">
        <f>IF(AND(ConversionTable!$F$2&lt;&gt;"",A2749&lt;&gt;""),VLOOKUP(J2749,ConversionTable!I$4:K$7,3),"")</f>
        <v/>
      </c>
      <c r="M2749" t="str">
        <f>IF(A2749&lt;&gt;"",(RawData!AC2749*ScoringModel!$B$11+RawData!AD2749*ScoringModel!$B$21+RawData!AE2749*ScoringModel!$B$31)*0.01,"")</f>
        <v/>
      </c>
      <c r="N2749" t="str">
        <f>IF(A2749&lt;&gt;"",(RawData!H2749*ScoringModel!$B$4+RawData!I2749*ScoringModel!$B$5+RawData!J2749*ScoringModel!$B$6+RawData!K2749*ScoringModel!$B$7+RawData!L2749*ScoringModel!$B$8+RawData!M2749*ScoringModel!$B$9+RawData!N2749*ScoringModel!$B$10)*0.01,"")</f>
        <v/>
      </c>
      <c r="O2749" t="str">
        <f>IF(A2749&lt;&gt;"",(RawData!O2749*ScoringModel!$B$14+RawData!P2749*ScoringModel!$B$15+RawData!Q2749*ScoringModel!$B$16+RawData!R2749*ScoringModel!$B$17+RawData!S2749*ScoringModel!$B$18+RawData!T2749*ScoringModel!$B$19+RawData!U2749*ScoringModel!$B$20)*0.01,"")</f>
        <v/>
      </c>
      <c r="P2749" t="str">
        <f>IF(A2749&lt;&gt;"",(RawData!V2749*ScoringModel!$B$24+RawData!W2749*ScoringModel!$B$25+RawData!X2749*ScoringModel!$B$26+RawData!Y2749*ScoringModel!$B$27+RawData!Z2749*ScoringModel!$B$28+RawData!AA2749*ScoringModel!$B$29+RawData!AB2749*ScoringModel!$B$30)*0.01,"")</f>
        <v/>
      </c>
      <c r="Q2749" s="19"/>
      <c r="R2749" s="19"/>
      <c r="S2749" s="19"/>
      <c r="T2749" s="19"/>
      <c r="U2749" s="19"/>
      <c r="V2749" s="19"/>
    </row>
    <row r="2750" spans="1:22" x14ac:dyDescent="0.25">
      <c r="A2750" t="str">
        <f>IF(RawData!A2750&lt;&gt;"",RawData!A2750,"")</f>
        <v/>
      </c>
      <c r="B2750" t="str">
        <f>IF(RawData!B2750&lt;&gt;"",CONCATENATE(RawData!B2750,", ",RawData!C2750),"")</f>
        <v/>
      </c>
      <c r="C2750" t="str">
        <f>IF(RawData!D2750&lt;&gt;"",RawData!D2750,"")</f>
        <v/>
      </c>
      <c r="D2750" s="28" t="str">
        <f>IF(RawData!E2750&lt;&gt;"",RawData!E2750,"")</f>
        <v/>
      </c>
      <c r="E2750" t="str">
        <f>IF(RawData!F2750&lt;&gt;"",CONCATENATE(RawData!F2750,", ",LEFT(RawData!G2750,1)),"")</f>
        <v/>
      </c>
      <c r="G2750" s="30" t="str">
        <f t="shared" si="42"/>
        <v/>
      </c>
      <c r="H2750" t="str">
        <f>IF(A2750&lt;&gt;"",VLOOKUP(G2750,ScoreRanges!$C$4:$E$8,3),"")</f>
        <v/>
      </c>
      <c r="J2750" s="30" t="str">
        <f>IF(AND(ConversionTable!$F$2&lt;&gt;"",A2750&lt;&gt;""),VLOOKUP(G2750,ConversionTable!B$2:D$402,3),"")</f>
        <v/>
      </c>
      <c r="K2750" t="str">
        <f>IF(AND(ConversionTable!$F$2&lt;&gt;"",A2750&lt;&gt;""),VLOOKUP(J2750,ConversionTable!I$4:K$7,3),"")</f>
        <v/>
      </c>
      <c r="M2750" t="str">
        <f>IF(A2750&lt;&gt;"",(RawData!AC2750*ScoringModel!$B$11+RawData!AD2750*ScoringModel!$B$21+RawData!AE2750*ScoringModel!$B$31)*0.01,"")</f>
        <v/>
      </c>
      <c r="N2750" t="str">
        <f>IF(A2750&lt;&gt;"",(RawData!H2750*ScoringModel!$B$4+RawData!I2750*ScoringModel!$B$5+RawData!J2750*ScoringModel!$B$6+RawData!K2750*ScoringModel!$B$7+RawData!L2750*ScoringModel!$B$8+RawData!M2750*ScoringModel!$B$9+RawData!N2750*ScoringModel!$B$10)*0.01,"")</f>
        <v/>
      </c>
      <c r="O2750" t="str">
        <f>IF(A2750&lt;&gt;"",(RawData!O2750*ScoringModel!$B$14+RawData!P2750*ScoringModel!$B$15+RawData!Q2750*ScoringModel!$B$16+RawData!R2750*ScoringModel!$B$17+RawData!S2750*ScoringModel!$B$18+RawData!T2750*ScoringModel!$B$19+RawData!U2750*ScoringModel!$B$20)*0.01,"")</f>
        <v/>
      </c>
      <c r="P2750" t="str">
        <f>IF(A2750&lt;&gt;"",(RawData!V2750*ScoringModel!$B$24+RawData!W2750*ScoringModel!$B$25+RawData!X2750*ScoringModel!$B$26+RawData!Y2750*ScoringModel!$B$27+RawData!Z2750*ScoringModel!$B$28+RawData!AA2750*ScoringModel!$B$29+RawData!AB2750*ScoringModel!$B$30)*0.01,"")</f>
        <v/>
      </c>
      <c r="Q2750" s="19"/>
      <c r="R2750" s="19"/>
      <c r="S2750" s="19"/>
      <c r="T2750" s="19"/>
      <c r="U2750" s="19"/>
      <c r="V2750" s="19"/>
    </row>
    <row r="2751" spans="1:22" x14ac:dyDescent="0.25">
      <c r="A2751" t="str">
        <f>IF(RawData!A2751&lt;&gt;"",RawData!A2751,"")</f>
        <v/>
      </c>
      <c r="B2751" t="str">
        <f>IF(RawData!B2751&lt;&gt;"",CONCATENATE(RawData!B2751,", ",RawData!C2751),"")</f>
        <v/>
      </c>
      <c r="C2751" t="str">
        <f>IF(RawData!D2751&lt;&gt;"",RawData!D2751,"")</f>
        <v/>
      </c>
      <c r="D2751" s="28" t="str">
        <f>IF(RawData!E2751&lt;&gt;"",RawData!E2751,"")</f>
        <v/>
      </c>
      <c r="E2751" t="str">
        <f>IF(RawData!F2751&lt;&gt;"",CONCATENATE(RawData!F2751,", ",LEFT(RawData!G2751,1)),"")</f>
        <v/>
      </c>
      <c r="G2751" s="30" t="str">
        <f t="shared" si="42"/>
        <v/>
      </c>
      <c r="H2751" t="str">
        <f>IF(A2751&lt;&gt;"",VLOOKUP(G2751,ScoreRanges!$C$4:$E$8,3),"")</f>
        <v/>
      </c>
      <c r="J2751" s="30" t="str">
        <f>IF(AND(ConversionTable!$F$2&lt;&gt;"",A2751&lt;&gt;""),VLOOKUP(G2751,ConversionTable!B$2:D$402,3),"")</f>
        <v/>
      </c>
      <c r="K2751" t="str">
        <f>IF(AND(ConversionTable!$F$2&lt;&gt;"",A2751&lt;&gt;""),VLOOKUP(J2751,ConversionTable!I$4:K$7,3),"")</f>
        <v/>
      </c>
      <c r="M2751" t="str">
        <f>IF(A2751&lt;&gt;"",(RawData!AC2751*ScoringModel!$B$11+RawData!AD2751*ScoringModel!$B$21+RawData!AE2751*ScoringModel!$B$31)*0.01,"")</f>
        <v/>
      </c>
      <c r="N2751" t="str">
        <f>IF(A2751&lt;&gt;"",(RawData!H2751*ScoringModel!$B$4+RawData!I2751*ScoringModel!$B$5+RawData!J2751*ScoringModel!$B$6+RawData!K2751*ScoringModel!$B$7+RawData!L2751*ScoringModel!$B$8+RawData!M2751*ScoringModel!$B$9+RawData!N2751*ScoringModel!$B$10)*0.01,"")</f>
        <v/>
      </c>
      <c r="O2751" t="str">
        <f>IF(A2751&lt;&gt;"",(RawData!O2751*ScoringModel!$B$14+RawData!P2751*ScoringModel!$B$15+RawData!Q2751*ScoringModel!$B$16+RawData!R2751*ScoringModel!$B$17+RawData!S2751*ScoringModel!$B$18+RawData!T2751*ScoringModel!$B$19+RawData!U2751*ScoringModel!$B$20)*0.01,"")</f>
        <v/>
      </c>
      <c r="P2751" t="str">
        <f>IF(A2751&lt;&gt;"",(RawData!V2751*ScoringModel!$B$24+RawData!W2751*ScoringModel!$B$25+RawData!X2751*ScoringModel!$B$26+RawData!Y2751*ScoringModel!$B$27+RawData!Z2751*ScoringModel!$B$28+RawData!AA2751*ScoringModel!$B$29+RawData!AB2751*ScoringModel!$B$30)*0.01,"")</f>
        <v/>
      </c>
      <c r="Q2751" s="19"/>
      <c r="R2751" s="19"/>
      <c r="S2751" s="19"/>
      <c r="T2751" s="19"/>
      <c r="U2751" s="19"/>
      <c r="V2751" s="19"/>
    </row>
    <row r="2752" spans="1:22" x14ac:dyDescent="0.25">
      <c r="A2752" t="str">
        <f>IF(RawData!A2752&lt;&gt;"",RawData!A2752,"")</f>
        <v/>
      </c>
      <c r="B2752" t="str">
        <f>IF(RawData!B2752&lt;&gt;"",CONCATENATE(RawData!B2752,", ",RawData!C2752),"")</f>
        <v/>
      </c>
      <c r="C2752" t="str">
        <f>IF(RawData!D2752&lt;&gt;"",RawData!D2752,"")</f>
        <v/>
      </c>
      <c r="D2752" s="28" t="str">
        <f>IF(RawData!E2752&lt;&gt;"",RawData!E2752,"")</f>
        <v/>
      </c>
      <c r="E2752" t="str">
        <f>IF(RawData!F2752&lt;&gt;"",CONCATENATE(RawData!F2752,", ",LEFT(RawData!G2752,1)),"")</f>
        <v/>
      </c>
      <c r="G2752" s="30" t="str">
        <f t="shared" si="42"/>
        <v/>
      </c>
      <c r="H2752" t="str">
        <f>IF(A2752&lt;&gt;"",VLOOKUP(G2752,ScoreRanges!$C$4:$E$8,3),"")</f>
        <v/>
      </c>
      <c r="J2752" s="30" t="str">
        <f>IF(AND(ConversionTable!$F$2&lt;&gt;"",A2752&lt;&gt;""),VLOOKUP(G2752,ConversionTable!B$2:D$402,3),"")</f>
        <v/>
      </c>
      <c r="K2752" t="str">
        <f>IF(AND(ConversionTable!$F$2&lt;&gt;"",A2752&lt;&gt;""),VLOOKUP(J2752,ConversionTable!I$4:K$7,3),"")</f>
        <v/>
      </c>
      <c r="M2752" t="str">
        <f>IF(A2752&lt;&gt;"",(RawData!AC2752*ScoringModel!$B$11+RawData!AD2752*ScoringModel!$B$21+RawData!AE2752*ScoringModel!$B$31)*0.01,"")</f>
        <v/>
      </c>
      <c r="N2752" t="str">
        <f>IF(A2752&lt;&gt;"",(RawData!H2752*ScoringModel!$B$4+RawData!I2752*ScoringModel!$B$5+RawData!J2752*ScoringModel!$B$6+RawData!K2752*ScoringModel!$B$7+RawData!L2752*ScoringModel!$B$8+RawData!M2752*ScoringModel!$B$9+RawData!N2752*ScoringModel!$B$10)*0.01,"")</f>
        <v/>
      </c>
      <c r="O2752" t="str">
        <f>IF(A2752&lt;&gt;"",(RawData!O2752*ScoringModel!$B$14+RawData!P2752*ScoringModel!$B$15+RawData!Q2752*ScoringModel!$B$16+RawData!R2752*ScoringModel!$B$17+RawData!S2752*ScoringModel!$B$18+RawData!T2752*ScoringModel!$B$19+RawData!U2752*ScoringModel!$B$20)*0.01,"")</f>
        <v/>
      </c>
      <c r="P2752" t="str">
        <f>IF(A2752&lt;&gt;"",(RawData!V2752*ScoringModel!$B$24+RawData!W2752*ScoringModel!$B$25+RawData!X2752*ScoringModel!$B$26+RawData!Y2752*ScoringModel!$B$27+RawData!Z2752*ScoringModel!$B$28+RawData!AA2752*ScoringModel!$B$29+RawData!AB2752*ScoringModel!$B$30)*0.01,"")</f>
        <v/>
      </c>
      <c r="Q2752" s="19"/>
      <c r="R2752" s="19"/>
      <c r="S2752" s="19"/>
      <c r="T2752" s="19"/>
      <c r="U2752" s="19"/>
      <c r="V2752" s="19"/>
    </row>
    <row r="2753" spans="1:22" x14ac:dyDescent="0.25">
      <c r="A2753" t="str">
        <f>IF(RawData!A2753&lt;&gt;"",RawData!A2753,"")</f>
        <v/>
      </c>
      <c r="B2753" t="str">
        <f>IF(RawData!B2753&lt;&gt;"",CONCATENATE(RawData!B2753,", ",RawData!C2753),"")</f>
        <v/>
      </c>
      <c r="C2753" t="str">
        <f>IF(RawData!D2753&lt;&gt;"",RawData!D2753,"")</f>
        <v/>
      </c>
      <c r="D2753" s="28" t="str">
        <f>IF(RawData!E2753&lt;&gt;"",RawData!E2753,"")</f>
        <v/>
      </c>
      <c r="E2753" t="str">
        <f>IF(RawData!F2753&lt;&gt;"",CONCATENATE(RawData!F2753,", ",LEFT(RawData!G2753,1)),"")</f>
        <v/>
      </c>
      <c r="G2753" s="30" t="str">
        <f t="shared" si="42"/>
        <v/>
      </c>
      <c r="H2753" t="str">
        <f>IF(A2753&lt;&gt;"",VLOOKUP(G2753,ScoreRanges!$C$4:$E$8,3),"")</f>
        <v/>
      </c>
      <c r="J2753" s="30" t="str">
        <f>IF(AND(ConversionTable!$F$2&lt;&gt;"",A2753&lt;&gt;""),VLOOKUP(G2753,ConversionTable!B$2:D$402,3),"")</f>
        <v/>
      </c>
      <c r="K2753" t="str">
        <f>IF(AND(ConversionTable!$F$2&lt;&gt;"",A2753&lt;&gt;""),VLOOKUP(J2753,ConversionTable!I$4:K$7,3),"")</f>
        <v/>
      </c>
      <c r="M2753" t="str">
        <f>IF(A2753&lt;&gt;"",(RawData!AC2753*ScoringModel!$B$11+RawData!AD2753*ScoringModel!$B$21+RawData!AE2753*ScoringModel!$B$31)*0.01,"")</f>
        <v/>
      </c>
      <c r="N2753" t="str">
        <f>IF(A2753&lt;&gt;"",(RawData!H2753*ScoringModel!$B$4+RawData!I2753*ScoringModel!$B$5+RawData!J2753*ScoringModel!$B$6+RawData!K2753*ScoringModel!$B$7+RawData!L2753*ScoringModel!$B$8+RawData!M2753*ScoringModel!$B$9+RawData!N2753*ScoringModel!$B$10)*0.01,"")</f>
        <v/>
      </c>
      <c r="O2753" t="str">
        <f>IF(A2753&lt;&gt;"",(RawData!O2753*ScoringModel!$B$14+RawData!P2753*ScoringModel!$B$15+RawData!Q2753*ScoringModel!$B$16+RawData!R2753*ScoringModel!$B$17+RawData!S2753*ScoringModel!$B$18+RawData!T2753*ScoringModel!$B$19+RawData!U2753*ScoringModel!$B$20)*0.01,"")</f>
        <v/>
      </c>
      <c r="P2753" t="str">
        <f>IF(A2753&lt;&gt;"",(RawData!V2753*ScoringModel!$B$24+RawData!W2753*ScoringModel!$B$25+RawData!X2753*ScoringModel!$B$26+RawData!Y2753*ScoringModel!$B$27+RawData!Z2753*ScoringModel!$B$28+RawData!AA2753*ScoringModel!$B$29+RawData!AB2753*ScoringModel!$B$30)*0.01,"")</f>
        <v/>
      </c>
      <c r="Q2753" s="19"/>
      <c r="R2753" s="19"/>
      <c r="S2753" s="19"/>
      <c r="T2753" s="19"/>
      <c r="U2753" s="19"/>
      <c r="V2753" s="19"/>
    </row>
    <row r="2754" spans="1:22" x14ac:dyDescent="0.25">
      <c r="A2754" t="str">
        <f>IF(RawData!A2754&lt;&gt;"",RawData!A2754,"")</f>
        <v/>
      </c>
      <c r="B2754" t="str">
        <f>IF(RawData!B2754&lt;&gt;"",CONCATENATE(RawData!B2754,", ",RawData!C2754),"")</f>
        <v/>
      </c>
      <c r="C2754" t="str">
        <f>IF(RawData!D2754&lt;&gt;"",RawData!D2754,"")</f>
        <v/>
      </c>
      <c r="D2754" s="28" t="str">
        <f>IF(RawData!E2754&lt;&gt;"",RawData!E2754,"")</f>
        <v/>
      </c>
      <c r="E2754" t="str">
        <f>IF(RawData!F2754&lt;&gt;"",CONCATENATE(RawData!F2754,", ",LEFT(RawData!G2754,1)),"")</f>
        <v/>
      </c>
      <c r="G2754" s="30" t="str">
        <f t="shared" si="42"/>
        <v/>
      </c>
      <c r="H2754" t="str">
        <f>IF(A2754&lt;&gt;"",VLOOKUP(G2754,ScoreRanges!$C$4:$E$8,3),"")</f>
        <v/>
      </c>
      <c r="J2754" s="30" t="str">
        <f>IF(AND(ConversionTable!$F$2&lt;&gt;"",A2754&lt;&gt;""),VLOOKUP(G2754,ConversionTable!B$2:D$402,3),"")</f>
        <v/>
      </c>
      <c r="K2754" t="str">
        <f>IF(AND(ConversionTable!$F$2&lt;&gt;"",A2754&lt;&gt;""),VLOOKUP(J2754,ConversionTable!I$4:K$7,3),"")</f>
        <v/>
      </c>
      <c r="M2754" t="str">
        <f>IF(A2754&lt;&gt;"",(RawData!AC2754*ScoringModel!$B$11+RawData!AD2754*ScoringModel!$B$21+RawData!AE2754*ScoringModel!$B$31)*0.01,"")</f>
        <v/>
      </c>
      <c r="N2754" t="str">
        <f>IF(A2754&lt;&gt;"",(RawData!H2754*ScoringModel!$B$4+RawData!I2754*ScoringModel!$B$5+RawData!J2754*ScoringModel!$B$6+RawData!K2754*ScoringModel!$B$7+RawData!L2754*ScoringModel!$B$8+RawData!M2754*ScoringModel!$B$9+RawData!N2754*ScoringModel!$B$10)*0.01,"")</f>
        <v/>
      </c>
      <c r="O2754" t="str">
        <f>IF(A2754&lt;&gt;"",(RawData!O2754*ScoringModel!$B$14+RawData!P2754*ScoringModel!$B$15+RawData!Q2754*ScoringModel!$B$16+RawData!R2754*ScoringModel!$B$17+RawData!S2754*ScoringModel!$B$18+RawData!T2754*ScoringModel!$B$19+RawData!U2754*ScoringModel!$B$20)*0.01,"")</f>
        <v/>
      </c>
      <c r="P2754" t="str">
        <f>IF(A2754&lt;&gt;"",(RawData!V2754*ScoringModel!$B$24+RawData!W2754*ScoringModel!$B$25+RawData!X2754*ScoringModel!$B$26+RawData!Y2754*ScoringModel!$B$27+RawData!Z2754*ScoringModel!$B$28+RawData!AA2754*ScoringModel!$B$29+RawData!AB2754*ScoringModel!$B$30)*0.01,"")</f>
        <v/>
      </c>
      <c r="Q2754" s="19"/>
      <c r="R2754" s="19"/>
      <c r="S2754" s="19"/>
      <c r="T2754" s="19"/>
      <c r="U2754" s="19"/>
      <c r="V2754" s="19"/>
    </row>
    <row r="2755" spans="1:22" x14ac:dyDescent="0.25">
      <c r="A2755" t="str">
        <f>IF(RawData!A2755&lt;&gt;"",RawData!A2755,"")</f>
        <v/>
      </c>
      <c r="B2755" t="str">
        <f>IF(RawData!B2755&lt;&gt;"",CONCATENATE(RawData!B2755,", ",RawData!C2755),"")</f>
        <v/>
      </c>
      <c r="C2755" t="str">
        <f>IF(RawData!D2755&lt;&gt;"",RawData!D2755,"")</f>
        <v/>
      </c>
      <c r="D2755" s="28" t="str">
        <f>IF(RawData!E2755&lt;&gt;"",RawData!E2755,"")</f>
        <v/>
      </c>
      <c r="E2755" t="str">
        <f>IF(RawData!F2755&lt;&gt;"",CONCATENATE(RawData!F2755,", ",LEFT(RawData!G2755,1)),"")</f>
        <v/>
      </c>
      <c r="G2755" s="30" t="str">
        <f t="shared" ref="G2755:G2818" si="43">IF(A2755&lt;&gt;"",SUM(M2755:P2755),"")</f>
        <v/>
      </c>
      <c r="H2755" t="str">
        <f>IF(A2755&lt;&gt;"",VLOOKUP(G2755,ScoreRanges!$C$4:$E$8,3),"")</f>
        <v/>
      </c>
      <c r="J2755" s="30" t="str">
        <f>IF(AND(ConversionTable!$F$2&lt;&gt;"",A2755&lt;&gt;""),VLOOKUP(G2755,ConversionTable!B$2:D$402,3),"")</f>
        <v/>
      </c>
      <c r="K2755" t="str">
        <f>IF(AND(ConversionTable!$F$2&lt;&gt;"",A2755&lt;&gt;""),VLOOKUP(J2755,ConversionTable!I$4:K$7,3),"")</f>
        <v/>
      </c>
      <c r="M2755" t="str">
        <f>IF(A2755&lt;&gt;"",(RawData!AC2755*ScoringModel!$B$11+RawData!AD2755*ScoringModel!$B$21+RawData!AE2755*ScoringModel!$B$31)*0.01,"")</f>
        <v/>
      </c>
      <c r="N2755" t="str">
        <f>IF(A2755&lt;&gt;"",(RawData!H2755*ScoringModel!$B$4+RawData!I2755*ScoringModel!$B$5+RawData!J2755*ScoringModel!$B$6+RawData!K2755*ScoringModel!$B$7+RawData!L2755*ScoringModel!$B$8+RawData!M2755*ScoringModel!$B$9+RawData!N2755*ScoringModel!$B$10)*0.01,"")</f>
        <v/>
      </c>
      <c r="O2755" t="str">
        <f>IF(A2755&lt;&gt;"",(RawData!O2755*ScoringModel!$B$14+RawData!P2755*ScoringModel!$B$15+RawData!Q2755*ScoringModel!$B$16+RawData!R2755*ScoringModel!$B$17+RawData!S2755*ScoringModel!$B$18+RawData!T2755*ScoringModel!$B$19+RawData!U2755*ScoringModel!$B$20)*0.01,"")</f>
        <v/>
      </c>
      <c r="P2755" t="str">
        <f>IF(A2755&lt;&gt;"",(RawData!V2755*ScoringModel!$B$24+RawData!W2755*ScoringModel!$B$25+RawData!X2755*ScoringModel!$B$26+RawData!Y2755*ScoringModel!$B$27+RawData!Z2755*ScoringModel!$B$28+RawData!AA2755*ScoringModel!$B$29+RawData!AB2755*ScoringModel!$B$30)*0.01,"")</f>
        <v/>
      </c>
      <c r="Q2755" s="19"/>
      <c r="R2755" s="19"/>
      <c r="S2755" s="19"/>
      <c r="T2755" s="19"/>
      <c r="U2755" s="19"/>
      <c r="V2755" s="19"/>
    </row>
    <row r="2756" spans="1:22" x14ac:dyDescent="0.25">
      <c r="A2756" t="str">
        <f>IF(RawData!A2756&lt;&gt;"",RawData!A2756,"")</f>
        <v/>
      </c>
      <c r="B2756" t="str">
        <f>IF(RawData!B2756&lt;&gt;"",CONCATENATE(RawData!B2756,", ",RawData!C2756),"")</f>
        <v/>
      </c>
      <c r="C2756" t="str">
        <f>IF(RawData!D2756&lt;&gt;"",RawData!D2756,"")</f>
        <v/>
      </c>
      <c r="D2756" s="28" t="str">
        <f>IF(RawData!E2756&lt;&gt;"",RawData!E2756,"")</f>
        <v/>
      </c>
      <c r="E2756" t="str">
        <f>IF(RawData!F2756&lt;&gt;"",CONCATENATE(RawData!F2756,", ",LEFT(RawData!G2756,1)),"")</f>
        <v/>
      </c>
      <c r="G2756" s="30" t="str">
        <f t="shared" si="43"/>
        <v/>
      </c>
      <c r="H2756" t="str">
        <f>IF(A2756&lt;&gt;"",VLOOKUP(G2756,ScoreRanges!$C$4:$E$8,3),"")</f>
        <v/>
      </c>
      <c r="J2756" s="30" t="str">
        <f>IF(AND(ConversionTable!$F$2&lt;&gt;"",A2756&lt;&gt;""),VLOOKUP(G2756,ConversionTable!B$2:D$402,3),"")</f>
        <v/>
      </c>
      <c r="K2756" t="str">
        <f>IF(AND(ConversionTable!$F$2&lt;&gt;"",A2756&lt;&gt;""),VLOOKUP(J2756,ConversionTable!I$4:K$7,3),"")</f>
        <v/>
      </c>
      <c r="M2756" t="str">
        <f>IF(A2756&lt;&gt;"",(RawData!AC2756*ScoringModel!$B$11+RawData!AD2756*ScoringModel!$B$21+RawData!AE2756*ScoringModel!$B$31)*0.01,"")</f>
        <v/>
      </c>
      <c r="N2756" t="str">
        <f>IF(A2756&lt;&gt;"",(RawData!H2756*ScoringModel!$B$4+RawData!I2756*ScoringModel!$B$5+RawData!J2756*ScoringModel!$B$6+RawData!K2756*ScoringModel!$B$7+RawData!L2756*ScoringModel!$B$8+RawData!M2756*ScoringModel!$B$9+RawData!N2756*ScoringModel!$B$10)*0.01,"")</f>
        <v/>
      </c>
      <c r="O2756" t="str">
        <f>IF(A2756&lt;&gt;"",(RawData!O2756*ScoringModel!$B$14+RawData!P2756*ScoringModel!$B$15+RawData!Q2756*ScoringModel!$B$16+RawData!R2756*ScoringModel!$B$17+RawData!S2756*ScoringModel!$B$18+RawData!T2756*ScoringModel!$B$19+RawData!U2756*ScoringModel!$B$20)*0.01,"")</f>
        <v/>
      </c>
      <c r="P2756" t="str">
        <f>IF(A2756&lt;&gt;"",(RawData!V2756*ScoringModel!$B$24+RawData!W2756*ScoringModel!$B$25+RawData!X2756*ScoringModel!$B$26+RawData!Y2756*ScoringModel!$B$27+RawData!Z2756*ScoringModel!$B$28+RawData!AA2756*ScoringModel!$B$29+RawData!AB2756*ScoringModel!$B$30)*0.01,"")</f>
        <v/>
      </c>
      <c r="Q2756" s="19"/>
      <c r="R2756" s="19"/>
      <c r="S2756" s="19"/>
      <c r="T2756" s="19"/>
      <c r="U2756" s="19"/>
      <c r="V2756" s="19"/>
    </row>
    <row r="2757" spans="1:22" x14ac:dyDescent="0.25">
      <c r="A2757" t="str">
        <f>IF(RawData!A2757&lt;&gt;"",RawData!A2757,"")</f>
        <v/>
      </c>
      <c r="B2757" t="str">
        <f>IF(RawData!B2757&lt;&gt;"",CONCATENATE(RawData!B2757,", ",RawData!C2757),"")</f>
        <v/>
      </c>
      <c r="C2757" t="str">
        <f>IF(RawData!D2757&lt;&gt;"",RawData!D2757,"")</f>
        <v/>
      </c>
      <c r="D2757" s="28" t="str">
        <f>IF(RawData!E2757&lt;&gt;"",RawData!E2757,"")</f>
        <v/>
      </c>
      <c r="E2757" t="str">
        <f>IF(RawData!F2757&lt;&gt;"",CONCATENATE(RawData!F2757,", ",LEFT(RawData!G2757,1)),"")</f>
        <v/>
      </c>
      <c r="G2757" s="30" t="str">
        <f t="shared" si="43"/>
        <v/>
      </c>
      <c r="H2757" t="str">
        <f>IF(A2757&lt;&gt;"",VLOOKUP(G2757,ScoreRanges!$C$4:$E$8,3),"")</f>
        <v/>
      </c>
      <c r="J2757" s="30" t="str">
        <f>IF(AND(ConversionTable!$F$2&lt;&gt;"",A2757&lt;&gt;""),VLOOKUP(G2757,ConversionTable!B$2:D$402,3),"")</f>
        <v/>
      </c>
      <c r="K2757" t="str">
        <f>IF(AND(ConversionTable!$F$2&lt;&gt;"",A2757&lt;&gt;""),VLOOKUP(J2757,ConversionTable!I$4:K$7,3),"")</f>
        <v/>
      </c>
      <c r="M2757" t="str">
        <f>IF(A2757&lt;&gt;"",(RawData!AC2757*ScoringModel!$B$11+RawData!AD2757*ScoringModel!$B$21+RawData!AE2757*ScoringModel!$B$31)*0.01,"")</f>
        <v/>
      </c>
      <c r="N2757" t="str">
        <f>IF(A2757&lt;&gt;"",(RawData!H2757*ScoringModel!$B$4+RawData!I2757*ScoringModel!$B$5+RawData!J2757*ScoringModel!$B$6+RawData!K2757*ScoringModel!$B$7+RawData!L2757*ScoringModel!$B$8+RawData!M2757*ScoringModel!$B$9+RawData!N2757*ScoringModel!$B$10)*0.01,"")</f>
        <v/>
      </c>
      <c r="O2757" t="str">
        <f>IF(A2757&lt;&gt;"",(RawData!O2757*ScoringModel!$B$14+RawData!P2757*ScoringModel!$B$15+RawData!Q2757*ScoringModel!$B$16+RawData!R2757*ScoringModel!$B$17+RawData!S2757*ScoringModel!$B$18+RawData!T2757*ScoringModel!$B$19+RawData!U2757*ScoringModel!$B$20)*0.01,"")</f>
        <v/>
      </c>
      <c r="P2757" t="str">
        <f>IF(A2757&lt;&gt;"",(RawData!V2757*ScoringModel!$B$24+RawData!W2757*ScoringModel!$B$25+RawData!X2757*ScoringModel!$B$26+RawData!Y2757*ScoringModel!$B$27+RawData!Z2757*ScoringModel!$B$28+RawData!AA2757*ScoringModel!$B$29+RawData!AB2757*ScoringModel!$B$30)*0.01,"")</f>
        <v/>
      </c>
      <c r="Q2757" s="19"/>
      <c r="R2757" s="19"/>
      <c r="S2757" s="19"/>
      <c r="T2757" s="19"/>
      <c r="U2757" s="19"/>
      <c r="V2757" s="19"/>
    </row>
    <row r="2758" spans="1:22" x14ac:dyDescent="0.25">
      <c r="A2758" t="str">
        <f>IF(RawData!A2758&lt;&gt;"",RawData!A2758,"")</f>
        <v/>
      </c>
      <c r="B2758" t="str">
        <f>IF(RawData!B2758&lt;&gt;"",CONCATENATE(RawData!B2758,", ",RawData!C2758),"")</f>
        <v/>
      </c>
      <c r="C2758" t="str">
        <f>IF(RawData!D2758&lt;&gt;"",RawData!D2758,"")</f>
        <v/>
      </c>
      <c r="D2758" s="28" t="str">
        <f>IF(RawData!E2758&lt;&gt;"",RawData!E2758,"")</f>
        <v/>
      </c>
      <c r="E2758" t="str">
        <f>IF(RawData!F2758&lt;&gt;"",CONCATENATE(RawData!F2758,", ",LEFT(RawData!G2758,1)),"")</f>
        <v/>
      </c>
      <c r="G2758" s="30" t="str">
        <f t="shared" si="43"/>
        <v/>
      </c>
      <c r="H2758" t="str">
        <f>IF(A2758&lt;&gt;"",VLOOKUP(G2758,ScoreRanges!$C$4:$E$8,3),"")</f>
        <v/>
      </c>
      <c r="J2758" s="30" t="str">
        <f>IF(AND(ConversionTable!$F$2&lt;&gt;"",A2758&lt;&gt;""),VLOOKUP(G2758,ConversionTable!B$2:D$402,3),"")</f>
        <v/>
      </c>
      <c r="K2758" t="str">
        <f>IF(AND(ConversionTable!$F$2&lt;&gt;"",A2758&lt;&gt;""),VLOOKUP(J2758,ConversionTable!I$4:K$7,3),"")</f>
        <v/>
      </c>
      <c r="M2758" t="str">
        <f>IF(A2758&lt;&gt;"",(RawData!AC2758*ScoringModel!$B$11+RawData!AD2758*ScoringModel!$B$21+RawData!AE2758*ScoringModel!$B$31)*0.01,"")</f>
        <v/>
      </c>
      <c r="N2758" t="str">
        <f>IF(A2758&lt;&gt;"",(RawData!H2758*ScoringModel!$B$4+RawData!I2758*ScoringModel!$B$5+RawData!J2758*ScoringModel!$B$6+RawData!K2758*ScoringModel!$B$7+RawData!L2758*ScoringModel!$B$8+RawData!M2758*ScoringModel!$B$9+RawData!N2758*ScoringModel!$B$10)*0.01,"")</f>
        <v/>
      </c>
      <c r="O2758" t="str">
        <f>IF(A2758&lt;&gt;"",(RawData!O2758*ScoringModel!$B$14+RawData!P2758*ScoringModel!$B$15+RawData!Q2758*ScoringModel!$B$16+RawData!R2758*ScoringModel!$B$17+RawData!S2758*ScoringModel!$B$18+RawData!T2758*ScoringModel!$B$19+RawData!U2758*ScoringModel!$B$20)*0.01,"")</f>
        <v/>
      </c>
      <c r="P2758" t="str">
        <f>IF(A2758&lt;&gt;"",(RawData!V2758*ScoringModel!$B$24+RawData!W2758*ScoringModel!$B$25+RawData!X2758*ScoringModel!$B$26+RawData!Y2758*ScoringModel!$B$27+RawData!Z2758*ScoringModel!$B$28+RawData!AA2758*ScoringModel!$B$29+RawData!AB2758*ScoringModel!$B$30)*0.01,"")</f>
        <v/>
      </c>
      <c r="Q2758" s="19"/>
      <c r="R2758" s="19"/>
      <c r="S2758" s="19"/>
      <c r="T2758" s="19"/>
      <c r="U2758" s="19"/>
      <c r="V2758" s="19"/>
    </row>
    <row r="2759" spans="1:22" x14ac:dyDescent="0.25">
      <c r="A2759" t="str">
        <f>IF(RawData!A2759&lt;&gt;"",RawData!A2759,"")</f>
        <v/>
      </c>
      <c r="B2759" t="str">
        <f>IF(RawData!B2759&lt;&gt;"",CONCATENATE(RawData!B2759,", ",RawData!C2759),"")</f>
        <v/>
      </c>
      <c r="C2759" t="str">
        <f>IF(RawData!D2759&lt;&gt;"",RawData!D2759,"")</f>
        <v/>
      </c>
      <c r="D2759" s="28" t="str">
        <f>IF(RawData!E2759&lt;&gt;"",RawData!E2759,"")</f>
        <v/>
      </c>
      <c r="E2759" t="str">
        <f>IF(RawData!F2759&lt;&gt;"",CONCATENATE(RawData!F2759,", ",LEFT(RawData!G2759,1)),"")</f>
        <v/>
      </c>
      <c r="G2759" s="30" t="str">
        <f t="shared" si="43"/>
        <v/>
      </c>
      <c r="H2759" t="str">
        <f>IF(A2759&lt;&gt;"",VLOOKUP(G2759,ScoreRanges!$C$4:$E$8,3),"")</f>
        <v/>
      </c>
      <c r="J2759" s="30" t="str">
        <f>IF(AND(ConversionTable!$F$2&lt;&gt;"",A2759&lt;&gt;""),VLOOKUP(G2759,ConversionTable!B$2:D$402,3),"")</f>
        <v/>
      </c>
      <c r="K2759" t="str">
        <f>IF(AND(ConversionTable!$F$2&lt;&gt;"",A2759&lt;&gt;""),VLOOKUP(J2759,ConversionTable!I$4:K$7,3),"")</f>
        <v/>
      </c>
      <c r="M2759" t="str">
        <f>IF(A2759&lt;&gt;"",(RawData!AC2759*ScoringModel!$B$11+RawData!AD2759*ScoringModel!$B$21+RawData!AE2759*ScoringModel!$B$31)*0.01,"")</f>
        <v/>
      </c>
      <c r="N2759" t="str">
        <f>IF(A2759&lt;&gt;"",(RawData!H2759*ScoringModel!$B$4+RawData!I2759*ScoringModel!$B$5+RawData!J2759*ScoringModel!$B$6+RawData!K2759*ScoringModel!$B$7+RawData!L2759*ScoringModel!$B$8+RawData!M2759*ScoringModel!$B$9+RawData!N2759*ScoringModel!$B$10)*0.01,"")</f>
        <v/>
      </c>
      <c r="O2759" t="str">
        <f>IF(A2759&lt;&gt;"",(RawData!O2759*ScoringModel!$B$14+RawData!P2759*ScoringModel!$B$15+RawData!Q2759*ScoringModel!$B$16+RawData!R2759*ScoringModel!$B$17+RawData!S2759*ScoringModel!$B$18+RawData!T2759*ScoringModel!$B$19+RawData!U2759*ScoringModel!$B$20)*0.01,"")</f>
        <v/>
      </c>
      <c r="P2759" t="str">
        <f>IF(A2759&lt;&gt;"",(RawData!V2759*ScoringModel!$B$24+RawData!W2759*ScoringModel!$B$25+RawData!X2759*ScoringModel!$B$26+RawData!Y2759*ScoringModel!$B$27+RawData!Z2759*ScoringModel!$B$28+RawData!AA2759*ScoringModel!$B$29+RawData!AB2759*ScoringModel!$B$30)*0.01,"")</f>
        <v/>
      </c>
      <c r="Q2759" s="19"/>
      <c r="R2759" s="19"/>
      <c r="S2759" s="19"/>
      <c r="T2759" s="19"/>
      <c r="U2759" s="19"/>
      <c r="V2759" s="19"/>
    </row>
    <row r="2760" spans="1:22" x14ac:dyDescent="0.25">
      <c r="A2760" t="str">
        <f>IF(RawData!A2760&lt;&gt;"",RawData!A2760,"")</f>
        <v/>
      </c>
      <c r="B2760" t="str">
        <f>IF(RawData!B2760&lt;&gt;"",CONCATENATE(RawData!B2760,", ",RawData!C2760),"")</f>
        <v/>
      </c>
      <c r="C2760" t="str">
        <f>IF(RawData!D2760&lt;&gt;"",RawData!D2760,"")</f>
        <v/>
      </c>
      <c r="D2760" s="28" t="str">
        <f>IF(RawData!E2760&lt;&gt;"",RawData!E2760,"")</f>
        <v/>
      </c>
      <c r="E2760" t="str">
        <f>IF(RawData!F2760&lt;&gt;"",CONCATENATE(RawData!F2760,", ",LEFT(RawData!G2760,1)),"")</f>
        <v/>
      </c>
      <c r="G2760" s="30" t="str">
        <f t="shared" si="43"/>
        <v/>
      </c>
      <c r="H2760" t="str">
        <f>IF(A2760&lt;&gt;"",VLOOKUP(G2760,ScoreRanges!$C$4:$E$8,3),"")</f>
        <v/>
      </c>
      <c r="J2760" s="30" t="str">
        <f>IF(AND(ConversionTable!$F$2&lt;&gt;"",A2760&lt;&gt;""),VLOOKUP(G2760,ConversionTable!B$2:D$402,3),"")</f>
        <v/>
      </c>
      <c r="K2760" t="str">
        <f>IF(AND(ConversionTable!$F$2&lt;&gt;"",A2760&lt;&gt;""),VLOOKUP(J2760,ConversionTable!I$4:K$7,3),"")</f>
        <v/>
      </c>
      <c r="M2760" t="str">
        <f>IF(A2760&lt;&gt;"",(RawData!AC2760*ScoringModel!$B$11+RawData!AD2760*ScoringModel!$B$21+RawData!AE2760*ScoringModel!$B$31)*0.01,"")</f>
        <v/>
      </c>
      <c r="N2760" t="str">
        <f>IF(A2760&lt;&gt;"",(RawData!H2760*ScoringModel!$B$4+RawData!I2760*ScoringModel!$B$5+RawData!J2760*ScoringModel!$B$6+RawData!K2760*ScoringModel!$B$7+RawData!L2760*ScoringModel!$B$8+RawData!M2760*ScoringModel!$B$9+RawData!N2760*ScoringModel!$B$10)*0.01,"")</f>
        <v/>
      </c>
      <c r="O2760" t="str">
        <f>IF(A2760&lt;&gt;"",(RawData!O2760*ScoringModel!$B$14+RawData!P2760*ScoringModel!$B$15+RawData!Q2760*ScoringModel!$B$16+RawData!R2760*ScoringModel!$B$17+RawData!S2760*ScoringModel!$B$18+RawData!T2760*ScoringModel!$B$19+RawData!U2760*ScoringModel!$B$20)*0.01,"")</f>
        <v/>
      </c>
      <c r="P2760" t="str">
        <f>IF(A2760&lt;&gt;"",(RawData!V2760*ScoringModel!$B$24+RawData!W2760*ScoringModel!$B$25+RawData!X2760*ScoringModel!$B$26+RawData!Y2760*ScoringModel!$B$27+RawData!Z2760*ScoringModel!$B$28+RawData!AA2760*ScoringModel!$B$29+RawData!AB2760*ScoringModel!$B$30)*0.01,"")</f>
        <v/>
      </c>
      <c r="Q2760" s="19"/>
      <c r="R2760" s="19"/>
      <c r="S2760" s="19"/>
      <c r="T2760" s="19"/>
      <c r="U2760" s="19"/>
      <c r="V2760" s="19"/>
    </row>
    <row r="2761" spans="1:22" x14ac:dyDescent="0.25">
      <c r="A2761" t="str">
        <f>IF(RawData!A2761&lt;&gt;"",RawData!A2761,"")</f>
        <v/>
      </c>
      <c r="B2761" t="str">
        <f>IF(RawData!B2761&lt;&gt;"",CONCATENATE(RawData!B2761,", ",RawData!C2761),"")</f>
        <v/>
      </c>
      <c r="C2761" t="str">
        <f>IF(RawData!D2761&lt;&gt;"",RawData!D2761,"")</f>
        <v/>
      </c>
      <c r="D2761" s="28" t="str">
        <f>IF(RawData!E2761&lt;&gt;"",RawData!E2761,"")</f>
        <v/>
      </c>
      <c r="E2761" t="str">
        <f>IF(RawData!F2761&lt;&gt;"",CONCATENATE(RawData!F2761,", ",LEFT(RawData!G2761,1)),"")</f>
        <v/>
      </c>
      <c r="G2761" s="30" t="str">
        <f t="shared" si="43"/>
        <v/>
      </c>
      <c r="H2761" t="str">
        <f>IF(A2761&lt;&gt;"",VLOOKUP(G2761,ScoreRanges!$C$4:$E$8,3),"")</f>
        <v/>
      </c>
      <c r="J2761" s="30" t="str">
        <f>IF(AND(ConversionTable!$F$2&lt;&gt;"",A2761&lt;&gt;""),VLOOKUP(G2761,ConversionTable!B$2:D$402,3),"")</f>
        <v/>
      </c>
      <c r="K2761" t="str">
        <f>IF(AND(ConversionTable!$F$2&lt;&gt;"",A2761&lt;&gt;""),VLOOKUP(J2761,ConversionTable!I$4:K$7,3),"")</f>
        <v/>
      </c>
      <c r="M2761" t="str">
        <f>IF(A2761&lt;&gt;"",(RawData!AC2761*ScoringModel!$B$11+RawData!AD2761*ScoringModel!$B$21+RawData!AE2761*ScoringModel!$B$31)*0.01,"")</f>
        <v/>
      </c>
      <c r="N2761" t="str">
        <f>IF(A2761&lt;&gt;"",(RawData!H2761*ScoringModel!$B$4+RawData!I2761*ScoringModel!$B$5+RawData!J2761*ScoringModel!$B$6+RawData!K2761*ScoringModel!$B$7+RawData!L2761*ScoringModel!$B$8+RawData!M2761*ScoringModel!$B$9+RawData!N2761*ScoringModel!$B$10)*0.01,"")</f>
        <v/>
      </c>
      <c r="O2761" t="str">
        <f>IF(A2761&lt;&gt;"",(RawData!O2761*ScoringModel!$B$14+RawData!P2761*ScoringModel!$B$15+RawData!Q2761*ScoringModel!$B$16+RawData!R2761*ScoringModel!$B$17+RawData!S2761*ScoringModel!$B$18+RawData!T2761*ScoringModel!$B$19+RawData!U2761*ScoringModel!$B$20)*0.01,"")</f>
        <v/>
      </c>
      <c r="P2761" t="str">
        <f>IF(A2761&lt;&gt;"",(RawData!V2761*ScoringModel!$B$24+RawData!W2761*ScoringModel!$B$25+RawData!X2761*ScoringModel!$B$26+RawData!Y2761*ScoringModel!$B$27+RawData!Z2761*ScoringModel!$B$28+RawData!AA2761*ScoringModel!$B$29+RawData!AB2761*ScoringModel!$B$30)*0.01,"")</f>
        <v/>
      </c>
      <c r="Q2761" s="19"/>
      <c r="R2761" s="19"/>
      <c r="S2761" s="19"/>
      <c r="T2761" s="19"/>
      <c r="U2761" s="19"/>
      <c r="V2761" s="19"/>
    </row>
    <row r="2762" spans="1:22" x14ac:dyDescent="0.25">
      <c r="A2762" t="str">
        <f>IF(RawData!A2762&lt;&gt;"",RawData!A2762,"")</f>
        <v/>
      </c>
      <c r="B2762" t="str">
        <f>IF(RawData!B2762&lt;&gt;"",CONCATENATE(RawData!B2762,", ",RawData!C2762),"")</f>
        <v/>
      </c>
      <c r="C2762" t="str">
        <f>IF(RawData!D2762&lt;&gt;"",RawData!D2762,"")</f>
        <v/>
      </c>
      <c r="D2762" s="28" t="str">
        <f>IF(RawData!E2762&lt;&gt;"",RawData!E2762,"")</f>
        <v/>
      </c>
      <c r="E2762" t="str">
        <f>IF(RawData!F2762&lt;&gt;"",CONCATENATE(RawData!F2762,", ",LEFT(RawData!G2762,1)),"")</f>
        <v/>
      </c>
      <c r="G2762" s="30" t="str">
        <f t="shared" si="43"/>
        <v/>
      </c>
      <c r="H2762" t="str">
        <f>IF(A2762&lt;&gt;"",VLOOKUP(G2762,ScoreRanges!$C$4:$E$8,3),"")</f>
        <v/>
      </c>
      <c r="J2762" s="30" t="str">
        <f>IF(AND(ConversionTable!$F$2&lt;&gt;"",A2762&lt;&gt;""),VLOOKUP(G2762,ConversionTable!B$2:D$402,3),"")</f>
        <v/>
      </c>
      <c r="K2762" t="str">
        <f>IF(AND(ConversionTable!$F$2&lt;&gt;"",A2762&lt;&gt;""),VLOOKUP(J2762,ConversionTable!I$4:K$7,3),"")</f>
        <v/>
      </c>
      <c r="M2762" t="str">
        <f>IF(A2762&lt;&gt;"",(RawData!AC2762*ScoringModel!$B$11+RawData!AD2762*ScoringModel!$B$21+RawData!AE2762*ScoringModel!$B$31)*0.01,"")</f>
        <v/>
      </c>
      <c r="N2762" t="str">
        <f>IF(A2762&lt;&gt;"",(RawData!H2762*ScoringModel!$B$4+RawData!I2762*ScoringModel!$B$5+RawData!J2762*ScoringModel!$B$6+RawData!K2762*ScoringModel!$B$7+RawData!L2762*ScoringModel!$B$8+RawData!M2762*ScoringModel!$B$9+RawData!N2762*ScoringModel!$B$10)*0.01,"")</f>
        <v/>
      </c>
      <c r="O2762" t="str">
        <f>IF(A2762&lt;&gt;"",(RawData!O2762*ScoringModel!$B$14+RawData!P2762*ScoringModel!$B$15+RawData!Q2762*ScoringModel!$B$16+RawData!R2762*ScoringModel!$B$17+RawData!S2762*ScoringModel!$B$18+RawData!T2762*ScoringModel!$B$19+RawData!U2762*ScoringModel!$B$20)*0.01,"")</f>
        <v/>
      </c>
      <c r="P2762" t="str">
        <f>IF(A2762&lt;&gt;"",(RawData!V2762*ScoringModel!$B$24+RawData!W2762*ScoringModel!$B$25+RawData!X2762*ScoringModel!$B$26+RawData!Y2762*ScoringModel!$B$27+RawData!Z2762*ScoringModel!$B$28+RawData!AA2762*ScoringModel!$B$29+RawData!AB2762*ScoringModel!$B$30)*0.01,"")</f>
        <v/>
      </c>
      <c r="Q2762" s="19"/>
      <c r="R2762" s="19"/>
      <c r="S2762" s="19"/>
      <c r="T2762" s="19"/>
      <c r="U2762" s="19"/>
      <c r="V2762" s="19"/>
    </row>
    <row r="2763" spans="1:22" x14ac:dyDescent="0.25">
      <c r="A2763" t="str">
        <f>IF(RawData!A2763&lt;&gt;"",RawData!A2763,"")</f>
        <v/>
      </c>
      <c r="B2763" t="str">
        <f>IF(RawData!B2763&lt;&gt;"",CONCATENATE(RawData!B2763,", ",RawData!C2763),"")</f>
        <v/>
      </c>
      <c r="C2763" t="str">
        <f>IF(RawData!D2763&lt;&gt;"",RawData!D2763,"")</f>
        <v/>
      </c>
      <c r="D2763" s="28" t="str">
        <f>IF(RawData!E2763&lt;&gt;"",RawData!E2763,"")</f>
        <v/>
      </c>
      <c r="E2763" t="str">
        <f>IF(RawData!F2763&lt;&gt;"",CONCATENATE(RawData!F2763,", ",LEFT(RawData!G2763,1)),"")</f>
        <v/>
      </c>
      <c r="G2763" s="30" t="str">
        <f t="shared" si="43"/>
        <v/>
      </c>
      <c r="H2763" t="str">
        <f>IF(A2763&lt;&gt;"",VLOOKUP(G2763,ScoreRanges!$C$4:$E$8,3),"")</f>
        <v/>
      </c>
      <c r="J2763" s="30" t="str">
        <f>IF(AND(ConversionTable!$F$2&lt;&gt;"",A2763&lt;&gt;""),VLOOKUP(G2763,ConversionTable!B$2:D$402,3),"")</f>
        <v/>
      </c>
      <c r="K2763" t="str">
        <f>IF(AND(ConversionTable!$F$2&lt;&gt;"",A2763&lt;&gt;""),VLOOKUP(J2763,ConversionTable!I$4:K$7,3),"")</f>
        <v/>
      </c>
      <c r="M2763" t="str">
        <f>IF(A2763&lt;&gt;"",(RawData!AC2763*ScoringModel!$B$11+RawData!AD2763*ScoringModel!$B$21+RawData!AE2763*ScoringModel!$B$31)*0.01,"")</f>
        <v/>
      </c>
      <c r="N2763" t="str">
        <f>IF(A2763&lt;&gt;"",(RawData!H2763*ScoringModel!$B$4+RawData!I2763*ScoringModel!$B$5+RawData!J2763*ScoringModel!$B$6+RawData!K2763*ScoringModel!$B$7+RawData!L2763*ScoringModel!$B$8+RawData!M2763*ScoringModel!$B$9+RawData!N2763*ScoringModel!$B$10)*0.01,"")</f>
        <v/>
      </c>
      <c r="O2763" t="str">
        <f>IF(A2763&lt;&gt;"",(RawData!O2763*ScoringModel!$B$14+RawData!P2763*ScoringModel!$B$15+RawData!Q2763*ScoringModel!$B$16+RawData!R2763*ScoringModel!$B$17+RawData!S2763*ScoringModel!$B$18+RawData!T2763*ScoringModel!$B$19+RawData!U2763*ScoringModel!$B$20)*0.01,"")</f>
        <v/>
      </c>
      <c r="P2763" t="str">
        <f>IF(A2763&lt;&gt;"",(RawData!V2763*ScoringModel!$B$24+RawData!W2763*ScoringModel!$B$25+RawData!X2763*ScoringModel!$B$26+RawData!Y2763*ScoringModel!$B$27+RawData!Z2763*ScoringModel!$B$28+RawData!AA2763*ScoringModel!$B$29+RawData!AB2763*ScoringModel!$B$30)*0.01,"")</f>
        <v/>
      </c>
      <c r="Q2763" s="19"/>
      <c r="R2763" s="19"/>
      <c r="S2763" s="19"/>
      <c r="T2763" s="19"/>
      <c r="U2763" s="19"/>
      <c r="V2763" s="19"/>
    </row>
    <row r="2764" spans="1:22" x14ac:dyDescent="0.25">
      <c r="A2764" t="str">
        <f>IF(RawData!A2764&lt;&gt;"",RawData!A2764,"")</f>
        <v/>
      </c>
      <c r="B2764" t="str">
        <f>IF(RawData!B2764&lt;&gt;"",CONCATENATE(RawData!B2764,", ",RawData!C2764),"")</f>
        <v/>
      </c>
      <c r="C2764" t="str">
        <f>IF(RawData!D2764&lt;&gt;"",RawData!D2764,"")</f>
        <v/>
      </c>
      <c r="D2764" s="28" t="str">
        <f>IF(RawData!E2764&lt;&gt;"",RawData!E2764,"")</f>
        <v/>
      </c>
      <c r="E2764" t="str">
        <f>IF(RawData!F2764&lt;&gt;"",CONCATENATE(RawData!F2764,", ",LEFT(RawData!G2764,1)),"")</f>
        <v/>
      </c>
      <c r="G2764" s="30" t="str">
        <f t="shared" si="43"/>
        <v/>
      </c>
      <c r="H2764" t="str">
        <f>IF(A2764&lt;&gt;"",VLOOKUP(G2764,ScoreRanges!$C$4:$E$8,3),"")</f>
        <v/>
      </c>
      <c r="J2764" s="30" t="str">
        <f>IF(AND(ConversionTable!$F$2&lt;&gt;"",A2764&lt;&gt;""),VLOOKUP(G2764,ConversionTable!B$2:D$402,3),"")</f>
        <v/>
      </c>
      <c r="K2764" t="str">
        <f>IF(AND(ConversionTable!$F$2&lt;&gt;"",A2764&lt;&gt;""),VLOOKUP(J2764,ConversionTable!I$4:K$7,3),"")</f>
        <v/>
      </c>
      <c r="M2764" t="str">
        <f>IF(A2764&lt;&gt;"",(RawData!AC2764*ScoringModel!$B$11+RawData!AD2764*ScoringModel!$B$21+RawData!AE2764*ScoringModel!$B$31)*0.01,"")</f>
        <v/>
      </c>
      <c r="N2764" t="str">
        <f>IF(A2764&lt;&gt;"",(RawData!H2764*ScoringModel!$B$4+RawData!I2764*ScoringModel!$B$5+RawData!J2764*ScoringModel!$B$6+RawData!K2764*ScoringModel!$B$7+RawData!L2764*ScoringModel!$B$8+RawData!M2764*ScoringModel!$B$9+RawData!N2764*ScoringModel!$B$10)*0.01,"")</f>
        <v/>
      </c>
      <c r="O2764" t="str">
        <f>IF(A2764&lt;&gt;"",(RawData!O2764*ScoringModel!$B$14+RawData!P2764*ScoringModel!$B$15+RawData!Q2764*ScoringModel!$B$16+RawData!R2764*ScoringModel!$B$17+RawData!S2764*ScoringModel!$B$18+RawData!T2764*ScoringModel!$B$19+RawData!U2764*ScoringModel!$B$20)*0.01,"")</f>
        <v/>
      </c>
      <c r="P2764" t="str">
        <f>IF(A2764&lt;&gt;"",(RawData!V2764*ScoringModel!$B$24+RawData!W2764*ScoringModel!$B$25+RawData!X2764*ScoringModel!$B$26+RawData!Y2764*ScoringModel!$B$27+RawData!Z2764*ScoringModel!$B$28+RawData!AA2764*ScoringModel!$B$29+RawData!AB2764*ScoringModel!$B$30)*0.01,"")</f>
        <v/>
      </c>
      <c r="Q2764" s="19"/>
      <c r="R2764" s="19"/>
      <c r="S2764" s="19"/>
      <c r="T2764" s="19"/>
      <c r="U2764" s="19"/>
      <c r="V2764" s="19"/>
    </row>
    <row r="2765" spans="1:22" x14ac:dyDescent="0.25">
      <c r="A2765" t="str">
        <f>IF(RawData!A2765&lt;&gt;"",RawData!A2765,"")</f>
        <v/>
      </c>
      <c r="B2765" t="str">
        <f>IF(RawData!B2765&lt;&gt;"",CONCATENATE(RawData!B2765,", ",RawData!C2765),"")</f>
        <v/>
      </c>
      <c r="C2765" t="str">
        <f>IF(RawData!D2765&lt;&gt;"",RawData!D2765,"")</f>
        <v/>
      </c>
      <c r="D2765" s="28" t="str">
        <f>IF(RawData!E2765&lt;&gt;"",RawData!E2765,"")</f>
        <v/>
      </c>
      <c r="E2765" t="str">
        <f>IF(RawData!F2765&lt;&gt;"",CONCATENATE(RawData!F2765,", ",LEFT(RawData!G2765,1)),"")</f>
        <v/>
      </c>
      <c r="G2765" s="30" t="str">
        <f t="shared" si="43"/>
        <v/>
      </c>
      <c r="H2765" t="str">
        <f>IF(A2765&lt;&gt;"",VLOOKUP(G2765,ScoreRanges!$C$4:$E$8,3),"")</f>
        <v/>
      </c>
      <c r="J2765" s="30" t="str">
        <f>IF(AND(ConversionTable!$F$2&lt;&gt;"",A2765&lt;&gt;""),VLOOKUP(G2765,ConversionTable!B$2:D$402,3),"")</f>
        <v/>
      </c>
      <c r="K2765" t="str">
        <f>IF(AND(ConversionTable!$F$2&lt;&gt;"",A2765&lt;&gt;""),VLOOKUP(J2765,ConversionTable!I$4:K$7,3),"")</f>
        <v/>
      </c>
      <c r="M2765" t="str">
        <f>IF(A2765&lt;&gt;"",(RawData!AC2765*ScoringModel!$B$11+RawData!AD2765*ScoringModel!$B$21+RawData!AE2765*ScoringModel!$B$31)*0.01,"")</f>
        <v/>
      </c>
      <c r="N2765" t="str">
        <f>IF(A2765&lt;&gt;"",(RawData!H2765*ScoringModel!$B$4+RawData!I2765*ScoringModel!$B$5+RawData!J2765*ScoringModel!$B$6+RawData!K2765*ScoringModel!$B$7+RawData!L2765*ScoringModel!$B$8+RawData!M2765*ScoringModel!$B$9+RawData!N2765*ScoringModel!$B$10)*0.01,"")</f>
        <v/>
      </c>
      <c r="O2765" t="str">
        <f>IF(A2765&lt;&gt;"",(RawData!O2765*ScoringModel!$B$14+RawData!P2765*ScoringModel!$B$15+RawData!Q2765*ScoringModel!$B$16+RawData!R2765*ScoringModel!$B$17+RawData!S2765*ScoringModel!$B$18+RawData!T2765*ScoringModel!$B$19+RawData!U2765*ScoringModel!$B$20)*0.01,"")</f>
        <v/>
      </c>
      <c r="P2765" t="str">
        <f>IF(A2765&lt;&gt;"",(RawData!V2765*ScoringModel!$B$24+RawData!W2765*ScoringModel!$B$25+RawData!X2765*ScoringModel!$B$26+RawData!Y2765*ScoringModel!$B$27+RawData!Z2765*ScoringModel!$B$28+RawData!AA2765*ScoringModel!$B$29+RawData!AB2765*ScoringModel!$B$30)*0.01,"")</f>
        <v/>
      </c>
      <c r="Q2765" s="19"/>
      <c r="R2765" s="19"/>
      <c r="S2765" s="19"/>
      <c r="T2765" s="19"/>
      <c r="U2765" s="19"/>
      <c r="V2765" s="19"/>
    </row>
    <row r="2766" spans="1:22" x14ac:dyDescent="0.25">
      <c r="A2766" t="str">
        <f>IF(RawData!A2766&lt;&gt;"",RawData!A2766,"")</f>
        <v/>
      </c>
      <c r="B2766" t="str">
        <f>IF(RawData!B2766&lt;&gt;"",CONCATENATE(RawData!B2766,", ",RawData!C2766),"")</f>
        <v/>
      </c>
      <c r="C2766" t="str">
        <f>IF(RawData!D2766&lt;&gt;"",RawData!D2766,"")</f>
        <v/>
      </c>
      <c r="D2766" s="28" t="str">
        <f>IF(RawData!E2766&lt;&gt;"",RawData!E2766,"")</f>
        <v/>
      </c>
      <c r="E2766" t="str">
        <f>IF(RawData!F2766&lt;&gt;"",CONCATENATE(RawData!F2766,", ",LEFT(RawData!G2766,1)),"")</f>
        <v/>
      </c>
      <c r="G2766" s="30" t="str">
        <f t="shared" si="43"/>
        <v/>
      </c>
      <c r="H2766" t="str">
        <f>IF(A2766&lt;&gt;"",VLOOKUP(G2766,ScoreRanges!$C$4:$E$8,3),"")</f>
        <v/>
      </c>
      <c r="J2766" s="30" t="str">
        <f>IF(AND(ConversionTable!$F$2&lt;&gt;"",A2766&lt;&gt;""),VLOOKUP(G2766,ConversionTable!B$2:D$402,3),"")</f>
        <v/>
      </c>
      <c r="K2766" t="str">
        <f>IF(AND(ConversionTable!$F$2&lt;&gt;"",A2766&lt;&gt;""),VLOOKUP(J2766,ConversionTable!I$4:K$7,3),"")</f>
        <v/>
      </c>
      <c r="M2766" t="str">
        <f>IF(A2766&lt;&gt;"",(RawData!AC2766*ScoringModel!$B$11+RawData!AD2766*ScoringModel!$B$21+RawData!AE2766*ScoringModel!$B$31)*0.01,"")</f>
        <v/>
      </c>
      <c r="N2766" t="str">
        <f>IF(A2766&lt;&gt;"",(RawData!H2766*ScoringModel!$B$4+RawData!I2766*ScoringModel!$B$5+RawData!J2766*ScoringModel!$B$6+RawData!K2766*ScoringModel!$B$7+RawData!L2766*ScoringModel!$B$8+RawData!M2766*ScoringModel!$B$9+RawData!N2766*ScoringModel!$B$10)*0.01,"")</f>
        <v/>
      </c>
      <c r="O2766" t="str">
        <f>IF(A2766&lt;&gt;"",(RawData!O2766*ScoringModel!$B$14+RawData!P2766*ScoringModel!$B$15+RawData!Q2766*ScoringModel!$B$16+RawData!R2766*ScoringModel!$B$17+RawData!S2766*ScoringModel!$B$18+RawData!T2766*ScoringModel!$B$19+RawData!U2766*ScoringModel!$B$20)*0.01,"")</f>
        <v/>
      </c>
      <c r="P2766" t="str">
        <f>IF(A2766&lt;&gt;"",(RawData!V2766*ScoringModel!$B$24+RawData!W2766*ScoringModel!$B$25+RawData!X2766*ScoringModel!$B$26+RawData!Y2766*ScoringModel!$B$27+RawData!Z2766*ScoringModel!$B$28+RawData!AA2766*ScoringModel!$B$29+RawData!AB2766*ScoringModel!$B$30)*0.01,"")</f>
        <v/>
      </c>
      <c r="Q2766" s="19"/>
      <c r="R2766" s="19"/>
      <c r="S2766" s="19"/>
      <c r="T2766" s="19"/>
      <c r="U2766" s="19"/>
      <c r="V2766" s="19"/>
    </row>
    <row r="2767" spans="1:22" x14ac:dyDescent="0.25">
      <c r="A2767" t="str">
        <f>IF(RawData!A2767&lt;&gt;"",RawData!A2767,"")</f>
        <v/>
      </c>
      <c r="B2767" t="str">
        <f>IF(RawData!B2767&lt;&gt;"",CONCATENATE(RawData!B2767,", ",RawData!C2767),"")</f>
        <v/>
      </c>
      <c r="C2767" t="str">
        <f>IF(RawData!D2767&lt;&gt;"",RawData!D2767,"")</f>
        <v/>
      </c>
      <c r="D2767" s="28" t="str">
        <f>IF(RawData!E2767&lt;&gt;"",RawData!E2767,"")</f>
        <v/>
      </c>
      <c r="E2767" t="str">
        <f>IF(RawData!F2767&lt;&gt;"",CONCATENATE(RawData!F2767,", ",LEFT(RawData!G2767,1)),"")</f>
        <v/>
      </c>
      <c r="G2767" s="30" t="str">
        <f t="shared" si="43"/>
        <v/>
      </c>
      <c r="H2767" t="str">
        <f>IF(A2767&lt;&gt;"",VLOOKUP(G2767,ScoreRanges!$C$4:$E$8,3),"")</f>
        <v/>
      </c>
      <c r="J2767" s="30" t="str">
        <f>IF(AND(ConversionTable!$F$2&lt;&gt;"",A2767&lt;&gt;""),VLOOKUP(G2767,ConversionTable!B$2:D$402,3),"")</f>
        <v/>
      </c>
      <c r="K2767" t="str">
        <f>IF(AND(ConversionTable!$F$2&lt;&gt;"",A2767&lt;&gt;""),VLOOKUP(J2767,ConversionTable!I$4:K$7,3),"")</f>
        <v/>
      </c>
      <c r="M2767" t="str">
        <f>IF(A2767&lt;&gt;"",(RawData!AC2767*ScoringModel!$B$11+RawData!AD2767*ScoringModel!$B$21+RawData!AE2767*ScoringModel!$B$31)*0.01,"")</f>
        <v/>
      </c>
      <c r="N2767" t="str">
        <f>IF(A2767&lt;&gt;"",(RawData!H2767*ScoringModel!$B$4+RawData!I2767*ScoringModel!$B$5+RawData!J2767*ScoringModel!$B$6+RawData!K2767*ScoringModel!$B$7+RawData!L2767*ScoringModel!$B$8+RawData!M2767*ScoringModel!$B$9+RawData!N2767*ScoringModel!$B$10)*0.01,"")</f>
        <v/>
      </c>
      <c r="O2767" t="str">
        <f>IF(A2767&lt;&gt;"",(RawData!O2767*ScoringModel!$B$14+RawData!P2767*ScoringModel!$B$15+RawData!Q2767*ScoringModel!$B$16+RawData!R2767*ScoringModel!$B$17+RawData!S2767*ScoringModel!$B$18+RawData!T2767*ScoringModel!$B$19+RawData!U2767*ScoringModel!$B$20)*0.01,"")</f>
        <v/>
      </c>
      <c r="P2767" t="str">
        <f>IF(A2767&lt;&gt;"",(RawData!V2767*ScoringModel!$B$24+RawData!W2767*ScoringModel!$B$25+RawData!X2767*ScoringModel!$B$26+RawData!Y2767*ScoringModel!$B$27+RawData!Z2767*ScoringModel!$B$28+RawData!AA2767*ScoringModel!$B$29+RawData!AB2767*ScoringModel!$B$30)*0.01,"")</f>
        <v/>
      </c>
      <c r="Q2767" s="19"/>
      <c r="R2767" s="19"/>
      <c r="S2767" s="19"/>
      <c r="T2767" s="19"/>
      <c r="U2767" s="19"/>
      <c r="V2767" s="19"/>
    </row>
    <row r="2768" spans="1:22" x14ac:dyDescent="0.25">
      <c r="A2768" t="str">
        <f>IF(RawData!A2768&lt;&gt;"",RawData!A2768,"")</f>
        <v/>
      </c>
      <c r="B2768" t="str">
        <f>IF(RawData!B2768&lt;&gt;"",CONCATENATE(RawData!B2768,", ",RawData!C2768),"")</f>
        <v/>
      </c>
      <c r="C2768" t="str">
        <f>IF(RawData!D2768&lt;&gt;"",RawData!D2768,"")</f>
        <v/>
      </c>
      <c r="D2768" s="28" t="str">
        <f>IF(RawData!E2768&lt;&gt;"",RawData!E2768,"")</f>
        <v/>
      </c>
      <c r="E2768" t="str">
        <f>IF(RawData!F2768&lt;&gt;"",CONCATENATE(RawData!F2768,", ",LEFT(RawData!G2768,1)),"")</f>
        <v/>
      </c>
      <c r="G2768" s="30" t="str">
        <f t="shared" si="43"/>
        <v/>
      </c>
      <c r="H2768" t="str">
        <f>IF(A2768&lt;&gt;"",VLOOKUP(G2768,ScoreRanges!$C$4:$E$8,3),"")</f>
        <v/>
      </c>
      <c r="J2768" s="30" t="str">
        <f>IF(AND(ConversionTable!$F$2&lt;&gt;"",A2768&lt;&gt;""),VLOOKUP(G2768,ConversionTable!B$2:D$402,3),"")</f>
        <v/>
      </c>
      <c r="K2768" t="str">
        <f>IF(AND(ConversionTable!$F$2&lt;&gt;"",A2768&lt;&gt;""),VLOOKUP(J2768,ConversionTable!I$4:K$7,3),"")</f>
        <v/>
      </c>
      <c r="M2768" t="str">
        <f>IF(A2768&lt;&gt;"",(RawData!AC2768*ScoringModel!$B$11+RawData!AD2768*ScoringModel!$B$21+RawData!AE2768*ScoringModel!$B$31)*0.01,"")</f>
        <v/>
      </c>
      <c r="N2768" t="str">
        <f>IF(A2768&lt;&gt;"",(RawData!H2768*ScoringModel!$B$4+RawData!I2768*ScoringModel!$B$5+RawData!J2768*ScoringModel!$B$6+RawData!K2768*ScoringModel!$B$7+RawData!L2768*ScoringModel!$B$8+RawData!M2768*ScoringModel!$B$9+RawData!N2768*ScoringModel!$B$10)*0.01,"")</f>
        <v/>
      </c>
      <c r="O2768" t="str">
        <f>IF(A2768&lt;&gt;"",(RawData!O2768*ScoringModel!$B$14+RawData!P2768*ScoringModel!$B$15+RawData!Q2768*ScoringModel!$B$16+RawData!R2768*ScoringModel!$B$17+RawData!S2768*ScoringModel!$B$18+RawData!T2768*ScoringModel!$B$19+RawData!U2768*ScoringModel!$B$20)*0.01,"")</f>
        <v/>
      </c>
      <c r="P2768" t="str">
        <f>IF(A2768&lt;&gt;"",(RawData!V2768*ScoringModel!$B$24+RawData!W2768*ScoringModel!$B$25+RawData!X2768*ScoringModel!$B$26+RawData!Y2768*ScoringModel!$B$27+RawData!Z2768*ScoringModel!$B$28+RawData!AA2768*ScoringModel!$B$29+RawData!AB2768*ScoringModel!$B$30)*0.01,"")</f>
        <v/>
      </c>
      <c r="Q2768" s="19"/>
      <c r="R2768" s="19"/>
      <c r="S2768" s="19"/>
      <c r="T2768" s="19"/>
      <c r="U2768" s="19"/>
      <c r="V2768" s="19"/>
    </row>
    <row r="2769" spans="1:22" x14ac:dyDescent="0.25">
      <c r="A2769" t="str">
        <f>IF(RawData!A2769&lt;&gt;"",RawData!A2769,"")</f>
        <v/>
      </c>
      <c r="B2769" t="str">
        <f>IF(RawData!B2769&lt;&gt;"",CONCATENATE(RawData!B2769,", ",RawData!C2769),"")</f>
        <v/>
      </c>
      <c r="C2769" t="str">
        <f>IF(RawData!D2769&lt;&gt;"",RawData!D2769,"")</f>
        <v/>
      </c>
      <c r="D2769" s="28" t="str">
        <f>IF(RawData!E2769&lt;&gt;"",RawData!E2769,"")</f>
        <v/>
      </c>
      <c r="E2769" t="str">
        <f>IF(RawData!F2769&lt;&gt;"",CONCATENATE(RawData!F2769,", ",LEFT(RawData!G2769,1)),"")</f>
        <v/>
      </c>
      <c r="G2769" s="30" t="str">
        <f t="shared" si="43"/>
        <v/>
      </c>
      <c r="H2769" t="str">
        <f>IF(A2769&lt;&gt;"",VLOOKUP(G2769,ScoreRanges!$C$4:$E$8,3),"")</f>
        <v/>
      </c>
      <c r="J2769" s="30" t="str">
        <f>IF(AND(ConversionTable!$F$2&lt;&gt;"",A2769&lt;&gt;""),VLOOKUP(G2769,ConversionTable!B$2:D$402,3),"")</f>
        <v/>
      </c>
      <c r="K2769" t="str">
        <f>IF(AND(ConversionTable!$F$2&lt;&gt;"",A2769&lt;&gt;""),VLOOKUP(J2769,ConversionTable!I$4:K$7,3),"")</f>
        <v/>
      </c>
      <c r="M2769" t="str">
        <f>IF(A2769&lt;&gt;"",(RawData!AC2769*ScoringModel!$B$11+RawData!AD2769*ScoringModel!$B$21+RawData!AE2769*ScoringModel!$B$31)*0.01,"")</f>
        <v/>
      </c>
      <c r="N2769" t="str">
        <f>IF(A2769&lt;&gt;"",(RawData!H2769*ScoringModel!$B$4+RawData!I2769*ScoringModel!$B$5+RawData!J2769*ScoringModel!$B$6+RawData!K2769*ScoringModel!$B$7+RawData!L2769*ScoringModel!$B$8+RawData!M2769*ScoringModel!$B$9+RawData!N2769*ScoringModel!$B$10)*0.01,"")</f>
        <v/>
      </c>
      <c r="O2769" t="str">
        <f>IF(A2769&lt;&gt;"",(RawData!O2769*ScoringModel!$B$14+RawData!P2769*ScoringModel!$B$15+RawData!Q2769*ScoringModel!$B$16+RawData!R2769*ScoringModel!$B$17+RawData!S2769*ScoringModel!$B$18+RawData!T2769*ScoringModel!$B$19+RawData!U2769*ScoringModel!$B$20)*0.01,"")</f>
        <v/>
      </c>
      <c r="P2769" t="str">
        <f>IF(A2769&lt;&gt;"",(RawData!V2769*ScoringModel!$B$24+RawData!W2769*ScoringModel!$B$25+RawData!X2769*ScoringModel!$B$26+RawData!Y2769*ScoringModel!$B$27+RawData!Z2769*ScoringModel!$B$28+RawData!AA2769*ScoringModel!$B$29+RawData!AB2769*ScoringModel!$B$30)*0.01,"")</f>
        <v/>
      </c>
      <c r="Q2769" s="19"/>
      <c r="R2769" s="19"/>
      <c r="S2769" s="19"/>
      <c r="T2769" s="19"/>
      <c r="U2769" s="19"/>
      <c r="V2769" s="19"/>
    </row>
    <row r="2770" spans="1:22" x14ac:dyDescent="0.25">
      <c r="A2770" t="str">
        <f>IF(RawData!A2770&lt;&gt;"",RawData!A2770,"")</f>
        <v/>
      </c>
      <c r="B2770" t="str">
        <f>IF(RawData!B2770&lt;&gt;"",CONCATENATE(RawData!B2770,", ",RawData!C2770),"")</f>
        <v/>
      </c>
      <c r="C2770" t="str">
        <f>IF(RawData!D2770&lt;&gt;"",RawData!D2770,"")</f>
        <v/>
      </c>
      <c r="D2770" s="28" t="str">
        <f>IF(RawData!E2770&lt;&gt;"",RawData!E2770,"")</f>
        <v/>
      </c>
      <c r="E2770" t="str">
        <f>IF(RawData!F2770&lt;&gt;"",CONCATENATE(RawData!F2770,", ",LEFT(RawData!G2770,1)),"")</f>
        <v/>
      </c>
      <c r="G2770" s="30" t="str">
        <f t="shared" si="43"/>
        <v/>
      </c>
      <c r="H2770" t="str">
        <f>IF(A2770&lt;&gt;"",VLOOKUP(G2770,ScoreRanges!$C$4:$E$8,3),"")</f>
        <v/>
      </c>
      <c r="J2770" s="30" t="str">
        <f>IF(AND(ConversionTable!$F$2&lt;&gt;"",A2770&lt;&gt;""),VLOOKUP(G2770,ConversionTable!B$2:D$402,3),"")</f>
        <v/>
      </c>
      <c r="K2770" t="str">
        <f>IF(AND(ConversionTable!$F$2&lt;&gt;"",A2770&lt;&gt;""),VLOOKUP(J2770,ConversionTable!I$4:K$7,3),"")</f>
        <v/>
      </c>
      <c r="M2770" t="str">
        <f>IF(A2770&lt;&gt;"",(RawData!AC2770*ScoringModel!$B$11+RawData!AD2770*ScoringModel!$B$21+RawData!AE2770*ScoringModel!$B$31)*0.01,"")</f>
        <v/>
      </c>
      <c r="N2770" t="str">
        <f>IF(A2770&lt;&gt;"",(RawData!H2770*ScoringModel!$B$4+RawData!I2770*ScoringModel!$B$5+RawData!J2770*ScoringModel!$B$6+RawData!K2770*ScoringModel!$B$7+RawData!L2770*ScoringModel!$B$8+RawData!M2770*ScoringModel!$B$9+RawData!N2770*ScoringModel!$B$10)*0.01,"")</f>
        <v/>
      </c>
      <c r="O2770" t="str">
        <f>IF(A2770&lt;&gt;"",(RawData!O2770*ScoringModel!$B$14+RawData!P2770*ScoringModel!$B$15+RawData!Q2770*ScoringModel!$B$16+RawData!R2770*ScoringModel!$B$17+RawData!S2770*ScoringModel!$B$18+RawData!T2770*ScoringModel!$B$19+RawData!U2770*ScoringModel!$B$20)*0.01,"")</f>
        <v/>
      </c>
      <c r="P2770" t="str">
        <f>IF(A2770&lt;&gt;"",(RawData!V2770*ScoringModel!$B$24+RawData!W2770*ScoringModel!$B$25+RawData!X2770*ScoringModel!$B$26+RawData!Y2770*ScoringModel!$B$27+RawData!Z2770*ScoringModel!$B$28+RawData!AA2770*ScoringModel!$B$29+RawData!AB2770*ScoringModel!$B$30)*0.01,"")</f>
        <v/>
      </c>
      <c r="Q2770" s="19"/>
      <c r="R2770" s="19"/>
      <c r="S2770" s="19"/>
      <c r="T2770" s="19"/>
      <c r="U2770" s="19"/>
      <c r="V2770" s="19"/>
    </row>
    <row r="2771" spans="1:22" x14ac:dyDescent="0.25">
      <c r="A2771" t="str">
        <f>IF(RawData!A2771&lt;&gt;"",RawData!A2771,"")</f>
        <v/>
      </c>
      <c r="B2771" t="str">
        <f>IF(RawData!B2771&lt;&gt;"",CONCATENATE(RawData!B2771,", ",RawData!C2771),"")</f>
        <v/>
      </c>
      <c r="C2771" t="str">
        <f>IF(RawData!D2771&lt;&gt;"",RawData!D2771,"")</f>
        <v/>
      </c>
      <c r="D2771" s="28" t="str">
        <f>IF(RawData!E2771&lt;&gt;"",RawData!E2771,"")</f>
        <v/>
      </c>
      <c r="E2771" t="str">
        <f>IF(RawData!F2771&lt;&gt;"",CONCATENATE(RawData!F2771,", ",LEFT(RawData!G2771,1)),"")</f>
        <v/>
      </c>
      <c r="G2771" s="30" t="str">
        <f t="shared" si="43"/>
        <v/>
      </c>
      <c r="H2771" t="str">
        <f>IF(A2771&lt;&gt;"",VLOOKUP(G2771,ScoreRanges!$C$4:$E$8,3),"")</f>
        <v/>
      </c>
      <c r="J2771" s="30" t="str">
        <f>IF(AND(ConversionTable!$F$2&lt;&gt;"",A2771&lt;&gt;""),VLOOKUP(G2771,ConversionTable!B$2:D$402,3),"")</f>
        <v/>
      </c>
      <c r="K2771" t="str">
        <f>IF(AND(ConversionTable!$F$2&lt;&gt;"",A2771&lt;&gt;""),VLOOKUP(J2771,ConversionTable!I$4:K$7,3),"")</f>
        <v/>
      </c>
      <c r="M2771" t="str">
        <f>IF(A2771&lt;&gt;"",(RawData!AC2771*ScoringModel!$B$11+RawData!AD2771*ScoringModel!$B$21+RawData!AE2771*ScoringModel!$B$31)*0.01,"")</f>
        <v/>
      </c>
      <c r="N2771" t="str">
        <f>IF(A2771&lt;&gt;"",(RawData!H2771*ScoringModel!$B$4+RawData!I2771*ScoringModel!$B$5+RawData!J2771*ScoringModel!$B$6+RawData!K2771*ScoringModel!$B$7+RawData!L2771*ScoringModel!$B$8+RawData!M2771*ScoringModel!$B$9+RawData!N2771*ScoringModel!$B$10)*0.01,"")</f>
        <v/>
      </c>
      <c r="O2771" t="str">
        <f>IF(A2771&lt;&gt;"",(RawData!O2771*ScoringModel!$B$14+RawData!P2771*ScoringModel!$B$15+RawData!Q2771*ScoringModel!$B$16+RawData!R2771*ScoringModel!$B$17+RawData!S2771*ScoringModel!$B$18+RawData!T2771*ScoringModel!$B$19+RawData!U2771*ScoringModel!$B$20)*0.01,"")</f>
        <v/>
      </c>
      <c r="P2771" t="str">
        <f>IF(A2771&lt;&gt;"",(RawData!V2771*ScoringModel!$B$24+RawData!W2771*ScoringModel!$B$25+RawData!X2771*ScoringModel!$B$26+RawData!Y2771*ScoringModel!$B$27+RawData!Z2771*ScoringModel!$B$28+RawData!AA2771*ScoringModel!$B$29+RawData!AB2771*ScoringModel!$B$30)*0.01,"")</f>
        <v/>
      </c>
      <c r="Q2771" s="19"/>
      <c r="R2771" s="19"/>
      <c r="S2771" s="19"/>
      <c r="T2771" s="19"/>
      <c r="U2771" s="19"/>
      <c r="V2771" s="19"/>
    </row>
    <row r="2772" spans="1:22" x14ac:dyDescent="0.25">
      <c r="A2772" t="str">
        <f>IF(RawData!A2772&lt;&gt;"",RawData!A2772,"")</f>
        <v/>
      </c>
      <c r="B2772" t="str">
        <f>IF(RawData!B2772&lt;&gt;"",CONCATENATE(RawData!B2772,", ",RawData!C2772),"")</f>
        <v/>
      </c>
      <c r="C2772" t="str">
        <f>IF(RawData!D2772&lt;&gt;"",RawData!D2772,"")</f>
        <v/>
      </c>
      <c r="D2772" s="28" t="str">
        <f>IF(RawData!E2772&lt;&gt;"",RawData!E2772,"")</f>
        <v/>
      </c>
      <c r="E2772" t="str">
        <f>IF(RawData!F2772&lt;&gt;"",CONCATENATE(RawData!F2772,", ",LEFT(RawData!G2772,1)),"")</f>
        <v/>
      </c>
      <c r="G2772" s="30" t="str">
        <f t="shared" si="43"/>
        <v/>
      </c>
      <c r="H2772" t="str">
        <f>IF(A2772&lt;&gt;"",VLOOKUP(G2772,ScoreRanges!$C$4:$E$8,3),"")</f>
        <v/>
      </c>
      <c r="J2772" s="30" t="str">
        <f>IF(AND(ConversionTable!$F$2&lt;&gt;"",A2772&lt;&gt;""),VLOOKUP(G2772,ConversionTable!B$2:D$402,3),"")</f>
        <v/>
      </c>
      <c r="K2772" t="str">
        <f>IF(AND(ConversionTable!$F$2&lt;&gt;"",A2772&lt;&gt;""),VLOOKUP(J2772,ConversionTable!I$4:K$7,3),"")</f>
        <v/>
      </c>
      <c r="M2772" t="str">
        <f>IF(A2772&lt;&gt;"",(RawData!AC2772*ScoringModel!$B$11+RawData!AD2772*ScoringModel!$B$21+RawData!AE2772*ScoringModel!$B$31)*0.01,"")</f>
        <v/>
      </c>
      <c r="N2772" t="str">
        <f>IF(A2772&lt;&gt;"",(RawData!H2772*ScoringModel!$B$4+RawData!I2772*ScoringModel!$B$5+RawData!J2772*ScoringModel!$B$6+RawData!K2772*ScoringModel!$B$7+RawData!L2772*ScoringModel!$B$8+RawData!M2772*ScoringModel!$B$9+RawData!N2772*ScoringModel!$B$10)*0.01,"")</f>
        <v/>
      </c>
      <c r="O2772" t="str">
        <f>IF(A2772&lt;&gt;"",(RawData!O2772*ScoringModel!$B$14+RawData!P2772*ScoringModel!$B$15+RawData!Q2772*ScoringModel!$B$16+RawData!R2772*ScoringModel!$B$17+RawData!S2772*ScoringModel!$B$18+RawData!T2772*ScoringModel!$B$19+RawData!U2772*ScoringModel!$B$20)*0.01,"")</f>
        <v/>
      </c>
      <c r="P2772" t="str">
        <f>IF(A2772&lt;&gt;"",(RawData!V2772*ScoringModel!$B$24+RawData!W2772*ScoringModel!$B$25+RawData!X2772*ScoringModel!$B$26+RawData!Y2772*ScoringModel!$B$27+RawData!Z2772*ScoringModel!$B$28+RawData!AA2772*ScoringModel!$B$29+RawData!AB2772*ScoringModel!$B$30)*0.01,"")</f>
        <v/>
      </c>
      <c r="Q2772" s="19"/>
      <c r="R2772" s="19"/>
      <c r="S2772" s="19"/>
      <c r="T2772" s="19"/>
      <c r="U2772" s="19"/>
      <c r="V2772" s="19"/>
    </row>
    <row r="2773" spans="1:22" x14ac:dyDescent="0.25">
      <c r="A2773" t="str">
        <f>IF(RawData!A2773&lt;&gt;"",RawData!A2773,"")</f>
        <v/>
      </c>
      <c r="B2773" t="str">
        <f>IF(RawData!B2773&lt;&gt;"",CONCATENATE(RawData!B2773,", ",RawData!C2773),"")</f>
        <v/>
      </c>
      <c r="C2773" t="str">
        <f>IF(RawData!D2773&lt;&gt;"",RawData!D2773,"")</f>
        <v/>
      </c>
      <c r="D2773" s="28" t="str">
        <f>IF(RawData!E2773&lt;&gt;"",RawData!E2773,"")</f>
        <v/>
      </c>
      <c r="E2773" t="str">
        <f>IF(RawData!F2773&lt;&gt;"",CONCATENATE(RawData!F2773,", ",LEFT(RawData!G2773,1)),"")</f>
        <v/>
      </c>
      <c r="G2773" s="30" t="str">
        <f t="shared" si="43"/>
        <v/>
      </c>
      <c r="H2773" t="str">
        <f>IF(A2773&lt;&gt;"",VLOOKUP(G2773,ScoreRanges!$C$4:$E$8,3),"")</f>
        <v/>
      </c>
      <c r="J2773" s="30" t="str">
        <f>IF(AND(ConversionTable!$F$2&lt;&gt;"",A2773&lt;&gt;""),VLOOKUP(G2773,ConversionTable!B$2:D$402,3),"")</f>
        <v/>
      </c>
      <c r="K2773" t="str">
        <f>IF(AND(ConversionTable!$F$2&lt;&gt;"",A2773&lt;&gt;""),VLOOKUP(J2773,ConversionTable!I$4:K$7,3),"")</f>
        <v/>
      </c>
      <c r="M2773" t="str">
        <f>IF(A2773&lt;&gt;"",(RawData!AC2773*ScoringModel!$B$11+RawData!AD2773*ScoringModel!$B$21+RawData!AE2773*ScoringModel!$B$31)*0.01,"")</f>
        <v/>
      </c>
      <c r="N2773" t="str">
        <f>IF(A2773&lt;&gt;"",(RawData!H2773*ScoringModel!$B$4+RawData!I2773*ScoringModel!$B$5+RawData!J2773*ScoringModel!$B$6+RawData!K2773*ScoringModel!$B$7+RawData!L2773*ScoringModel!$B$8+RawData!M2773*ScoringModel!$B$9+RawData!N2773*ScoringModel!$B$10)*0.01,"")</f>
        <v/>
      </c>
      <c r="O2773" t="str">
        <f>IF(A2773&lt;&gt;"",(RawData!O2773*ScoringModel!$B$14+RawData!P2773*ScoringModel!$B$15+RawData!Q2773*ScoringModel!$B$16+RawData!R2773*ScoringModel!$B$17+RawData!S2773*ScoringModel!$B$18+RawData!T2773*ScoringModel!$B$19+RawData!U2773*ScoringModel!$B$20)*0.01,"")</f>
        <v/>
      </c>
      <c r="P2773" t="str">
        <f>IF(A2773&lt;&gt;"",(RawData!V2773*ScoringModel!$B$24+RawData!W2773*ScoringModel!$B$25+RawData!X2773*ScoringModel!$B$26+RawData!Y2773*ScoringModel!$B$27+RawData!Z2773*ScoringModel!$B$28+RawData!AA2773*ScoringModel!$B$29+RawData!AB2773*ScoringModel!$B$30)*0.01,"")</f>
        <v/>
      </c>
      <c r="Q2773" s="19"/>
      <c r="R2773" s="19"/>
      <c r="S2773" s="19"/>
      <c r="T2773" s="19"/>
      <c r="U2773" s="19"/>
      <c r="V2773" s="19"/>
    </row>
    <row r="2774" spans="1:22" x14ac:dyDescent="0.25">
      <c r="A2774" t="str">
        <f>IF(RawData!A2774&lt;&gt;"",RawData!A2774,"")</f>
        <v/>
      </c>
      <c r="B2774" t="str">
        <f>IF(RawData!B2774&lt;&gt;"",CONCATENATE(RawData!B2774,", ",RawData!C2774),"")</f>
        <v/>
      </c>
      <c r="C2774" t="str">
        <f>IF(RawData!D2774&lt;&gt;"",RawData!D2774,"")</f>
        <v/>
      </c>
      <c r="D2774" s="28" t="str">
        <f>IF(RawData!E2774&lt;&gt;"",RawData!E2774,"")</f>
        <v/>
      </c>
      <c r="E2774" t="str">
        <f>IF(RawData!F2774&lt;&gt;"",CONCATENATE(RawData!F2774,", ",LEFT(RawData!G2774,1)),"")</f>
        <v/>
      </c>
      <c r="G2774" s="30" t="str">
        <f t="shared" si="43"/>
        <v/>
      </c>
      <c r="H2774" t="str">
        <f>IF(A2774&lt;&gt;"",VLOOKUP(G2774,ScoreRanges!$C$4:$E$8,3),"")</f>
        <v/>
      </c>
      <c r="J2774" s="30" t="str">
        <f>IF(AND(ConversionTable!$F$2&lt;&gt;"",A2774&lt;&gt;""),VLOOKUP(G2774,ConversionTable!B$2:D$402,3),"")</f>
        <v/>
      </c>
      <c r="K2774" t="str">
        <f>IF(AND(ConversionTable!$F$2&lt;&gt;"",A2774&lt;&gt;""),VLOOKUP(J2774,ConversionTable!I$4:K$7,3),"")</f>
        <v/>
      </c>
      <c r="M2774" t="str">
        <f>IF(A2774&lt;&gt;"",(RawData!AC2774*ScoringModel!$B$11+RawData!AD2774*ScoringModel!$B$21+RawData!AE2774*ScoringModel!$B$31)*0.01,"")</f>
        <v/>
      </c>
      <c r="N2774" t="str">
        <f>IF(A2774&lt;&gt;"",(RawData!H2774*ScoringModel!$B$4+RawData!I2774*ScoringModel!$B$5+RawData!J2774*ScoringModel!$B$6+RawData!K2774*ScoringModel!$B$7+RawData!L2774*ScoringModel!$B$8+RawData!M2774*ScoringModel!$B$9+RawData!N2774*ScoringModel!$B$10)*0.01,"")</f>
        <v/>
      </c>
      <c r="O2774" t="str">
        <f>IF(A2774&lt;&gt;"",(RawData!O2774*ScoringModel!$B$14+RawData!P2774*ScoringModel!$B$15+RawData!Q2774*ScoringModel!$B$16+RawData!R2774*ScoringModel!$B$17+RawData!S2774*ScoringModel!$B$18+RawData!T2774*ScoringModel!$B$19+RawData!U2774*ScoringModel!$B$20)*0.01,"")</f>
        <v/>
      </c>
      <c r="P2774" t="str">
        <f>IF(A2774&lt;&gt;"",(RawData!V2774*ScoringModel!$B$24+RawData!W2774*ScoringModel!$B$25+RawData!X2774*ScoringModel!$B$26+RawData!Y2774*ScoringModel!$B$27+RawData!Z2774*ScoringModel!$B$28+RawData!AA2774*ScoringModel!$B$29+RawData!AB2774*ScoringModel!$B$30)*0.01,"")</f>
        <v/>
      </c>
      <c r="Q2774" s="19"/>
      <c r="R2774" s="19"/>
      <c r="S2774" s="19"/>
      <c r="T2774" s="19"/>
      <c r="U2774" s="19"/>
      <c r="V2774" s="19"/>
    </row>
    <row r="2775" spans="1:22" x14ac:dyDescent="0.25">
      <c r="A2775" t="str">
        <f>IF(RawData!A2775&lt;&gt;"",RawData!A2775,"")</f>
        <v/>
      </c>
      <c r="B2775" t="str">
        <f>IF(RawData!B2775&lt;&gt;"",CONCATENATE(RawData!B2775,", ",RawData!C2775),"")</f>
        <v/>
      </c>
      <c r="C2775" t="str">
        <f>IF(RawData!D2775&lt;&gt;"",RawData!D2775,"")</f>
        <v/>
      </c>
      <c r="D2775" s="28" t="str">
        <f>IF(RawData!E2775&lt;&gt;"",RawData!E2775,"")</f>
        <v/>
      </c>
      <c r="E2775" t="str">
        <f>IF(RawData!F2775&lt;&gt;"",CONCATENATE(RawData!F2775,", ",LEFT(RawData!G2775,1)),"")</f>
        <v/>
      </c>
      <c r="G2775" s="30" t="str">
        <f t="shared" si="43"/>
        <v/>
      </c>
      <c r="H2775" t="str">
        <f>IF(A2775&lt;&gt;"",VLOOKUP(G2775,ScoreRanges!$C$4:$E$8,3),"")</f>
        <v/>
      </c>
      <c r="J2775" s="30" t="str">
        <f>IF(AND(ConversionTable!$F$2&lt;&gt;"",A2775&lt;&gt;""),VLOOKUP(G2775,ConversionTable!B$2:D$402,3),"")</f>
        <v/>
      </c>
      <c r="K2775" t="str">
        <f>IF(AND(ConversionTable!$F$2&lt;&gt;"",A2775&lt;&gt;""),VLOOKUP(J2775,ConversionTable!I$4:K$7,3),"")</f>
        <v/>
      </c>
      <c r="M2775" t="str">
        <f>IF(A2775&lt;&gt;"",(RawData!AC2775*ScoringModel!$B$11+RawData!AD2775*ScoringModel!$B$21+RawData!AE2775*ScoringModel!$B$31)*0.01,"")</f>
        <v/>
      </c>
      <c r="N2775" t="str">
        <f>IF(A2775&lt;&gt;"",(RawData!H2775*ScoringModel!$B$4+RawData!I2775*ScoringModel!$B$5+RawData!J2775*ScoringModel!$B$6+RawData!K2775*ScoringModel!$B$7+RawData!L2775*ScoringModel!$B$8+RawData!M2775*ScoringModel!$B$9+RawData!N2775*ScoringModel!$B$10)*0.01,"")</f>
        <v/>
      </c>
      <c r="O2775" t="str">
        <f>IF(A2775&lt;&gt;"",(RawData!O2775*ScoringModel!$B$14+RawData!P2775*ScoringModel!$B$15+RawData!Q2775*ScoringModel!$B$16+RawData!R2775*ScoringModel!$B$17+RawData!S2775*ScoringModel!$B$18+RawData!T2775*ScoringModel!$B$19+RawData!U2775*ScoringModel!$B$20)*0.01,"")</f>
        <v/>
      </c>
      <c r="P2775" t="str">
        <f>IF(A2775&lt;&gt;"",(RawData!V2775*ScoringModel!$B$24+RawData!W2775*ScoringModel!$B$25+RawData!X2775*ScoringModel!$B$26+RawData!Y2775*ScoringModel!$B$27+RawData!Z2775*ScoringModel!$B$28+RawData!AA2775*ScoringModel!$B$29+RawData!AB2775*ScoringModel!$B$30)*0.01,"")</f>
        <v/>
      </c>
      <c r="Q2775" s="19"/>
      <c r="R2775" s="19"/>
      <c r="S2775" s="19"/>
      <c r="T2775" s="19"/>
      <c r="U2775" s="19"/>
      <c r="V2775" s="19"/>
    </row>
    <row r="2776" spans="1:22" x14ac:dyDescent="0.25">
      <c r="A2776" t="str">
        <f>IF(RawData!A2776&lt;&gt;"",RawData!A2776,"")</f>
        <v/>
      </c>
      <c r="B2776" t="str">
        <f>IF(RawData!B2776&lt;&gt;"",CONCATENATE(RawData!B2776,", ",RawData!C2776),"")</f>
        <v/>
      </c>
      <c r="C2776" t="str">
        <f>IF(RawData!D2776&lt;&gt;"",RawData!D2776,"")</f>
        <v/>
      </c>
      <c r="D2776" s="28" t="str">
        <f>IF(RawData!E2776&lt;&gt;"",RawData!E2776,"")</f>
        <v/>
      </c>
      <c r="E2776" t="str">
        <f>IF(RawData!F2776&lt;&gt;"",CONCATENATE(RawData!F2776,", ",LEFT(RawData!G2776,1)),"")</f>
        <v/>
      </c>
      <c r="G2776" s="30" t="str">
        <f t="shared" si="43"/>
        <v/>
      </c>
      <c r="H2776" t="str">
        <f>IF(A2776&lt;&gt;"",VLOOKUP(G2776,ScoreRanges!$C$4:$E$8,3),"")</f>
        <v/>
      </c>
      <c r="J2776" s="30" t="str">
        <f>IF(AND(ConversionTable!$F$2&lt;&gt;"",A2776&lt;&gt;""),VLOOKUP(G2776,ConversionTable!B$2:D$402,3),"")</f>
        <v/>
      </c>
      <c r="K2776" t="str">
        <f>IF(AND(ConversionTable!$F$2&lt;&gt;"",A2776&lt;&gt;""),VLOOKUP(J2776,ConversionTable!I$4:K$7,3),"")</f>
        <v/>
      </c>
      <c r="M2776" t="str">
        <f>IF(A2776&lt;&gt;"",(RawData!AC2776*ScoringModel!$B$11+RawData!AD2776*ScoringModel!$B$21+RawData!AE2776*ScoringModel!$B$31)*0.01,"")</f>
        <v/>
      </c>
      <c r="N2776" t="str">
        <f>IF(A2776&lt;&gt;"",(RawData!H2776*ScoringModel!$B$4+RawData!I2776*ScoringModel!$B$5+RawData!J2776*ScoringModel!$B$6+RawData!K2776*ScoringModel!$B$7+RawData!L2776*ScoringModel!$B$8+RawData!M2776*ScoringModel!$B$9+RawData!N2776*ScoringModel!$B$10)*0.01,"")</f>
        <v/>
      </c>
      <c r="O2776" t="str">
        <f>IF(A2776&lt;&gt;"",(RawData!O2776*ScoringModel!$B$14+RawData!P2776*ScoringModel!$B$15+RawData!Q2776*ScoringModel!$B$16+RawData!R2776*ScoringModel!$B$17+RawData!S2776*ScoringModel!$B$18+RawData!T2776*ScoringModel!$B$19+RawData!U2776*ScoringModel!$B$20)*0.01,"")</f>
        <v/>
      </c>
      <c r="P2776" t="str">
        <f>IF(A2776&lt;&gt;"",(RawData!V2776*ScoringModel!$B$24+RawData!W2776*ScoringModel!$B$25+RawData!X2776*ScoringModel!$B$26+RawData!Y2776*ScoringModel!$B$27+RawData!Z2776*ScoringModel!$B$28+RawData!AA2776*ScoringModel!$B$29+RawData!AB2776*ScoringModel!$B$30)*0.01,"")</f>
        <v/>
      </c>
      <c r="Q2776" s="19"/>
      <c r="R2776" s="19"/>
      <c r="S2776" s="19"/>
      <c r="T2776" s="19"/>
      <c r="U2776" s="19"/>
      <c r="V2776" s="19"/>
    </row>
    <row r="2777" spans="1:22" x14ac:dyDescent="0.25">
      <c r="A2777" t="str">
        <f>IF(RawData!A2777&lt;&gt;"",RawData!A2777,"")</f>
        <v/>
      </c>
      <c r="B2777" t="str">
        <f>IF(RawData!B2777&lt;&gt;"",CONCATENATE(RawData!B2777,", ",RawData!C2777),"")</f>
        <v/>
      </c>
      <c r="C2777" t="str">
        <f>IF(RawData!D2777&lt;&gt;"",RawData!D2777,"")</f>
        <v/>
      </c>
      <c r="D2777" s="28" t="str">
        <f>IF(RawData!E2777&lt;&gt;"",RawData!E2777,"")</f>
        <v/>
      </c>
      <c r="E2777" t="str">
        <f>IF(RawData!F2777&lt;&gt;"",CONCATENATE(RawData!F2777,", ",LEFT(RawData!G2777,1)),"")</f>
        <v/>
      </c>
      <c r="G2777" s="30" t="str">
        <f t="shared" si="43"/>
        <v/>
      </c>
      <c r="H2777" t="str">
        <f>IF(A2777&lt;&gt;"",VLOOKUP(G2777,ScoreRanges!$C$4:$E$8,3),"")</f>
        <v/>
      </c>
      <c r="J2777" s="30" t="str">
        <f>IF(AND(ConversionTable!$F$2&lt;&gt;"",A2777&lt;&gt;""),VLOOKUP(G2777,ConversionTable!B$2:D$402,3),"")</f>
        <v/>
      </c>
      <c r="K2777" t="str">
        <f>IF(AND(ConversionTable!$F$2&lt;&gt;"",A2777&lt;&gt;""),VLOOKUP(J2777,ConversionTable!I$4:K$7,3),"")</f>
        <v/>
      </c>
      <c r="M2777" t="str">
        <f>IF(A2777&lt;&gt;"",(RawData!AC2777*ScoringModel!$B$11+RawData!AD2777*ScoringModel!$B$21+RawData!AE2777*ScoringModel!$B$31)*0.01,"")</f>
        <v/>
      </c>
      <c r="N2777" t="str">
        <f>IF(A2777&lt;&gt;"",(RawData!H2777*ScoringModel!$B$4+RawData!I2777*ScoringModel!$B$5+RawData!J2777*ScoringModel!$B$6+RawData!K2777*ScoringModel!$B$7+RawData!L2777*ScoringModel!$B$8+RawData!M2777*ScoringModel!$B$9+RawData!N2777*ScoringModel!$B$10)*0.01,"")</f>
        <v/>
      </c>
      <c r="O2777" t="str">
        <f>IF(A2777&lt;&gt;"",(RawData!O2777*ScoringModel!$B$14+RawData!P2777*ScoringModel!$B$15+RawData!Q2777*ScoringModel!$B$16+RawData!R2777*ScoringModel!$B$17+RawData!S2777*ScoringModel!$B$18+RawData!T2777*ScoringModel!$B$19+RawData!U2777*ScoringModel!$B$20)*0.01,"")</f>
        <v/>
      </c>
      <c r="P2777" t="str">
        <f>IF(A2777&lt;&gt;"",(RawData!V2777*ScoringModel!$B$24+RawData!W2777*ScoringModel!$B$25+RawData!X2777*ScoringModel!$B$26+RawData!Y2777*ScoringModel!$B$27+RawData!Z2777*ScoringModel!$B$28+RawData!AA2777*ScoringModel!$B$29+RawData!AB2777*ScoringModel!$B$30)*0.01,"")</f>
        <v/>
      </c>
      <c r="Q2777" s="19"/>
      <c r="R2777" s="19"/>
      <c r="S2777" s="19"/>
      <c r="T2777" s="19"/>
      <c r="U2777" s="19"/>
      <c r="V2777" s="19"/>
    </row>
    <row r="2778" spans="1:22" x14ac:dyDescent="0.25">
      <c r="A2778" t="str">
        <f>IF(RawData!A2778&lt;&gt;"",RawData!A2778,"")</f>
        <v/>
      </c>
      <c r="B2778" t="str">
        <f>IF(RawData!B2778&lt;&gt;"",CONCATENATE(RawData!B2778,", ",RawData!C2778),"")</f>
        <v/>
      </c>
      <c r="C2778" t="str">
        <f>IF(RawData!D2778&lt;&gt;"",RawData!D2778,"")</f>
        <v/>
      </c>
      <c r="D2778" s="28" t="str">
        <f>IF(RawData!E2778&lt;&gt;"",RawData!E2778,"")</f>
        <v/>
      </c>
      <c r="E2778" t="str">
        <f>IF(RawData!F2778&lt;&gt;"",CONCATENATE(RawData!F2778,", ",LEFT(RawData!G2778,1)),"")</f>
        <v/>
      </c>
      <c r="G2778" s="30" t="str">
        <f t="shared" si="43"/>
        <v/>
      </c>
      <c r="H2778" t="str">
        <f>IF(A2778&lt;&gt;"",VLOOKUP(G2778,ScoreRanges!$C$4:$E$8,3),"")</f>
        <v/>
      </c>
      <c r="J2778" s="30" t="str">
        <f>IF(AND(ConversionTable!$F$2&lt;&gt;"",A2778&lt;&gt;""),VLOOKUP(G2778,ConversionTable!B$2:D$402,3),"")</f>
        <v/>
      </c>
      <c r="K2778" t="str">
        <f>IF(AND(ConversionTable!$F$2&lt;&gt;"",A2778&lt;&gt;""),VLOOKUP(J2778,ConversionTable!I$4:K$7,3),"")</f>
        <v/>
      </c>
      <c r="M2778" t="str">
        <f>IF(A2778&lt;&gt;"",(RawData!AC2778*ScoringModel!$B$11+RawData!AD2778*ScoringModel!$B$21+RawData!AE2778*ScoringModel!$B$31)*0.01,"")</f>
        <v/>
      </c>
      <c r="N2778" t="str">
        <f>IF(A2778&lt;&gt;"",(RawData!H2778*ScoringModel!$B$4+RawData!I2778*ScoringModel!$B$5+RawData!J2778*ScoringModel!$B$6+RawData!K2778*ScoringModel!$B$7+RawData!L2778*ScoringModel!$B$8+RawData!M2778*ScoringModel!$B$9+RawData!N2778*ScoringModel!$B$10)*0.01,"")</f>
        <v/>
      </c>
      <c r="O2778" t="str">
        <f>IF(A2778&lt;&gt;"",(RawData!O2778*ScoringModel!$B$14+RawData!P2778*ScoringModel!$B$15+RawData!Q2778*ScoringModel!$B$16+RawData!R2778*ScoringModel!$B$17+RawData!S2778*ScoringModel!$B$18+RawData!T2778*ScoringModel!$B$19+RawData!U2778*ScoringModel!$B$20)*0.01,"")</f>
        <v/>
      </c>
      <c r="P2778" t="str">
        <f>IF(A2778&lt;&gt;"",(RawData!V2778*ScoringModel!$B$24+RawData!W2778*ScoringModel!$B$25+RawData!X2778*ScoringModel!$B$26+RawData!Y2778*ScoringModel!$B$27+RawData!Z2778*ScoringModel!$B$28+RawData!AA2778*ScoringModel!$B$29+RawData!AB2778*ScoringModel!$B$30)*0.01,"")</f>
        <v/>
      </c>
      <c r="Q2778" s="19"/>
      <c r="R2778" s="19"/>
      <c r="S2778" s="19"/>
      <c r="T2778" s="19"/>
      <c r="U2778" s="19"/>
      <c r="V2778" s="19"/>
    </row>
    <row r="2779" spans="1:22" x14ac:dyDescent="0.25">
      <c r="A2779" t="str">
        <f>IF(RawData!A2779&lt;&gt;"",RawData!A2779,"")</f>
        <v/>
      </c>
      <c r="B2779" t="str">
        <f>IF(RawData!B2779&lt;&gt;"",CONCATENATE(RawData!B2779,", ",RawData!C2779),"")</f>
        <v/>
      </c>
      <c r="C2779" t="str">
        <f>IF(RawData!D2779&lt;&gt;"",RawData!D2779,"")</f>
        <v/>
      </c>
      <c r="D2779" s="28" t="str">
        <f>IF(RawData!E2779&lt;&gt;"",RawData!E2779,"")</f>
        <v/>
      </c>
      <c r="E2779" t="str">
        <f>IF(RawData!F2779&lt;&gt;"",CONCATENATE(RawData!F2779,", ",LEFT(RawData!G2779,1)),"")</f>
        <v/>
      </c>
      <c r="G2779" s="30" t="str">
        <f t="shared" si="43"/>
        <v/>
      </c>
      <c r="H2779" t="str">
        <f>IF(A2779&lt;&gt;"",VLOOKUP(G2779,ScoreRanges!$C$4:$E$8,3),"")</f>
        <v/>
      </c>
      <c r="J2779" s="30" t="str">
        <f>IF(AND(ConversionTable!$F$2&lt;&gt;"",A2779&lt;&gt;""),VLOOKUP(G2779,ConversionTable!B$2:D$402,3),"")</f>
        <v/>
      </c>
      <c r="K2779" t="str">
        <f>IF(AND(ConversionTable!$F$2&lt;&gt;"",A2779&lt;&gt;""),VLOOKUP(J2779,ConversionTable!I$4:K$7,3),"")</f>
        <v/>
      </c>
      <c r="M2779" t="str">
        <f>IF(A2779&lt;&gt;"",(RawData!AC2779*ScoringModel!$B$11+RawData!AD2779*ScoringModel!$B$21+RawData!AE2779*ScoringModel!$B$31)*0.01,"")</f>
        <v/>
      </c>
      <c r="N2779" t="str">
        <f>IF(A2779&lt;&gt;"",(RawData!H2779*ScoringModel!$B$4+RawData!I2779*ScoringModel!$B$5+RawData!J2779*ScoringModel!$B$6+RawData!K2779*ScoringModel!$B$7+RawData!L2779*ScoringModel!$B$8+RawData!M2779*ScoringModel!$B$9+RawData!N2779*ScoringModel!$B$10)*0.01,"")</f>
        <v/>
      </c>
      <c r="O2779" t="str">
        <f>IF(A2779&lt;&gt;"",(RawData!O2779*ScoringModel!$B$14+RawData!P2779*ScoringModel!$B$15+RawData!Q2779*ScoringModel!$B$16+RawData!R2779*ScoringModel!$B$17+RawData!S2779*ScoringModel!$B$18+RawData!T2779*ScoringModel!$B$19+RawData!U2779*ScoringModel!$B$20)*0.01,"")</f>
        <v/>
      </c>
      <c r="P2779" t="str">
        <f>IF(A2779&lt;&gt;"",(RawData!V2779*ScoringModel!$B$24+RawData!W2779*ScoringModel!$B$25+RawData!X2779*ScoringModel!$B$26+RawData!Y2779*ScoringModel!$B$27+RawData!Z2779*ScoringModel!$B$28+RawData!AA2779*ScoringModel!$B$29+RawData!AB2779*ScoringModel!$B$30)*0.01,"")</f>
        <v/>
      </c>
      <c r="Q2779" s="19"/>
      <c r="R2779" s="19"/>
      <c r="S2779" s="19"/>
      <c r="T2779" s="19"/>
      <c r="U2779" s="19"/>
      <c r="V2779" s="19"/>
    </row>
    <row r="2780" spans="1:22" x14ac:dyDescent="0.25">
      <c r="A2780" t="str">
        <f>IF(RawData!A2780&lt;&gt;"",RawData!A2780,"")</f>
        <v/>
      </c>
      <c r="B2780" t="str">
        <f>IF(RawData!B2780&lt;&gt;"",CONCATENATE(RawData!B2780,", ",RawData!C2780),"")</f>
        <v/>
      </c>
      <c r="C2780" t="str">
        <f>IF(RawData!D2780&lt;&gt;"",RawData!D2780,"")</f>
        <v/>
      </c>
      <c r="D2780" s="28" t="str">
        <f>IF(RawData!E2780&lt;&gt;"",RawData!E2780,"")</f>
        <v/>
      </c>
      <c r="E2780" t="str">
        <f>IF(RawData!F2780&lt;&gt;"",CONCATENATE(RawData!F2780,", ",LEFT(RawData!G2780,1)),"")</f>
        <v/>
      </c>
      <c r="G2780" s="30" t="str">
        <f t="shared" si="43"/>
        <v/>
      </c>
      <c r="H2780" t="str">
        <f>IF(A2780&lt;&gt;"",VLOOKUP(G2780,ScoreRanges!$C$4:$E$8,3),"")</f>
        <v/>
      </c>
      <c r="J2780" s="30" t="str">
        <f>IF(AND(ConversionTable!$F$2&lt;&gt;"",A2780&lt;&gt;""),VLOOKUP(G2780,ConversionTable!B$2:D$402,3),"")</f>
        <v/>
      </c>
      <c r="K2780" t="str">
        <f>IF(AND(ConversionTable!$F$2&lt;&gt;"",A2780&lt;&gt;""),VLOOKUP(J2780,ConversionTable!I$4:K$7,3),"")</f>
        <v/>
      </c>
      <c r="M2780" t="str">
        <f>IF(A2780&lt;&gt;"",(RawData!AC2780*ScoringModel!$B$11+RawData!AD2780*ScoringModel!$B$21+RawData!AE2780*ScoringModel!$B$31)*0.01,"")</f>
        <v/>
      </c>
      <c r="N2780" t="str">
        <f>IF(A2780&lt;&gt;"",(RawData!H2780*ScoringModel!$B$4+RawData!I2780*ScoringModel!$B$5+RawData!J2780*ScoringModel!$B$6+RawData!K2780*ScoringModel!$B$7+RawData!L2780*ScoringModel!$B$8+RawData!M2780*ScoringModel!$B$9+RawData!N2780*ScoringModel!$B$10)*0.01,"")</f>
        <v/>
      </c>
      <c r="O2780" t="str">
        <f>IF(A2780&lt;&gt;"",(RawData!O2780*ScoringModel!$B$14+RawData!P2780*ScoringModel!$B$15+RawData!Q2780*ScoringModel!$B$16+RawData!R2780*ScoringModel!$B$17+RawData!S2780*ScoringModel!$B$18+RawData!T2780*ScoringModel!$B$19+RawData!U2780*ScoringModel!$B$20)*0.01,"")</f>
        <v/>
      </c>
      <c r="P2780" t="str">
        <f>IF(A2780&lt;&gt;"",(RawData!V2780*ScoringModel!$B$24+RawData!W2780*ScoringModel!$B$25+RawData!X2780*ScoringModel!$B$26+RawData!Y2780*ScoringModel!$B$27+RawData!Z2780*ScoringModel!$B$28+RawData!AA2780*ScoringModel!$B$29+RawData!AB2780*ScoringModel!$B$30)*0.01,"")</f>
        <v/>
      </c>
      <c r="Q2780" s="19"/>
      <c r="R2780" s="19"/>
      <c r="S2780" s="19"/>
      <c r="T2780" s="19"/>
      <c r="U2780" s="19"/>
      <c r="V2780" s="19"/>
    </row>
    <row r="2781" spans="1:22" x14ac:dyDescent="0.25">
      <c r="A2781" t="str">
        <f>IF(RawData!A2781&lt;&gt;"",RawData!A2781,"")</f>
        <v/>
      </c>
      <c r="B2781" t="str">
        <f>IF(RawData!B2781&lt;&gt;"",CONCATENATE(RawData!B2781,", ",RawData!C2781),"")</f>
        <v/>
      </c>
      <c r="C2781" t="str">
        <f>IF(RawData!D2781&lt;&gt;"",RawData!D2781,"")</f>
        <v/>
      </c>
      <c r="D2781" s="28" t="str">
        <f>IF(RawData!E2781&lt;&gt;"",RawData!E2781,"")</f>
        <v/>
      </c>
      <c r="E2781" t="str">
        <f>IF(RawData!F2781&lt;&gt;"",CONCATENATE(RawData!F2781,", ",LEFT(RawData!G2781,1)),"")</f>
        <v/>
      </c>
      <c r="G2781" s="30" t="str">
        <f t="shared" si="43"/>
        <v/>
      </c>
      <c r="H2781" t="str">
        <f>IF(A2781&lt;&gt;"",VLOOKUP(G2781,ScoreRanges!$C$4:$E$8,3),"")</f>
        <v/>
      </c>
      <c r="J2781" s="30" t="str">
        <f>IF(AND(ConversionTable!$F$2&lt;&gt;"",A2781&lt;&gt;""),VLOOKUP(G2781,ConversionTable!B$2:D$402,3),"")</f>
        <v/>
      </c>
      <c r="K2781" t="str">
        <f>IF(AND(ConversionTable!$F$2&lt;&gt;"",A2781&lt;&gt;""),VLOOKUP(J2781,ConversionTable!I$4:K$7,3),"")</f>
        <v/>
      </c>
      <c r="M2781" t="str">
        <f>IF(A2781&lt;&gt;"",(RawData!AC2781*ScoringModel!$B$11+RawData!AD2781*ScoringModel!$B$21+RawData!AE2781*ScoringModel!$B$31)*0.01,"")</f>
        <v/>
      </c>
      <c r="N2781" t="str">
        <f>IF(A2781&lt;&gt;"",(RawData!H2781*ScoringModel!$B$4+RawData!I2781*ScoringModel!$B$5+RawData!J2781*ScoringModel!$B$6+RawData!K2781*ScoringModel!$B$7+RawData!L2781*ScoringModel!$B$8+RawData!M2781*ScoringModel!$B$9+RawData!N2781*ScoringModel!$B$10)*0.01,"")</f>
        <v/>
      </c>
      <c r="O2781" t="str">
        <f>IF(A2781&lt;&gt;"",(RawData!O2781*ScoringModel!$B$14+RawData!P2781*ScoringModel!$B$15+RawData!Q2781*ScoringModel!$B$16+RawData!R2781*ScoringModel!$B$17+RawData!S2781*ScoringModel!$B$18+RawData!T2781*ScoringModel!$B$19+RawData!U2781*ScoringModel!$B$20)*0.01,"")</f>
        <v/>
      </c>
      <c r="P2781" t="str">
        <f>IF(A2781&lt;&gt;"",(RawData!V2781*ScoringModel!$B$24+RawData!W2781*ScoringModel!$B$25+RawData!X2781*ScoringModel!$B$26+RawData!Y2781*ScoringModel!$B$27+RawData!Z2781*ScoringModel!$B$28+RawData!AA2781*ScoringModel!$B$29+RawData!AB2781*ScoringModel!$B$30)*0.01,"")</f>
        <v/>
      </c>
      <c r="Q2781" s="19"/>
      <c r="R2781" s="19"/>
      <c r="S2781" s="19"/>
      <c r="T2781" s="19"/>
      <c r="U2781" s="19"/>
      <c r="V2781" s="19"/>
    </row>
    <row r="2782" spans="1:22" x14ac:dyDescent="0.25">
      <c r="A2782" t="str">
        <f>IF(RawData!A2782&lt;&gt;"",RawData!A2782,"")</f>
        <v/>
      </c>
      <c r="B2782" t="str">
        <f>IF(RawData!B2782&lt;&gt;"",CONCATENATE(RawData!B2782,", ",RawData!C2782),"")</f>
        <v/>
      </c>
      <c r="C2782" t="str">
        <f>IF(RawData!D2782&lt;&gt;"",RawData!D2782,"")</f>
        <v/>
      </c>
      <c r="D2782" s="28" t="str">
        <f>IF(RawData!E2782&lt;&gt;"",RawData!E2782,"")</f>
        <v/>
      </c>
      <c r="E2782" t="str">
        <f>IF(RawData!F2782&lt;&gt;"",CONCATENATE(RawData!F2782,", ",LEFT(RawData!G2782,1)),"")</f>
        <v/>
      </c>
      <c r="G2782" s="30" t="str">
        <f t="shared" si="43"/>
        <v/>
      </c>
      <c r="H2782" t="str">
        <f>IF(A2782&lt;&gt;"",VLOOKUP(G2782,ScoreRanges!$C$4:$E$8,3),"")</f>
        <v/>
      </c>
      <c r="J2782" s="30" t="str">
        <f>IF(AND(ConversionTable!$F$2&lt;&gt;"",A2782&lt;&gt;""),VLOOKUP(G2782,ConversionTable!B$2:D$402,3),"")</f>
        <v/>
      </c>
      <c r="K2782" t="str">
        <f>IF(AND(ConversionTable!$F$2&lt;&gt;"",A2782&lt;&gt;""),VLOOKUP(J2782,ConversionTable!I$4:K$7,3),"")</f>
        <v/>
      </c>
      <c r="M2782" t="str">
        <f>IF(A2782&lt;&gt;"",(RawData!AC2782*ScoringModel!$B$11+RawData!AD2782*ScoringModel!$B$21+RawData!AE2782*ScoringModel!$B$31)*0.01,"")</f>
        <v/>
      </c>
      <c r="N2782" t="str">
        <f>IF(A2782&lt;&gt;"",(RawData!H2782*ScoringModel!$B$4+RawData!I2782*ScoringModel!$B$5+RawData!J2782*ScoringModel!$B$6+RawData!K2782*ScoringModel!$B$7+RawData!L2782*ScoringModel!$B$8+RawData!M2782*ScoringModel!$B$9+RawData!N2782*ScoringModel!$B$10)*0.01,"")</f>
        <v/>
      </c>
      <c r="O2782" t="str">
        <f>IF(A2782&lt;&gt;"",(RawData!O2782*ScoringModel!$B$14+RawData!P2782*ScoringModel!$B$15+RawData!Q2782*ScoringModel!$B$16+RawData!R2782*ScoringModel!$B$17+RawData!S2782*ScoringModel!$B$18+RawData!T2782*ScoringModel!$B$19+RawData!U2782*ScoringModel!$B$20)*0.01,"")</f>
        <v/>
      </c>
      <c r="P2782" t="str">
        <f>IF(A2782&lt;&gt;"",(RawData!V2782*ScoringModel!$B$24+RawData!W2782*ScoringModel!$B$25+RawData!X2782*ScoringModel!$B$26+RawData!Y2782*ScoringModel!$B$27+RawData!Z2782*ScoringModel!$B$28+RawData!AA2782*ScoringModel!$B$29+RawData!AB2782*ScoringModel!$B$30)*0.01,"")</f>
        <v/>
      </c>
      <c r="Q2782" s="19"/>
      <c r="R2782" s="19"/>
      <c r="S2782" s="19"/>
      <c r="T2782" s="19"/>
      <c r="U2782" s="19"/>
      <c r="V2782" s="19"/>
    </row>
    <row r="2783" spans="1:22" x14ac:dyDescent="0.25">
      <c r="A2783" t="str">
        <f>IF(RawData!A2783&lt;&gt;"",RawData!A2783,"")</f>
        <v/>
      </c>
      <c r="B2783" t="str">
        <f>IF(RawData!B2783&lt;&gt;"",CONCATENATE(RawData!B2783,", ",RawData!C2783),"")</f>
        <v/>
      </c>
      <c r="C2783" t="str">
        <f>IF(RawData!D2783&lt;&gt;"",RawData!D2783,"")</f>
        <v/>
      </c>
      <c r="D2783" s="28" t="str">
        <f>IF(RawData!E2783&lt;&gt;"",RawData!E2783,"")</f>
        <v/>
      </c>
      <c r="E2783" t="str">
        <f>IF(RawData!F2783&lt;&gt;"",CONCATENATE(RawData!F2783,", ",LEFT(RawData!G2783,1)),"")</f>
        <v/>
      </c>
      <c r="G2783" s="30" t="str">
        <f t="shared" si="43"/>
        <v/>
      </c>
      <c r="H2783" t="str">
        <f>IF(A2783&lt;&gt;"",VLOOKUP(G2783,ScoreRanges!$C$4:$E$8,3),"")</f>
        <v/>
      </c>
      <c r="J2783" s="30" t="str">
        <f>IF(AND(ConversionTable!$F$2&lt;&gt;"",A2783&lt;&gt;""),VLOOKUP(G2783,ConversionTable!B$2:D$402,3),"")</f>
        <v/>
      </c>
      <c r="K2783" t="str">
        <f>IF(AND(ConversionTable!$F$2&lt;&gt;"",A2783&lt;&gt;""),VLOOKUP(J2783,ConversionTable!I$4:K$7,3),"")</f>
        <v/>
      </c>
      <c r="M2783" t="str">
        <f>IF(A2783&lt;&gt;"",(RawData!AC2783*ScoringModel!$B$11+RawData!AD2783*ScoringModel!$B$21+RawData!AE2783*ScoringModel!$B$31)*0.01,"")</f>
        <v/>
      </c>
      <c r="N2783" t="str">
        <f>IF(A2783&lt;&gt;"",(RawData!H2783*ScoringModel!$B$4+RawData!I2783*ScoringModel!$B$5+RawData!J2783*ScoringModel!$B$6+RawData!K2783*ScoringModel!$B$7+RawData!L2783*ScoringModel!$B$8+RawData!M2783*ScoringModel!$B$9+RawData!N2783*ScoringModel!$B$10)*0.01,"")</f>
        <v/>
      </c>
      <c r="O2783" t="str">
        <f>IF(A2783&lt;&gt;"",(RawData!O2783*ScoringModel!$B$14+RawData!P2783*ScoringModel!$B$15+RawData!Q2783*ScoringModel!$B$16+RawData!R2783*ScoringModel!$B$17+RawData!S2783*ScoringModel!$B$18+RawData!T2783*ScoringModel!$B$19+RawData!U2783*ScoringModel!$B$20)*0.01,"")</f>
        <v/>
      </c>
      <c r="P2783" t="str">
        <f>IF(A2783&lt;&gt;"",(RawData!V2783*ScoringModel!$B$24+RawData!W2783*ScoringModel!$B$25+RawData!X2783*ScoringModel!$B$26+RawData!Y2783*ScoringModel!$B$27+RawData!Z2783*ScoringModel!$B$28+RawData!AA2783*ScoringModel!$B$29+RawData!AB2783*ScoringModel!$B$30)*0.01,"")</f>
        <v/>
      </c>
      <c r="Q2783" s="19"/>
      <c r="R2783" s="19"/>
      <c r="S2783" s="19"/>
      <c r="T2783" s="19"/>
      <c r="U2783" s="19"/>
      <c r="V2783" s="19"/>
    </row>
    <row r="2784" spans="1:22" x14ac:dyDescent="0.25">
      <c r="A2784" t="str">
        <f>IF(RawData!A2784&lt;&gt;"",RawData!A2784,"")</f>
        <v/>
      </c>
      <c r="B2784" t="str">
        <f>IF(RawData!B2784&lt;&gt;"",CONCATENATE(RawData!B2784,", ",RawData!C2784),"")</f>
        <v/>
      </c>
      <c r="C2784" t="str">
        <f>IF(RawData!D2784&lt;&gt;"",RawData!D2784,"")</f>
        <v/>
      </c>
      <c r="D2784" s="28" t="str">
        <f>IF(RawData!E2784&lt;&gt;"",RawData!E2784,"")</f>
        <v/>
      </c>
      <c r="E2784" t="str">
        <f>IF(RawData!F2784&lt;&gt;"",CONCATENATE(RawData!F2784,", ",LEFT(RawData!G2784,1)),"")</f>
        <v/>
      </c>
      <c r="G2784" s="30" t="str">
        <f t="shared" si="43"/>
        <v/>
      </c>
      <c r="H2784" t="str">
        <f>IF(A2784&lt;&gt;"",VLOOKUP(G2784,ScoreRanges!$C$4:$E$8,3),"")</f>
        <v/>
      </c>
      <c r="J2784" s="30" t="str">
        <f>IF(AND(ConversionTable!$F$2&lt;&gt;"",A2784&lt;&gt;""),VLOOKUP(G2784,ConversionTable!B$2:D$402,3),"")</f>
        <v/>
      </c>
      <c r="K2784" t="str">
        <f>IF(AND(ConversionTable!$F$2&lt;&gt;"",A2784&lt;&gt;""),VLOOKUP(J2784,ConversionTable!I$4:K$7,3),"")</f>
        <v/>
      </c>
      <c r="M2784" t="str">
        <f>IF(A2784&lt;&gt;"",(RawData!AC2784*ScoringModel!$B$11+RawData!AD2784*ScoringModel!$B$21+RawData!AE2784*ScoringModel!$B$31)*0.01,"")</f>
        <v/>
      </c>
      <c r="N2784" t="str">
        <f>IF(A2784&lt;&gt;"",(RawData!H2784*ScoringModel!$B$4+RawData!I2784*ScoringModel!$B$5+RawData!J2784*ScoringModel!$B$6+RawData!K2784*ScoringModel!$B$7+RawData!L2784*ScoringModel!$B$8+RawData!M2784*ScoringModel!$B$9+RawData!N2784*ScoringModel!$B$10)*0.01,"")</f>
        <v/>
      </c>
      <c r="O2784" t="str">
        <f>IF(A2784&lt;&gt;"",(RawData!O2784*ScoringModel!$B$14+RawData!P2784*ScoringModel!$B$15+RawData!Q2784*ScoringModel!$B$16+RawData!R2784*ScoringModel!$B$17+RawData!S2784*ScoringModel!$B$18+RawData!T2784*ScoringModel!$B$19+RawData!U2784*ScoringModel!$B$20)*0.01,"")</f>
        <v/>
      </c>
      <c r="P2784" t="str">
        <f>IF(A2784&lt;&gt;"",(RawData!V2784*ScoringModel!$B$24+RawData!W2784*ScoringModel!$B$25+RawData!X2784*ScoringModel!$B$26+RawData!Y2784*ScoringModel!$B$27+RawData!Z2784*ScoringModel!$B$28+RawData!AA2784*ScoringModel!$B$29+RawData!AB2784*ScoringModel!$B$30)*0.01,"")</f>
        <v/>
      </c>
      <c r="Q2784" s="19"/>
      <c r="R2784" s="19"/>
      <c r="S2784" s="19"/>
      <c r="T2784" s="19"/>
      <c r="U2784" s="19"/>
      <c r="V2784" s="19"/>
    </row>
    <row r="2785" spans="1:22" x14ac:dyDescent="0.25">
      <c r="A2785" t="str">
        <f>IF(RawData!A2785&lt;&gt;"",RawData!A2785,"")</f>
        <v/>
      </c>
      <c r="B2785" t="str">
        <f>IF(RawData!B2785&lt;&gt;"",CONCATENATE(RawData!B2785,", ",RawData!C2785),"")</f>
        <v/>
      </c>
      <c r="C2785" t="str">
        <f>IF(RawData!D2785&lt;&gt;"",RawData!D2785,"")</f>
        <v/>
      </c>
      <c r="D2785" s="28" t="str">
        <f>IF(RawData!E2785&lt;&gt;"",RawData!E2785,"")</f>
        <v/>
      </c>
      <c r="E2785" t="str">
        <f>IF(RawData!F2785&lt;&gt;"",CONCATENATE(RawData!F2785,", ",LEFT(RawData!G2785,1)),"")</f>
        <v/>
      </c>
      <c r="G2785" s="30" t="str">
        <f t="shared" si="43"/>
        <v/>
      </c>
      <c r="H2785" t="str">
        <f>IF(A2785&lt;&gt;"",VLOOKUP(G2785,ScoreRanges!$C$4:$E$8,3),"")</f>
        <v/>
      </c>
      <c r="J2785" s="30" t="str">
        <f>IF(AND(ConversionTable!$F$2&lt;&gt;"",A2785&lt;&gt;""),VLOOKUP(G2785,ConversionTable!B$2:D$402,3),"")</f>
        <v/>
      </c>
      <c r="K2785" t="str">
        <f>IF(AND(ConversionTable!$F$2&lt;&gt;"",A2785&lt;&gt;""),VLOOKUP(J2785,ConversionTable!I$4:K$7,3),"")</f>
        <v/>
      </c>
      <c r="M2785" t="str">
        <f>IF(A2785&lt;&gt;"",(RawData!AC2785*ScoringModel!$B$11+RawData!AD2785*ScoringModel!$B$21+RawData!AE2785*ScoringModel!$B$31)*0.01,"")</f>
        <v/>
      </c>
      <c r="N2785" t="str">
        <f>IF(A2785&lt;&gt;"",(RawData!H2785*ScoringModel!$B$4+RawData!I2785*ScoringModel!$B$5+RawData!J2785*ScoringModel!$B$6+RawData!K2785*ScoringModel!$B$7+RawData!L2785*ScoringModel!$B$8+RawData!M2785*ScoringModel!$B$9+RawData!N2785*ScoringModel!$B$10)*0.01,"")</f>
        <v/>
      </c>
      <c r="O2785" t="str">
        <f>IF(A2785&lt;&gt;"",(RawData!O2785*ScoringModel!$B$14+RawData!P2785*ScoringModel!$B$15+RawData!Q2785*ScoringModel!$B$16+RawData!R2785*ScoringModel!$B$17+RawData!S2785*ScoringModel!$B$18+RawData!T2785*ScoringModel!$B$19+RawData!U2785*ScoringModel!$B$20)*0.01,"")</f>
        <v/>
      </c>
      <c r="P2785" t="str">
        <f>IF(A2785&lt;&gt;"",(RawData!V2785*ScoringModel!$B$24+RawData!W2785*ScoringModel!$B$25+RawData!X2785*ScoringModel!$B$26+RawData!Y2785*ScoringModel!$B$27+RawData!Z2785*ScoringModel!$B$28+RawData!AA2785*ScoringModel!$B$29+RawData!AB2785*ScoringModel!$B$30)*0.01,"")</f>
        <v/>
      </c>
      <c r="Q2785" s="19"/>
      <c r="R2785" s="19"/>
      <c r="S2785" s="19"/>
      <c r="T2785" s="19"/>
      <c r="U2785" s="19"/>
      <c r="V2785" s="19"/>
    </row>
    <row r="2786" spans="1:22" x14ac:dyDescent="0.25">
      <c r="A2786" t="str">
        <f>IF(RawData!A2786&lt;&gt;"",RawData!A2786,"")</f>
        <v/>
      </c>
      <c r="B2786" t="str">
        <f>IF(RawData!B2786&lt;&gt;"",CONCATENATE(RawData!B2786,", ",RawData!C2786),"")</f>
        <v/>
      </c>
      <c r="C2786" t="str">
        <f>IF(RawData!D2786&lt;&gt;"",RawData!D2786,"")</f>
        <v/>
      </c>
      <c r="D2786" s="28" t="str">
        <f>IF(RawData!E2786&lt;&gt;"",RawData!E2786,"")</f>
        <v/>
      </c>
      <c r="E2786" t="str">
        <f>IF(RawData!F2786&lt;&gt;"",CONCATENATE(RawData!F2786,", ",LEFT(RawData!G2786,1)),"")</f>
        <v/>
      </c>
      <c r="G2786" s="30" t="str">
        <f t="shared" si="43"/>
        <v/>
      </c>
      <c r="H2786" t="str">
        <f>IF(A2786&lt;&gt;"",VLOOKUP(G2786,ScoreRanges!$C$4:$E$8,3),"")</f>
        <v/>
      </c>
      <c r="J2786" s="30" t="str">
        <f>IF(AND(ConversionTable!$F$2&lt;&gt;"",A2786&lt;&gt;""),VLOOKUP(G2786,ConversionTable!B$2:D$402,3),"")</f>
        <v/>
      </c>
      <c r="K2786" t="str">
        <f>IF(AND(ConversionTable!$F$2&lt;&gt;"",A2786&lt;&gt;""),VLOOKUP(J2786,ConversionTable!I$4:K$7,3),"")</f>
        <v/>
      </c>
      <c r="M2786" t="str">
        <f>IF(A2786&lt;&gt;"",(RawData!AC2786*ScoringModel!$B$11+RawData!AD2786*ScoringModel!$B$21+RawData!AE2786*ScoringModel!$B$31)*0.01,"")</f>
        <v/>
      </c>
      <c r="N2786" t="str">
        <f>IF(A2786&lt;&gt;"",(RawData!H2786*ScoringModel!$B$4+RawData!I2786*ScoringModel!$B$5+RawData!J2786*ScoringModel!$B$6+RawData!K2786*ScoringModel!$B$7+RawData!L2786*ScoringModel!$B$8+RawData!M2786*ScoringModel!$B$9+RawData!N2786*ScoringModel!$B$10)*0.01,"")</f>
        <v/>
      </c>
      <c r="O2786" t="str">
        <f>IF(A2786&lt;&gt;"",(RawData!O2786*ScoringModel!$B$14+RawData!P2786*ScoringModel!$B$15+RawData!Q2786*ScoringModel!$B$16+RawData!R2786*ScoringModel!$B$17+RawData!S2786*ScoringModel!$B$18+RawData!T2786*ScoringModel!$B$19+RawData!U2786*ScoringModel!$B$20)*0.01,"")</f>
        <v/>
      </c>
      <c r="P2786" t="str">
        <f>IF(A2786&lt;&gt;"",(RawData!V2786*ScoringModel!$B$24+RawData!W2786*ScoringModel!$B$25+RawData!X2786*ScoringModel!$B$26+RawData!Y2786*ScoringModel!$B$27+RawData!Z2786*ScoringModel!$B$28+RawData!AA2786*ScoringModel!$B$29+RawData!AB2786*ScoringModel!$B$30)*0.01,"")</f>
        <v/>
      </c>
      <c r="Q2786" s="19"/>
      <c r="R2786" s="19"/>
      <c r="S2786" s="19"/>
      <c r="T2786" s="19"/>
      <c r="U2786" s="19"/>
      <c r="V2786" s="19"/>
    </row>
    <row r="2787" spans="1:22" x14ac:dyDescent="0.25">
      <c r="A2787" t="str">
        <f>IF(RawData!A2787&lt;&gt;"",RawData!A2787,"")</f>
        <v/>
      </c>
      <c r="B2787" t="str">
        <f>IF(RawData!B2787&lt;&gt;"",CONCATENATE(RawData!B2787,", ",RawData!C2787),"")</f>
        <v/>
      </c>
      <c r="C2787" t="str">
        <f>IF(RawData!D2787&lt;&gt;"",RawData!D2787,"")</f>
        <v/>
      </c>
      <c r="D2787" s="28" t="str">
        <f>IF(RawData!E2787&lt;&gt;"",RawData!E2787,"")</f>
        <v/>
      </c>
      <c r="E2787" t="str">
        <f>IF(RawData!F2787&lt;&gt;"",CONCATENATE(RawData!F2787,", ",LEFT(RawData!G2787,1)),"")</f>
        <v/>
      </c>
      <c r="G2787" s="30" t="str">
        <f t="shared" si="43"/>
        <v/>
      </c>
      <c r="H2787" t="str">
        <f>IF(A2787&lt;&gt;"",VLOOKUP(G2787,ScoreRanges!$C$4:$E$8,3),"")</f>
        <v/>
      </c>
      <c r="J2787" s="30" t="str">
        <f>IF(AND(ConversionTable!$F$2&lt;&gt;"",A2787&lt;&gt;""),VLOOKUP(G2787,ConversionTable!B$2:D$402,3),"")</f>
        <v/>
      </c>
      <c r="K2787" t="str">
        <f>IF(AND(ConversionTable!$F$2&lt;&gt;"",A2787&lt;&gt;""),VLOOKUP(J2787,ConversionTable!I$4:K$7,3),"")</f>
        <v/>
      </c>
      <c r="M2787" t="str">
        <f>IF(A2787&lt;&gt;"",(RawData!AC2787*ScoringModel!$B$11+RawData!AD2787*ScoringModel!$B$21+RawData!AE2787*ScoringModel!$B$31)*0.01,"")</f>
        <v/>
      </c>
      <c r="N2787" t="str">
        <f>IF(A2787&lt;&gt;"",(RawData!H2787*ScoringModel!$B$4+RawData!I2787*ScoringModel!$B$5+RawData!J2787*ScoringModel!$B$6+RawData!K2787*ScoringModel!$B$7+RawData!L2787*ScoringModel!$B$8+RawData!M2787*ScoringModel!$B$9+RawData!N2787*ScoringModel!$B$10)*0.01,"")</f>
        <v/>
      </c>
      <c r="O2787" t="str">
        <f>IF(A2787&lt;&gt;"",(RawData!O2787*ScoringModel!$B$14+RawData!P2787*ScoringModel!$B$15+RawData!Q2787*ScoringModel!$B$16+RawData!R2787*ScoringModel!$B$17+RawData!S2787*ScoringModel!$B$18+RawData!T2787*ScoringModel!$B$19+RawData!U2787*ScoringModel!$B$20)*0.01,"")</f>
        <v/>
      </c>
      <c r="P2787" t="str">
        <f>IF(A2787&lt;&gt;"",(RawData!V2787*ScoringModel!$B$24+RawData!W2787*ScoringModel!$B$25+RawData!X2787*ScoringModel!$B$26+RawData!Y2787*ScoringModel!$B$27+RawData!Z2787*ScoringModel!$B$28+RawData!AA2787*ScoringModel!$B$29+RawData!AB2787*ScoringModel!$B$30)*0.01,"")</f>
        <v/>
      </c>
      <c r="Q2787" s="19"/>
      <c r="R2787" s="19"/>
      <c r="S2787" s="19"/>
      <c r="T2787" s="19"/>
      <c r="U2787" s="19"/>
      <c r="V2787" s="19"/>
    </row>
    <row r="2788" spans="1:22" x14ac:dyDescent="0.25">
      <c r="A2788" t="str">
        <f>IF(RawData!A2788&lt;&gt;"",RawData!A2788,"")</f>
        <v/>
      </c>
      <c r="B2788" t="str">
        <f>IF(RawData!B2788&lt;&gt;"",CONCATENATE(RawData!B2788,", ",RawData!C2788),"")</f>
        <v/>
      </c>
      <c r="C2788" t="str">
        <f>IF(RawData!D2788&lt;&gt;"",RawData!D2788,"")</f>
        <v/>
      </c>
      <c r="D2788" s="28" t="str">
        <f>IF(RawData!E2788&lt;&gt;"",RawData!E2788,"")</f>
        <v/>
      </c>
      <c r="E2788" t="str">
        <f>IF(RawData!F2788&lt;&gt;"",CONCATENATE(RawData!F2788,", ",LEFT(RawData!G2788,1)),"")</f>
        <v/>
      </c>
      <c r="G2788" s="30" t="str">
        <f t="shared" si="43"/>
        <v/>
      </c>
      <c r="H2788" t="str">
        <f>IF(A2788&lt;&gt;"",VLOOKUP(G2788,ScoreRanges!$C$4:$E$8,3),"")</f>
        <v/>
      </c>
      <c r="J2788" s="30" t="str">
        <f>IF(AND(ConversionTable!$F$2&lt;&gt;"",A2788&lt;&gt;""),VLOOKUP(G2788,ConversionTable!B$2:D$402,3),"")</f>
        <v/>
      </c>
      <c r="K2788" t="str">
        <f>IF(AND(ConversionTable!$F$2&lt;&gt;"",A2788&lt;&gt;""),VLOOKUP(J2788,ConversionTable!I$4:K$7,3),"")</f>
        <v/>
      </c>
      <c r="M2788" t="str">
        <f>IF(A2788&lt;&gt;"",(RawData!AC2788*ScoringModel!$B$11+RawData!AD2788*ScoringModel!$B$21+RawData!AE2788*ScoringModel!$B$31)*0.01,"")</f>
        <v/>
      </c>
      <c r="N2788" t="str">
        <f>IF(A2788&lt;&gt;"",(RawData!H2788*ScoringModel!$B$4+RawData!I2788*ScoringModel!$B$5+RawData!J2788*ScoringModel!$B$6+RawData!K2788*ScoringModel!$B$7+RawData!L2788*ScoringModel!$B$8+RawData!M2788*ScoringModel!$B$9+RawData!N2788*ScoringModel!$B$10)*0.01,"")</f>
        <v/>
      </c>
      <c r="O2788" t="str">
        <f>IF(A2788&lt;&gt;"",(RawData!O2788*ScoringModel!$B$14+RawData!P2788*ScoringModel!$B$15+RawData!Q2788*ScoringModel!$B$16+RawData!R2788*ScoringModel!$B$17+RawData!S2788*ScoringModel!$B$18+RawData!T2788*ScoringModel!$B$19+RawData!U2788*ScoringModel!$B$20)*0.01,"")</f>
        <v/>
      </c>
      <c r="P2788" t="str">
        <f>IF(A2788&lt;&gt;"",(RawData!V2788*ScoringModel!$B$24+RawData!W2788*ScoringModel!$B$25+RawData!X2788*ScoringModel!$B$26+RawData!Y2788*ScoringModel!$B$27+RawData!Z2788*ScoringModel!$B$28+RawData!AA2788*ScoringModel!$B$29+RawData!AB2788*ScoringModel!$B$30)*0.01,"")</f>
        <v/>
      </c>
      <c r="Q2788" s="19"/>
      <c r="R2788" s="19"/>
      <c r="S2788" s="19"/>
      <c r="T2788" s="19"/>
      <c r="U2788" s="19"/>
      <c r="V2788" s="19"/>
    </row>
    <row r="2789" spans="1:22" x14ac:dyDescent="0.25">
      <c r="A2789" t="str">
        <f>IF(RawData!A2789&lt;&gt;"",RawData!A2789,"")</f>
        <v/>
      </c>
      <c r="B2789" t="str">
        <f>IF(RawData!B2789&lt;&gt;"",CONCATENATE(RawData!B2789,", ",RawData!C2789),"")</f>
        <v/>
      </c>
      <c r="C2789" t="str">
        <f>IF(RawData!D2789&lt;&gt;"",RawData!D2789,"")</f>
        <v/>
      </c>
      <c r="D2789" s="28" t="str">
        <f>IF(RawData!E2789&lt;&gt;"",RawData!E2789,"")</f>
        <v/>
      </c>
      <c r="E2789" t="str">
        <f>IF(RawData!F2789&lt;&gt;"",CONCATENATE(RawData!F2789,", ",LEFT(RawData!G2789,1)),"")</f>
        <v/>
      </c>
      <c r="G2789" s="30" t="str">
        <f t="shared" si="43"/>
        <v/>
      </c>
      <c r="H2789" t="str">
        <f>IF(A2789&lt;&gt;"",VLOOKUP(G2789,ScoreRanges!$C$4:$E$8,3),"")</f>
        <v/>
      </c>
      <c r="J2789" s="30" t="str">
        <f>IF(AND(ConversionTable!$F$2&lt;&gt;"",A2789&lt;&gt;""),VLOOKUP(G2789,ConversionTable!B$2:D$402,3),"")</f>
        <v/>
      </c>
      <c r="K2789" t="str">
        <f>IF(AND(ConversionTable!$F$2&lt;&gt;"",A2789&lt;&gt;""),VLOOKUP(J2789,ConversionTable!I$4:K$7,3),"")</f>
        <v/>
      </c>
      <c r="M2789" t="str">
        <f>IF(A2789&lt;&gt;"",(RawData!AC2789*ScoringModel!$B$11+RawData!AD2789*ScoringModel!$B$21+RawData!AE2789*ScoringModel!$B$31)*0.01,"")</f>
        <v/>
      </c>
      <c r="N2789" t="str">
        <f>IF(A2789&lt;&gt;"",(RawData!H2789*ScoringModel!$B$4+RawData!I2789*ScoringModel!$B$5+RawData!J2789*ScoringModel!$B$6+RawData!K2789*ScoringModel!$B$7+RawData!L2789*ScoringModel!$B$8+RawData!M2789*ScoringModel!$B$9+RawData!N2789*ScoringModel!$B$10)*0.01,"")</f>
        <v/>
      </c>
      <c r="O2789" t="str">
        <f>IF(A2789&lt;&gt;"",(RawData!O2789*ScoringModel!$B$14+RawData!P2789*ScoringModel!$B$15+RawData!Q2789*ScoringModel!$B$16+RawData!R2789*ScoringModel!$B$17+RawData!S2789*ScoringModel!$B$18+RawData!T2789*ScoringModel!$B$19+RawData!U2789*ScoringModel!$B$20)*0.01,"")</f>
        <v/>
      </c>
      <c r="P2789" t="str">
        <f>IF(A2789&lt;&gt;"",(RawData!V2789*ScoringModel!$B$24+RawData!W2789*ScoringModel!$B$25+RawData!X2789*ScoringModel!$B$26+RawData!Y2789*ScoringModel!$B$27+RawData!Z2789*ScoringModel!$B$28+RawData!AA2789*ScoringModel!$B$29+RawData!AB2789*ScoringModel!$B$30)*0.01,"")</f>
        <v/>
      </c>
      <c r="Q2789" s="19"/>
      <c r="R2789" s="19"/>
      <c r="S2789" s="19"/>
      <c r="T2789" s="19"/>
      <c r="U2789" s="19"/>
      <c r="V2789" s="19"/>
    </row>
    <row r="2790" spans="1:22" x14ac:dyDescent="0.25">
      <c r="A2790" t="str">
        <f>IF(RawData!A2790&lt;&gt;"",RawData!A2790,"")</f>
        <v/>
      </c>
      <c r="B2790" t="str">
        <f>IF(RawData!B2790&lt;&gt;"",CONCATENATE(RawData!B2790,", ",RawData!C2790),"")</f>
        <v/>
      </c>
      <c r="C2790" t="str">
        <f>IF(RawData!D2790&lt;&gt;"",RawData!D2790,"")</f>
        <v/>
      </c>
      <c r="D2790" s="28" t="str">
        <f>IF(RawData!E2790&lt;&gt;"",RawData!E2790,"")</f>
        <v/>
      </c>
      <c r="E2790" t="str">
        <f>IF(RawData!F2790&lt;&gt;"",CONCATENATE(RawData!F2790,", ",LEFT(RawData!G2790,1)),"")</f>
        <v/>
      </c>
      <c r="G2790" s="30" t="str">
        <f t="shared" si="43"/>
        <v/>
      </c>
      <c r="H2790" t="str">
        <f>IF(A2790&lt;&gt;"",VLOOKUP(G2790,ScoreRanges!$C$4:$E$8,3),"")</f>
        <v/>
      </c>
      <c r="J2790" s="30" t="str">
        <f>IF(AND(ConversionTable!$F$2&lt;&gt;"",A2790&lt;&gt;""),VLOOKUP(G2790,ConversionTable!B$2:D$402,3),"")</f>
        <v/>
      </c>
      <c r="K2790" t="str">
        <f>IF(AND(ConversionTable!$F$2&lt;&gt;"",A2790&lt;&gt;""),VLOOKUP(J2790,ConversionTable!I$4:K$7,3),"")</f>
        <v/>
      </c>
      <c r="M2790" t="str">
        <f>IF(A2790&lt;&gt;"",(RawData!AC2790*ScoringModel!$B$11+RawData!AD2790*ScoringModel!$B$21+RawData!AE2790*ScoringModel!$B$31)*0.01,"")</f>
        <v/>
      </c>
      <c r="N2790" t="str">
        <f>IF(A2790&lt;&gt;"",(RawData!H2790*ScoringModel!$B$4+RawData!I2790*ScoringModel!$B$5+RawData!J2790*ScoringModel!$B$6+RawData!K2790*ScoringModel!$B$7+RawData!L2790*ScoringModel!$B$8+RawData!M2790*ScoringModel!$B$9+RawData!N2790*ScoringModel!$B$10)*0.01,"")</f>
        <v/>
      </c>
      <c r="O2790" t="str">
        <f>IF(A2790&lt;&gt;"",(RawData!O2790*ScoringModel!$B$14+RawData!P2790*ScoringModel!$B$15+RawData!Q2790*ScoringModel!$B$16+RawData!R2790*ScoringModel!$B$17+RawData!S2790*ScoringModel!$B$18+RawData!T2790*ScoringModel!$B$19+RawData!U2790*ScoringModel!$B$20)*0.01,"")</f>
        <v/>
      </c>
      <c r="P2790" t="str">
        <f>IF(A2790&lt;&gt;"",(RawData!V2790*ScoringModel!$B$24+RawData!W2790*ScoringModel!$B$25+RawData!X2790*ScoringModel!$B$26+RawData!Y2790*ScoringModel!$B$27+RawData!Z2790*ScoringModel!$B$28+RawData!AA2790*ScoringModel!$B$29+RawData!AB2790*ScoringModel!$B$30)*0.01,"")</f>
        <v/>
      </c>
      <c r="Q2790" s="19"/>
      <c r="R2790" s="19"/>
      <c r="S2790" s="19"/>
      <c r="T2790" s="19"/>
      <c r="U2790" s="19"/>
      <c r="V2790" s="19"/>
    </row>
    <row r="2791" spans="1:22" x14ac:dyDescent="0.25">
      <c r="A2791" t="str">
        <f>IF(RawData!A2791&lt;&gt;"",RawData!A2791,"")</f>
        <v/>
      </c>
      <c r="B2791" t="str">
        <f>IF(RawData!B2791&lt;&gt;"",CONCATENATE(RawData!B2791,", ",RawData!C2791),"")</f>
        <v/>
      </c>
      <c r="C2791" t="str">
        <f>IF(RawData!D2791&lt;&gt;"",RawData!D2791,"")</f>
        <v/>
      </c>
      <c r="D2791" s="28" t="str">
        <f>IF(RawData!E2791&lt;&gt;"",RawData!E2791,"")</f>
        <v/>
      </c>
      <c r="E2791" t="str">
        <f>IF(RawData!F2791&lt;&gt;"",CONCATENATE(RawData!F2791,", ",LEFT(RawData!G2791,1)),"")</f>
        <v/>
      </c>
      <c r="G2791" s="30" t="str">
        <f t="shared" si="43"/>
        <v/>
      </c>
      <c r="H2791" t="str">
        <f>IF(A2791&lt;&gt;"",VLOOKUP(G2791,ScoreRanges!$C$4:$E$8,3),"")</f>
        <v/>
      </c>
      <c r="J2791" s="30" t="str">
        <f>IF(AND(ConversionTable!$F$2&lt;&gt;"",A2791&lt;&gt;""),VLOOKUP(G2791,ConversionTable!B$2:D$402,3),"")</f>
        <v/>
      </c>
      <c r="K2791" t="str">
        <f>IF(AND(ConversionTable!$F$2&lt;&gt;"",A2791&lt;&gt;""),VLOOKUP(J2791,ConversionTable!I$4:K$7,3),"")</f>
        <v/>
      </c>
      <c r="M2791" t="str">
        <f>IF(A2791&lt;&gt;"",(RawData!AC2791*ScoringModel!$B$11+RawData!AD2791*ScoringModel!$B$21+RawData!AE2791*ScoringModel!$B$31)*0.01,"")</f>
        <v/>
      </c>
      <c r="N2791" t="str">
        <f>IF(A2791&lt;&gt;"",(RawData!H2791*ScoringModel!$B$4+RawData!I2791*ScoringModel!$B$5+RawData!J2791*ScoringModel!$B$6+RawData!K2791*ScoringModel!$B$7+RawData!L2791*ScoringModel!$B$8+RawData!M2791*ScoringModel!$B$9+RawData!N2791*ScoringModel!$B$10)*0.01,"")</f>
        <v/>
      </c>
      <c r="O2791" t="str">
        <f>IF(A2791&lt;&gt;"",(RawData!O2791*ScoringModel!$B$14+RawData!P2791*ScoringModel!$B$15+RawData!Q2791*ScoringModel!$B$16+RawData!R2791*ScoringModel!$B$17+RawData!S2791*ScoringModel!$B$18+RawData!T2791*ScoringModel!$B$19+RawData!U2791*ScoringModel!$B$20)*0.01,"")</f>
        <v/>
      </c>
      <c r="P2791" t="str">
        <f>IF(A2791&lt;&gt;"",(RawData!V2791*ScoringModel!$B$24+RawData!W2791*ScoringModel!$B$25+RawData!X2791*ScoringModel!$B$26+RawData!Y2791*ScoringModel!$B$27+RawData!Z2791*ScoringModel!$B$28+RawData!AA2791*ScoringModel!$B$29+RawData!AB2791*ScoringModel!$B$30)*0.01,"")</f>
        <v/>
      </c>
      <c r="Q2791" s="19"/>
      <c r="R2791" s="19"/>
      <c r="S2791" s="19"/>
      <c r="T2791" s="19"/>
      <c r="U2791" s="19"/>
      <c r="V2791" s="19"/>
    </row>
    <row r="2792" spans="1:22" x14ac:dyDescent="0.25">
      <c r="A2792" t="str">
        <f>IF(RawData!A2792&lt;&gt;"",RawData!A2792,"")</f>
        <v/>
      </c>
      <c r="B2792" t="str">
        <f>IF(RawData!B2792&lt;&gt;"",CONCATENATE(RawData!B2792,", ",RawData!C2792),"")</f>
        <v/>
      </c>
      <c r="C2792" t="str">
        <f>IF(RawData!D2792&lt;&gt;"",RawData!D2792,"")</f>
        <v/>
      </c>
      <c r="D2792" s="28" t="str">
        <f>IF(RawData!E2792&lt;&gt;"",RawData!E2792,"")</f>
        <v/>
      </c>
      <c r="E2792" t="str">
        <f>IF(RawData!F2792&lt;&gt;"",CONCATENATE(RawData!F2792,", ",LEFT(RawData!G2792,1)),"")</f>
        <v/>
      </c>
      <c r="G2792" s="30" t="str">
        <f t="shared" si="43"/>
        <v/>
      </c>
      <c r="H2792" t="str">
        <f>IF(A2792&lt;&gt;"",VLOOKUP(G2792,ScoreRanges!$C$4:$E$8,3),"")</f>
        <v/>
      </c>
      <c r="J2792" s="30" t="str">
        <f>IF(AND(ConversionTable!$F$2&lt;&gt;"",A2792&lt;&gt;""),VLOOKUP(G2792,ConversionTable!B$2:D$402,3),"")</f>
        <v/>
      </c>
      <c r="K2792" t="str">
        <f>IF(AND(ConversionTable!$F$2&lt;&gt;"",A2792&lt;&gt;""),VLOOKUP(J2792,ConversionTable!I$4:K$7,3),"")</f>
        <v/>
      </c>
      <c r="M2792" t="str">
        <f>IF(A2792&lt;&gt;"",(RawData!AC2792*ScoringModel!$B$11+RawData!AD2792*ScoringModel!$B$21+RawData!AE2792*ScoringModel!$B$31)*0.01,"")</f>
        <v/>
      </c>
      <c r="N2792" t="str">
        <f>IF(A2792&lt;&gt;"",(RawData!H2792*ScoringModel!$B$4+RawData!I2792*ScoringModel!$B$5+RawData!J2792*ScoringModel!$B$6+RawData!K2792*ScoringModel!$B$7+RawData!L2792*ScoringModel!$B$8+RawData!M2792*ScoringModel!$B$9+RawData!N2792*ScoringModel!$B$10)*0.01,"")</f>
        <v/>
      </c>
      <c r="O2792" t="str">
        <f>IF(A2792&lt;&gt;"",(RawData!O2792*ScoringModel!$B$14+RawData!P2792*ScoringModel!$B$15+RawData!Q2792*ScoringModel!$B$16+RawData!R2792*ScoringModel!$B$17+RawData!S2792*ScoringModel!$B$18+RawData!T2792*ScoringModel!$B$19+RawData!U2792*ScoringModel!$B$20)*0.01,"")</f>
        <v/>
      </c>
      <c r="P2792" t="str">
        <f>IF(A2792&lt;&gt;"",(RawData!V2792*ScoringModel!$B$24+RawData!W2792*ScoringModel!$B$25+RawData!X2792*ScoringModel!$B$26+RawData!Y2792*ScoringModel!$B$27+RawData!Z2792*ScoringModel!$B$28+RawData!AA2792*ScoringModel!$B$29+RawData!AB2792*ScoringModel!$B$30)*0.01,"")</f>
        <v/>
      </c>
      <c r="Q2792" s="19"/>
      <c r="R2792" s="19"/>
      <c r="S2792" s="19"/>
      <c r="T2792" s="19"/>
      <c r="U2792" s="19"/>
      <c r="V2792" s="19"/>
    </row>
    <row r="2793" spans="1:22" x14ac:dyDescent="0.25">
      <c r="A2793" t="str">
        <f>IF(RawData!A2793&lt;&gt;"",RawData!A2793,"")</f>
        <v/>
      </c>
      <c r="B2793" t="str">
        <f>IF(RawData!B2793&lt;&gt;"",CONCATENATE(RawData!B2793,", ",RawData!C2793),"")</f>
        <v/>
      </c>
      <c r="C2793" t="str">
        <f>IF(RawData!D2793&lt;&gt;"",RawData!D2793,"")</f>
        <v/>
      </c>
      <c r="D2793" s="28" t="str">
        <f>IF(RawData!E2793&lt;&gt;"",RawData!E2793,"")</f>
        <v/>
      </c>
      <c r="E2793" t="str">
        <f>IF(RawData!F2793&lt;&gt;"",CONCATENATE(RawData!F2793,", ",LEFT(RawData!G2793,1)),"")</f>
        <v/>
      </c>
      <c r="G2793" s="30" t="str">
        <f t="shared" si="43"/>
        <v/>
      </c>
      <c r="H2793" t="str">
        <f>IF(A2793&lt;&gt;"",VLOOKUP(G2793,ScoreRanges!$C$4:$E$8,3),"")</f>
        <v/>
      </c>
      <c r="J2793" s="30" t="str">
        <f>IF(AND(ConversionTable!$F$2&lt;&gt;"",A2793&lt;&gt;""),VLOOKUP(G2793,ConversionTable!B$2:D$402,3),"")</f>
        <v/>
      </c>
      <c r="K2793" t="str">
        <f>IF(AND(ConversionTable!$F$2&lt;&gt;"",A2793&lt;&gt;""),VLOOKUP(J2793,ConversionTable!I$4:K$7,3),"")</f>
        <v/>
      </c>
      <c r="M2793" t="str">
        <f>IF(A2793&lt;&gt;"",(RawData!AC2793*ScoringModel!$B$11+RawData!AD2793*ScoringModel!$B$21+RawData!AE2793*ScoringModel!$B$31)*0.01,"")</f>
        <v/>
      </c>
      <c r="N2793" t="str">
        <f>IF(A2793&lt;&gt;"",(RawData!H2793*ScoringModel!$B$4+RawData!I2793*ScoringModel!$B$5+RawData!J2793*ScoringModel!$B$6+RawData!K2793*ScoringModel!$B$7+RawData!L2793*ScoringModel!$B$8+RawData!M2793*ScoringModel!$B$9+RawData!N2793*ScoringModel!$B$10)*0.01,"")</f>
        <v/>
      </c>
      <c r="O2793" t="str">
        <f>IF(A2793&lt;&gt;"",(RawData!O2793*ScoringModel!$B$14+RawData!P2793*ScoringModel!$B$15+RawData!Q2793*ScoringModel!$B$16+RawData!R2793*ScoringModel!$B$17+RawData!S2793*ScoringModel!$B$18+RawData!T2793*ScoringModel!$B$19+RawData!U2793*ScoringModel!$B$20)*0.01,"")</f>
        <v/>
      </c>
      <c r="P2793" t="str">
        <f>IF(A2793&lt;&gt;"",(RawData!V2793*ScoringModel!$B$24+RawData!W2793*ScoringModel!$B$25+RawData!X2793*ScoringModel!$B$26+RawData!Y2793*ScoringModel!$B$27+RawData!Z2793*ScoringModel!$B$28+RawData!AA2793*ScoringModel!$B$29+RawData!AB2793*ScoringModel!$B$30)*0.01,"")</f>
        <v/>
      </c>
      <c r="Q2793" s="19"/>
      <c r="R2793" s="19"/>
      <c r="S2793" s="19"/>
      <c r="T2793" s="19"/>
      <c r="U2793" s="19"/>
      <c r="V2793" s="19"/>
    </row>
    <row r="2794" spans="1:22" x14ac:dyDescent="0.25">
      <c r="A2794" t="str">
        <f>IF(RawData!A2794&lt;&gt;"",RawData!A2794,"")</f>
        <v/>
      </c>
      <c r="B2794" t="str">
        <f>IF(RawData!B2794&lt;&gt;"",CONCATENATE(RawData!B2794,", ",RawData!C2794),"")</f>
        <v/>
      </c>
      <c r="C2794" t="str">
        <f>IF(RawData!D2794&lt;&gt;"",RawData!D2794,"")</f>
        <v/>
      </c>
      <c r="D2794" s="28" t="str">
        <f>IF(RawData!E2794&lt;&gt;"",RawData!E2794,"")</f>
        <v/>
      </c>
      <c r="E2794" t="str">
        <f>IF(RawData!F2794&lt;&gt;"",CONCATENATE(RawData!F2794,", ",LEFT(RawData!G2794,1)),"")</f>
        <v/>
      </c>
      <c r="G2794" s="30" t="str">
        <f t="shared" si="43"/>
        <v/>
      </c>
      <c r="H2794" t="str">
        <f>IF(A2794&lt;&gt;"",VLOOKUP(G2794,ScoreRanges!$C$4:$E$8,3),"")</f>
        <v/>
      </c>
      <c r="J2794" s="30" t="str">
        <f>IF(AND(ConversionTable!$F$2&lt;&gt;"",A2794&lt;&gt;""),VLOOKUP(G2794,ConversionTable!B$2:D$402,3),"")</f>
        <v/>
      </c>
      <c r="K2794" t="str">
        <f>IF(AND(ConversionTable!$F$2&lt;&gt;"",A2794&lt;&gt;""),VLOOKUP(J2794,ConversionTable!I$4:K$7,3),"")</f>
        <v/>
      </c>
      <c r="M2794" t="str">
        <f>IF(A2794&lt;&gt;"",(RawData!AC2794*ScoringModel!$B$11+RawData!AD2794*ScoringModel!$B$21+RawData!AE2794*ScoringModel!$B$31)*0.01,"")</f>
        <v/>
      </c>
      <c r="N2794" t="str">
        <f>IF(A2794&lt;&gt;"",(RawData!H2794*ScoringModel!$B$4+RawData!I2794*ScoringModel!$B$5+RawData!J2794*ScoringModel!$B$6+RawData!K2794*ScoringModel!$B$7+RawData!L2794*ScoringModel!$B$8+RawData!M2794*ScoringModel!$B$9+RawData!N2794*ScoringModel!$B$10)*0.01,"")</f>
        <v/>
      </c>
      <c r="O2794" t="str">
        <f>IF(A2794&lt;&gt;"",(RawData!O2794*ScoringModel!$B$14+RawData!P2794*ScoringModel!$B$15+RawData!Q2794*ScoringModel!$B$16+RawData!R2794*ScoringModel!$B$17+RawData!S2794*ScoringModel!$B$18+RawData!T2794*ScoringModel!$B$19+RawData!U2794*ScoringModel!$B$20)*0.01,"")</f>
        <v/>
      </c>
      <c r="P2794" t="str">
        <f>IF(A2794&lt;&gt;"",(RawData!V2794*ScoringModel!$B$24+RawData!W2794*ScoringModel!$B$25+RawData!X2794*ScoringModel!$B$26+RawData!Y2794*ScoringModel!$B$27+RawData!Z2794*ScoringModel!$B$28+RawData!AA2794*ScoringModel!$B$29+RawData!AB2794*ScoringModel!$B$30)*0.01,"")</f>
        <v/>
      </c>
      <c r="Q2794" s="19"/>
      <c r="R2794" s="19"/>
      <c r="S2794" s="19"/>
      <c r="T2794" s="19"/>
      <c r="U2794" s="19"/>
      <c r="V2794" s="19"/>
    </row>
    <row r="2795" spans="1:22" x14ac:dyDescent="0.25">
      <c r="A2795" t="str">
        <f>IF(RawData!A2795&lt;&gt;"",RawData!A2795,"")</f>
        <v/>
      </c>
      <c r="B2795" t="str">
        <f>IF(RawData!B2795&lt;&gt;"",CONCATENATE(RawData!B2795,", ",RawData!C2795),"")</f>
        <v/>
      </c>
      <c r="C2795" t="str">
        <f>IF(RawData!D2795&lt;&gt;"",RawData!D2795,"")</f>
        <v/>
      </c>
      <c r="D2795" s="28" t="str">
        <f>IF(RawData!E2795&lt;&gt;"",RawData!E2795,"")</f>
        <v/>
      </c>
      <c r="E2795" t="str">
        <f>IF(RawData!F2795&lt;&gt;"",CONCATENATE(RawData!F2795,", ",LEFT(RawData!G2795,1)),"")</f>
        <v/>
      </c>
      <c r="G2795" s="30" t="str">
        <f t="shared" si="43"/>
        <v/>
      </c>
      <c r="H2795" t="str">
        <f>IF(A2795&lt;&gt;"",VLOOKUP(G2795,ScoreRanges!$C$4:$E$8,3),"")</f>
        <v/>
      </c>
      <c r="J2795" s="30" t="str">
        <f>IF(AND(ConversionTable!$F$2&lt;&gt;"",A2795&lt;&gt;""),VLOOKUP(G2795,ConversionTable!B$2:D$402,3),"")</f>
        <v/>
      </c>
      <c r="K2795" t="str">
        <f>IF(AND(ConversionTable!$F$2&lt;&gt;"",A2795&lt;&gt;""),VLOOKUP(J2795,ConversionTable!I$4:K$7,3),"")</f>
        <v/>
      </c>
      <c r="M2795" t="str">
        <f>IF(A2795&lt;&gt;"",(RawData!AC2795*ScoringModel!$B$11+RawData!AD2795*ScoringModel!$B$21+RawData!AE2795*ScoringModel!$B$31)*0.01,"")</f>
        <v/>
      </c>
      <c r="N2795" t="str">
        <f>IF(A2795&lt;&gt;"",(RawData!H2795*ScoringModel!$B$4+RawData!I2795*ScoringModel!$B$5+RawData!J2795*ScoringModel!$B$6+RawData!K2795*ScoringModel!$B$7+RawData!L2795*ScoringModel!$B$8+RawData!M2795*ScoringModel!$B$9+RawData!N2795*ScoringModel!$B$10)*0.01,"")</f>
        <v/>
      </c>
      <c r="O2795" t="str">
        <f>IF(A2795&lt;&gt;"",(RawData!O2795*ScoringModel!$B$14+RawData!P2795*ScoringModel!$B$15+RawData!Q2795*ScoringModel!$B$16+RawData!R2795*ScoringModel!$B$17+RawData!S2795*ScoringModel!$B$18+RawData!T2795*ScoringModel!$B$19+RawData!U2795*ScoringModel!$B$20)*0.01,"")</f>
        <v/>
      </c>
      <c r="P2795" t="str">
        <f>IF(A2795&lt;&gt;"",(RawData!V2795*ScoringModel!$B$24+RawData!W2795*ScoringModel!$B$25+RawData!X2795*ScoringModel!$B$26+RawData!Y2795*ScoringModel!$B$27+RawData!Z2795*ScoringModel!$B$28+RawData!AA2795*ScoringModel!$B$29+RawData!AB2795*ScoringModel!$B$30)*0.01,"")</f>
        <v/>
      </c>
      <c r="Q2795" s="19"/>
      <c r="R2795" s="19"/>
      <c r="S2795" s="19"/>
      <c r="T2795" s="19"/>
      <c r="U2795" s="19"/>
      <c r="V2795" s="19"/>
    </row>
    <row r="2796" spans="1:22" x14ac:dyDescent="0.25">
      <c r="A2796" t="str">
        <f>IF(RawData!A2796&lt;&gt;"",RawData!A2796,"")</f>
        <v/>
      </c>
      <c r="B2796" t="str">
        <f>IF(RawData!B2796&lt;&gt;"",CONCATENATE(RawData!B2796,", ",RawData!C2796),"")</f>
        <v/>
      </c>
      <c r="C2796" t="str">
        <f>IF(RawData!D2796&lt;&gt;"",RawData!D2796,"")</f>
        <v/>
      </c>
      <c r="D2796" s="28" t="str">
        <f>IF(RawData!E2796&lt;&gt;"",RawData!E2796,"")</f>
        <v/>
      </c>
      <c r="E2796" t="str">
        <f>IF(RawData!F2796&lt;&gt;"",CONCATENATE(RawData!F2796,", ",LEFT(RawData!G2796,1)),"")</f>
        <v/>
      </c>
      <c r="G2796" s="30" t="str">
        <f t="shared" si="43"/>
        <v/>
      </c>
      <c r="H2796" t="str">
        <f>IF(A2796&lt;&gt;"",VLOOKUP(G2796,ScoreRanges!$C$4:$E$8,3),"")</f>
        <v/>
      </c>
      <c r="J2796" s="30" t="str">
        <f>IF(AND(ConversionTable!$F$2&lt;&gt;"",A2796&lt;&gt;""),VLOOKUP(G2796,ConversionTable!B$2:D$402,3),"")</f>
        <v/>
      </c>
      <c r="K2796" t="str">
        <f>IF(AND(ConversionTable!$F$2&lt;&gt;"",A2796&lt;&gt;""),VLOOKUP(J2796,ConversionTable!I$4:K$7,3),"")</f>
        <v/>
      </c>
      <c r="M2796" t="str">
        <f>IF(A2796&lt;&gt;"",(RawData!AC2796*ScoringModel!$B$11+RawData!AD2796*ScoringModel!$B$21+RawData!AE2796*ScoringModel!$B$31)*0.01,"")</f>
        <v/>
      </c>
      <c r="N2796" t="str">
        <f>IF(A2796&lt;&gt;"",(RawData!H2796*ScoringModel!$B$4+RawData!I2796*ScoringModel!$B$5+RawData!J2796*ScoringModel!$B$6+RawData!K2796*ScoringModel!$B$7+RawData!L2796*ScoringModel!$B$8+RawData!M2796*ScoringModel!$B$9+RawData!N2796*ScoringModel!$B$10)*0.01,"")</f>
        <v/>
      </c>
      <c r="O2796" t="str">
        <f>IF(A2796&lt;&gt;"",(RawData!O2796*ScoringModel!$B$14+RawData!P2796*ScoringModel!$B$15+RawData!Q2796*ScoringModel!$B$16+RawData!R2796*ScoringModel!$B$17+RawData!S2796*ScoringModel!$B$18+RawData!T2796*ScoringModel!$B$19+RawData!U2796*ScoringModel!$B$20)*0.01,"")</f>
        <v/>
      </c>
      <c r="P2796" t="str">
        <f>IF(A2796&lt;&gt;"",(RawData!V2796*ScoringModel!$B$24+RawData!W2796*ScoringModel!$B$25+RawData!X2796*ScoringModel!$B$26+RawData!Y2796*ScoringModel!$B$27+RawData!Z2796*ScoringModel!$B$28+RawData!AA2796*ScoringModel!$B$29+RawData!AB2796*ScoringModel!$B$30)*0.01,"")</f>
        <v/>
      </c>
      <c r="Q2796" s="19"/>
      <c r="R2796" s="19"/>
      <c r="S2796" s="19"/>
      <c r="T2796" s="19"/>
      <c r="U2796" s="19"/>
      <c r="V2796" s="19"/>
    </row>
    <row r="2797" spans="1:22" x14ac:dyDescent="0.25">
      <c r="A2797" t="str">
        <f>IF(RawData!A2797&lt;&gt;"",RawData!A2797,"")</f>
        <v/>
      </c>
      <c r="B2797" t="str">
        <f>IF(RawData!B2797&lt;&gt;"",CONCATENATE(RawData!B2797,", ",RawData!C2797),"")</f>
        <v/>
      </c>
      <c r="C2797" t="str">
        <f>IF(RawData!D2797&lt;&gt;"",RawData!D2797,"")</f>
        <v/>
      </c>
      <c r="D2797" s="28" t="str">
        <f>IF(RawData!E2797&lt;&gt;"",RawData!E2797,"")</f>
        <v/>
      </c>
      <c r="E2797" t="str">
        <f>IF(RawData!F2797&lt;&gt;"",CONCATENATE(RawData!F2797,", ",LEFT(RawData!G2797,1)),"")</f>
        <v/>
      </c>
      <c r="G2797" s="30" t="str">
        <f t="shared" si="43"/>
        <v/>
      </c>
      <c r="H2797" t="str">
        <f>IF(A2797&lt;&gt;"",VLOOKUP(G2797,ScoreRanges!$C$4:$E$8,3),"")</f>
        <v/>
      </c>
      <c r="J2797" s="30" t="str">
        <f>IF(AND(ConversionTable!$F$2&lt;&gt;"",A2797&lt;&gt;""),VLOOKUP(G2797,ConversionTable!B$2:D$402,3),"")</f>
        <v/>
      </c>
      <c r="K2797" t="str">
        <f>IF(AND(ConversionTable!$F$2&lt;&gt;"",A2797&lt;&gt;""),VLOOKUP(J2797,ConversionTable!I$4:K$7,3),"")</f>
        <v/>
      </c>
      <c r="M2797" t="str">
        <f>IF(A2797&lt;&gt;"",(RawData!AC2797*ScoringModel!$B$11+RawData!AD2797*ScoringModel!$B$21+RawData!AE2797*ScoringModel!$B$31)*0.01,"")</f>
        <v/>
      </c>
      <c r="N2797" t="str">
        <f>IF(A2797&lt;&gt;"",(RawData!H2797*ScoringModel!$B$4+RawData!I2797*ScoringModel!$B$5+RawData!J2797*ScoringModel!$B$6+RawData!K2797*ScoringModel!$B$7+RawData!L2797*ScoringModel!$B$8+RawData!M2797*ScoringModel!$B$9+RawData!N2797*ScoringModel!$B$10)*0.01,"")</f>
        <v/>
      </c>
      <c r="O2797" t="str">
        <f>IF(A2797&lt;&gt;"",(RawData!O2797*ScoringModel!$B$14+RawData!P2797*ScoringModel!$B$15+RawData!Q2797*ScoringModel!$B$16+RawData!R2797*ScoringModel!$B$17+RawData!S2797*ScoringModel!$B$18+RawData!T2797*ScoringModel!$B$19+RawData!U2797*ScoringModel!$B$20)*0.01,"")</f>
        <v/>
      </c>
      <c r="P2797" t="str">
        <f>IF(A2797&lt;&gt;"",(RawData!V2797*ScoringModel!$B$24+RawData!W2797*ScoringModel!$B$25+RawData!X2797*ScoringModel!$B$26+RawData!Y2797*ScoringModel!$B$27+RawData!Z2797*ScoringModel!$B$28+RawData!AA2797*ScoringModel!$B$29+RawData!AB2797*ScoringModel!$B$30)*0.01,"")</f>
        <v/>
      </c>
      <c r="Q2797" s="19"/>
      <c r="R2797" s="19"/>
      <c r="S2797" s="19"/>
      <c r="T2797" s="19"/>
      <c r="U2797" s="19"/>
      <c r="V2797" s="19"/>
    </row>
    <row r="2798" spans="1:22" x14ac:dyDescent="0.25">
      <c r="A2798" t="str">
        <f>IF(RawData!A2798&lt;&gt;"",RawData!A2798,"")</f>
        <v/>
      </c>
      <c r="B2798" t="str">
        <f>IF(RawData!B2798&lt;&gt;"",CONCATENATE(RawData!B2798,", ",RawData!C2798),"")</f>
        <v/>
      </c>
      <c r="C2798" t="str">
        <f>IF(RawData!D2798&lt;&gt;"",RawData!D2798,"")</f>
        <v/>
      </c>
      <c r="D2798" s="28" t="str">
        <f>IF(RawData!E2798&lt;&gt;"",RawData!E2798,"")</f>
        <v/>
      </c>
      <c r="E2798" t="str">
        <f>IF(RawData!F2798&lt;&gt;"",CONCATENATE(RawData!F2798,", ",LEFT(RawData!G2798,1)),"")</f>
        <v/>
      </c>
      <c r="G2798" s="30" t="str">
        <f t="shared" si="43"/>
        <v/>
      </c>
      <c r="H2798" t="str">
        <f>IF(A2798&lt;&gt;"",VLOOKUP(G2798,ScoreRanges!$C$4:$E$8,3),"")</f>
        <v/>
      </c>
      <c r="J2798" s="30" t="str">
        <f>IF(AND(ConversionTable!$F$2&lt;&gt;"",A2798&lt;&gt;""),VLOOKUP(G2798,ConversionTable!B$2:D$402,3),"")</f>
        <v/>
      </c>
      <c r="K2798" t="str">
        <f>IF(AND(ConversionTable!$F$2&lt;&gt;"",A2798&lt;&gt;""),VLOOKUP(J2798,ConversionTable!I$4:K$7,3),"")</f>
        <v/>
      </c>
      <c r="M2798" t="str">
        <f>IF(A2798&lt;&gt;"",(RawData!AC2798*ScoringModel!$B$11+RawData!AD2798*ScoringModel!$B$21+RawData!AE2798*ScoringModel!$B$31)*0.01,"")</f>
        <v/>
      </c>
      <c r="N2798" t="str">
        <f>IF(A2798&lt;&gt;"",(RawData!H2798*ScoringModel!$B$4+RawData!I2798*ScoringModel!$B$5+RawData!J2798*ScoringModel!$B$6+RawData!K2798*ScoringModel!$B$7+RawData!L2798*ScoringModel!$B$8+RawData!M2798*ScoringModel!$B$9+RawData!N2798*ScoringModel!$B$10)*0.01,"")</f>
        <v/>
      </c>
      <c r="O2798" t="str">
        <f>IF(A2798&lt;&gt;"",(RawData!O2798*ScoringModel!$B$14+RawData!P2798*ScoringModel!$B$15+RawData!Q2798*ScoringModel!$B$16+RawData!R2798*ScoringModel!$B$17+RawData!S2798*ScoringModel!$B$18+RawData!T2798*ScoringModel!$B$19+RawData!U2798*ScoringModel!$B$20)*0.01,"")</f>
        <v/>
      </c>
      <c r="P2798" t="str">
        <f>IF(A2798&lt;&gt;"",(RawData!V2798*ScoringModel!$B$24+RawData!W2798*ScoringModel!$B$25+RawData!X2798*ScoringModel!$B$26+RawData!Y2798*ScoringModel!$B$27+RawData!Z2798*ScoringModel!$B$28+RawData!AA2798*ScoringModel!$B$29+RawData!AB2798*ScoringModel!$B$30)*0.01,"")</f>
        <v/>
      </c>
      <c r="Q2798" s="19"/>
      <c r="R2798" s="19"/>
      <c r="S2798" s="19"/>
      <c r="T2798" s="19"/>
      <c r="U2798" s="19"/>
      <c r="V2798" s="19"/>
    </row>
    <row r="2799" spans="1:22" x14ac:dyDescent="0.25">
      <c r="A2799" t="str">
        <f>IF(RawData!A2799&lt;&gt;"",RawData!A2799,"")</f>
        <v/>
      </c>
      <c r="B2799" t="str">
        <f>IF(RawData!B2799&lt;&gt;"",CONCATENATE(RawData!B2799,", ",RawData!C2799),"")</f>
        <v/>
      </c>
      <c r="C2799" t="str">
        <f>IF(RawData!D2799&lt;&gt;"",RawData!D2799,"")</f>
        <v/>
      </c>
      <c r="D2799" s="28" t="str">
        <f>IF(RawData!E2799&lt;&gt;"",RawData!E2799,"")</f>
        <v/>
      </c>
      <c r="E2799" t="str">
        <f>IF(RawData!F2799&lt;&gt;"",CONCATENATE(RawData!F2799,", ",LEFT(RawData!G2799,1)),"")</f>
        <v/>
      </c>
      <c r="G2799" s="30" t="str">
        <f t="shared" si="43"/>
        <v/>
      </c>
      <c r="H2799" t="str">
        <f>IF(A2799&lt;&gt;"",VLOOKUP(G2799,ScoreRanges!$C$4:$E$8,3),"")</f>
        <v/>
      </c>
      <c r="J2799" s="30" t="str">
        <f>IF(AND(ConversionTable!$F$2&lt;&gt;"",A2799&lt;&gt;""),VLOOKUP(G2799,ConversionTable!B$2:D$402,3),"")</f>
        <v/>
      </c>
      <c r="K2799" t="str">
        <f>IF(AND(ConversionTable!$F$2&lt;&gt;"",A2799&lt;&gt;""),VLOOKUP(J2799,ConversionTable!I$4:K$7,3),"")</f>
        <v/>
      </c>
      <c r="M2799" t="str">
        <f>IF(A2799&lt;&gt;"",(RawData!AC2799*ScoringModel!$B$11+RawData!AD2799*ScoringModel!$B$21+RawData!AE2799*ScoringModel!$B$31)*0.01,"")</f>
        <v/>
      </c>
      <c r="N2799" t="str">
        <f>IF(A2799&lt;&gt;"",(RawData!H2799*ScoringModel!$B$4+RawData!I2799*ScoringModel!$B$5+RawData!J2799*ScoringModel!$B$6+RawData!K2799*ScoringModel!$B$7+RawData!L2799*ScoringModel!$B$8+RawData!M2799*ScoringModel!$B$9+RawData!N2799*ScoringModel!$B$10)*0.01,"")</f>
        <v/>
      </c>
      <c r="O2799" t="str">
        <f>IF(A2799&lt;&gt;"",(RawData!O2799*ScoringModel!$B$14+RawData!P2799*ScoringModel!$B$15+RawData!Q2799*ScoringModel!$B$16+RawData!R2799*ScoringModel!$B$17+RawData!S2799*ScoringModel!$B$18+RawData!T2799*ScoringModel!$B$19+RawData!U2799*ScoringModel!$B$20)*0.01,"")</f>
        <v/>
      </c>
      <c r="P2799" t="str">
        <f>IF(A2799&lt;&gt;"",(RawData!V2799*ScoringModel!$B$24+RawData!W2799*ScoringModel!$B$25+RawData!X2799*ScoringModel!$B$26+RawData!Y2799*ScoringModel!$B$27+RawData!Z2799*ScoringModel!$B$28+RawData!AA2799*ScoringModel!$B$29+RawData!AB2799*ScoringModel!$B$30)*0.01,"")</f>
        <v/>
      </c>
      <c r="Q2799" s="19"/>
      <c r="R2799" s="19"/>
      <c r="S2799" s="19"/>
      <c r="T2799" s="19"/>
      <c r="U2799" s="19"/>
      <c r="V2799" s="19"/>
    </row>
    <row r="2800" spans="1:22" x14ac:dyDescent="0.25">
      <c r="A2800" t="str">
        <f>IF(RawData!A2800&lt;&gt;"",RawData!A2800,"")</f>
        <v/>
      </c>
      <c r="B2800" t="str">
        <f>IF(RawData!B2800&lt;&gt;"",CONCATENATE(RawData!B2800,", ",RawData!C2800),"")</f>
        <v/>
      </c>
      <c r="C2800" t="str">
        <f>IF(RawData!D2800&lt;&gt;"",RawData!D2800,"")</f>
        <v/>
      </c>
      <c r="D2800" s="28" t="str">
        <f>IF(RawData!E2800&lt;&gt;"",RawData!E2800,"")</f>
        <v/>
      </c>
      <c r="E2800" t="str">
        <f>IF(RawData!F2800&lt;&gt;"",CONCATENATE(RawData!F2800,", ",LEFT(RawData!G2800,1)),"")</f>
        <v/>
      </c>
      <c r="G2800" s="30" t="str">
        <f t="shared" si="43"/>
        <v/>
      </c>
      <c r="H2800" t="str">
        <f>IF(A2800&lt;&gt;"",VLOOKUP(G2800,ScoreRanges!$C$4:$E$8,3),"")</f>
        <v/>
      </c>
      <c r="J2800" s="30" t="str">
        <f>IF(AND(ConversionTable!$F$2&lt;&gt;"",A2800&lt;&gt;""),VLOOKUP(G2800,ConversionTable!B$2:D$402,3),"")</f>
        <v/>
      </c>
      <c r="K2800" t="str">
        <f>IF(AND(ConversionTable!$F$2&lt;&gt;"",A2800&lt;&gt;""),VLOOKUP(J2800,ConversionTable!I$4:K$7,3),"")</f>
        <v/>
      </c>
      <c r="M2800" t="str">
        <f>IF(A2800&lt;&gt;"",(RawData!AC2800*ScoringModel!$B$11+RawData!AD2800*ScoringModel!$B$21+RawData!AE2800*ScoringModel!$B$31)*0.01,"")</f>
        <v/>
      </c>
      <c r="N2800" t="str">
        <f>IF(A2800&lt;&gt;"",(RawData!H2800*ScoringModel!$B$4+RawData!I2800*ScoringModel!$B$5+RawData!J2800*ScoringModel!$B$6+RawData!K2800*ScoringModel!$B$7+RawData!L2800*ScoringModel!$B$8+RawData!M2800*ScoringModel!$B$9+RawData!N2800*ScoringModel!$B$10)*0.01,"")</f>
        <v/>
      </c>
      <c r="O2800" t="str">
        <f>IF(A2800&lt;&gt;"",(RawData!O2800*ScoringModel!$B$14+RawData!P2800*ScoringModel!$B$15+RawData!Q2800*ScoringModel!$B$16+RawData!R2800*ScoringModel!$B$17+RawData!S2800*ScoringModel!$B$18+RawData!T2800*ScoringModel!$B$19+RawData!U2800*ScoringModel!$B$20)*0.01,"")</f>
        <v/>
      </c>
      <c r="P2800" t="str">
        <f>IF(A2800&lt;&gt;"",(RawData!V2800*ScoringModel!$B$24+RawData!W2800*ScoringModel!$B$25+RawData!X2800*ScoringModel!$B$26+RawData!Y2800*ScoringModel!$B$27+RawData!Z2800*ScoringModel!$B$28+RawData!AA2800*ScoringModel!$B$29+RawData!AB2800*ScoringModel!$B$30)*0.01,"")</f>
        <v/>
      </c>
      <c r="Q2800" s="19"/>
      <c r="R2800" s="19"/>
      <c r="S2800" s="19"/>
      <c r="T2800" s="19"/>
      <c r="U2800" s="19"/>
      <c r="V2800" s="19"/>
    </row>
    <row r="2801" spans="1:22" x14ac:dyDescent="0.25">
      <c r="A2801" t="str">
        <f>IF(RawData!A2801&lt;&gt;"",RawData!A2801,"")</f>
        <v/>
      </c>
      <c r="B2801" t="str">
        <f>IF(RawData!B2801&lt;&gt;"",CONCATENATE(RawData!B2801,", ",RawData!C2801),"")</f>
        <v/>
      </c>
      <c r="C2801" t="str">
        <f>IF(RawData!D2801&lt;&gt;"",RawData!D2801,"")</f>
        <v/>
      </c>
      <c r="D2801" s="28" t="str">
        <f>IF(RawData!E2801&lt;&gt;"",RawData!E2801,"")</f>
        <v/>
      </c>
      <c r="E2801" t="str">
        <f>IF(RawData!F2801&lt;&gt;"",CONCATENATE(RawData!F2801,", ",LEFT(RawData!G2801,1)),"")</f>
        <v/>
      </c>
      <c r="G2801" s="30" t="str">
        <f t="shared" si="43"/>
        <v/>
      </c>
      <c r="H2801" t="str">
        <f>IF(A2801&lt;&gt;"",VLOOKUP(G2801,ScoreRanges!$C$4:$E$8,3),"")</f>
        <v/>
      </c>
      <c r="J2801" s="30" t="str">
        <f>IF(AND(ConversionTable!$F$2&lt;&gt;"",A2801&lt;&gt;""),VLOOKUP(G2801,ConversionTable!B$2:D$402,3),"")</f>
        <v/>
      </c>
      <c r="K2801" t="str">
        <f>IF(AND(ConversionTable!$F$2&lt;&gt;"",A2801&lt;&gt;""),VLOOKUP(J2801,ConversionTable!I$4:K$7,3),"")</f>
        <v/>
      </c>
      <c r="M2801" t="str">
        <f>IF(A2801&lt;&gt;"",(RawData!AC2801*ScoringModel!$B$11+RawData!AD2801*ScoringModel!$B$21+RawData!AE2801*ScoringModel!$B$31)*0.01,"")</f>
        <v/>
      </c>
      <c r="N2801" t="str">
        <f>IF(A2801&lt;&gt;"",(RawData!H2801*ScoringModel!$B$4+RawData!I2801*ScoringModel!$B$5+RawData!J2801*ScoringModel!$B$6+RawData!K2801*ScoringModel!$B$7+RawData!L2801*ScoringModel!$B$8+RawData!M2801*ScoringModel!$B$9+RawData!N2801*ScoringModel!$B$10)*0.01,"")</f>
        <v/>
      </c>
      <c r="O2801" t="str">
        <f>IF(A2801&lt;&gt;"",(RawData!O2801*ScoringModel!$B$14+RawData!P2801*ScoringModel!$B$15+RawData!Q2801*ScoringModel!$B$16+RawData!R2801*ScoringModel!$B$17+RawData!S2801*ScoringModel!$B$18+RawData!T2801*ScoringModel!$B$19+RawData!U2801*ScoringModel!$B$20)*0.01,"")</f>
        <v/>
      </c>
      <c r="P2801" t="str">
        <f>IF(A2801&lt;&gt;"",(RawData!V2801*ScoringModel!$B$24+RawData!W2801*ScoringModel!$B$25+RawData!X2801*ScoringModel!$B$26+RawData!Y2801*ScoringModel!$B$27+RawData!Z2801*ScoringModel!$B$28+RawData!AA2801*ScoringModel!$B$29+RawData!AB2801*ScoringModel!$B$30)*0.01,"")</f>
        <v/>
      </c>
      <c r="Q2801" s="19"/>
      <c r="R2801" s="19"/>
      <c r="S2801" s="19"/>
      <c r="T2801" s="19"/>
      <c r="U2801" s="19"/>
      <c r="V2801" s="19"/>
    </row>
    <row r="2802" spans="1:22" x14ac:dyDescent="0.25">
      <c r="A2802" t="str">
        <f>IF(RawData!A2802&lt;&gt;"",RawData!A2802,"")</f>
        <v/>
      </c>
      <c r="B2802" t="str">
        <f>IF(RawData!B2802&lt;&gt;"",CONCATENATE(RawData!B2802,", ",RawData!C2802),"")</f>
        <v/>
      </c>
      <c r="C2802" t="str">
        <f>IF(RawData!D2802&lt;&gt;"",RawData!D2802,"")</f>
        <v/>
      </c>
      <c r="D2802" s="28" t="str">
        <f>IF(RawData!E2802&lt;&gt;"",RawData!E2802,"")</f>
        <v/>
      </c>
      <c r="E2802" t="str">
        <f>IF(RawData!F2802&lt;&gt;"",CONCATENATE(RawData!F2802,", ",LEFT(RawData!G2802,1)),"")</f>
        <v/>
      </c>
      <c r="G2802" s="30" t="str">
        <f t="shared" si="43"/>
        <v/>
      </c>
      <c r="H2802" t="str">
        <f>IF(A2802&lt;&gt;"",VLOOKUP(G2802,ScoreRanges!$C$4:$E$8,3),"")</f>
        <v/>
      </c>
      <c r="J2802" s="30" t="str">
        <f>IF(AND(ConversionTable!$F$2&lt;&gt;"",A2802&lt;&gt;""),VLOOKUP(G2802,ConversionTable!B$2:D$402,3),"")</f>
        <v/>
      </c>
      <c r="K2802" t="str">
        <f>IF(AND(ConversionTable!$F$2&lt;&gt;"",A2802&lt;&gt;""),VLOOKUP(J2802,ConversionTable!I$4:K$7,3),"")</f>
        <v/>
      </c>
      <c r="M2802" t="str">
        <f>IF(A2802&lt;&gt;"",(RawData!AC2802*ScoringModel!$B$11+RawData!AD2802*ScoringModel!$B$21+RawData!AE2802*ScoringModel!$B$31)*0.01,"")</f>
        <v/>
      </c>
      <c r="N2802" t="str">
        <f>IF(A2802&lt;&gt;"",(RawData!H2802*ScoringModel!$B$4+RawData!I2802*ScoringModel!$B$5+RawData!J2802*ScoringModel!$B$6+RawData!K2802*ScoringModel!$B$7+RawData!L2802*ScoringModel!$B$8+RawData!M2802*ScoringModel!$B$9+RawData!N2802*ScoringModel!$B$10)*0.01,"")</f>
        <v/>
      </c>
      <c r="O2802" t="str">
        <f>IF(A2802&lt;&gt;"",(RawData!O2802*ScoringModel!$B$14+RawData!P2802*ScoringModel!$B$15+RawData!Q2802*ScoringModel!$B$16+RawData!R2802*ScoringModel!$B$17+RawData!S2802*ScoringModel!$B$18+RawData!T2802*ScoringModel!$B$19+RawData!U2802*ScoringModel!$B$20)*0.01,"")</f>
        <v/>
      </c>
      <c r="P2802" t="str">
        <f>IF(A2802&lt;&gt;"",(RawData!V2802*ScoringModel!$B$24+RawData!W2802*ScoringModel!$B$25+RawData!X2802*ScoringModel!$B$26+RawData!Y2802*ScoringModel!$B$27+RawData!Z2802*ScoringModel!$B$28+RawData!AA2802*ScoringModel!$B$29+RawData!AB2802*ScoringModel!$B$30)*0.01,"")</f>
        <v/>
      </c>
      <c r="Q2802" s="19"/>
      <c r="R2802" s="19"/>
      <c r="S2802" s="19"/>
      <c r="T2802" s="19"/>
      <c r="U2802" s="19"/>
      <c r="V2802" s="19"/>
    </row>
    <row r="2803" spans="1:22" x14ac:dyDescent="0.25">
      <c r="A2803" t="str">
        <f>IF(RawData!A2803&lt;&gt;"",RawData!A2803,"")</f>
        <v/>
      </c>
      <c r="B2803" t="str">
        <f>IF(RawData!B2803&lt;&gt;"",CONCATENATE(RawData!B2803,", ",RawData!C2803),"")</f>
        <v/>
      </c>
      <c r="C2803" t="str">
        <f>IF(RawData!D2803&lt;&gt;"",RawData!D2803,"")</f>
        <v/>
      </c>
      <c r="D2803" s="28" t="str">
        <f>IF(RawData!E2803&lt;&gt;"",RawData!E2803,"")</f>
        <v/>
      </c>
      <c r="E2803" t="str">
        <f>IF(RawData!F2803&lt;&gt;"",CONCATENATE(RawData!F2803,", ",LEFT(RawData!G2803,1)),"")</f>
        <v/>
      </c>
      <c r="G2803" s="30" t="str">
        <f t="shared" si="43"/>
        <v/>
      </c>
      <c r="H2803" t="str">
        <f>IF(A2803&lt;&gt;"",VLOOKUP(G2803,ScoreRanges!$C$4:$E$8,3),"")</f>
        <v/>
      </c>
      <c r="J2803" s="30" t="str">
        <f>IF(AND(ConversionTable!$F$2&lt;&gt;"",A2803&lt;&gt;""),VLOOKUP(G2803,ConversionTable!B$2:D$402,3),"")</f>
        <v/>
      </c>
      <c r="K2803" t="str">
        <f>IF(AND(ConversionTable!$F$2&lt;&gt;"",A2803&lt;&gt;""),VLOOKUP(J2803,ConversionTable!I$4:K$7,3),"")</f>
        <v/>
      </c>
      <c r="M2803" t="str">
        <f>IF(A2803&lt;&gt;"",(RawData!AC2803*ScoringModel!$B$11+RawData!AD2803*ScoringModel!$B$21+RawData!AE2803*ScoringModel!$B$31)*0.01,"")</f>
        <v/>
      </c>
      <c r="N2803" t="str">
        <f>IF(A2803&lt;&gt;"",(RawData!H2803*ScoringModel!$B$4+RawData!I2803*ScoringModel!$B$5+RawData!J2803*ScoringModel!$B$6+RawData!K2803*ScoringModel!$B$7+RawData!L2803*ScoringModel!$B$8+RawData!M2803*ScoringModel!$B$9+RawData!N2803*ScoringModel!$B$10)*0.01,"")</f>
        <v/>
      </c>
      <c r="O2803" t="str">
        <f>IF(A2803&lt;&gt;"",(RawData!O2803*ScoringModel!$B$14+RawData!P2803*ScoringModel!$B$15+RawData!Q2803*ScoringModel!$B$16+RawData!R2803*ScoringModel!$B$17+RawData!S2803*ScoringModel!$B$18+RawData!T2803*ScoringModel!$B$19+RawData!U2803*ScoringModel!$B$20)*0.01,"")</f>
        <v/>
      </c>
      <c r="P2803" t="str">
        <f>IF(A2803&lt;&gt;"",(RawData!V2803*ScoringModel!$B$24+RawData!W2803*ScoringModel!$B$25+RawData!X2803*ScoringModel!$B$26+RawData!Y2803*ScoringModel!$B$27+RawData!Z2803*ScoringModel!$B$28+RawData!AA2803*ScoringModel!$B$29+RawData!AB2803*ScoringModel!$B$30)*0.01,"")</f>
        <v/>
      </c>
      <c r="Q2803" s="19"/>
      <c r="R2803" s="19"/>
      <c r="S2803" s="19"/>
      <c r="T2803" s="19"/>
      <c r="U2803" s="19"/>
      <c r="V2803" s="19"/>
    </row>
    <row r="2804" spans="1:22" x14ac:dyDescent="0.25">
      <c r="A2804" t="str">
        <f>IF(RawData!A2804&lt;&gt;"",RawData!A2804,"")</f>
        <v/>
      </c>
      <c r="B2804" t="str">
        <f>IF(RawData!B2804&lt;&gt;"",CONCATENATE(RawData!B2804,", ",RawData!C2804),"")</f>
        <v/>
      </c>
      <c r="C2804" t="str">
        <f>IF(RawData!D2804&lt;&gt;"",RawData!D2804,"")</f>
        <v/>
      </c>
      <c r="D2804" s="28" t="str">
        <f>IF(RawData!E2804&lt;&gt;"",RawData!E2804,"")</f>
        <v/>
      </c>
      <c r="E2804" t="str">
        <f>IF(RawData!F2804&lt;&gt;"",CONCATENATE(RawData!F2804,", ",LEFT(RawData!G2804,1)),"")</f>
        <v/>
      </c>
      <c r="G2804" s="30" t="str">
        <f t="shared" si="43"/>
        <v/>
      </c>
      <c r="H2804" t="str">
        <f>IF(A2804&lt;&gt;"",VLOOKUP(G2804,ScoreRanges!$C$4:$E$8,3),"")</f>
        <v/>
      </c>
      <c r="J2804" s="30" t="str">
        <f>IF(AND(ConversionTable!$F$2&lt;&gt;"",A2804&lt;&gt;""),VLOOKUP(G2804,ConversionTable!B$2:D$402,3),"")</f>
        <v/>
      </c>
      <c r="K2804" t="str">
        <f>IF(AND(ConversionTable!$F$2&lt;&gt;"",A2804&lt;&gt;""),VLOOKUP(J2804,ConversionTable!I$4:K$7,3),"")</f>
        <v/>
      </c>
      <c r="M2804" t="str">
        <f>IF(A2804&lt;&gt;"",(RawData!AC2804*ScoringModel!$B$11+RawData!AD2804*ScoringModel!$B$21+RawData!AE2804*ScoringModel!$B$31)*0.01,"")</f>
        <v/>
      </c>
      <c r="N2804" t="str">
        <f>IF(A2804&lt;&gt;"",(RawData!H2804*ScoringModel!$B$4+RawData!I2804*ScoringModel!$B$5+RawData!J2804*ScoringModel!$B$6+RawData!K2804*ScoringModel!$B$7+RawData!L2804*ScoringModel!$B$8+RawData!M2804*ScoringModel!$B$9+RawData!N2804*ScoringModel!$B$10)*0.01,"")</f>
        <v/>
      </c>
      <c r="O2804" t="str">
        <f>IF(A2804&lt;&gt;"",(RawData!O2804*ScoringModel!$B$14+RawData!P2804*ScoringModel!$B$15+RawData!Q2804*ScoringModel!$B$16+RawData!R2804*ScoringModel!$B$17+RawData!S2804*ScoringModel!$B$18+RawData!T2804*ScoringModel!$B$19+RawData!U2804*ScoringModel!$B$20)*0.01,"")</f>
        <v/>
      </c>
      <c r="P2804" t="str">
        <f>IF(A2804&lt;&gt;"",(RawData!V2804*ScoringModel!$B$24+RawData!W2804*ScoringModel!$B$25+RawData!X2804*ScoringModel!$B$26+RawData!Y2804*ScoringModel!$B$27+RawData!Z2804*ScoringModel!$B$28+RawData!AA2804*ScoringModel!$B$29+RawData!AB2804*ScoringModel!$B$30)*0.01,"")</f>
        <v/>
      </c>
      <c r="Q2804" s="19"/>
      <c r="R2804" s="19"/>
      <c r="S2804" s="19"/>
      <c r="T2804" s="19"/>
      <c r="U2804" s="19"/>
      <c r="V2804" s="19"/>
    </row>
    <row r="2805" spans="1:22" x14ac:dyDescent="0.25">
      <c r="A2805" t="str">
        <f>IF(RawData!A2805&lt;&gt;"",RawData!A2805,"")</f>
        <v/>
      </c>
      <c r="B2805" t="str">
        <f>IF(RawData!B2805&lt;&gt;"",CONCATENATE(RawData!B2805,", ",RawData!C2805),"")</f>
        <v/>
      </c>
      <c r="C2805" t="str">
        <f>IF(RawData!D2805&lt;&gt;"",RawData!D2805,"")</f>
        <v/>
      </c>
      <c r="D2805" s="28" t="str">
        <f>IF(RawData!E2805&lt;&gt;"",RawData!E2805,"")</f>
        <v/>
      </c>
      <c r="E2805" t="str">
        <f>IF(RawData!F2805&lt;&gt;"",CONCATENATE(RawData!F2805,", ",LEFT(RawData!G2805,1)),"")</f>
        <v/>
      </c>
      <c r="G2805" s="30" t="str">
        <f t="shared" si="43"/>
        <v/>
      </c>
      <c r="H2805" t="str">
        <f>IF(A2805&lt;&gt;"",VLOOKUP(G2805,ScoreRanges!$C$4:$E$8,3),"")</f>
        <v/>
      </c>
      <c r="J2805" s="30" t="str">
        <f>IF(AND(ConversionTable!$F$2&lt;&gt;"",A2805&lt;&gt;""),VLOOKUP(G2805,ConversionTable!B$2:D$402,3),"")</f>
        <v/>
      </c>
      <c r="K2805" t="str">
        <f>IF(AND(ConversionTable!$F$2&lt;&gt;"",A2805&lt;&gt;""),VLOOKUP(J2805,ConversionTable!I$4:K$7,3),"")</f>
        <v/>
      </c>
      <c r="M2805" t="str">
        <f>IF(A2805&lt;&gt;"",(RawData!AC2805*ScoringModel!$B$11+RawData!AD2805*ScoringModel!$B$21+RawData!AE2805*ScoringModel!$B$31)*0.01,"")</f>
        <v/>
      </c>
      <c r="N2805" t="str">
        <f>IF(A2805&lt;&gt;"",(RawData!H2805*ScoringModel!$B$4+RawData!I2805*ScoringModel!$B$5+RawData!J2805*ScoringModel!$B$6+RawData!K2805*ScoringModel!$B$7+RawData!L2805*ScoringModel!$B$8+RawData!M2805*ScoringModel!$B$9+RawData!N2805*ScoringModel!$B$10)*0.01,"")</f>
        <v/>
      </c>
      <c r="O2805" t="str">
        <f>IF(A2805&lt;&gt;"",(RawData!O2805*ScoringModel!$B$14+RawData!P2805*ScoringModel!$B$15+RawData!Q2805*ScoringModel!$B$16+RawData!R2805*ScoringModel!$B$17+RawData!S2805*ScoringModel!$B$18+RawData!T2805*ScoringModel!$B$19+RawData!U2805*ScoringModel!$B$20)*0.01,"")</f>
        <v/>
      </c>
      <c r="P2805" t="str">
        <f>IF(A2805&lt;&gt;"",(RawData!V2805*ScoringModel!$B$24+RawData!W2805*ScoringModel!$B$25+RawData!X2805*ScoringModel!$B$26+RawData!Y2805*ScoringModel!$B$27+RawData!Z2805*ScoringModel!$B$28+RawData!AA2805*ScoringModel!$B$29+RawData!AB2805*ScoringModel!$B$30)*0.01,"")</f>
        <v/>
      </c>
      <c r="Q2805" s="19"/>
      <c r="R2805" s="19"/>
      <c r="S2805" s="19"/>
      <c r="T2805" s="19"/>
      <c r="U2805" s="19"/>
      <c r="V2805" s="19"/>
    </row>
    <row r="2806" spans="1:22" x14ac:dyDescent="0.25">
      <c r="A2806" t="str">
        <f>IF(RawData!A2806&lt;&gt;"",RawData!A2806,"")</f>
        <v/>
      </c>
      <c r="B2806" t="str">
        <f>IF(RawData!B2806&lt;&gt;"",CONCATENATE(RawData!B2806,", ",RawData!C2806),"")</f>
        <v/>
      </c>
      <c r="C2806" t="str">
        <f>IF(RawData!D2806&lt;&gt;"",RawData!D2806,"")</f>
        <v/>
      </c>
      <c r="D2806" s="28" t="str">
        <f>IF(RawData!E2806&lt;&gt;"",RawData!E2806,"")</f>
        <v/>
      </c>
      <c r="E2806" t="str">
        <f>IF(RawData!F2806&lt;&gt;"",CONCATENATE(RawData!F2806,", ",LEFT(RawData!G2806,1)),"")</f>
        <v/>
      </c>
      <c r="G2806" s="30" t="str">
        <f t="shared" si="43"/>
        <v/>
      </c>
      <c r="H2806" t="str">
        <f>IF(A2806&lt;&gt;"",VLOOKUP(G2806,ScoreRanges!$C$4:$E$8,3),"")</f>
        <v/>
      </c>
      <c r="J2806" s="30" t="str">
        <f>IF(AND(ConversionTable!$F$2&lt;&gt;"",A2806&lt;&gt;""),VLOOKUP(G2806,ConversionTable!B$2:D$402,3),"")</f>
        <v/>
      </c>
      <c r="K2806" t="str">
        <f>IF(AND(ConversionTable!$F$2&lt;&gt;"",A2806&lt;&gt;""),VLOOKUP(J2806,ConversionTable!I$4:K$7,3),"")</f>
        <v/>
      </c>
      <c r="M2806" t="str">
        <f>IF(A2806&lt;&gt;"",(RawData!AC2806*ScoringModel!$B$11+RawData!AD2806*ScoringModel!$B$21+RawData!AE2806*ScoringModel!$B$31)*0.01,"")</f>
        <v/>
      </c>
      <c r="N2806" t="str">
        <f>IF(A2806&lt;&gt;"",(RawData!H2806*ScoringModel!$B$4+RawData!I2806*ScoringModel!$B$5+RawData!J2806*ScoringModel!$B$6+RawData!K2806*ScoringModel!$B$7+RawData!L2806*ScoringModel!$B$8+RawData!M2806*ScoringModel!$B$9+RawData!N2806*ScoringModel!$B$10)*0.01,"")</f>
        <v/>
      </c>
      <c r="O2806" t="str">
        <f>IF(A2806&lt;&gt;"",(RawData!O2806*ScoringModel!$B$14+RawData!P2806*ScoringModel!$B$15+RawData!Q2806*ScoringModel!$B$16+RawData!R2806*ScoringModel!$B$17+RawData!S2806*ScoringModel!$B$18+RawData!T2806*ScoringModel!$B$19+RawData!U2806*ScoringModel!$B$20)*0.01,"")</f>
        <v/>
      </c>
      <c r="P2806" t="str">
        <f>IF(A2806&lt;&gt;"",(RawData!V2806*ScoringModel!$B$24+RawData!W2806*ScoringModel!$B$25+RawData!X2806*ScoringModel!$B$26+RawData!Y2806*ScoringModel!$B$27+RawData!Z2806*ScoringModel!$B$28+RawData!AA2806*ScoringModel!$B$29+RawData!AB2806*ScoringModel!$B$30)*0.01,"")</f>
        <v/>
      </c>
      <c r="Q2806" s="19"/>
      <c r="R2806" s="19"/>
      <c r="S2806" s="19"/>
      <c r="T2806" s="19"/>
      <c r="U2806" s="19"/>
      <c r="V2806" s="19"/>
    </row>
    <row r="2807" spans="1:22" x14ac:dyDescent="0.25">
      <c r="A2807" t="str">
        <f>IF(RawData!A2807&lt;&gt;"",RawData!A2807,"")</f>
        <v/>
      </c>
      <c r="B2807" t="str">
        <f>IF(RawData!B2807&lt;&gt;"",CONCATENATE(RawData!B2807,", ",RawData!C2807),"")</f>
        <v/>
      </c>
      <c r="C2807" t="str">
        <f>IF(RawData!D2807&lt;&gt;"",RawData!D2807,"")</f>
        <v/>
      </c>
      <c r="D2807" s="28" t="str">
        <f>IF(RawData!E2807&lt;&gt;"",RawData!E2807,"")</f>
        <v/>
      </c>
      <c r="E2807" t="str">
        <f>IF(RawData!F2807&lt;&gt;"",CONCATENATE(RawData!F2807,", ",LEFT(RawData!G2807,1)),"")</f>
        <v/>
      </c>
      <c r="G2807" s="30" t="str">
        <f t="shared" si="43"/>
        <v/>
      </c>
      <c r="H2807" t="str">
        <f>IF(A2807&lt;&gt;"",VLOOKUP(G2807,ScoreRanges!$C$4:$E$8,3),"")</f>
        <v/>
      </c>
      <c r="J2807" s="30" t="str">
        <f>IF(AND(ConversionTable!$F$2&lt;&gt;"",A2807&lt;&gt;""),VLOOKUP(G2807,ConversionTable!B$2:D$402,3),"")</f>
        <v/>
      </c>
      <c r="K2807" t="str">
        <f>IF(AND(ConversionTable!$F$2&lt;&gt;"",A2807&lt;&gt;""),VLOOKUP(J2807,ConversionTable!I$4:K$7,3),"")</f>
        <v/>
      </c>
      <c r="M2807" t="str">
        <f>IF(A2807&lt;&gt;"",(RawData!AC2807*ScoringModel!$B$11+RawData!AD2807*ScoringModel!$B$21+RawData!AE2807*ScoringModel!$B$31)*0.01,"")</f>
        <v/>
      </c>
      <c r="N2807" t="str">
        <f>IF(A2807&lt;&gt;"",(RawData!H2807*ScoringModel!$B$4+RawData!I2807*ScoringModel!$B$5+RawData!J2807*ScoringModel!$B$6+RawData!K2807*ScoringModel!$B$7+RawData!L2807*ScoringModel!$B$8+RawData!M2807*ScoringModel!$B$9+RawData!N2807*ScoringModel!$B$10)*0.01,"")</f>
        <v/>
      </c>
      <c r="O2807" t="str">
        <f>IF(A2807&lt;&gt;"",(RawData!O2807*ScoringModel!$B$14+RawData!P2807*ScoringModel!$B$15+RawData!Q2807*ScoringModel!$B$16+RawData!R2807*ScoringModel!$B$17+RawData!S2807*ScoringModel!$B$18+RawData!T2807*ScoringModel!$B$19+RawData!U2807*ScoringModel!$B$20)*0.01,"")</f>
        <v/>
      </c>
      <c r="P2807" t="str">
        <f>IF(A2807&lt;&gt;"",(RawData!V2807*ScoringModel!$B$24+RawData!W2807*ScoringModel!$B$25+RawData!X2807*ScoringModel!$B$26+RawData!Y2807*ScoringModel!$B$27+RawData!Z2807*ScoringModel!$B$28+RawData!AA2807*ScoringModel!$B$29+RawData!AB2807*ScoringModel!$B$30)*0.01,"")</f>
        <v/>
      </c>
      <c r="Q2807" s="19"/>
      <c r="R2807" s="19"/>
      <c r="S2807" s="19"/>
      <c r="T2807" s="19"/>
      <c r="U2807" s="19"/>
      <c r="V2807" s="19"/>
    </row>
    <row r="2808" spans="1:22" x14ac:dyDescent="0.25">
      <c r="A2808" t="str">
        <f>IF(RawData!A2808&lt;&gt;"",RawData!A2808,"")</f>
        <v/>
      </c>
      <c r="B2808" t="str">
        <f>IF(RawData!B2808&lt;&gt;"",CONCATENATE(RawData!B2808,", ",RawData!C2808),"")</f>
        <v/>
      </c>
      <c r="C2808" t="str">
        <f>IF(RawData!D2808&lt;&gt;"",RawData!D2808,"")</f>
        <v/>
      </c>
      <c r="D2808" s="28" t="str">
        <f>IF(RawData!E2808&lt;&gt;"",RawData!E2808,"")</f>
        <v/>
      </c>
      <c r="E2808" t="str">
        <f>IF(RawData!F2808&lt;&gt;"",CONCATENATE(RawData!F2808,", ",LEFT(RawData!G2808,1)),"")</f>
        <v/>
      </c>
      <c r="G2808" s="30" t="str">
        <f t="shared" si="43"/>
        <v/>
      </c>
      <c r="H2808" t="str">
        <f>IF(A2808&lt;&gt;"",VLOOKUP(G2808,ScoreRanges!$C$4:$E$8,3),"")</f>
        <v/>
      </c>
      <c r="J2808" s="30" t="str">
        <f>IF(AND(ConversionTable!$F$2&lt;&gt;"",A2808&lt;&gt;""),VLOOKUP(G2808,ConversionTable!B$2:D$402,3),"")</f>
        <v/>
      </c>
      <c r="K2808" t="str">
        <f>IF(AND(ConversionTable!$F$2&lt;&gt;"",A2808&lt;&gt;""),VLOOKUP(J2808,ConversionTable!I$4:K$7,3),"")</f>
        <v/>
      </c>
      <c r="M2808" t="str">
        <f>IF(A2808&lt;&gt;"",(RawData!AC2808*ScoringModel!$B$11+RawData!AD2808*ScoringModel!$B$21+RawData!AE2808*ScoringModel!$B$31)*0.01,"")</f>
        <v/>
      </c>
      <c r="N2808" t="str">
        <f>IF(A2808&lt;&gt;"",(RawData!H2808*ScoringModel!$B$4+RawData!I2808*ScoringModel!$B$5+RawData!J2808*ScoringModel!$B$6+RawData!K2808*ScoringModel!$B$7+RawData!L2808*ScoringModel!$B$8+RawData!M2808*ScoringModel!$B$9+RawData!N2808*ScoringModel!$B$10)*0.01,"")</f>
        <v/>
      </c>
      <c r="O2808" t="str">
        <f>IF(A2808&lt;&gt;"",(RawData!O2808*ScoringModel!$B$14+RawData!P2808*ScoringModel!$B$15+RawData!Q2808*ScoringModel!$B$16+RawData!R2808*ScoringModel!$B$17+RawData!S2808*ScoringModel!$B$18+RawData!T2808*ScoringModel!$B$19+RawData!U2808*ScoringModel!$B$20)*0.01,"")</f>
        <v/>
      </c>
      <c r="P2808" t="str">
        <f>IF(A2808&lt;&gt;"",(RawData!V2808*ScoringModel!$B$24+RawData!W2808*ScoringModel!$B$25+RawData!X2808*ScoringModel!$B$26+RawData!Y2808*ScoringModel!$B$27+RawData!Z2808*ScoringModel!$B$28+RawData!AA2808*ScoringModel!$B$29+RawData!AB2808*ScoringModel!$B$30)*0.01,"")</f>
        <v/>
      </c>
      <c r="Q2808" s="19"/>
      <c r="R2808" s="19"/>
      <c r="S2808" s="19"/>
      <c r="T2808" s="19"/>
      <c r="U2808" s="19"/>
      <c r="V2808" s="19"/>
    </row>
    <row r="2809" spans="1:22" x14ac:dyDescent="0.25">
      <c r="A2809" t="str">
        <f>IF(RawData!A2809&lt;&gt;"",RawData!A2809,"")</f>
        <v/>
      </c>
      <c r="B2809" t="str">
        <f>IF(RawData!B2809&lt;&gt;"",CONCATENATE(RawData!B2809,", ",RawData!C2809),"")</f>
        <v/>
      </c>
      <c r="C2809" t="str">
        <f>IF(RawData!D2809&lt;&gt;"",RawData!D2809,"")</f>
        <v/>
      </c>
      <c r="D2809" s="28" t="str">
        <f>IF(RawData!E2809&lt;&gt;"",RawData!E2809,"")</f>
        <v/>
      </c>
      <c r="E2809" t="str">
        <f>IF(RawData!F2809&lt;&gt;"",CONCATENATE(RawData!F2809,", ",LEFT(RawData!G2809,1)),"")</f>
        <v/>
      </c>
      <c r="G2809" s="30" t="str">
        <f t="shared" si="43"/>
        <v/>
      </c>
      <c r="H2809" t="str">
        <f>IF(A2809&lt;&gt;"",VLOOKUP(G2809,ScoreRanges!$C$4:$E$8,3),"")</f>
        <v/>
      </c>
      <c r="J2809" s="30" t="str">
        <f>IF(AND(ConversionTable!$F$2&lt;&gt;"",A2809&lt;&gt;""),VLOOKUP(G2809,ConversionTable!B$2:D$402,3),"")</f>
        <v/>
      </c>
      <c r="K2809" t="str">
        <f>IF(AND(ConversionTable!$F$2&lt;&gt;"",A2809&lt;&gt;""),VLOOKUP(J2809,ConversionTable!I$4:K$7,3),"")</f>
        <v/>
      </c>
      <c r="M2809" t="str">
        <f>IF(A2809&lt;&gt;"",(RawData!AC2809*ScoringModel!$B$11+RawData!AD2809*ScoringModel!$B$21+RawData!AE2809*ScoringModel!$B$31)*0.01,"")</f>
        <v/>
      </c>
      <c r="N2809" t="str">
        <f>IF(A2809&lt;&gt;"",(RawData!H2809*ScoringModel!$B$4+RawData!I2809*ScoringModel!$B$5+RawData!J2809*ScoringModel!$B$6+RawData!K2809*ScoringModel!$B$7+RawData!L2809*ScoringModel!$B$8+RawData!M2809*ScoringModel!$B$9+RawData!N2809*ScoringModel!$B$10)*0.01,"")</f>
        <v/>
      </c>
      <c r="O2809" t="str">
        <f>IF(A2809&lt;&gt;"",(RawData!O2809*ScoringModel!$B$14+RawData!P2809*ScoringModel!$B$15+RawData!Q2809*ScoringModel!$B$16+RawData!R2809*ScoringModel!$B$17+RawData!S2809*ScoringModel!$B$18+RawData!T2809*ScoringModel!$B$19+RawData!U2809*ScoringModel!$B$20)*0.01,"")</f>
        <v/>
      </c>
      <c r="P2809" t="str">
        <f>IF(A2809&lt;&gt;"",(RawData!V2809*ScoringModel!$B$24+RawData!W2809*ScoringModel!$B$25+RawData!X2809*ScoringModel!$B$26+RawData!Y2809*ScoringModel!$B$27+RawData!Z2809*ScoringModel!$B$28+RawData!AA2809*ScoringModel!$B$29+RawData!AB2809*ScoringModel!$B$30)*0.01,"")</f>
        <v/>
      </c>
      <c r="Q2809" s="19"/>
      <c r="R2809" s="19"/>
      <c r="S2809" s="19"/>
      <c r="T2809" s="19"/>
      <c r="U2809" s="19"/>
      <c r="V2809" s="19"/>
    </row>
    <row r="2810" spans="1:22" x14ac:dyDescent="0.25">
      <c r="A2810" t="str">
        <f>IF(RawData!A2810&lt;&gt;"",RawData!A2810,"")</f>
        <v/>
      </c>
      <c r="B2810" t="str">
        <f>IF(RawData!B2810&lt;&gt;"",CONCATENATE(RawData!B2810,", ",RawData!C2810),"")</f>
        <v/>
      </c>
      <c r="C2810" t="str">
        <f>IF(RawData!D2810&lt;&gt;"",RawData!D2810,"")</f>
        <v/>
      </c>
      <c r="D2810" s="28" t="str">
        <f>IF(RawData!E2810&lt;&gt;"",RawData!E2810,"")</f>
        <v/>
      </c>
      <c r="E2810" t="str">
        <f>IF(RawData!F2810&lt;&gt;"",CONCATENATE(RawData!F2810,", ",LEFT(RawData!G2810,1)),"")</f>
        <v/>
      </c>
      <c r="G2810" s="30" t="str">
        <f t="shared" si="43"/>
        <v/>
      </c>
      <c r="H2810" t="str">
        <f>IF(A2810&lt;&gt;"",VLOOKUP(G2810,ScoreRanges!$C$4:$E$8,3),"")</f>
        <v/>
      </c>
      <c r="J2810" s="30" t="str">
        <f>IF(AND(ConversionTable!$F$2&lt;&gt;"",A2810&lt;&gt;""),VLOOKUP(G2810,ConversionTable!B$2:D$402,3),"")</f>
        <v/>
      </c>
      <c r="K2810" t="str">
        <f>IF(AND(ConversionTable!$F$2&lt;&gt;"",A2810&lt;&gt;""),VLOOKUP(J2810,ConversionTable!I$4:K$7,3),"")</f>
        <v/>
      </c>
      <c r="M2810" t="str">
        <f>IF(A2810&lt;&gt;"",(RawData!AC2810*ScoringModel!$B$11+RawData!AD2810*ScoringModel!$B$21+RawData!AE2810*ScoringModel!$B$31)*0.01,"")</f>
        <v/>
      </c>
      <c r="N2810" t="str">
        <f>IF(A2810&lt;&gt;"",(RawData!H2810*ScoringModel!$B$4+RawData!I2810*ScoringModel!$B$5+RawData!J2810*ScoringModel!$B$6+RawData!K2810*ScoringModel!$B$7+RawData!L2810*ScoringModel!$B$8+RawData!M2810*ScoringModel!$B$9+RawData!N2810*ScoringModel!$B$10)*0.01,"")</f>
        <v/>
      </c>
      <c r="O2810" t="str">
        <f>IF(A2810&lt;&gt;"",(RawData!O2810*ScoringModel!$B$14+RawData!P2810*ScoringModel!$B$15+RawData!Q2810*ScoringModel!$B$16+RawData!R2810*ScoringModel!$B$17+RawData!S2810*ScoringModel!$B$18+RawData!T2810*ScoringModel!$B$19+RawData!U2810*ScoringModel!$B$20)*0.01,"")</f>
        <v/>
      </c>
      <c r="P2810" t="str">
        <f>IF(A2810&lt;&gt;"",(RawData!V2810*ScoringModel!$B$24+RawData!W2810*ScoringModel!$B$25+RawData!X2810*ScoringModel!$B$26+RawData!Y2810*ScoringModel!$B$27+RawData!Z2810*ScoringModel!$B$28+RawData!AA2810*ScoringModel!$B$29+RawData!AB2810*ScoringModel!$B$30)*0.01,"")</f>
        <v/>
      </c>
      <c r="Q2810" s="19"/>
      <c r="R2810" s="19"/>
      <c r="S2810" s="19"/>
      <c r="T2810" s="19"/>
      <c r="U2810" s="19"/>
      <c r="V2810" s="19"/>
    </row>
    <row r="2811" spans="1:22" x14ac:dyDescent="0.25">
      <c r="A2811" t="str">
        <f>IF(RawData!A2811&lt;&gt;"",RawData!A2811,"")</f>
        <v/>
      </c>
      <c r="B2811" t="str">
        <f>IF(RawData!B2811&lt;&gt;"",CONCATENATE(RawData!B2811,", ",RawData!C2811),"")</f>
        <v/>
      </c>
      <c r="C2811" t="str">
        <f>IF(RawData!D2811&lt;&gt;"",RawData!D2811,"")</f>
        <v/>
      </c>
      <c r="D2811" s="28" t="str">
        <f>IF(RawData!E2811&lt;&gt;"",RawData!E2811,"")</f>
        <v/>
      </c>
      <c r="E2811" t="str">
        <f>IF(RawData!F2811&lt;&gt;"",CONCATENATE(RawData!F2811,", ",LEFT(RawData!G2811,1)),"")</f>
        <v/>
      </c>
      <c r="G2811" s="30" t="str">
        <f t="shared" si="43"/>
        <v/>
      </c>
      <c r="H2811" t="str">
        <f>IF(A2811&lt;&gt;"",VLOOKUP(G2811,ScoreRanges!$C$4:$E$8,3),"")</f>
        <v/>
      </c>
      <c r="J2811" s="30" t="str">
        <f>IF(AND(ConversionTable!$F$2&lt;&gt;"",A2811&lt;&gt;""),VLOOKUP(G2811,ConversionTable!B$2:D$402,3),"")</f>
        <v/>
      </c>
      <c r="K2811" t="str">
        <f>IF(AND(ConversionTable!$F$2&lt;&gt;"",A2811&lt;&gt;""),VLOOKUP(J2811,ConversionTable!I$4:K$7,3),"")</f>
        <v/>
      </c>
      <c r="M2811" t="str">
        <f>IF(A2811&lt;&gt;"",(RawData!AC2811*ScoringModel!$B$11+RawData!AD2811*ScoringModel!$B$21+RawData!AE2811*ScoringModel!$B$31)*0.01,"")</f>
        <v/>
      </c>
      <c r="N2811" t="str">
        <f>IF(A2811&lt;&gt;"",(RawData!H2811*ScoringModel!$B$4+RawData!I2811*ScoringModel!$B$5+RawData!J2811*ScoringModel!$B$6+RawData!K2811*ScoringModel!$B$7+RawData!L2811*ScoringModel!$B$8+RawData!M2811*ScoringModel!$B$9+RawData!N2811*ScoringModel!$B$10)*0.01,"")</f>
        <v/>
      </c>
      <c r="O2811" t="str">
        <f>IF(A2811&lt;&gt;"",(RawData!O2811*ScoringModel!$B$14+RawData!P2811*ScoringModel!$B$15+RawData!Q2811*ScoringModel!$B$16+RawData!R2811*ScoringModel!$B$17+RawData!S2811*ScoringModel!$B$18+RawData!T2811*ScoringModel!$B$19+RawData!U2811*ScoringModel!$B$20)*0.01,"")</f>
        <v/>
      </c>
      <c r="P2811" t="str">
        <f>IF(A2811&lt;&gt;"",(RawData!V2811*ScoringModel!$B$24+RawData!W2811*ScoringModel!$B$25+RawData!X2811*ScoringModel!$B$26+RawData!Y2811*ScoringModel!$B$27+RawData!Z2811*ScoringModel!$B$28+RawData!AA2811*ScoringModel!$B$29+RawData!AB2811*ScoringModel!$B$30)*0.01,"")</f>
        <v/>
      </c>
      <c r="Q2811" s="19"/>
      <c r="R2811" s="19"/>
      <c r="S2811" s="19"/>
      <c r="T2811" s="19"/>
      <c r="U2811" s="19"/>
      <c r="V2811" s="19"/>
    </row>
    <row r="2812" spans="1:22" x14ac:dyDescent="0.25">
      <c r="A2812" t="str">
        <f>IF(RawData!A2812&lt;&gt;"",RawData!A2812,"")</f>
        <v/>
      </c>
      <c r="B2812" t="str">
        <f>IF(RawData!B2812&lt;&gt;"",CONCATENATE(RawData!B2812,", ",RawData!C2812),"")</f>
        <v/>
      </c>
      <c r="C2812" t="str">
        <f>IF(RawData!D2812&lt;&gt;"",RawData!D2812,"")</f>
        <v/>
      </c>
      <c r="D2812" s="28" t="str">
        <f>IF(RawData!E2812&lt;&gt;"",RawData!E2812,"")</f>
        <v/>
      </c>
      <c r="E2812" t="str">
        <f>IF(RawData!F2812&lt;&gt;"",CONCATENATE(RawData!F2812,", ",LEFT(RawData!G2812,1)),"")</f>
        <v/>
      </c>
      <c r="G2812" s="30" t="str">
        <f t="shared" si="43"/>
        <v/>
      </c>
      <c r="H2812" t="str">
        <f>IF(A2812&lt;&gt;"",VLOOKUP(G2812,ScoreRanges!$C$4:$E$8,3),"")</f>
        <v/>
      </c>
      <c r="J2812" s="30" t="str">
        <f>IF(AND(ConversionTable!$F$2&lt;&gt;"",A2812&lt;&gt;""),VLOOKUP(G2812,ConversionTable!B$2:D$402,3),"")</f>
        <v/>
      </c>
      <c r="K2812" t="str">
        <f>IF(AND(ConversionTable!$F$2&lt;&gt;"",A2812&lt;&gt;""),VLOOKUP(J2812,ConversionTable!I$4:K$7,3),"")</f>
        <v/>
      </c>
      <c r="M2812" t="str">
        <f>IF(A2812&lt;&gt;"",(RawData!AC2812*ScoringModel!$B$11+RawData!AD2812*ScoringModel!$B$21+RawData!AE2812*ScoringModel!$B$31)*0.01,"")</f>
        <v/>
      </c>
      <c r="N2812" t="str">
        <f>IF(A2812&lt;&gt;"",(RawData!H2812*ScoringModel!$B$4+RawData!I2812*ScoringModel!$B$5+RawData!J2812*ScoringModel!$B$6+RawData!K2812*ScoringModel!$B$7+RawData!L2812*ScoringModel!$B$8+RawData!M2812*ScoringModel!$B$9+RawData!N2812*ScoringModel!$B$10)*0.01,"")</f>
        <v/>
      </c>
      <c r="O2812" t="str">
        <f>IF(A2812&lt;&gt;"",(RawData!O2812*ScoringModel!$B$14+RawData!P2812*ScoringModel!$B$15+RawData!Q2812*ScoringModel!$B$16+RawData!R2812*ScoringModel!$B$17+RawData!S2812*ScoringModel!$B$18+RawData!T2812*ScoringModel!$B$19+RawData!U2812*ScoringModel!$B$20)*0.01,"")</f>
        <v/>
      </c>
      <c r="P2812" t="str">
        <f>IF(A2812&lt;&gt;"",(RawData!V2812*ScoringModel!$B$24+RawData!W2812*ScoringModel!$B$25+RawData!X2812*ScoringModel!$B$26+RawData!Y2812*ScoringModel!$B$27+RawData!Z2812*ScoringModel!$B$28+RawData!AA2812*ScoringModel!$B$29+RawData!AB2812*ScoringModel!$B$30)*0.01,"")</f>
        <v/>
      </c>
      <c r="Q2812" s="19"/>
      <c r="R2812" s="19"/>
      <c r="S2812" s="19"/>
      <c r="T2812" s="19"/>
      <c r="U2812" s="19"/>
      <c r="V2812" s="19"/>
    </row>
    <row r="2813" spans="1:22" x14ac:dyDescent="0.25">
      <c r="A2813" t="str">
        <f>IF(RawData!A2813&lt;&gt;"",RawData!A2813,"")</f>
        <v/>
      </c>
      <c r="B2813" t="str">
        <f>IF(RawData!B2813&lt;&gt;"",CONCATENATE(RawData!B2813,", ",RawData!C2813),"")</f>
        <v/>
      </c>
      <c r="C2813" t="str">
        <f>IF(RawData!D2813&lt;&gt;"",RawData!D2813,"")</f>
        <v/>
      </c>
      <c r="D2813" s="28" t="str">
        <f>IF(RawData!E2813&lt;&gt;"",RawData!E2813,"")</f>
        <v/>
      </c>
      <c r="E2813" t="str">
        <f>IF(RawData!F2813&lt;&gt;"",CONCATENATE(RawData!F2813,", ",LEFT(RawData!G2813,1)),"")</f>
        <v/>
      </c>
      <c r="G2813" s="30" t="str">
        <f t="shared" si="43"/>
        <v/>
      </c>
      <c r="H2813" t="str">
        <f>IF(A2813&lt;&gt;"",VLOOKUP(G2813,ScoreRanges!$C$4:$E$8,3),"")</f>
        <v/>
      </c>
      <c r="J2813" s="30" t="str">
        <f>IF(AND(ConversionTable!$F$2&lt;&gt;"",A2813&lt;&gt;""),VLOOKUP(G2813,ConversionTable!B$2:D$402,3),"")</f>
        <v/>
      </c>
      <c r="K2813" t="str">
        <f>IF(AND(ConversionTable!$F$2&lt;&gt;"",A2813&lt;&gt;""),VLOOKUP(J2813,ConversionTable!I$4:K$7,3),"")</f>
        <v/>
      </c>
      <c r="M2813" t="str">
        <f>IF(A2813&lt;&gt;"",(RawData!AC2813*ScoringModel!$B$11+RawData!AD2813*ScoringModel!$B$21+RawData!AE2813*ScoringModel!$B$31)*0.01,"")</f>
        <v/>
      </c>
      <c r="N2813" t="str">
        <f>IF(A2813&lt;&gt;"",(RawData!H2813*ScoringModel!$B$4+RawData!I2813*ScoringModel!$B$5+RawData!J2813*ScoringModel!$B$6+RawData!K2813*ScoringModel!$B$7+RawData!L2813*ScoringModel!$B$8+RawData!M2813*ScoringModel!$B$9+RawData!N2813*ScoringModel!$B$10)*0.01,"")</f>
        <v/>
      </c>
      <c r="O2813" t="str">
        <f>IF(A2813&lt;&gt;"",(RawData!O2813*ScoringModel!$B$14+RawData!P2813*ScoringModel!$B$15+RawData!Q2813*ScoringModel!$B$16+RawData!R2813*ScoringModel!$B$17+RawData!S2813*ScoringModel!$B$18+RawData!T2813*ScoringModel!$B$19+RawData!U2813*ScoringModel!$B$20)*0.01,"")</f>
        <v/>
      </c>
      <c r="P2813" t="str">
        <f>IF(A2813&lt;&gt;"",(RawData!V2813*ScoringModel!$B$24+RawData!W2813*ScoringModel!$B$25+RawData!X2813*ScoringModel!$B$26+RawData!Y2813*ScoringModel!$B$27+RawData!Z2813*ScoringModel!$B$28+RawData!AA2813*ScoringModel!$B$29+RawData!AB2813*ScoringModel!$B$30)*0.01,"")</f>
        <v/>
      </c>
      <c r="Q2813" s="19"/>
      <c r="R2813" s="19"/>
      <c r="S2813" s="19"/>
      <c r="T2813" s="19"/>
      <c r="U2813" s="19"/>
      <c r="V2813" s="19"/>
    </row>
    <row r="2814" spans="1:22" x14ac:dyDescent="0.25">
      <c r="A2814" t="str">
        <f>IF(RawData!A2814&lt;&gt;"",RawData!A2814,"")</f>
        <v/>
      </c>
      <c r="B2814" t="str">
        <f>IF(RawData!B2814&lt;&gt;"",CONCATENATE(RawData!B2814,", ",RawData!C2814),"")</f>
        <v/>
      </c>
      <c r="C2814" t="str">
        <f>IF(RawData!D2814&lt;&gt;"",RawData!D2814,"")</f>
        <v/>
      </c>
      <c r="D2814" s="28" t="str">
        <f>IF(RawData!E2814&lt;&gt;"",RawData!E2814,"")</f>
        <v/>
      </c>
      <c r="E2814" t="str">
        <f>IF(RawData!F2814&lt;&gt;"",CONCATENATE(RawData!F2814,", ",LEFT(RawData!G2814,1)),"")</f>
        <v/>
      </c>
      <c r="G2814" s="30" t="str">
        <f t="shared" si="43"/>
        <v/>
      </c>
      <c r="H2814" t="str">
        <f>IF(A2814&lt;&gt;"",VLOOKUP(G2814,ScoreRanges!$C$4:$E$8,3),"")</f>
        <v/>
      </c>
      <c r="J2814" s="30" t="str">
        <f>IF(AND(ConversionTable!$F$2&lt;&gt;"",A2814&lt;&gt;""),VLOOKUP(G2814,ConversionTable!B$2:D$402,3),"")</f>
        <v/>
      </c>
      <c r="K2814" t="str">
        <f>IF(AND(ConversionTable!$F$2&lt;&gt;"",A2814&lt;&gt;""),VLOOKUP(J2814,ConversionTable!I$4:K$7,3),"")</f>
        <v/>
      </c>
      <c r="M2814" t="str">
        <f>IF(A2814&lt;&gt;"",(RawData!AC2814*ScoringModel!$B$11+RawData!AD2814*ScoringModel!$B$21+RawData!AE2814*ScoringModel!$B$31)*0.01,"")</f>
        <v/>
      </c>
      <c r="N2814" t="str">
        <f>IF(A2814&lt;&gt;"",(RawData!H2814*ScoringModel!$B$4+RawData!I2814*ScoringModel!$B$5+RawData!J2814*ScoringModel!$B$6+RawData!K2814*ScoringModel!$B$7+RawData!L2814*ScoringModel!$B$8+RawData!M2814*ScoringModel!$B$9+RawData!N2814*ScoringModel!$B$10)*0.01,"")</f>
        <v/>
      </c>
      <c r="O2814" t="str">
        <f>IF(A2814&lt;&gt;"",(RawData!O2814*ScoringModel!$B$14+RawData!P2814*ScoringModel!$B$15+RawData!Q2814*ScoringModel!$B$16+RawData!R2814*ScoringModel!$B$17+RawData!S2814*ScoringModel!$B$18+RawData!T2814*ScoringModel!$B$19+RawData!U2814*ScoringModel!$B$20)*0.01,"")</f>
        <v/>
      </c>
      <c r="P2814" t="str">
        <f>IF(A2814&lt;&gt;"",(RawData!V2814*ScoringModel!$B$24+RawData!W2814*ScoringModel!$B$25+RawData!X2814*ScoringModel!$B$26+RawData!Y2814*ScoringModel!$B$27+RawData!Z2814*ScoringModel!$B$28+RawData!AA2814*ScoringModel!$B$29+RawData!AB2814*ScoringModel!$B$30)*0.01,"")</f>
        <v/>
      </c>
      <c r="Q2814" s="19"/>
      <c r="R2814" s="19"/>
      <c r="S2814" s="19"/>
      <c r="T2814" s="19"/>
      <c r="U2814" s="19"/>
      <c r="V2814" s="19"/>
    </row>
    <row r="2815" spans="1:22" x14ac:dyDescent="0.25">
      <c r="A2815" t="str">
        <f>IF(RawData!A2815&lt;&gt;"",RawData!A2815,"")</f>
        <v/>
      </c>
      <c r="B2815" t="str">
        <f>IF(RawData!B2815&lt;&gt;"",CONCATENATE(RawData!B2815,", ",RawData!C2815),"")</f>
        <v/>
      </c>
      <c r="C2815" t="str">
        <f>IF(RawData!D2815&lt;&gt;"",RawData!D2815,"")</f>
        <v/>
      </c>
      <c r="D2815" s="28" t="str">
        <f>IF(RawData!E2815&lt;&gt;"",RawData!E2815,"")</f>
        <v/>
      </c>
      <c r="E2815" t="str">
        <f>IF(RawData!F2815&lt;&gt;"",CONCATENATE(RawData!F2815,", ",LEFT(RawData!G2815,1)),"")</f>
        <v/>
      </c>
      <c r="G2815" s="30" t="str">
        <f t="shared" si="43"/>
        <v/>
      </c>
      <c r="H2815" t="str">
        <f>IF(A2815&lt;&gt;"",VLOOKUP(G2815,ScoreRanges!$C$4:$E$8,3),"")</f>
        <v/>
      </c>
      <c r="J2815" s="30" t="str">
        <f>IF(AND(ConversionTable!$F$2&lt;&gt;"",A2815&lt;&gt;""),VLOOKUP(G2815,ConversionTable!B$2:D$402,3),"")</f>
        <v/>
      </c>
      <c r="K2815" t="str">
        <f>IF(AND(ConversionTable!$F$2&lt;&gt;"",A2815&lt;&gt;""),VLOOKUP(J2815,ConversionTable!I$4:K$7,3),"")</f>
        <v/>
      </c>
      <c r="M2815" t="str">
        <f>IF(A2815&lt;&gt;"",(RawData!AC2815*ScoringModel!$B$11+RawData!AD2815*ScoringModel!$B$21+RawData!AE2815*ScoringModel!$B$31)*0.01,"")</f>
        <v/>
      </c>
      <c r="N2815" t="str">
        <f>IF(A2815&lt;&gt;"",(RawData!H2815*ScoringModel!$B$4+RawData!I2815*ScoringModel!$B$5+RawData!J2815*ScoringModel!$B$6+RawData!K2815*ScoringModel!$B$7+RawData!L2815*ScoringModel!$B$8+RawData!M2815*ScoringModel!$B$9+RawData!N2815*ScoringModel!$B$10)*0.01,"")</f>
        <v/>
      </c>
      <c r="O2815" t="str">
        <f>IF(A2815&lt;&gt;"",(RawData!O2815*ScoringModel!$B$14+RawData!P2815*ScoringModel!$B$15+RawData!Q2815*ScoringModel!$B$16+RawData!R2815*ScoringModel!$B$17+RawData!S2815*ScoringModel!$B$18+RawData!T2815*ScoringModel!$B$19+RawData!U2815*ScoringModel!$B$20)*0.01,"")</f>
        <v/>
      </c>
      <c r="P2815" t="str">
        <f>IF(A2815&lt;&gt;"",(RawData!V2815*ScoringModel!$B$24+RawData!W2815*ScoringModel!$B$25+RawData!X2815*ScoringModel!$B$26+RawData!Y2815*ScoringModel!$B$27+RawData!Z2815*ScoringModel!$B$28+RawData!AA2815*ScoringModel!$B$29+RawData!AB2815*ScoringModel!$B$30)*0.01,"")</f>
        <v/>
      </c>
      <c r="Q2815" s="19"/>
      <c r="R2815" s="19"/>
      <c r="S2815" s="19"/>
      <c r="T2815" s="19"/>
      <c r="U2815" s="19"/>
      <c r="V2815" s="19"/>
    </row>
    <row r="2816" spans="1:22" x14ac:dyDescent="0.25">
      <c r="A2816" t="str">
        <f>IF(RawData!A2816&lt;&gt;"",RawData!A2816,"")</f>
        <v/>
      </c>
      <c r="B2816" t="str">
        <f>IF(RawData!B2816&lt;&gt;"",CONCATENATE(RawData!B2816,", ",RawData!C2816),"")</f>
        <v/>
      </c>
      <c r="C2816" t="str">
        <f>IF(RawData!D2816&lt;&gt;"",RawData!D2816,"")</f>
        <v/>
      </c>
      <c r="D2816" s="28" t="str">
        <f>IF(RawData!E2816&lt;&gt;"",RawData!E2816,"")</f>
        <v/>
      </c>
      <c r="E2816" t="str">
        <f>IF(RawData!F2816&lt;&gt;"",CONCATENATE(RawData!F2816,", ",LEFT(RawData!G2816,1)),"")</f>
        <v/>
      </c>
      <c r="G2816" s="30" t="str">
        <f t="shared" si="43"/>
        <v/>
      </c>
      <c r="H2816" t="str">
        <f>IF(A2816&lt;&gt;"",VLOOKUP(G2816,ScoreRanges!$C$4:$E$8,3),"")</f>
        <v/>
      </c>
      <c r="J2816" s="30" t="str">
        <f>IF(AND(ConversionTable!$F$2&lt;&gt;"",A2816&lt;&gt;""),VLOOKUP(G2816,ConversionTable!B$2:D$402,3),"")</f>
        <v/>
      </c>
      <c r="K2816" t="str">
        <f>IF(AND(ConversionTable!$F$2&lt;&gt;"",A2816&lt;&gt;""),VLOOKUP(J2816,ConversionTable!I$4:K$7,3),"")</f>
        <v/>
      </c>
      <c r="M2816" t="str">
        <f>IF(A2816&lt;&gt;"",(RawData!AC2816*ScoringModel!$B$11+RawData!AD2816*ScoringModel!$B$21+RawData!AE2816*ScoringModel!$B$31)*0.01,"")</f>
        <v/>
      </c>
      <c r="N2816" t="str">
        <f>IF(A2816&lt;&gt;"",(RawData!H2816*ScoringModel!$B$4+RawData!I2816*ScoringModel!$B$5+RawData!J2816*ScoringModel!$B$6+RawData!K2816*ScoringModel!$B$7+RawData!L2816*ScoringModel!$B$8+RawData!M2816*ScoringModel!$B$9+RawData!N2816*ScoringModel!$B$10)*0.01,"")</f>
        <v/>
      </c>
      <c r="O2816" t="str">
        <f>IF(A2816&lt;&gt;"",(RawData!O2816*ScoringModel!$B$14+RawData!P2816*ScoringModel!$B$15+RawData!Q2816*ScoringModel!$B$16+RawData!R2816*ScoringModel!$B$17+RawData!S2816*ScoringModel!$B$18+RawData!T2816*ScoringModel!$B$19+RawData!U2816*ScoringModel!$B$20)*0.01,"")</f>
        <v/>
      </c>
      <c r="P2816" t="str">
        <f>IF(A2816&lt;&gt;"",(RawData!V2816*ScoringModel!$B$24+RawData!W2816*ScoringModel!$B$25+RawData!X2816*ScoringModel!$B$26+RawData!Y2816*ScoringModel!$B$27+RawData!Z2816*ScoringModel!$B$28+RawData!AA2816*ScoringModel!$B$29+RawData!AB2816*ScoringModel!$B$30)*0.01,"")</f>
        <v/>
      </c>
      <c r="Q2816" s="19"/>
      <c r="R2816" s="19"/>
      <c r="S2816" s="19"/>
      <c r="T2816" s="19"/>
      <c r="U2816" s="19"/>
      <c r="V2816" s="19"/>
    </row>
    <row r="2817" spans="1:22" x14ac:dyDescent="0.25">
      <c r="A2817" t="str">
        <f>IF(RawData!A2817&lt;&gt;"",RawData!A2817,"")</f>
        <v/>
      </c>
      <c r="B2817" t="str">
        <f>IF(RawData!B2817&lt;&gt;"",CONCATENATE(RawData!B2817,", ",RawData!C2817),"")</f>
        <v/>
      </c>
      <c r="C2817" t="str">
        <f>IF(RawData!D2817&lt;&gt;"",RawData!D2817,"")</f>
        <v/>
      </c>
      <c r="D2817" s="28" t="str">
        <f>IF(RawData!E2817&lt;&gt;"",RawData!E2817,"")</f>
        <v/>
      </c>
      <c r="E2817" t="str">
        <f>IF(RawData!F2817&lt;&gt;"",CONCATENATE(RawData!F2817,", ",LEFT(RawData!G2817,1)),"")</f>
        <v/>
      </c>
      <c r="G2817" s="30" t="str">
        <f t="shared" si="43"/>
        <v/>
      </c>
      <c r="H2817" t="str">
        <f>IF(A2817&lt;&gt;"",VLOOKUP(G2817,ScoreRanges!$C$4:$E$8,3),"")</f>
        <v/>
      </c>
      <c r="J2817" s="30" t="str">
        <f>IF(AND(ConversionTable!$F$2&lt;&gt;"",A2817&lt;&gt;""),VLOOKUP(G2817,ConversionTable!B$2:D$402,3),"")</f>
        <v/>
      </c>
      <c r="K2817" t="str">
        <f>IF(AND(ConversionTable!$F$2&lt;&gt;"",A2817&lt;&gt;""),VLOOKUP(J2817,ConversionTable!I$4:K$7,3),"")</f>
        <v/>
      </c>
      <c r="M2817" t="str">
        <f>IF(A2817&lt;&gt;"",(RawData!AC2817*ScoringModel!$B$11+RawData!AD2817*ScoringModel!$B$21+RawData!AE2817*ScoringModel!$B$31)*0.01,"")</f>
        <v/>
      </c>
      <c r="N2817" t="str">
        <f>IF(A2817&lt;&gt;"",(RawData!H2817*ScoringModel!$B$4+RawData!I2817*ScoringModel!$B$5+RawData!J2817*ScoringModel!$B$6+RawData!K2817*ScoringModel!$B$7+RawData!L2817*ScoringModel!$B$8+RawData!M2817*ScoringModel!$B$9+RawData!N2817*ScoringModel!$B$10)*0.01,"")</f>
        <v/>
      </c>
      <c r="O2817" t="str">
        <f>IF(A2817&lt;&gt;"",(RawData!O2817*ScoringModel!$B$14+RawData!P2817*ScoringModel!$B$15+RawData!Q2817*ScoringModel!$B$16+RawData!R2817*ScoringModel!$B$17+RawData!S2817*ScoringModel!$B$18+RawData!T2817*ScoringModel!$B$19+RawData!U2817*ScoringModel!$B$20)*0.01,"")</f>
        <v/>
      </c>
      <c r="P2817" t="str">
        <f>IF(A2817&lt;&gt;"",(RawData!V2817*ScoringModel!$B$24+RawData!W2817*ScoringModel!$B$25+RawData!X2817*ScoringModel!$B$26+RawData!Y2817*ScoringModel!$B$27+RawData!Z2817*ScoringModel!$B$28+RawData!AA2817*ScoringModel!$B$29+RawData!AB2817*ScoringModel!$B$30)*0.01,"")</f>
        <v/>
      </c>
      <c r="Q2817" s="19"/>
      <c r="R2817" s="19"/>
      <c r="S2817" s="19"/>
      <c r="T2817" s="19"/>
      <c r="U2817" s="19"/>
      <c r="V2817" s="19"/>
    </row>
    <row r="2818" spans="1:22" x14ac:dyDescent="0.25">
      <c r="A2818" t="str">
        <f>IF(RawData!A2818&lt;&gt;"",RawData!A2818,"")</f>
        <v/>
      </c>
      <c r="B2818" t="str">
        <f>IF(RawData!B2818&lt;&gt;"",CONCATENATE(RawData!B2818,", ",RawData!C2818),"")</f>
        <v/>
      </c>
      <c r="C2818" t="str">
        <f>IF(RawData!D2818&lt;&gt;"",RawData!D2818,"")</f>
        <v/>
      </c>
      <c r="D2818" s="28" t="str">
        <f>IF(RawData!E2818&lt;&gt;"",RawData!E2818,"")</f>
        <v/>
      </c>
      <c r="E2818" t="str">
        <f>IF(RawData!F2818&lt;&gt;"",CONCATENATE(RawData!F2818,", ",LEFT(RawData!G2818,1)),"")</f>
        <v/>
      </c>
      <c r="G2818" s="30" t="str">
        <f t="shared" si="43"/>
        <v/>
      </c>
      <c r="H2818" t="str">
        <f>IF(A2818&lt;&gt;"",VLOOKUP(G2818,ScoreRanges!$C$4:$E$8,3),"")</f>
        <v/>
      </c>
      <c r="J2818" s="30" t="str">
        <f>IF(AND(ConversionTable!$F$2&lt;&gt;"",A2818&lt;&gt;""),VLOOKUP(G2818,ConversionTable!B$2:D$402,3),"")</f>
        <v/>
      </c>
      <c r="K2818" t="str">
        <f>IF(AND(ConversionTable!$F$2&lt;&gt;"",A2818&lt;&gt;""),VLOOKUP(J2818,ConversionTable!I$4:K$7,3),"")</f>
        <v/>
      </c>
      <c r="M2818" t="str">
        <f>IF(A2818&lt;&gt;"",(RawData!AC2818*ScoringModel!$B$11+RawData!AD2818*ScoringModel!$B$21+RawData!AE2818*ScoringModel!$B$31)*0.01,"")</f>
        <v/>
      </c>
      <c r="N2818" t="str">
        <f>IF(A2818&lt;&gt;"",(RawData!H2818*ScoringModel!$B$4+RawData!I2818*ScoringModel!$B$5+RawData!J2818*ScoringModel!$B$6+RawData!K2818*ScoringModel!$B$7+RawData!L2818*ScoringModel!$B$8+RawData!M2818*ScoringModel!$B$9+RawData!N2818*ScoringModel!$B$10)*0.01,"")</f>
        <v/>
      </c>
      <c r="O2818" t="str">
        <f>IF(A2818&lt;&gt;"",(RawData!O2818*ScoringModel!$B$14+RawData!P2818*ScoringModel!$B$15+RawData!Q2818*ScoringModel!$B$16+RawData!R2818*ScoringModel!$B$17+RawData!S2818*ScoringModel!$B$18+RawData!T2818*ScoringModel!$B$19+RawData!U2818*ScoringModel!$B$20)*0.01,"")</f>
        <v/>
      </c>
      <c r="P2818" t="str">
        <f>IF(A2818&lt;&gt;"",(RawData!V2818*ScoringModel!$B$24+RawData!W2818*ScoringModel!$B$25+RawData!X2818*ScoringModel!$B$26+RawData!Y2818*ScoringModel!$B$27+RawData!Z2818*ScoringModel!$B$28+RawData!AA2818*ScoringModel!$B$29+RawData!AB2818*ScoringModel!$B$30)*0.01,"")</f>
        <v/>
      </c>
      <c r="Q2818" s="19"/>
      <c r="R2818" s="19"/>
      <c r="S2818" s="19"/>
      <c r="T2818" s="19"/>
      <c r="U2818" s="19"/>
      <c r="V2818" s="19"/>
    </row>
    <row r="2819" spans="1:22" x14ac:dyDescent="0.25">
      <c r="A2819" t="str">
        <f>IF(RawData!A2819&lt;&gt;"",RawData!A2819,"")</f>
        <v/>
      </c>
      <c r="B2819" t="str">
        <f>IF(RawData!B2819&lt;&gt;"",CONCATENATE(RawData!B2819,", ",RawData!C2819),"")</f>
        <v/>
      </c>
      <c r="C2819" t="str">
        <f>IF(RawData!D2819&lt;&gt;"",RawData!D2819,"")</f>
        <v/>
      </c>
      <c r="D2819" s="28" t="str">
        <f>IF(RawData!E2819&lt;&gt;"",RawData!E2819,"")</f>
        <v/>
      </c>
      <c r="E2819" t="str">
        <f>IF(RawData!F2819&lt;&gt;"",CONCATENATE(RawData!F2819,", ",LEFT(RawData!G2819,1)),"")</f>
        <v/>
      </c>
      <c r="G2819" s="30" t="str">
        <f t="shared" ref="G2819:G2882" si="44">IF(A2819&lt;&gt;"",SUM(M2819:P2819),"")</f>
        <v/>
      </c>
      <c r="H2819" t="str">
        <f>IF(A2819&lt;&gt;"",VLOOKUP(G2819,ScoreRanges!$C$4:$E$8,3),"")</f>
        <v/>
      </c>
      <c r="J2819" s="30" t="str">
        <f>IF(AND(ConversionTable!$F$2&lt;&gt;"",A2819&lt;&gt;""),VLOOKUP(G2819,ConversionTable!B$2:D$402,3),"")</f>
        <v/>
      </c>
      <c r="K2819" t="str">
        <f>IF(AND(ConversionTable!$F$2&lt;&gt;"",A2819&lt;&gt;""),VLOOKUP(J2819,ConversionTable!I$4:K$7,3),"")</f>
        <v/>
      </c>
      <c r="M2819" t="str">
        <f>IF(A2819&lt;&gt;"",(RawData!AC2819*ScoringModel!$B$11+RawData!AD2819*ScoringModel!$B$21+RawData!AE2819*ScoringModel!$B$31)*0.01,"")</f>
        <v/>
      </c>
      <c r="N2819" t="str">
        <f>IF(A2819&lt;&gt;"",(RawData!H2819*ScoringModel!$B$4+RawData!I2819*ScoringModel!$B$5+RawData!J2819*ScoringModel!$B$6+RawData!K2819*ScoringModel!$B$7+RawData!L2819*ScoringModel!$B$8+RawData!M2819*ScoringModel!$B$9+RawData!N2819*ScoringModel!$B$10)*0.01,"")</f>
        <v/>
      </c>
      <c r="O2819" t="str">
        <f>IF(A2819&lt;&gt;"",(RawData!O2819*ScoringModel!$B$14+RawData!P2819*ScoringModel!$B$15+RawData!Q2819*ScoringModel!$B$16+RawData!R2819*ScoringModel!$B$17+RawData!S2819*ScoringModel!$B$18+RawData!T2819*ScoringModel!$B$19+RawData!U2819*ScoringModel!$B$20)*0.01,"")</f>
        <v/>
      </c>
      <c r="P2819" t="str">
        <f>IF(A2819&lt;&gt;"",(RawData!V2819*ScoringModel!$B$24+RawData!W2819*ScoringModel!$B$25+RawData!X2819*ScoringModel!$B$26+RawData!Y2819*ScoringModel!$B$27+RawData!Z2819*ScoringModel!$B$28+RawData!AA2819*ScoringModel!$B$29+RawData!AB2819*ScoringModel!$B$30)*0.01,"")</f>
        <v/>
      </c>
      <c r="Q2819" s="19"/>
      <c r="R2819" s="19"/>
      <c r="S2819" s="19"/>
      <c r="T2819" s="19"/>
      <c r="U2819" s="19"/>
      <c r="V2819" s="19"/>
    </row>
    <row r="2820" spans="1:22" x14ac:dyDescent="0.25">
      <c r="A2820" t="str">
        <f>IF(RawData!A2820&lt;&gt;"",RawData!A2820,"")</f>
        <v/>
      </c>
      <c r="B2820" t="str">
        <f>IF(RawData!B2820&lt;&gt;"",CONCATENATE(RawData!B2820,", ",RawData!C2820),"")</f>
        <v/>
      </c>
      <c r="C2820" t="str">
        <f>IF(RawData!D2820&lt;&gt;"",RawData!D2820,"")</f>
        <v/>
      </c>
      <c r="D2820" s="28" t="str">
        <f>IF(RawData!E2820&lt;&gt;"",RawData!E2820,"")</f>
        <v/>
      </c>
      <c r="E2820" t="str">
        <f>IF(RawData!F2820&lt;&gt;"",CONCATENATE(RawData!F2820,", ",LEFT(RawData!G2820,1)),"")</f>
        <v/>
      </c>
      <c r="G2820" s="30" t="str">
        <f t="shared" si="44"/>
        <v/>
      </c>
      <c r="H2820" t="str">
        <f>IF(A2820&lt;&gt;"",VLOOKUP(G2820,ScoreRanges!$C$4:$E$8,3),"")</f>
        <v/>
      </c>
      <c r="J2820" s="30" t="str">
        <f>IF(AND(ConversionTable!$F$2&lt;&gt;"",A2820&lt;&gt;""),VLOOKUP(G2820,ConversionTable!B$2:D$402,3),"")</f>
        <v/>
      </c>
      <c r="K2820" t="str">
        <f>IF(AND(ConversionTable!$F$2&lt;&gt;"",A2820&lt;&gt;""),VLOOKUP(J2820,ConversionTable!I$4:K$7,3),"")</f>
        <v/>
      </c>
      <c r="M2820" t="str">
        <f>IF(A2820&lt;&gt;"",(RawData!AC2820*ScoringModel!$B$11+RawData!AD2820*ScoringModel!$B$21+RawData!AE2820*ScoringModel!$B$31)*0.01,"")</f>
        <v/>
      </c>
      <c r="N2820" t="str">
        <f>IF(A2820&lt;&gt;"",(RawData!H2820*ScoringModel!$B$4+RawData!I2820*ScoringModel!$B$5+RawData!J2820*ScoringModel!$B$6+RawData!K2820*ScoringModel!$B$7+RawData!L2820*ScoringModel!$B$8+RawData!M2820*ScoringModel!$B$9+RawData!N2820*ScoringModel!$B$10)*0.01,"")</f>
        <v/>
      </c>
      <c r="O2820" t="str">
        <f>IF(A2820&lt;&gt;"",(RawData!O2820*ScoringModel!$B$14+RawData!P2820*ScoringModel!$B$15+RawData!Q2820*ScoringModel!$B$16+RawData!R2820*ScoringModel!$B$17+RawData!S2820*ScoringModel!$B$18+RawData!T2820*ScoringModel!$B$19+RawData!U2820*ScoringModel!$B$20)*0.01,"")</f>
        <v/>
      </c>
      <c r="P2820" t="str">
        <f>IF(A2820&lt;&gt;"",(RawData!V2820*ScoringModel!$B$24+RawData!W2820*ScoringModel!$B$25+RawData!X2820*ScoringModel!$B$26+RawData!Y2820*ScoringModel!$B$27+RawData!Z2820*ScoringModel!$B$28+RawData!AA2820*ScoringModel!$B$29+RawData!AB2820*ScoringModel!$B$30)*0.01,"")</f>
        <v/>
      </c>
      <c r="Q2820" s="19"/>
      <c r="R2820" s="19"/>
      <c r="S2820" s="19"/>
      <c r="T2820" s="19"/>
      <c r="U2820" s="19"/>
      <c r="V2820" s="19"/>
    </row>
    <row r="2821" spans="1:22" x14ac:dyDescent="0.25">
      <c r="A2821" t="str">
        <f>IF(RawData!A2821&lt;&gt;"",RawData!A2821,"")</f>
        <v/>
      </c>
      <c r="B2821" t="str">
        <f>IF(RawData!B2821&lt;&gt;"",CONCATENATE(RawData!B2821,", ",RawData!C2821),"")</f>
        <v/>
      </c>
      <c r="C2821" t="str">
        <f>IF(RawData!D2821&lt;&gt;"",RawData!D2821,"")</f>
        <v/>
      </c>
      <c r="D2821" s="28" t="str">
        <f>IF(RawData!E2821&lt;&gt;"",RawData!E2821,"")</f>
        <v/>
      </c>
      <c r="E2821" t="str">
        <f>IF(RawData!F2821&lt;&gt;"",CONCATENATE(RawData!F2821,", ",LEFT(RawData!G2821,1)),"")</f>
        <v/>
      </c>
      <c r="G2821" s="30" t="str">
        <f t="shared" si="44"/>
        <v/>
      </c>
      <c r="H2821" t="str">
        <f>IF(A2821&lt;&gt;"",VLOOKUP(G2821,ScoreRanges!$C$4:$E$8,3),"")</f>
        <v/>
      </c>
      <c r="J2821" s="30" t="str">
        <f>IF(AND(ConversionTable!$F$2&lt;&gt;"",A2821&lt;&gt;""),VLOOKUP(G2821,ConversionTable!B$2:D$402,3),"")</f>
        <v/>
      </c>
      <c r="K2821" t="str">
        <f>IF(AND(ConversionTable!$F$2&lt;&gt;"",A2821&lt;&gt;""),VLOOKUP(J2821,ConversionTable!I$4:K$7,3),"")</f>
        <v/>
      </c>
      <c r="M2821" t="str">
        <f>IF(A2821&lt;&gt;"",(RawData!AC2821*ScoringModel!$B$11+RawData!AD2821*ScoringModel!$B$21+RawData!AE2821*ScoringModel!$B$31)*0.01,"")</f>
        <v/>
      </c>
      <c r="N2821" t="str">
        <f>IF(A2821&lt;&gt;"",(RawData!H2821*ScoringModel!$B$4+RawData!I2821*ScoringModel!$B$5+RawData!J2821*ScoringModel!$B$6+RawData!K2821*ScoringModel!$B$7+RawData!L2821*ScoringModel!$B$8+RawData!M2821*ScoringModel!$B$9+RawData!N2821*ScoringModel!$B$10)*0.01,"")</f>
        <v/>
      </c>
      <c r="O2821" t="str">
        <f>IF(A2821&lt;&gt;"",(RawData!O2821*ScoringModel!$B$14+RawData!P2821*ScoringModel!$B$15+RawData!Q2821*ScoringModel!$B$16+RawData!R2821*ScoringModel!$B$17+RawData!S2821*ScoringModel!$B$18+RawData!T2821*ScoringModel!$B$19+RawData!U2821*ScoringModel!$B$20)*0.01,"")</f>
        <v/>
      </c>
      <c r="P2821" t="str">
        <f>IF(A2821&lt;&gt;"",(RawData!V2821*ScoringModel!$B$24+RawData!W2821*ScoringModel!$B$25+RawData!X2821*ScoringModel!$B$26+RawData!Y2821*ScoringModel!$B$27+RawData!Z2821*ScoringModel!$B$28+RawData!AA2821*ScoringModel!$B$29+RawData!AB2821*ScoringModel!$B$30)*0.01,"")</f>
        <v/>
      </c>
      <c r="Q2821" s="19"/>
      <c r="R2821" s="19"/>
      <c r="S2821" s="19"/>
      <c r="T2821" s="19"/>
      <c r="U2821" s="19"/>
      <c r="V2821" s="19"/>
    </row>
    <row r="2822" spans="1:22" x14ac:dyDescent="0.25">
      <c r="A2822" t="str">
        <f>IF(RawData!A2822&lt;&gt;"",RawData!A2822,"")</f>
        <v/>
      </c>
      <c r="B2822" t="str">
        <f>IF(RawData!B2822&lt;&gt;"",CONCATENATE(RawData!B2822,", ",RawData!C2822),"")</f>
        <v/>
      </c>
      <c r="C2822" t="str">
        <f>IF(RawData!D2822&lt;&gt;"",RawData!D2822,"")</f>
        <v/>
      </c>
      <c r="D2822" s="28" t="str">
        <f>IF(RawData!E2822&lt;&gt;"",RawData!E2822,"")</f>
        <v/>
      </c>
      <c r="E2822" t="str">
        <f>IF(RawData!F2822&lt;&gt;"",CONCATENATE(RawData!F2822,", ",LEFT(RawData!G2822,1)),"")</f>
        <v/>
      </c>
      <c r="G2822" s="30" t="str">
        <f t="shared" si="44"/>
        <v/>
      </c>
      <c r="H2822" t="str">
        <f>IF(A2822&lt;&gt;"",VLOOKUP(G2822,ScoreRanges!$C$4:$E$8,3),"")</f>
        <v/>
      </c>
      <c r="J2822" s="30" t="str">
        <f>IF(AND(ConversionTable!$F$2&lt;&gt;"",A2822&lt;&gt;""),VLOOKUP(G2822,ConversionTable!B$2:D$402,3),"")</f>
        <v/>
      </c>
      <c r="K2822" t="str">
        <f>IF(AND(ConversionTable!$F$2&lt;&gt;"",A2822&lt;&gt;""),VLOOKUP(J2822,ConversionTable!I$4:K$7,3),"")</f>
        <v/>
      </c>
      <c r="M2822" t="str">
        <f>IF(A2822&lt;&gt;"",(RawData!AC2822*ScoringModel!$B$11+RawData!AD2822*ScoringModel!$B$21+RawData!AE2822*ScoringModel!$B$31)*0.01,"")</f>
        <v/>
      </c>
      <c r="N2822" t="str">
        <f>IF(A2822&lt;&gt;"",(RawData!H2822*ScoringModel!$B$4+RawData!I2822*ScoringModel!$B$5+RawData!J2822*ScoringModel!$B$6+RawData!K2822*ScoringModel!$B$7+RawData!L2822*ScoringModel!$B$8+RawData!M2822*ScoringModel!$B$9+RawData!N2822*ScoringModel!$B$10)*0.01,"")</f>
        <v/>
      </c>
      <c r="O2822" t="str">
        <f>IF(A2822&lt;&gt;"",(RawData!O2822*ScoringModel!$B$14+RawData!P2822*ScoringModel!$B$15+RawData!Q2822*ScoringModel!$B$16+RawData!R2822*ScoringModel!$B$17+RawData!S2822*ScoringModel!$B$18+RawData!T2822*ScoringModel!$B$19+RawData!U2822*ScoringModel!$B$20)*0.01,"")</f>
        <v/>
      </c>
      <c r="P2822" t="str">
        <f>IF(A2822&lt;&gt;"",(RawData!V2822*ScoringModel!$B$24+RawData!W2822*ScoringModel!$B$25+RawData!X2822*ScoringModel!$B$26+RawData!Y2822*ScoringModel!$B$27+RawData!Z2822*ScoringModel!$B$28+RawData!AA2822*ScoringModel!$B$29+RawData!AB2822*ScoringModel!$B$30)*0.01,"")</f>
        <v/>
      </c>
      <c r="Q2822" s="19"/>
      <c r="R2822" s="19"/>
      <c r="S2822" s="19"/>
      <c r="T2822" s="19"/>
      <c r="U2822" s="19"/>
      <c r="V2822" s="19"/>
    </row>
    <row r="2823" spans="1:22" x14ac:dyDescent="0.25">
      <c r="A2823" t="str">
        <f>IF(RawData!A2823&lt;&gt;"",RawData!A2823,"")</f>
        <v/>
      </c>
      <c r="B2823" t="str">
        <f>IF(RawData!B2823&lt;&gt;"",CONCATENATE(RawData!B2823,", ",RawData!C2823),"")</f>
        <v/>
      </c>
      <c r="C2823" t="str">
        <f>IF(RawData!D2823&lt;&gt;"",RawData!D2823,"")</f>
        <v/>
      </c>
      <c r="D2823" s="28" t="str">
        <f>IF(RawData!E2823&lt;&gt;"",RawData!E2823,"")</f>
        <v/>
      </c>
      <c r="E2823" t="str">
        <f>IF(RawData!F2823&lt;&gt;"",CONCATENATE(RawData!F2823,", ",LEFT(RawData!G2823,1)),"")</f>
        <v/>
      </c>
      <c r="G2823" s="30" t="str">
        <f t="shared" si="44"/>
        <v/>
      </c>
      <c r="H2823" t="str">
        <f>IF(A2823&lt;&gt;"",VLOOKUP(G2823,ScoreRanges!$C$4:$E$8,3),"")</f>
        <v/>
      </c>
      <c r="J2823" s="30" t="str">
        <f>IF(AND(ConversionTable!$F$2&lt;&gt;"",A2823&lt;&gt;""),VLOOKUP(G2823,ConversionTable!B$2:D$402,3),"")</f>
        <v/>
      </c>
      <c r="K2823" t="str">
        <f>IF(AND(ConversionTable!$F$2&lt;&gt;"",A2823&lt;&gt;""),VLOOKUP(J2823,ConversionTable!I$4:K$7,3),"")</f>
        <v/>
      </c>
      <c r="M2823" t="str">
        <f>IF(A2823&lt;&gt;"",(RawData!AC2823*ScoringModel!$B$11+RawData!AD2823*ScoringModel!$B$21+RawData!AE2823*ScoringModel!$B$31)*0.01,"")</f>
        <v/>
      </c>
      <c r="N2823" t="str">
        <f>IF(A2823&lt;&gt;"",(RawData!H2823*ScoringModel!$B$4+RawData!I2823*ScoringModel!$B$5+RawData!J2823*ScoringModel!$B$6+RawData!K2823*ScoringModel!$B$7+RawData!L2823*ScoringModel!$B$8+RawData!M2823*ScoringModel!$B$9+RawData!N2823*ScoringModel!$B$10)*0.01,"")</f>
        <v/>
      </c>
      <c r="O2823" t="str">
        <f>IF(A2823&lt;&gt;"",(RawData!O2823*ScoringModel!$B$14+RawData!P2823*ScoringModel!$B$15+RawData!Q2823*ScoringModel!$B$16+RawData!R2823*ScoringModel!$B$17+RawData!S2823*ScoringModel!$B$18+RawData!T2823*ScoringModel!$B$19+RawData!U2823*ScoringModel!$B$20)*0.01,"")</f>
        <v/>
      </c>
      <c r="P2823" t="str">
        <f>IF(A2823&lt;&gt;"",(RawData!V2823*ScoringModel!$B$24+RawData!W2823*ScoringModel!$B$25+RawData!X2823*ScoringModel!$B$26+RawData!Y2823*ScoringModel!$B$27+RawData!Z2823*ScoringModel!$B$28+RawData!AA2823*ScoringModel!$B$29+RawData!AB2823*ScoringModel!$B$30)*0.01,"")</f>
        <v/>
      </c>
      <c r="Q2823" s="19"/>
      <c r="R2823" s="19"/>
      <c r="S2823" s="19"/>
      <c r="T2823" s="19"/>
      <c r="U2823" s="19"/>
      <c r="V2823" s="19"/>
    </row>
    <row r="2824" spans="1:22" x14ac:dyDescent="0.25">
      <c r="A2824" t="str">
        <f>IF(RawData!A2824&lt;&gt;"",RawData!A2824,"")</f>
        <v/>
      </c>
      <c r="B2824" t="str">
        <f>IF(RawData!B2824&lt;&gt;"",CONCATENATE(RawData!B2824,", ",RawData!C2824),"")</f>
        <v/>
      </c>
      <c r="C2824" t="str">
        <f>IF(RawData!D2824&lt;&gt;"",RawData!D2824,"")</f>
        <v/>
      </c>
      <c r="D2824" s="28" t="str">
        <f>IF(RawData!E2824&lt;&gt;"",RawData!E2824,"")</f>
        <v/>
      </c>
      <c r="E2824" t="str">
        <f>IF(RawData!F2824&lt;&gt;"",CONCATENATE(RawData!F2824,", ",LEFT(RawData!G2824,1)),"")</f>
        <v/>
      </c>
      <c r="G2824" s="30" t="str">
        <f t="shared" si="44"/>
        <v/>
      </c>
      <c r="H2824" t="str">
        <f>IF(A2824&lt;&gt;"",VLOOKUP(G2824,ScoreRanges!$C$4:$E$8,3),"")</f>
        <v/>
      </c>
      <c r="J2824" s="30" t="str">
        <f>IF(AND(ConversionTable!$F$2&lt;&gt;"",A2824&lt;&gt;""),VLOOKUP(G2824,ConversionTable!B$2:D$402,3),"")</f>
        <v/>
      </c>
      <c r="K2824" t="str">
        <f>IF(AND(ConversionTable!$F$2&lt;&gt;"",A2824&lt;&gt;""),VLOOKUP(J2824,ConversionTable!I$4:K$7,3),"")</f>
        <v/>
      </c>
      <c r="M2824" t="str">
        <f>IF(A2824&lt;&gt;"",(RawData!AC2824*ScoringModel!$B$11+RawData!AD2824*ScoringModel!$B$21+RawData!AE2824*ScoringModel!$B$31)*0.01,"")</f>
        <v/>
      </c>
      <c r="N2824" t="str">
        <f>IF(A2824&lt;&gt;"",(RawData!H2824*ScoringModel!$B$4+RawData!I2824*ScoringModel!$B$5+RawData!J2824*ScoringModel!$B$6+RawData!K2824*ScoringModel!$B$7+RawData!L2824*ScoringModel!$B$8+RawData!M2824*ScoringModel!$B$9+RawData!N2824*ScoringModel!$B$10)*0.01,"")</f>
        <v/>
      </c>
      <c r="O2824" t="str">
        <f>IF(A2824&lt;&gt;"",(RawData!O2824*ScoringModel!$B$14+RawData!P2824*ScoringModel!$B$15+RawData!Q2824*ScoringModel!$B$16+RawData!R2824*ScoringModel!$B$17+RawData!S2824*ScoringModel!$B$18+RawData!T2824*ScoringModel!$B$19+RawData!U2824*ScoringModel!$B$20)*0.01,"")</f>
        <v/>
      </c>
      <c r="P2824" t="str">
        <f>IF(A2824&lt;&gt;"",(RawData!V2824*ScoringModel!$B$24+RawData!W2824*ScoringModel!$B$25+RawData!X2824*ScoringModel!$B$26+RawData!Y2824*ScoringModel!$B$27+RawData!Z2824*ScoringModel!$B$28+RawData!AA2824*ScoringModel!$B$29+RawData!AB2824*ScoringModel!$B$30)*0.01,"")</f>
        <v/>
      </c>
      <c r="Q2824" s="19"/>
      <c r="R2824" s="19"/>
      <c r="S2824" s="19"/>
      <c r="T2824" s="19"/>
      <c r="U2824" s="19"/>
      <c r="V2824" s="19"/>
    </row>
    <row r="2825" spans="1:22" x14ac:dyDescent="0.25">
      <c r="A2825" t="str">
        <f>IF(RawData!A2825&lt;&gt;"",RawData!A2825,"")</f>
        <v/>
      </c>
      <c r="B2825" t="str">
        <f>IF(RawData!B2825&lt;&gt;"",CONCATENATE(RawData!B2825,", ",RawData!C2825),"")</f>
        <v/>
      </c>
      <c r="C2825" t="str">
        <f>IF(RawData!D2825&lt;&gt;"",RawData!D2825,"")</f>
        <v/>
      </c>
      <c r="D2825" s="28" t="str">
        <f>IF(RawData!E2825&lt;&gt;"",RawData!E2825,"")</f>
        <v/>
      </c>
      <c r="E2825" t="str">
        <f>IF(RawData!F2825&lt;&gt;"",CONCATENATE(RawData!F2825,", ",LEFT(RawData!G2825,1)),"")</f>
        <v/>
      </c>
      <c r="G2825" s="30" t="str">
        <f t="shared" si="44"/>
        <v/>
      </c>
      <c r="H2825" t="str">
        <f>IF(A2825&lt;&gt;"",VLOOKUP(G2825,ScoreRanges!$C$4:$E$8,3),"")</f>
        <v/>
      </c>
      <c r="J2825" s="30" t="str">
        <f>IF(AND(ConversionTable!$F$2&lt;&gt;"",A2825&lt;&gt;""),VLOOKUP(G2825,ConversionTable!B$2:D$402,3),"")</f>
        <v/>
      </c>
      <c r="K2825" t="str">
        <f>IF(AND(ConversionTable!$F$2&lt;&gt;"",A2825&lt;&gt;""),VLOOKUP(J2825,ConversionTable!I$4:K$7,3),"")</f>
        <v/>
      </c>
      <c r="M2825" t="str">
        <f>IF(A2825&lt;&gt;"",(RawData!AC2825*ScoringModel!$B$11+RawData!AD2825*ScoringModel!$B$21+RawData!AE2825*ScoringModel!$B$31)*0.01,"")</f>
        <v/>
      </c>
      <c r="N2825" t="str">
        <f>IF(A2825&lt;&gt;"",(RawData!H2825*ScoringModel!$B$4+RawData!I2825*ScoringModel!$B$5+RawData!J2825*ScoringModel!$B$6+RawData!K2825*ScoringModel!$B$7+RawData!L2825*ScoringModel!$B$8+RawData!M2825*ScoringModel!$B$9+RawData!N2825*ScoringModel!$B$10)*0.01,"")</f>
        <v/>
      </c>
      <c r="O2825" t="str">
        <f>IF(A2825&lt;&gt;"",(RawData!O2825*ScoringModel!$B$14+RawData!P2825*ScoringModel!$B$15+RawData!Q2825*ScoringModel!$B$16+RawData!R2825*ScoringModel!$B$17+RawData!S2825*ScoringModel!$B$18+RawData!T2825*ScoringModel!$B$19+RawData!U2825*ScoringModel!$B$20)*0.01,"")</f>
        <v/>
      </c>
      <c r="P2825" t="str">
        <f>IF(A2825&lt;&gt;"",(RawData!V2825*ScoringModel!$B$24+RawData!W2825*ScoringModel!$B$25+RawData!X2825*ScoringModel!$B$26+RawData!Y2825*ScoringModel!$B$27+RawData!Z2825*ScoringModel!$B$28+RawData!AA2825*ScoringModel!$B$29+RawData!AB2825*ScoringModel!$B$30)*0.01,"")</f>
        <v/>
      </c>
      <c r="Q2825" s="19"/>
      <c r="R2825" s="19"/>
      <c r="S2825" s="19"/>
      <c r="T2825" s="19"/>
      <c r="U2825" s="19"/>
      <c r="V2825" s="19"/>
    </row>
    <row r="2826" spans="1:22" x14ac:dyDescent="0.25">
      <c r="A2826" t="str">
        <f>IF(RawData!A2826&lt;&gt;"",RawData!A2826,"")</f>
        <v/>
      </c>
      <c r="B2826" t="str">
        <f>IF(RawData!B2826&lt;&gt;"",CONCATENATE(RawData!B2826,", ",RawData!C2826),"")</f>
        <v/>
      </c>
      <c r="C2826" t="str">
        <f>IF(RawData!D2826&lt;&gt;"",RawData!D2826,"")</f>
        <v/>
      </c>
      <c r="D2826" s="28" t="str">
        <f>IF(RawData!E2826&lt;&gt;"",RawData!E2826,"")</f>
        <v/>
      </c>
      <c r="E2826" t="str">
        <f>IF(RawData!F2826&lt;&gt;"",CONCATENATE(RawData!F2826,", ",LEFT(RawData!G2826,1)),"")</f>
        <v/>
      </c>
      <c r="G2826" s="30" t="str">
        <f t="shared" si="44"/>
        <v/>
      </c>
      <c r="H2826" t="str">
        <f>IF(A2826&lt;&gt;"",VLOOKUP(G2826,ScoreRanges!$C$4:$E$8,3),"")</f>
        <v/>
      </c>
      <c r="J2826" s="30" t="str">
        <f>IF(AND(ConversionTable!$F$2&lt;&gt;"",A2826&lt;&gt;""),VLOOKUP(G2826,ConversionTable!B$2:D$402,3),"")</f>
        <v/>
      </c>
      <c r="K2826" t="str">
        <f>IF(AND(ConversionTable!$F$2&lt;&gt;"",A2826&lt;&gt;""),VLOOKUP(J2826,ConversionTable!I$4:K$7,3),"")</f>
        <v/>
      </c>
      <c r="M2826" t="str">
        <f>IF(A2826&lt;&gt;"",(RawData!AC2826*ScoringModel!$B$11+RawData!AD2826*ScoringModel!$B$21+RawData!AE2826*ScoringModel!$B$31)*0.01,"")</f>
        <v/>
      </c>
      <c r="N2826" t="str">
        <f>IF(A2826&lt;&gt;"",(RawData!H2826*ScoringModel!$B$4+RawData!I2826*ScoringModel!$B$5+RawData!J2826*ScoringModel!$B$6+RawData!K2826*ScoringModel!$B$7+RawData!L2826*ScoringModel!$B$8+RawData!M2826*ScoringModel!$B$9+RawData!N2826*ScoringModel!$B$10)*0.01,"")</f>
        <v/>
      </c>
      <c r="O2826" t="str">
        <f>IF(A2826&lt;&gt;"",(RawData!O2826*ScoringModel!$B$14+RawData!P2826*ScoringModel!$B$15+RawData!Q2826*ScoringModel!$B$16+RawData!R2826*ScoringModel!$B$17+RawData!S2826*ScoringModel!$B$18+RawData!T2826*ScoringModel!$B$19+RawData!U2826*ScoringModel!$B$20)*0.01,"")</f>
        <v/>
      </c>
      <c r="P2826" t="str">
        <f>IF(A2826&lt;&gt;"",(RawData!V2826*ScoringModel!$B$24+RawData!W2826*ScoringModel!$B$25+RawData!X2826*ScoringModel!$B$26+RawData!Y2826*ScoringModel!$B$27+RawData!Z2826*ScoringModel!$B$28+RawData!AA2826*ScoringModel!$B$29+RawData!AB2826*ScoringModel!$B$30)*0.01,"")</f>
        <v/>
      </c>
      <c r="Q2826" s="19"/>
      <c r="R2826" s="19"/>
      <c r="S2826" s="19"/>
      <c r="T2826" s="19"/>
      <c r="U2826" s="19"/>
      <c r="V2826" s="19"/>
    </row>
    <row r="2827" spans="1:22" x14ac:dyDescent="0.25">
      <c r="A2827" t="str">
        <f>IF(RawData!A2827&lt;&gt;"",RawData!A2827,"")</f>
        <v/>
      </c>
      <c r="B2827" t="str">
        <f>IF(RawData!B2827&lt;&gt;"",CONCATENATE(RawData!B2827,", ",RawData!C2827),"")</f>
        <v/>
      </c>
      <c r="C2827" t="str">
        <f>IF(RawData!D2827&lt;&gt;"",RawData!D2827,"")</f>
        <v/>
      </c>
      <c r="D2827" s="28" t="str">
        <f>IF(RawData!E2827&lt;&gt;"",RawData!E2827,"")</f>
        <v/>
      </c>
      <c r="E2827" t="str">
        <f>IF(RawData!F2827&lt;&gt;"",CONCATENATE(RawData!F2827,", ",LEFT(RawData!G2827,1)),"")</f>
        <v/>
      </c>
      <c r="G2827" s="30" t="str">
        <f t="shared" si="44"/>
        <v/>
      </c>
      <c r="H2827" t="str">
        <f>IF(A2827&lt;&gt;"",VLOOKUP(G2827,ScoreRanges!$C$4:$E$8,3),"")</f>
        <v/>
      </c>
      <c r="J2827" s="30" t="str">
        <f>IF(AND(ConversionTable!$F$2&lt;&gt;"",A2827&lt;&gt;""),VLOOKUP(G2827,ConversionTable!B$2:D$402,3),"")</f>
        <v/>
      </c>
      <c r="K2827" t="str">
        <f>IF(AND(ConversionTable!$F$2&lt;&gt;"",A2827&lt;&gt;""),VLOOKUP(J2827,ConversionTable!I$4:K$7,3),"")</f>
        <v/>
      </c>
      <c r="M2827" t="str">
        <f>IF(A2827&lt;&gt;"",(RawData!AC2827*ScoringModel!$B$11+RawData!AD2827*ScoringModel!$B$21+RawData!AE2827*ScoringModel!$B$31)*0.01,"")</f>
        <v/>
      </c>
      <c r="N2827" t="str">
        <f>IF(A2827&lt;&gt;"",(RawData!H2827*ScoringModel!$B$4+RawData!I2827*ScoringModel!$B$5+RawData!J2827*ScoringModel!$B$6+RawData!K2827*ScoringModel!$B$7+RawData!L2827*ScoringModel!$B$8+RawData!M2827*ScoringModel!$B$9+RawData!N2827*ScoringModel!$B$10)*0.01,"")</f>
        <v/>
      </c>
      <c r="O2827" t="str">
        <f>IF(A2827&lt;&gt;"",(RawData!O2827*ScoringModel!$B$14+RawData!P2827*ScoringModel!$B$15+RawData!Q2827*ScoringModel!$B$16+RawData!R2827*ScoringModel!$B$17+RawData!S2827*ScoringModel!$B$18+RawData!T2827*ScoringModel!$B$19+RawData!U2827*ScoringModel!$B$20)*0.01,"")</f>
        <v/>
      </c>
      <c r="P2827" t="str">
        <f>IF(A2827&lt;&gt;"",(RawData!V2827*ScoringModel!$B$24+RawData!W2827*ScoringModel!$B$25+RawData!X2827*ScoringModel!$B$26+RawData!Y2827*ScoringModel!$B$27+RawData!Z2827*ScoringModel!$B$28+RawData!AA2827*ScoringModel!$B$29+RawData!AB2827*ScoringModel!$B$30)*0.01,"")</f>
        <v/>
      </c>
      <c r="Q2827" s="19"/>
      <c r="R2827" s="19"/>
      <c r="S2827" s="19"/>
      <c r="T2827" s="19"/>
      <c r="U2827" s="19"/>
      <c r="V2827" s="19"/>
    </row>
    <row r="2828" spans="1:22" x14ac:dyDescent="0.25">
      <c r="A2828" t="str">
        <f>IF(RawData!A2828&lt;&gt;"",RawData!A2828,"")</f>
        <v/>
      </c>
      <c r="B2828" t="str">
        <f>IF(RawData!B2828&lt;&gt;"",CONCATENATE(RawData!B2828,", ",RawData!C2828),"")</f>
        <v/>
      </c>
      <c r="C2828" t="str">
        <f>IF(RawData!D2828&lt;&gt;"",RawData!D2828,"")</f>
        <v/>
      </c>
      <c r="D2828" s="28" t="str">
        <f>IF(RawData!E2828&lt;&gt;"",RawData!E2828,"")</f>
        <v/>
      </c>
      <c r="E2828" t="str">
        <f>IF(RawData!F2828&lt;&gt;"",CONCATENATE(RawData!F2828,", ",LEFT(RawData!G2828,1)),"")</f>
        <v/>
      </c>
      <c r="G2828" s="30" t="str">
        <f t="shared" si="44"/>
        <v/>
      </c>
      <c r="H2828" t="str">
        <f>IF(A2828&lt;&gt;"",VLOOKUP(G2828,ScoreRanges!$C$4:$E$8,3),"")</f>
        <v/>
      </c>
      <c r="J2828" s="30" t="str">
        <f>IF(AND(ConversionTable!$F$2&lt;&gt;"",A2828&lt;&gt;""),VLOOKUP(G2828,ConversionTable!B$2:D$402,3),"")</f>
        <v/>
      </c>
      <c r="K2828" t="str">
        <f>IF(AND(ConversionTable!$F$2&lt;&gt;"",A2828&lt;&gt;""),VLOOKUP(J2828,ConversionTable!I$4:K$7,3),"")</f>
        <v/>
      </c>
      <c r="M2828" t="str">
        <f>IF(A2828&lt;&gt;"",(RawData!AC2828*ScoringModel!$B$11+RawData!AD2828*ScoringModel!$B$21+RawData!AE2828*ScoringModel!$B$31)*0.01,"")</f>
        <v/>
      </c>
      <c r="N2828" t="str">
        <f>IF(A2828&lt;&gt;"",(RawData!H2828*ScoringModel!$B$4+RawData!I2828*ScoringModel!$B$5+RawData!J2828*ScoringModel!$B$6+RawData!K2828*ScoringModel!$B$7+RawData!L2828*ScoringModel!$B$8+RawData!M2828*ScoringModel!$B$9+RawData!N2828*ScoringModel!$B$10)*0.01,"")</f>
        <v/>
      </c>
      <c r="O2828" t="str">
        <f>IF(A2828&lt;&gt;"",(RawData!O2828*ScoringModel!$B$14+RawData!P2828*ScoringModel!$B$15+RawData!Q2828*ScoringModel!$B$16+RawData!R2828*ScoringModel!$B$17+RawData!S2828*ScoringModel!$B$18+RawData!T2828*ScoringModel!$B$19+RawData!U2828*ScoringModel!$B$20)*0.01,"")</f>
        <v/>
      </c>
      <c r="P2828" t="str">
        <f>IF(A2828&lt;&gt;"",(RawData!V2828*ScoringModel!$B$24+RawData!W2828*ScoringModel!$B$25+RawData!X2828*ScoringModel!$B$26+RawData!Y2828*ScoringModel!$B$27+RawData!Z2828*ScoringModel!$B$28+RawData!AA2828*ScoringModel!$B$29+RawData!AB2828*ScoringModel!$B$30)*0.01,"")</f>
        <v/>
      </c>
      <c r="Q2828" s="19"/>
      <c r="R2828" s="19"/>
      <c r="S2828" s="19"/>
      <c r="T2828" s="19"/>
      <c r="U2828" s="19"/>
      <c r="V2828" s="19"/>
    </row>
    <row r="2829" spans="1:22" x14ac:dyDescent="0.25">
      <c r="A2829" t="str">
        <f>IF(RawData!A2829&lt;&gt;"",RawData!A2829,"")</f>
        <v/>
      </c>
      <c r="B2829" t="str">
        <f>IF(RawData!B2829&lt;&gt;"",CONCATENATE(RawData!B2829,", ",RawData!C2829),"")</f>
        <v/>
      </c>
      <c r="C2829" t="str">
        <f>IF(RawData!D2829&lt;&gt;"",RawData!D2829,"")</f>
        <v/>
      </c>
      <c r="D2829" s="28" t="str">
        <f>IF(RawData!E2829&lt;&gt;"",RawData!E2829,"")</f>
        <v/>
      </c>
      <c r="E2829" t="str">
        <f>IF(RawData!F2829&lt;&gt;"",CONCATENATE(RawData!F2829,", ",LEFT(RawData!G2829,1)),"")</f>
        <v/>
      </c>
      <c r="G2829" s="30" t="str">
        <f t="shared" si="44"/>
        <v/>
      </c>
      <c r="H2829" t="str">
        <f>IF(A2829&lt;&gt;"",VLOOKUP(G2829,ScoreRanges!$C$4:$E$8,3),"")</f>
        <v/>
      </c>
      <c r="J2829" s="30" t="str">
        <f>IF(AND(ConversionTable!$F$2&lt;&gt;"",A2829&lt;&gt;""),VLOOKUP(G2829,ConversionTable!B$2:D$402,3),"")</f>
        <v/>
      </c>
      <c r="K2829" t="str">
        <f>IF(AND(ConversionTable!$F$2&lt;&gt;"",A2829&lt;&gt;""),VLOOKUP(J2829,ConversionTable!I$4:K$7,3),"")</f>
        <v/>
      </c>
      <c r="M2829" t="str">
        <f>IF(A2829&lt;&gt;"",(RawData!AC2829*ScoringModel!$B$11+RawData!AD2829*ScoringModel!$B$21+RawData!AE2829*ScoringModel!$B$31)*0.01,"")</f>
        <v/>
      </c>
      <c r="N2829" t="str">
        <f>IF(A2829&lt;&gt;"",(RawData!H2829*ScoringModel!$B$4+RawData!I2829*ScoringModel!$B$5+RawData!J2829*ScoringModel!$B$6+RawData!K2829*ScoringModel!$B$7+RawData!L2829*ScoringModel!$B$8+RawData!M2829*ScoringModel!$B$9+RawData!N2829*ScoringModel!$B$10)*0.01,"")</f>
        <v/>
      </c>
      <c r="O2829" t="str">
        <f>IF(A2829&lt;&gt;"",(RawData!O2829*ScoringModel!$B$14+RawData!P2829*ScoringModel!$B$15+RawData!Q2829*ScoringModel!$B$16+RawData!R2829*ScoringModel!$B$17+RawData!S2829*ScoringModel!$B$18+RawData!T2829*ScoringModel!$B$19+RawData!U2829*ScoringModel!$B$20)*0.01,"")</f>
        <v/>
      </c>
      <c r="P2829" t="str">
        <f>IF(A2829&lt;&gt;"",(RawData!V2829*ScoringModel!$B$24+RawData!W2829*ScoringModel!$B$25+RawData!X2829*ScoringModel!$B$26+RawData!Y2829*ScoringModel!$B$27+RawData!Z2829*ScoringModel!$B$28+RawData!AA2829*ScoringModel!$B$29+RawData!AB2829*ScoringModel!$B$30)*0.01,"")</f>
        <v/>
      </c>
      <c r="Q2829" s="19"/>
      <c r="R2829" s="19"/>
      <c r="S2829" s="19"/>
      <c r="T2829" s="19"/>
      <c r="U2829" s="19"/>
      <c r="V2829" s="19"/>
    </row>
    <row r="2830" spans="1:22" x14ac:dyDescent="0.25">
      <c r="A2830" t="str">
        <f>IF(RawData!A2830&lt;&gt;"",RawData!A2830,"")</f>
        <v/>
      </c>
      <c r="B2830" t="str">
        <f>IF(RawData!B2830&lt;&gt;"",CONCATENATE(RawData!B2830,", ",RawData!C2830),"")</f>
        <v/>
      </c>
      <c r="C2830" t="str">
        <f>IF(RawData!D2830&lt;&gt;"",RawData!D2830,"")</f>
        <v/>
      </c>
      <c r="D2830" s="28" t="str">
        <f>IF(RawData!E2830&lt;&gt;"",RawData!E2830,"")</f>
        <v/>
      </c>
      <c r="E2830" t="str">
        <f>IF(RawData!F2830&lt;&gt;"",CONCATENATE(RawData!F2830,", ",LEFT(RawData!G2830,1)),"")</f>
        <v/>
      </c>
      <c r="G2830" s="30" t="str">
        <f t="shared" si="44"/>
        <v/>
      </c>
      <c r="H2830" t="str">
        <f>IF(A2830&lt;&gt;"",VLOOKUP(G2830,ScoreRanges!$C$4:$E$8,3),"")</f>
        <v/>
      </c>
      <c r="J2830" s="30" t="str">
        <f>IF(AND(ConversionTable!$F$2&lt;&gt;"",A2830&lt;&gt;""),VLOOKUP(G2830,ConversionTable!B$2:D$402,3),"")</f>
        <v/>
      </c>
      <c r="K2830" t="str">
        <f>IF(AND(ConversionTable!$F$2&lt;&gt;"",A2830&lt;&gt;""),VLOOKUP(J2830,ConversionTable!I$4:K$7,3),"")</f>
        <v/>
      </c>
      <c r="M2830" t="str">
        <f>IF(A2830&lt;&gt;"",(RawData!AC2830*ScoringModel!$B$11+RawData!AD2830*ScoringModel!$B$21+RawData!AE2830*ScoringModel!$B$31)*0.01,"")</f>
        <v/>
      </c>
      <c r="N2830" t="str">
        <f>IF(A2830&lt;&gt;"",(RawData!H2830*ScoringModel!$B$4+RawData!I2830*ScoringModel!$B$5+RawData!J2830*ScoringModel!$B$6+RawData!K2830*ScoringModel!$B$7+RawData!L2830*ScoringModel!$B$8+RawData!M2830*ScoringModel!$B$9+RawData!N2830*ScoringModel!$B$10)*0.01,"")</f>
        <v/>
      </c>
      <c r="O2830" t="str">
        <f>IF(A2830&lt;&gt;"",(RawData!O2830*ScoringModel!$B$14+RawData!P2830*ScoringModel!$B$15+RawData!Q2830*ScoringModel!$B$16+RawData!R2830*ScoringModel!$B$17+RawData!S2830*ScoringModel!$B$18+RawData!T2830*ScoringModel!$B$19+RawData!U2830*ScoringModel!$B$20)*0.01,"")</f>
        <v/>
      </c>
      <c r="P2830" t="str">
        <f>IF(A2830&lt;&gt;"",(RawData!V2830*ScoringModel!$B$24+RawData!W2830*ScoringModel!$B$25+RawData!X2830*ScoringModel!$B$26+RawData!Y2830*ScoringModel!$B$27+RawData!Z2830*ScoringModel!$B$28+RawData!AA2830*ScoringModel!$B$29+RawData!AB2830*ScoringModel!$B$30)*0.01,"")</f>
        <v/>
      </c>
      <c r="Q2830" s="19"/>
      <c r="R2830" s="19"/>
      <c r="S2830" s="19"/>
      <c r="T2830" s="19"/>
      <c r="U2830" s="19"/>
      <c r="V2830" s="19"/>
    </row>
    <row r="2831" spans="1:22" x14ac:dyDescent="0.25">
      <c r="A2831" t="str">
        <f>IF(RawData!A2831&lt;&gt;"",RawData!A2831,"")</f>
        <v/>
      </c>
      <c r="B2831" t="str">
        <f>IF(RawData!B2831&lt;&gt;"",CONCATENATE(RawData!B2831,", ",RawData!C2831),"")</f>
        <v/>
      </c>
      <c r="C2831" t="str">
        <f>IF(RawData!D2831&lt;&gt;"",RawData!D2831,"")</f>
        <v/>
      </c>
      <c r="D2831" s="28" t="str">
        <f>IF(RawData!E2831&lt;&gt;"",RawData!E2831,"")</f>
        <v/>
      </c>
      <c r="E2831" t="str">
        <f>IF(RawData!F2831&lt;&gt;"",CONCATENATE(RawData!F2831,", ",LEFT(RawData!G2831,1)),"")</f>
        <v/>
      </c>
      <c r="G2831" s="30" t="str">
        <f t="shared" si="44"/>
        <v/>
      </c>
      <c r="H2831" t="str">
        <f>IF(A2831&lt;&gt;"",VLOOKUP(G2831,ScoreRanges!$C$4:$E$8,3),"")</f>
        <v/>
      </c>
      <c r="J2831" s="30" t="str">
        <f>IF(AND(ConversionTable!$F$2&lt;&gt;"",A2831&lt;&gt;""),VLOOKUP(G2831,ConversionTable!B$2:D$402,3),"")</f>
        <v/>
      </c>
      <c r="K2831" t="str">
        <f>IF(AND(ConversionTable!$F$2&lt;&gt;"",A2831&lt;&gt;""),VLOOKUP(J2831,ConversionTable!I$4:K$7,3),"")</f>
        <v/>
      </c>
      <c r="M2831" t="str">
        <f>IF(A2831&lt;&gt;"",(RawData!AC2831*ScoringModel!$B$11+RawData!AD2831*ScoringModel!$B$21+RawData!AE2831*ScoringModel!$B$31)*0.01,"")</f>
        <v/>
      </c>
      <c r="N2831" t="str">
        <f>IF(A2831&lt;&gt;"",(RawData!H2831*ScoringModel!$B$4+RawData!I2831*ScoringModel!$B$5+RawData!J2831*ScoringModel!$B$6+RawData!K2831*ScoringModel!$B$7+RawData!L2831*ScoringModel!$B$8+RawData!M2831*ScoringModel!$B$9+RawData!N2831*ScoringModel!$B$10)*0.01,"")</f>
        <v/>
      </c>
      <c r="O2831" t="str">
        <f>IF(A2831&lt;&gt;"",(RawData!O2831*ScoringModel!$B$14+RawData!P2831*ScoringModel!$B$15+RawData!Q2831*ScoringModel!$B$16+RawData!R2831*ScoringModel!$B$17+RawData!S2831*ScoringModel!$B$18+RawData!T2831*ScoringModel!$B$19+RawData!U2831*ScoringModel!$B$20)*0.01,"")</f>
        <v/>
      </c>
      <c r="P2831" t="str">
        <f>IF(A2831&lt;&gt;"",(RawData!V2831*ScoringModel!$B$24+RawData!W2831*ScoringModel!$B$25+RawData!X2831*ScoringModel!$B$26+RawData!Y2831*ScoringModel!$B$27+RawData!Z2831*ScoringModel!$B$28+RawData!AA2831*ScoringModel!$B$29+RawData!AB2831*ScoringModel!$B$30)*0.01,"")</f>
        <v/>
      </c>
      <c r="Q2831" s="19"/>
      <c r="R2831" s="19"/>
      <c r="S2831" s="19"/>
      <c r="T2831" s="19"/>
      <c r="U2831" s="19"/>
      <c r="V2831" s="19"/>
    </row>
    <row r="2832" spans="1:22" x14ac:dyDescent="0.25">
      <c r="A2832" t="str">
        <f>IF(RawData!A2832&lt;&gt;"",RawData!A2832,"")</f>
        <v/>
      </c>
      <c r="B2832" t="str">
        <f>IF(RawData!B2832&lt;&gt;"",CONCATENATE(RawData!B2832,", ",RawData!C2832),"")</f>
        <v/>
      </c>
      <c r="C2832" t="str">
        <f>IF(RawData!D2832&lt;&gt;"",RawData!D2832,"")</f>
        <v/>
      </c>
      <c r="D2832" s="28" t="str">
        <f>IF(RawData!E2832&lt;&gt;"",RawData!E2832,"")</f>
        <v/>
      </c>
      <c r="E2832" t="str">
        <f>IF(RawData!F2832&lt;&gt;"",CONCATENATE(RawData!F2832,", ",LEFT(RawData!G2832,1)),"")</f>
        <v/>
      </c>
      <c r="G2832" s="30" t="str">
        <f t="shared" si="44"/>
        <v/>
      </c>
      <c r="H2832" t="str">
        <f>IF(A2832&lt;&gt;"",VLOOKUP(G2832,ScoreRanges!$C$4:$E$8,3),"")</f>
        <v/>
      </c>
      <c r="J2832" s="30" t="str">
        <f>IF(AND(ConversionTable!$F$2&lt;&gt;"",A2832&lt;&gt;""),VLOOKUP(G2832,ConversionTable!B$2:D$402,3),"")</f>
        <v/>
      </c>
      <c r="K2832" t="str">
        <f>IF(AND(ConversionTable!$F$2&lt;&gt;"",A2832&lt;&gt;""),VLOOKUP(J2832,ConversionTable!I$4:K$7,3),"")</f>
        <v/>
      </c>
      <c r="M2832" t="str">
        <f>IF(A2832&lt;&gt;"",(RawData!AC2832*ScoringModel!$B$11+RawData!AD2832*ScoringModel!$B$21+RawData!AE2832*ScoringModel!$B$31)*0.01,"")</f>
        <v/>
      </c>
      <c r="N2832" t="str">
        <f>IF(A2832&lt;&gt;"",(RawData!H2832*ScoringModel!$B$4+RawData!I2832*ScoringModel!$B$5+RawData!J2832*ScoringModel!$B$6+RawData!K2832*ScoringModel!$B$7+RawData!L2832*ScoringModel!$B$8+RawData!M2832*ScoringModel!$B$9+RawData!N2832*ScoringModel!$B$10)*0.01,"")</f>
        <v/>
      </c>
      <c r="O2832" t="str">
        <f>IF(A2832&lt;&gt;"",(RawData!O2832*ScoringModel!$B$14+RawData!P2832*ScoringModel!$B$15+RawData!Q2832*ScoringModel!$B$16+RawData!R2832*ScoringModel!$B$17+RawData!S2832*ScoringModel!$B$18+RawData!T2832*ScoringModel!$B$19+RawData!U2832*ScoringModel!$B$20)*0.01,"")</f>
        <v/>
      </c>
      <c r="P2832" t="str">
        <f>IF(A2832&lt;&gt;"",(RawData!V2832*ScoringModel!$B$24+RawData!W2832*ScoringModel!$B$25+RawData!X2832*ScoringModel!$B$26+RawData!Y2832*ScoringModel!$B$27+RawData!Z2832*ScoringModel!$B$28+RawData!AA2832*ScoringModel!$B$29+RawData!AB2832*ScoringModel!$B$30)*0.01,"")</f>
        <v/>
      </c>
      <c r="Q2832" s="19"/>
      <c r="R2832" s="19"/>
      <c r="S2832" s="19"/>
      <c r="T2832" s="19"/>
      <c r="U2832" s="19"/>
      <c r="V2832" s="19"/>
    </row>
    <row r="2833" spans="1:22" x14ac:dyDescent="0.25">
      <c r="A2833" t="str">
        <f>IF(RawData!A2833&lt;&gt;"",RawData!A2833,"")</f>
        <v/>
      </c>
      <c r="B2833" t="str">
        <f>IF(RawData!B2833&lt;&gt;"",CONCATENATE(RawData!B2833,", ",RawData!C2833),"")</f>
        <v/>
      </c>
      <c r="C2833" t="str">
        <f>IF(RawData!D2833&lt;&gt;"",RawData!D2833,"")</f>
        <v/>
      </c>
      <c r="D2833" s="28" t="str">
        <f>IF(RawData!E2833&lt;&gt;"",RawData!E2833,"")</f>
        <v/>
      </c>
      <c r="E2833" t="str">
        <f>IF(RawData!F2833&lt;&gt;"",CONCATENATE(RawData!F2833,", ",LEFT(RawData!G2833,1)),"")</f>
        <v/>
      </c>
      <c r="G2833" s="30" t="str">
        <f t="shared" si="44"/>
        <v/>
      </c>
      <c r="H2833" t="str">
        <f>IF(A2833&lt;&gt;"",VLOOKUP(G2833,ScoreRanges!$C$4:$E$8,3),"")</f>
        <v/>
      </c>
      <c r="J2833" s="30" t="str">
        <f>IF(AND(ConversionTable!$F$2&lt;&gt;"",A2833&lt;&gt;""),VLOOKUP(G2833,ConversionTable!B$2:D$402,3),"")</f>
        <v/>
      </c>
      <c r="K2833" t="str">
        <f>IF(AND(ConversionTable!$F$2&lt;&gt;"",A2833&lt;&gt;""),VLOOKUP(J2833,ConversionTable!I$4:K$7,3),"")</f>
        <v/>
      </c>
      <c r="M2833" t="str">
        <f>IF(A2833&lt;&gt;"",(RawData!AC2833*ScoringModel!$B$11+RawData!AD2833*ScoringModel!$B$21+RawData!AE2833*ScoringModel!$B$31)*0.01,"")</f>
        <v/>
      </c>
      <c r="N2833" t="str">
        <f>IF(A2833&lt;&gt;"",(RawData!H2833*ScoringModel!$B$4+RawData!I2833*ScoringModel!$B$5+RawData!J2833*ScoringModel!$B$6+RawData!K2833*ScoringModel!$B$7+RawData!L2833*ScoringModel!$B$8+RawData!M2833*ScoringModel!$B$9+RawData!N2833*ScoringModel!$B$10)*0.01,"")</f>
        <v/>
      </c>
      <c r="O2833" t="str">
        <f>IF(A2833&lt;&gt;"",(RawData!O2833*ScoringModel!$B$14+RawData!P2833*ScoringModel!$B$15+RawData!Q2833*ScoringModel!$B$16+RawData!R2833*ScoringModel!$B$17+RawData!S2833*ScoringModel!$B$18+RawData!T2833*ScoringModel!$B$19+RawData!U2833*ScoringModel!$B$20)*0.01,"")</f>
        <v/>
      </c>
      <c r="P2833" t="str">
        <f>IF(A2833&lt;&gt;"",(RawData!V2833*ScoringModel!$B$24+RawData!W2833*ScoringModel!$B$25+RawData!X2833*ScoringModel!$B$26+RawData!Y2833*ScoringModel!$B$27+RawData!Z2833*ScoringModel!$B$28+RawData!AA2833*ScoringModel!$B$29+RawData!AB2833*ScoringModel!$B$30)*0.01,"")</f>
        <v/>
      </c>
      <c r="Q2833" s="19"/>
      <c r="R2833" s="19"/>
      <c r="S2833" s="19"/>
      <c r="T2833" s="19"/>
      <c r="U2833" s="19"/>
      <c r="V2833" s="19"/>
    </row>
    <row r="2834" spans="1:22" x14ac:dyDescent="0.25">
      <c r="A2834" t="str">
        <f>IF(RawData!A2834&lt;&gt;"",RawData!A2834,"")</f>
        <v/>
      </c>
      <c r="B2834" t="str">
        <f>IF(RawData!B2834&lt;&gt;"",CONCATENATE(RawData!B2834,", ",RawData!C2834),"")</f>
        <v/>
      </c>
      <c r="C2834" t="str">
        <f>IF(RawData!D2834&lt;&gt;"",RawData!D2834,"")</f>
        <v/>
      </c>
      <c r="D2834" s="28" t="str">
        <f>IF(RawData!E2834&lt;&gt;"",RawData!E2834,"")</f>
        <v/>
      </c>
      <c r="E2834" t="str">
        <f>IF(RawData!F2834&lt;&gt;"",CONCATENATE(RawData!F2834,", ",LEFT(RawData!G2834,1)),"")</f>
        <v/>
      </c>
      <c r="G2834" s="30" t="str">
        <f t="shared" si="44"/>
        <v/>
      </c>
      <c r="H2834" t="str">
        <f>IF(A2834&lt;&gt;"",VLOOKUP(G2834,ScoreRanges!$C$4:$E$8,3),"")</f>
        <v/>
      </c>
      <c r="J2834" s="30" t="str">
        <f>IF(AND(ConversionTable!$F$2&lt;&gt;"",A2834&lt;&gt;""),VLOOKUP(G2834,ConversionTable!B$2:D$402,3),"")</f>
        <v/>
      </c>
      <c r="K2834" t="str">
        <f>IF(AND(ConversionTable!$F$2&lt;&gt;"",A2834&lt;&gt;""),VLOOKUP(J2834,ConversionTable!I$4:K$7,3),"")</f>
        <v/>
      </c>
      <c r="M2834" t="str">
        <f>IF(A2834&lt;&gt;"",(RawData!AC2834*ScoringModel!$B$11+RawData!AD2834*ScoringModel!$B$21+RawData!AE2834*ScoringModel!$B$31)*0.01,"")</f>
        <v/>
      </c>
      <c r="N2834" t="str">
        <f>IF(A2834&lt;&gt;"",(RawData!H2834*ScoringModel!$B$4+RawData!I2834*ScoringModel!$B$5+RawData!J2834*ScoringModel!$B$6+RawData!K2834*ScoringModel!$B$7+RawData!L2834*ScoringModel!$B$8+RawData!M2834*ScoringModel!$B$9+RawData!N2834*ScoringModel!$B$10)*0.01,"")</f>
        <v/>
      </c>
      <c r="O2834" t="str">
        <f>IF(A2834&lt;&gt;"",(RawData!O2834*ScoringModel!$B$14+RawData!P2834*ScoringModel!$B$15+RawData!Q2834*ScoringModel!$B$16+RawData!R2834*ScoringModel!$B$17+RawData!S2834*ScoringModel!$B$18+RawData!T2834*ScoringModel!$B$19+RawData!U2834*ScoringModel!$B$20)*0.01,"")</f>
        <v/>
      </c>
      <c r="P2834" t="str">
        <f>IF(A2834&lt;&gt;"",(RawData!V2834*ScoringModel!$B$24+RawData!W2834*ScoringModel!$B$25+RawData!X2834*ScoringModel!$B$26+RawData!Y2834*ScoringModel!$B$27+RawData!Z2834*ScoringModel!$B$28+RawData!AA2834*ScoringModel!$B$29+RawData!AB2834*ScoringModel!$B$30)*0.01,"")</f>
        <v/>
      </c>
      <c r="Q2834" s="19"/>
      <c r="R2834" s="19"/>
      <c r="S2834" s="19"/>
      <c r="T2834" s="19"/>
      <c r="U2834" s="19"/>
      <c r="V2834" s="19"/>
    </row>
    <row r="2835" spans="1:22" x14ac:dyDescent="0.25">
      <c r="A2835" t="str">
        <f>IF(RawData!A2835&lt;&gt;"",RawData!A2835,"")</f>
        <v/>
      </c>
      <c r="B2835" t="str">
        <f>IF(RawData!B2835&lt;&gt;"",CONCATENATE(RawData!B2835,", ",RawData!C2835),"")</f>
        <v/>
      </c>
      <c r="C2835" t="str">
        <f>IF(RawData!D2835&lt;&gt;"",RawData!D2835,"")</f>
        <v/>
      </c>
      <c r="D2835" s="28" t="str">
        <f>IF(RawData!E2835&lt;&gt;"",RawData!E2835,"")</f>
        <v/>
      </c>
      <c r="E2835" t="str">
        <f>IF(RawData!F2835&lt;&gt;"",CONCATENATE(RawData!F2835,", ",LEFT(RawData!G2835,1)),"")</f>
        <v/>
      </c>
      <c r="G2835" s="30" t="str">
        <f t="shared" si="44"/>
        <v/>
      </c>
      <c r="H2835" t="str">
        <f>IF(A2835&lt;&gt;"",VLOOKUP(G2835,ScoreRanges!$C$4:$E$8,3),"")</f>
        <v/>
      </c>
      <c r="J2835" s="30" t="str">
        <f>IF(AND(ConversionTable!$F$2&lt;&gt;"",A2835&lt;&gt;""),VLOOKUP(G2835,ConversionTable!B$2:D$402,3),"")</f>
        <v/>
      </c>
      <c r="K2835" t="str">
        <f>IF(AND(ConversionTable!$F$2&lt;&gt;"",A2835&lt;&gt;""),VLOOKUP(J2835,ConversionTable!I$4:K$7,3),"")</f>
        <v/>
      </c>
      <c r="M2835" t="str">
        <f>IF(A2835&lt;&gt;"",(RawData!AC2835*ScoringModel!$B$11+RawData!AD2835*ScoringModel!$B$21+RawData!AE2835*ScoringModel!$B$31)*0.01,"")</f>
        <v/>
      </c>
      <c r="N2835" t="str">
        <f>IF(A2835&lt;&gt;"",(RawData!H2835*ScoringModel!$B$4+RawData!I2835*ScoringModel!$B$5+RawData!J2835*ScoringModel!$B$6+RawData!K2835*ScoringModel!$B$7+RawData!L2835*ScoringModel!$B$8+RawData!M2835*ScoringModel!$B$9+RawData!N2835*ScoringModel!$B$10)*0.01,"")</f>
        <v/>
      </c>
      <c r="O2835" t="str">
        <f>IF(A2835&lt;&gt;"",(RawData!O2835*ScoringModel!$B$14+RawData!P2835*ScoringModel!$B$15+RawData!Q2835*ScoringModel!$B$16+RawData!R2835*ScoringModel!$B$17+RawData!S2835*ScoringModel!$B$18+RawData!T2835*ScoringModel!$B$19+RawData!U2835*ScoringModel!$B$20)*0.01,"")</f>
        <v/>
      </c>
      <c r="P2835" t="str">
        <f>IF(A2835&lt;&gt;"",(RawData!V2835*ScoringModel!$B$24+RawData!W2835*ScoringModel!$B$25+RawData!X2835*ScoringModel!$B$26+RawData!Y2835*ScoringModel!$B$27+RawData!Z2835*ScoringModel!$B$28+RawData!AA2835*ScoringModel!$B$29+RawData!AB2835*ScoringModel!$B$30)*0.01,"")</f>
        <v/>
      </c>
      <c r="Q2835" s="19"/>
      <c r="R2835" s="19"/>
      <c r="S2835" s="19"/>
      <c r="T2835" s="19"/>
      <c r="U2835" s="19"/>
      <c r="V2835" s="19"/>
    </row>
    <row r="2836" spans="1:22" x14ac:dyDescent="0.25">
      <c r="A2836" t="str">
        <f>IF(RawData!A2836&lt;&gt;"",RawData!A2836,"")</f>
        <v/>
      </c>
      <c r="B2836" t="str">
        <f>IF(RawData!B2836&lt;&gt;"",CONCATENATE(RawData!B2836,", ",RawData!C2836),"")</f>
        <v/>
      </c>
      <c r="C2836" t="str">
        <f>IF(RawData!D2836&lt;&gt;"",RawData!D2836,"")</f>
        <v/>
      </c>
      <c r="D2836" s="28" t="str">
        <f>IF(RawData!E2836&lt;&gt;"",RawData!E2836,"")</f>
        <v/>
      </c>
      <c r="E2836" t="str">
        <f>IF(RawData!F2836&lt;&gt;"",CONCATENATE(RawData!F2836,", ",LEFT(RawData!G2836,1)),"")</f>
        <v/>
      </c>
      <c r="G2836" s="30" t="str">
        <f t="shared" si="44"/>
        <v/>
      </c>
      <c r="H2836" t="str">
        <f>IF(A2836&lt;&gt;"",VLOOKUP(G2836,ScoreRanges!$C$4:$E$8,3),"")</f>
        <v/>
      </c>
      <c r="J2836" s="30" t="str">
        <f>IF(AND(ConversionTable!$F$2&lt;&gt;"",A2836&lt;&gt;""),VLOOKUP(G2836,ConversionTable!B$2:D$402,3),"")</f>
        <v/>
      </c>
      <c r="K2836" t="str">
        <f>IF(AND(ConversionTable!$F$2&lt;&gt;"",A2836&lt;&gt;""),VLOOKUP(J2836,ConversionTable!I$4:K$7,3),"")</f>
        <v/>
      </c>
      <c r="M2836" t="str">
        <f>IF(A2836&lt;&gt;"",(RawData!AC2836*ScoringModel!$B$11+RawData!AD2836*ScoringModel!$B$21+RawData!AE2836*ScoringModel!$B$31)*0.01,"")</f>
        <v/>
      </c>
      <c r="N2836" t="str">
        <f>IF(A2836&lt;&gt;"",(RawData!H2836*ScoringModel!$B$4+RawData!I2836*ScoringModel!$B$5+RawData!J2836*ScoringModel!$B$6+RawData!K2836*ScoringModel!$B$7+RawData!L2836*ScoringModel!$B$8+RawData!M2836*ScoringModel!$B$9+RawData!N2836*ScoringModel!$B$10)*0.01,"")</f>
        <v/>
      </c>
      <c r="O2836" t="str">
        <f>IF(A2836&lt;&gt;"",(RawData!O2836*ScoringModel!$B$14+RawData!P2836*ScoringModel!$B$15+RawData!Q2836*ScoringModel!$B$16+RawData!R2836*ScoringModel!$B$17+RawData!S2836*ScoringModel!$B$18+RawData!T2836*ScoringModel!$B$19+RawData!U2836*ScoringModel!$B$20)*0.01,"")</f>
        <v/>
      </c>
      <c r="P2836" t="str">
        <f>IF(A2836&lt;&gt;"",(RawData!V2836*ScoringModel!$B$24+RawData!W2836*ScoringModel!$B$25+RawData!X2836*ScoringModel!$B$26+RawData!Y2836*ScoringModel!$B$27+RawData!Z2836*ScoringModel!$B$28+RawData!AA2836*ScoringModel!$B$29+RawData!AB2836*ScoringModel!$B$30)*0.01,"")</f>
        <v/>
      </c>
      <c r="Q2836" s="19"/>
      <c r="R2836" s="19"/>
      <c r="S2836" s="19"/>
      <c r="T2836" s="19"/>
      <c r="U2836" s="19"/>
      <c r="V2836" s="19"/>
    </row>
    <row r="2837" spans="1:22" x14ac:dyDescent="0.25">
      <c r="A2837" t="str">
        <f>IF(RawData!A2837&lt;&gt;"",RawData!A2837,"")</f>
        <v/>
      </c>
      <c r="B2837" t="str">
        <f>IF(RawData!B2837&lt;&gt;"",CONCATENATE(RawData!B2837,", ",RawData!C2837),"")</f>
        <v/>
      </c>
      <c r="C2837" t="str">
        <f>IF(RawData!D2837&lt;&gt;"",RawData!D2837,"")</f>
        <v/>
      </c>
      <c r="D2837" s="28" t="str">
        <f>IF(RawData!E2837&lt;&gt;"",RawData!E2837,"")</f>
        <v/>
      </c>
      <c r="E2837" t="str">
        <f>IF(RawData!F2837&lt;&gt;"",CONCATENATE(RawData!F2837,", ",LEFT(RawData!G2837,1)),"")</f>
        <v/>
      </c>
      <c r="G2837" s="30" t="str">
        <f t="shared" si="44"/>
        <v/>
      </c>
      <c r="H2837" t="str">
        <f>IF(A2837&lt;&gt;"",VLOOKUP(G2837,ScoreRanges!$C$4:$E$8,3),"")</f>
        <v/>
      </c>
      <c r="J2837" s="30" t="str">
        <f>IF(AND(ConversionTable!$F$2&lt;&gt;"",A2837&lt;&gt;""),VLOOKUP(G2837,ConversionTable!B$2:D$402,3),"")</f>
        <v/>
      </c>
      <c r="K2837" t="str">
        <f>IF(AND(ConversionTable!$F$2&lt;&gt;"",A2837&lt;&gt;""),VLOOKUP(J2837,ConversionTable!I$4:K$7,3),"")</f>
        <v/>
      </c>
      <c r="M2837" t="str">
        <f>IF(A2837&lt;&gt;"",(RawData!AC2837*ScoringModel!$B$11+RawData!AD2837*ScoringModel!$B$21+RawData!AE2837*ScoringModel!$B$31)*0.01,"")</f>
        <v/>
      </c>
      <c r="N2837" t="str">
        <f>IF(A2837&lt;&gt;"",(RawData!H2837*ScoringModel!$B$4+RawData!I2837*ScoringModel!$B$5+RawData!J2837*ScoringModel!$B$6+RawData!K2837*ScoringModel!$B$7+RawData!L2837*ScoringModel!$B$8+RawData!M2837*ScoringModel!$B$9+RawData!N2837*ScoringModel!$B$10)*0.01,"")</f>
        <v/>
      </c>
      <c r="O2837" t="str">
        <f>IF(A2837&lt;&gt;"",(RawData!O2837*ScoringModel!$B$14+RawData!P2837*ScoringModel!$B$15+RawData!Q2837*ScoringModel!$B$16+RawData!R2837*ScoringModel!$B$17+RawData!S2837*ScoringModel!$B$18+RawData!T2837*ScoringModel!$B$19+RawData!U2837*ScoringModel!$B$20)*0.01,"")</f>
        <v/>
      </c>
      <c r="P2837" t="str">
        <f>IF(A2837&lt;&gt;"",(RawData!V2837*ScoringModel!$B$24+RawData!W2837*ScoringModel!$B$25+RawData!X2837*ScoringModel!$B$26+RawData!Y2837*ScoringModel!$B$27+RawData!Z2837*ScoringModel!$B$28+RawData!AA2837*ScoringModel!$B$29+RawData!AB2837*ScoringModel!$B$30)*0.01,"")</f>
        <v/>
      </c>
      <c r="Q2837" s="19"/>
      <c r="R2837" s="19"/>
      <c r="S2837" s="19"/>
      <c r="T2837" s="19"/>
      <c r="U2837" s="19"/>
      <c r="V2837" s="19"/>
    </row>
    <row r="2838" spans="1:22" x14ac:dyDescent="0.25">
      <c r="A2838" t="str">
        <f>IF(RawData!A2838&lt;&gt;"",RawData!A2838,"")</f>
        <v/>
      </c>
      <c r="B2838" t="str">
        <f>IF(RawData!B2838&lt;&gt;"",CONCATENATE(RawData!B2838,", ",RawData!C2838),"")</f>
        <v/>
      </c>
      <c r="C2838" t="str">
        <f>IF(RawData!D2838&lt;&gt;"",RawData!D2838,"")</f>
        <v/>
      </c>
      <c r="D2838" s="28" t="str">
        <f>IF(RawData!E2838&lt;&gt;"",RawData!E2838,"")</f>
        <v/>
      </c>
      <c r="E2838" t="str">
        <f>IF(RawData!F2838&lt;&gt;"",CONCATENATE(RawData!F2838,", ",LEFT(RawData!G2838,1)),"")</f>
        <v/>
      </c>
      <c r="G2838" s="30" t="str">
        <f t="shared" si="44"/>
        <v/>
      </c>
      <c r="H2838" t="str">
        <f>IF(A2838&lt;&gt;"",VLOOKUP(G2838,ScoreRanges!$C$4:$E$8,3),"")</f>
        <v/>
      </c>
      <c r="J2838" s="30" t="str">
        <f>IF(AND(ConversionTable!$F$2&lt;&gt;"",A2838&lt;&gt;""),VLOOKUP(G2838,ConversionTable!B$2:D$402,3),"")</f>
        <v/>
      </c>
      <c r="K2838" t="str">
        <f>IF(AND(ConversionTable!$F$2&lt;&gt;"",A2838&lt;&gt;""),VLOOKUP(J2838,ConversionTable!I$4:K$7,3),"")</f>
        <v/>
      </c>
      <c r="M2838" t="str">
        <f>IF(A2838&lt;&gt;"",(RawData!AC2838*ScoringModel!$B$11+RawData!AD2838*ScoringModel!$B$21+RawData!AE2838*ScoringModel!$B$31)*0.01,"")</f>
        <v/>
      </c>
      <c r="N2838" t="str">
        <f>IF(A2838&lt;&gt;"",(RawData!H2838*ScoringModel!$B$4+RawData!I2838*ScoringModel!$B$5+RawData!J2838*ScoringModel!$B$6+RawData!K2838*ScoringModel!$B$7+RawData!L2838*ScoringModel!$B$8+RawData!M2838*ScoringModel!$B$9+RawData!N2838*ScoringModel!$B$10)*0.01,"")</f>
        <v/>
      </c>
      <c r="O2838" t="str">
        <f>IF(A2838&lt;&gt;"",(RawData!O2838*ScoringModel!$B$14+RawData!P2838*ScoringModel!$B$15+RawData!Q2838*ScoringModel!$B$16+RawData!R2838*ScoringModel!$B$17+RawData!S2838*ScoringModel!$B$18+RawData!T2838*ScoringModel!$B$19+RawData!U2838*ScoringModel!$B$20)*0.01,"")</f>
        <v/>
      </c>
      <c r="P2838" t="str">
        <f>IF(A2838&lt;&gt;"",(RawData!V2838*ScoringModel!$B$24+RawData!W2838*ScoringModel!$B$25+RawData!X2838*ScoringModel!$B$26+RawData!Y2838*ScoringModel!$B$27+RawData!Z2838*ScoringModel!$B$28+RawData!AA2838*ScoringModel!$B$29+RawData!AB2838*ScoringModel!$B$30)*0.01,"")</f>
        <v/>
      </c>
      <c r="Q2838" s="19"/>
      <c r="R2838" s="19"/>
      <c r="S2838" s="19"/>
      <c r="T2838" s="19"/>
      <c r="U2838" s="19"/>
      <c r="V2838" s="19"/>
    </row>
    <row r="2839" spans="1:22" x14ac:dyDescent="0.25">
      <c r="A2839" t="str">
        <f>IF(RawData!A2839&lt;&gt;"",RawData!A2839,"")</f>
        <v/>
      </c>
      <c r="B2839" t="str">
        <f>IF(RawData!B2839&lt;&gt;"",CONCATENATE(RawData!B2839,", ",RawData!C2839),"")</f>
        <v/>
      </c>
      <c r="C2839" t="str">
        <f>IF(RawData!D2839&lt;&gt;"",RawData!D2839,"")</f>
        <v/>
      </c>
      <c r="D2839" s="28" t="str">
        <f>IF(RawData!E2839&lt;&gt;"",RawData!E2839,"")</f>
        <v/>
      </c>
      <c r="E2839" t="str">
        <f>IF(RawData!F2839&lt;&gt;"",CONCATENATE(RawData!F2839,", ",LEFT(RawData!G2839,1)),"")</f>
        <v/>
      </c>
      <c r="G2839" s="30" t="str">
        <f t="shared" si="44"/>
        <v/>
      </c>
      <c r="H2839" t="str">
        <f>IF(A2839&lt;&gt;"",VLOOKUP(G2839,ScoreRanges!$C$4:$E$8,3),"")</f>
        <v/>
      </c>
      <c r="J2839" s="30" t="str">
        <f>IF(AND(ConversionTable!$F$2&lt;&gt;"",A2839&lt;&gt;""),VLOOKUP(G2839,ConversionTable!B$2:D$402,3),"")</f>
        <v/>
      </c>
      <c r="K2839" t="str">
        <f>IF(AND(ConversionTable!$F$2&lt;&gt;"",A2839&lt;&gt;""),VLOOKUP(J2839,ConversionTable!I$4:K$7,3),"")</f>
        <v/>
      </c>
      <c r="M2839" t="str">
        <f>IF(A2839&lt;&gt;"",(RawData!AC2839*ScoringModel!$B$11+RawData!AD2839*ScoringModel!$B$21+RawData!AE2839*ScoringModel!$B$31)*0.01,"")</f>
        <v/>
      </c>
      <c r="N2839" t="str">
        <f>IF(A2839&lt;&gt;"",(RawData!H2839*ScoringModel!$B$4+RawData!I2839*ScoringModel!$B$5+RawData!J2839*ScoringModel!$B$6+RawData!K2839*ScoringModel!$B$7+RawData!L2839*ScoringModel!$B$8+RawData!M2839*ScoringModel!$B$9+RawData!N2839*ScoringModel!$B$10)*0.01,"")</f>
        <v/>
      </c>
      <c r="O2839" t="str">
        <f>IF(A2839&lt;&gt;"",(RawData!O2839*ScoringModel!$B$14+RawData!P2839*ScoringModel!$B$15+RawData!Q2839*ScoringModel!$B$16+RawData!R2839*ScoringModel!$B$17+RawData!S2839*ScoringModel!$B$18+RawData!T2839*ScoringModel!$B$19+RawData!U2839*ScoringModel!$B$20)*0.01,"")</f>
        <v/>
      </c>
      <c r="P2839" t="str">
        <f>IF(A2839&lt;&gt;"",(RawData!V2839*ScoringModel!$B$24+RawData!W2839*ScoringModel!$B$25+RawData!X2839*ScoringModel!$B$26+RawData!Y2839*ScoringModel!$B$27+RawData!Z2839*ScoringModel!$B$28+RawData!AA2839*ScoringModel!$B$29+RawData!AB2839*ScoringModel!$B$30)*0.01,"")</f>
        <v/>
      </c>
      <c r="Q2839" s="19"/>
      <c r="R2839" s="19"/>
      <c r="S2839" s="19"/>
      <c r="T2839" s="19"/>
      <c r="U2839" s="19"/>
      <c r="V2839" s="19"/>
    </row>
    <row r="2840" spans="1:22" x14ac:dyDescent="0.25">
      <c r="A2840" t="str">
        <f>IF(RawData!A2840&lt;&gt;"",RawData!A2840,"")</f>
        <v/>
      </c>
      <c r="B2840" t="str">
        <f>IF(RawData!B2840&lt;&gt;"",CONCATENATE(RawData!B2840,", ",RawData!C2840),"")</f>
        <v/>
      </c>
      <c r="C2840" t="str">
        <f>IF(RawData!D2840&lt;&gt;"",RawData!D2840,"")</f>
        <v/>
      </c>
      <c r="D2840" s="28" t="str">
        <f>IF(RawData!E2840&lt;&gt;"",RawData!E2840,"")</f>
        <v/>
      </c>
      <c r="E2840" t="str">
        <f>IF(RawData!F2840&lt;&gt;"",CONCATENATE(RawData!F2840,", ",LEFT(RawData!G2840,1)),"")</f>
        <v/>
      </c>
      <c r="G2840" s="30" t="str">
        <f t="shared" si="44"/>
        <v/>
      </c>
      <c r="H2840" t="str">
        <f>IF(A2840&lt;&gt;"",VLOOKUP(G2840,ScoreRanges!$C$4:$E$8,3),"")</f>
        <v/>
      </c>
      <c r="J2840" s="30" t="str">
        <f>IF(AND(ConversionTable!$F$2&lt;&gt;"",A2840&lt;&gt;""),VLOOKUP(G2840,ConversionTable!B$2:D$402,3),"")</f>
        <v/>
      </c>
      <c r="K2840" t="str">
        <f>IF(AND(ConversionTable!$F$2&lt;&gt;"",A2840&lt;&gt;""),VLOOKUP(J2840,ConversionTable!I$4:K$7,3),"")</f>
        <v/>
      </c>
      <c r="M2840" t="str">
        <f>IF(A2840&lt;&gt;"",(RawData!AC2840*ScoringModel!$B$11+RawData!AD2840*ScoringModel!$B$21+RawData!AE2840*ScoringModel!$B$31)*0.01,"")</f>
        <v/>
      </c>
      <c r="N2840" t="str">
        <f>IF(A2840&lt;&gt;"",(RawData!H2840*ScoringModel!$B$4+RawData!I2840*ScoringModel!$B$5+RawData!J2840*ScoringModel!$B$6+RawData!K2840*ScoringModel!$B$7+RawData!L2840*ScoringModel!$B$8+RawData!M2840*ScoringModel!$B$9+RawData!N2840*ScoringModel!$B$10)*0.01,"")</f>
        <v/>
      </c>
      <c r="O2840" t="str">
        <f>IF(A2840&lt;&gt;"",(RawData!O2840*ScoringModel!$B$14+RawData!P2840*ScoringModel!$B$15+RawData!Q2840*ScoringModel!$B$16+RawData!R2840*ScoringModel!$B$17+RawData!S2840*ScoringModel!$B$18+RawData!T2840*ScoringModel!$B$19+RawData!U2840*ScoringModel!$B$20)*0.01,"")</f>
        <v/>
      </c>
      <c r="P2840" t="str">
        <f>IF(A2840&lt;&gt;"",(RawData!V2840*ScoringModel!$B$24+RawData!W2840*ScoringModel!$B$25+RawData!X2840*ScoringModel!$B$26+RawData!Y2840*ScoringModel!$B$27+RawData!Z2840*ScoringModel!$B$28+RawData!AA2840*ScoringModel!$B$29+RawData!AB2840*ScoringModel!$B$30)*0.01,"")</f>
        <v/>
      </c>
      <c r="Q2840" s="19"/>
      <c r="R2840" s="19"/>
      <c r="S2840" s="19"/>
      <c r="T2840" s="19"/>
      <c r="U2840" s="19"/>
      <c r="V2840" s="19"/>
    </row>
    <row r="2841" spans="1:22" x14ac:dyDescent="0.25">
      <c r="A2841" t="str">
        <f>IF(RawData!A2841&lt;&gt;"",RawData!A2841,"")</f>
        <v/>
      </c>
      <c r="B2841" t="str">
        <f>IF(RawData!B2841&lt;&gt;"",CONCATENATE(RawData!B2841,", ",RawData!C2841),"")</f>
        <v/>
      </c>
      <c r="C2841" t="str">
        <f>IF(RawData!D2841&lt;&gt;"",RawData!D2841,"")</f>
        <v/>
      </c>
      <c r="D2841" s="28" t="str">
        <f>IF(RawData!E2841&lt;&gt;"",RawData!E2841,"")</f>
        <v/>
      </c>
      <c r="E2841" t="str">
        <f>IF(RawData!F2841&lt;&gt;"",CONCATENATE(RawData!F2841,", ",LEFT(RawData!G2841,1)),"")</f>
        <v/>
      </c>
      <c r="G2841" s="30" t="str">
        <f t="shared" si="44"/>
        <v/>
      </c>
      <c r="H2841" t="str">
        <f>IF(A2841&lt;&gt;"",VLOOKUP(G2841,ScoreRanges!$C$4:$E$8,3),"")</f>
        <v/>
      </c>
      <c r="J2841" s="30" t="str">
        <f>IF(AND(ConversionTable!$F$2&lt;&gt;"",A2841&lt;&gt;""),VLOOKUP(G2841,ConversionTable!B$2:D$402,3),"")</f>
        <v/>
      </c>
      <c r="K2841" t="str">
        <f>IF(AND(ConversionTable!$F$2&lt;&gt;"",A2841&lt;&gt;""),VLOOKUP(J2841,ConversionTable!I$4:K$7,3),"")</f>
        <v/>
      </c>
      <c r="M2841" t="str">
        <f>IF(A2841&lt;&gt;"",(RawData!AC2841*ScoringModel!$B$11+RawData!AD2841*ScoringModel!$B$21+RawData!AE2841*ScoringModel!$B$31)*0.01,"")</f>
        <v/>
      </c>
      <c r="N2841" t="str">
        <f>IF(A2841&lt;&gt;"",(RawData!H2841*ScoringModel!$B$4+RawData!I2841*ScoringModel!$B$5+RawData!J2841*ScoringModel!$B$6+RawData!K2841*ScoringModel!$B$7+RawData!L2841*ScoringModel!$B$8+RawData!M2841*ScoringModel!$B$9+RawData!N2841*ScoringModel!$B$10)*0.01,"")</f>
        <v/>
      </c>
      <c r="O2841" t="str">
        <f>IF(A2841&lt;&gt;"",(RawData!O2841*ScoringModel!$B$14+RawData!P2841*ScoringModel!$B$15+RawData!Q2841*ScoringModel!$B$16+RawData!R2841*ScoringModel!$B$17+RawData!S2841*ScoringModel!$B$18+RawData!T2841*ScoringModel!$B$19+RawData!U2841*ScoringModel!$B$20)*0.01,"")</f>
        <v/>
      </c>
      <c r="P2841" t="str">
        <f>IF(A2841&lt;&gt;"",(RawData!V2841*ScoringModel!$B$24+RawData!W2841*ScoringModel!$B$25+RawData!X2841*ScoringModel!$B$26+RawData!Y2841*ScoringModel!$B$27+RawData!Z2841*ScoringModel!$B$28+RawData!AA2841*ScoringModel!$B$29+RawData!AB2841*ScoringModel!$B$30)*0.01,"")</f>
        <v/>
      </c>
      <c r="Q2841" s="19"/>
      <c r="R2841" s="19"/>
      <c r="S2841" s="19"/>
      <c r="T2841" s="19"/>
      <c r="U2841" s="19"/>
      <c r="V2841" s="19"/>
    </row>
    <row r="2842" spans="1:22" x14ac:dyDescent="0.25">
      <c r="A2842" t="str">
        <f>IF(RawData!A2842&lt;&gt;"",RawData!A2842,"")</f>
        <v/>
      </c>
      <c r="B2842" t="str">
        <f>IF(RawData!B2842&lt;&gt;"",CONCATENATE(RawData!B2842,", ",RawData!C2842),"")</f>
        <v/>
      </c>
      <c r="C2842" t="str">
        <f>IF(RawData!D2842&lt;&gt;"",RawData!D2842,"")</f>
        <v/>
      </c>
      <c r="D2842" s="28" t="str">
        <f>IF(RawData!E2842&lt;&gt;"",RawData!E2842,"")</f>
        <v/>
      </c>
      <c r="E2842" t="str">
        <f>IF(RawData!F2842&lt;&gt;"",CONCATENATE(RawData!F2842,", ",LEFT(RawData!G2842,1)),"")</f>
        <v/>
      </c>
      <c r="G2842" s="30" t="str">
        <f t="shared" si="44"/>
        <v/>
      </c>
      <c r="H2842" t="str">
        <f>IF(A2842&lt;&gt;"",VLOOKUP(G2842,ScoreRanges!$C$4:$E$8,3),"")</f>
        <v/>
      </c>
      <c r="J2842" s="30" t="str">
        <f>IF(AND(ConversionTable!$F$2&lt;&gt;"",A2842&lt;&gt;""),VLOOKUP(G2842,ConversionTable!B$2:D$402,3),"")</f>
        <v/>
      </c>
      <c r="K2842" t="str">
        <f>IF(AND(ConversionTable!$F$2&lt;&gt;"",A2842&lt;&gt;""),VLOOKUP(J2842,ConversionTable!I$4:K$7,3),"")</f>
        <v/>
      </c>
      <c r="M2842" t="str">
        <f>IF(A2842&lt;&gt;"",(RawData!AC2842*ScoringModel!$B$11+RawData!AD2842*ScoringModel!$B$21+RawData!AE2842*ScoringModel!$B$31)*0.01,"")</f>
        <v/>
      </c>
      <c r="N2842" t="str">
        <f>IF(A2842&lt;&gt;"",(RawData!H2842*ScoringModel!$B$4+RawData!I2842*ScoringModel!$B$5+RawData!J2842*ScoringModel!$B$6+RawData!K2842*ScoringModel!$B$7+RawData!L2842*ScoringModel!$B$8+RawData!M2842*ScoringModel!$B$9+RawData!N2842*ScoringModel!$B$10)*0.01,"")</f>
        <v/>
      </c>
      <c r="O2842" t="str">
        <f>IF(A2842&lt;&gt;"",(RawData!O2842*ScoringModel!$B$14+RawData!P2842*ScoringModel!$B$15+RawData!Q2842*ScoringModel!$B$16+RawData!R2842*ScoringModel!$B$17+RawData!S2842*ScoringModel!$B$18+RawData!T2842*ScoringModel!$B$19+RawData!U2842*ScoringModel!$B$20)*0.01,"")</f>
        <v/>
      </c>
      <c r="P2842" t="str">
        <f>IF(A2842&lt;&gt;"",(RawData!V2842*ScoringModel!$B$24+RawData!W2842*ScoringModel!$B$25+RawData!X2842*ScoringModel!$B$26+RawData!Y2842*ScoringModel!$B$27+RawData!Z2842*ScoringModel!$B$28+RawData!AA2842*ScoringModel!$B$29+RawData!AB2842*ScoringModel!$B$30)*0.01,"")</f>
        <v/>
      </c>
      <c r="Q2842" s="19"/>
      <c r="R2842" s="19"/>
      <c r="S2842" s="19"/>
      <c r="T2842" s="19"/>
      <c r="U2842" s="19"/>
      <c r="V2842" s="19"/>
    </row>
    <row r="2843" spans="1:22" x14ac:dyDescent="0.25">
      <c r="A2843" t="str">
        <f>IF(RawData!A2843&lt;&gt;"",RawData!A2843,"")</f>
        <v/>
      </c>
      <c r="B2843" t="str">
        <f>IF(RawData!B2843&lt;&gt;"",CONCATENATE(RawData!B2843,", ",RawData!C2843),"")</f>
        <v/>
      </c>
      <c r="C2843" t="str">
        <f>IF(RawData!D2843&lt;&gt;"",RawData!D2843,"")</f>
        <v/>
      </c>
      <c r="D2843" s="28" t="str">
        <f>IF(RawData!E2843&lt;&gt;"",RawData!E2843,"")</f>
        <v/>
      </c>
      <c r="E2843" t="str">
        <f>IF(RawData!F2843&lt;&gt;"",CONCATENATE(RawData!F2843,", ",LEFT(RawData!G2843,1)),"")</f>
        <v/>
      </c>
      <c r="G2843" s="30" t="str">
        <f t="shared" si="44"/>
        <v/>
      </c>
      <c r="H2843" t="str">
        <f>IF(A2843&lt;&gt;"",VLOOKUP(G2843,ScoreRanges!$C$4:$E$8,3),"")</f>
        <v/>
      </c>
      <c r="J2843" s="30" t="str">
        <f>IF(AND(ConversionTable!$F$2&lt;&gt;"",A2843&lt;&gt;""),VLOOKUP(G2843,ConversionTable!B$2:D$402,3),"")</f>
        <v/>
      </c>
      <c r="K2843" t="str">
        <f>IF(AND(ConversionTable!$F$2&lt;&gt;"",A2843&lt;&gt;""),VLOOKUP(J2843,ConversionTable!I$4:K$7,3),"")</f>
        <v/>
      </c>
      <c r="M2843" t="str">
        <f>IF(A2843&lt;&gt;"",(RawData!AC2843*ScoringModel!$B$11+RawData!AD2843*ScoringModel!$B$21+RawData!AE2843*ScoringModel!$B$31)*0.01,"")</f>
        <v/>
      </c>
      <c r="N2843" t="str">
        <f>IF(A2843&lt;&gt;"",(RawData!H2843*ScoringModel!$B$4+RawData!I2843*ScoringModel!$B$5+RawData!J2843*ScoringModel!$B$6+RawData!K2843*ScoringModel!$B$7+RawData!L2843*ScoringModel!$B$8+RawData!M2843*ScoringModel!$B$9+RawData!N2843*ScoringModel!$B$10)*0.01,"")</f>
        <v/>
      </c>
      <c r="O2843" t="str">
        <f>IF(A2843&lt;&gt;"",(RawData!O2843*ScoringModel!$B$14+RawData!P2843*ScoringModel!$B$15+RawData!Q2843*ScoringModel!$B$16+RawData!R2843*ScoringModel!$B$17+RawData!S2843*ScoringModel!$B$18+RawData!T2843*ScoringModel!$B$19+RawData!U2843*ScoringModel!$B$20)*0.01,"")</f>
        <v/>
      </c>
      <c r="P2843" t="str">
        <f>IF(A2843&lt;&gt;"",(RawData!V2843*ScoringModel!$B$24+RawData!W2843*ScoringModel!$B$25+RawData!X2843*ScoringModel!$B$26+RawData!Y2843*ScoringModel!$B$27+RawData!Z2843*ScoringModel!$B$28+RawData!AA2843*ScoringModel!$B$29+RawData!AB2843*ScoringModel!$B$30)*0.01,"")</f>
        <v/>
      </c>
      <c r="Q2843" s="19"/>
      <c r="R2843" s="19"/>
      <c r="S2843" s="19"/>
      <c r="T2843" s="19"/>
      <c r="U2843" s="19"/>
      <c r="V2843" s="19"/>
    </row>
    <row r="2844" spans="1:22" x14ac:dyDescent="0.25">
      <c r="A2844" t="str">
        <f>IF(RawData!A2844&lt;&gt;"",RawData!A2844,"")</f>
        <v/>
      </c>
      <c r="B2844" t="str">
        <f>IF(RawData!B2844&lt;&gt;"",CONCATENATE(RawData!B2844,", ",RawData!C2844),"")</f>
        <v/>
      </c>
      <c r="C2844" t="str">
        <f>IF(RawData!D2844&lt;&gt;"",RawData!D2844,"")</f>
        <v/>
      </c>
      <c r="D2844" s="28" t="str">
        <f>IF(RawData!E2844&lt;&gt;"",RawData!E2844,"")</f>
        <v/>
      </c>
      <c r="E2844" t="str">
        <f>IF(RawData!F2844&lt;&gt;"",CONCATENATE(RawData!F2844,", ",LEFT(RawData!G2844,1)),"")</f>
        <v/>
      </c>
      <c r="G2844" s="30" t="str">
        <f t="shared" si="44"/>
        <v/>
      </c>
      <c r="H2844" t="str">
        <f>IF(A2844&lt;&gt;"",VLOOKUP(G2844,ScoreRanges!$C$4:$E$8,3),"")</f>
        <v/>
      </c>
      <c r="J2844" s="30" t="str">
        <f>IF(AND(ConversionTable!$F$2&lt;&gt;"",A2844&lt;&gt;""),VLOOKUP(G2844,ConversionTable!B$2:D$402,3),"")</f>
        <v/>
      </c>
      <c r="K2844" t="str">
        <f>IF(AND(ConversionTable!$F$2&lt;&gt;"",A2844&lt;&gt;""),VLOOKUP(J2844,ConversionTable!I$4:K$7,3),"")</f>
        <v/>
      </c>
      <c r="M2844" t="str">
        <f>IF(A2844&lt;&gt;"",(RawData!AC2844*ScoringModel!$B$11+RawData!AD2844*ScoringModel!$B$21+RawData!AE2844*ScoringModel!$B$31)*0.01,"")</f>
        <v/>
      </c>
      <c r="N2844" t="str">
        <f>IF(A2844&lt;&gt;"",(RawData!H2844*ScoringModel!$B$4+RawData!I2844*ScoringModel!$B$5+RawData!J2844*ScoringModel!$B$6+RawData!K2844*ScoringModel!$B$7+RawData!L2844*ScoringModel!$B$8+RawData!M2844*ScoringModel!$B$9+RawData!N2844*ScoringModel!$B$10)*0.01,"")</f>
        <v/>
      </c>
      <c r="O2844" t="str">
        <f>IF(A2844&lt;&gt;"",(RawData!O2844*ScoringModel!$B$14+RawData!P2844*ScoringModel!$B$15+RawData!Q2844*ScoringModel!$B$16+RawData!R2844*ScoringModel!$B$17+RawData!S2844*ScoringModel!$B$18+RawData!T2844*ScoringModel!$B$19+RawData!U2844*ScoringModel!$B$20)*0.01,"")</f>
        <v/>
      </c>
      <c r="P2844" t="str">
        <f>IF(A2844&lt;&gt;"",(RawData!V2844*ScoringModel!$B$24+RawData!W2844*ScoringModel!$B$25+RawData!X2844*ScoringModel!$B$26+RawData!Y2844*ScoringModel!$B$27+RawData!Z2844*ScoringModel!$B$28+RawData!AA2844*ScoringModel!$B$29+RawData!AB2844*ScoringModel!$B$30)*0.01,"")</f>
        <v/>
      </c>
      <c r="Q2844" s="19"/>
      <c r="R2844" s="19"/>
      <c r="S2844" s="19"/>
      <c r="T2844" s="19"/>
      <c r="U2844" s="19"/>
      <c r="V2844" s="19"/>
    </row>
    <row r="2845" spans="1:22" x14ac:dyDescent="0.25">
      <c r="A2845" t="str">
        <f>IF(RawData!A2845&lt;&gt;"",RawData!A2845,"")</f>
        <v/>
      </c>
      <c r="B2845" t="str">
        <f>IF(RawData!B2845&lt;&gt;"",CONCATENATE(RawData!B2845,", ",RawData!C2845),"")</f>
        <v/>
      </c>
      <c r="C2845" t="str">
        <f>IF(RawData!D2845&lt;&gt;"",RawData!D2845,"")</f>
        <v/>
      </c>
      <c r="D2845" s="28" t="str">
        <f>IF(RawData!E2845&lt;&gt;"",RawData!E2845,"")</f>
        <v/>
      </c>
      <c r="E2845" t="str">
        <f>IF(RawData!F2845&lt;&gt;"",CONCATENATE(RawData!F2845,", ",LEFT(RawData!G2845,1)),"")</f>
        <v/>
      </c>
      <c r="G2845" s="30" t="str">
        <f t="shared" si="44"/>
        <v/>
      </c>
      <c r="H2845" t="str">
        <f>IF(A2845&lt;&gt;"",VLOOKUP(G2845,ScoreRanges!$C$4:$E$8,3),"")</f>
        <v/>
      </c>
      <c r="J2845" s="30" t="str">
        <f>IF(AND(ConversionTable!$F$2&lt;&gt;"",A2845&lt;&gt;""),VLOOKUP(G2845,ConversionTable!B$2:D$402,3),"")</f>
        <v/>
      </c>
      <c r="K2845" t="str">
        <f>IF(AND(ConversionTable!$F$2&lt;&gt;"",A2845&lt;&gt;""),VLOOKUP(J2845,ConversionTable!I$4:K$7,3),"")</f>
        <v/>
      </c>
      <c r="M2845" t="str">
        <f>IF(A2845&lt;&gt;"",(RawData!AC2845*ScoringModel!$B$11+RawData!AD2845*ScoringModel!$B$21+RawData!AE2845*ScoringModel!$B$31)*0.01,"")</f>
        <v/>
      </c>
      <c r="N2845" t="str">
        <f>IF(A2845&lt;&gt;"",(RawData!H2845*ScoringModel!$B$4+RawData!I2845*ScoringModel!$B$5+RawData!J2845*ScoringModel!$B$6+RawData!K2845*ScoringModel!$B$7+RawData!L2845*ScoringModel!$B$8+RawData!M2845*ScoringModel!$B$9+RawData!N2845*ScoringModel!$B$10)*0.01,"")</f>
        <v/>
      </c>
      <c r="O2845" t="str">
        <f>IF(A2845&lt;&gt;"",(RawData!O2845*ScoringModel!$B$14+RawData!P2845*ScoringModel!$B$15+RawData!Q2845*ScoringModel!$B$16+RawData!R2845*ScoringModel!$B$17+RawData!S2845*ScoringModel!$B$18+RawData!T2845*ScoringModel!$B$19+RawData!U2845*ScoringModel!$B$20)*0.01,"")</f>
        <v/>
      </c>
      <c r="P2845" t="str">
        <f>IF(A2845&lt;&gt;"",(RawData!V2845*ScoringModel!$B$24+RawData!W2845*ScoringModel!$B$25+RawData!X2845*ScoringModel!$B$26+RawData!Y2845*ScoringModel!$B$27+RawData!Z2845*ScoringModel!$B$28+RawData!AA2845*ScoringModel!$B$29+RawData!AB2845*ScoringModel!$B$30)*0.01,"")</f>
        <v/>
      </c>
      <c r="Q2845" s="19"/>
      <c r="R2845" s="19"/>
      <c r="S2845" s="19"/>
      <c r="T2845" s="19"/>
      <c r="U2845" s="19"/>
      <c r="V2845" s="19"/>
    </row>
    <row r="2846" spans="1:22" x14ac:dyDescent="0.25">
      <c r="A2846" t="str">
        <f>IF(RawData!A2846&lt;&gt;"",RawData!A2846,"")</f>
        <v/>
      </c>
      <c r="B2846" t="str">
        <f>IF(RawData!B2846&lt;&gt;"",CONCATENATE(RawData!B2846,", ",RawData!C2846),"")</f>
        <v/>
      </c>
      <c r="C2846" t="str">
        <f>IF(RawData!D2846&lt;&gt;"",RawData!D2846,"")</f>
        <v/>
      </c>
      <c r="D2846" s="28" t="str">
        <f>IF(RawData!E2846&lt;&gt;"",RawData!E2846,"")</f>
        <v/>
      </c>
      <c r="E2846" t="str">
        <f>IF(RawData!F2846&lt;&gt;"",CONCATENATE(RawData!F2846,", ",LEFT(RawData!G2846,1)),"")</f>
        <v/>
      </c>
      <c r="G2846" s="30" t="str">
        <f t="shared" si="44"/>
        <v/>
      </c>
      <c r="H2846" t="str">
        <f>IF(A2846&lt;&gt;"",VLOOKUP(G2846,ScoreRanges!$C$4:$E$8,3),"")</f>
        <v/>
      </c>
      <c r="J2846" s="30" t="str">
        <f>IF(AND(ConversionTable!$F$2&lt;&gt;"",A2846&lt;&gt;""),VLOOKUP(G2846,ConversionTable!B$2:D$402,3),"")</f>
        <v/>
      </c>
      <c r="K2846" t="str">
        <f>IF(AND(ConversionTable!$F$2&lt;&gt;"",A2846&lt;&gt;""),VLOOKUP(J2846,ConversionTable!I$4:K$7,3),"")</f>
        <v/>
      </c>
      <c r="M2846" t="str">
        <f>IF(A2846&lt;&gt;"",(RawData!AC2846*ScoringModel!$B$11+RawData!AD2846*ScoringModel!$B$21+RawData!AE2846*ScoringModel!$B$31)*0.01,"")</f>
        <v/>
      </c>
      <c r="N2846" t="str">
        <f>IF(A2846&lt;&gt;"",(RawData!H2846*ScoringModel!$B$4+RawData!I2846*ScoringModel!$B$5+RawData!J2846*ScoringModel!$B$6+RawData!K2846*ScoringModel!$B$7+RawData!L2846*ScoringModel!$B$8+RawData!M2846*ScoringModel!$B$9+RawData!N2846*ScoringModel!$B$10)*0.01,"")</f>
        <v/>
      </c>
      <c r="O2846" t="str">
        <f>IF(A2846&lt;&gt;"",(RawData!O2846*ScoringModel!$B$14+RawData!P2846*ScoringModel!$B$15+RawData!Q2846*ScoringModel!$B$16+RawData!R2846*ScoringModel!$B$17+RawData!S2846*ScoringModel!$B$18+RawData!T2846*ScoringModel!$B$19+RawData!U2846*ScoringModel!$B$20)*0.01,"")</f>
        <v/>
      </c>
      <c r="P2846" t="str">
        <f>IF(A2846&lt;&gt;"",(RawData!V2846*ScoringModel!$B$24+RawData!W2846*ScoringModel!$B$25+RawData!X2846*ScoringModel!$B$26+RawData!Y2846*ScoringModel!$B$27+RawData!Z2846*ScoringModel!$B$28+RawData!AA2846*ScoringModel!$B$29+RawData!AB2846*ScoringModel!$B$30)*0.01,"")</f>
        <v/>
      </c>
      <c r="Q2846" s="19"/>
      <c r="R2846" s="19"/>
      <c r="S2846" s="19"/>
      <c r="T2846" s="19"/>
      <c r="U2846" s="19"/>
      <c r="V2846" s="19"/>
    </row>
    <row r="2847" spans="1:22" x14ac:dyDescent="0.25">
      <c r="A2847" t="str">
        <f>IF(RawData!A2847&lt;&gt;"",RawData!A2847,"")</f>
        <v/>
      </c>
      <c r="B2847" t="str">
        <f>IF(RawData!B2847&lt;&gt;"",CONCATENATE(RawData!B2847,", ",RawData!C2847),"")</f>
        <v/>
      </c>
      <c r="C2847" t="str">
        <f>IF(RawData!D2847&lt;&gt;"",RawData!D2847,"")</f>
        <v/>
      </c>
      <c r="D2847" s="28" t="str">
        <f>IF(RawData!E2847&lt;&gt;"",RawData!E2847,"")</f>
        <v/>
      </c>
      <c r="E2847" t="str">
        <f>IF(RawData!F2847&lt;&gt;"",CONCATENATE(RawData!F2847,", ",LEFT(RawData!G2847,1)),"")</f>
        <v/>
      </c>
      <c r="G2847" s="30" t="str">
        <f t="shared" si="44"/>
        <v/>
      </c>
      <c r="H2847" t="str">
        <f>IF(A2847&lt;&gt;"",VLOOKUP(G2847,ScoreRanges!$C$4:$E$8,3),"")</f>
        <v/>
      </c>
      <c r="J2847" s="30" t="str">
        <f>IF(AND(ConversionTable!$F$2&lt;&gt;"",A2847&lt;&gt;""),VLOOKUP(G2847,ConversionTable!B$2:D$402,3),"")</f>
        <v/>
      </c>
      <c r="K2847" t="str">
        <f>IF(AND(ConversionTable!$F$2&lt;&gt;"",A2847&lt;&gt;""),VLOOKUP(J2847,ConversionTable!I$4:K$7,3),"")</f>
        <v/>
      </c>
      <c r="M2847" t="str">
        <f>IF(A2847&lt;&gt;"",(RawData!AC2847*ScoringModel!$B$11+RawData!AD2847*ScoringModel!$B$21+RawData!AE2847*ScoringModel!$B$31)*0.01,"")</f>
        <v/>
      </c>
      <c r="N2847" t="str">
        <f>IF(A2847&lt;&gt;"",(RawData!H2847*ScoringModel!$B$4+RawData!I2847*ScoringModel!$B$5+RawData!J2847*ScoringModel!$B$6+RawData!K2847*ScoringModel!$B$7+RawData!L2847*ScoringModel!$B$8+RawData!M2847*ScoringModel!$B$9+RawData!N2847*ScoringModel!$B$10)*0.01,"")</f>
        <v/>
      </c>
      <c r="O2847" t="str">
        <f>IF(A2847&lt;&gt;"",(RawData!O2847*ScoringModel!$B$14+RawData!P2847*ScoringModel!$B$15+RawData!Q2847*ScoringModel!$B$16+RawData!R2847*ScoringModel!$B$17+RawData!S2847*ScoringModel!$B$18+RawData!T2847*ScoringModel!$B$19+RawData!U2847*ScoringModel!$B$20)*0.01,"")</f>
        <v/>
      </c>
      <c r="P2847" t="str">
        <f>IF(A2847&lt;&gt;"",(RawData!V2847*ScoringModel!$B$24+RawData!W2847*ScoringModel!$B$25+RawData!X2847*ScoringModel!$B$26+RawData!Y2847*ScoringModel!$B$27+RawData!Z2847*ScoringModel!$B$28+RawData!AA2847*ScoringModel!$B$29+RawData!AB2847*ScoringModel!$B$30)*0.01,"")</f>
        <v/>
      </c>
      <c r="Q2847" s="19"/>
      <c r="R2847" s="19"/>
      <c r="S2847" s="19"/>
      <c r="T2847" s="19"/>
      <c r="U2847" s="19"/>
      <c r="V2847" s="19"/>
    </row>
    <row r="2848" spans="1:22" x14ac:dyDescent="0.25">
      <c r="A2848" t="str">
        <f>IF(RawData!A2848&lt;&gt;"",RawData!A2848,"")</f>
        <v/>
      </c>
      <c r="B2848" t="str">
        <f>IF(RawData!B2848&lt;&gt;"",CONCATENATE(RawData!B2848,", ",RawData!C2848),"")</f>
        <v/>
      </c>
      <c r="C2848" t="str">
        <f>IF(RawData!D2848&lt;&gt;"",RawData!D2848,"")</f>
        <v/>
      </c>
      <c r="D2848" s="28" t="str">
        <f>IF(RawData!E2848&lt;&gt;"",RawData!E2848,"")</f>
        <v/>
      </c>
      <c r="E2848" t="str">
        <f>IF(RawData!F2848&lt;&gt;"",CONCATENATE(RawData!F2848,", ",LEFT(RawData!G2848,1)),"")</f>
        <v/>
      </c>
      <c r="G2848" s="30" t="str">
        <f t="shared" si="44"/>
        <v/>
      </c>
      <c r="H2848" t="str">
        <f>IF(A2848&lt;&gt;"",VLOOKUP(G2848,ScoreRanges!$C$4:$E$8,3),"")</f>
        <v/>
      </c>
      <c r="J2848" s="30" t="str">
        <f>IF(AND(ConversionTable!$F$2&lt;&gt;"",A2848&lt;&gt;""),VLOOKUP(G2848,ConversionTable!B$2:D$402,3),"")</f>
        <v/>
      </c>
      <c r="K2848" t="str">
        <f>IF(AND(ConversionTable!$F$2&lt;&gt;"",A2848&lt;&gt;""),VLOOKUP(J2848,ConversionTable!I$4:K$7,3),"")</f>
        <v/>
      </c>
      <c r="M2848" t="str">
        <f>IF(A2848&lt;&gt;"",(RawData!AC2848*ScoringModel!$B$11+RawData!AD2848*ScoringModel!$B$21+RawData!AE2848*ScoringModel!$B$31)*0.01,"")</f>
        <v/>
      </c>
      <c r="N2848" t="str">
        <f>IF(A2848&lt;&gt;"",(RawData!H2848*ScoringModel!$B$4+RawData!I2848*ScoringModel!$B$5+RawData!J2848*ScoringModel!$B$6+RawData!K2848*ScoringModel!$B$7+RawData!L2848*ScoringModel!$B$8+RawData!M2848*ScoringModel!$B$9+RawData!N2848*ScoringModel!$B$10)*0.01,"")</f>
        <v/>
      </c>
      <c r="O2848" t="str">
        <f>IF(A2848&lt;&gt;"",(RawData!O2848*ScoringModel!$B$14+RawData!P2848*ScoringModel!$B$15+RawData!Q2848*ScoringModel!$B$16+RawData!R2848*ScoringModel!$B$17+RawData!S2848*ScoringModel!$B$18+RawData!T2848*ScoringModel!$B$19+RawData!U2848*ScoringModel!$B$20)*0.01,"")</f>
        <v/>
      </c>
      <c r="P2848" t="str">
        <f>IF(A2848&lt;&gt;"",(RawData!V2848*ScoringModel!$B$24+RawData!W2848*ScoringModel!$B$25+RawData!X2848*ScoringModel!$B$26+RawData!Y2848*ScoringModel!$B$27+RawData!Z2848*ScoringModel!$B$28+RawData!AA2848*ScoringModel!$B$29+RawData!AB2848*ScoringModel!$B$30)*0.01,"")</f>
        <v/>
      </c>
      <c r="Q2848" s="19"/>
      <c r="R2848" s="19"/>
      <c r="S2848" s="19"/>
      <c r="T2848" s="19"/>
      <c r="U2848" s="19"/>
      <c r="V2848" s="19"/>
    </row>
    <row r="2849" spans="1:22" x14ac:dyDescent="0.25">
      <c r="A2849" t="str">
        <f>IF(RawData!A2849&lt;&gt;"",RawData!A2849,"")</f>
        <v/>
      </c>
      <c r="B2849" t="str">
        <f>IF(RawData!B2849&lt;&gt;"",CONCATENATE(RawData!B2849,", ",RawData!C2849),"")</f>
        <v/>
      </c>
      <c r="C2849" t="str">
        <f>IF(RawData!D2849&lt;&gt;"",RawData!D2849,"")</f>
        <v/>
      </c>
      <c r="D2849" s="28" t="str">
        <f>IF(RawData!E2849&lt;&gt;"",RawData!E2849,"")</f>
        <v/>
      </c>
      <c r="E2849" t="str">
        <f>IF(RawData!F2849&lt;&gt;"",CONCATENATE(RawData!F2849,", ",LEFT(RawData!G2849,1)),"")</f>
        <v/>
      </c>
      <c r="G2849" s="30" t="str">
        <f t="shared" si="44"/>
        <v/>
      </c>
      <c r="H2849" t="str">
        <f>IF(A2849&lt;&gt;"",VLOOKUP(G2849,ScoreRanges!$C$4:$E$8,3),"")</f>
        <v/>
      </c>
      <c r="J2849" s="30" t="str">
        <f>IF(AND(ConversionTable!$F$2&lt;&gt;"",A2849&lt;&gt;""),VLOOKUP(G2849,ConversionTable!B$2:D$402,3),"")</f>
        <v/>
      </c>
      <c r="K2849" t="str">
        <f>IF(AND(ConversionTable!$F$2&lt;&gt;"",A2849&lt;&gt;""),VLOOKUP(J2849,ConversionTable!I$4:K$7,3),"")</f>
        <v/>
      </c>
      <c r="M2849" t="str">
        <f>IF(A2849&lt;&gt;"",(RawData!AC2849*ScoringModel!$B$11+RawData!AD2849*ScoringModel!$B$21+RawData!AE2849*ScoringModel!$B$31)*0.01,"")</f>
        <v/>
      </c>
      <c r="N2849" t="str">
        <f>IF(A2849&lt;&gt;"",(RawData!H2849*ScoringModel!$B$4+RawData!I2849*ScoringModel!$B$5+RawData!J2849*ScoringModel!$B$6+RawData!K2849*ScoringModel!$B$7+RawData!L2849*ScoringModel!$B$8+RawData!M2849*ScoringModel!$B$9+RawData!N2849*ScoringModel!$B$10)*0.01,"")</f>
        <v/>
      </c>
      <c r="O2849" t="str">
        <f>IF(A2849&lt;&gt;"",(RawData!O2849*ScoringModel!$B$14+RawData!P2849*ScoringModel!$B$15+RawData!Q2849*ScoringModel!$B$16+RawData!R2849*ScoringModel!$B$17+RawData!S2849*ScoringModel!$B$18+RawData!T2849*ScoringModel!$B$19+RawData!U2849*ScoringModel!$B$20)*0.01,"")</f>
        <v/>
      </c>
      <c r="P2849" t="str">
        <f>IF(A2849&lt;&gt;"",(RawData!V2849*ScoringModel!$B$24+RawData!W2849*ScoringModel!$B$25+RawData!X2849*ScoringModel!$B$26+RawData!Y2849*ScoringModel!$B$27+RawData!Z2849*ScoringModel!$B$28+RawData!AA2849*ScoringModel!$B$29+RawData!AB2849*ScoringModel!$B$30)*0.01,"")</f>
        <v/>
      </c>
      <c r="Q2849" s="19"/>
      <c r="R2849" s="19"/>
      <c r="S2849" s="19"/>
      <c r="T2849" s="19"/>
      <c r="U2849" s="19"/>
      <c r="V2849" s="19"/>
    </row>
    <row r="2850" spans="1:22" x14ac:dyDescent="0.25">
      <c r="A2850" t="str">
        <f>IF(RawData!A2850&lt;&gt;"",RawData!A2850,"")</f>
        <v/>
      </c>
      <c r="B2850" t="str">
        <f>IF(RawData!B2850&lt;&gt;"",CONCATENATE(RawData!B2850,", ",RawData!C2850),"")</f>
        <v/>
      </c>
      <c r="C2850" t="str">
        <f>IF(RawData!D2850&lt;&gt;"",RawData!D2850,"")</f>
        <v/>
      </c>
      <c r="D2850" s="28" t="str">
        <f>IF(RawData!E2850&lt;&gt;"",RawData!E2850,"")</f>
        <v/>
      </c>
      <c r="E2850" t="str">
        <f>IF(RawData!F2850&lt;&gt;"",CONCATENATE(RawData!F2850,", ",LEFT(RawData!G2850,1)),"")</f>
        <v/>
      </c>
      <c r="G2850" s="30" t="str">
        <f t="shared" si="44"/>
        <v/>
      </c>
      <c r="H2850" t="str">
        <f>IF(A2850&lt;&gt;"",VLOOKUP(G2850,ScoreRanges!$C$4:$E$8,3),"")</f>
        <v/>
      </c>
      <c r="J2850" s="30" t="str">
        <f>IF(AND(ConversionTable!$F$2&lt;&gt;"",A2850&lt;&gt;""),VLOOKUP(G2850,ConversionTable!B$2:D$402,3),"")</f>
        <v/>
      </c>
      <c r="K2850" t="str">
        <f>IF(AND(ConversionTable!$F$2&lt;&gt;"",A2850&lt;&gt;""),VLOOKUP(J2850,ConversionTable!I$4:K$7,3),"")</f>
        <v/>
      </c>
      <c r="M2850" t="str">
        <f>IF(A2850&lt;&gt;"",(RawData!AC2850*ScoringModel!$B$11+RawData!AD2850*ScoringModel!$B$21+RawData!AE2850*ScoringModel!$B$31)*0.01,"")</f>
        <v/>
      </c>
      <c r="N2850" t="str">
        <f>IF(A2850&lt;&gt;"",(RawData!H2850*ScoringModel!$B$4+RawData!I2850*ScoringModel!$B$5+RawData!J2850*ScoringModel!$B$6+RawData!K2850*ScoringModel!$B$7+RawData!L2850*ScoringModel!$B$8+RawData!M2850*ScoringModel!$B$9+RawData!N2850*ScoringModel!$B$10)*0.01,"")</f>
        <v/>
      </c>
      <c r="O2850" t="str">
        <f>IF(A2850&lt;&gt;"",(RawData!O2850*ScoringModel!$B$14+RawData!P2850*ScoringModel!$B$15+RawData!Q2850*ScoringModel!$B$16+RawData!R2850*ScoringModel!$B$17+RawData!S2850*ScoringModel!$B$18+RawData!T2850*ScoringModel!$B$19+RawData!U2850*ScoringModel!$B$20)*0.01,"")</f>
        <v/>
      </c>
      <c r="P2850" t="str">
        <f>IF(A2850&lt;&gt;"",(RawData!V2850*ScoringModel!$B$24+RawData!W2850*ScoringModel!$B$25+RawData!X2850*ScoringModel!$B$26+RawData!Y2850*ScoringModel!$B$27+RawData!Z2850*ScoringModel!$B$28+RawData!AA2850*ScoringModel!$B$29+RawData!AB2850*ScoringModel!$B$30)*0.01,"")</f>
        <v/>
      </c>
      <c r="Q2850" s="19"/>
      <c r="R2850" s="19"/>
      <c r="S2850" s="19"/>
      <c r="T2850" s="19"/>
      <c r="U2850" s="19"/>
      <c r="V2850" s="19"/>
    </row>
    <row r="2851" spans="1:22" x14ac:dyDescent="0.25">
      <c r="A2851" t="str">
        <f>IF(RawData!A2851&lt;&gt;"",RawData!A2851,"")</f>
        <v/>
      </c>
      <c r="B2851" t="str">
        <f>IF(RawData!B2851&lt;&gt;"",CONCATENATE(RawData!B2851,", ",RawData!C2851),"")</f>
        <v/>
      </c>
      <c r="C2851" t="str">
        <f>IF(RawData!D2851&lt;&gt;"",RawData!D2851,"")</f>
        <v/>
      </c>
      <c r="D2851" s="28" t="str">
        <f>IF(RawData!E2851&lt;&gt;"",RawData!E2851,"")</f>
        <v/>
      </c>
      <c r="E2851" t="str">
        <f>IF(RawData!F2851&lt;&gt;"",CONCATENATE(RawData!F2851,", ",LEFT(RawData!G2851,1)),"")</f>
        <v/>
      </c>
      <c r="G2851" s="30" t="str">
        <f t="shared" si="44"/>
        <v/>
      </c>
      <c r="H2851" t="str">
        <f>IF(A2851&lt;&gt;"",VLOOKUP(G2851,ScoreRanges!$C$4:$E$8,3),"")</f>
        <v/>
      </c>
      <c r="J2851" s="30" t="str">
        <f>IF(AND(ConversionTable!$F$2&lt;&gt;"",A2851&lt;&gt;""),VLOOKUP(G2851,ConversionTable!B$2:D$402,3),"")</f>
        <v/>
      </c>
      <c r="K2851" t="str">
        <f>IF(AND(ConversionTable!$F$2&lt;&gt;"",A2851&lt;&gt;""),VLOOKUP(J2851,ConversionTable!I$4:K$7,3),"")</f>
        <v/>
      </c>
      <c r="M2851" t="str">
        <f>IF(A2851&lt;&gt;"",(RawData!AC2851*ScoringModel!$B$11+RawData!AD2851*ScoringModel!$B$21+RawData!AE2851*ScoringModel!$B$31)*0.01,"")</f>
        <v/>
      </c>
      <c r="N2851" t="str">
        <f>IF(A2851&lt;&gt;"",(RawData!H2851*ScoringModel!$B$4+RawData!I2851*ScoringModel!$B$5+RawData!J2851*ScoringModel!$B$6+RawData!K2851*ScoringModel!$B$7+RawData!L2851*ScoringModel!$B$8+RawData!M2851*ScoringModel!$B$9+RawData!N2851*ScoringModel!$B$10)*0.01,"")</f>
        <v/>
      </c>
      <c r="O2851" t="str">
        <f>IF(A2851&lt;&gt;"",(RawData!O2851*ScoringModel!$B$14+RawData!P2851*ScoringModel!$B$15+RawData!Q2851*ScoringModel!$B$16+RawData!R2851*ScoringModel!$B$17+RawData!S2851*ScoringModel!$B$18+RawData!T2851*ScoringModel!$B$19+RawData!U2851*ScoringModel!$B$20)*0.01,"")</f>
        <v/>
      </c>
      <c r="P2851" t="str">
        <f>IF(A2851&lt;&gt;"",(RawData!V2851*ScoringModel!$B$24+RawData!W2851*ScoringModel!$B$25+RawData!X2851*ScoringModel!$B$26+RawData!Y2851*ScoringModel!$B$27+RawData!Z2851*ScoringModel!$B$28+RawData!AA2851*ScoringModel!$B$29+RawData!AB2851*ScoringModel!$B$30)*0.01,"")</f>
        <v/>
      </c>
      <c r="Q2851" s="19"/>
      <c r="R2851" s="19"/>
      <c r="S2851" s="19"/>
      <c r="T2851" s="19"/>
      <c r="U2851" s="19"/>
      <c r="V2851" s="19"/>
    </row>
    <row r="2852" spans="1:22" x14ac:dyDescent="0.25">
      <c r="A2852" t="str">
        <f>IF(RawData!A2852&lt;&gt;"",RawData!A2852,"")</f>
        <v/>
      </c>
      <c r="B2852" t="str">
        <f>IF(RawData!B2852&lt;&gt;"",CONCATENATE(RawData!B2852,", ",RawData!C2852),"")</f>
        <v/>
      </c>
      <c r="C2852" t="str">
        <f>IF(RawData!D2852&lt;&gt;"",RawData!D2852,"")</f>
        <v/>
      </c>
      <c r="D2852" s="28" t="str">
        <f>IF(RawData!E2852&lt;&gt;"",RawData!E2852,"")</f>
        <v/>
      </c>
      <c r="E2852" t="str">
        <f>IF(RawData!F2852&lt;&gt;"",CONCATENATE(RawData!F2852,", ",LEFT(RawData!G2852,1)),"")</f>
        <v/>
      </c>
      <c r="G2852" s="30" t="str">
        <f t="shared" si="44"/>
        <v/>
      </c>
      <c r="H2852" t="str">
        <f>IF(A2852&lt;&gt;"",VLOOKUP(G2852,ScoreRanges!$C$4:$E$8,3),"")</f>
        <v/>
      </c>
      <c r="J2852" s="30" t="str">
        <f>IF(AND(ConversionTable!$F$2&lt;&gt;"",A2852&lt;&gt;""),VLOOKUP(G2852,ConversionTable!B$2:D$402,3),"")</f>
        <v/>
      </c>
      <c r="K2852" t="str">
        <f>IF(AND(ConversionTable!$F$2&lt;&gt;"",A2852&lt;&gt;""),VLOOKUP(J2852,ConversionTable!I$4:K$7,3),"")</f>
        <v/>
      </c>
      <c r="M2852" t="str">
        <f>IF(A2852&lt;&gt;"",(RawData!AC2852*ScoringModel!$B$11+RawData!AD2852*ScoringModel!$B$21+RawData!AE2852*ScoringModel!$B$31)*0.01,"")</f>
        <v/>
      </c>
      <c r="N2852" t="str">
        <f>IF(A2852&lt;&gt;"",(RawData!H2852*ScoringModel!$B$4+RawData!I2852*ScoringModel!$B$5+RawData!J2852*ScoringModel!$B$6+RawData!K2852*ScoringModel!$B$7+RawData!L2852*ScoringModel!$B$8+RawData!M2852*ScoringModel!$B$9+RawData!N2852*ScoringModel!$B$10)*0.01,"")</f>
        <v/>
      </c>
      <c r="O2852" t="str">
        <f>IF(A2852&lt;&gt;"",(RawData!O2852*ScoringModel!$B$14+RawData!P2852*ScoringModel!$B$15+RawData!Q2852*ScoringModel!$B$16+RawData!R2852*ScoringModel!$B$17+RawData!S2852*ScoringModel!$B$18+RawData!T2852*ScoringModel!$B$19+RawData!U2852*ScoringModel!$B$20)*0.01,"")</f>
        <v/>
      </c>
      <c r="P2852" t="str">
        <f>IF(A2852&lt;&gt;"",(RawData!V2852*ScoringModel!$B$24+RawData!W2852*ScoringModel!$B$25+RawData!X2852*ScoringModel!$B$26+RawData!Y2852*ScoringModel!$B$27+RawData!Z2852*ScoringModel!$B$28+RawData!AA2852*ScoringModel!$B$29+RawData!AB2852*ScoringModel!$B$30)*0.01,"")</f>
        <v/>
      </c>
      <c r="Q2852" s="19"/>
      <c r="R2852" s="19"/>
      <c r="S2852" s="19"/>
      <c r="T2852" s="19"/>
      <c r="U2852" s="19"/>
      <c r="V2852" s="19"/>
    </row>
    <row r="2853" spans="1:22" x14ac:dyDescent="0.25">
      <c r="A2853" t="str">
        <f>IF(RawData!A2853&lt;&gt;"",RawData!A2853,"")</f>
        <v/>
      </c>
      <c r="B2853" t="str">
        <f>IF(RawData!B2853&lt;&gt;"",CONCATENATE(RawData!B2853,", ",RawData!C2853),"")</f>
        <v/>
      </c>
      <c r="C2853" t="str">
        <f>IF(RawData!D2853&lt;&gt;"",RawData!D2853,"")</f>
        <v/>
      </c>
      <c r="D2853" s="28" t="str">
        <f>IF(RawData!E2853&lt;&gt;"",RawData!E2853,"")</f>
        <v/>
      </c>
      <c r="E2853" t="str">
        <f>IF(RawData!F2853&lt;&gt;"",CONCATENATE(RawData!F2853,", ",LEFT(RawData!G2853,1)),"")</f>
        <v/>
      </c>
      <c r="G2853" s="30" t="str">
        <f t="shared" si="44"/>
        <v/>
      </c>
      <c r="H2853" t="str">
        <f>IF(A2853&lt;&gt;"",VLOOKUP(G2853,ScoreRanges!$C$4:$E$8,3),"")</f>
        <v/>
      </c>
      <c r="J2853" s="30" t="str">
        <f>IF(AND(ConversionTable!$F$2&lt;&gt;"",A2853&lt;&gt;""),VLOOKUP(G2853,ConversionTable!B$2:D$402,3),"")</f>
        <v/>
      </c>
      <c r="K2853" t="str">
        <f>IF(AND(ConversionTable!$F$2&lt;&gt;"",A2853&lt;&gt;""),VLOOKUP(J2853,ConversionTable!I$4:K$7,3),"")</f>
        <v/>
      </c>
      <c r="M2853" t="str">
        <f>IF(A2853&lt;&gt;"",(RawData!AC2853*ScoringModel!$B$11+RawData!AD2853*ScoringModel!$B$21+RawData!AE2853*ScoringModel!$B$31)*0.01,"")</f>
        <v/>
      </c>
      <c r="N2853" t="str">
        <f>IF(A2853&lt;&gt;"",(RawData!H2853*ScoringModel!$B$4+RawData!I2853*ScoringModel!$B$5+RawData!J2853*ScoringModel!$B$6+RawData!K2853*ScoringModel!$B$7+RawData!L2853*ScoringModel!$B$8+RawData!M2853*ScoringModel!$B$9+RawData!N2853*ScoringModel!$B$10)*0.01,"")</f>
        <v/>
      </c>
      <c r="O2853" t="str">
        <f>IF(A2853&lt;&gt;"",(RawData!O2853*ScoringModel!$B$14+RawData!P2853*ScoringModel!$B$15+RawData!Q2853*ScoringModel!$B$16+RawData!R2853*ScoringModel!$B$17+RawData!S2853*ScoringModel!$B$18+RawData!T2853*ScoringModel!$B$19+RawData!U2853*ScoringModel!$B$20)*0.01,"")</f>
        <v/>
      </c>
      <c r="P2853" t="str">
        <f>IF(A2853&lt;&gt;"",(RawData!V2853*ScoringModel!$B$24+RawData!W2853*ScoringModel!$B$25+RawData!X2853*ScoringModel!$B$26+RawData!Y2853*ScoringModel!$B$27+RawData!Z2853*ScoringModel!$B$28+RawData!AA2853*ScoringModel!$B$29+RawData!AB2853*ScoringModel!$B$30)*0.01,"")</f>
        <v/>
      </c>
      <c r="Q2853" s="19"/>
      <c r="R2853" s="19"/>
      <c r="S2853" s="19"/>
      <c r="T2853" s="19"/>
      <c r="U2853" s="19"/>
      <c r="V2853" s="19"/>
    </row>
    <row r="2854" spans="1:22" x14ac:dyDescent="0.25">
      <c r="A2854" t="str">
        <f>IF(RawData!A2854&lt;&gt;"",RawData!A2854,"")</f>
        <v/>
      </c>
      <c r="B2854" t="str">
        <f>IF(RawData!B2854&lt;&gt;"",CONCATENATE(RawData!B2854,", ",RawData!C2854),"")</f>
        <v/>
      </c>
      <c r="C2854" t="str">
        <f>IF(RawData!D2854&lt;&gt;"",RawData!D2854,"")</f>
        <v/>
      </c>
      <c r="D2854" s="28" t="str">
        <f>IF(RawData!E2854&lt;&gt;"",RawData!E2854,"")</f>
        <v/>
      </c>
      <c r="E2854" t="str">
        <f>IF(RawData!F2854&lt;&gt;"",CONCATENATE(RawData!F2854,", ",LEFT(RawData!G2854,1)),"")</f>
        <v/>
      </c>
      <c r="G2854" s="30" t="str">
        <f t="shared" si="44"/>
        <v/>
      </c>
      <c r="H2854" t="str">
        <f>IF(A2854&lt;&gt;"",VLOOKUP(G2854,ScoreRanges!$C$4:$E$8,3),"")</f>
        <v/>
      </c>
      <c r="J2854" s="30" t="str">
        <f>IF(AND(ConversionTable!$F$2&lt;&gt;"",A2854&lt;&gt;""),VLOOKUP(G2854,ConversionTable!B$2:D$402,3),"")</f>
        <v/>
      </c>
      <c r="K2854" t="str">
        <f>IF(AND(ConversionTable!$F$2&lt;&gt;"",A2854&lt;&gt;""),VLOOKUP(J2854,ConversionTable!I$4:K$7,3),"")</f>
        <v/>
      </c>
      <c r="M2854" t="str">
        <f>IF(A2854&lt;&gt;"",(RawData!AC2854*ScoringModel!$B$11+RawData!AD2854*ScoringModel!$B$21+RawData!AE2854*ScoringModel!$B$31)*0.01,"")</f>
        <v/>
      </c>
      <c r="N2854" t="str">
        <f>IF(A2854&lt;&gt;"",(RawData!H2854*ScoringModel!$B$4+RawData!I2854*ScoringModel!$B$5+RawData!J2854*ScoringModel!$B$6+RawData!K2854*ScoringModel!$B$7+RawData!L2854*ScoringModel!$B$8+RawData!M2854*ScoringModel!$B$9+RawData!N2854*ScoringModel!$B$10)*0.01,"")</f>
        <v/>
      </c>
      <c r="O2854" t="str">
        <f>IF(A2854&lt;&gt;"",(RawData!O2854*ScoringModel!$B$14+RawData!P2854*ScoringModel!$B$15+RawData!Q2854*ScoringModel!$B$16+RawData!R2854*ScoringModel!$B$17+RawData!S2854*ScoringModel!$B$18+RawData!T2854*ScoringModel!$B$19+RawData!U2854*ScoringModel!$B$20)*0.01,"")</f>
        <v/>
      </c>
      <c r="P2854" t="str">
        <f>IF(A2854&lt;&gt;"",(RawData!V2854*ScoringModel!$B$24+RawData!W2854*ScoringModel!$B$25+RawData!X2854*ScoringModel!$B$26+RawData!Y2854*ScoringModel!$B$27+RawData!Z2854*ScoringModel!$B$28+RawData!AA2854*ScoringModel!$B$29+RawData!AB2854*ScoringModel!$B$30)*0.01,"")</f>
        <v/>
      </c>
      <c r="Q2854" s="19"/>
      <c r="R2854" s="19"/>
      <c r="S2854" s="19"/>
      <c r="T2854" s="19"/>
      <c r="U2854" s="19"/>
      <c r="V2854" s="19"/>
    </row>
    <row r="2855" spans="1:22" x14ac:dyDescent="0.25">
      <c r="A2855" t="str">
        <f>IF(RawData!A2855&lt;&gt;"",RawData!A2855,"")</f>
        <v/>
      </c>
      <c r="B2855" t="str">
        <f>IF(RawData!B2855&lt;&gt;"",CONCATENATE(RawData!B2855,", ",RawData!C2855),"")</f>
        <v/>
      </c>
      <c r="C2855" t="str">
        <f>IF(RawData!D2855&lt;&gt;"",RawData!D2855,"")</f>
        <v/>
      </c>
      <c r="D2855" s="28" t="str">
        <f>IF(RawData!E2855&lt;&gt;"",RawData!E2855,"")</f>
        <v/>
      </c>
      <c r="E2855" t="str">
        <f>IF(RawData!F2855&lt;&gt;"",CONCATENATE(RawData!F2855,", ",LEFT(RawData!G2855,1)),"")</f>
        <v/>
      </c>
      <c r="G2855" s="30" t="str">
        <f t="shared" si="44"/>
        <v/>
      </c>
      <c r="H2855" t="str">
        <f>IF(A2855&lt;&gt;"",VLOOKUP(G2855,ScoreRanges!$C$4:$E$8,3),"")</f>
        <v/>
      </c>
      <c r="J2855" s="30" t="str">
        <f>IF(AND(ConversionTable!$F$2&lt;&gt;"",A2855&lt;&gt;""),VLOOKUP(G2855,ConversionTable!B$2:D$402,3),"")</f>
        <v/>
      </c>
      <c r="K2855" t="str">
        <f>IF(AND(ConversionTable!$F$2&lt;&gt;"",A2855&lt;&gt;""),VLOOKUP(J2855,ConversionTable!I$4:K$7,3),"")</f>
        <v/>
      </c>
      <c r="M2855" t="str">
        <f>IF(A2855&lt;&gt;"",(RawData!AC2855*ScoringModel!$B$11+RawData!AD2855*ScoringModel!$B$21+RawData!AE2855*ScoringModel!$B$31)*0.01,"")</f>
        <v/>
      </c>
      <c r="N2855" t="str">
        <f>IF(A2855&lt;&gt;"",(RawData!H2855*ScoringModel!$B$4+RawData!I2855*ScoringModel!$B$5+RawData!J2855*ScoringModel!$B$6+RawData!K2855*ScoringModel!$B$7+RawData!L2855*ScoringModel!$B$8+RawData!M2855*ScoringModel!$B$9+RawData!N2855*ScoringModel!$B$10)*0.01,"")</f>
        <v/>
      </c>
      <c r="O2855" t="str">
        <f>IF(A2855&lt;&gt;"",(RawData!O2855*ScoringModel!$B$14+RawData!P2855*ScoringModel!$B$15+RawData!Q2855*ScoringModel!$B$16+RawData!R2855*ScoringModel!$B$17+RawData!S2855*ScoringModel!$B$18+RawData!T2855*ScoringModel!$B$19+RawData!U2855*ScoringModel!$B$20)*0.01,"")</f>
        <v/>
      </c>
      <c r="P2855" t="str">
        <f>IF(A2855&lt;&gt;"",(RawData!V2855*ScoringModel!$B$24+RawData!W2855*ScoringModel!$B$25+RawData!X2855*ScoringModel!$B$26+RawData!Y2855*ScoringModel!$B$27+RawData!Z2855*ScoringModel!$B$28+RawData!AA2855*ScoringModel!$B$29+RawData!AB2855*ScoringModel!$B$30)*0.01,"")</f>
        <v/>
      </c>
      <c r="Q2855" s="19"/>
      <c r="R2855" s="19"/>
      <c r="S2855" s="19"/>
      <c r="T2855" s="19"/>
      <c r="U2855" s="19"/>
      <c r="V2855" s="19"/>
    </row>
    <row r="2856" spans="1:22" x14ac:dyDescent="0.25">
      <c r="A2856" t="str">
        <f>IF(RawData!A2856&lt;&gt;"",RawData!A2856,"")</f>
        <v/>
      </c>
      <c r="B2856" t="str">
        <f>IF(RawData!B2856&lt;&gt;"",CONCATENATE(RawData!B2856,", ",RawData!C2856),"")</f>
        <v/>
      </c>
      <c r="C2856" t="str">
        <f>IF(RawData!D2856&lt;&gt;"",RawData!D2856,"")</f>
        <v/>
      </c>
      <c r="D2856" s="28" t="str">
        <f>IF(RawData!E2856&lt;&gt;"",RawData!E2856,"")</f>
        <v/>
      </c>
      <c r="E2856" t="str">
        <f>IF(RawData!F2856&lt;&gt;"",CONCATENATE(RawData!F2856,", ",LEFT(RawData!G2856,1)),"")</f>
        <v/>
      </c>
      <c r="G2856" s="30" t="str">
        <f t="shared" si="44"/>
        <v/>
      </c>
      <c r="H2856" t="str">
        <f>IF(A2856&lt;&gt;"",VLOOKUP(G2856,ScoreRanges!$C$4:$E$8,3),"")</f>
        <v/>
      </c>
      <c r="J2856" s="30" t="str">
        <f>IF(AND(ConversionTable!$F$2&lt;&gt;"",A2856&lt;&gt;""),VLOOKUP(G2856,ConversionTable!B$2:D$402,3),"")</f>
        <v/>
      </c>
      <c r="K2856" t="str">
        <f>IF(AND(ConversionTable!$F$2&lt;&gt;"",A2856&lt;&gt;""),VLOOKUP(J2856,ConversionTable!I$4:K$7,3),"")</f>
        <v/>
      </c>
      <c r="M2856" t="str">
        <f>IF(A2856&lt;&gt;"",(RawData!AC2856*ScoringModel!$B$11+RawData!AD2856*ScoringModel!$B$21+RawData!AE2856*ScoringModel!$B$31)*0.01,"")</f>
        <v/>
      </c>
      <c r="N2856" t="str">
        <f>IF(A2856&lt;&gt;"",(RawData!H2856*ScoringModel!$B$4+RawData!I2856*ScoringModel!$B$5+RawData!J2856*ScoringModel!$B$6+RawData!K2856*ScoringModel!$B$7+RawData!L2856*ScoringModel!$B$8+RawData!M2856*ScoringModel!$B$9+RawData!N2856*ScoringModel!$B$10)*0.01,"")</f>
        <v/>
      </c>
      <c r="O2856" t="str">
        <f>IF(A2856&lt;&gt;"",(RawData!O2856*ScoringModel!$B$14+RawData!P2856*ScoringModel!$B$15+RawData!Q2856*ScoringModel!$B$16+RawData!R2856*ScoringModel!$B$17+RawData!S2856*ScoringModel!$B$18+RawData!T2856*ScoringModel!$B$19+RawData!U2856*ScoringModel!$B$20)*0.01,"")</f>
        <v/>
      </c>
      <c r="P2856" t="str">
        <f>IF(A2856&lt;&gt;"",(RawData!V2856*ScoringModel!$B$24+RawData!W2856*ScoringModel!$B$25+RawData!X2856*ScoringModel!$B$26+RawData!Y2856*ScoringModel!$B$27+RawData!Z2856*ScoringModel!$B$28+RawData!AA2856*ScoringModel!$B$29+RawData!AB2856*ScoringModel!$B$30)*0.01,"")</f>
        <v/>
      </c>
      <c r="Q2856" s="19"/>
      <c r="R2856" s="19"/>
      <c r="S2856" s="19"/>
      <c r="T2856" s="19"/>
      <c r="U2856" s="19"/>
      <c r="V2856" s="19"/>
    </row>
    <row r="2857" spans="1:22" x14ac:dyDescent="0.25">
      <c r="A2857" t="str">
        <f>IF(RawData!A2857&lt;&gt;"",RawData!A2857,"")</f>
        <v/>
      </c>
      <c r="B2857" t="str">
        <f>IF(RawData!B2857&lt;&gt;"",CONCATENATE(RawData!B2857,", ",RawData!C2857),"")</f>
        <v/>
      </c>
      <c r="C2857" t="str">
        <f>IF(RawData!D2857&lt;&gt;"",RawData!D2857,"")</f>
        <v/>
      </c>
      <c r="D2857" s="28" t="str">
        <f>IF(RawData!E2857&lt;&gt;"",RawData!E2857,"")</f>
        <v/>
      </c>
      <c r="E2857" t="str">
        <f>IF(RawData!F2857&lt;&gt;"",CONCATENATE(RawData!F2857,", ",LEFT(RawData!G2857,1)),"")</f>
        <v/>
      </c>
      <c r="G2857" s="30" t="str">
        <f t="shared" si="44"/>
        <v/>
      </c>
      <c r="H2857" t="str">
        <f>IF(A2857&lt;&gt;"",VLOOKUP(G2857,ScoreRanges!$C$4:$E$8,3),"")</f>
        <v/>
      </c>
      <c r="J2857" s="30" t="str">
        <f>IF(AND(ConversionTable!$F$2&lt;&gt;"",A2857&lt;&gt;""),VLOOKUP(G2857,ConversionTable!B$2:D$402,3),"")</f>
        <v/>
      </c>
      <c r="K2857" t="str">
        <f>IF(AND(ConversionTable!$F$2&lt;&gt;"",A2857&lt;&gt;""),VLOOKUP(J2857,ConversionTable!I$4:K$7,3),"")</f>
        <v/>
      </c>
      <c r="M2857" t="str">
        <f>IF(A2857&lt;&gt;"",(RawData!AC2857*ScoringModel!$B$11+RawData!AD2857*ScoringModel!$B$21+RawData!AE2857*ScoringModel!$B$31)*0.01,"")</f>
        <v/>
      </c>
      <c r="N2857" t="str">
        <f>IF(A2857&lt;&gt;"",(RawData!H2857*ScoringModel!$B$4+RawData!I2857*ScoringModel!$B$5+RawData!J2857*ScoringModel!$B$6+RawData!K2857*ScoringModel!$B$7+RawData!L2857*ScoringModel!$B$8+RawData!M2857*ScoringModel!$B$9+RawData!N2857*ScoringModel!$B$10)*0.01,"")</f>
        <v/>
      </c>
      <c r="O2857" t="str">
        <f>IF(A2857&lt;&gt;"",(RawData!O2857*ScoringModel!$B$14+RawData!P2857*ScoringModel!$B$15+RawData!Q2857*ScoringModel!$B$16+RawData!R2857*ScoringModel!$B$17+RawData!S2857*ScoringModel!$B$18+RawData!T2857*ScoringModel!$B$19+RawData!U2857*ScoringModel!$B$20)*0.01,"")</f>
        <v/>
      </c>
      <c r="P2857" t="str">
        <f>IF(A2857&lt;&gt;"",(RawData!V2857*ScoringModel!$B$24+RawData!W2857*ScoringModel!$B$25+RawData!X2857*ScoringModel!$B$26+RawData!Y2857*ScoringModel!$B$27+RawData!Z2857*ScoringModel!$B$28+RawData!AA2857*ScoringModel!$B$29+RawData!AB2857*ScoringModel!$B$30)*0.01,"")</f>
        <v/>
      </c>
      <c r="Q2857" s="19"/>
      <c r="R2857" s="19"/>
      <c r="S2857" s="19"/>
      <c r="T2857" s="19"/>
      <c r="U2857" s="19"/>
      <c r="V2857" s="19"/>
    </row>
    <row r="2858" spans="1:22" x14ac:dyDescent="0.25">
      <c r="A2858" t="str">
        <f>IF(RawData!A2858&lt;&gt;"",RawData!A2858,"")</f>
        <v/>
      </c>
      <c r="B2858" t="str">
        <f>IF(RawData!B2858&lt;&gt;"",CONCATENATE(RawData!B2858,", ",RawData!C2858),"")</f>
        <v/>
      </c>
      <c r="C2858" t="str">
        <f>IF(RawData!D2858&lt;&gt;"",RawData!D2858,"")</f>
        <v/>
      </c>
      <c r="D2858" s="28" t="str">
        <f>IF(RawData!E2858&lt;&gt;"",RawData!E2858,"")</f>
        <v/>
      </c>
      <c r="E2858" t="str">
        <f>IF(RawData!F2858&lt;&gt;"",CONCATENATE(RawData!F2858,", ",LEFT(RawData!G2858,1)),"")</f>
        <v/>
      </c>
      <c r="G2858" s="30" t="str">
        <f t="shared" si="44"/>
        <v/>
      </c>
      <c r="H2858" t="str">
        <f>IF(A2858&lt;&gt;"",VLOOKUP(G2858,ScoreRanges!$C$4:$E$8,3),"")</f>
        <v/>
      </c>
      <c r="J2858" s="30" t="str">
        <f>IF(AND(ConversionTable!$F$2&lt;&gt;"",A2858&lt;&gt;""),VLOOKUP(G2858,ConversionTable!B$2:D$402,3),"")</f>
        <v/>
      </c>
      <c r="K2858" t="str">
        <f>IF(AND(ConversionTable!$F$2&lt;&gt;"",A2858&lt;&gt;""),VLOOKUP(J2858,ConversionTable!I$4:K$7,3),"")</f>
        <v/>
      </c>
      <c r="M2858" t="str">
        <f>IF(A2858&lt;&gt;"",(RawData!AC2858*ScoringModel!$B$11+RawData!AD2858*ScoringModel!$B$21+RawData!AE2858*ScoringModel!$B$31)*0.01,"")</f>
        <v/>
      </c>
      <c r="N2858" t="str">
        <f>IF(A2858&lt;&gt;"",(RawData!H2858*ScoringModel!$B$4+RawData!I2858*ScoringModel!$B$5+RawData!J2858*ScoringModel!$B$6+RawData!K2858*ScoringModel!$B$7+RawData!L2858*ScoringModel!$B$8+RawData!M2858*ScoringModel!$B$9+RawData!N2858*ScoringModel!$B$10)*0.01,"")</f>
        <v/>
      </c>
      <c r="O2858" t="str">
        <f>IF(A2858&lt;&gt;"",(RawData!O2858*ScoringModel!$B$14+RawData!P2858*ScoringModel!$B$15+RawData!Q2858*ScoringModel!$B$16+RawData!R2858*ScoringModel!$B$17+RawData!S2858*ScoringModel!$B$18+RawData!T2858*ScoringModel!$B$19+RawData!U2858*ScoringModel!$B$20)*0.01,"")</f>
        <v/>
      </c>
      <c r="P2858" t="str">
        <f>IF(A2858&lt;&gt;"",(RawData!V2858*ScoringModel!$B$24+RawData!W2858*ScoringModel!$B$25+RawData!X2858*ScoringModel!$B$26+RawData!Y2858*ScoringModel!$B$27+RawData!Z2858*ScoringModel!$B$28+RawData!AA2858*ScoringModel!$B$29+RawData!AB2858*ScoringModel!$B$30)*0.01,"")</f>
        <v/>
      </c>
      <c r="Q2858" s="19"/>
      <c r="R2858" s="19"/>
      <c r="S2858" s="19"/>
      <c r="T2858" s="19"/>
      <c r="U2858" s="19"/>
      <c r="V2858" s="19"/>
    </row>
    <row r="2859" spans="1:22" x14ac:dyDescent="0.25">
      <c r="A2859" t="str">
        <f>IF(RawData!A2859&lt;&gt;"",RawData!A2859,"")</f>
        <v/>
      </c>
      <c r="B2859" t="str">
        <f>IF(RawData!B2859&lt;&gt;"",CONCATENATE(RawData!B2859,", ",RawData!C2859),"")</f>
        <v/>
      </c>
      <c r="C2859" t="str">
        <f>IF(RawData!D2859&lt;&gt;"",RawData!D2859,"")</f>
        <v/>
      </c>
      <c r="D2859" s="28" t="str">
        <f>IF(RawData!E2859&lt;&gt;"",RawData!E2859,"")</f>
        <v/>
      </c>
      <c r="E2859" t="str">
        <f>IF(RawData!F2859&lt;&gt;"",CONCATENATE(RawData!F2859,", ",LEFT(RawData!G2859,1)),"")</f>
        <v/>
      </c>
      <c r="G2859" s="30" t="str">
        <f t="shared" si="44"/>
        <v/>
      </c>
      <c r="H2859" t="str">
        <f>IF(A2859&lt;&gt;"",VLOOKUP(G2859,ScoreRanges!$C$4:$E$8,3),"")</f>
        <v/>
      </c>
      <c r="J2859" s="30" t="str">
        <f>IF(AND(ConversionTable!$F$2&lt;&gt;"",A2859&lt;&gt;""),VLOOKUP(G2859,ConversionTable!B$2:D$402,3),"")</f>
        <v/>
      </c>
      <c r="K2859" t="str">
        <f>IF(AND(ConversionTable!$F$2&lt;&gt;"",A2859&lt;&gt;""),VLOOKUP(J2859,ConversionTable!I$4:K$7,3),"")</f>
        <v/>
      </c>
      <c r="M2859" t="str">
        <f>IF(A2859&lt;&gt;"",(RawData!AC2859*ScoringModel!$B$11+RawData!AD2859*ScoringModel!$B$21+RawData!AE2859*ScoringModel!$B$31)*0.01,"")</f>
        <v/>
      </c>
      <c r="N2859" t="str">
        <f>IF(A2859&lt;&gt;"",(RawData!H2859*ScoringModel!$B$4+RawData!I2859*ScoringModel!$B$5+RawData!J2859*ScoringModel!$B$6+RawData!K2859*ScoringModel!$B$7+RawData!L2859*ScoringModel!$B$8+RawData!M2859*ScoringModel!$B$9+RawData!N2859*ScoringModel!$B$10)*0.01,"")</f>
        <v/>
      </c>
      <c r="O2859" t="str">
        <f>IF(A2859&lt;&gt;"",(RawData!O2859*ScoringModel!$B$14+RawData!P2859*ScoringModel!$B$15+RawData!Q2859*ScoringModel!$B$16+RawData!R2859*ScoringModel!$B$17+RawData!S2859*ScoringModel!$B$18+RawData!T2859*ScoringModel!$B$19+RawData!U2859*ScoringModel!$B$20)*0.01,"")</f>
        <v/>
      </c>
      <c r="P2859" t="str">
        <f>IF(A2859&lt;&gt;"",(RawData!V2859*ScoringModel!$B$24+RawData!W2859*ScoringModel!$B$25+RawData!X2859*ScoringModel!$B$26+RawData!Y2859*ScoringModel!$B$27+RawData!Z2859*ScoringModel!$B$28+RawData!AA2859*ScoringModel!$B$29+RawData!AB2859*ScoringModel!$B$30)*0.01,"")</f>
        <v/>
      </c>
      <c r="Q2859" s="19"/>
      <c r="R2859" s="19"/>
      <c r="S2859" s="19"/>
      <c r="T2859" s="19"/>
      <c r="U2859" s="19"/>
      <c r="V2859" s="19"/>
    </row>
    <row r="2860" spans="1:22" x14ac:dyDescent="0.25">
      <c r="A2860" t="str">
        <f>IF(RawData!A2860&lt;&gt;"",RawData!A2860,"")</f>
        <v/>
      </c>
      <c r="B2860" t="str">
        <f>IF(RawData!B2860&lt;&gt;"",CONCATENATE(RawData!B2860,", ",RawData!C2860),"")</f>
        <v/>
      </c>
      <c r="C2860" t="str">
        <f>IF(RawData!D2860&lt;&gt;"",RawData!D2860,"")</f>
        <v/>
      </c>
      <c r="D2860" s="28" t="str">
        <f>IF(RawData!E2860&lt;&gt;"",RawData!E2860,"")</f>
        <v/>
      </c>
      <c r="E2860" t="str">
        <f>IF(RawData!F2860&lt;&gt;"",CONCATENATE(RawData!F2860,", ",LEFT(RawData!G2860,1)),"")</f>
        <v/>
      </c>
      <c r="G2860" s="30" t="str">
        <f t="shared" si="44"/>
        <v/>
      </c>
      <c r="H2860" t="str">
        <f>IF(A2860&lt;&gt;"",VLOOKUP(G2860,ScoreRanges!$C$4:$E$8,3),"")</f>
        <v/>
      </c>
      <c r="J2860" s="30" t="str">
        <f>IF(AND(ConversionTable!$F$2&lt;&gt;"",A2860&lt;&gt;""),VLOOKUP(G2860,ConversionTable!B$2:D$402,3),"")</f>
        <v/>
      </c>
      <c r="K2860" t="str">
        <f>IF(AND(ConversionTable!$F$2&lt;&gt;"",A2860&lt;&gt;""),VLOOKUP(J2860,ConversionTable!I$4:K$7,3),"")</f>
        <v/>
      </c>
      <c r="M2860" t="str">
        <f>IF(A2860&lt;&gt;"",(RawData!AC2860*ScoringModel!$B$11+RawData!AD2860*ScoringModel!$B$21+RawData!AE2860*ScoringModel!$B$31)*0.01,"")</f>
        <v/>
      </c>
      <c r="N2860" t="str">
        <f>IF(A2860&lt;&gt;"",(RawData!H2860*ScoringModel!$B$4+RawData!I2860*ScoringModel!$B$5+RawData!J2860*ScoringModel!$B$6+RawData!K2860*ScoringModel!$B$7+RawData!L2860*ScoringModel!$B$8+RawData!M2860*ScoringModel!$B$9+RawData!N2860*ScoringModel!$B$10)*0.01,"")</f>
        <v/>
      </c>
      <c r="O2860" t="str">
        <f>IF(A2860&lt;&gt;"",(RawData!O2860*ScoringModel!$B$14+RawData!P2860*ScoringModel!$B$15+RawData!Q2860*ScoringModel!$B$16+RawData!R2860*ScoringModel!$B$17+RawData!S2860*ScoringModel!$B$18+RawData!T2860*ScoringModel!$B$19+RawData!U2860*ScoringModel!$B$20)*0.01,"")</f>
        <v/>
      </c>
      <c r="P2860" t="str">
        <f>IF(A2860&lt;&gt;"",(RawData!V2860*ScoringModel!$B$24+RawData!W2860*ScoringModel!$B$25+RawData!X2860*ScoringModel!$B$26+RawData!Y2860*ScoringModel!$B$27+RawData!Z2860*ScoringModel!$B$28+RawData!AA2860*ScoringModel!$B$29+RawData!AB2860*ScoringModel!$B$30)*0.01,"")</f>
        <v/>
      </c>
      <c r="Q2860" s="19"/>
      <c r="R2860" s="19"/>
      <c r="S2860" s="19"/>
      <c r="T2860" s="19"/>
      <c r="U2860" s="19"/>
      <c r="V2860" s="19"/>
    </row>
    <row r="2861" spans="1:22" x14ac:dyDescent="0.25">
      <c r="A2861" t="str">
        <f>IF(RawData!A2861&lt;&gt;"",RawData!A2861,"")</f>
        <v/>
      </c>
      <c r="B2861" t="str">
        <f>IF(RawData!B2861&lt;&gt;"",CONCATENATE(RawData!B2861,", ",RawData!C2861),"")</f>
        <v/>
      </c>
      <c r="C2861" t="str">
        <f>IF(RawData!D2861&lt;&gt;"",RawData!D2861,"")</f>
        <v/>
      </c>
      <c r="D2861" s="28" t="str">
        <f>IF(RawData!E2861&lt;&gt;"",RawData!E2861,"")</f>
        <v/>
      </c>
      <c r="E2861" t="str">
        <f>IF(RawData!F2861&lt;&gt;"",CONCATENATE(RawData!F2861,", ",LEFT(RawData!G2861,1)),"")</f>
        <v/>
      </c>
      <c r="G2861" s="30" t="str">
        <f t="shared" si="44"/>
        <v/>
      </c>
      <c r="H2861" t="str">
        <f>IF(A2861&lt;&gt;"",VLOOKUP(G2861,ScoreRanges!$C$4:$E$8,3),"")</f>
        <v/>
      </c>
      <c r="J2861" s="30" t="str">
        <f>IF(AND(ConversionTable!$F$2&lt;&gt;"",A2861&lt;&gt;""),VLOOKUP(G2861,ConversionTable!B$2:D$402,3),"")</f>
        <v/>
      </c>
      <c r="K2861" t="str">
        <f>IF(AND(ConversionTable!$F$2&lt;&gt;"",A2861&lt;&gt;""),VLOOKUP(J2861,ConversionTable!I$4:K$7,3),"")</f>
        <v/>
      </c>
      <c r="M2861" t="str">
        <f>IF(A2861&lt;&gt;"",(RawData!AC2861*ScoringModel!$B$11+RawData!AD2861*ScoringModel!$B$21+RawData!AE2861*ScoringModel!$B$31)*0.01,"")</f>
        <v/>
      </c>
      <c r="N2861" t="str">
        <f>IF(A2861&lt;&gt;"",(RawData!H2861*ScoringModel!$B$4+RawData!I2861*ScoringModel!$B$5+RawData!J2861*ScoringModel!$B$6+RawData!K2861*ScoringModel!$B$7+RawData!L2861*ScoringModel!$B$8+RawData!M2861*ScoringModel!$B$9+RawData!N2861*ScoringModel!$B$10)*0.01,"")</f>
        <v/>
      </c>
      <c r="O2861" t="str">
        <f>IF(A2861&lt;&gt;"",(RawData!O2861*ScoringModel!$B$14+RawData!P2861*ScoringModel!$B$15+RawData!Q2861*ScoringModel!$B$16+RawData!R2861*ScoringModel!$B$17+RawData!S2861*ScoringModel!$B$18+RawData!T2861*ScoringModel!$B$19+RawData!U2861*ScoringModel!$B$20)*0.01,"")</f>
        <v/>
      </c>
      <c r="P2861" t="str">
        <f>IF(A2861&lt;&gt;"",(RawData!V2861*ScoringModel!$B$24+RawData!W2861*ScoringModel!$B$25+RawData!X2861*ScoringModel!$B$26+RawData!Y2861*ScoringModel!$B$27+RawData!Z2861*ScoringModel!$B$28+RawData!AA2861*ScoringModel!$B$29+RawData!AB2861*ScoringModel!$B$30)*0.01,"")</f>
        <v/>
      </c>
      <c r="Q2861" s="19"/>
      <c r="R2861" s="19"/>
      <c r="S2861" s="19"/>
      <c r="T2861" s="19"/>
      <c r="U2861" s="19"/>
      <c r="V2861" s="19"/>
    </row>
    <row r="2862" spans="1:22" x14ac:dyDescent="0.25">
      <c r="A2862" t="str">
        <f>IF(RawData!A2862&lt;&gt;"",RawData!A2862,"")</f>
        <v/>
      </c>
      <c r="B2862" t="str">
        <f>IF(RawData!B2862&lt;&gt;"",CONCATENATE(RawData!B2862,", ",RawData!C2862),"")</f>
        <v/>
      </c>
      <c r="C2862" t="str">
        <f>IF(RawData!D2862&lt;&gt;"",RawData!D2862,"")</f>
        <v/>
      </c>
      <c r="D2862" s="28" t="str">
        <f>IF(RawData!E2862&lt;&gt;"",RawData!E2862,"")</f>
        <v/>
      </c>
      <c r="E2862" t="str">
        <f>IF(RawData!F2862&lt;&gt;"",CONCATENATE(RawData!F2862,", ",LEFT(RawData!G2862,1)),"")</f>
        <v/>
      </c>
      <c r="G2862" s="30" t="str">
        <f t="shared" si="44"/>
        <v/>
      </c>
      <c r="H2862" t="str">
        <f>IF(A2862&lt;&gt;"",VLOOKUP(G2862,ScoreRanges!$C$4:$E$8,3),"")</f>
        <v/>
      </c>
      <c r="J2862" s="30" t="str">
        <f>IF(AND(ConversionTable!$F$2&lt;&gt;"",A2862&lt;&gt;""),VLOOKUP(G2862,ConversionTable!B$2:D$402,3),"")</f>
        <v/>
      </c>
      <c r="K2862" t="str">
        <f>IF(AND(ConversionTable!$F$2&lt;&gt;"",A2862&lt;&gt;""),VLOOKUP(J2862,ConversionTable!I$4:K$7,3),"")</f>
        <v/>
      </c>
      <c r="M2862" t="str">
        <f>IF(A2862&lt;&gt;"",(RawData!AC2862*ScoringModel!$B$11+RawData!AD2862*ScoringModel!$B$21+RawData!AE2862*ScoringModel!$B$31)*0.01,"")</f>
        <v/>
      </c>
      <c r="N2862" t="str">
        <f>IF(A2862&lt;&gt;"",(RawData!H2862*ScoringModel!$B$4+RawData!I2862*ScoringModel!$B$5+RawData!J2862*ScoringModel!$B$6+RawData!K2862*ScoringModel!$B$7+RawData!L2862*ScoringModel!$B$8+RawData!M2862*ScoringModel!$B$9+RawData!N2862*ScoringModel!$B$10)*0.01,"")</f>
        <v/>
      </c>
      <c r="O2862" t="str">
        <f>IF(A2862&lt;&gt;"",(RawData!O2862*ScoringModel!$B$14+RawData!P2862*ScoringModel!$B$15+RawData!Q2862*ScoringModel!$B$16+RawData!R2862*ScoringModel!$B$17+RawData!S2862*ScoringModel!$B$18+RawData!T2862*ScoringModel!$B$19+RawData!U2862*ScoringModel!$B$20)*0.01,"")</f>
        <v/>
      </c>
      <c r="P2862" t="str">
        <f>IF(A2862&lt;&gt;"",(RawData!V2862*ScoringModel!$B$24+RawData!W2862*ScoringModel!$B$25+RawData!X2862*ScoringModel!$B$26+RawData!Y2862*ScoringModel!$B$27+RawData!Z2862*ScoringModel!$B$28+RawData!AA2862*ScoringModel!$B$29+RawData!AB2862*ScoringModel!$B$30)*0.01,"")</f>
        <v/>
      </c>
      <c r="Q2862" s="19"/>
      <c r="R2862" s="19"/>
      <c r="S2862" s="19"/>
      <c r="T2862" s="19"/>
      <c r="U2862" s="19"/>
      <c r="V2862" s="19"/>
    </row>
    <row r="2863" spans="1:22" x14ac:dyDescent="0.25">
      <c r="A2863" t="str">
        <f>IF(RawData!A2863&lt;&gt;"",RawData!A2863,"")</f>
        <v/>
      </c>
      <c r="B2863" t="str">
        <f>IF(RawData!B2863&lt;&gt;"",CONCATENATE(RawData!B2863,", ",RawData!C2863),"")</f>
        <v/>
      </c>
      <c r="C2863" t="str">
        <f>IF(RawData!D2863&lt;&gt;"",RawData!D2863,"")</f>
        <v/>
      </c>
      <c r="D2863" s="28" t="str">
        <f>IF(RawData!E2863&lt;&gt;"",RawData!E2863,"")</f>
        <v/>
      </c>
      <c r="E2863" t="str">
        <f>IF(RawData!F2863&lt;&gt;"",CONCATENATE(RawData!F2863,", ",LEFT(RawData!G2863,1)),"")</f>
        <v/>
      </c>
      <c r="G2863" s="30" t="str">
        <f t="shared" si="44"/>
        <v/>
      </c>
      <c r="H2863" t="str">
        <f>IF(A2863&lt;&gt;"",VLOOKUP(G2863,ScoreRanges!$C$4:$E$8,3),"")</f>
        <v/>
      </c>
      <c r="J2863" s="30" t="str">
        <f>IF(AND(ConversionTable!$F$2&lt;&gt;"",A2863&lt;&gt;""),VLOOKUP(G2863,ConversionTable!B$2:D$402,3),"")</f>
        <v/>
      </c>
      <c r="K2863" t="str">
        <f>IF(AND(ConversionTable!$F$2&lt;&gt;"",A2863&lt;&gt;""),VLOOKUP(J2863,ConversionTable!I$4:K$7,3),"")</f>
        <v/>
      </c>
      <c r="M2863" t="str">
        <f>IF(A2863&lt;&gt;"",(RawData!AC2863*ScoringModel!$B$11+RawData!AD2863*ScoringModel!$B$21+RawData!AE2863*ScoringModel!$B$31)*0.01,"")</f>
        <v/>
      </c>
      <c r="N2863" t="str">
        <f>IF(A2863&lt;&gt;"",(RawData!H2863*ScoringModel!$B$4+RawData!I2863*ScoringModel!$B$5+RawData!J2863*ScoringModel!$B$6+RawData!K2863*ScoringModel!$B$7+RawData!L2863*ScoringModel!$B$8+RawData!M2863*ScoringModel!$B$9+RawData!N2863*ScoringModel!$B$10)*0.01,"")</f>
        <v/>
      </c>
      <c r="O2863" t="str">
        <f>IF(A2863&lt;&gt;"",(RawData!O2863*ScoringModel!$B$14+RawData!P2863*ScoringModel!$B$15+RawData!Q2863*ScoringModel!$B$16+RawData!R2863*ScoringModel!$B$17+RawData!S2863*ScoringModel!$B$18+RawData!T2863*ScoringModel!$B$19+RawData!U2863*ScoringModel!$B$20)*0.01,"")</f>
        <v/>
      </c>
      <c r="P2863" t="str">
        <f>IF(A2863&lt;&gt;"",(RawData!V2863*ScoringModel!$B$24+RawData!W2863*ScoringModel!$B$25+RawData!X2863*ScoringModel!$B$26+RawData!Y2863*ScoringModel!$B$27+RawData!Z2863*ScoringModel!$B$28+RawData!AA2863*ScoringModel!$B$29+RawData!AB2863*ScoringModel!$B$30)*0.01,"")</f>
        <v/>
      </c>
      <c r="Q2863" s="19"/>
      <c r="R2863" s="19"/>
      <c r="S2863" s="19"/>
      <c r="T2863" s="19"/>
      <c r="U2863" s="19"/>
      <c r="V2863" s="19"/>
    </row>
    <row r="2864" spans="1:22" x14ac:dyDescent="0.25">
      <c r="A2864" t="str">
        <f>IF(RawData!A2864&lt;&gt;"",RawData!A2864,"")</f>
        <v/>
      </c>
      <c r="B2864" t="str">
        <f>IF(RawData!B2864&lt;&gt;"",CONCATENATE(RawData!B2864,", ",RawData!C2864),"")</f>
        <v/>
      </c>
      <c r="C2864" t="str">
        <f>IF(RawData!D2864&lt;&gt;"",RawData!D2864,"")</f>
        <v/>
      </c>
      <c r="D2864" s="28" t="str">
        <f>IF(RawData!E2864&lt;&gt;"",RawData!E2864,"")</f>
        <v/>
      </c>
      <c r="E2864" t="str">
        <f>IF(RawData!F2864&lt;&gt;"",CONCATENATE(RawData!F2864,", ",LEFT(RawData!G2864,1)),"")</f>
        <v/>
      </c>
      <c r="G2864" s="30" t="str">
        <f t="shared" si="44"/>
        <v/>
      </c>
      <c r="H2864" t="str">
        <f>IF(A2864&lt;&gt;"",VLOOKUP(G2864,ScoreRanges!$C$4:$E$8,3),"")</f>
        <v/>
      </c>
      <c r="J2864" s="30" t="str">
        <f>IF(AND(ConversionTable!$F$2&lt;&gt;"",A2864&lt;&gt;""),VLOOKUP(G2864,ConversionTable!B$2:D$402,3),"")</f>
        <v/>
      </c>
      <c r="K2864" t="str">
        <f>IF(AND(ConversionTable!$F$2&lt;&gt;"",A2864&lt;&gt;""),VLOOKUP(J2864,ConversionTable!I$4:K$7,3),"")</f>
        <v/>
      </c>
      <c r="M2864" t="str">
        <f>IF(A2864&lt;&gt;"",(RawData!AC2864*ScoringModel!$B$11+RawData!AD2864*ScoringModel!$B$21+RawData!AE2864*ScoringModel!$B$31)*0.01,"")</f>
        <v/>
      </c>
      <c r="N2864" t="str">
        <f>IF(A2864&lt;&gt;"",(RawData!H2864*ScoringModel!$B$4+RawData!I2864*ScoringModel!$B$5+RawData!J2864*ScoringModel!$B$6+RawData!K2864*ScoringModel!$B$7+RawData!L2864*ScoringModel!$B$8+RawData!M2864*ScoringModel!$B$9+RawData!N2864*ScoringModel!$B$10)*0.01,"")</f>
        <v/>
      </c>
      <c r="O2864" t="str">
        <f>IF(A2864&lt;&gt;"",(RawData!O2864*ScoringModel!$B$14+RawData!P2864*ScoringModel!$B$15+RawData!Q2864*ScoringModel!$B$16+RawData!R2864*ScoringModel!$B$17+RawData!S2864*ScoringModel!$B$18+RawData!T2864*ScoringModel!$B$19+RawData!U2864*ScoringModel!$B$20)*0.01,"")</f>
        <v/>
      </c>
      <c r="P2864" t="str">
        <f>IF(A2864&lt;&gt;"",(RawData!V2864*ScoringModel!$B$24+RawData!W2864*ScoringModel!$B$25+RawData!X2864*ScoringModel!$B$26+RawData!Y2864*ScoringModel!$B$27+RawData!Z2864*ScoringModel!$B$28+RawData!AA2864*ScoringModel!$B$29+RawData!AB2864*ScoringModel!$B$30)*0.01,"")</f>
        <v/>
      </c>
      <c r="Q2864" s="19"/>
      <c r="R2864" s="19"/>
      <c r="S2864" s="19"/>
      <c r="T2864" s="19"/>
      <c r="U2864" s="19"/>
      <c r="V2864" s="19"/>
    </row>
    <row r="2865" spans="1:22" x14ac:dyDescent="0.25">
      <c r="A2865" t="str">
        <f>IF(RawData!A2865&lt;&gt;"",RawData!A2865,"")</f>
        <v/>
      </c>
      <c r="B2865" t="str">
        <f>IF(RawData!B2865&lt;&gt;"",CONCATENATE(RawData!B2865,", ",RawData!C2865),"")</f>
        <v/>
      </c>
      <c r="C2865" t="str">
        <f>IF(RawData!D2865&lt;&gt;"",RawData!D2865,"")</f>
        <v/>
      </c>
      <c r="D2865" s="28" t="str">
        <f>IF(RawData!E2865&lt;&gt;"",RawData!E2865,"")</f>
        <v/>
      </c>
      <c r="E2865" t="str">
        <f>IF(RawData!F2865&lt;&gt;"",CONCATENATE(RawData!F2865,", ",LEFT(RawData!G2865,1)),"")</f>
        <v/>
      </c>
      <c r="G2865" s="30" t="str">
        <f t="shared" si="44"/>
        <v/>
      </c>
      <c r="H2865" t="str">
        <f>IF(A2865&lt;&gt;"",VLOOKUP(G2865,ScoreRanges!$C$4:$E$8,3),"")</f>
        <v/>
      </c>
      <c r="J2865" s="30" t="str">
        <f>IF(AND(ConversionTable!$F$2&lt;&gt;"",A2865&lt;&gt;""),VLOOKUP(G2865,ConversionTable!B$2:D$402,3),"")</f>
        <v/>
      </c>
      <c r="K2865" t="str">
        <f>IF(AND(ConversionTable!$F$2&lt;&gt;"",A2865&lt;&gt;""),VLOOKUP(J2865,ConversionTable!I$4:K$7,3),"")</f>
        <v/>
      </c>
      <c r="M2865" t="str">
        <f>IF(A2865&lt;&gt;"",(RawData!AC2865*ScoringModel!$B$11+RawData!AD2865*ScoringModel!$B$21+RawData!AE2865*ScoringModel!$B$31)*0.01,"")</f>
        <v/>
      </c>
      <c r="N2865" t="str">
        <f>IF(A2865&lt;&gt;"",(RawData!H2865*ScoringModel!$B$4+RawData!I2865*ScoringModel!$B$5+RawData!J2865*ScoringModel!$B$6+RawData!K2865*ScoringModel!$B$7+RawData!L2865*ScoringModel!$B$8+RawData!M2865*ScoringModel!$B$9+RawData!N2865*ScoringModel!$B$10)*0.01,"")</f>
        <v/>
      </c>
      <c r="O2865" t="str">
        <f>IF(A2865&lt;&gt;"",(RawData!O2865*ScoringModel!$B$14+RawData!P2865*ScoringModel!$B$15+RawData!Q2865*ScoringModel!$B$16+RawData!R2865*ScoringModel!$B$17+RawData!S2865*ScoringModel!$B$18+RawData!T2865*ScoringModel!$B$19+RawData!U2865*ScoringModel!$B$20)*0.01,"")</f>
        <v/>
      </c>
      <c r="P2865" t="str">
        <f>IF(A2865&lt;&gt;"",(RawData!V2865*ScoringModel!$B$24+RawData!W2865*ScoringModel!$B$25+RawData!X2865*ScoringModel!$B$26+RawData!Y2865*ScoringModel!$B$27+RawData!Z2865*ScoringModel!$B$28+RawData!AA2865*ScoringModel!$B$29+RawData!AB2865*ScoringModel!$B$30)*0.01,"")</f>
        <v/>
      </c>
      <c r="Q2865" s="19"/>
      <c r="R2865" s="19"/>
      <c r="S2865" s="19"/>
      <c r="T2865" s="19"/>
      <c r="U2865" s="19"/>
      <c r="V2865" s="19"/>
    </row>
    <row r="2866" spans="1:22" x14ac:dyDescent="0.25">
      <c r="A2866" t="str">
        <f>IF(RawData!A2866&lt;&gt;"",RawData!A2866,"")</f>
        <v/>
      </c>
      <c r="B2866" t="str">
        <f>IF(RawData!B2866&lt;&gt;"",CONCATENATE(RawData!B2866,", ",RawData!C2866),"")</f>
        <v/>
      </c>
      <c r="C2866" t="str">
        <f>IF(RawData!D2866&lt;&gt;"",RawData!D2866,"")</f>
        <v/>
      </c>
      <c r="D2866" s="28" t="str">
        <f>IF(RawData!E2866&lt;&gt;"",RawData!E2866,"")</f>
        <v/>
      </c>
      <c r="E2866" t="str">
        <f>IF(RawData!F2866&lt;&gt;"",CONCATENATE(RawData!F2866,", ",LEFT(RawData!G2866,1)),"")</f>
        <v/>
      </c>
      <c r="G2866" s="30" t="str">
        <f t="shared" si="44"/>
        <v/>
      </c>
      <c r="H2866" t="str">
        <f>IF(A2866&lt;&gt;"",VLOOKUP(G2866,ScoreRanges!$C$4:$E$8,3),"")</f>
        <v/>
      </c>
      <c r="J2866" s="30" t="str">
        <f>IF(AND(ConversionTable!$F$2&lt;&gt;"",A2866&lt;&gt;""),VLOOKUP(G2866,ConversionTable!B$2:D$402,3),"")</f>
        <v/>
      </c>
      <c r="K2866" t="str">
        <f>IF(AND(ConversionTable!$F$2&lt;&gt;"",A2866&lt;&gt;""),VLOOKUP(J2866,ConversionTable!I$4:K$7,3),"")</f>
        <v/>
      </c>
      <c r="M2866" t="str">
        <f>IF(A2866&lt;&gt;"",(RawData!AC2866*ScoringModel!$B$11+RawData!AD2866*ScoringModel!$B$21+RawData!AE2866*ScoringModel!$B$31)*0.01,"")</f>
        <v/>
      </c>
      <c r="N2866" t="str">
        <f>IF(A2866&lt;&gt;"",(RawData!H2866*ScoringModel!$B$4+RawData!I2866*ScoringModel!$B$5+RawData!J2866*ScoringModel!$B$6+RawData!K2866*ScoringModel!$B$7+RawData!L2866*ScoringModel!$B$8+RawData!M2866*ScoringModel!$B$9+RawData!N2866*ScoringModel!$B$10)*0.01,"")</f>
        <v/>
      </c>
      <c r="O2866" t="str">
        <f>IF(A2866&lt;&gt;"",(RawData!O2866*ScoringModel!$B$14+RawData!P2866*ScoringModel!$B$15+RawData!Q2866*ScoringModel!$B$16+RawData!R2866*ScoringModel!$B$17+RawData!S2866*ScoringModel!$B$18+RawData!T2866*ScoringModel!$B$19+RawData!U2866*ScoringModel!$B$20)*0.01,"")</f>
        <v/>
      </c>
      <c r="P2866" t="str">
        <f>IF(A2866&lt;&gt;"",(RawData!V2866*ScoringModel!$B$24+RawData!W2866*ScoringModel!$B$25+RawData!X2866*ScoringModel!$B$26+RawData!Y2866*ScoringModel!$B$27+RawData!Z2866*ScoringModel!$B$28+RawData!AA2866*ScoringModel!$B$29+RawData!AB2866*ScoringModel!$B$30)*0.01,"")</f>
        <v/>
      </c>
      <c r="Q2866" s="19"/>
      <c r="R2866" s="19"/>
      <c r="S2866" s="19"/>
      <c r="T2866" s="19"/>
      <c r="U2866" s="19"/>
      <c r="V2866" s="19"/>
    </row>
    <row r="2867" spans="1:22" x14ac:dyDescent="0.25">
      <c r="A2867" t="str">
        <f>IF(RawData!A2867&lt;&gt;"",RawData!A2867,"")</f>
        <v/>
      </c>
      <c r="B2867" t="str">
        <f>IF(RawData!B2867&lt;&gt;"",CONCATENATE(RawData!B2867,", ",RawData!C2867),"")</f>
        <v/>
      </c>
      <c r="C2867" t="str">
        <f>IF(RawData!D2867&lt;&gt;"",RawData!D2867,"")</f>
        <v/>
      </c>
      <c r="D2867" s="28" t="str">
        <f>IF(RawData!E2867&lt;&gt;"",RawData!E2867,"")</f>
        <v/>
      </c>
      <c r="E2867" t="str">
        <f>IF(RawData!F2867&lt;&gt;"",CONCATENATE(RawData!F2867,", ",LEFT(RawData!G2867,1)),"")</f>
        <v/>
      </c>
      <c r="G2867" s="30" t="str">
        <f t="shared" si="44"/>
        <v/>
      </c>
      <c r="H2867" t="str">
        <f>IF(A2867&lt;&gt;"",VLOOKUP(G2867,ScoreRanges!$C$4:$E$8,3),"")</f>
        <v/>
      </c>
      <c r="J2867" s="30" t="str">
        <f>IF(AND(ConversionTable!$F$2&lt;&gt;"",A2867&lt;&gt;""),VLOOKUP(G2867,ConversionTable!B$2:D$402,3),"")</f>
        <v/>
      </c>
      <c r="K2867" t="str">
        <f>IF(AND(ConversionTable!$F$2&lt;&gt;"",A2867&lt;&gt;""),VLOOKUP(J2867,ConversionTable!I$4:K$7,3),"")</f>
        <v/>
      </c>
      <c r="M2867" t="str">
        <f>IF(A2867&lt;&gt;"",(RawData!AC2867*ScoringModel!$B$11+RawData!AD2867*ScoringModel!$B$21+RawData!AE2867*ScoringModel!$B$31)*0.01,"")</f>
        <v/>
      </c>
      <c r="N2867" t="str">
        <f>IF(A2867&lt;&gt;"",(RawData!H2867*ScoringModel!$B$4+RawData!I2867*ScoringModel!$B$5+RawData!J2867*ScoringModel!$B$6+RawData!K2867*ScoringModel!$B$7+RawData!L2867*ScoringModel!$B$8+RawData!M2867*ScoringModel!$B$9+RawData!N2867*ScoringModel!$B$10)*0.01,"")</f>
        <v/>
      </c>
      <c r="O2867" t="str">
        <f>IF(A2867&lt;&gt;"",(RawData!O2867*ScoringModel!$B$14+RawData!P2867*ScoringModel!$B$15+RawData!Q2867*ScoringModel!$B$16+RawData!R2867*ScoringModel!$B$17+RawData!S2867*ScoringModel!$B$18+RawData!T2867*ScoringModel!$B$19+RawData!U2867*ScoringModel!$B$20)*0.01,"")</f>
        <v/>
      </c>
      <c r="P2867" t="str">
        <f>IF(A2867&lt;&gt;"",(RawData!V2867*ScoringModel!$B$24+RawData!W2867*ScoringModel!$B$25+RawData!X2867*ScoringModel!$B$26+RawData!Y2867*ScoringModel!$B$27+RawData!Z2867*ScoringModel!$B$28+RawData!AA2867*ScoringModel!$B$29+RawData!AB2867*ScoringModel!$B$30)*0.01,"")</f>
        <v/>
      </c>
      <c r="Q2867" s="19"/>
      <c r="R2867" s="19"/>
      <c r="S2867" s="19"/>
      <c r="T2867" s="19"/>
      <c r="U2867" s="19"/>
      <c r="V2867" s="19"/>
    </row>
    <row r="2868" spans="1:22" x14ac:dyDescent="0.25">
      <c r="A2868" t="str">
        <f>IF(RawData!A2868&lt;&gt;"",RawData!A2868,"")</f>
        <v/>
      </c>
      <c r="B2868" t="str">
        <f>IF(RawData!B2868&lt;&gt;"",CONCATENATE(RawData!B2868,", ",RawData!C2868),"")</f>
        <v/>
      </c>
      <c r="C2868" t="str">
        <f>IF(RawData!D2868&lt;&gt;"",RawData!D2868,"")</f>
        <v/>
      </c>
      <c r="D2868" s="28" t="str">
        <f>IF(RawData!E2868&lt;&gt;"",RawData!E2868,"")</f>
        <v/>
      </c>
      <c r="E2868" t="str">
        <f>IF(RawData!F2868&lt;&gt;"",CONCATENATE(RawData!F2868,", ",LEFT(RawData!G2868,1)),"")</f>
        <v/>
      </c>
      <c r="G2868" s="30" t="str">
        <f t="shared" si="44"/>
        <v/>
      </c>
      <c r="H2868" t="str">
        <f>IF(A2868&lt;&gt;"",VLOOKUP(G2868,ScoreRanges!$C$4:$E$8,3),"")</f>
        <v/>
      </c>
      <c r="J2868" s="30" t="str">
        <f>IF(AND(ConversionTable!$F$2&lt;&gt;"",A2868&lt;&gt;""),VLOOKUP(G2868,ConversionTable!B$2:D$402,3),"")</f>
        <v/>
      </c>
      <c r="K2868" t="str">
        <f>IF(AND(ConversionTable!$F$2&lt;&gt;"",A2868&lt;&gt;""),VLOOKUP(J2868,ConversionTable!I$4:K$7,3),"")</f>
        <v/>
      </c>
      <c r="M2868" t="str">
        <f>IF(A2868&lt;&gt;"",(RawData!AC2868*ScoringModel!$B$11+RawData!AD2868*ScoringModel!$B$21+RawData!AE2868*ScoringModel!$B$31)*0.01,"")</f>
        <v/>
      </c>
      <c r="N2868" t="str">
        <f>IF(A2868&lt;&gt;"",(RawData!H2868*ScoringModel!$B$4+RawData!I2868*ScoringModel!$B$5+RawData!J2868*ScoringModel!$B$6+RawData!K2868*ScoringModel!$B$7+RawData!L2868*ScoringModel!$B$8+RawData!M2868*ScoringModel!$B$9+RawData!N2868*ScoringModel!$B$10)*0.01,"")</f>
        <v/>
      </c>
      <c r="O2868" t="str">
        <f>IF(A2868&lt;&gt;"",(RawData!O2868*ScoringModel!$B$14+RawData!P2868*ScoringModel!$B$15+RawData!Q2868*ScoringModel!$B$16+RawData!R2868*ScoringModel!$B$17+RawData!S2868*ScoringModel!$B$18+RawData!T2868*ScoringModel!$B$19+RawData!U2868*ScoringModel!$B$20)*0.01,"")</f>
        <v/>
      </c>
      <c r="P2868" t="str">
        <f>IF(A2868&lt;&gt;"",(RawData!V2868*ScoringModel!$B$24+RawData!W2868*ScoringModel!$B$25+RawData!X2868*ScoringModel!$B$26+RawData!Y2868*ScoringModel!$B$27+RawData!Z2868*ScoringModel!$B$28+RawData!AA2868*ScoringModel!$B$29+RawData!AB2868*ScoringModel!$B$30)*0.01,"")</f>
        <v/>
      </c>
      <c r="Q2868" s="19"/>
      <c r="R2868" s="19"/>
      <c r="S2868" s="19"/>
      <c r="T2868" s="19"/>
      <c r="U2868" s="19"/>
      <c r="V2868" s="19"/>
    </row>
    <row r="2869" spans="1:22" x14ac:dyDescent="0.25">
      <c r="A2869" t="str">
        <f>IF(RawData!A2869&lt;&gt;"",RawData!A2869,"")</f>
        <v/>
      </c>
      <c r="B2869" t="str">
        <f>IF(RawData!B2869&lt;&gt;"",CONCATENATE(RawData!B2869,", ",RawData!C2869),"")</f>
        <v/>
      </c>
      <c r="C2869" t="str">
        <f>IF(RawData!D2869&lt;&gt;"",RawData!D2869,"")</f>
        <v/>
      </c>
      <c r="D2869" s="28" t="str">
        <f>IF(RawData!E2869&lt;&gt;"",RawData!E2869,"")</f>
        <v/>
      </c>
      <c r="E2869" t="str">
        <f>IF(RawData!F2869&lt;&gt;"",CONCATENATE(RawData!F2869,", ",LEFT(RawData!G2869,1)),"")</f>
        <v/>
      </c>
      <c r="G2869" s="30" t="str">
        <f t="shared" si="44"/>
        <v/>
      </c>
      <c r="H2869" t="str">
        <f>IF(A2869&lt;&gt;"",VLOOKUP(G2869,ScoreRanges!$C$4:$E$8,3),"")</f>
        <v/>
      </c>
      <c r="J2869" s="30" t="str">
        <f>IF(AND(ConversionTable!$F$2&lt;&gt;"",A2869&lt;&gt;""),VLOOKUP(G2869,ConversionTable!B$2:D$402,3),"")</f>
        <v/>
      </c>
      <c r="K2869" t="str">
        <f>IF(AND(ConversionTable!$F$2&lt;&gt;"",A2869&lt;&gt;""),VLOOKUP(J2869,ConversionTable!I$4:K$7,3),"")</f>
        <v/>
      </c>
      <c r="M2869" t="str">
        <f>IF(A2869&lt;&gt;"",(RawData!AC2869*ScoringModel!$B$11+RawData!AD2869*ScoringModel!$B$21+RawData!AE2869*ScoringModel!$B$31)*0.01,"")</f>
        <v/>
      </c>
      <c r="N2869" t="str">
        <f>IF(A2869&lt;&gt;"",(RawData!H2869*ScoringModel!$B$4+RawData!I2869*ScoringModel!$B$5+RawData!J2869*ScoringModel!$B$6+RawData!K2869*ScoringModel!$B$7+RawData!L2869*ScoringModel!$B$8+RawData!M2869*ScoringModel!$B$9+RawData!N2869*ScoringModel!$B$10)*0.01,"")</f>
        <v/>
      </c>
      <c r="O2869" t="str">
        <f>IF(A2869&lt;&gt;"",(RawData!O2869*ScoringModel!$B$14+RawData!P2869*ScoringModel!$B$15+RawData!Q2869*ScoringModel!$B$16+RawData!R2869*ScoringModel!$B$17+RawData!S2869*ScoringModel!$B$18+RawData!T2869*ScoringModel!$B$19+RawData!U2869*ScoringModel!$B$20)*0.01,"")</f>
        <v/>
      </c>
      <c r="P2869" t="str">
        <f>IF(A2869&lt;&gt;"",(RawData!V2869*ScoringModel!$B$24+RawData!W2869*ScoringModel!$B$25+RawData!X2869*ScoringModel!$B$26+RawData!Y2869*ScoringModel!$B$27+RawData!Z2869*ScoringModel!$B$28+RawData!AA2869*ScoringModel!$B$29+RawData!AB2869*ScoringModel!$B$30)*0.01,"")</f>
        <v/>
      </c>
      <c r="Q2869" s="19"/>
      <c r="R2869" s="19"/>
      <c r="S2869" s="19"/>
      <c r="T2869" s="19"/>
      <c r="U2869" s="19"/>
      <c r="V2869" s="19"/>
    </row>
    <row r="2870" spans="1:22" x14ac:dyDescent="0.25">
      <c r="A2870" t="str">
        <f>IF(RawData!A2870&lt;&gt;"",RawData!A2870,"")</f>
        <v/>
      </c>
      <c r="B2870" t="str">
        <f>IF(RawData!B2870&lt;&gt;"",CONCATENATE(RawData!B2870,", ",RawData!C2870),"")</f>
        <v/>
      </c>
      <c r="C2870" t="str">
        <f>IF(RawData!D2870&lt;&gt;"",RawData!D2870,"")</f>
        <v/>
      </c>
      <c r="D2870" s="28" t="str">
        <f>IF(RawData!E2870&lt;&gt;"",RawData!E2870,"")</f>
        <v/>
      </c>
      <c r="E2870" t="str">
        <f>IF(RawData!F2870&lt;&gt;"",CONCATENATE(RawData!F2870,", ",LEFT(RawData!G2870,1)),"")</f>
        <v/>
      </c>
      <c r="G2870" s="30" t="str">
        <f t="shared" si="44"/>
        <v/>
      </c>
      <c r="H2870" t="str">
        <f>IF(A2870&lt;&gt;"",VLOOKUP(G2870,ScoreRanges!$C$4:$E$8,3),"")</f>
        <v/>
      </c>
      <c r="J2870" s="30" t="str">
        <f>IF(AND(ConversionTable!$F$2&lt;&gt;"",A2870&lt;&gt;""),VLOOKUP(G2870,ConversionTable!B$2:D$402,3),"")</f>
        <v/>
      </c>
      <c r="K2870" t="str">
        <f>IF(AND(ConversionTable!$F$2&lt;&gt;"",A2870&lt;&gt;""),VLOOKUP(J2870,ConversionTable!I$4:K$7,3),"")</f>
        <v/>
      </c>
      <c r="M2870" t="str">
        <f>IF(A2870&lt;&gt;"",(RawData!AC2870*ScoringModel!$B$11+RawData!AD2870*ScoringModel!$B$21+RawData!AE2870*ScoringModel!$B$31)*0.01,"")</f>
        <v/>
      </c>
      <c r="N2870" t="str">
        <f>IF(A2870&lt;&gt;"",(RawData!H2870*ScoringModel!$B$4+RawData!I2870*ScoringModel!$B$5+RawData!J2870*ScoringModel!$B$6+RawData!K2870*ScoringModel!$B$7+RawData!L2870*ScoringModel!$B$8+RawData!M2870*ScoringModel!$B$9+RawData!N2870*ScoringModel!$B$10)*0.01,"")</f>
        <v/>
      </c>
      <c r="O2870" t="str">
        <f>IF(A2870&lt;&gt;"",(RawData!O2870*ScoringModel!$B$14+RawData!P2870*ScoringModel!$B$15+RawData!Q2870*ScoringModel!$B$16+RawData!R2870*ScoringModel!$B$17+RawData!S2870*ScoringModel!$B$18+RawData!T2870*ScoringModel!$B$19+RawData!U2870*ScoringModel!$B$20)*0.01,"")</f>
        <v/>
      </c>
      <c r="P2870" t="str">
        <f>IF(A2870&lt;&gt;"",(RawData!V2870*ScoringModel!$B$24+RawData!W2870*ScoringModel!$B$25+RawData!X2870*ScoringModel!$B$26+RawData!Y2870*ScoringModel!$B$27+RawData!Z2870*ScoringModel!$B$28+RawData!AA2870*ScoringModel!$B$29+RawData!AB2870*ScoringModel!$B$30)*0.01,"")</f>
        <v/>
      </c>
      <c r="Q2870" s="19"/>
      <c r="R2870" s="19"/>
      <c r="S2870" s="19"/>
      <c r="T2870" s="19"/>
      <c r="U2870" s="19"/>
      <c r="V2870" s="19"/>
    </row>
    <row r="2871" spans="1:22" x14ac:dyDescent="0.25">
      <c r="A2871" t="str">
        <f>IF(RawData!A2871&lt;&gt;"",RawData!A2871,"")</f>
        <v/>
      </c>
      <c r="B2871" t="str">
        <f>IF(RawData!B2871&lt;&gt;"",CONCATENATE(RawData!B2871,", ",RawData!C2871),"")</f>
        <v/>
      </c>
      <c r="C2871" t="str">
        <f>IF(RawData!D2871&lt;&gt;"",RawData!D2871,"")</f>
        <v/>
      </c>
      <c r="D2871" s="28" t="str">
        <f>IF(RawData!E2871&lt;&gt;"",RawData!E2871,"")</f>
        <v/>
      </c>
      <c r="E2871" t="str">
        <f>IF(RawData!F2871&lt;&gt;"",CONCATENATE(RawData!F2871,", ",LEFT(RawData!G2871,1)),"")</f>
        <v/>
      </c>
      <c r="G2871" s="30" t="str">
        <f t="shared" si="44"/>
        <v/>
      </c>
      <c r="H2871" t="str">
        <f>IF(A2871&lt;&gt;"",VLOOKUP(G2871,ScoreRanges!$C$4:$E$8,3),"")</f>
        <v/>
      </c>
      <c r="J2871" s="30" t="str">
        <f>IF(AND(ConversionTable!$F$2&lt;&gt;"",A2871&lt;&gt;""),VLOOKUP(G2871,ConversionTable!B$2:D$402,3),"")</f>
        <v/>
      </c>
      <c r="K2871" t="str">
        <f>IF(AND(ConversionTable!$F$2&lt;&gt;"",A2871&lt;&gt;""),VLOOKUP(J2871,ConversionTable!I$4:K$7,3),"")</f>
        <v/>
      </c>
      <c r="M2871" t="str">
        <f>IF(A2871&lt;&gt;"",(RawData!AC2871*ScoringModel!$B$11+RawData!AD2871*ScoringModel!$B$21+RawData!AE2871*ScoringModel!$B$31)*0.01,"")</f>
        <v/>
      </c>
      <c r="N2871" t="str">
        <f>IF(A2871&lt;&gt;"",(RawData!H2871*ScoringModel!$B$4+RawData!I2871*ScoringModel!$B$5+RawData!J2871*ScoringModel!$B$6+RawData!K2871*ScoringModel!$B$7+RawData!L2871*ScoringModel!$B$8+RawData!M2871*ScoringModel!$B$9+RawData!N2871*ScoringModel!$B$10)*0.01,"")</f>
        <v/>
      </c>
      <c r="O2871" t="str">
        <f>IF(A2871&lt;&gt;"",(RawData!O2871*ScoringModel!$B$14+RawData!P2871*ScoringModel!$B$15+RawData!Q2871*ScoringModel!$B$16+RawData!R2871*ScoringModel!$B$17+RawData!S2871*ScoringModel!$B$18+RawData!T2871*ScoringModel!$B$19+RawData!U2871*ScoringModel!$B$20)*0.01,"")</f>
        <v/>
      </c>
      <c r="P2871" t="str">
        <f>IF(A2871&lt;&gt;"",(RawData!V2871*ScoringModel!$B$24+RawData!W2871*ScoringModel!$B$25+RawData!X2871*ScoringModel!$B$26+RawData!Y2871*ScoringModel!$B$27+RawData!Z2871*ScoringModel!$B$28+RawData!AA2871*ScoringModel!$B$29+RawData!AB2871*ScoringModel!$B$30)*0.01,"")</f>
        <v/>
      </c>
      <c r="Q2871" s="19"/>
      <c r="R2871" s="19"/>
      <c r="S2871" s="19"/>
      <c r="T2871" s="19"/>
      <c r="U2871" s="19"/>
      <c r="V2871" s="19"/>
    </row>
    <row r="2872" spans="1:22" x14ac:dyDescent="0.25">
      <c r="A2872" t="str">
        <f>IF(RawData!A2872&lt;&gt;"",RawData!A2872,"")</f>
        <v/>
      </c>
      <c r="B2872" t="str">
        <f>IF(RawData!B2872&lt;&gt;"",CONCATENATE(RawData!B2872,", ",RawData!C2872),"")</f>
        <v/>
      </c>
      <c r="C2872" t="str">
        <f>IF(RawData!D2872&lt;&gt;"",RawData!D2872,"")</f>
        <v/>
      </c>
      <c r="D2872" s="28" t="str">
        <f>IF(RawData!E2872&lt;&gt;"",RawData!E2872,"")</f>
        <v/>
      </c>
      <c r="E2872" t="str">
        <f>IF(RawData!F2872&lt;&gt;"",CONCATENATE(RawData!F2872,", ",LEFT(RawData!G2872,1)),"")</f>
        <v/>
      </c>
      <c r="G2872" s="30" t="str">
        <f t="shared" si="44"/>
        <v/>
      </c>
      <c r="H2872" t="str">
        <f>IF(A2872&lt;&gt;"",VLOOKUP(G2872,ScoreRanges!$C$4:$E$8,3),"")</f>
        <v/>
      </c>
      <c r="J2872" s="30" t="str">
        <f>IF(AND(ConversionTable!$F$2&lt;&gt;"",A2872&lt;&gt;""),VLOOKUP(G2872,ConversionTable!B$2:D$402,3),"")</f>
        <v/>
      </c>
      <c r="K2872" t="str">
        <f>IF(AND(ConversionTable!$F$2&lt;&gt;"",A2872&lt;&gt;""),VLOOKUP(J2872,ConversionTable!I$4:K$7,3),"")</f>
        <v/>
      </c>
      <c r="M2872" t="str">
        <f>IF(A2872&lt;&gt;"",(RawData!AC2872*ScoringModel!$B$11+RawData!AD2872*ScoringModel!$B$21+RawData!AE2872*ScoringModel!$B$31)*0.01,"")</f>
        <v/>
      </c>
      <c r="N2872" t="str">
        <f>IF(A2872&lt;&gt;"",(RawData!H2872*ScoringModel!$B$4+RawData!I2872*ScoringModel!$B$5+RawData!J2872*ScoringModel!$B$6+RawData!K2872*ScoringModel!$B$7+RawData!L2872*ScoringModel!$B$8+RawData!M2872*ScoringModel!$B$9+RawData!N2872*ScoringModel!$B$10)*0.01,"")</f>
        <v/>
      </c>
      <c r="O2872" t="str">
        <f>IF(A2872&lt;&gt;"",(RawData!O2872*ScoringModel!$B$14+RawData!P2872*ScoringModel!$B$15+RawData!Q2872*ScoringModel!$B$16+RawData!R2872*ScoringModel!$B$17+RawData!S2872*ScoringModel!$B$18+RawData!T2872*ScoringModel!$B$19+RawData!U2872*ScoringModel!$B$20)*0.01,"")</f>
        <v/>
      </c>
      <c r="P2872" t="str">
        <f>IF(A2872&lt;&gt;"",(RawData!V2872*ScoringModel!$B$24+RawData!W2872*ScoringModel!$B$25+RawData!X2872*ScoringModel!$B$26+RawData!Y2872*ScoringModel!$B$27+RawData!Z2872*ScoringModel!$B$28+RawData!AA2872*ScoringModel!$B$29+RawData!AB2872*ScoringModel!$B$30)*0.01,"")</f>
        <v/>
      </c>
      <c r="Q2872" s="19"/>
      <c r="R2872" s="19"/>
      <c r="S2872" s="19"/>
      <c r="T2872" s="19"/>
      <c r="U2872" s="19"/>
      <c r="V2872" s="19"/>
    </row>
    <row r="2873" spans="1:22" x14ac:dyDescent="0.25">
      <c r="A2873" t="str">
        <f>IF(RawData!A2873&lt;&gt;"",RawData!A2873,"")</f>
        <v/>
      </c>
      <c r="B2873" t="str">
        <f>IF(RawData!B2873&lt;&gt;"",CONCATENATE(RawData!B2873,", ",RawData!C2873),"")</f>
        <v/>
      </c>
      <c r="C2873" t="str">
        <f>IF(RawData!D2873&lt;&gt;"",RawData!D2873,"")</f>
        <v/>
      </c>
      <c r="D2873" s="28" t="str">
        <f>IF(RawData!E2873&lt;&gt;"",RawData!E2873,"")</f>
        <v/>
      </c>
      <c r="E2873" t="str">
        <f>IF(RawData!F2873&lt;&gt;"",CONCATENATE(RawData!F2873,", ",LEFT(RawData!G2873,1)),"")</f>
        <v/>
      </c>
      <c r="G2873" s="30" t="str">
        <f t="shared" si="44"/>
        <v/>
      </c>
      <c r="H2873" t="str">
        <f>IF(A2873&lt;&gt;"",VLOOKUP(G2873,ScoreRanges!$C$4:$E$8,3),"")</f>
        <v/>
      </c>
      <c r="J2873" s="30" t="str">
        <f>IF(AND(ConversionTable!$F$2&lt;&gt;"",A2873&lt;&gt;""),VLOOKUP(G2873,ConversionTable!B$2:D$402,3),"")</f>
        <v/>
      </c>
      <c r="K2873" t="str">
        <f>IF(AND(ConversionTable!$F$2&lt;&gt;"",A2873&lt;&gt;""),VLOOKUP(J2873,ConversionTable!I$4:K$7,3),"")</f>
        <v/>
      </c>
      <c r="M2873" t="str">
        <f>IF(A2873&lt;&gt;"",(RawData!AC2873*ScoringModel!$B$11+RawData!AD2873*ScoringModel!$B$21+RawData!AE2873*ScoringModel!$B$31)*0.01,"")</f>
        <v/>
      </c>
      <c r="N2873" t="str">
        <f>IF(A2873&lt;&gt;"",(RawData!H2873*ScoringModel!$B$4+RawData!I2873*ScoringModel!$B$5+RawData!J2873*ScoringModel!$B$6+RawData!K2873*ScoringModel!$B$7+RawData!L2873*ScoringModel!$B$8+RawData!M2873*ScoringModel!$B$9+RawData!N2873*ScoringModel!$B$10)*0.01,"")</f>
        <v/>
      </c>
      <c r="O2873" t="str">
        <f>IF(A2873&lt;&gt;"",(RawData!O2873*ScoringModel!$B$14+RawData!P2873*ScoringModel!$B$15+RawData!Q2873*ScoringModel!$B$16+RawData!R2873*ScoringModel!$B$17+RawData!S2873*ScoringModel!$B$18+RawData!T2873*ScoringModel!$B$19+RawData!U2873*ScoringModel!$B$20)*0.01,"")</f>
        <v/>
      </c>
      <c r="P2873" t="str">
        <f>IF(A2873&lt;&gt;"",(RawData!V2873*ScoringModel!$B$24+RawData!W2873*ScoringModel!$B$25+RawData!X2873*ScoringModel!$B$26+RawData!Y2873*ScoringModel!$B$27+RawData!Z2873*ScoringModel!$B$28+RawData!AA2873*ScoringModel!$B$29+RawData!AB2873*ScoringModel!$B$30)*0.01,"")</f>
        <v/>
      </c>
      <c r="Q2873" s="19"/>
      <c r="R2873" s="19"/>
      <c r="S2873" s="19"/>
      <c r="T2873" s="19"/>
      <c r="U2873" s="19"/>
      <c r="V2873" s="19"/>
    </row>
    <row r="2874" spans="1:22" x14ac:dyDescent="0.25">
      <c r="A2874" t="str">
        <f>IF(RawData!A2874&lt;&gt;"",RawData!A2874,"")</f>
        <v/>
      </c>
      <c r="B2874" t="str">
        <f>IF(RawData!B2874&lt;&gt;"",CONCATENATE(RawData!B2874,", ",RawData!C2874),"")</f>
        <v/>
      </c>
      <c r="C2874" t="str">
        <f>IF(RawData!D2874&lt;&gt;"",RawData!D2874,"")</f>
        <v/>
      </c>
      <c r="D2874" s="28" t="str">
        <f>IF(RawData!E2874&lt;&gt;"",RawData!E2874,"")</f>
        <v/>
      </c>
      <c r="E2874" t="str">
        <f>IF(RawData!F2874&lt;&gt;"",CONCATENATE(RawData!F2874,", ",LEFT(RawData!G2874,1)),"")</f>
        <v/>
      </c>
      <c r="G2874" s="30" t="str">
        <f t="shared" si="44"/>
        <v/>
      </c>
      <c r="H2874" t="str">
        <f>IF(A2874&lt;&gt;"",VLOOKUP(G2874,ScoreRanges!$C$4:$E$8,3),"")</f>
        <v/>
      </c>
      <c r="J2874" s="30" t="str">
        <f>IF(AND(ConversionTable!$F$2&lt;&gt;"",A2874&lt;&gt;""),VLOOKUP(G2874,ConversionTable!B$2:D$402,3),"")</f>
        <v/>
      </c>
      <c r="K2874" t="str">
        <f>IF(AND(ConversionTable!$F$2&lt;&gt;"",A2874&lt;&gt;""),VLOOKUP(J2874,ConversionTable!I$4:K$7,3),"")</f>
        <v/>
      </c>
      <c r="M2874" t="str">
        <f>IF(A2874&lt;&gt;"",(RawData!AC2874*ScoringModel!$B$11+RawData!AD2874*ScoringModel!$B$21+RawData!AE2874*ScoringModel!$B$31)*0.01,"")</f>
        <v/>
      </c>
      <c r="N2874" t="str">
        <f>IF(A2874&lt;&gt;"",(RawData!H2874*ScoringModel!$B$4+RawData!I2874*ScoringModel!$B$5+RawData!J2874*ScoringModel!$B$6+RawData!K2874*ScoringModel!$B$7+RawData!L2874*ScoringModel!$B$8+RawData!M2874*ScoringModel!$B$9+RawData!N2874*ScoringModel!$B$10)*0.01,"")</f>
        <v/>
      </c>
      <c r="O2874" t="str">
        <f>IF(A2874&lt;&gt;"",(RawData!O2874*ScoringModel!$B$14+RawData!P2874*ScoringModel!$B$15+RawData!Q2874*ScoringModel!$B$16+RawData!R2874*ScoringModel!$B$17+RawData!S2874*ScoringModel!$B$18+RawData!T2874*ScoringModel!$B$19+RawData!U2874*ScoringModel!$B$20)*0.01,"")</f>
        <v/>
      </c>
      <c r="P2874" t="str">
        <f>IF(A2874&lt;&gt;"",(RawData!V2874*ScoringModel!$B$24+RawData!W2874*ScoringModel!$B$25+RawData!X2874*ScoringModel!$B$26+RawData!Y2874*ScoringModel!$B$27+RawData!Z2874*ScoringModel!$B$28+RawData!AA2874*ScoringModel!$B$29+RawData!AB2874*ScoringModel!$B$30)*0.01,"")</f>
        <v/>
      </c>
      <c r="Q2874" s="19"/>
      <c r="R2874" s="19"/>
      <c r="S2874" s="19"/>
      <c r="T2874" s="19"/>
      <c r="U2874" s="19"/>
      <c r="V2874" s="19"/>
    </row>
    <row r="2875" spans="1:22" x14ac:dyDescent="0.25">
      <c r="A2875" t="str">
        <f>IF(RawData!A2875&lt;&gt;"",RawData!A2875,"")</f>
        <v/>
      </c>
      <c r="B2875" t="str">
        <f>IF(RawData!B2875&lt;&gt;"",CONCATENATE(RawData!B2875,", ",RawData!C2875),"")</f>
        <v/>
      </c>
      <c r="C2875" t="str">
        <f>IF(RawData!D2875&lt;&gt;"",RawData!D2875,"")</f>
        <v/>
      </c>
      <c r="D2875" s="28" t="str">
        <f>IF(RawData!E2875&lt;&gt;"",RawData!E2875,"")</f>
        <v/>
      </c>
      <c r="E2875" t="str">
        <f>IF(RawData!F2875&lt;&gt;"",CONCATENATE(RawData!F2875,", ",LEFT(RawData!G2875,1)),"")</f>
        <v/>
      </c>
      <c r="G2875" s="30" t="str">
        <f t="shared" si="44"/>
        <v/>
      </c>
      <c r="H2875" t="str">
        <f>IF(A2875&lt;&gt;"",VLOOKUP(G2875,ScoreRanges!$C$4:$E$8,3),"")</f>
        <v/>
      </c>
      <c r="J2875" s="30" t="str">
        <f>IF(AND(ConversionTable!$F$2&lt;&gt;"",A2875&lt;&gt;""),VLOOKUP(G2875,ConversionTable!B$2:D$402,3),"")</f>
        <v/>
      </c>
      <c r="K2875" t="str">
        <f>IF(AND(ConversionTable!$F$2&lt;&gt;"",A2875&lt;&gt;""),VLOOKUP(J2875,ConversionTable!I$4:K$7,3),"")</f>
        <v/>
      </c>
      <c r="M2875" t="str">
        <f>IF(A2875&lt;&gt;"",(RawData!AC2875*ScoringModel!$B$11+RawData!AD2875*ScoringModel!$B$21+RawData!AE2875*ScoringModel!$B$31)*0.01,"")</f>
        <v/>
      </c>
      <c r="N2875" t="str">
        <f>IF(A2875&lt;&gt;"",(RawData!H2875*ScoringModel!$B$4+RawData!I2875*ScoringModel!$B$5+RawData!J2875*ScoringModel!$B$6+RawData!K2875*ScoringModel!$B$7+RawData!L2875*ScoringModel!$B$8+RawData!M2875*ScoringModel!$B$9+RawData!N2875*ScoringModel!$B$10)*0.01,"")</f>
        <v/>
      </c>
      <c r="O2875" t="str">
        <f>IF(A2875&lt;&gt;"",(RawData!O2875*ScoringModel!$B$14+RawData!P2875*ScoringModel!$B$15+RawData!Q2875*ScoringModel!$B$16+RawData!R2875*ScoringModel!$B$17+RawData!S2875*ScoringModel!$B$18+RawData!T2875*ScoringModel!$B$19+RawData!U2875*ScoringModel!$B$20)*0.01,"")</f>
        <v/>
      </c>
      <c r="P2875" t="str">
        <f>IF(A2875&lt;&gt;"",(RawData!V2875*ScoringModel!$B$24+RawData!W2875*ScoringModel!$B$25+RawData!X2875*ScoringModel!$B$26+RawData!Y2875*ScoringModel!$B$27+RawData!Z2875*ScoringModel!$B$28+RawData!AA2875*ScoringModel!$B$29+RawData!AB2875*ScoringModel!$B$30)*0.01,"")</f>
        <v/>
      </c>
      <c r="Q2875" s="19"/>
      <c r="R2875" s="19"/>
      <c r="S2875" s="19"/>
      <c r="T2875" s="19"/>
      <c r="U2875" s="19"/>
      <c r="V2875" s="19"/>
    </row>
    <row r="2876" spans="1:22" x14ac:dyDescent="0.25">
      <c r="A2876" t="str">
        <f>IF(RawData!A2876&lt;&gt;"",RawData!A2876,"")</f>
        <v/>
      </c>
      <c r="B2876" t="str">
        <f>IF(RawData!B2876&lt;&gt;"",CONCATENATE(RawData!B2876,", ",RawData!C2876),"")</f>
        <v/>
      </c>
      <c r="C2876" t="str">
        <f>IF(RawData!D2876&lt;&gt;"",RawData!D2876,"")</f>
        <v/>
      </c>
      <c r="D2876" s="28" t="str">
        <f>IF(RawData!E2876&lt;&gt;"",RawData!E2876,"")</f>
        <v/>
      </c>
      <c r="E2876" t="str">
        <f>IF(RawData!F2876&lt;&gt;"",CONCATENATE(RawData!F2876,", ",LEFT(RawData!G2876,1)),"")</f>
        <v/>
      </c>
      <c r="G2876" s="30" t="str">
        <f t="shared" si="44"/>
        <v/>
      </c>
      <c r="H2876" t="str">
        <f>IF(A2876&lt;&gt;"",VLOOKUP(G2876,ScoreRanges!$C$4:$E$8,3),"")</f>
        <v/>
      </c>
      <c r="J2876" s="30" t="str">
        <f>IF(AND(ConversionTable!$F$2&lt;&gt;"",A2876&lt;&gt;""),VLOOKUP(G2876,ConversionTable!B$2:D$402,3),"")</f>
        <v/>
      </c>
      <c r="K2876" t="str">
        <f>IF(AND(ConversionTable!$F$2&lt;&gt;"",A2876&lt;&gt;""),VLOOKUP(J2876,ConversionTable!I$4:K$7,3),"")</f>
        <v/>
      </c>
      <c r="M2876" t="str">
        <f>IF(A2876&lt;&gt;"",(RawData!AC2876*ScoringModel!$B$11+RawData!AD2876*ScoringModel!$B$21+RawData!AE2876*ScoringModel!$B$31)*0.01,"")</f>
        <v/>
      </c>
      <c r="N2876" t="str">
        <f>IF(A2876&lt;&gt;"",(RawData!H2876*ScoringModel!$B$4+RawData!I2876*ScoringModel!$B$5+RawData!J2876*ScoringModel!$B$6+RawData!K2876*ScoringModel!$B$7+RawData!L2876*ScoringModel!$B$8+RawData!M2876*ScoringModel!$B$9+RawData!N2876*ScoringModel!$B$10)*0.01,"")</f>
        <v/>
      </c>
      <c r="O2876" t="str">
        <f>IF(A2876&lt;&gt;"",(RawData!O2876*ScoringModel!$B$14+RawData!P2876*ScoringModel!$B$15+RawData!Q2876*ScoringModel!$B$16+RawData!R2876*ScoringModel!$B$17+RawData!S2876*ScoringModel!$B$18+RawData!T2876*ScoringModel!$B$19+RawData!U2876*ScoringModel!$B$20)*0.01,"")</f>
        <v/>
      </c>
      <c r="P2876" t="str">
        <f>IF(A2876&lt;&gt;"",(RawData!V2876*ScoringModel!$B$24+RawData!W2876*ScoringModel!$B$25+RawData!X2876*ScoringModel!$B$26+RawData!Y2876*ScoringModel!$B$27+RawData!Z2876*ScoringModel!$B$28+RawData!AA2876*ScoringModel!$B$29+RawData!AB2876*ScoringModel!$B$30)*0.01,"")</f>
        <v/>
      </c>
      <c r="Q2876" s="19"/>
      <c r="R2876" s="19"/>
      <c r="S2876" s="19"/>
      <c r="T2876" s="19"/>
      <c r="U2876" s="19"/>
      <c r="V2876" s="19"/>
    </row>
    <row r="2877" spans="1:22" x14ac:dyDescent="0.25">
      <c r="A2877" t="str">
        <f>IF(RawData!A2877&lt;&gt;"",RawData!A2877,"")</f>
        <v/>
      </c>
      <c r="B2877" t="str">
        <f>IF(RawData!B2877&lt;&gt;"",CONCATENATE(RawData!B2877,", ",RawData!C2877),"")</f>
        <v/>
      </c>
      <c r="C2877" t="str">
        <f>IF(RawData!D2877&lt;&gt;"",RawData!D2877,"")</f>
        <v/>
      </c>
      <c r="D2877" s="28" t="str">
        <f>IF(RawData!E2877&lt;&gt;"",RawData!E2877,"")</f>
        <v/>
      </c>
      <c r="E2877" t="str">
        <f>IF(RawData!F2877&lt;&gt;"",CONCATENATE(RawData!F2877,", ",LEFT(RawData!G2877,1)),"")</f>
        <v/>
      </c>
      <c r="G2877" s="30" t="str">
        <f t="shared" si="44"/>
        <v/>
      </c>
      <c r="H2877" t="str">
        <f>IF(A2877&lt;&gt;"",VLOOKUP(G2877,ScoreRanges!$C$4:$E$8,3),"")</f>
        <v/>
      </c>
      <c r="J2877" s="30" t="str">
        <f>IF(AND(ConversionTable!$F$2&lt;&gt;"",A2877&lt;&gt;""),VLOOKUP(G2877,ConversionTable!B$2:D$402,3),"")</f>
        <v/>
      </c>
      <c r="K2877" t="str">
        <f>IF(AND(ConversionTable!$F$2&lt;&gt;"",A2877&lt;&gt;""),VLOOKUP(J2877,ConversionTable!I$4:K$7,3),"")</f>
        <v/>
      </c>
      <c r="M2877" t="str">
        <f>IF(A2877&lt;&gt;"",(RawData!AC2877*ScoringModel!$B$11+RawData!AD2877*ScoringModel!$B$21+RawData!AE2877*ScoringModel!$B$31)*0.01,"")</f>
        <v/>
      </c>
      <c r="N2877" t="str">
        <f>IF(A2877&lt;&gt;"",(RawData!H2877*ScoringModel!$B$4+RawData!I2877*ScoringModel!$B$5+RawData!J2877*ScoringModel!$B$6+RawData!K2877*ScoringModel!$B$7+RawData!L2877*ScoringModel!$B$8+RawData!M2877*ScoringModel!$B$9+RawData!N2877*ScoringModel!$B$10)*0.01,"")</f>
        <v/>
      </c>
      <c r="O2877" t="str">
        <f>IF(A2877&lt;&gt;"",(RawData!O2877*ScoringModel!$B$14+RawData!P2877*ScoringModel!$B$15+RawData!Q2877*ScoringModel!$B$16+RawData!R2877*ScoringModel!$B$17+RawData!S2877*ScoringModel!$B$18+RawData!T2877*ScoringModel!$B$19+RawData!U2877*ScoringModel!$B$20)*0.01,"")</f>
        <v/>
      </c>
      <c r="P2877" t="str">
        <f>IF(A2877&lt;&gt;"",(RawData!V2877*ScoringModel!$B$24+RawData!W2877*ScoringModel!$B$25+RawData!X2877*ScoringModel!$B$26+RawData!Y2877*ScoringModel!$B$27+RawData!Z2877*ScoringModel!$B$28+RawData!AA2877*ScoringModel!$B$29+RawData!AB2877*ScoringModel!$B$30)*0.01,"")</f>
        <v/>
      </c>
      <c r="Q2877" s="19"/>
      <c r="R2877" s="19"/>
      <c r="S2877" s="19"/>
      <c r="T2877" s="19"/>
      <c r="U2877" s="19"/>
      <c r="V2877" s="19"/>
    </row>
    <row r="2878" spans="1:22" x14ac:dyDescent="0.25">
      <c r="A2878" t="str">
        <f>IF(RawData!A2878&lt;&gt;"",RawData!A2878,"")</f>
        <v/>
      </c>
      <c r="B2878" t="str">
        <f>IF(RawData!B2878&lt;&gt;"",CONCATENATE(RawData!B2878,", ",RawData!C2878),"")</f>
        <v/>
      </c>
      <c r="C2878" t="str">
        <f>IF(RawData!D2878&lt;&gt;"",RawData!D2878,"")</f>
        <v/>
      </c>
      <c r="D2878" s="28" t="str">
        <f>IF(RawData!E2878&lt;&gt;"",RawData!E2878,"")</f>
        <v/>
      </c>
      <c r="E2878" t="str">
        <f>IF(RawData!F2878&lt;&gt;"",CONCATENATE(RawData!F2878,", ",LEFT(RawData!G2878,1)),"")</f>
        <v/>
      </c>
      <c r="G2878" s="30" t="str">
        <f t="shared" si="44"/>
        <v/>
      </c>
      <c r="H2878" t="str">
        <f>IF(A2878&lt;&gt;"",VLOOKUP(G2878,ScoreRanges!$C$4:$E$8,3),"")</f>
        <v/>
      </c>
      <c r="J2878" s="30" t="str">
        <f>IF(AND(ConversionTable!$F$2&lt;&gt;"",A2878&lt;&gt;""),VLOOKUP(G2878,ConversionTable!B$2:D$402,3),"")</f>
        <v/>
      </c>
      <c r="K2878" t="str">
        <f>IF(AND(ConversionTable!$F$2&lt;&gt;"",A2878&lt;&gt;""),VLOOKUP(J2878,ConversionTable!I$4:K$7,3),"")</f>
        <v/>
      </c>
      <c r="M2878" t="str">
        <f>IF(A2878&lt;&gt;"",(RawData!AC2878*ScoringModel!$B$11+RawData!AD2878*ScoringModel!$B$21+RawData!AE2878*ScoringModel!$B$31)*0.01,"")</f>
        <v/>
      </c>
      <c r="N2878" t="str">
        <f>IF(A2878&lt;&gt;"",(RawData!H2878*ScoringModel!$B$4+RawData!I2878*ScoringModel!$B$5+RawData!J2878*ScoringModel!$B$6+RawData!K2878*ScoringModel!$B$7+RawData!L2878*ScoringModel!$B$8+RawData!M2878*ScoringModel!$B$9+RawData!N2878*ScoringModel!$B$10)*0.01,"")</f>
        <v/>
      </c>
      <c r="O2878" t="str">
        <f>IF(A2878&lt;&gt;"",(RawData!O2878*ScoringModel!$B$14+RawData!P2878*ScoringModel!$B$15+RawData!Q2878*ScoringModel!$B$16+RawData!R2878*ScoringModel!$B$17+RawData!S2878*ScoringModel!$B$18+RawData!T2878*ScoringModel!$B$19+RawData!U2878*ScoringModel!$B$20)*0.01,"")</f>
        <v/>
      </c>
      <c r="P2878" t="str">
        <f>IF(A2878&lt;&gt;"",(RawData!V2878*ScoringModel!$B$24+RawData!W2878*ScoringModel!$B$25+RawData!X2878*ScoringModel!$B$26+RawData!Y2878*ScoringModel!$B$27+RawData!Z2878*ScoringModel!$B$28+RawData!AA2878*ScoringModel!$B$29+RawData!AB2878*ScoringModel!$B$30)*0.01,"")</f>
        <v/>
      </c>
      <c r="Q2878" s="19"/>
      <c r="R2878" s="19"/>
      <c r="S2878" s="19"/>
      <c r="T2878" s="19"/>
      <c r="U2878" s="19"/>
      <c r="V2878" s="19"/>
    </row>
    <row r="2879" spans="1:22" x14ac:dyDescent="0.25">
      <c r="A2879" t="str">
        <f>IF(RawData!A2879&lt;&gt;"",RawData!A2879,"")</f>
        <v/>
      </c>
      <c r="B2879" t="str">
        <f>IF(RawData!B2879&lt;&gt;"",CONCATENATE(RawData!B2879,", ",RawData!C2879),"")</f>
        <v/>
      </c>
      <c r="C2879" t="str">
        <f>IF(RawData!D2879&lt;&gt;"",RawData!D2879,"")</f>
        <v/>
      </c>
      <c r="D2879" s="28" t="str">
        <f>IF(RawData!E2879&lt;&gt;"",RawData!E2879,"")</f>
        <v/>
      </c>
      <c r="E2879" t="str">
        <f>IF(RawData!F2879&lt;&gt;"",CONCATENATE(RawData!F2879,", ",LEFT(RawData!G2879,1)),"")</f>
        <v/>
      </c>
      <c r="G2879" s="30" t="str">
        <f t="shared" si="44"/>
        <v/>
      </c>
      <c r="H2879" t="str">
        <f>IF(A2879&lt;&gt;"",VLOOKUP(G2879,ScoreRanges!$C$4:$E$8,3),"")</f>
        <v/>
      </c>
      <c r="J2879" s="30" t="str">
        <f>IF(AND(ConversionTable!$F$2&lt;&gt;"",A2879&lt;&gt;""),VLOOKUP(G2879,ConversionTable!B$2:D$402,3),"")</f>
        <v/>
      </c>
      <c r="K2879" t="str">
        <f>IF(AND(ConversionTable!$F$2&lt;&gt;"",A2879&lt;&gt;""),VLOOKUP(J2879,ConversionTable!I$4:K$7,3),"")</f>
        <v/>
      </c>
      <c r="M2879" t="str">
        <f>IF(A2879&lt;&gt;"",(RawData!AC2879*ScoringModel!$B$11+RawData!AD2879*ScoringModel!$B$21+RawData!AE2879*ScoringModel!$B$31)*0.01,"")</f>
        <v/>
      </c>
      <c r="N2879" t="str">
        <f>IF(A2879&lt;&gt;"",(RawData!H2879*ScoringModel!$B$4+RawData!I2879*ScoringModel!$B$5+RawData!J2879*ScoringModel!$B$6+RawData!K2879*ScoringModel!$B$7+RawData!L2879*ScoringModel!$B$8+RawData!M2879*ScoringModel!$B$9+RawData!N2879*ScoringModel!$B$10)*0.01,"")</f>
        <v/>
      </c>
      <c r="O2879" t="str">
        <f>IF(A2879&lt;&gt;"",(RawData!O2879*ScoringModel!$B$14+RawData!P2879*ScoringModel!$B$15+RawData!Q2879*ScoringModel!$B$16+RawData!R2879*ScoringModel!$B$17+RawData!S2879*ScoringModel!$B$18+RawData!T2879*ScoringModel!$B$19+RawData!U2879*ScoringModel!$B$20)*0.01,"")</f>
        <v/>
      </c>
      <c r="P2879" t="str">
        <f>IF(A2879&lt;&gt;"",(RawData!V2879*ScoringModel!$B$24+RawData!W2879*ScoringModel!$B$25+RawData!X2879*ScoringModel!$B$26+RawData!Y2879*ScoringModel!$B$27+RawData!Z2879*ScoringModel!$B$28+RawData!AA2879*ScoringModel!$B$29+RawData!AB2879*ScoringModel!$B$30)*0.01,"")</f>
        <v/>
      </c>
      <c r="Q2879" s="19"/>
      <c r="R2879" s="19"/>
      <c r="S2879" s="19"/>
      <c r="T2879" s="19"/>
      <c r="U2879" s="19"/>
      <c r="V2879" s="19"/>
    </row>
    <row r="2880" spans="1:22" x14ac:dyDescent="0.25">
      <c r="A2880" t="str">
        <f>IF(RawData!A2880&lt;&gt;"",RawData!A2880,"")</f>
        <v/>
      </c>
      <c r="B2880" t="str">
        <f>IF(RawData!B2880&lt;&gt;"",CONCATENATE(RawData!B2880,", ",RawData!C2880),"")</f>
        <v/>
      </c>
      <c r="C2880" t="str">
        <f>IF(RawData!D2880&lt;&gt;"",RawData!D2880,"")</f>
        <v/>
      </c>
      <c r="D2880" s="28" t="str">
        <f>IF(RawData!E2880&lt;&gt;"",RawData!E2880,"")</f>
        <v/>
      </c>
      <c r="E2880" t="str">
        <f>IF(RawData!F2880&lt;&gt;"",CONCATENATE(RawData!F2880,", ",LEFT(RawData!G2880,1)),"")</f>
        <v/>
      </c>
      <c r="G2880" s="30" t="str">
        <f t="shared" si="44"/>
        <v/>
      </c>
      <c r="H2880" t="str">
        <f>IF(A2880&lt;&gt;"",VLOOKUP(G2880,ScoreRanges!$C$4:$E$8,3),"")</f>
        <v/>
      </c>
      <c r="J2880" s="30" t="str">
        <f>IF(AND(ConversionTable!$F$2&lt;&gt;"",A2880&lt;&gt;""),VLOOKUP(G2880,ConversionTable!B$2:D$402,3),"")</f>
        <v/>
      </c>
      <c r="K2880" t="str">
        <f>IF(AND(ConversionTable!$F$2&lt;&gt;"",A2880&lt;&gt;""),VLOOKUP(J2880,ConversionTable!I$4:K$7,3),"")</f>
        <v/>
      </c>
      <c r="M2880" t="str">
        <f>IF(A2880&lt;&gt;"",(RawData!AC2880*ScoringModel!$B$11+RawData!AD2880*ScoringModel!$B$21+RawData!AE2880*ScoringModel!$B$31)*0.01,"")</f>
        <v/>
      </c>
      <c r="N2880" t="str">
        <f>IF(A2880&lt;&gt;"",(RawData!H2880*ScoringModel!$B$4+RawData!I2880*ScoringModel!$B$5+RawData!J2880*ScoringModel!$B$6+RawData!K2880*ScoringModel!$B$7+RawData!L2880*ScoringModel!$B$8+RawData!M2880*ScoringModel!$B$9+RawData!N2880*ScoringModel!$B$10)*0.01,"")</f>
        <v/>
      </c>
      <c r="O2880" t="str">
        <f>IF(A2880&lt;&gt;"",(RawData!O2880*ScoringModel!$B$14+RawData!P2880*ScoringModel!$B$15+RawData!Q2880*ScoringModel!$B$16+RawData!R2880*ScoringModel!$B$17+RawData!S2880*ScoringModel!$B$18+RawData!T2880*ScoringModel!$B$19+RawData!U2880*ScoringModel!$B$20)*0.01,"")</f>
        <v/>
      </c>
      <c r="P2880" t="str">
        <f>IF(A2880&lt;&gt;"",(RawData!V2880*ScoringModel!$B$24+RawData!W2880*ScoringModel!$B$25+RawData!X2880*ScoringModel!$B$26+RawData!Y2880*ScoringModel!$B$27+RawData!Z2880*ScoringModel!$B$28+RawData!AA2880*ScoringModel!$B$29+RawData!AB2880*ScoringModel!$B$30)*0.01,"")</f>
        <v/>
      </c>
      <c r="Q2880" s="19"/>
      <c r="R2880" s="19"/>
      <c r="S2880" s="19"/>
      <c r="T2880" s="19"/>
      <c r="U2880" s="19"/>
      <c r="V2880" s="19"/>
    </row>
    <row r="2881" spans="1:22" x14ac:dyDescent="0.25">
      <c r="A2881" t="str">
        <f>IF(RawData!A2881&lt;&gt;"",RawData!A2881,"")</f>
        <v/>
      </c>
      <c r="B2881" t="str">
        <f>IF(RawData!B2881&lt;&gt;"",CONCATENATE(RawData!B2881,", ",RawData!C2881),"")</f>
        <v/>
      </c>
      <c r="C2881" t="str">
        <f>IF(RawData!D2881&lt;&gt;"",RawData!D2881,"")</f>
        <v/>
      </c>
      <c r="D2881" s="28" t="str">
        <f>IF(RawData!E2881&lt;&gt;"",RawData!E2881,"")</f>
        <v/>
      </c>
      <c r="E2881" t="str">
        <f>IF(RawData!F2881&lt;&gt;"",CONCATENATE(RawData!F2881,", ",LEFT(RawData!G2881,1)),"")</f>
        <v/>
      </c>
      <c r="G2881" s="30" t="str">
        <f t="shared" si="44"/>
        <v/>
      </c>
      <c r="H2881" t="str">
        <f>IF(A2881&lt;&gt;"",VLOOKUP(G2881,ScoreRanges!$C$4:$E$8,3),"")</f>
        <v/>
      </c>
      <c r="J2881" s="30" t="str">
        <f>IF(AND(ConversionTable!$F$2&lt;&gt;"",A2881&lt;&gt;""),VLOOKUP(G2881,ConversionTable!B$2:D$402,3),"")</f>
        <v/>
      </c>
      <c r="K2881" t="str">
        <f>IF(AND(ConversionTable!$F$2&lt;&gt;"",A2881&lt;&gt;""),VLOOKUP(J2881,ConversionTable!I$4:K$7,3),"")</f>
        <v/>
      </c>
      <c r="M2881" t="str">
        <f>IF(A2881&lt;&gt;"",(RawData!AC2881*ScoringModel!$B$11+RawData!AD2881*ScoringModel!$B$21+RawData!AE2881*ScoringModel!$B$31)*0.01,"")</f>
        <v/>
      </c>
      <c r="N2881" t="str">
        <f>IF(A2881&lt;&gt;"",(RawData!H2881*ScoringModel!$B$4+RawData!I2881*ScoringModel!$B$5+RawData!J2881*ScoringModel!$B$6+RawData!K2881*ScoringModel!$B$7+RawData!L2881*ScoringModel!$B$8+RawData!M2881*ScoringModel!$B$9+RawData!N2881*ScoringModel!$B$10)*0.01,"")</f>
        <v/>
      </c>
      <c r="O2881" t="str">
        <f>IF(A2881&lt;&gt;"",(RawData!O2881*ScoringModel!$B$14+RawData!P2881*ScoringModel!$B$15+RawData!Q2881*ScoringModel!$B$16+RawData!R2881*ScoringModel!$B$17+RawData!S2881*ScoringModel!$B$18+RawData!T2881*ScoringModel!$B$19+RawData!U2881*ScoringModel!$B$20)*0.01,"")</f>
        <v/>
      </c>
      <c r="P2881" t="str">
        <f>IF(A2881&lt;&gt;"",(RawData!V2881*ScoringModel!$B$24+RawData!W2881*ScoringModel!$B$25+RawData!X2881*ScoringModel!$B$26+RawData!Y2881*ScoringModel!$B$27+RawData!Z2881*ScoringModel!$B$28+RawData!AA2881*ScoringModel!$B$29+RawData!AB2881*ScoringModel!$B$30)*0.01,"")</f>
        <v/>
      </c>
      <c r="Q2881" s="19"/>
      <c r="R2881" s="19"/>
      <c r="S2881" s="19"/>
      <c r="T2881" s="19"/>
      <c r="U2881" s="19"/>
      <c r="V2881" s="19"/>
    </row>
    <row r="2882" spans="1:22" x14ac:dyDescent="0.25">
      <c r="A2882" t="str">
        <f>IF(RawData!A2882&lt;&gt;"",RawData!A2882,"")</f>
        <v/>
      </c>
      <c r="B2882" t="str">
        <f>IF(RawData!B2882&lt;&gt;"",CONCATENATE(RawData!B2882,", ",RawData!C2882),"")</f>
        <v/>
      </c>
      <c r="C2882" t="str">
        <f>IF(RawData!D2882&lt;&gt;"",RawData!D2882,"")</f>
        <v/>
      </c>
      <c r="D2882" s="28" t="str">
        <f>IF(RawData!E2882&lt;&gt;"",RawData!E2882,"")</f>
        <v/>
      </c>
      <c r="E2882" t="str">
        <f>IF(RawData!F2882&lt;&gt;"",CONCATENATE(RawData!F2882,", ",LEFT(RawData!G2882,1)),"")</f>
        <v/>
      </c>
      <c r="G2882" s="30" t="str">
        <f t="shared" si="44"/>
        <v/>
      </c>
      <c r="H2882" t="str">
        <f>IF(A2882&lt;&gt;"",VLOOKUP(G2882,ScoreRanges!$C$4:$E$8,3),"")</f>
        <v/>
      </c>
      <c r="J2882" s="30" t="str">
        <f>IF(AND(ConversionTable!$F$2&lt;&gt;"",A2882&lt;&gt;""),VLOOKUP(G2882,ConversionTable!B$2:D$402,3),"")</f>
        <v/>
      </c>
      <c r="K2882" t="str">
        <f>IF(AND(ConversionTable!$F$2&lt;&gt;"",A2882&lt;&gt;""),VLOOKUP(J2882,ConversionTable!I$4:K$7,3),"")</f>
        <v/>
      </c>
      <c r="M2882" t="str">
        <f>IF(A2882&lt;&gt;"",(RawData!AC2882*ScoringModel!$B$11+RawData!AD2882*ScoringModel!$B$21+RawData!AE2882*ScoringModel!$B$31)*0.01,"")</f>
        <v/>
      </c>
      <c r="N2882" t="str">
        <f>IF(A2882&lt;&gt;"",(RawData!H2882*ScoringModel!$B$4+RawData!I2882*ScoringModel!$B$5+RawData!J2882*ScoringModel!$B$6+RawData!K2882*ScoringModel!$B$7+RawData!L2882*ScoringModel!$B$8+RawData!M2882*ScoringModel!$B$9+RawData!N2882*ScoringModel!$B$10)*0.01,"")</f>
        <v/>
      </c>
      <c r="O2882" t="str">
        <f>IF(A2882&lt;&gt;"",(RawData!O2882*ScoringModel!$B$14+RawData!P2882*ScoringModel!$B$15+RawData!Q2882*ScoringModel!$B$16+RawData!R2882*ScoringModel!$B$17+RawData!S2882*ScoringModel!$B$18+RawData!T2882*ScoringModel!$B$19+RawData!U2882*ScoringModel!$B$20)*0.01,"")</f>
        <v/>
      </c>
      <c r="P2882" t="str">
        <f>IF(A2882&lt;&gt;"",(RawData!V2882*ScoringModel!$B$24+RawData!W2882*ScoringModel!$B$25+RawData!X2882*ScoringModel!$B$26+RawData!Y2882*ScoringModel!$B$27+RawData!Z2882*ScoringModel!$B$28+RawData!AA2882*ScoringModel!$B$29+RawData!AB2882*ScoringModel!$B$30)*0.01,"")</f>
        <v/>
      </c>
      <c r="Q2882" s="19"/>
      <c r="R2882" s="19"/>
      <c r="S2882" s="19"/>
      <c r="T2882" s="19"/>
      <c r="U2882" s="19"/>
      <c r="V2882" s="19"/>
    </row>
    <row r="2883" spans="1:22" x14ac:dyDescent="0.25">
      <c r="A2883" t="str">
        <f>IF(RawData!A2883&lt;&gt;"",RawData!A2883,"")</f>
        <v/>
      </c>
      <c r="B2883" t="str">
        <f>IF(RawData!B2883&lt;&gt;"",CONCATENATE(RawData!B2883,", ",RawData!C2883),"")</f>
        <v/>
      </c>
      <c r="C2883" t="str">
        <f>IF(RawData!D2883&lt;&gt;"",RawData!D2883,"")</f>
        <v/>
      </c>
      <c r="D2883" s="28" t="str">
        <f>IF(RawData!E2883&lt;&gt;"",RawData!E2883,"")</f>
        <v/>
      </c>
      <c r="E2883" t="str">
        <f>IF(RawData!F2883&lt;&gt;"",CONCATENATE(RawData!F2883,", ",LEFT(RawData!G2883,1)),"")</f>
        <v/>
      </c>
      <c r="G2883" s="30" t="str">
        <f t="shared" ref="G2883:G2946" si="45">IF(A2883&lt;&gt;"",SUM(M2883:P2883),"")</f>
        <v/>
      </c>
      <c r="H2883" t="str">
        <f>IF(A2883&lt;&gt;"",VLOOKUP(G2883,ScoreRanges!$C$4:$E$8,3),"")</f>
        <v/>
      </c>
      <c r="J2883" s="30" t="str">
        <f>IF(AND(ConversionTable!$F$2&lt;&gt;"",A2883&lt;&gt;""),VLOOKUP(G2883,ConversionTable!B$2:D$402,3),"")</f>
        <v/>
      </c>
      <c r="K2883" t="str">
        <f>IF(AND(ConversionTable!$F$2&lt;&gt;"",A2883&lt;&gt;""),VLOOKUP(J2883,ConversionTable!I$4:K$7,3),"")</f>
        <v/>
      </c>
      <c r="M2883" t="str">
        <f>IF(A2883&lt;&gt;"",(RawData!AC2883*ScoringModel!$B$11+RawData!AD2883*ScoringModel!$B$21+RawData!AE2883*ScoringModel!$B$31)*0.01,"")</f>
        <v/>
      </c>
      <c r="N2883" t="str">
        <f>IF(A2883&lt;&gt;"",(RawData!H2883*ScoringModel!$B$4+RawData!I2883*ScoringModel!$B$5+RawData!J2883*ScoringModel!$B$6+RawData!K2883*ScoringModel!$B$7+RawData!L2883*ScoringModel!$B$8+RawData!M2883*ScoringModel!$B$9+RawData!N2883*ScoringModel!$B$10)*0.01,"")</f>
        <v/>
      </c>
      <c r="O2883" t="str">
        <f>IF(A2883&lt;&gt;"",(RawData!O2883*ScoringModel!$B$14+RawData!P2883*ScoringModel!$B$15+RawData!Q2883*ScoringModel!$B$16+RawData!R2883*ScoringModel!$B$17+RawData!S2883*ScoringModel!$B$18+RawData!T2883*ScoringModel!$B$19+RawData!U2883*ScoringModel!$B$20)*0.01,"")</f>
        <v/>
      </c>
      <c r="P2883" t="str">
        <f>IF(A2883&lt;&gt;"",(RawData!V2883*ScoringModel!$B$24+RawData!W2883*ScoringModel!$B$25+RawData!X2883*ScoringModel!$B$26+RawData!Y2883*ScoringModel!$B$27+RawData!Z2883*ScoringModel!$B$28+RawData!AA2883*ScoringModel!$B$29+RawData!AB2883*ScoringModel!$B$30)*0.01,"")</f>
        <v/>
      </c>
      <c r="Q2883" s="19"/>
      <c r="R2883" s="19"/>
      <c r="S2883" s="19"/>
      <c r="T2883" s="19"/>
      <c r="U2883" s="19"/>
      <c r="V2883" s="19"/>
    </row>
    <row r="2884" spans="1:22" x14ac:dyDescent="0.25">
      <c r="A2884" t="str">
        <f>IF(RawData!A2884&lt;&gt;"",RawData!A2884,"")</f>
        <v/>
      </c>
      <c r="B2884" t="str">
        <f>IF(RawData!B2884&lt;&gt;"",CONCATENATE(RawData!B2884,", ",RawData!C2884),"")</f>
        <v/>
      </c>
      <c r="C2884" t="str">
        <f>IF(RawData!D2884&lt;&gt;"",RawData!D2884,"")</f>
        <v/>
      </c>
      <c r="D2884" s="28" t="str">
        <f>IF(RawData!E2884&lt;&gt;"",RawData!E2884,"")</f>
        <v/>
      </c>
      <c r="E2884" t="str">
        <f>IF(RawData!F2884&lt;&gt;"",CONCATENATE(RawData!F2884,", ",LEFT(RawData!G2884,1)),"")</f>
        <v/>
      </c>
      <c r="G2884" s="30" t="str">
        <f t="shared" si="45"/>
        <v/>
      </c>
      <c r="H2884" t="str">
        <f>IF(A2884&lt;&gt;"",VLOOKUP(G2884,ScoreRanges!$C$4:$E$8,3),"")</f>
        <v/>
      </c>
      <c r="J2884" s="30" t="str">
        <f>IF(AND(ConversionTable!$F$2&lt;&gt;"",A2884&lt;&gt;""),VLOOKUP(G2884,ConversionTable!B$2:D$402,3),"")</f>
        <v/>
      </c>
      <c r="K2884" t="str">
        <f>IF(AND(ConversionTable!$F$2&lt;&gt;"",A2884&lt;&gt;""),VLOOKUP(J2884,ConversionTable!I$4:K$7,3),"")</f>
        <v/>
      </c>
      <c r="M2884" t="str">
        <f>IF(A2884&lt;&gt;"",(RawData!AC2884*ScoringModel!$B$11+RawData!AD2884*ScoringModel!$B$21+RawData!AE2884*ScoringModel!$B$31)*0.01,"")</f>
        <v/>
      </c>
      <c r="N2884" t="str">
        <f>IF(A2884&lt;&gt;"",(RawData!H2884*ScoringModel!$B$4+RawData!I2884*ScoringModel!$B$5+RawData!J2884*ScoringModel!$B$6+RawData!K2884*ScoringModel!$B$7+RawData!L2884*ScoringModel!$B$8+RawData!M2884*ScoringModel!$B$9+RawData!N2884*ScoringModel!$B$10)*0.01,"")</f>
        <v/>
      </c>
      <c r="O2884" t="str">
        <f>IF(A2884&lt;&gt;"",(RawData!O2884*ScoringModel!$B$14+RawData!P2884*ScoringModel!$B$15+RawData!Q2884*ScoringModel!$B$16+RawData!R2884*ScoringModel!$B$17+RawData!S2884*ScoringModel!$B$18+RawData!T2884*ScoringModel!$B$19+RawData!U2884*ScoringModel!$B$20)*0.01,"")</f>
        <v/>
      </c>
      <c r="P2884" t="str">
        <f>IF(A2884&lt;&gt;"",(RawData!V2884*ScoringModel!$B$24+RawData!W2884*ScoringModel!$B$25+RawData!X2884*ScoringModel!$B$26+RawData!Y2884*ScoringModel!$B$27+RawData!Z2884*ScoringModel!$B$28+RawData!AA2884*ScoringModel!$B$29+RawData!AB2884*ScoringModel!$B$30)*0.01,"")</f>
        <v/>
      </c>
      <c r="Q2884" s="19"/>
      <c r="R2884" s="19"/>
      <c r="S2884" s="19"/>
      <c r="T2884" s="19"/>
      <c r="U2884" s="19"/>
      <c r="V2884" s="19"/>
    </row>
    <row r="2885" spans="1:22" x14ac:dyDescent="0.25">
      <c r="A2885" t="str">
        <f>IF(RawData!A2885&lt;&gt;"",RawData!A2885,"")</f>
        <v/>
      </c>
      <c r="B2885" t="str">
        <f>IF(RawData!B2885&lt;&gt;"",CONCATENATE(RawData!B2885,", ",RawData!C2885),"")</f>
        <v/>
      </c>
      <c r="C2885" t="str">
        <f>IF(RawData!D2885&lt;&gt;"",RawData!D2885,"")</f>
        <v/>
      </c>
      <c r="D2885" s="28" t="str">
        <f>IF(RawData!E2885&lt;&gt;"",RawData!E2885,"")</f>
        <v/>
      </c>
      <c r="E2885" t="str">
        <f>IF(RawData!F2885&lt;&gt;"",CONCATENATE(RawData!F2885,", ",LEFT(RawData!G2885,1)),"")</f>
        <v/>
      </c>
      <c r="G2885" s="30" t="str">
        <f t="shared" si="45"/>
        <v/>
      </c>
      <c r="H2885" t="str">
        <f>IF(A2885&lt;&gt;"",VLOOKUP(G2885,ScoreRanges!$C$4:$E$8,3),"")</f>
        <v/>
      </c>
      <c r="J2885" s="30" t="str">
        <f>IF(AND(ConversionTable!$F$2&lt;&gt;"",A2885&lt;&gt;""),VLOOKUP(G2885,ConversionTable!B$2:D$402,3),"")</f>
        <v/>
      </c>
      <c r="K2885" t="str">
        <f>IF(AND(ConversionTable!$F$2&lt;&gt;"",A2885&lt;&gt;""),VLOOKUP(J2885,ConversionTable!I$4:K$7,3),"")</f>
        <v/>
      </c>
      <c r="M2885" t="str">
        <f>IF(A2885&lt;&gt;"",(RawData!AC2885*ScoringModel!$B$11+RawData!AD2885*ScoringModel!$B$21+RawData!AE2885*ScoringModel!$B$31)*0.01,"")</f>
        <v/>
      </c>
      <c r="N2885" t="str">
        <f>IF(A2885&lt;&gt;"",(RawData!H2885*ScoringModel!$B$4+RawData!I2885*ScoringModel!$B$5+RawData!J2885*ScoringModel!$B$6+RawData!K2885*ScoringModel!$B$7+RawData!L2885*ScoringModel!$B$8+RawData!M2885*ScoringModel!$B$9+RawData!N2885*ScoringModel!$B$10)*0.01,"")</f>
        <v/>
      </c>
      <c r="O2885" t="str">
        <f>IF(A2885&lt;&gt;"",(RawData!O2885*ScoringModel!$B$14+RawData!P2885*ScoringModel!$B$15+RawData!Q2885*ScoringModel!$B$16+RawData!R2885*ScoringModel!$B$17+RawData!S2885*ScoringModel!$B$18+RawData!T2885*ScoringModel!$B$19+RawData!U2885*ScoringModel!$B$20)*0.01,"")</f>
        <v/>
      </c>
      <c r="P2885" t="str">
        <f>IF(A2885&lt;&gt;"",(RawData!V2885*ScoringModel!$B$24+RawData!W2885*ScoringModel!$B$25+RawData!X2885*ScoringModel!$B$26+RawData!Y2885*ScoringModel!$B$27+RawData!Z2885*ScoringModel!$B$28+RawData!AA2885*ScoringModel!$B$29+RawData!AB2885*ScoringModel!$B$30)*0.01,"")</f>
        <v/>
      </c>
      <c r="Q2885" s="19"/>
      <c r="R2885" s="19"/>
      <c r="S2885" s="19"/>
      <c r="T2885" s="19"/>
      <c r="U2885" s="19"/>
      <c r="V2885" s="19"/>
    </row>
    <row r="2886" spans="1:22" x14ac:dyDescent="0.25">
      <c r="A2886" t="str">
        <f>IF(RawData!A2886&lt;&gt;"",RawData!A2886,"")</f>
        <v/>
      </c>
      <c r="B2886" t="str">
        <f>IF(RawData!B2886&lt;&gt;"",CONCATENATE(RawData!B2886,", ",RawData!C2886),"")</f>
        <v/>
      </c>
      <c r="C2886" t="str">
        <f>IF(RawData!D2886&lt;&gt;"",RawData!D2886,"")</f>
        <v/>
      </c>
      <c r="D2886" s="28" t="str">
        <f>IF(RawData!E2886&lt;&gt;"",RawData!E2886,"")</f>
        <v/>
      </c>
      <c r="E2886" t="str">
        <f>IF(RawData!F2886&lt;&gt;"",CONCATENATE(RawData!F2886,", ",LEFT(RawData!G2886,1)),"")</f>
        <v/>
      </c>
      <c r="G2886" s="30" t="str">
        <f t="shared" si="45"/>
        <v/>
      </c>
      <c r="H2886" t="str">
        <f>IF(A2886&lt;&gt;"",VLOOKUP(G2886,ScoreRanges!$C$4:$E$8,3),"")</f>
        <v/>
      </c>
      <c r="J2886" s="30" t="str">
        <f>IF(AND(ConversionTable!$F$2&lt;&gt;"",A2886&lt;&gt;""),VLOOKUP(G2886,ConversionTable!B$2:D$402,3),"")</f>
        <v/>
      </c>
      <c r="K2886" t="str">
        <f>IF(AND(ConversionTable!$F$2&lt;&gt;"",A2886&lt;&gt;""),VLOOKUP(J2886,ConversionTable!I$4:K$7,3),"")</f>
        <v/>
      </c>
      <c r="M2886" t="str">
        <f>IF(A2886&lt;&gt;"",(RawData!AC2886*ScoringModel!$B$11+RawData!AD2886*ScoringModel!$B$21+RawData!AE2886*ScoringModel!$B$31)*0.01,"")</f>
        <v/>
      </c>
      <c r="N2886" t="str">
        <f>IF(A2886&lt;&gt;"",(RawData!H2886*ScoringModel!$B$4+RawData!I2886*ScoringModel!$B$5+RawData!J2886*ScoringModel!$B$6+RawData!K2886*ScoringModel!$B$7+RawData!L2886*ScoringModel!$B$8+RawData!M2886*ScoringModel!$B$9+RawData!N2886*ScoringModel!$B$10)*0.01,"")</f>
        <v/>
      </c>
      <c r="O2886" t="str">
        <f>IF(A2886&lt;&gt;"",(RawData!O2886*ScoringModel!$B$14+RawData!P2886*ScoringModel!$B$15+RawData!Q2886*ScoringModel!$B$16+RawData!R2886*ScoringModel!$B$17+RawData!S2886*ScoringModel!$B$18+RawData!T2886*ScoringModel!$B$19+RawData!U2886*ScoringModel!$B$20)*0.01,"")</f>
        <v/>
      </c>
      <c r="P2886" t="str">
        <f>IF(A2886&lt;&gt;"",(RawData!V2886*ScoringModel!$B$24+RawData!W2886*ScoringModel!$B$25+RawData!X2886*ScoringModel!$B$26+RawData!Y2886*ScoringModel!$B$27+RawData!Z2886*ScoringModel!$B$28+RawData!AA2886*ScoringModel!$B$29+RawData!AB2886*ScoringModel!$B$30)*0.01,"")</f>
        <v/>
      </c>
      <c r="Q2886" s="19"/>
      <c r="R2886" s="19"/>
      <c r="S2886" s="19"/>
      <c r="T2886" s="19"/>
      <c r="U2886" s="19"/>
      <c r="V2886" s="19"/>
    </row>
    <row r="2887" spans="1:22" x14ac:dyDescent="0.25">
      <c r="A2887" t="str">
        <f>IF(RawData!A2887&lt;&gt;"",RawData!A2887,"")</f>
        <v/>
      </c>
      <c r="B2887" t="str">
        <f>IF(RawData!B2887&lt;&gt;"",CONCATENATE(RawData!B2887,", ",RawData!C2887),"")</f>
        <v/>
      </c>
      <c r="C2887" t="str">
        <f>IF(RawData!D2887&lt;&gt;"",RawData!D2887,"")</f>
        <v/>
      </c>
      <c r="D2887" s="28" t="str">
        <f>IF(RawData!E2887&lt;&gt;"",RawData!E2887,"")</f>
        <v/>
      </c>
      <c r="E2887" t="str">
        <f>IF(RawData!F2887&lt;&gt;"",CONCATENATE(RawData!F2887,", ",LEFT(RawData!G2887,1)),"")</f>
        <v/>
      </c>
      <c r="G2887" s="30" t="str">
        <f t="shared" si="45"/>
        <v/>
      </c>
      <c r="H2887" t="str">
        <f>IF(A2887&lt;&gt;"",VLOOKUP(G2887,ScoreRanges!$C$4:$E$8,3),"")</f>
        <v/>
      </c>
      <c r="J2887" s="30" t="str">
        <f>IF(AND(ConversionTable!$F$2&lt;&gt;"",A2887&lt;&gt;""),VLOOKUP(G2887,ConversionTable!B$2:D$402,3),"")</f>
        <v/>
      </c>
      <c r="K2887" t="str">
        <f>IF(AND(ConversionTable!$F$2&lt;&gt;"",A2887&lt;&gt;""),VLOOKUP(J2887,ConversionTable!I$4:K$7,3),"")</f>
        <v/>
      </c>
      <c r="M2887" t="str">
        <f>IF(A2887&lt;&gt;"",(RawData!AC2887*ScoringModel!$B$11+RawData!AD2887*ScoringModel!$B$21+RawData!AE2887*ScoringModel!$B$31)*0.01,"")</f>
        <v/>
      </c>
      <c r="N2887" t="str">
        <f>IF(A2887&lt;&gt;"",(RawData!H2887*ScoringModel!$B$4+RawData!I2887*ScoringModel!$B$5+RawData!J2887*ScoringModel!$B$6+RawData!K2887*ScoringModel!$B$7+RawData!L2887*ScoringModel!$B$8+RawData!M2887*ScoringModel!$B$9+RawData!N2887*ScoringModel!$B$10)*0.01,"")</f>
        <v/>
      </c>
      <c r="O2887" t="str">
        <f>IF(A2887&lt;&gt;"",(RawData!O2887*ScoringModel!$B$14+RawData!P2887*ScoringModel!$B$15+RawData!Q2887*ScoringModel!$B$16+RawData!R2887*ScoringModel!$B$17+RawData!S2887*ScoringModel!$B$18+RawData!T2887*ScoringModel!$B$19+RawData!U2887*ScoringModel!$B$20)*0.01,"")</f>
        <v/>
      </c>
      <c r="P2887" t="str">
        <f>IF(A2887&lt;&gt;"",(RawData!V2887*ScoringModel!$B$24+RawData!W2887*ScoringModel!$B$25+RawData!X2887*ScoringModel!$B$26+RawData!Y2887*ScoringModel!$B$27+RawData!Z2887*ScoringModel!$B$28+RawData!AA2887*ScoringModel!$B$29+RawData!AB2887*ScoringModel!$B$30)*0.01,"")</f>
        <v/>
      </c>
      <c r="Q2887" s="19"/>
      <c r="R2887" s="19"/>
      <c r="S2887" s="19"/>
      <c r="T2887" s="19"/>
      <c r="U2887" s="19"/>
      <c r="V2887" s="19"/>
    </row>
    <row r="2888" spans="1:22" x14ac:dyDescent="0.25">
      <c r="A2888" t="str">
        <f>IF(RawData!A2888&lt;&gt;"",RawData!A2888,"")</f>
        <v/>
      </c>
      <c r="B2888" t="str">
        <f>IF(RawData!B2888&lt;&gt;"",CONCATENATE(RawData!B2888,", ",RawData!C2888),"")</f>
        <v/>
      </c>
      <c r="C2888" t="str">
        <f>IF(RawData!D2888&lt;&gt;"",RawData!D2888,"")</f>
        <v/>
      </c>
      <c r="D2888" s="28" t="str">
        <f>IF(RawData!E2888&lt;&gt;"",RawData!E2888,"")</f>
        <v/>
      </c>
      <c r="E2888" t="str">
        <f>IF(RawData!F2888&lt;&gt;"",CONCATENATE(RawData!F2888,", ",LEFT(RawData!G2888,1)),"")</f>
        <v/>
      </c>
      <c r="G2888" s="30" t="str">
        <f t="shared" si="45"/>
        <v/>
      </c>
      <c r="H2888" t="str">
        <f>IF(A2888&lt;&gt;"",VLOOKUP(G2888,ScoreRanges!$C$4:$E$8,3),"")</f>
        <v/>
      </c>
      <c r="J2888" s="30" t="str">
        <f>IF(AND(ConversionTable!$F$2&lt;&gt;"",A2888&lt;&gt;""),VLOOKUP(G2888,ConversionTable!B$2:D$402,3),"")</f>
        <v/>
      </c>
      <c r="K2888" t="str">
        <f>IF(AND(ConversionTable!$F$2&lt;&gt;"",A2888&lt;&gt;""),VLOOKUP(J2888,ConversionTable!I$4:K$7,3),"")</f>
        <v/>
      </c>
      <c r="M2888" t="str">
        <f>IF(A2888&lt;&gt;"",(RawData!AC2888*ScoringModel!$B$11+RawData!AD2888*ScoringModel!$B$21+RawData!AE2888*ScoringModel!$B$31)*0.01,"")</f>
        <v/>
      </c>
      <c r="N2888" t="str">
        <f>IF(A2888&lt;&gt;"",(RawData!H2888*ScoringModel!$B$4+RawData!I2888*ScoringModel!$B$5+RawData!J2888*ScoringModel!$B$6+RawData!K2888*ScoringModel!$B$7+RawData!L2888*ScoringModel!$B$8+RawData!M2888*ScoringModel!$B$9+RawData!N2888*ScoringModel!$B$10)*0.01,"")</f>
        <v/>
      </c>
      <c r="O2888" t="str">
        <f>IF(A2888&lt;&gt;"",(RawData!O2888*ScoringModel!$B$14+RawData!P2888*ScoringModel!$B$15+RawData!Q2888*ScoringModel!$B$16+RawData!R2888*ScoringModel!$B$17+RawData!S2888*ScoringModel!$B$18+RawData!T2888*ScoringModel!$B$19+RawData!U2888*ScoringModel!$B$20)*0.01,"")</f>
        <v/>
      </c>
      <c r="P2888" t="str">
        <f>IF(A2888&lt;&gt;"",(RawData!V2888*ScoringModel!$B$24+RawData!W2888*ScoringModel!$B$25+RawData!X2888*ScoringModel!$B$26+RawData!Y2888*ScoringModel!$B$27+RawData!Z2888*ScoringModel!$B$28+RawData!AA2888*ScoringModel!$B$29+RawData!AB2888*ScoringModel!$B$30)*0.01,"")</f>
        <v/>
      </c>
      <c r="Q2888" s="19"/>
      <c r="R2888" s="19"/>
      <c r="S2888" s="19"/>
      <c r="T2888" s="19"/>
      <c r="U2888" s="19"/>
      <c r="V2888" s="19"/>
    </row>
    <row r="2889" spans="1:22" x14ac:dyDescent="0.25">
      <c r="A2889" t="str">
        <f>IF(RawData!A2889&lt;&gt;"",RawData!A2889,"")</f>
        <v/>
      </c>
      <c r="B2889" t="str">
        <f>IF(RawData!B2889&lt;&gt;"",CONCATENATE(RawData!B2889,", ",RawData!C2889),"")</f>
        <v/>
      </c>
      <c r="C2889" t="str">
        <f>IF(RawData!D2889&lt;&gt;"",RawData!D2889,"")</f>
        <v/>
      </c>
      <c r="D2889" s="28" t="str">
        <f>IF(RawData!E2889&lt;&gt;"",RawData!E2889,"")</f>
        <v/>
      </c>
      <c r="E2889" t="str">
        <f>IF(RawData!F2889&lt;&gt;"",CONCATENATE(RawData!F2889,", ",LEFT(RawData!G2889,1)),"")</f>
        <v/>
      </c>
      <c r="G2889" s="30" t="str">
        <f t="shared" si="45"/>
        <v/>
      </c>
      <c r="H2889" t="str">
        <f>IF(A2889&lt;&gt;"",VLOOKUP(G2889,ScoreRanges!$C$4:$E$8,3),"")</f>
        <v/>
      </c>
      <c r="J2889" s="30" t="str">
        <f>IF(AND(ConversionTable!$F$2&lt;&gt;"",A2889&lt;&gt;""),VLOOKUP(G2889,ConversionTable!B$2:D$402,3),"")</f>
        <v/>
      </c>
      <c r="K2889" t="str">
        <f>IF(AND(ConversionTable!$F$2&lt;&gt;"",A2889&lt;&gt;""),VLOOKUP(J2889,ConversionTable!I$4:K$7,3),"")</f>
        <v/>
      </c>
      <c r="M2889" t="str">
        <f>IF(A2889&lt;&gt;"",(RawData!AC2889*ScoringModel!$B$11+RawData!AD2889*ScoringModel!$B$21+RawData!AE2889*ScoringModel!$B$31)*0.01,"")</f>
        <v/>
      </c>
      <c r="N2889" t="str">
        <f>IF(A2889&lt;&gt;"",(RawData!H2889*ScoringModel!$B$4+RawData!I2889*ScoringModel!$B$5+RawData!J2889*ScoringModel!$B$6+RawData!K2889*ScoringModel!$B$7+RawData!L2889*ScoringModel!$B$8+RawData!M2889*ScoringModel!$B$9+RawData!N2889*ScoringModel!$B$10)*0.01,"")</f>
        <v/>
      </c>
      <c r="O2889" t="str">
        <f>IF(A2889&lt;&gt;"",(RawData!O2889*ScoringModel!$B$14+RawData!P2889*ScoringModel!$B$15+RawData!Q2889*ScoringModel!$B$16+RawData!R2889*ScoringModel!$B$17+RawData!S2889*ScoringModel!$B$18+RawData!T2889*ScoringModel!$B$19+RawData!U2889*ScoringModel!$B$20)*0.01,"")</f>
        <v/>
      </c>
      <c r="P2889" t="str">
        <f>IF(A2889&lt;&gt;"",(RawData!V2889*ScoringModel!$B$24+RawData!W2889*ScoringModel!$B$25+RawData!X2889*ScoringModel!$B$26+RawData!Y2889*ScoringModel!$B$27+RawData!Z2889*ScoringModel!$B$28+RawData!AA2889*ScoringModel!$B$29+RawData!AB2889*ScoringModel!$B$30)*0.01,"")</f>
        <v/>
      </c>
      <c r="Q2889" s="19"/>
      <c r="R2889" s="19"/>
      <c r="S2889" s="19"/>
      <c r="T2889" s="19"/>
      <c r="U2889" s="19"/>
      <c r="V2889" s="19"/>
    </row>
    <row r="2890" spans="1:22" x14ac:dyDescent="0.25">
      <c r="A2890" t="str">
        <f>IF(RawData!A2890&lt;&gt;"",RawData!A2890,"")</f>
        <v/>
      </c>
      <c r="B2890" t="str">
        <f>IF(RawData!B2890&lt;&gt;"",CONCATENATE(RawData!B2890,", ",RawData!C2890),"")</f>
        <v/>
      </c>
      <c r="C2890" t="str">
        <f>IF(RawData!D2890&lt;&gt;"",RawData!D2890,"")</f>
        <v/>
      </c>
      <c r="D2890" s="28" t="str">
        <f>IF(RawData!E2890&lt;&gt;"",RawData!E2890,"")</f>
        <v/>
      </c>
      <c r="E2890" t="str">
        <f>IF(RawData!F2890&lt;&gt;"",CONCATENATE(RawData!F2890,", ",LEFT(RawData!G2890,1)),"")</f>
        <v/>
      </c>
      <c r="G2890" s="30" t="str">
        <f t="shared" si="45"/>
        <v/>
      </c>
      <c r="H2890" t="str">
        <f>IF(A2890&lt;&gt;"",VLOOKUP(G2890,ScoreRanges!$C$4:$E$8,3),"")</f>
        <v/>
      </c>
      <c r="J2890" s="30" t="str">
        <f>IF(AND(ConversionTable!$F$2&lt;&gt;"",A2890&lt;&gt;""),VLOOKUP(G2890,ConversionTable!B$2:D$402,3),"")</f>
        <v/>
      </c>
      <c r="K2890" t="str">
        <f>IF(AND(ConversionTable!$F$2&lt;&gt;"",A2890&lt;&gt;""),VLOOKUP(J2890,ConversionTable!I$4:K$7,3),"")</f>
        <v/>
      </c>
      <c r="M2890" t="str">
        <f>IF(A2890&lt;&gt;"",(RawData!AC2890*ScoringModel!$B$11+RawData!AD2890*ScoringModel!$B$21+RawData!AE2890*ScoringModel!$B$31)*0.01,"")</f>
        <v/>
      </c>
      <c r="N2890" t="str">
        <f>IF(A2890&lt;&gt;"",(RawData!H2890*ScoringModel!$B$4+RawData!I2890*ScoringModel!$B$5+RawData!J2890*ScoringModel!$B$6+RawData!K2890*ScoringModel!$B$7+RawData!L2890*ScoringModel!$B$8+RawData!M2890*ScoringModel!$B$9+RawData!N2890*ScoringModel!$B$10)*0.01,"")</f>
        <v/>
      </c>
      <c r="O2890" t="str">
        <f>IF(A2890&lt;&gt;"",(RawData!O2890*ScoringModel!$B$14+RawData!P2890*ScoringModel!$B$15+RawData!Q2890*ScoringModel!$B$16+RawData!R2890*ScoringModel!$B$17+RawData!S2890*ScoringModel!$B$18+RawData!T2890*ScoringModel!$B$19+RawData!U2890*ScoringModel!$B$20)*0.01,"")</f>
        <v/>
      </c>
      <c r="P2890" t="str">
        <f>IF(A2890&lt;&gt;"",(RawData!V2890*ScoringModel!$B$24+RawData!W2890*ScoringModel!$B$25+RawData!X2890*ScoringModel!$B$26+RawData!Y2890*ScoringModel!$B$27+RawData!Z2890*ScoringModel!$B$28+RawData!AA2890*ScoringModel!$B$29+RawData!AB2890*ScoringModel!$B$30)*0.01,"")</f>
        <v/>
      </c>
      <c r="Q2890" s="19"/>
      <c r="R2890" s="19"/>
      <c r="S2890" s="19"/>
      <c r="T2890" s="19"/>
      <c r="U2890" s="19"/>
      <c r="V2890" s="19"/>
    </row>
    <row r="2891" spans="1:22" x14ac:dyDescent="0.25">
      <c r="A2891" t="str">
        <f>IF(RawData!A2891&lt;&gt;"",RawData!A2891,"")</f>
        <v/>
      </c>
      <c r="B2891" t="str">
        <f>IF(RawData!B2891&lt;&gt;"",CONCATENATE(RawData!B2891,", ",RawData!C2891),"")</f>
        <v/>
      </c>
      <c r="C2891" t="str">
        <f>IF(RawData!D2891&lt;&gt;"",RawData!D2891,"")</f>
        <v/>
      </c>
      <c r="D2891" s="28" t="str">
        <f>IF(RawData!E2891&lt;&gt;"",RawData!E2891,"")</f>
        <v/>
      </c>
      <c r="E2891" t="str">
        <f>IF(RawData!F2891&lt;&gt;"",CONCATENATE(RawData!F2891,", ",LEFT(RawData!G2891,1)),"")</f>
        <v/>
      </c>
      <c r="G2891" s="30" t="str">
        <f t="shared" si="45"/>
        <v/>
      </c>
      <c r="H2891" t="str">
        <f>IF(A2891&lt;&gt;"",VLOOKUP(G2891,ScoreRanges!$C$4:$E$8,3),"")</f>
        <v/>
      </c>
      <c r="J2891" s="30" t="str">
        <f>IF(AND(ConversionTable!$F$2&lt;&gt;"",A2891&lt;&gt;""),VLOOKUP(G2891,ConversionTable!B$2:D$402,3),"")</f>
        <v/>
      </c>
      <c r="K2891" t="str">
        <f>IF(AND(ConversionTable!$F$2&lt;&gt;"",A2891&lt;&gt;""),VLOOKUP(J2891,ConversionTable!I$4:K$7,3),"")</f>
        <v/>
      </c>
      <c r="M2891" t="str">
        <f>IF(A2891&lt;&gt;"",(RawData!AC2891*ScoringModel!$B$11+RawData!AD2891*ScoringModel!$B$21+RawData!AE2891*ScoringModel!$B$31)*0.01,"")</f>
        <v/>
      </c>
      <c r="N2891" t="str">
        <f>IF(A2891&lt;&gt;"",(RawData!H2891*ScoringModel!$B$4+RawData!I2891*ScoringModel!$B$5+RawData!J2891*ScoringModel!$B$6+RawData!K2891*ScoringModel!$B$7+RawData!L2891*ScoringModel!$B$8+RawData!M2891*ScoringModel!$B$9+RawData!N2891*ScoringModel!$B$10)*0.01,"")</f>
        <v/>
      </c>
      <c r="O2891" t="str">
        <f>IF(A2891&lt;&gt;"",(RawData!O2891*ScoringModel!$B$14+RawData!P2891*ScoringModel!$B$15+RawData!Q2891*ScoringModel!$B$16+RawData!R2891*ScoringModel!$B$17+RawData!S2891*ScoringModel!$B$18+RawData!T2891*ScoringModel!$B$19+RawData!U2891*ScoringModel!$B$20)*0.01,"")</f>
        <v/>
      </c>
      <c r="P2891" t="str">
        <f>IF(A2891&lt;&gt;"",(RawData!V2891*ScoringModel!$B$24+RawData!W2891*ScoringModel!$B$25+RawData!X2891*ScoringModel!$B$26+RawData!Y2891*ScoringModel!$B$27+RawData!Z2891*ScoringModel!$B$28+RawData!AA2891*ScoringModel!$B$29+RawData!AB2891*ScoringModel!$B$30)*0.01,"")</f>
        <v/>
      </c>
      <c r="Q2891" s="19"/>
      <c r="R2891" s="19"/>
      <c r="S2891" s="19"/>
      <c r="T2891" s="19"/>
      <c r="U2891" s="19"/>
      <c r="V2891" s="19"/>
    </row>
    <row r="2892" spans="1:22" x14ac:dyDescent="0.25">
      <c r="A2892" t="str">
        <f>IF(RawData!A2892&lt;&gt;"",RawData!A2892,"")</f>
        <v/>
      </c>
      <c r="B2892" t="str">
        <f>IF(RawData!B2892&lt;&gt;"",CONCATENATE(RawData!B2892,", ",RawData!C2892),"")</f>
        <v/>
      </c>
      <c r="C2892" t="str">
        <f>IF(RawData!D2892&lt;&gt;"",RawData!D2892,"")</f>
        <v/>
      </c>
      <c r="D2892" s="28" t="str">
        <f>IF(RawData!E2892&lt;&gt;"",RawData!E2892,"")</f>
        <v/>
      </c>
      <c r="E2892" t="str">
        <f>IF(RawData!F2892&lt;&gt;"",CONCATENATE(RawData!F2892,", ",LEFT(RawData!G2892,1)),"")</f>
        <v/>
      </c>
      <c r="G2892" s="30" t="str">
        <f t="shared" si="45"/>
        <v/>
      </c>
      <c r="H2892" t="str">
        <f>IF(A2892&lt;&gt;"",VLOOKUP(G2892,ScoreRanges!$C$4:$E$8,3),"")</f>
        <v/>
      </c>
      <c r="J2892" s="30" t="str">
        <f>IF(AND(ConversionTable!$F$2&lt;&gt;"",A2892&lt;&gt;""),VLOOKUP(G2892,ConversionTable!B$2:D$402,3),"")</f>
        <v/>
      </c>
      <c r="K2892" t="str">
        <f>IF(AND(ConversionTable!$F$2&lt;&gt;"",A2892&lt;&gt;""),VLOOKUP(J2892,ConversionTable!I$4:K$7,3),"")</f>
        <v/>
      </c>
      <c r="M2892" t="str">
        <f>IF(A2892&lt;&gt;"",(RawData!AC2892*ScoringModel!$B$11+RawData!AD2892*ScoringModel!$B$21+RawData!AE2892*ScoringModel!$B$31)*0.01,"")</f>
        <v/>
      </c>
      <c r="N2892" t="str">
        <f>IF(A2892&lt;&gt;"",(RawData!H2892*ScoringModel!$B$4+RawData!I2892*ScoringModel!$B$5+RawData!J2892*ScoringModel!$B$6+RawData!K2892*ScoringModel!$B$7+RawData!L2892*ScoringModel!$B$8+RawData!M2892*ScoringModel!$B$9+RawData!N2892*ScoringModel!$B$10)*0.01,"")</f>
        <v/>
      </c>
      <c r="O2892" t="str">
        <f>IF(A2892&lt;&gt;"",(RawData!O2892*ScoringModel!$B$14+RawData!P2892*ScoringModel!$B$15+RawData!Q2892*ScoringModel!$B$16+RawData!R2892*ScoringModel!$B$17+RawData!S2892*ScoringModel!$B$18+RawData!T2892*ScoringModel!$B$19+RawData!U2892*ScoringModel!$B$20)*0.01,"")</f>
        <v/>
      </c>
      <c r="P2892" t="str">
        <f>IF(A2892&lt;&gt;"",(RawData!V2892*ScoringModel!$B$24+RawData!W2892*ScoringModel!$B$25+RawData!X2892*ScoringModel!$B$26+RawData!Y2892*ScoringModel!$B$27+RawData!Z2892*ScoringModel!$B$28+RawData!AA2892*ScoringModel!$B$29+RawData!AB2892*ScoringModel!$B$30)*0.01,"")</f>
        <v/>
      </c>
      <c r="Q2892" s="19"/>
      <c r="R2892" s="19"/>
      <c r="S2892" s="19"/>
      <c r="T2892" s="19"/>
      <c r="U2892" s="19"/>
      <c r="V2892" s="19"/>
    </row>
    <row r="2893" spans="1:22" x14ac:dyDescent="0.25">
      <c r="A2893" t="str">
        <f>IF(RawData!A2893&lt;&gt;"",RawData!A2893,"")</f>
        <v/>
      </c>
      <c r="B2893" t="str">
        <f>IF(RawData!B2893&lt;&gt;"",CONCATENATE(RawData!B2893,", ",RawData!C2893),"")</f>
        <v/>
      </c>
      <c r="C2893" t="str">
        <f>IF(RawData!D2893&lt;&gt;"",RawData!D2893,"")</f>
        <v/>
      </c>
      <c r="D2893" s="28" t="str">
        <f>IF(RawData!E2893&lt;&gt;"",RawData!E2893,"")</f>
        <v/>
      </c>
      <c r="E2893" t="str">
        <f>IF(RawData!F2893&lt;&gt;"",CONCATENATE(RawData!F2893,", ",LEFT(RawData!G2893,1)),"")</f>
        <v/>
      </c>
      <c r="G2893" s="30" t="str">
        <f t="shared" si="45"/>
        <v/>
      </c>
      <c r="H2893" t="str">
        <f>IF(A2893&lt;&gt;"",VLOOKUP(G2893,ScoreRanges!$C$4:$E$8,3),"")</f>
        <v/>
      </c>
      <c r="J2893" s="30" t="str">
        <f>IF(AND(ConversionTable!$F$2&lt;&gt;"",A2893&lt;&gt;""),VLOOKUP(G2893,ConversionTable!B$2:D$402,3),"")</f>
        <v/>
      </c>
      <c r="K2893" t="str">
        <f>IF(AND(ConversionTable!$F$2&lt;&gt;"",A2893&lt;&gt;""),VLOOKUP(J2893,ConversionTable!I$4:K$7,3),"")</f>
        <v/>
      </c>
      <c r="M2893" t="str">
        <f>IF(A2893&lt;&gt;"",(RawData!AC2893*ScoringModel!$B$11+RawData!AD2893*ScoringModel!$B$21+RawData!AE2893*ScoringModel!$B$31)*0.01,"")</f>
        <v/>
      </c>
      <c r="N2893" t="str">
        <f>IF(A2893&lt;&gt;"",(RawData!H2893*ScoringModel!$B$4+RawData!I2893*ScoringModel!$B$5+RawData!J2893*ScoringModel!$B$6+RawData!K2893*ScoringModel!$B$7+RawData!L2893*ScoringModel!$B$8+RawData!M2893*ScoringModel!$B$9+RawData!N2893*ScoringModel!$B$10)*0.01,"")</f>
        <v/>
      </c>
      <c r="O2893" t="str">
        <f>IF(A2893&lt;&gt;"",(RawData!O2893*ScoringModel!$B$14+RawData!P2893*ScoringModel!$B$15+RawData!Q2893*ScoringModel!$B$16+RawData!R2893*ScoringModel!$B$17+RawData!S2893*ScoringModel!$B$18+RawData!T2893*ScoringModel!$B$19+RawData!U2893*ScoringModel!$B$20)*0.01,"")</f>
        <v/>
      </c>
      <c r="P2893" t="str">
        <f>IF(A2893&lt;&gt;"",(RawData!V2893*ScoringModel!$B$24+RawData!W2893*ScoringModel!$B$25+RawData!X2893*ScoringModel!$B$26+RawData!Y2893*ScoringModel!$B$27+RawData!Z2893*ScoringModel!$B$28+RawData!AA2893*ScoringModel!$B$29+RawData!AB2893*ScoringModel!$B$30)*0.01,"")</f>
        <v/>
      </c>
      <c r="Q2893" s="19"/>
      <c r="R2893" s="19"/>
      <c r="S2893" s="19"/>
      <c r="T2893" s="19"/>
      <c r="U2893" s="19"/>
      <c r="V2893" s="19"/>
    </row>
    <row r="2894" spans="1:22" x14ac:dyDescent="0.25">
      <c r="A2894" t="str">
        <f>IF(RawData!A2894&lt;&gt;"",RawData!A2894,"")</f>
        <v/>
      </c>
      <c r="B2894" t="str">
        <f>IF(RawData!B2894&lt;&gt;"",CONCATENATE(RawData!B2894,", ",RawData!C2894),"")</f>
        <v/>
      </c>
      <c r="C2894" t="str">
        <f>IF(RawData!D2894&lt;&gt;"",RawData!D2894,"")</f>
        <v/>
      </c>
      <c r="D2894" s="28" t="str">
        <f>IF(RawData!E2894&lt;&gt;"",RawData!E2894,"")</f>
        <v/>
      </c>
      <c r="E2894" t="str">
        <f>IF(RawData!F2894&lt;&gt;"",CONCATENATE(RawData!F2894,", ",LEFT(RawData!G2894,1)),"")</f>
        <v/>
      </c>
      <c r="G2894" s="30" t="str">
        <f t="shared" si="45"/>
        <v/>
      </c>
      <c r="H2894" t="str">
        <f>IF(A2894&lt;&gt;"",VLOOKUP(G2894,ScoreRanges!$C$4:$E$8,3),"")</f>
        <v/>
      </c>
      <c r="J2894" s="30" t="str">
        <f>IF(AND(ConversionTable!$F$2&lt;&gt;"",A2894&lt;&gt;""),VLOOKUP(G2894,ConversionTable!B$2:D$402,3),"")</f>
        <v/>
      </c>
      <c r="K2894" t="str">
        <f>IF(AND(ConversionTable!$F$2&lt;&gt;"",A2894&lt;&gt;""),VLOOKUP(J2894,ConversionTable!I$4:K$7,3),"")</f>
        <v/>
      </c>
      <c r="M2894" t="str">
        <f>IF(A2894&lt;&gt;"",(RawData!AC2894*ScoringModel!$B$11+RawData!AD2894*ScoringModel!$B$21+RawData!AE2894*ScoringModel!$B$31)*0.01,"")</f>
        <v/>
      </c>
      <c r="N2894" t="str">
        <f>IF(A2894&lt;&gt;"",(RawData!H2894*ScoringModel!$B$4+RawData!I2894*ScoringModel!$B$5+RawData!J2894*ScoringModel!$B$6+RawData!K2894*ScoringModel!$B$7+RawData!L2894*ScoringModel!$B$8+RawData!M2894*ScoringModel!$B$9+RawData!N2894*ScoringModel!$B$10)*0.01,"")</f>
        <v/>
      </c>
      <c r="O2894" t="str">
        <f>IF(A2894&lt;&gt;"",(RawData!O2894*ScoringModel!$B$14+RawData!P2894*ScoringModel!$B$15+RawData!Q2894*ScoringModel!$B$16+RawData!R2894*ScoringModel!$B$17+RawData!S2894*ScoringModel!$B$18+RawData!T2894*ScoringModel!$B$19+RawData!U2894*ScoringModel!$B$20)*0.01,"")</f>
        <v/>
      </c>
      <c r="P2894" t="str">
        <f>IF(A2894&lt;&gt;"",(RawData!V2894*ScoringModel!$B$24+RawData!W2894*ScoringModel!$B$25+RawData!X2894*ScoringModel!$B$26+RawData!Y2894*ScoringModel!$B$27+RawData!Z2894*ScoringModel!$B$28+RawData!AA2894*ScoringModel!$B$29+RawData!AB2894*ScoringModel!$B$30)*0.01,"")</f>
        <v/>
      </c>
      <c r="Q2894" s="19"/>
      <c r="R2894" s="19"/>
      <c r="S2894" s="19"/>
      <c r="T2894" s="19"/>
      <c r="U2894" s="19"/>
      <c r="V2894" s="19"/>
    </row>
    <row r="2895" spans="1:22" x14ac:dyDescent="0.25">
      <c r="A2895" t="str">
        <f>IF(RawData!A2895&lt;&gt;"",RawData!A2895,"")</f>
        <v/>
      </c>
      <c r="B2895" t="str">
        <f>IF(RawData!B2895&lt;&gt;"",CONCATENATE(RawData!B2895,", ",RawData!C2895),"")</f>
        <v/>
      </c>
      <c r="C2895" t="str">
        <f>IF(RawData!D2895&lt;&gt;"",RawData!D2895,"")</f>
        <v/>
      </c>
      <c r="D2895" s="28" t="str">
        <f>IF(RawData!E2895&lt;&gt;"",RawData!E2895,"")</f>
        <v/>
      </c>
      <c r="E2895" t="str">
        <f>IF(RawData!F2895&lt;&gt;"",CONCATENATE(RawData!F2895,", ",LEFT(RawData!G2895,1)),"")</f>
        <v/>
      </c>
      <c r="G2895" s="30" t="str">
        <f t="shared" si="45"/>
        <v/>
      </c>
      <c r="H2895" t="str">
        <f>IF(A2895&lt;&gt;"",VLOOKUP(G2895,ScoreRanges!$C$4:$E$8,3),"")</f>
        <v/>
      </c>
      <c r="J2895" s="30" t="str">
        <f>IF(AND(ConversionTable!$F$2&lt;&gt;"",A2895&lt;&gt;""),VLOOKUP(G2895,ConversionTable!B$2:D$402,3),"")</f>
        <v/>
      </c>
      <c r="K2895" t="str">
        <f>IF(AND(ConversionTable!$F$2&lt;&gt;"",A2895&lt;&gt;""),VLOOKUP(J2895,ConversionTable!I$4:K$7,3),"")</f>
        <v/>
      </c>
      <c r="M2895" t="str">
        <f>IF(A2895&lt;&gt;"",(RawData!AC2895*ScoringModel!$B$11+RawData!AD2895*ScoringModel!$B$21+RawData!AE2895*ScoringModel!$B$31)*0.01,"")</f>
        <v/>
      </c>
      <c r="N2895" t="str">
        <f>IF(A2895&lt;&gt;"",(RawData!H2895*ScoringModel!$B$4+RawData!I2895*ScoringModel!$B$5+RawData!J2895*ScoringModel!$B$6+RawData!K2895*ScoringModel!$B$7+RawData!L2895*ScoringModel!$B$8+RawData!M2895*ScoringModel!$B$9+RawData!N2895*ScoringModel!$B$10)*0.01,"")</f>
        <v/>
      </c>
      <c r="O2895" t="str">
        <f>IF(A2895&lt;&gt;"",(RawData!O2895*ScoringModel!$B$14+RawData!P2895*ScoringModel!$B$15+RawData!Q2895*ScoringModel!$B$16+RawData!R2895*ScoringModel!$B$17+RawData!S2895*ScoringModel!$B$18+RawData!T2895*ScoringModel!$B$19+RawData!U2895*ScoringModel!$B$20)*0.01,"")</f>
        <v/>
      </c>
      <c r="P2895" t="str">
        <f>IF(A2895&lt;&gt;"",(RawData!V2895*ScoringModel!$B$24+RawData!W2895*ScoringModel!$B$25+RawData!X2895*ScoringModel!$B$26+RawData!Y2895*ScoringModel!$B$27+RawData!Z2895*ScoringModel!$B$28+RawData!AA2895*ScoringModel!$B$29+RawData!AB2895*ScoringModel!$B$30)*0.01,"")</f>
        <v/>
      </c>
      <c r="Q2895" s="19"/>
      <c r="R2895" s="19"/>
      <c r="S2895" s="19"/>
      <c r="T2895" s="19"/>
      <c r="U2895" s="19"/>
      <c r="V2895" s="19"/>
    </row>
    <row r="2896" spans="1:22" x14ac:dyDescent="0.25">
      <c r="A2896" t="str">
        <f>IF(RawData!A2896&lt;&gt;"",RawData!A2896,"")</f>
        <v/>
      </c>
      <c r="B2896" t="str">
        <f>IF(RawData!B2896&lt;&gt;"",CONCATENATE(RawData!B2896,", ",RawData!C2896),"")</f>
        <v/>
      </c>
      <c r="C2896" t="str">
        <f>IF(RawData!D2896&lt;&gt;"",RawData!D2896,"")</f>
        <v/>
      </c>
      <c r="D2896" s="28" t="str">
        <f>IF(RawData!E2896&lt;&gt;"",RawData!E2896,"")</f>
        <v/>
      </c>
      <c r="E2896" t="str">
        <f>IF(RawData!F2896&lt;&gt;"",CONCATENATE(RawData!F2896,", ",LEFT(RawData!G2896,1)),"")</f>
        <v/>
      </c>
      <c r="G2896" s="30" t="str">
        <f t="shared" si="45"/>
        <v/>
      </c>
      <c r="H2896" t="str">
        <f>IF(A2896&lt;&gt;"",VLOOKUP(G2896,ScoreRanges!$C$4:$E$8,3),"")</f>
        <v/>
      </c>
      <c r="J2896" s="30" t="str">
        <f>IF(AND(ConversionTable!$F$2&lt;&gt;"",A2896&lt;&gt;""),VLOOKUP(G2896,ConversionTable!B$2:D$402,3),"")</f>
        <v/>
      </c>
      <c r="K2896" t="str">
        <f>IF(AND(ConversionTable!$F$2&lt;&gt;"",A2896&lt;&gt;""),VLOOKUP(J2896,ConversionTable!I$4:K$7,3),"")</f>
        <v/>
      </c>
      <c r="M2896" t="str">
        <f>IF(A2896&lt;&gt;"",(RawData!AC2896*ScoringModel!$B$11+RawData!AD2896*ScoringModel!$B$21+RawData!AE2896*ScoringModel!$B$31)*0.01,"")</f>
        <v/>
      </c>
      <c r="N2896" t="str">
        <f>IF(A2896&lt;&gt;"",(RawData!H2896*ScoringModel!$B$4+RawData!I2896*ScoringModel!$B$5+RawData!J2896*ScoringModel!$B$6+RawData!K2896*ScoringModel!$B$7+RawData!L2896*ScoringModel!$B$8+RawData!M2896*ScoringModel!$B$9+RawData!N2896*ScoringModel!$B$10)*0.01,"")</f>
        <v/>
      </c>
      <c r="O2896" t="str">
        <f>IF(A2896&lt;&gt;"",(RawData!O2896*ScoringModel!$B$14+RawData!P2896*ScoringModel!$B$15+RawData!Q2896*ScoringModel!$B$16+RawData!R2896*ScoringModel!$B$17+RawData!S2896*ScoringModel!$B$18+RawData!T2896*ScoringModel!$B$19+RawData!U2896*ScoringModel!$B$20)*0.01,"")</f>
        <v/>
      </c>
      <c r="P2896" t="str">
        <f>IF(A2896&lt;&gt;"",(RawData!V2896*ScoringModel!$B$24+RawData!W2896*ScoringModel!$B$25+RawData!X2896*ScoringModel!$B$26+RawData!Y2896*ScoringModel!$B$27+RawData!Z2896*ScoringModel!$B$28+RawData!AA2896*ScoringModel!$B$29+RawData!AB2896*ScoringModel!$B$30)*0.01,"")</f>
        <v/>
      </c>
      <c r="Q2896" s="19"/>
      <c r="R2896" s="19"/>
      <c r="S2896" s="19"/>
      <c r="T2896" s="19"/>
      <c r="U2896" s="19"/>
      <c r="V2896" s="19"/>
    </row>
    <row r="2897" spans="1:22" x14ac:dyDescent="0.25">
      <c r="A2897" t="str">
        <f>IF(RawData!A2897&lt;&gt;"",RawData!A2897,"")</f>
        <v/>
      </c>
      <c r="B2897" t="str">
        <f>IF(RawData!B2897&lt;&gt;"",CONCATENATE(RawData!B2897,", ",RawData!C2897),"")</f>
        <v/>
      </c>
      <c r="C2897" t="str">
        <f>IF(RawData!D2897&lt;&gt;"",RawData!D2897,"")</f>
        <v/>
      </c>
      <c r="D2897" s="28" t="str">
        <f>IF(RawData!E2897&lt;&gt;"",RawData!E2897,"")</f>
        <v/>
      </c>
      <c r="E2897" t="str">
        <f>IF(RawData!F2897&lt;&gt;"",CONCATENATE(RawData!F2897,", ",LEFT(RawData!G2897,1)),"")</f>
        <v/>
      </c>
      <c r="G2897" s="30" t="str">
        <f t="shared" si="45"/>
        <v/>
      </c>
      <c r="H2897" t="str">
        <f>IF(A2897&lt;&gt;"",VLOOKUP(G2897,ScoreRanges!$C$4:$E$8,3),"")</f>
        <v/>
      </c>
      <c r="J2897" s="30" t="str">
        <f>IF(AND(ConversionTable!$F$2&lt;&gt;"",A2897&lt;&gt;""),VLOOKUP(G2897,ConversionTable!B$2:D$402,3),"")</f>
        <v/>
      </c>
      <c r="K2897" t="str">
        <f>IF(AND(ConversionTable!$F$2&lt;&gt;"",A2897&lt;&gt;""),VLOOKUP(J2897,ConversionTable!I$4:K$7,3),"")</f>
        <v/>
      </c>
      <c r="M2897" t="str">
        <f>IF(A2897&lt;&gt;"",(RawData!AC2897*ScoringModel!$B$11+RawData!AD2897*ScoringModel!$B$21+RawData!AE2897*ScoringModel!$B$31)*0.01,"")</f>
        <v/>
      </c>
      <c r="N2897" t="str">
        <f>IF(A2897&lt;&gt;"",(RawData!H2897*ScoringModel!$B$4+RawData!I2897*ScoringModel!$B$5+RawData!J2897*ScoringModel!$B$6+RawData!K2897*ScoringModel!$B$7+RawData!L2897*ScoringModel!$B$8+RawData!M2897*ScoringModel!$B$9+RawData!N2897*ScoringModel!$B$10)*0.01,"")</f>
        <v/>
      </c>
      <c r="O2897" t="str">
        <f>IF(A2897&lt;&gt;"",(RawData!O2897*ScoringModel!$B$14+RawData!P2897*ScoringModel!$B$15+RawData!Q2897*ScoringModel!$B$16+RawData!R2897*ScoringModel!$B$17+RawData!S2897*ScoringModel!$B$18+RawData!T2897*ScoringModel!$B$19+RawData!U2897*ScoringModel!$B$20)*0.01,"")</f>
        <v/>
      </c>
      <c r="P2897" t="str">
        <f>IF(A2897&lt;&gt;"",(RawData!V2897*ScoringModel!$B$24+RawData!W2897*ScoringModel!$B$25+RawData!X2897*ScoringModel!$B$26+RawData!Y2897*ScoringModel!$B$27+RawData!Z2897*ScoringModel!$B$28+RawData!AA2897*ScoringModel!$B$29+RawData!AB2897*ScoringModel!$B$30)*0.01,"")</f>
        <v/>
      </c>
      <c r="Q2897" s="19"/>
      <c r="R2897" s="19"/>
      <c r="S2897" s="19"/>
      <c r="T2897" s="19"/>
      <c r="U2897" s="19"/>
      <c r="V2897" s="19"/>
    </row>
    <row r="2898" spans="1:22" x14ac:dyDescent="0.25">
      <c r="A2898" t="str">
        <f>IF(RawData!A2898&lt;&gt;"",RawData!A2898,"")</f>
        <v/>
      </c>
      <c r="B2898" t="str">
        <f>IF(RawData!B2898&lt;&gt;"",CONCATENATE(RawData!B2898,", ",RawData!C2898),"")</f>
        <v/>
      </c>
      <c r="C2898" t="str">
        <f>IF(RawData!D2898&lt;&gt;"",RawData!D2898,"")</f>
        <v/>
      </c>
      <c r="D2898" s="28" t="str">
        <f>IF(RawData!E2898&lt;&gt;"",RawData!E2898,"")</f>
        <v/>
      </c>
      <c r="E2898" t="str">
        <f>IF(RawData!F2898&lt;&gt;"",CONCATENATE(RawData!F2898,", ",LEFT(RawData!G2898,1)),"")</f>
        <v/>
      </c>
      <c r="G2898" s="30" t="str">
        <f t="shared" si="45"/>
        <v/>
      </c>
      <c r="H2898" t="str">
        <f>IF(A2898&lt;&gt;"",VLOOKUP(G2898,ScoreRanges!$C$4:$E$8,3),"")</f>
        <v/>
      </c>
      <c r="J2898" s="30" t="str">
        <f>IF(AND(ConversionTable!$F$2&lt;&gt;"",A2898&lt;&gt;""),VLOOKUP(G2898,ConversionTable!B$2:D$402,3),"")</f>
        <v/>
      </c>
      <c r="K2898" t="str">
        <f>IF(AND(ConversionTable!$F$2&lt;&gt;"",A2898&lt;&gt;""),VLOOKUP(J2898,ConversionTable!I$4:K$7,3),"")</f>
        <v/>
      </c>
      <c r="M2898" t="str">
        <f>IF(A2898&lt;&gt;"",(RawData!AC2898*ScoringModel!$B$11+RawData!AD2898*ScoringModel!$B$21+RawData!AE2898*ScoringModel!$B$31)*0.01,"")</f>
        <v/>
      </c>
      <c r="N2898" t="str">
        <f>IF(A2898&lt;&gt;"",(RawData!H2898*ScoringModel!$B$4+RawData!I2898*ScoringModel!$B$5+RawData!J2898*ScoringModel!$B$6+RawData!K2898*ScoringModel!$B$7+RawData!L2898*ScoringModel!$B$8+RawData!M2898*ScoringModel!$B$9+RawData!N2898*ScoringModel!$B$10)*0.01,"")</f>
        <v/>
      </c>
      <c r="O2898" t="str">
        <f>IF(A2898&lt;&gt;"",(RawData!O2898*ScoringModel!$B$14+RawData!P2898*ScoringModel!$B$15+RawData!Q2898*ScoringModel!$B$16+RawData!R2898*ScoringModel!$B$17+RawData!S2898*ScoringModel!$B$18+RawData!T2898*ScoringModel!$B$19+RawData!U2898*ScoringModel!$B$20)*0.01,"")</f>
        <v/>
      </c>
      <c r="P2898" t="str">
        <f>IF(A2898&lt;&gt;"",(RawData!V2898*ScoringModel!$B$24+RawData!W2898*ScoringModel!$B$25+RawData!X2898*ScoringModel!$B$26+RawData!Y2898*ScoringModel!$B$27+RawData!Z2898*ScoringModel!$B$28+RawData!AA2898*ScoringModel!$B$29+RawData!AB2898*ScoringModel!$B$30)*0.01,"")</f>
        <v/>
      </c>
      <c r="Q2898" s="19"/>
      <c r="R2898" s="19"/>
      <c r="S2898" s="19"/>
      <c r="T2898" s="19"/>
      <c r="U2898" s="19"/>
      <c r="V2898" s="19"/>
    </row>
    <row r="2899" spans="1:22" x14ac:dyDescent="0.25">
      <c r="A2899" t="str">
        <f>IF(RawData!A2899&lt;&gt;"",RawData!A2899,"")</f>
        <v/>
      </c>
      <c r="B2899" t="str">
        <f>IF(RawData!B2899&lt;&gt;"",CONCATENATE(RawData!B2899,", ",RawData!C2899),"")</f>
        <v/>
      </c>
      <c r="C2899" t="str">
        <f>IF(RawData!D2899&lt;&gt;"",RawData!D2899,"")</f>
        <v/>
      </c>
      <c r="D2899" s="28" t="str">
        <f>IF(RawData!E2899&lt;&gt;"",RawData!E2899,"")</f>
        <v/>
      </c>
      <c r="E2899" t="str">
        <f>IF(RawData!F2899&lt;&gt;"",CONCATENATE(RawData!F2899,", ",LEFT(RawData!G2899,1)),"")</f>
        <v/>
      </c>
      <c r="G2899" s="30" t="str">
        <f t="shared" si="45"/>
        <v/>
      </c>
      <c r="H2899" t="str">
        <f>IF(A2899&lt;&gt;"",VLOOKUP(G2899,ScoreRanges!$C$4:$E$8,3),"")</f>
        <v/>
      </c>
      <c r="J2899" s="30" t="str">
        <f>IF(AND(ConversionTable!$F$2&lt;&gt;"",A2899&lt;&gt;""),VLOOKUP(G2899,ConversionTable!B$2:D$402,3),"")</f>
        <v/>
      </c>
      <c r="K2899" t="str">
        <f>IF(AND(ConversionTable!$F$2&lt;&gt;"",A2899&lt;&gt;""),VLOOKUP(J2899,ConversionTable!I$4:K$7,3),"")</f>
        <v/>
      </c>
      <c r="M2899" t="str">
        <f>IF(A2899&lt;&gt;"",(RawData!AC2899*ScoringModel!$B$11+RawData!AD2899*ScoringModel!$B$21+RawData!AE2899*ScoringModel!$B$31)*0.01,"")</f>
        <v/>
      </c>
      <c r="N2899" t="str">
        <f>IF(A2899&lt;&gt;"",(RawData!H2899*ScoringModel!$B$4+RawData!I2899*ScoringModel!$B$5+RawData!J2899*ScoringModel!$B$6+RawData!K2899*ScoringModel!$B$7+RawData!L2899*ScoringModel!$B$8+RawData!M2899*ScoringModel!$B$9+RawData!N2899*ScoringModel!$B$10)*0.01,"")</f>
        <v/>
      </c>
      <c r="O2899" t="str">
        <f>IF(A2899&lt;&gt;"",(RawData!O2899*ScoringModel!$B$14+RawData!P2899*ScoringModel!$B$15+RawData!Q2899*ScoringModel!$B$16+RawData!R2899*ScoringModel!$B$17+RawData!S2899*ScoringModel!$B$18+RawData!T2899*ScoringModel!$B$19+RawData!U2899*ScoringModel!$B$20)*0.01,"")</f>
        <v/>
      </c>
      <c r="P2899" t="str">
        <f>IF(A2899&lt;&gt;"",(RawData!V2899*ScoringModel!$B$24+RawData!W2899*ScoringModel!$B$25+RawData!X2899*ScoringModel!$B$26+RawData!Y2899*ScoringModel!$B$27+RawData!Z2899*ScoringModel!$B$28+RawData!AA2899*ScoringModel!$B$29+RawData!AB2899*ScoringModel!$B$30)*0.01,"")</f>
        <v/>
      </c>
      <c r="Q2899" s="19"/>
      <c r="R2899" s="19"/>
      <c r="S2899" s="19"/>
      <c r="T2899" s="19"/>
      <c r="U2899" s="19"/>
      <c r="V2899" s="19"/>
    </row>
    <row r="2900" spans="1:22" x14ac:dyDescent="0.25">
      <c r="A2900" t="str">
        <f>IF(RawData!A2900&lt;&gt;"",RawData!A2900,"")</f>
        <v/>
      </c>
      <c r="B2900" t="str">
        <f>IF(RawData!B2900&lt;&gt;"",CONCATENATE(RawData!B2900,", ",RawData!C2900),"")</f>
        <v/>
      </c>
      <c r="C2900" t="str">
        <f>IF(RawData!D2900&lt;&gt;"",RawData!D2900,"")</f>
        <v/>
      </c>
      <c r="D2900" s="28" t="str">
        <f>IF(RawData!E2900&lt;&gt;"",RawData!E2900,"")</f>
        <v/>
      </c>
      <c r="E2900" t="str">
        <f>IF(RawData!F2900&lt;&gt;"",CONCATENATE(RawData!F2900,", ",LEFT(RawData!G2900,1)),"")</f>
        <v/>
      </c>
      <c r="G2900" s="30" t="str">
        <f t="shared" si="45"/>
        <v/>
      </c>
      <c r="H2900" t="str">
        <f>IF(A2900&lt;&gt;"",VLOOKUP(G2900,ScoreRanges!$C$4:$E$8,3),"")</f>
        <v/>
      </c>
      <c r="J2900" s="30" t="str">
        <f>IF(AND(ConversionTable!$F$2&lt;&gt;"",A2900&lt;&gt;""),VLOOKUP(G2900,ConversionTable!B$2:D$402,3),"")</f>
        <v/>
      </c>
      <c r="K2900" t="str">
        <f>IF(AND(ConversionTable!$F$2&lt;&gt;"",A2900&lt;&gt;""),VLOOKUP(J2900,ConversionTable!I$4:K$7,3),"")</f>
        <v/>
      </c>
      <c r="M2900" t="str">
        <f>IF(A2900&lt;&gt;"",(RawData!AC2900*ScoringModel!$B$11+RawData!AD2900*ScoringModel!$B$21+RawData!AE2900*ScoringModel!$B$31)*0.01,"")</f>
        <v/>
      </c>
      <c r="N2900" t="str">
        <f>IF(A2900&lt;&gt;"",(RawData!H2900*ScoringModel!$B$4+RawData!I2900*ScoringModel!$B$5+RawData!J2900*ScoringModel!$B$6+RawData!K2900*ScoringModel!$B$7+RawData!L2900*ScoringModel!$B$8+RawData!M2900*ScoringModel!$B$9+RawData!N2900*ScoringModel!$B$10)*0.01,"")</f>
        <v/>
      </c>
      <c r="O2900" t="str">
        <f>IF(A2900&lt;&gt;"",(RawData!O2900*ScoringModel!$B$14+RawData!P2900*ScoringModel!$B$15+RawData!Q2900*ScoringModel!$B$16+RawData!R2900*ScoringModel!$B$17+RawData!S2900*ScoringModel!$B$18+RawData!T2900*ScoringModel!$B$19+RawData!U2900*ScoringModel!$B$20)*0.01,"")</f>
        <v/>
      </c>
      <c r="P2900" t="str">
        <f>IF(A2900&lt;&gt;"",(RawData!V2900*ScoringModel!$B$24+RawData!W2900*ScoringModel!$B$25+RawData!X2900*ScoringModel!$B$26+RawData!Y2900*ScoringModel!$B$27+RawData!Z2900*ScoringModel!$B$28+RawData!AA2900*ScoringModel!$B$29+RawData!AB2900*ScoringModel!$B$30)*0.01,"")</f>
        <v/>
      </c>
      <c r="Q2900" s="19"/>
      <c r="R2900" s="19"/>
      <c r="S2900" s="19"/>
      <c r="T2900" s="19"/>
      <c r="U2900" s="19"/>
      <c r="V2900" s="19"/>
    </row>
    <row r="2901" spans="1:22" x14ac:dyDescent="0.25">
      <c r="A2901" t="str">
        <f>IF(RawData!A2901&lt;&gt;"",RawData!A2901,"")</f>
        <v/>
      </c>
      <c r="B2901" t="str">
        <f>IF(RawData!B2901&lt;&gt;"",CONCATENATE(RawData!B2901,", ",RawData!C2901),"")</f>
        <v/>
      </c>
      <c r="C2901" t="str">
        <f>IF(RawData!D2901&lt;&gt;"",RawData!D2901,"")</f>
        <v/>
      </c>
      <c r="D2901" s="28" t="str">
        <f>IF(RawData!E2901&lt;&gt;"",RawData!E2901,"")</f>
        <v/>
      </c>
      <c r="E2901" t="str">
        <f>IF(RawData!F2901&lt;&gt;"",CONCATENATE(RawData!F2901,", ",LEFT(RawData!G2901,1)),"")</f>
        <v/>
      </c>
      <c r="G2901" s="30" t="str">
        <f t="shared" si="45"/>
        <v/>
      </c>
      <c r="H2901" t="str">
        <f>IF(A2901&lt;&gt;"",VLOOKUP(G2901,ScoreRanges!$C$4:$E$8,3),"")</f>
        <v/>
      </c>
      <c r="J2901" s="30" t="str">
        <f>IF(AND(ConversionTable!$F$2&lt;&gt;"",A2901&lt;&gt;""),VLOOKUP(G2901,ConversionTable!B$2:D$402,3),"")</f>
        <v/>
      </c>
      <c r="K2901" t="str">
        <f>IF(AND(ConversionTable!$F$2&lt;&gt;"",A2901&lt;&gt;""),VLOOKUP(J2901,ConversionTable!I$4:K$7,3),"")</f>
        <v/>
      </c>
      <c r="M2901" t="str">
        <f>IF(A2901&lt;&gt;"",(RawData!AC2901*ScoringModel!$B$11+RawData!AD2901*ScoringModel!$B$21+RawData!AE2901*ScoringModel!$B$31)*0.01,"")</f>
        <v/>
      </c>
      <c r="N2901" t="str">
        <f>IF(A2901&lt;&gt;"",(RawData!H2901*ScoringModel!$B$4+RawData!I2901*ScoringModel!$B$5+RawData!J2901*ScoringModel!$B$6+RawData!K2901*ScoringModel!$B$7+RawData!L2901*ScoringModel!$B$8+RawData!M2901*ScoringModel!$B$9+RawData!N2901*ScoringModel!$B$10)*0.01,"")</f>
        <v/>
      </c>
      <c r="O2901" t="str">
        <f>IF(A2901&lt;&gt;"",(RawData!O2901*ScoringModel!$B$14+RawData!P2901*ScoringModel!$B$15+RawData!Q2901*ScoringModel!$B$16+RawData!R2901*ScoringModel!$B$17+RawData!S2901*ScoringModel!$B$18+RawData!T2901*ScoringModel!$B$19+RawData!U2901*ScoringModel!$B$20)*0.01,"")</f>
        <v/>
      </c>
      <c r="P2901" t="str">
        <f>IF(A2901&lt;&gt;"",(RawData!V2901*ScoringModel!$B$24+RawData!W2901*ScoringModel!$B$25+RawData!X2901*ScoringModel!$B$26+RawData!Y2901*ScoringModel!$B$27+RawData!Z2901*ScoringModel!$B$28+RawData!AA2901*ScoringModel!$B$29+RawData!AB2901*ScoringModel!$B$30)*0.01,"")</f>
        <v/>
      </c>
      <c r="Q2901" s="19"/>
      <c r="R2901" s="19"/>
      <c r="S2901" s="19"/>
      <c r="T2901" s="19"/>
      <c r="U2901" s="19"/>
      <c r="V2901" s="19"/>
    </row>
    <row r="2902" spans="1:22" x14ac:dyDescent="0.25">
      <c r="A2902" t="str">
        <f>IF(RawData!A2902&lt;&gt;"",RawData!A2902,"")</f>
        <v/>
      </c>
      <c r="B2902" t="str">
        <f>IF(RawData!B2902&lt;&gt;"",CONCATENATE(RawData!B2902,", ",RawData!C2902),"")</f>
        <v/>
      </c>
      <c r="C2902" t="str">
        <f>IF(RawData!D2902&lt;&gt;"",RawData!D2902,"")</f>
        <v/>
      </c>
      <c r="D2902" s="28" t="str">
        <f>IF(RawData!E2902&lt;&gt;"",RawData!E2902,"")</f>
        <v/>
      </c>
      <c r="E2902" t="str">
        <f>IF(RawData!F2902&lt;&gt;"",CONCATENATE(RawData!F2902,", ",LEFT(RawData!G2902,1)),"")</f>
        <v/>
      </c>
      <c r="G2902" s="30" t="str">
        <f t="shared" si="45"/>
        <v/>
      </c>
      <c r="H2902" t="str">
        <f>IF(A2902&lt;&gt;"",VLOOKUP(G2902,ScoreRanges!$C$4:$E$8,3),"")</f>
        <v/>
      </c>
      <c r="J2902" s="30" t="str">
        <f>IF(AND(ConversionTable!$F$2&lt;&gt;"",A2902&lt;&gt;""),VLOOKUP(G2902,ConversionTable!B$2:D$402,3),"")</f>
        <v/>
      </c>
      <c r="K2902" t="str">
        <f>IF(AND(ConversionTable!$F$2&lt;&gt;"",A2902&lt;&gt;""),VLOOKUP(J2902,ConversionTable!I$4:K$7,3),"")</f>
        <v/>
      </c>
      <c r="M2902" t="str">
        <f>IF(A2902&lt;&gt;"",(RawData!AC2902*ScoringModel!$B$11+RawData!AD2902*ScoringModel!$B$21+RawData!AE2902*ScoringModel!$B$31)*0.01,"")</f>
        <v/>
      </c>
      <c r="N2902" t="str">
        <f>IF(A2902&lt;&gt;"",(RawData!H2902*ScoringModel!$B$4+RawData!I2902*ScoringModel!$B$5+RawData!J2902*ScoringModel!$B$6+RawData!K2902*ScoringModel!$B$7+RawData!L2902*ScoringModel!$B$8+RawData!M2902*ScoringModel!$B$9+RawData!N2902*ScoringModel!$B$10)*0.01,"")</f>
        <v/>
      </c>
      <c r="O2902" t="str">
        <f>IF(A2902&lt;&gt;"",(RawData!O2902*ScoringModel!$B$14+RawData!P2902*ScoringModel!$B$15+RawData!Q2902*ScoringModel!$B$16+RawData!R2902*ScoringModel!$B$17+RawData!S2902*ScoringModel!$B$18+RawData!T2902*ScoringModel!$B$19+RawData!U2902*ScoringModel!$B$20)*0.01,"")</f>
        <v/>
      </c>
      <c r="P2902" t="str">
        <f>IF(A2902&lt;&gt;"",(RawData!V2902*ScoringModel!$B$24+RawData!W2902*ScoringModel!$B$25+RawData!X2902*ScoringModel!$B$26+RawData!Y2902*ScoringModel!$B$27+RawData!Z2902*ScoringModel!$B$28+RawData!AA2902*ScoringModel!$B$29+RawData!AB2902*ScoringModel!$B$30)*0.01,"")</f>
        <v/>
      </c>
      <c r="Q2902" s="19"/>
      <c r="R2902" s="19"/>
      <c r="S2902" s="19"/>
      <c r="T2902" s="19"/>
      <c r="U2902" s="19"/>
      <c r="V2902" s="19"/>
    </row>
    <row r="2903" spans="1:22" x14ac:dyDescent="0.25">
      <c r="A2903" t="str">
        <f>IF(RawData!A2903&lt;&gt;"",RawData!A2903,"")</f>
        <v/>
      </c>
      <c r="B2903" t="str">
        <f>IF(RawData!B2903&lt;&gt;"",CONCATENATE(RawData!B2903,", ",RawData!C2903),"")</f>
        <v/>
      </c>
      <c r="C2903" t="str">
        <f>IF(RawData!D2903&lt;&gt;"",RawData!D2903,"")</f>
        <v/>
      </c>
      <c r="D2903" s="28" t="str">
        <f>IF(RawData!E2903&lt;&gt;"",RawData!E2903,"")</f>
        <v/>
      </c>
      <c r="E2903" t="str">
        <f>IF(RawData!F2903&lt;&gt;"",CONCATENATE(RawData!F2903,", ",LEFT(RawData!G2903,1)),"")</f>
        <v/>
      </c>
      <c r="G2903" s="30" t="str">
        <f t="shared" si="45"/>
        <v/>
      </c>
      <c r="H2903" t="str">
        <f>IF(A2903&lt;&gt;"",VLOOKUP(G2903,ScoreRanges!$C$4:$E$8,3),"")</f>
        <v/>
      </c>
      <c r="J2903" s="30" t="str">
        <f>IF(AND(ConversionTable!$F$2&lt;&gt;"",A2903&lt;&gt;""),VLOOKUP(G2903,ConversionTable!B$2:D$402,3),"")</f>
        <v/>
      </c>
      <c r="K2903" t="str">
        <f>IF(AND(ConversionTable!$F$2&lt;&gt;"",A2903&lt;&gt;""),VLOOKUP(J2903,ConversionTable!I$4:K$7,3),"")</f>
        <v/>
      </c>
      <c r="M2903" t="str">
        <f>IF(A2903&lt;&gt;"",(RawData!AC2903*ScoringModel!$B$11+RawData!AD2903*ScoringModel!$B$21+RawData!AE2903*ScoringModel!$B$31)*0.01,"")</f>
        <v/>
      </c>
      <c r="N2903" t="str">
        <f>IF(A2903&lt;&gt;"",(RawData!H2903*ScoringModel!$B$4+RawData!I2903*ScoringModel!$B$5+RawData!J2903*ScoringModel!$B$6+RawData!K2903*ScoringModel!$B$7+RawData!L2903*ScoringModel!$B$8+RawData!M2903*ScoringModel!$B$9+RawData!N2903*ScoringModel!$B$10)*0.01,"")</f>
        <v/>
      </c>
      <c r="O2903" t="str">
        <f>IF(A2903&lt;&gt;"",(RawData!O2903*ScoringModel!$B$14+RawData!P2903*ScoringModel!$B$15+RawData!Q2903*ScoringModel!$B$16+RawData!R2903*ScoringModel!$B$17+RawData!S2903*ScoringModel!$B$18+RawData!T2903*ScoringModel!$B$19+RawData!U2903*ScoringModel!$B$20)*0.01,"")</f>
        <v/>
      </c>
      <c r="P2903" t="str">
        <f>IF(A2903&lt;&gt;"",(RawData!V2903*ScoringModel!$B$24+RawData!W2903*ScoringModel!$B$25+RawData!X2903*ScoringModel!$B$26+RawData!Y2903*ScoringModel!$B$27+RawData!Z2903*ScoringModel!$B$28+RawData!AA2903*ScoringModel!$B$29+RawData!AB2903*ScoringModel!$B$30)*0.01,"")</f>
        <v/>
      </c>
      <c r="Q2903" s="19"/>
      <c r="R2903" s="19"/>
      <c r="S2903" s="19"/>
      <c r="T2903" s="19"/>
      <c r="U2903" s="19"/>
      <c r="V2903" s="19"/>
    </row>
    <row r="2904" spans="1:22" x14ac:dyDescent="0.25">
      <c r="A2904" t="str">
        <f>IF(RawData!A2904&lt;&gt;"",RawData!A2904,"")</f>
        <v/>
      </c>
      <c r="B2904" t="str">
        <f>IF(RawData!B2904&lt;&gt;"",CONCATENATE(RawData!B2904,", ",RawData!C2904),"")</f>
        <v/>
      </c>
      <c r="C2904" t="str">
        <f>IF(RawData!D2904&lt;&gt;"",RawData!D2904,"")</f>
        <v/>
      </c>
      <c r="D2904" s="28" t="str">
        <f>IF(RawData!E2904&lt;&gt;"",RawData!E2904,"")</f>
        <v/>
      </c>
      <c r="E2904" t="str">
        <f>IF(RawData!F2904&lt;&gt;"",CONCATENATE(RawData!F2904,", ",LEFT(RawData!G2904,1)),"")</f>
        <v/>
      </c>
      <c r="G2904" s="30" t="str">
        <f t="shared" si="45"/>
        <v/>
      </c>
      <c r="H2904" t="str">
        <f>IF(A2904&lt;&gt;"",VLOOKUP(G2904,ScoreRanges!$C$4:$E$8,3),"")</f>
        <v/>
      </c>
      <c r="J2904" s="30" t="str">
        <f>IF(AND(ConversionTable!$F$2&lt;&gt;"",A2904&lt;&gt;""),VLOOKUP(G2904,ConversionTable!B$2:D$402,3),"")</f>
        <v/>
      </c>
      <c r="K2904" t="str">
        <f>IF(AND(ConversionTable!$F$2&lt;&gt;"",A2904&lt;&gt;""),VLOOKUP(J2904,ConversionTable!I$4:K$7,3),"")</f>
        <v/>
      </c>
      <c r="M2904" t="str">
        <f>IF(A2904&lt;&gt;"",(RawData!AC2904*ScoringModel!$B$11+RawData!AD2904*ScoringModel!$B$21+RawData!AE2904*ScoringModel!$B$31)*0.01,"")</f>
        <v/>
      </c>
      <c r="N2904" t="str">
        <f>IF(A2904&lt;&gt;"",(RawData!H2904*ScoringModel!$B$4+RawData!I2904*ScoringModel!$B$5+RawData!J2904*ScoringModel!$B$6+RawData!K2904*ScoringModel!$B$7+RawData!L2904*ScoringModel!$B$8+RawData!M2904*ScoringModel!$B$9+RawData!N2904*ScoringModel!$B$10)*0.01,"")</f>
        <v/>
      </c>
      <c r="O2904" t="str">
        <f>IF(A2904&lt;&gt;"",(RawData!O2904*ScoringModel!$B$14+RawData!P2904*ScoringModel!$B$15+RawData!Q2904*ScoringModel!$B$16+RawData!R2904*ScoringModel!$B$17+RawData!S2904*ScoringModel!$B$18+RawData!T2904*ScoringModel!$B$19+RawData!U2904*ScoringModel!$B$20)*0.01,"")</f>
        <v/>
      </c>
      <c r="P2904" t="str">
        <f>IF(A2904&lt;&gt;"",(RawData!V2904*ScoringModel!$B$24+RawData!W2904*ScoringModel!$B$25+RawData!X2904*ScoringModel!$B$26+RawData!Y2904*ScoringModel!$B$27+RawData!Z2904*ScoringModel!$B$28+RawData!AA2904*ScoringModel!$B$29+RawData!AB2904*ScoringModel!$B$30)*0.01,"")</f>
        <v/>
      </c>
      <c r="Q2904" s="19"/>
      <c r="R2904" s="19"/>
      <c r="S2904" s="19"/>
      <c r="T2904" s="19"/>
      <c r="U2904" s="19"/>
      <c r="V2904" s="19"/>
    </row>
    <row r="2905" spans="1:22" x14ac:dyDescent="0.25">
      <c r="A2905" t="str">
        <f>IF(RawData!A2905&lt;&gt;"",RawData!A2905,"")</f>
        <v/>
      </c>
      <c r="B2905" t="str">
        <f>IF(RawData!B2905&lt;&gt;"",CONCATENATE(RawData!B2905,", ",RawData!C2905),"")</f>
        <v/>
      </c>
      <c r="C2905" t="str">
        <f>IF(RawData!D2905&lt;&gt;"",RawData!D2905,"")</f>
        <v/>
      </c>
      <c r="D2905" s="28" t="str">
        <f>IF(RawData!E2905&lt;&gt;"",RawData!E2905,"")</f>
        <v/>
      </c>
      <c r="E2905" t="str">
        <f>IF(RawData!F2905&lt;&gt;"",CONCATENATE(RawData!F2905,", ",LEFT(RawData!G2905,1)),"")</f>
        <v/>
      </c>
      <c r="G2905" s="30" t="str">
        <f t="shared" si="45"/>
        <v/>
      </c>
      <c r="H2905" t="str">
        <f>IF(A2905&lt;&gt;"",VLOOKUP(G2905,ScoreRanges!$C$4:$E$8,3),"")</f>
        <v/>
      </c>
      <c r="J2905" s="30" t="str">
        <f>IF(AND(ConversionTable!$F$2&lt;&gt;"",A2905&lt;&gt;""),VLOOKUP(G2905,ConversionTable!B$2:D$402,3),"")</f>
        <v/>
      </c>
      <c r="K2905" t="str">
        <f>IF(AND(ConversionTable!$F$2&lt;&gt;"",A2905&lt;&gt;""),VLOOKUP(J2905,ConversionTable!I$4:K$7,3),"")</f>
        <v/>
      </c>
      <c r="M2905" t="str">
        <f>IF(A2905&lt;&gt;"",(RawData!AC2905*ScoringModel!$B$11+RawData!AD2905*ScoringModel!$B$21+RawData!AE2905*ScoringModel!$B$31)*0.01,"")</f>
        <v/>
      </c>
      <c r="N2905" t="str">
        <f>IF(A2905&lt;&gt;"",(RawData!H2905*ScoringModel!$B$4+RawData!I2905*ScoringModel!$B$5+RawData!J2905*ScoringModel!$B$6+RawData!K2905*ScoringModel!$B$7+RawData!L2905*ScoringModel!$B$8+RawData!M2905*ScoringModel!$B$9+RawData!N2905*ScoringModel!$B$10)*0.01,"")</f>
        <v/>
      </c>
      <c r="O2905" t="str">
        <f>IF(A2905&lt;&gt;"",(RawData!O2905*ScoringModel!$B$14+RawData!P2905*ScoringModel!$B$15+RawData!Q2905*ScoringModel!$B$16+RawData!R2905*ScoringModel!$B$17+RawData!S2905*ScoringModel!$B$18+RawData!T2905*ScoringModel!$B$19+RawData!U2905*ScoringModel!$B$20)*0.01,"")</f>
        <v/>
      </c>
      <c r="P2905" t="str">
        <f>IF(A2905&lt;&gt;"",(RawData!V2905*ScoringModel!$B$24+RawData!W2905*ScoringModel!$B$25+RawData!X2905*ScoringModel!$B$26+RawData!Y2905*ScoringModel!$B$27+RawData!Z2905*ScoringModel!$B$28+RawData!AA2905*ScoringModel!$B$29+RawData!AB2905*ScoringModel!$B$30)*0.01,"")</f>
        <v/>
      </c>
      <c r="Q2905" s="19"/>
      <c r="R2905" s="19"/>
      <c r="S2905" s="19"/>
      <c r="T2905" s="19"/>
      <c r="U2905" s="19"/>
      <c r="V2905" s="19"/>
    </row>
    <row r="2906" spans="1:22" x14ac:dyDescent="0.25">
      <c r="A2906" t="str">
        <f>IF(RawData!A2906&lt;&gt;"",RawData!A2906,"")</f>
        <v/>
      </c>
      <c r="B2906" t="str">
        <f>IF(RawData!B2906&lt;&gt;"",CONCATENATE(RawData!B2906,", ",RawData!C2906),"")</f>
        <v/>
      </c>
      <c r="C2906" t="str">
        <f>IF(RawData!D2906&lt;&gt;"",RawData!D2906,"")</f>
        <v/>
      </c>
      <c r="D2906" s="28" t="str">
        <f>IF(RawData!E2906&lt;&gt;"",RawData!E2906,"")</f>
        <v/>
      </c>
      <c r="E2906" t="str">
        <f>IF(RawData!F2906&lt;&gt;"",CONCATENATE(RawData!F2906,", ",LEFT(RawData!G2906,1)),"")</f>
        <v/>
      </c>
      <c r="G2906" s="30" t="str">
        <f t="shared" si="45"/>
        <v/>
      </c>
      <c r="H2906" t="str">
        <f>IF(A2906&lt;&gt;"",VLOOKUP(G2906,ScoreRanges!$C$4:$E$8,3),"")</f>
        <v/>
      </c>
      <c r="J2906" s="30" t="str">
        <f>IF(AND(ConversionTable!$F$2&lt;&gt;"",A2906&lt;&gt;""),VLOOKUP(G2906,ConversionTable!B$2:D$402,3),"")</f>
        <v/>
      </c>
      <c r="K2906" t="str">
        <f>IF(AND(ConversionTable!$F$2&lt;&gt;"",A2906&lt;&gt;""),VLOOKUP(J2906,ConversionTable!I$4:K$7,3),"")</f>
        <v/>
      </c>
      <c r="M2906" t="str">
        <f>IF(A2906&lt;&gt;"",(RawData!AC2906*ScoringModel!$B$11+RawData!AD2906*ScoringModel!$B$21+RawData!AE2906*ScoringModel!$B$31)*0.01,"")</f>
        <v/>
      </c>
      <c r="N2906" t="str">
        <f>IF(A2906&lt;&gt;"",(RawData!H2906*ScoringModel!$B$4+RawData!I2906*ScoringModel!$B$5+RawData!J2906*ScoringModel!$B$6+RawData!K2906*ScoringModel!$B$7+RawData!L2906*ScoringModel!$B$8+RawData!M2906*ScoringModel!$B$9+RawData!N2906*ScoringModel!$B$10)*0.01,"")</f>
        <v/>
      </c>
      <c r="O2906" t="str">
        <f>IF(A2906&lt;&gt;"",(RawData!O2906*ScoringModel!$B$14+RawData!P2906*ScoringModel!$B$15+RawData!Q2906*ScoringModel!$B$16+RawData!R2906*ScoringModel!$B$17+RawData!S2906*ScoringModel!$B$18+RawData!T2906*ScoringModel!$B$19+RawData!U2906*ScoringModel!$B$20)*0.01,"")</f>
        <v/>
      </c>
      <c r="P2906" t="str">
        <f>IF(A2906&lt;&gt;"",(RawData!V2906*ScoringModel!$B$24+RawData!W2906*ScoringModel!$B$25+RawData!X2906*ScoringModel!$B$26+RawData!Y2906*ScoringModel!$B$27+RawData!Z2906*ScoringModel!$B$28+RawData!AA2906*ScoringModel!$B$29+RawData!AB2906*ScoringModel!$B$30)*0.01,"")</f>
        <v/>
      </c>
      <c r="Q2906" s="19"/>
      <c r="R2906" s="19"/>
      <c r="S2906" s="19"/>
      <c r="T2906" s="19"/>
      <c r="U2906" s="19"/>
      <c r="V2906" s="19"/>
    </row>
    <row r="2907" spans="1:22" x14ac:dyDescent="0.25">
      <c r="A2907" t="str">
        <f>IF(RawData!A2907&lt;&gt;"",RawData!A2907,"")</f>
        <v/>
      </c>
      <c r="B2907" t="str">
        <f>IF(RawData!B2907&lt;&gt;"",CONCATENATE(RawData!B2907,", ",RawData!C2907),"")</f>
        <v/>
      </c>
      <c r="C2907" t="str">
        <f>IF(RawData!D2907&lt;&gt;"",RawData!D2907,"")</f>
        <v/>
      </c>
      <c r="D2907" s="28" t="str">
        <f>IF(RawData!E2907&lt;&gt;"",RawData!E2907,"")</f>
        <v/>
      </c>
      <c r="E2907" t="str">
        <f>IF(RawData!F2907&lt;&gt;"",CONCATENATE(RawData!F2907,", ",LEFT(RawData!G2907,1)),"")</f>
        <v/>
      </c>
      <c r="G2907" s="30" t="str">
        <f t="shared" si="45"/>
        <v/>
      </c>
      <c r="H2907" t="str">
        <f>IF(A2907&lt;&gt;"",VLOOKUP(G2907,ScoreRanges!$C$4:$E$8,3),"")</f>
        <v/>
      </c>
      <c r="J2907" s="30" t="str">
        <f>IF(AND(ConversionTable!$F$2&lt;&gt;"",A2907&lt;&gt;""),VLOOKUP(G2907,ConversionTable!B$2:D$402,3),"")</f>
        <v/>
      </c>
      <c r="K2907" t="str">
        <f>IF(AND(ConversionTable!$F$2&lt;&gt;"",A2907&lt;&gt;""),VLOOKUP(J2907,ConversionTable!I$4:K$7,3),"")</f>
        <v/>
      </c>
      <c r="M2907" t="str">
        <f>IF(A2907&lt;&gt;"",(RawData!AC2907*ScoringModel!$B$11+RawData!AD2907*ScoringModel!$B$21+RawData!AE2907*ScoringModel!$B$31)*0.01,"")</f>
        <v/>
      </c>
      <c r="N2907" t="str">
        <f>IF(A2907&lt;&gt;"",(RawData!H2907*ScoringModel!$B$4+RawData!I2907*ScoringModel!$B$5+RawData!J2907*ScoringModel!$B$6+RawData!K2907*ScoringModel!$B$7+RawData!L2907*ScoringModel!$B$8+RawData!M2907*ScoringModel!$B$9+RawData!N2907*ScoringModel!$B$10)*0.01,"")</f>
        <v/>
      </c>
      <c r="O2907" t="str">
        <f>IF(A2907&lt;&gt;"",(RawData!O2907*ScoringModel!$B$14+RawData!P2907*ScoringModel!$B$15+RawData!Q2907*ScoringModel!$B$16+RawData!R2907*ScoringModel!$B$17+RawData!S2907*ScoringModel!$B$18+RawData!T2907*ScoringModel!$B$19+RawData!U2907*ScoringModel!$B$20)*0.01,"")</f>
        <v/>
      </c>
      <c r="P2907" t="str">
        <f>IF(A2907&lt;&gt;"",(RawData!V2907*ScoringModel!$B$24+RawData!W2907*ScoringModel!$B$25+RawData!X2907*ScoringModel!$B$26+RawData!Y2907*ScoringModel!$B$27+RawData!Z2907*ScoringModel!$B$28+RawData!AA2907*ScoringModel!$B$29+RawData!AB2907*ScoringModel!$B$30)*0.01,"")</f>
        <v/>
      </c>
      <c r="Q2907" s="19"/>
      <c r="R2907" s="19"/>
      <c r="S2907" s="19"/>
      <c r="T2907" s="19"/>
      <c r="U2907" s="19"/>
      <c r="V2907" s="19"/>
    </row>
    <row r="2908" spans="1:22" x14ac:dyDescent="0.25">
      <c r="A2908" t="str">
        <f>IF(RawData!A2908&lt;&gt;"",RawData!A2908,"")</f>
        <v/>
      </c>
      <c r="B2908" t="str">
        <f>IF(RawData!B2908&lt;&gt;"",CONCATENATE(RawData!B2908,", ",RawData!C2908),"")</f>
        <v/>
      </c>
      <c r="C2908" t="str">
        <f>IF(RawData!D2908&lt;&gt;"",RawData!D2908,"")</f>
        <v/>
      </c>
      <c r="D2908" s="28" t="str">
        <f>IF(RawData!E2908&lt;&gt;"",RawData!E2908,"")</f>
        <v/>
      </c>
      <c r="E2908" t="str">
        <f>IF(RawData!F2908&lt;&gt;"",CONCATENATE(RawData!F2908,", ",LEFT(RawData!G2908,1)),"")</f>
        <v/>
      </c>
      <c r="G2908" s="30" t="str">
        <f t="shared" si="45"/>
        <v/>
      </c>
      <c r="H2908" t="str">
        <f>IF(A2908&lt;&gt;"",VLOOKUP(G2908,ScoreRanges!$C$4:$E$8,3),"")</f>
        <v/>
      </c>
      <c r="J2908" s="30" t="str">
        <f>IF(AND(ConversionTable!$F$2&lt;&gt;"",A2908&lt;&gt;""),VLOOKUP(G2908,ConversionTable!B$2:D$402,3),"")</f>
        <v/>
      </c>
      <c r="K2908" t="str">
        <f>IF(AND(ConversionTable!$F$2&lt;&gt;"",A2908&lt;&gt;""),VLOOKUP(J2908,ConversionTable!I$4:K$7,3),"")</f>
        <v/>
      </c>
      <c r="M2908" t="str">
        <f>IF(A2908&lt;&gt;"",(RawData!AC2908*ScoringModel!$B$11+RawData!AD2908*ScoringModel!$B$21+RawData!AE2908*ScoringModel!$B$31)*0.01,"")</f>
        <v/>
      </c>
      <c r="N2908" t="str">
        <f>IF(A2908&lt;&gt;"",(RawData!H2908*ScoringModel!$B$4+RawData!I2908*ScoringModel!$B$5+RawData!J2908*ScoringModel!$B$6+RawData!K2908*ScoringModel!$B$7+RawData!L2908*ScoringModel!$B$8+RawData!M2908*ScoringModel!$B$9+RawData!N2908*ScoringModel!$B$10)*0.01,"")</f>
        <v/>
      </c>
      <c r="O2908" t="str">
        <f>IF(A2908&lt;&gt;"",(RawData!O2908*ScoringModel!$B$14+RawData!P2908*ScoringModel!$B$15+RawData!Q2908*ScoringModel!$B$16+RawData!R2908*ScoringModel!$B$17+RawData!S2908*ScoringModel!$B$18+RawData!T2908*ScoringModel!$B$19+RawData!U2908*ScoringModel!$B$20)*0.01,"")</f>
        <v/>
      </c>
      <c r="P2908" t="str">
        <f>IF(A2908&lt;&gt;"",(RawData!V2908*ScoringModel!$B$24+RawData!W2908*ScoringModel!$B$25+RawData!X2908*ScoringModel!$B$26+RawData!Y2908*ScoringModel!$B$27+RawData!Z2908*ScoringModel!$B$28+RawData!AA2908*ScoringModel!$B$29+RawData!AB2908*ScoringModel!$B$30)*0.01,"")</f>
        <v/>
      </c>
      <c r="Q2908" s="19"/>
      <c r="R2908" s="19"/>
      <c r="S2908" s="19"/>
      <c r="T2908" s="19"/>
      <c r="U2908" s="19"/>
      <c r="V2908" s="19"/>
    </row>
    <row r="2909" spans="1:22" x14ac:dyDescent="0.25">
      <c r="A2909" t="str">
        <f>IF(RawData!A2909&lt;&gt;"",RawData!A2909,"")</f>
        <v/>
      </c>
      <c r="B2909" t="str">
        <f>IF(RawData!B2909&lt;&gt;"",CONCATENATE(RawData!B2909,", ",RawData!C2909),"")</f>
        <v/>
      </c>
      <c r="C2909" t="str">
        <f>IF(RawData!D2909&lt;&gt;"",RawData!D2909,"")</f>
        <v/>
      </c>
      <c r="D2909" s="28" t="str">
        <f>IF(RawData!E2909&lt;&gt;"",RawData!E2909,"")</f>
        <v/>
      </c>
      <c r="E2909" t="str">
        <f>IF(RawData!F2909&lt;&gt;"",CONCATENATE(RawData!F2909,", ",LEFT(RawData!G2909,1)),"")</f>
        <v/>
      </c>
      <c r="G2909" s="30" t="str">
        <f t="shared" si="45"/>
        <v/>
      </c>
      <c r="H2909" t="str">
        <f>IF(A2909&lt;&gt;"",VLOOKUP(G2909,ScoreRanges!$C$4:$E$8,3),"")</f>
        <v/>
      </c>
      <c r="J2909" s="30" t="str">
        <f>IF(AND(ConversionTable!$F$2&lt;&gt;"",A2909&lt;&gt;""),VLOOKUP(G2909,ConversionTable!B$2:D$402,3),"")</f>
        <v/>
      </c>
      <c r="K2909" t="str">
        <f>IF(AND(ConversionTable!$F$2&lt;&gt;"",A2909&lt;&gt;""),VLOOKUP(J2909,ConversionTable!I$4:K$7,3),"")</f>
        <v/>
      </c>
      <c r="M2909" t="str">
        <f>IF(A2909&lt;&gt;"",(RawData!AC2909*ScoringModel!$B$11+RawData!AD2909*ScoringModel!$B$21+RawData!AE2909*ScoringModel!$B$31)*0.01,"")</f>
        <v/>
      </c>
      <c r="N2909" t="str">
        <f>IF(A2909&lt;&gt;"",(RawData!H2909*ScoringModel!$B$4+RawData!I2909*ScoringModel!$B$5+RawData!J2909*ScoringModel!$B$6+RawData!K2909*ScoringModel!$B$7+RawData!L2909*ScoringModel!$B$8+RawData!M2909*ScoringModel!$B$9+RawData!N2909*ScoringModel!$B$10)*0.01,"")</f>
        <v/>
      </c>
      <c r="O2909" t="str">
        <f>IF(A2909&lt;&gt;"",(RawData!O2909*ScoringModel!$B$14+RawData!P2909*ScoringModel!$B$15+RawData!Q2909*ScoringModel!$B$16+RawData!R2909*ScoringModel!$B$17+RawData!S2909*ScoringModel!$B$18+RawData!T2909*ScoringModel!$B$19+RawData!U2909*ScoringModel!$B$20)*0.01,"")</f>
        <v/>
      </c>
      <c r="P2909" t="str">
        <f>IF(A2909&lt;&gt;"",(RawData!V2909*ScoringModel!$B$24+RawData!W2909*ScoringModel!$B$25+RawData!X2909*ScoringModel!$B$26+RawData!Y2909*ScoringModel!$B$27+RawData!Z2909*ScoringModel!$B$28+RawData!AA2909*ScoringModel!$B$29+RawData!AB2909*ScoringModel!$B$30)*0.01,"")</f>
        <v/>
      </c>
      <c r="Q2909" s="19"/>
      <c r="R2909" s="19"/>
      <c r="S2909" s="19"/>
      <c r="T2909" s="19"/>
      <c r="U2909" s="19"/>
      <c r="V2909" s="19"/>
    </row>
    <row r="2910" spans="1:22" x14ac:dyDescent="0.25">
      <c r="A2910" t="str">
        <f>IF(RawData!A2910&lt;&gt;"",RawData!A2910,"")</f>
        <v/>
      </c>
      <c r="B2910" t="str">
        <f>IF(RawData!B2910&lt;&gt;"",CONCATENATE(RawData!B2910,", ",RawData!C2910),"")</f>
        <v/>
      </c>
      <c r="C2910" t="str">
        <f>IF(RawData!D2910&lt;&gt;"",RawData!D2910,"")</f>
        <v/>
      </c>
      <c r="D2910" s="28" t="str">
        <f>IF(RawData!E2910&lt;&gt;"",RawData!E2910,"")</f>
        <v/>
      </c>
      <c r="E2910" t="str">
        <f>IF(RawData!F2910&lt;&gt;"",CONCATENATE(RawData!F2910,", ",LEFT(RawData!G2910,1)),"")</f>
        <v/>
      </c>
      <c r="G2910" s="30" t="str">
        <f t="shared" si="45"/>
        <v/>
      </c>
      <c r="H2910" t="str">
        <f>IF(A2910&lt;&gt;"",VLOOKUP(G2910,ScoreRanges!$C$4:$E$8,3),"")</f>
        <v/>
      </c>
      <c r="J2910" s="30" t="str">
        <f>IF(AND(ConversionTable!$F$2&lt;&gt;"",A2910&lt;&gt;""),VLOOKUP(G2910,ConversionTable!B$2:D$402,3),"")</f>
        <v/>
      </c>
      <c r="K2910" t="str">
        <f>IF(AND(ConversionTable!$F$2&lt;&gt;"",A2910&lt;&gt;""),VLOOKUP(J2910,ConversionTable!I$4:K$7,3),"")</f>
        <v/>
      </c>
      <c r="M2910" t="str">
        <f>IF(A2910&lt;&gt;"",(RawData!AC2910*ScoringModel!$B$11+RawData!AD2910*ScoringModel!$B$21+RawData!AE2910*ScoringModel!$B$31)*0.01,"")</f>
        <v/>
      </c>
      <c r="N2910" t="str">
        <f>IF(A2910&lt;&gt;"",(RawData!H2910*ScoringModel!$B$4+RawData!I2910*ScoringModel!$B$5+RawData!J2910*ScoringModel!$B$6+RawData!K2910*ScoringModel!$B$7+RawData!L2910*ScoringModel!$B$8+RawData!M2910*ScoringModel!$B$9+RawData!N2910*ScoringModel!$B$10)*0.01,"")</f>
        <v/>
      </c>
      <c r="O2910" t="str">
        <f>IF(A2910&lt;&gt;"",(RawData!O2910*ScoringModel!$B$14+RawData!P2910*ScoringModel!$B$15+RawData!Q2910*ScoringModel!$B$16+RawData!R2910*ScoringModel!$B$17+RawData!S2910*ScoringModel!$B$18+RawData!T2910*ScoringModel!$B$19+RawData!U2910*ScoringModel!$B$20)*0.01,"")</f>
        <v/>
      </c>
      <c r="P2910" t="str">
        <f>IF(A2910&lt;&gt;"",(RawData!V2910*ScoringModel!$B$24+RawData!W2910*ScoringModel!$B$25+RawData!X2910*ScoringModel!$B$26+RawData!Y2910*ScoringModel!$B$27+RawData!Z2910*ScoringModel!$B$28+RawData!AA2910*ScoringModel!$B$29+RawData!AB2910*ScoringModel!$B$30)*0.01,"")</f>
        <v/>
      </c>
      <c r="Q2910" s="19"/>
      <c r="R2910" s="19"/>
      <c r="S2910" s="19"/>
      <c r="T2910" s="19"/>
      <c r="U2910" s="19"/>
      <c r="V2910" s="19"/>
    </row>
    <row r="2911" spans="1:22" x14ac:dyDescent="0.25">
      <c r="A2911" t="str">
        <f>IF(RawData!A2911&lt;&gt;"",RawData!A2911,"")</f>
        <v/>
      </c>
      <c r="B2911" t="str">
        <f>IF(RawData!B2911&lt;&gt;"",CONCATENATE(RawData!B2911,", ",RawData!C2911),"")</f>
        <v/>
      </c>
      <c r="C2911" t="str">
        <f>IF(RawData!D2911&lt;&gt;"",RawData!D2911,"")</f>
        <v/>
      </c>
      <c r="D2911" s="28" t="str">
        <f>IF(RawData!E2911&lt;&gt;"",RawData!E2911,"")</f>
        <v/>
      </c>
      <c r="E2911" t="str">
        <f>IF(RawData!F2911&lt;&gt;"",CONCATENATE(RawData!F2911,", ",LEFT(RawData!G2911,1)),"")</f>
        <v/>
      </c>
      <c r="G2911" s="30" t="str">
        <f t="shared" si="45"/>
        <v/>
      </c>
      <c r="H2911" t="str">
        <f>IF(A2911&lt;&gt;"",VLOOKUP(G2911,ScoreRanges!$C$4:$E$8,3),"")</f>
        <v/>
      </c>
      <c r="J2911" s="30" t="str">
        <f>IF(AND(ConversionTable!$F$2&lt;&gt;"",A2911&lt;&gt;""),VLOOKUP(G2911,ConversionTable!B$2:D$402,3),"")</f>
        <v/>
      </c>
      <c r="K2911" t="str">
        <f>IF(AND(ConversionTable!$F$2&lt;&gt;"",A2911&lt;&gt;""),VLOOKUP(J2911,ConversionTable!I$4:K$7,3),"")</f>
        <v/>
      </c>
      <c r="M2911" t="str">
        <f>IF(A2911&lt;&gt;"",(RawData!AC2911*ScoringModel!$B$11+RawData!AD2911*ScoringModel!$B$21+RawData!AE2911*ScoringModel!$B$31)*0.01,"")</f>
        <v/>
      </c>
      <c r="N2911" t="str">
        <f>IF(A2911&lt;&gt;"",(RawData!H2911*ScoringModel!$B$4+RawData!I2911*ScoringModel!$B$5+RawData!J2911*ScoringModel!$B$6+RawData!K2911*ScoringModel!$B$7+RawData!L2911*ScoringModel!$B$8+RawData!M2911*ScoringModel!$B$9+RawData!N2911*ScoringModel!$B$10)*0.01,"")</f>
        <v/>
      </c>
      <c r="O2911" t="str">
        <f>IF(A2911&lt;&gt;"",(RawData!O2911*ScoringModel!$B$14+RawData!P2911*ScoringModel!$B$15+RawData!Q2911*ScoringModel!$B$16+RawData!R2911*ScoringModel!$B$17+RawData!S2911*ScoringModel!$B$18+RawData!T2911*ScoringModel!$B$19+RawData!U2911*ScoringModel!$B$20)*0.01,"")</f>
        <v/>
      </c>
      <c r="P2911" t="str">
        <f>IF(A2911&lt;&gt;"",(RawData!V2911*ScoringModel!$B$24+RawData!W2911*ScoringModel!$B$25+RawData!X2911*ScoringModel!$B$26+RawData!Y2911*ScoringModel!$B$27+RawData!Z2911*ScoringModel!$B$28+RawData!AA2911*ScoringModel!$B$29+RawData!AB2911*ScoringModel!$B$30)*0.01,"")</f>
        <v/>
      </c>
      <c r="Q2911" s="19"/>
      <c r="R2911" s="19"/>
      <c r="S2911" s="19"/>
      <c r="T2911" s="19"/>
      <c r="U2911" s="19"/>
      <c r="V2911" s="19"/>
    </row>
    <row r="2912" spans="1:22" x14ac:dyDescent="0.25">
      <c r="A2912" t="str">
        <f>IF(RawData!A2912&lt;&gt;"",RawData!A2912,"")</f>
        <v/>
      </c>
      <c r="B2912" t="str">
        <f>IF(RawData!B2912&lt;&gt;"",CONCATENATE(RawData!B2912,", ",RawData!C2912),"")</f>
        <v/>
      </c>
      <c r="C2912" t="str">
        <f>IF(RawData!D2912&lt;&gt;"",RawData!D2912,"")</f>
        <v/>
      </c>
      <c r="D2912" s="28" t="str">
        <f>IF(RawData!E2912&lt;&gt;"",RawData!E2912,"")</f>
        <v/>
      </c>
      <c r="E2912" t="str">
        <f>IF(RawData!F2912&lt;&gt;"",CONCATENATE(RawData!F2912,", ",LEFT(RawData!G2912,1)),"")</f>
        <v/>
      </c>
      <c r="G2912" s="30" t="str">
        <f t="shared" si="45"/>
        <v/>
      </c>
      <c r="H2912" t="str">
        <f>IF(A2912&lt;&gt;"",VLOOKUP(G2912,ScoreRanges!$C$4:$E$8,3),"")</f>
        <v/>
      </c>
      <c r="J2912" s="30" t="str">
        <f>IF(AND(ConversionTable!$F$2&lt;&gt;"",A2912&lt;&gt;""),VLOOKUP(G2912,ConversionTable!B$2:D$402,3),"")</f>
        <v/>
      </c>
      <c r="K2912" t="str">
        <f>IF(AND(ConversionTable!$F$2&lt;&gt;"",A2912&lt;&gt;""),VLOOKUP(J2912,ConversionTable!I$4:K$7,3),"")</f>
        <v/>
      </c>
      <c r="M2912" t="str">
        <f>IF(A2912&lt;&gt;"",(RawData!AC2912*ScoringModel!$B$11+RawData!AD2912*ScoringModel!$B$21+RawData!AE2912*ScoringModel!$B$31)*0.01,"")</f>
        <v/>
      </c>
      <c r="N2912" t="str">
        <f>IF(A2912&lt;&gt;"",(RawData!H2912*ScoringModel!$B$4+RawData!I2912*ScoringModel!$B$5+RawData!J2912*ScoringModel!$B$6+RawData!K2912*ScoringModel!$B$7+RawData!L2912*ScoringModel!$B$8+RawData!M2912*ScoringModel!$B$9+RawData!N2912*ScoringModel!$B$10)*0.01,"")</f>
        <v/>
      </c>
      <c r="O2912" t="str">
        <f>IF(A2912&lt;&gt;"",(RawData!O2912*ScoringModel!$B$14+RawData!P2912*ScoringModel!$B$15+RawData!Q2912*ScoringModel!$B$16+RawData!R2912*ScoringModel!$B$17+RawData!S2912*ScoringModel!$B$18+RawData!T2912*ScoringModel!$B$19+RawData!U2912*ScoringModel!$B$20)*0.01,"")</f>
        <v/>
      </c>
      <c r="P2912" t="str">
        <f>IF(A2912&lt;&gt;"",(RawData!V2912*ScoringModel!$B$24+RawData!W2912*ScoringModel!$B$25+RawData!X2912*ScoringModel!$B$26+RawData!Y2912*ScoringModel!$B$27+RawData!Z2912*ScoringModel!$B$28+RawData!AA2912*ScoringModel!$B$29+RawData!AB2912*ScoringModel!$B$30)*0.01,"")</f>
        <v/>
      </c>
      <c r="Q2912" s="19"/>
      <c r="R2912" s="19"/>
      <c r="S2912" s="19"/>
      <c r="T2912" s="19"/>
      <c r="U2912" s="19"/>
      <c r="V2912" s="19"/>
    </row>
    <row r="2913" spans="1:22" x14ac:dyDescent="0.25">
      <c r="A2913" t="str">
        <f>IF(RawData!A2913&lt;&gt;"",RawData!A2913,"")</f>
        <v/>
      </c>
      <c r="B2913" t="str">
        <f>IF(RawData!B2913&lt;&gt;"",CONCATENATE(RawData!B2913,", ",RawData!C2913),"")</f>
        <v/>
      </c>
      <c r="C2913" t="str">
        <f>IF(RawData!D2913&lt;&gt;"",RawData!D2913,"")</f>
        <v/>
      </c>
      <c r="D2913" s="28" t="str">
        <f>IF(RawData!E2913&lt;&gt;"",RawData!E2913,"")</f>
        <v/>
      </c>
      <c r="E2913" t="str">
        <f>IF(RawData!F2913&lt;&gt;"",CONCATENATE(RawData!F2913,", ",LEFT(RawData!G2913,1)),"")</f>
        <v/>
      </c>
      <c r="G2913" s="30" t="str">
        <f t="shared" si="45"/>
        <v/>
      </c>
      <c r="H2913" t="str">
        <f>IF(A2913&lt;&gt;"",VLOOKUP(G2913,ScoreRanges!$C$4:$E$8,3),"")</f>
        <v/>
      </c>
      <c r="J2913" s="30" t="str">
        <f>IF(AND(ConversionTable!$F$2&lt;&gt;"",A2913&lt;&gt;""),VLOOKUP(G2913,ConversionTable!B$2:D$402,3),"")</f>
        <v/>
      </c>
      <c r="K2913" t="str">
        <f>IF(AND(ConversionTable!$F$2&lt;&gt;"",A2913&lt;&gt;""),VLOOKUP(J2913,ConversionTable!I$4:K$7,3),"")</f>
        <v/>
      </c>
      <c r="M2913" t="str">
        <f>IF(A2913&lt;&gt;"",(RawData!AC2913*ScoringModel!$B$11+RawData!AD2913*ScoringModel!$B$21+RawData!AE2913*ScoringModel!$B$31)*0.01,"")</f>
        <v/>
      </c>
      <c r="N2913" t="str">
        <f>IF(A2913&lt;&gt;"",(RawData!H2913*ScoringModel!$B$4+RawData!I2913*ScoringModel!$B$5+RawData!J2913*ScoringModel!$B$6+RawData!K2913*ScoringModel!$B$7+RawData!L2913*ScoringModel!$B$8+RawData!M2913*ScoringModel!$B$9+RawData!N2913*ScoringModel!$B$10)*0.01,"")</f>
        <v/>
      </c>
      <c r="O2913" t="str">
        <f>IF(A2913&lt;&gt;"",(RawData!O2913*ScoringModel!$B$14+RawData!P2913*ScoringModel!$B$15+RawData!Q2913*ScoringModel!$B$16+RawData!R2913*ScoringModel!$B$17+RawData!S2913*ScoringModel!$B$18+RawData!T2913*ScoringModel!$B$19+RawData!U2913*ScoringModel!$B$20)*0.01,"")</f>
        <v/>
      </c>
      <c r="P2913" t="str">
        <f>IF(A2913&lt;&gt;"",(RawData!V2913*ScoringModel!$B$24+RawData!W2913*ScoringModel!$B$25+RawData!X2913*ScoringModel!$B$26+RawData!Y2913*ScoringModel!$B$27+RawData!Z2913*ScoringModel!$B$28+RawData!AA2913*ScoringModel!$B$29+RawData!AB2913*ScoringModel!$B$30)*0.01,"")</f>
        <v/>
      </c>
      <c r="Q2913" s="19"/>
      <c r="R2913" s="19"/>
      <c r="S2913" s="19"/>
      <c r="T2913" s="19"/>
      <c r="U2913" s="19"/>
      <c r="V2913" s="19"/>
    </row>
    <row r="2914" spans="1:22" x14ac:dyDescent="0.25">
      <c r="A2914" t="str">
        <f>IF(RawData!A2914&lt;&gt;"",RawData!A2914,"")</f>
        <v/>
      </c>
      <c r="B2914" t="str">
        <f>IF(RawData!B2914&lt;&gt;"",CONCATENATE(RawData!B2914,", ",RawData!C2914),"")</f>
        <v/>
      </c>
      <c r="C2914" t="str">
        <f>IF(RawData!D2914&lt;&gt;"",RawData!D2914,"")</f>
        <v/>
      </c>
      <c r="D2914" s="28" t="str">
        <f>IF(RawData!E2914&lt;&gt;"",RawData!E2914,"")</f>
        <v/>
      </c>
      <c r="E2914" t="str">
        <f>IF(RawData!F2914&lt;&gt;"",CONCATENATE(RawData!F2914,", ",LEFT(RawData!G2914,1)),"")</f>
        <v/>
      </c>
      <c r="G2914" s="30" t="str">
        <f t="shared" si="45"/>
        <v/>
      </c>
      <c r="H2914" t="str">
        <f>IF(A2914&lt;&gt;"",VLOOKUP(G2914,ScoreRanges!$C$4:$E$8,3),"")</f>
        <v/>
      </c>
      <c r="J2914" s="30" t="str">
        <f>IF(AND(ConversionTable!$F$2&lt;&gt;"",A2914&lt;&gt;""),VLOOKUP(G2914,ConversionTable!B$2:D$402,3),"")</f>
        <v/>
      </c>
      <c r="K2914" t="str">
        <f>IF(AND(ConversionTable!$F$2&lt;&gt;"",A2914&lt;&gt;""),VLOOKUP(J2914,ConversionTable!I$4:K$7,3),"")</f>
        <v/>
      </c>
      <c r="M2914" t="str">
        <f>IF(A2914&lt;&gt;"",(RawData!AC2914*ScoringModel!$B$11+RawData!AD2914*ScoringModel!$B$21+RawData!AE2914*ScoringModel!$B$31)*0.01,"")</f>
        <v/>
      </c>
      <c r="N2914" t="str">
        <f>IF(A2914&lt;&gt;"",(RawData!H2914*ScoringModel!$B$4+RawData!I2914*ScoringModel!$B$5+RawData!J2914*ScoringModel!$B$6+RawData!K2914*ScoringModel!$B$7+RawData!L2914*ScoringModel!$B$8+RawData!M2914*ScoringModel!$B$9+RawData!N2914*ScoringModel!$B$10)*0.01,"")</f>
        <v/>
      </c>
      <c r="O2914" t="str">
        <f>IF(A2914&lt;&gt;"",(RawData!O2914*ScoringModel!$B$14+RawData!P2914*ScoringModel!$B$15+RawData!Q2914*ScoringModel!$B$16+RawData!R2914*ScoringModel!$B$17+RawData!S2914*ScoringModel!$B$18+RawData!T2914*ScoringModel!$B$19+RawData!U2914*ScoringModel!$B$20)*0.01,"")</f>
        <v/>
      </c>
      <c r="P2914" t="str">
        <f>IF(A2914&lt;&gt;"",(RawData!V2914*ScoringModel!$B$24+RawData!W2914*ScoringModel!$B$25+RawData!X2914*ScoringModel!$B$26+RawData!Y2914*ScoringModel!$B$27+RawData!Z2914*ScoringModel!$B$28+RawData!AA2914*ScoringModel!$B$29+RawData!AB2914*ScoringModel!$B$30)*0.01,"")</f>
        <v/>
      </c>
      <c r="Q2914" s="19"/>
      <c r="R2914" s="19"/>
      <c r="S2914" s="19"/>
      <c r="T2914" s="19"/>
      <c r="U2914" s="19"/>
      <c r="V2914" s="19"/>
    </row>
    <row r="2915" spans="1:22" x14ac:dyDescent="0.25">
      <c r="A2915" t="str">
        <f>IF(RawData!A2915&lt;&gt;"",RawData!A2915,"")</f>
        <v/>
      </c>
      <c r="B2915" t="str">
        <f>IF(RawData!B2915&lt;&gt;"",CONCATENATE(RawData!B2915,", ",RawData!C2915),"")</f>
        <v/>
      </c>
      <c r="C2915" t="str">
        <f>IF(RawData!D2915&lt;&gt;"",RawData!D2915,"")</f>
        <v/>
      </c>
      <c r="D2915" s="28" t="str">
        <f>IF(RawData!E2915&lt;&gt;"",RawData!E2915,"")</f>
        <v/>
      </c>
      <c r="E2915" t="str">
        <f>IF(RawData!F2915&lt;&gt;"",CONCATENATE(RawData!F2915,", ",LEFT(RawData!G2915,1)),"")</f>
        <v/>
      </c>
      <c r="G2915" s="30" t="str">
        <f t="shared" si="45"/>
        <v/>
      </c>
      <c r="H2915" t="str">
        <f>IF(A2915&lt;&gt;"",VLOOKUP(G2915,ScoreRanges!$C$4:$E$8,3),"")</f>
        <v/>
      </c>
      <c r="J2915" s="30" t="str">
        <f>IF(AND(ConversionTable!$F$2&lt;&gt;"",A2915&lt;&gt;""),VLOOKUP(G2915,ConversionTable!B$2:D$402,3),"")</f>
        <v/>
      </c>
      <c r="K2915" t="str">
        <f>IF(AND(ConversionTable!$F$2&lt;&gt;"",A2915&lt;&gt;""),VLOOKUP(J2915,ConversionTable!I$4:K$7,3),"")</f>
        <v/>
      </c>
      <c r="M2915" t="str">
        <f>IF(A2915&lt;&gt;"",(RawData!AC2915*ScoringModel!$B$11+RawData!AD2915*ScoringModel!$B$21+RawData!AE2915*ScoringModel!$B$31)*0.01,"")</f>
        <v/>
      </c>
      <c r="N2915" t="str">
        <f>IF(A2915&lt;&gt;"",(RawData!H2915*ScoringModel!$B$4+RawData!I2915*ScoringModel!$B$5+RawData!J2915*ScoringModel!$B$6+RawData!K2915*ScoringModel!$B$7+RawData!L2915*ScoringModel!$B$8+RawData!M2915*ScoringModel!$B$9+RawData!N2915*ScoringModel!$B$10)*0.01,"")</f>
        <v/>
      </c>
      <c r="O2915" t="str">
        <f>IF(A2915&lt;&gt;"",(RawData!O2915*ScoringModel!$B$14+RawData!P2915*ScoringModel!$B$15+RawData!Q2915*ScoringModel!$B$16+RawData!R2915*ScoringModel!$B$17+RawData!S2915*ScoringModel!$B$18+RawData!T2915*ScoringModel!$B$19+RawData!U2915*ScoringModel!$B$20)*0.01,"")</f>
        <v/>
      </c>
      <c r="P2915" t="str">
        <f>IF(A2915&lt;&gt;"",(RawData!V2915*ScoringModel!$B$24+RawData!W2915*ScoringModel!$B$25+RawData!X2915*ScoringModel!$B$26+RawData!Y2915*ScoringModel!$B$27+RawData!Z2915*ScoringModel!$B$28+RawData!AA2915*ScoringModel!$B$29+RawData!AB2915*ScoringModel!$B$30)*0.01,"")</f>
        <v/>
      </c>
      <c r="Q2915" s="19"/>
      <c r="R2915" s="19"/>
      <c r="S2915" s="19"/>
      <c r="T2915" s="19"/>
      <c r="U2915" s="19"/>
      <c r="V2915" s="19"/>
    </row>
    <row r="2916" spans="1:22" x14ac:dyDescent="0.25">
      <c r="A2916" t="str">
        <f>IF(RawData!A2916&lt;&gt;"",RawData!A2916,"")</f>
        <v/>
      </c>
      <c r="B2916" t="str">
        <f>IF(RawData!B2916&lt;&gt;"",CONCATENATE(RawData!B2916,", ",RawData!C2916),"")</f>
        <v/>
      </c>
      <c r="C2916" t="str">
        <f>IF(RawData!D2916&lt;&gt;"",RawData!D2916,"")</f>
        <v/>
      </c>
      <c r="D2916" s="28" t="str">
        <f>IF(RawData!E2916&lt;&gt;"",RawData!E2916,"")</f>
        <v/>
      </c>
      <c r="E2916" t="str">
        <f>IF(RawData!F2916&lt;&gt;"",CONCATENATE(RawData!F2916,", ",LEFT(RawData!G2916,1)),"")</f>
        <v/>
      </c>
      <c r="G2916" s="30" t="str">
        <f t="shared" si="45"/>
        <v/>
      </c>
      <c r="H2916" t="str">
        <f>IF(A2916&lt;&gt;"",VLOOKUP(G2916,ScoreRanges!$C$4:$E$8,3),"")</f>
        <v/>
      </c>
      <c r="J2916" s="30" t="str">
        <f>IF(AND(ConversionTable!$F$2&lt;&gt;"",A2916&lt;&gt;""),VLOOKUP(G2916,ConversionTable!B$2:D$402,3),"")</f>
        <v/>
      </c>
      <c r="K2916" t="str">
        <f>IF(AND(ConversionTable!$F$2&lt;&gt;"",A2916&lt;&gt;""),VLOOKUP(J2916,ConversionTable!I$4:K$7,3),"")</f>
        <v/>
      </c>
      <c r="M2916" t="str">
        <f>IF(A2916&lt;&gt;"",(RawData!AC2916*ScoringModel!$B$11+RawData!AD2916*ScoringModel!$B$21+RawData!AE2916*ScoringModel!$B$31)*0.01,"")</f>
        <v/>
      </c>
      <c r="N2916" t="str">
        <f>IF(A2916&lt;&gt;"",(RawData!H2916*ScoringModel!$B$4+RawData!I2916*ScoringModel!$B$5+RawData!J2916*ScoringModel!$B$6+RawData!K2916*ScoringModel!$B$7+RawData!L2916*ScoringModel!$B$8+RawData!M2916*ScoringModel!$B$9+RawData!N2916*ScoringModel!$B$10)*0.01,"")</f>
        <v/>
      </c>
      <c r="O2916" t="str">
        <f>IF(A2916&lt;&gt;"",(RawData!O2916*ScoringModel!$B$14+RawData!P2916*ScoringModel!$B$15+RawData!Q2916*ScoringModel!$B$16+RawData!R2916*ScoringModel!$B$17+RawData!S2916*ScoringModel!$B$18+RawData!T2916*ScoringModel!$B$19+RawData!U2916*ScoringModel!$B$20)*0.01,"")</f>
        <v/>
      </c>
      <c r="P2916" t="str">
        <f>IF(A2916&lt;&gt;"",(RawData!V2916*ScoringModel!$B$24+RawData!W2916*ScoringModel!$B$25+RawData!X2916*ScoringModel!$B$26+RawData!Y2916*ScoringModel!$B$27+RawData!Z2916*ScoringModel!$B$28+RawData!AA2916*ScoringModel!$B$29+RawData!AB2916*ScoringModel!$B$30)*0.01,"")</f>
        <v/>
      </c>
      <c r="Q2916" s="19"/>
      <c r="R2916" s="19"/>
      <c r="S2916" s="19"/>
      <c r="T2916" s="19"/>
      <c r="U2916" s="19"/>
      <c r="V2916" s="19"/>
    </row>
    <row r="2917" spans="1:22" x14ac:dyDescent="0.25">
      <c r="A2917" t="str">
        <f>IF(RawData!A2917&lt;&gt;"",RawData!A2917,"")</f>
        <v/>
      </c>
      <c r="B2917" t="str">
        <f>IF(RawData!B2917&lt;&gt;"",CONCATENATE(RawData!B2917,", ",RawData!C2917),"")</f>
        <v/>
      </c>
      <c r="C2917" t="str">
        <f>IF(RawData!D2917&lt;&gt;"",RawData!D2917,"")</f>
        <v/>
      </c>
      <c r="D2917" s="28" t="str">
        <f>IF(RawData!E2917&lt;&gt;"",RawData!E2917,"")</f>
        <v/>
      </c>
      <c r="E2917" t="str">
        <f>IF(RawData!F2917&lt;&gt;"",CONCATENATE(RawData!F2917,", ",LEFT(RawData!G2917,1)),"")</f>
        <v/>
      </c>
      <c r="G2917" s="30" t="str">
        <f t="shared" si="45"/>
        <v/>
      </c>
      <c r="H2917" t="str">
        <f>IF(A2917&lt;&gt;"",VLOOKUP(G2917,ScoreRanges!$C$4:$E$8,3),"")</f>
        <v/>
      </c>
      <c r="J2917" s="30" t="str">
        <f>IF(AND(ConversionTable!$F$2&lt;&gt;"",A2917&lt;&gt;""),VLOOKUP(G2917,ConversionTable!B$2:D$402,3),"")</f>
        <v/>
      </c>
      <c r="K2917" t="str">
        <f>IF(AND(ConversionTable!$F$2&lt;&gt;"",A2917&lt;&gt;""),VLOOKUP(J2917,ConversionTable!I$4:K$7,3),"")</f>
        <v/>
      </c>
      <c r="M2917" t="str">
        <f>IF(A2917&lt;&gt;"",(RawData!AC2917*ScoringModel!$B$11+RawData!AD2917*ScoringModel!$B$21+RawData!AE2917*ScoringModel!$B$31)*0.01,"")</f>
        <v/>
      </c>
      <c r="N2917" t="str">
        <f>IF(A2917&lt;&gt;"",(RawData!H2917*ScoringModel!$B$4+RawData!I2917*ScoringModel!$B$5+RawData!J2917*ScoringModel!$B$6+RawData!K2917*ScoringModel!$B$7+RawData!L2917*ScoringModel!$B$8+RawData!M2917*ScoringModel!$B$9+RawData!N2917*ScoringModel!$B$10)*0.01,"")</f>
        <v/>
      </c>
      <c r="O2917" t="str">
        <f>IF(A2917&lt;&gt;"",(RawData!O2917*ScoringModel!$B$14+RawData!P2917*ScoringModel!$B$15+RawData!Q2917*ScoringModel!$B$16+RawData!R2917*ScoringModel!$B$17+RawData!S2917*ScoringModel!$B$18+RawData!T2917*ScoringModel!$B$19+RawData!U2917*ScoringModel!$B$20)*0.01,"")</f>
        <v/>
      </c>
      <c r="P2917" t="str">
        <f>IF(A2917&lt;&gt;"",(RawData!V2917*ScoringModel!$B$24+RawData!W2917*ScoringModel!$B$25+RawData!X2917*ScoringModel!$B$26+RawData!Y2917*ScoringModel!$B$27+RawData!Z2917*ScoringModel!$B$28+RawData!AA2917*ScoringModel!$B$29+RawData!AB2917*ScoringModel!$B$30)*0.01,"")</f>
        <v/>
      </c>
      <c r="Q2917" s="19"/>
      <c r="R2917" s="19"/>
      <c r="S2917" s="19"/>
      <c r="T2917" s="19"/>
      <c r="U2917" s="19"/>
      <c r="V2917" s="19"/>
    </row>
    <row r="2918" spans="1:22" x14ac:dyDescent="0.25">
      <c r="A2918" t="str">
        <f>IF(RawData!A2918&lt;&gt;"",RawData!A2918,"")</f>
        <v/>
      </c>
      <c r="B2918" t="str">
        <f>IF(RawData!B2918&lt;&gt;"",CONCATENATE(RawData!B2918,", ",RawData!C2918),"")</f>
        <v/>
      </c>
      <c r="C2918" t="str">
        <f>IF(RawData!D2918&lt;&gt;"",RawData!D2918,"")</f>
        <v/>
      </c>
      <c r="D2918" s="28" t="str">
        <f>IF(RawData!E2918&lt;&gt;"",RawData!E2918,"")</f>
        <v/>
      </c>
      <c r="E2918" t="str">
        <f>IF(RawData!F2918&lt;&gt;"",CONCATENATE(RawData!F2918,", ",LEFT(RawData!G2918,1)),"")</f>
        <v/>
      </c>
      <c r="G2918" s="30" t="str">
        <f t="shared" si="45"/>
        <v/>
      </c>
      <c r="H2918" t="str">
        <f>IF(A2918&lt;&gt;"",VLOOKUP(G2918,ScoreRanges!$C$4:$E$8,3),"")</f>
        <v/>
      </c>
      <c r="J2918" s="30" t="str">
        <f>IF(AND(ConversionTable!$F$2&lt;&gt;"",A2918&lt;&gt;""),VLOOKUP(G2918,ConversionTable!B$2:D$402,3),"")</f>
        <v/>
      </c>
      <c r="K2918" t="str">
        <f>IF(AND(ConversionTable!$F$2&lt;&gt;"",A2918&lt;&gt;""),VLOOKUP(J2918,ConversionTable!I$4:K$7,3),"")</f>
        <v/>
      </c>
      <c r="M2918" t="str">
        <f>IF(A2918&lt;&gt;"",(RawData!AC2918*ScoringModel!$B$11+RawData!AD2918*ScoringModel!$B$21+RawData!AE2918*ScoringModel!$B$31)*0.01,"")</f>
        <v/>
      </c>
      <c r="N2918" t="str">
        <f>IF(A2918&lt;&gt;"",(RawData!H2918*ScoringModel!$B$4+RawData!I2918*ScoringModel!$B$5+RawData!J2918*ScoringModel!$B$6+RawData!K2918*ScoringModel!$B$7+RawData!L2918*ScoringModel!$B$8+RawData!M2918*ScoringModel!$B$9+RawData!N2918*ScoringModel!$B$10)*0.01,"")</f>
        <v/>
      </c>
      <c r="O2918" t="str">
        <f>IF(A2918&lt;&gt;"",(RawData!O2918*ScoringModel!$B$14+RawData!P2918*ScoringModel!$B$15+RawData!Q2918*ScoringModel!$B$16+RawData!R2918*ScoringModel!$B$17+RawData!S2918*ScoringModel!$B$18+RawData!T2918*ScoringModel!$B$19+RawData!U2918*ScoringModel!$B$20)*0.01,"")</f>
        <v/>
      </c>
      <c r="P2918" t="str">
        <f>IF(A2918&lt;&gt;"",(RawData!V2918*ScoringModel!$B$24+RawData!W2918*ScoringModel!$B$25+RawData!X2918*ScoringModel!$B$26+RawData!Y2918*ScoringModel!$B$27+RawData!Z2918*ScoringModel!$B$28+RawData!AA2918*ScoringModel!$B$29+RawData!AB2918*ScoringModel!$B$30)*0.01,"")</f>
        <v/>
      </c>
      <c r="Q2918" s="19"/>
      <c r="R2918" s="19"/>
      <c r="S2918" s="19"/>
      <c r="T2918" s="19"/>
      <c r="U2918" s="19"/>
      <c r="V2918" s="19"/>
    </row>
    <row r="2919" spans="1:22" x14ac:dyDescent="0.25">
      <c r="A2919" t="str">
        <f>IF(RawData!A2919&lt;&gt;"",RawData!A2919,"")</f>
        <v/>
      </c>
      <c r="B2919" t="str">
        <f>IF(RawData!B2919&lt;&gt;"",CONCATENATE(RawData!B2919,", ",RawData!C2919),"")</f>
        <v/>
      </c>
      <c r="C2919" t="str">
        <f>IF(RawData!D2919&lt;&gt;"",RawData!D2919,"")</f>
        <v/>
      </c>
      <c r="D2919" s="28" t="str">
        <f>IF(RawData!E2919&lt;&gt;"",RawData!E2919,"")</f>
        <v/>
      </c>
      <c r="E2919" t="str">
        <f>IF(RawData!F2919&lt;&gt;"",CONCATENATE(RawData!F2919,", ",LEFT(RawData!G2919,1)),"")</f>
        <v/>
      </c>
      <c r="G2919" s="30" t="str">
        <f t="shared" si="45"/>
        <v/>
      </c>
      <c r="H2919" t="str">
        <f>IF(A2919&lt;&gt;"",VLOOKUP(G2919,ScoreRanges!$C$4:$E$8,3),"")</f>
        <v/>
      </c>
      <c r="J2919" s="30" t="str">
        <f>IF(AND(ConversionTable!$F$2&lt;&gt;"",A2919&lt;&gt;""),VLOOKUP(G2919,ConversionTable!B$2:D$402,3),"")</f>
        <v/>
      </c>
      <c r="K2919" t="str">
        <f>IF(AND(ConversionTable!$F$2&lt;&gt;"",A2919&lt;&gt;""),VLOOKUP(J2919,ConversionTable!I$4:K$7,3),"")</f>
        <v/>
      </c>
      <c r="M2919" t="str">
        <f>IF(A2919&lt;&gt;"",(RawData!AC2919*ScoringModel!$B$11+RawData!AD2919*ScoringModel!$B$21+RawData!AE2919*ScoringModel!$B$31)*0.01,"")</f>
        <v/>
      </c>
      <c r="N2919" t="str">
        <f>IF(A2919&lt;&gt;"",(RawData!H2919*ScoringModel!$B$4+RawData!I2919*ScoringModel!$B$5+RawData!J2919*ScoringModel!$B$6+RawData!K2919*ScoringModel!$B$7+RawData!L2919*ScoringModel!$B$8+RawData!M2919*ScoringModel!$B$9+RawData!N2919*ScoringModel!$B$10)*0.01,"")</f>
        <v/>
      </c>
      <c r="O2919" t="str">
        <f>IF(A2919&lt;&gt;"",(RawData!O2919*ScoringModel!$B$14+RawData!P2919*ScoringModel!$B$15+RawData!Q2919*ScoringModel!$B$16+RawData!R2919*ScoringModel!$B$17+RawData!S2919*ScoringModel!$B$18+RawData!T2919*ScoringModel!$B$19+RawData!U2919*ScoringModel!$B$20)*0.01,"")</f>
        <v/>
      </c>
      <c r="P2919" t="str">
        <f>IF(A2919&lt;&gt;"",(RawData!V2919*ScoringModel!$B$24+RawData!W2919*ScoringModel!$B$25+RawData!X2919*ScoringModel!$B$26+RawData!Y2919*ScoringModel!$B$27+RawData!Z2919*ScoringModel!$B$28+RawData!AA2919*ScoringModel!$B$29+RawData!AB2919*ScoringModel!$B$30)*0.01,"")</f>
        <v/>
      </c>
      <c r="Q2919" s="19"/>
      <c r="R2919" s="19"/>
      <c r="S2919" s="19"/>
      <c r="T2919" s="19"/>
      <c r="U2919" s="19"/>
      <c r="V2919" s="19"/>
    </row>
    <row r="2920" spans="1:22" x14ac:dyDescent="0.25">
      <c r="A2920" t="str">
        <f>IF(RawData!A2920&lt;&gt;"",RawData!A2920,"")</f>
        <v/>
      </c>
      <c r="B2920" t="str">
        <f>IF(RawData!B2920&lt;&gt;"",CONCATENATE(RawData!B2920,", ",RawData!C2920),"")</f>
        <v/>
      </c>
      <c r="C2920" t="str">
        <f>IF(RawData!D2920&lt;&gt;"",RawData!D2920,"")</f>
        <v/>
      </c>
      <c r="D2920" s="28" t="str">
        <f>IF(RawData!E2920&lt;&gt;"",RawData!E2920,"")</f>
        <v/>
      </c>
      <c r="E2920" t="str">
        <f>IF(RawData!F2920&lt;&gt;"",CONCATENATE(RawData!F2920,", ",LEFT(RawData!G2920,1)),"")</f>
        <v/>
      </c>
      <c r="G2920" s="30" t="str">
        <f t="shared" si="45"/>
        <v/>
      </c>
      <c r="H2920" t="str">
        <f>IF(A2920&lt;&gt;"",VLOOKUP(G2920,ScoreRanges!$C$4:$E$8,3),"")</f>
        <v/>
      </c>
      <c r="J2920" s="30" t="str">
        <f>IF(AND(ConversionTable!$F$2&lt;&gt;"",A2920&lt;&gt;""),VLOOKUP(G2920,ConversionTable!B$2:D$402,3),"")</f>
        <v/>
      </c>
      <c r="K2920" t="str">
        <f>IF(AND(ConversionTable!$F$2&lt;&gt;"",A2920&lt;&gt;""),VLOOKUP(J2920,ConversionTable!I$4:K$7,3),"")</f>
        <v/>
      </c>
      <c r="M2920" t="str">
        <f>IF(A2920&lt;&gt;"",(RawData!AC2920*ScoringModel!$B$11+RawData!AD2920*ScoringModel!$B$21+RawData!AE2920*ScoringModel!$B$31)*0.01,"")</f>
        <v/>
      </c>
      <c r="N2920" t="str">
        <f>IF(A2920&lt;&gt;"",(RawData!H2920*ScoringModel!$B$4+RawData!I2920*ScoringModel!$B$5+RawData!J2920*ScoringModel!$B$6+RawData!K2920*ScoringModel!$B$7+RawData!L2920*ScoringModel!$B$8+RawData!M2920*ScoringModel!$B$9+RawData!N2920*ScoringModel!$B$10)*0.01,"")</f>
        <v/>
      </c>
      <c r="O2920" t="str">
        <f>IF(A2920&lt;&gt;"",(RawData!O2920*ScoringModel!$B$14+RawData!P2920*ScoringModel!$B$15+RawData!Q2920*ScoringModel!$B$16+RawData!R2920*ScoringModel!$B$17+RawData!S2920*ScoringModel!$B$18+RawData!T2920*ScoringModel!$B$19+RawData!U2920*ScoringModel!$B$20)*0.01,"")</f>
        <v/>
      </c>
      <c r="P2920" t="str">
        <f>IF(A2920&lt;&gt;"",(RawData!V2920*ScoringModel!$B$24+RawData!W2920*ScoringModel!$B$25+RawData!X2920*ScoringModel!$B$26+RawData!Y2920*ScoringModel!$B$27+RawData!Z2920*ScoringModel!$B$28+RawData!AA2920*ScoringModel!$B$29+RawData!AB2920*ScoringModel!$B$30)*0.01,"")</f>
        <v/>
      </c>
      <c r="Q2920" s="19"/>
      <c r="R2920" s="19"/>
      <c r="S2920" s="19"/>
      <c r="T2920" s="19"/>
      <c r="U2920" s="19"/>
      <c r="V2920" s="19"/>
    </row>
    <row r="2921" spans="1:22" x14ac:dyDescent="0.25">
      <c r="A2921" t="str">
        <f>IF(RawData!A2921&lt;&gt;"",RawData!A2921,"")</f>
        <v/>
      </c>
      <c r="B2921" t="str">
        <f>IF(RawData!B2921&lt;&gt;"",CONCATENATE(RawData!B2921,", ",RawData!C2921),"")</f>
        <v/>
      </c>
      <c r="C2921" t="str">
        <f>IF(RawData!D2921&lt;&gt;"",RawData!D2921,"")</f>
        <v/>
      </c>
      <c r="D2921" s="28" t="str">
        <f>IF(RawData!E2921&lt;&gt;"",RawData!E2921,"")</f>
        <v/>
      </c>
      <c r="E2921" t="str">
        <f>IF(RawData!F2921&lt;&gt;"",CONCATENATE(RawData!F2921,", ",LEFT(RawData!G2921,1)),"")</f>
        <v/>
      </c>
      <c r="G2921" s="30" t="str">
        <f t="shared" si="45"/>
        <v/>
      </c>
      <c r="H2921" t="str">
        <f>IF(A2921&lt;&gt;"",VLOOKUP(G2921,ScoreRanges!$C$4:$E$8,3),"")</f>
        <v/>
      </c>
      <c r="J2921" s="30" t="str">
        <f>IF(AND(ConversionTable!$F$2&lt;&gt;"",A2921&lt;&gt;""),VLOOKUP(G2921,ConversionTable!B$2:D$402,3),"")</f>
        <v/>
      </c>
      <c r="K2921" t="str">
        <f>IF(AND(ConversionTable!$F$2&lt;&gt;"",A2921&lt;&gt;""),VLOOKUP(J2921,ConversionTable!I$4:K$7,3),"")</f>
        <v/>
      </c>
      <c r="M2921" t="str">
        <f>IF(A2921&lt;&gt;"",(RawData!AC2921*ScoringModel!$B$11+RawData!AD2921*ScoringModel!$B$21+RawData!AE2921*ScoringModel!$B$31)*0.01,"")</f>
        <v/>
      </c>
      <c r="N2921" t="str">
        <f>IF(A2921&lt;&gt;"",(RawData!H2921*ScoringModel!$B$4+RawData!I2921*ScoringModel!$B$5+RawData!J2921*ScoringModel!$B$6+RawData!K2921*ScoringModel!$B$7+RawData!L2921*ScoringModel!$B$8+RawData!M2921*ScoringModel!$B$9+RawData!N2921*ScoringModel!$B$10)*0.01,"")</f>
        <v/>
      </c>
      <c r="O2921" t="str">
        <f>IF(A2921&lt;&gt;"",(RawData!O2921*ScoringModel!$B$14+RawData!P2921*ScoringModel!$B$15+RawData!Q2921*ScoringModel!$B$16+RawData!R2921*ScoringModel!$B$17+RawData!S2921*ScoringModel!$B$18+RawData!T2921*ScoringModel!$B$19+RawData!U2921*ScoringModel!$B$20)*0.01,"")</f>
        <v/>
      </c>
      <c r="P2921" t="str">
        <f>IF(A2921&lt;&gt;"",(RawData!V2921*ScoringModel!$B$24+RawData!W2921*ScoringModel!$B$25+RawData!X2921*ScoringModel!$B$26+RawData!Y2921*ScoringModel!$B$27+RawData!Z2921*ScoringModel!$B$28+RawData!AA2921*ScoringModel!$B$29+RawData!AB2921*ScoringModel!$B$30)*0.01,"")</f>
        <v/>
      </c>
      <c r="Q2921" s="19"/>
      <c r="R2921" s="19"/>
      <c r="S2921" s="19"/>
      <c r="T2921" s="19"/>
      <c r="U2921" s="19"/>
      <c r="V2921" s="19"/>
    </row>
    <row r="2922" spans="1:22" x14ac:dyDescent="0.25">
      <c r="A2922" t="str">
        <f>IF(RawData!A2922&lt;&gt;"",RawData!A2922,"")</f>
        <v/>
      </c>
      <c r="B2922" t="str">
        <f>IF(RawData!B2922&lt;&gt;"",CONCATENATE(RawData!B2922,", ",RawData!C2922),"")</f>
        <v/>
      </c>
      <c r="C2922" t="str">
        <f>IF(RawData!D2922&lt;&gt;"",RawData!D2922,"")</f>
        <v/>
      </c>
      <c r="D2922" s="28" t="str">
        <f>IF(RawData!E2922&lt;&gt;"",RawData!E2922,"")</f>
        <v/>
      </c>
      <c r="E2922" t="str">
        <f>IF(RawData!F2922&lt;&gt;"",CONCATENATE(RawData!F2922,", ",LEFT(RawData!G2922,1)),"")</f>
        <v/>
      </c>
      <c r="G2922" s="30" t="str">
        <f t="shared" si="45"/>
        <v/>
      </c>
      <c r="H2922" t="str">
        <f>IF(A2922&lt;&gt;"",VLOOKUP(G2922,ScoreRanges!$C$4:$E$8,3),"")</f>
        <v/>
      </c>
      <c r="J2922" s="30" t="str">
        <f>IF(AND(ConversionTable!$F$2&lt;&gt;"",A2922&lt;&gt;""),VLOOKUP(G2922,ConversionTable!B$2:D$402,3),"")</f>
        <v/>
      </c>
      <c r="K2922" t="str">
        <f>IF(AND(ConversionTable!$F$2&lt;&gt;"",A2922&lt;&gt;""),VLOOKUP(J2922,ConversionTable!I$4:K$7,3),"")</f>
        <v/>
      </c>
      <c r="M2922" t="str">
        <f>IF(A2922&lt;&gt;"",(RawData!AC2922*ScoringModel!$B$11+RawData!AD2922*ScoringModel!$B$21+RawData!AE2922*ScoringModel!$B$31)*0.01,"")</f>
        <v/>
      </c>
      <c r="N2922" t="str">
        <f>IF(A2922&lt;&gt;"",(RawData!H2922*ScoringModel!$B$4+RawData!I2922*ScoringModel!$B$5+RawData!J2922*ScoringModel!$B$6+RawData!K2922*ScoringModel!$B$7+RawData!L2922*ScoringModel!$B$8+RawData!M2922*ScoringModel!$B$9+RawData!N2922*ScoringModel!$B$10)*0.01,"")</f>
        <v/>
      </c>
      <c r="O2922" t="str">
        <f>IF(A2922&lt;&gt;"",(RawData!O2922*ScoringModel!$B$14+RawData!P2922*ScoringModel!$B$15+RawData!Q2922*ScoringModel!$B$16+RawData!R2922*ScoringModel!$B$17+RawData!S2922*ScoringModel!$B$18+RawData!T2922*ScoringModel!$B$19+RawData!U2922*ScoringModel!$B$20)*0.01,"")</f>
        <v/>
      </c>
      <c r="P2922" t="str">
        <f>IF(A2922&lt;&gt;"",(RawData!V2922*ScoringModel!$B$24+RawData!W2922*ScoringModel!$B$25+RawData!X2922*ScoringModel!$B$26+RawData!Y2922*ScoringModel!$B$27+RawData!Z2922*ScoringModel!$B$28+RawData!AA2922*ScoringModel!$B$29+RawData!AB2922*ScoringModel!$B$30)*0.01,"")</f>
        <v/>
      </c>
      <c r="Q2922" s="19"/>
      <c r="R2922" s="19"/>
      <c r="S2922" s="19"/>
      <c r="T2922" s="19"/>
      <c r="U2922" s="19"/>
      <c r="V2922" s="19"/>
    </row>
    <row r="2923" spans="1:22" x14ac:dyDescent="0.25">
      <c r="A2923" t="str">
        <f>IF(RawData!A2923&lt;&gt;"",RawData!A2923,"")</f>
        <v/>
      </c>
      <c r="B2923" t="str">
        <f>IF(RawData!B2923&lt;&gt;"",CONCATENATE(RawData!B2923,", ",RawData!C2923),"")</f>
        <v/>
      </c>
      <c r="C2923" t="str">
        <f>IF(RawData!D2923&lt;&gt;"",RawData!D2923,"")</f>
        <v/>
      </c>
      <c r="D2923" s="28" t="str">
        <f>IF(RawData!E2923&lt;&gt;"",RawData!E2923,"")</f>
        <v/>
      </c>
      <c r="E2923" t="str">
        <f>IF(RawData!F2923&lt;&gt;"",CONCATENATE(RawData!F2923,", ",LEFT(RawData!G2923,1)),"")</f>
        <v/>
      </c>
      <c r="G2923" s="30" t="str">
        <f t="shared" si="45"/>
        <v/>
      </c>
      <c r="H2923" t="str">
        <f>IF(A2923&lt;&gt;"",VLOOKUP(G2923,ScoreRanges!$C$4:$E$8,3),"")</f>
        <v/>
      </c>
      <c r="J2923" s="30" t="str">
        <f>IF(AND(ConversionTable!$F$2&lt;&gt;"",A2923&lt;&gt;""),VLOOKUP(G2923,ConversionTable!B$2:D$402,3),"")</f>
        <v/>
      </c>
      <c r="K2923" t="str">
        <f>IF(AND(ConversionTable!$F$2&lt;&gt;"",A2923&lt;&gt;""),VLOOKUP(J2923,ConversionTable!I$4:K$7,3),"")</f>
        <v/>
      </c>
      <c r="M2923" t="str">
        <f>IF(A2923&lt;&gt;"",(RawData!AC2923*ScoringModel!$B$11+RawData!AD2923*ScoringModel!$B$21+RawData!AE2923*ScoringModel!$B$31)*0.01,"")</f>
        <v/>
      </c>
      <c r="N2923" t="str">
        <f>IF(A2923&lt;&gt;"",(RawData!H2923*ScoringModel!$B$4+RawData!I2923*ScoringModel!$B$5+RawData!J2923*ScoringModel!$B$6+RawData!K2923*ScoringModel!$B$7+RawData!L2923*ScoringModel!$B$8+RawData!M2923*ScoringModel!$B$9+RawData!N2923*ScoringModel!$B$10)*0.01,"")</f>
        <v/>
      </c>
      <c r="O2923" t="str">
        <f>IF(A2923&lt;&gt;"",(RawData!O2923*ScoringModel!$B$14+RawData!P2923*ScoringModel!$B$15+RawData!Q2923*ScoringModel!$B$16+RawData!R2923*ScoringModel!$B$17+RawData!S2923*ScoringModel!$B$18+RawData!T2923*ScoringModel!$B$19+RawData!U2923*ScoringModel!$B$20)*0.01,"")</f>
        <v/>
      </c>
      <c r="P2923" t="str">
        <f>IF(A2923&lt;&gt;"",(RawData!V2923*ScoringModel!$B$24+RawData!W2923*ScoringModel!$B$25+RawData!X2923*ScoringModel!$B$26+RawData!Y2923*ScoringModel!$B$27+RawData!Z2923*ScoringModel!$B$28+RawData!AA2923*ScoringModel!$B$29+RawData!AB2923*ScoringModel!$B$30)*0.01,"")</f>
        <v/>
      </c>
      <c r="Q2923" s="19"/>
      <c r="R2923" s="19"/>
      <c r="S2923" s="19"/>
      <c r="T2923" s="19"/>
      <c r="U2923" s="19"/>
      <c r="V2923" s="19"/>
    </row>
    <row r="2924" spans="1:22" x14ac:dyDescent="0.25">
      <c r="A2924" t="str">
        <f>IF(RawData!A2924&lt;&gt;"",RawData!A2924,"")</f>
        <v/>
      </c>
      <c r="B2924" t="str">
        <f>IF(RawData!B2924&lt;&gt;"",CONCATENATE(RawData!B2924,", ",RawData!C2924),"")</f>
        <v/>
      </c>
      <c r="C2924" t="str">
        <f>IF(RawData!D2924&lt;&gt;"",RawData!D2924,"")</f>
        <v/>
      </c>
      <c r="D2924" s="28" t="str">
        <f>IF(RawData!E2924&lt;&gt;"",RawData!E2924,"")</f>
        <v/>
      </c>
      <c r="E2924" t="str">
        <f>IF(RawData!F2924&lt;&gt;"",CONCATENATE(RawData!F2924,", ",LEFT(RawData!G2924,1)),"")</f>
        <v/>
      </c>
      <c r="G2924" s="30" t="str">
        <f t="shared" si="45"/>
        <v/>
      </c>
      <c r="H2924" t="str">
        <f>IF(A2924&lt;&gt;"",VLOOKUP(G2924,ScoreRanges!$C$4:$E$8,3),"")</f>
        <v/>
      </c>
      <c r="J2924" s="30" t="str">
        <f>IF(AND(ConversionTable!$F$2&lt;&gt;"",A2924&lt;&gt;""),VLOOKUP(G2924,ConversionTable!B$2:D$402,3),"")</f>
        <v/>
      </c>
      <c r="K2924" t="str">
        <f>IF(AND(ConversionTable!$F$2&lt;&gt;"",A2924&lt;&gt;""),VLOOKUP(J2924,ConversionTable!I$4:K$7,3),"")</f>
        <v/>
      </c>
      <c r="M2924" t="str">
        <f>IF(A2924&lt;&gt;"",(RawData!AC2924*ScoringModel!$B$11+RawData!AD2924*ScoringModel!$B$21+RawData!AE2924*ScoringModel!$B$31)*0.01,"")</f>
        <v/>
      </c>
      <c r="N2924" t="str">
        <f>IF(A2924&lt;&gt;"",(RawData!H2924*ScoringModel!$B$4+RawData!I2924*ScoringModel!$B$5+RawData!J2924*ScoringModel!$B$6+RawData!K2924*ScoringModel!$B$7+RawData!L2924*ScoringModel!$B$8+RawData!M2924*ScoringModel!$B$9+RawData!N2924*ScoringModel!$B$10)*0.01,"")</f>
        <v/>
      </c>
      <c r="O2924" t="str">
        <f>IF(A2924&lt;&gt;"",(RawData!O2924*ScoringModel!$B$14+RawData!P2924*ScoringModel!$B$15+RawData!Q2924*ScoringModel!$B$16+RawData!R2924*ScoringModel!$B$17+RawData!S2924*ScoringModel!$B$18+RawData!T2924*ScoringModel!$B$19+RawData!U2924*ScoringModel!$B$20)*0.01,"")</f>
        <v/>
      </c>
      <c r="P2924" t="str">
        <f>IF(A2924&lt;&gt;"",(RawData!V2924*ScoringModel!$B$24+RawData!W2924*ScoringModel!$B$25+RawData!X2924*ScoringModel!$B$26+RawData!Y2924*ScoringModel!$B$27+RawData!Z2924*ScoringModel!$B$28+RawData!AA2924*ScoringModel!$B$29+RawData!AB2924*ScoringModel!$B$30)*0.01,"")</f>
        <v/>
      </c>
      <c r="Q2924" s="19"/>
      <c r="R2924" s="19"/>
      <c r="S2924" s="19"/>
      <c r="T2924" s="19"/>
      <c r="U2924" s="19"/>
      <c r="V2924" s="19"/>
    </row>
    <row r="2925" spans="1:22" x14ac:dyDescent="0.25">
      <c r="A2925" t="str">
        <f>IF(RawData!A2925&lt;&gt;"",RawData!A2925,"")</f>
        <v/>
      </c>
      <c r="B2925" t="str">
        <f>IF(RawData!B2925&lt;&gt;"",CONCATENATE(RawData!B2925,", ",RawData!C2925),"")</f>
        <v/>
      </c>
      <c r="C2925" t="str">
        <f>IF(RawData!D2925&lt;&gt;"",RawData!D2925,"")</f>
        <v/>
      </c>
      <c r="D2925" s="28" t="str">
        <f>IF(RawData!E2925&lt;&gt;"",RawData!E2925,"")</f>
        <v/>
      </c>
      <c r="E2925" t="str">
        <f>IF(RawData!F2925&lt;&gt;"",CONCATENATE(RawData!F2925,", ",LEFT(RawData!G2925,1)),"")</f>
        <v/>
      </c>
      <c r="G2925" s="30" t="str">
        <f t="shared" si="45"/>
        <v/>
      </c>
      <c r="H2925" t="str">
        <f>IF(A2925&lt;&gt;"",VLOOKUP(G2925,ScoreRanges!$C$4:$E$8,3),"")</f>
        <v/>
      </c>
      <c r="J2925" s="30" t="str">
        <f>IF(AND(ConversionTable!$F$2&lt;&gt;"",A2925&lt;&gt;""),VLOOKUP(G2925,ConversionTable!B$2:D$402,3),"")</f>
        <v/>
      </c>
      <c r="K2925" t="str">
        <f>IF(AND(ConversionTable!$F$2&lt;&gt;"",A2925&lt;&gt;""),VLOOKUP(J2925,ConversionTable!I$4:K$7,3),"")</f>
        <v/>
      </c>
      <c r="M2925" t="str">
        <f>IF(A2925&lt;&gt;"",(RawData!AC2925*ScoringModel!$B$11+RawData!AD2925*ScoringModel!$B$21+RawData!AE2925*ScoringModel!$B$31)*0.01,"")</f>
        <v/>
      </c>
      <c r="N2925" t="str">
        <f>IF(A2925&lt;&gt;"",(RawData!H2925*ScoringModel!$B$4+RawData!I2925*ScoringModel!$B$5+RawData!J2925*ScoringModel!$B$6+RawData!K2925*ScoringModel!$B$7+RawData!L2925*ScoringModel!$B$8+RawData!M2925*ScoringModel!$B$9+RawData!N2925*ScoringModel!$B$10)*0.01,"")</f>
        <v/>
      </c>
      <c r="O2925" t="str">
        <f>IF(A2925&lt;&gt;"",(RawData!O2925*ScoringModel!$B$14+RawData!P2925*ScoringModel!$B$15+RawData!Q2925*ScoringModel!$B$16+RawData!R2925*ScoringModel!$B$17+RawData!S2925*ScoringModel!$B$18+RawData!T2925*ScoringModel!$B$19+RawData!U2925*ScoringModel!$B$20)*0.01,"")</f>
        <v/>
      </c>
      <c r="P2925" t="str">
        <f>IF(A2925&lt;&gt;"",(RawData!V2925*ScoringModel!$B$24+RawData!W2925*ScoringModel!$B$25+RawData!X2925*ScoringModel!$B$26+RawData!Y2925*ScoringModel!$B$27+RawData!Z2925*ScoringModel!$B$28+RawData!AA2925*ScoringModel!$B$29+RawData!AB2925*ScoringModel!$B$30)*0.01,"")</f>
        <v/>
      </c>
      <c r="Q2925" s="19"/>
      <c r="R2925" s="19"/>
      <c r="S2925" s="19"/>
      <c r="T2925" s="19"/>
      <c r="U2925" s="19"/>
      <c r="V2925" s="19"/>
    </row>
    <row r="2926" spans="1:22" x14ac:dyDescent="0.25">
      <c r="A2926" t="str">
        <f>IF(RawData!A2926&lt;&gt;"",RawData!A2926,"")</f>
        <v/>
      </c>
      <c r="B2926" t="str">
        <f>IF(RawData!B2926&lt;&gt;"",CONCATENATE(RawData!B2926,", ",RawData!C2926),"")</f>
        <v/>
      </c>
      <c r="C2926" t="str">
        <f>IF(RawData!D2926&lt;&gt;"",RawData!D2926,"")</f>
        <v/>
      </c>
      <c r="D2926" s="28" t="str">
        <f>IF(RawData!E2926&lt;&gt;"",RawData!E2926,"")</f>
        <v/>
      </c>
      <c r="E2926" t="str">
        <f>IF(RawData!F2926&lt;&gt;"",CONCATENATE(RawData!F2926,", ",LEFT(RawData!G2926,1)),"")</f>
        <v/>
      </c>
      <c r="G2926" s="30" t="str">
        <f t="shared" si="45"/>
        <v/>
      </c>
      <c r="H2926" t="str">
        <f>IF(A2926&lt;&gt;"",VLOOKUP(G2926,ScoreRanges!$C$4:$E$8,3),"")</f>
        <v/>
      </c>
      <c r="J2926" s="30" t="str">
        <f>IF(AND(ConversionTable!$F$2&lt;&gt;"",A2926&lt;&gt;""),VLOOKUP(G2926,ConversionTable!B$2:D$402,3),"")</f>
        <v/>
      </c>
      <c r="K2926" t="str">
        <f>IF(AND(ConversionTable!$F$2&lt;&gt;"",A2926&lt;&gt;""),VLOOKUP(J2926,ConversionTable!I$4:K$7,3),"")</f>
        <v/>
      </c>
      <c r="M2926" t="str">
        <f>IF(A2926&lt;&gt;"",(RawData!AC2926*ScoringModel!$B$11+RawData!AD2926*ScoringModel!$B$21+RawData!AE2926*ScoringModel!$B$31)*0.01,"")</f>
        <v/>
      </c>
      <c r="N2926" t="str">
        <f>IF(A2926&lt;&gt;"",(RawData!H2926*ScoringModel!$B$4+RawData!I2926*ScoringModel!$B$5+RawData!J2926*ScoringModel!$B$6+RawData!K2926*ScoringModel!$B$7+RawData!L2926*ScoringModel!$B$8+RawData!M2926*ScoringModel!$B$9+RawData!N2926*ScoringModel!$B$10)*0.01,"")</f>
        <v/>
      </c>
      <c r="O2926" t="str">
        <f>IF(A2926&lt;&gt;"",(RawData!O2926*ScoringModel!$B$14+RawData!P2926*ScoringModel!$B$15+RawData!Q2926*ScoringModel!$B$16+RawData!R2926*ScoringModel!$B$17+RawData!S2926*ScoringModel!$B$18+RawData!T2926*ScoringModel!$B$19+RawData!U2926*ScoringModel!$B$20)*0.01,"")</f>
        <v/>
      </c>
      <c r="P2926" t="str">
        <f>IF(A2926&lt;&gt;"",(RawData!V2926*ScoringModel!$B$24+RawData!W2926*ScoringModel!$B$25+RawData!X2926*ScoringModel!$B$26+RawData!Y2926*ScoringModel!$B$27+RawData!Z2926*ScoringModel!$B$28+RawData!AA2926*ScoringModel!$B$29+RawData!AB2926*ScoringModel!$B$30)*0.01,"")</f>
        <v/>
      </c>
      <c r="Q2926" s="19"/>
      <c r="R2926" s="19"/>
      <c r="S2926" s="19"/>
      <c r="T2926" s="19"/>
      <c r="U2926" s="19"/>
      <c r="V2926" s="19"/>
    </row>
    <row r="2927" spans="1:22" x14ac:dyDescent="0.25">
      <c r="A2927" t="str">
        <f>IF(RawData!A2927&lt;&gt;"",RawData!A2927,"")</f>
        <v/>
      </c>
      <c r="B2927" t="str">
        <f>IF(RawData!B2927&lt;&gt;"",CONCATENATE(RawData!B2927,", ",RawData!C2927),"")</f>
        <v/>
      </c>
      <c r="C2927" t="str">
        <f>IF(RawData!D2927&lt;&gt;"",RawData!D2927,"")</f>
        <v/>
      </c>
      <c r="D2927" s="28" t="str">
        <f>IF(RawData!E2927&lt;&gt;"",RawData!E2927,"")</f>
        <v/>
      </c>
      <c r="E2927" t="str">
        <f>IF(RawData!F2927&lt;&gt;"",CONCATENATE(RawData!F2927,", ",LEFT(RawData!G2927,1)),"")</f>
        <v/>
      </c>
      <c r="G2927" s="30" t="str">
        <f t="shared" si="45"/>
        <v/>
      </c>
      <c r="H2927" t="str">
        <f>IF(A2927&lt;&gt;"",VLOOKUP(G2927,ScoreRanges!$C$4:$E$8,3),"")</f>
        <v/>
      </c>
      <c r="J2927" s="30" t="str">
        <f>IF(AND(ConversionTable!$F$2&lt;&gt;"",A2927&lt;&gt;""),VLOOKUP(G2927,ConversionTable!B$2:D$402,3),"")</f>
        <v/>
      </c>
      <c r="K2927" t="str">
        <f>IF(AND(ConversionTable!$F$2&lt;&gt;"",A2927&lt;&gt;""),VLOOKUP(J2927,ConversionTable!I$4:K$7,3),"")</f>
        <v/>
      </c>
      <c r="M2927" t="str">
        <f>IF(A2927&lt;&gt;"",(RawData!AC2927*ScoringModel!$B$11+RawData!AD2927*ScoringModel!$B$21+RawData!AE2927*ScoringModel!$B$31)*0.01,"")</f>
        <v/>
      </c>
      <c r="N2927" t="str">
        <f>IF(A2927&lt;&gt;"",(RawData!H2927*ScoringModel!$B$4+RawData!I2927*ScoringModel!$B$5+RawData!J2927*ScoringModel!$B$6+RawData!K2927*ScoringModel!$B$7+RawData!L2927*ScoringModel!$B$8+RawData!M2927*ScoringModel!$B$9+RawData!N2927*ScoringModel!$B$10)*0.01,"")</f>
        <v/>
      </c>
      <c r="O2927" t="str">
        <f>IF(A2927&lt;&gt;"",(RawData!O2927*ScoringModel!$B$14+RawData!P2927*ScoringModel!$B$15+RawData!Q2927*ScoringModel!$B$16+RawData!R2927*ScoringModel!$B$17+RawData!S2927*ScoringModel!$B$18+RawData!T2927*ScoringModel!$B$19+RawData!U2927*ScoringModel!$B$20)*0.01,"")</f>
        <v/>
      </c>
      <c r="P2927" t="str">
        <f>IF(A2927&lt;&gt;"",(RawData!V2927*ScoringModel!$B$24+RawData!W2927*ScoringModel!$B$25+RawData!X2927*ScoringModel!$B$26+RawData!Y2927*ScoringModel!$B$27+RawData!Z2927*ScoringModel!$B$28+RawData!AA2927*ScoringModel!$B$29+RawData!AB2927*ScoringModel!$B$30)*0.01,"")</f>
        <v/>
      </c>
      <c r="Q2927" s="19"/>
      <c r="R2927" s="19"/>
      <c r="S2927" s="19"/>
      <c r="T2927" s="19"/>
      <c r="U2927" s="19"/>
      <c r="V2927" s="19"/>
    </row>
    <row r="2928" spans="1:22" x14ac:dyDescent="0.25">
      <c r="A2928" t="str">
        <f>IF(RawData!A2928&lt;&gt;"",RawData!A2928,"")</f>
        <v/>
      </c>
      <c r="B2928" t="str">
        <f>IF(RawData!B2928&lt;&gt;"",CONCATENATE(RawData!B2928,", ",RawData!C2928),"")</f>
        <v/>
      </c>
      <c r="C2928" t="str">
        <f>IF(RawData!D2928&lt;&gt;"",RawData!D2928,"")</f>
        <v/>
      </c>
      <c r="D2928" s="28" t="str">
        <f>IF(RawData!E2928&lt;&gt;"",RawData!E2928,"")</f>
        <v/>
      </c>
      <c r="E2928" t="str">
        <f>IF(RawData!F2928&lt;&gt;"",CONCATENATE(RawData!F2928,", ",LEFT(RawData!G2928,1)),"")</f>
        <v/>
      </c>
      <c r="G2928" s="30" t="str">
        <f t="shared" si="45"/>
        <v/>
      </c>
      <c r="H2928" t="str">
        <f>IF(A2928&lt;&gt;"",VLOOKUP(G2928,ScoreRanges!$C$4:$E$8,3),"")</f>
        <v/>
      </c>
      <c r="J2928" s="30" t="str">
        <f>IF(AND(ConversionTable!$F$2&lt;&gt;"",A2928&lt;&gt;""),VLOOKUP(G2928,ConversionTable!B$2:D$402,3),"")</f>
        <v/>
      </c>
      <c r="K2928" t="str">
        <f>IF(AND(ConversionTable!$F$2&lt;&gt;"",A2928&lt;&gt;""),VLOOKUP(J2928,ConversionTable!I$4:K$7,3),"")</f>
        <v/>
      </c>
      <c r="M2928" t="str">
        <f>IF(A2928&lt;&gt;"",(RawData!AC2928*ScoringModel!$B$11+RawData!AD2928*ScoringModel!$B$21+RawData!AE2928*ScoringModel!$B$31)*0.01,"")</f>
        <v/>
      </c>
      <c r="N2928" t="str">
        <f>IF(A2928&lt;&gt;"",(RawData!H2928*ScoringModel!$B$4+RawData!I2928*ScoringModel!$B$5+RawData!J2928*ScoringModel!$B$6+RawData!K2928*ScoringModel!$B$7+RawData!L2928*ScoringModel!$B$8+RawData!M2928*ScoringModel!$B$9+RawData!N2928*ScoringModel!$B$10)*0.01,"")</f>
        <v/>
      </c>
      <c r="O2928" t="str">
        <f>IF(A2928&lt;&gt;"",(RawData!O2928*ScoringModel!$B$14+RawData!P2928*ScoringModel!$B$15+RawData!Q2928*ScoringModel!$B$16+RawData!R2928*ScoringModel!$B$17+RawData!S2928*ScoringModel!$B$18+RawData!T2928*ScoringModel!$B$19+RawData!U2928*ScoringModel!$B$20)*0.01,"")</f>
        <v/>
      </c>
      <c r="P2928" t="str">
        <f>IF(A2928&lt;&gt;"",(RawData!V2928*ScoringModel!$B$24+RawData!W2928*ScoringModel!$B$25+RawData!X2928*ScoringModel!$B$26+RawData!Y2928*ScoringModel!$B$27+RawData!Z2928*ScoringModel!$B$28+RawData!AA2928*ScoringModel!$B$29+RawData!AB2928*ScoringModel!$B$30)*0.01,"")</f>
        <v/>
      </c>
      <c r="Q2928" s="19"/>
      <c r="R2928" s="19"/>
      <c r="S2928" s="19"/>
      <c r="T2928" s="19"/>
      <c r="U2928" s="19"/>
      <c r="V2928" s="19"/>
    </row>
    <row r="2929" spans="1:22" x14ac:dyDescent="0.25">
      <c r="A2929" t="str">
        <f>IF(RawData!A2929&lt;&gt;"",RawData!A2929,"")</f>
        <v/>
      </c>
      <c r="B2929" t="str">
        <f>IF(RawData!B2929&lt;&gt;"",CONCATENATE(RawData!B2929,", ",RawData!C2929),"")</f>
        <v/>
      </c>
      <c r="C2929" t="str">
        <f>IF(RawData!D2929&lt;&gt;"",RawData!D2929,"")</f>
        <v/>
      </c>
      <c r="D2929" s="28" t="str">
        <f>IF(RawData!E2929&lt;&gt;"",RawData!E2929,"")</f>
        <v/>
      </c>
      <c r="E2929" t="str">
        <f>IF(RawData!F2929&lt;&gt;"",CONCATENATE(RawData!F2929,", ",LEFT(RawData!G2929,1)),"")</f>
        <v/>
      </c>
      <c r="G2929" s="30" t="str">
        <f t="shared" si="45"/>
        <v/>
      </c>
      <c r="H2929" t="str">
        <f>IF(A2929&lt;&gt;"",VLOOKUP(G2929,ScoreRanges!$C$4:$E$8,3),"")</f>
        <v/>
      </c>
      <c r="J2929" s="30" t="str">
        <f>IF(AND(ConversionTable!$F$2&lt;&gt;"",A2929&lt;&gt;""),VLOOKUP(G2929,ConversionTable!B$2:D$402,3),"")</f>
        <v/>
      </c>
      <c r="K2929" t="str">
        <f>IF(AND(ConversionTable!$F$2&lt;&gt;"",A2929&lt;&gt;""),VLOOKUP(J2929,ConversionTable!I$4:K$7,3),"")</f>
        <v/>
      </c>
      <c r="M2929" t="str">
        <f>IF(A2929&lt;&gt;"",(RawData!AC2929*ScoringModel!$B$11+RawData!AD2929*ScoringModel!$B$21+RawData!AE2929*ScoringModel!$B$31)*0.01,"")</f>
        <v/>
      </c>
      <c r="N2929" t="str">
        <f>IF(A2929&lt;&gt;"",(RawData!H2929*ScoringModel!$B$4+RawData!I2929*ScoringModel!$B$5+RawData!J2929*ScoringModel!$B$6+RawData!K2929*ScoringModel!$B$7+RawData!L2929*ScoringModel!$B$8+RawData!M2929*ScoringModel!$B$9+RawData!N2929*ScoringModel!$B$10)*0.01,"")</f>
        <v/>
      </c>
      <c r="O2929" t="str">
        <f>IF(A2929&lt;&gt;"",(RawData!O2929*ScoringModel!$B$14+RawData!P2929*ScoringModel!$B$15+RawData!Q2929*ScoringModel!$B$16+RawData!R2929*ScoringModel!$B$17+RawData!S2929*ScoringModel!$B$18+RawData!T2929*ScoringModel!$B$19+RawData!U2929*ScoringModel!$B$20)*0.01,"")</f>
        <v/>
      </c>
      <c r="P2929" t="str">
        <f>IF(A2929&lt;&gt;"",(RawData!V2929*ScoringModel!$B$24+RawData!W2929*ScoringModel!$B$25+RawData!X2929*ScoringModel!$B$26+RawData!Y2929*ScoringModel!$B$27+RawData!Z2929*ScoringModel!$B$28+RawData!AA2929*ScoringModel!$B$29+RawData!AB2929*ScoringModel!$B$30)*0.01,"")</f>
        <v/>
      </c>
      <c r="Q2929" s="19"/>
      <c r="R2929" s="19"/>
      <c r="S2929" s="19"/>
      <c r="T2929" s="19"/>
      <c r="U2929" s="19"/>
      <c r="V2929" s="19"/>
    </row>
    <row r="2930" spans="1:22" x14ac:dyDescent="0.25">
      <c r="A2930" t="str">
        <f>IF(RawData!A2930&lt;&gt;"",RawData!A2930,"")</f>
        <v/>
      </c>
      <c r="B2930" t="str">
        <f>IF(RawData!B2930&lt;&gt;"",CONCATENATE(RawData!B2930,", ",RawData!C2930),"")</f>
        <v/>
      </c>
      <c r="C2930" t="str">
        <f>IF(RawData!D2930&lt;&gt;"",RawData!D2930,"")</f>
        <v/>
      </c>
      <c r="D2930" s="28" t="str">
        <f>IF(RawData!E2930&lt;&gt;"",RawData!E2930,"")</f>
        <v/>
      </c>
      <c r="E2930" t="str">
        <f>IF(RawData!F2930&lt;&gt;"",CONCATENATE(RawData!F2930,", ",LEFT(RawData!G2930,1)),"")</f>
        <v/>
      </c>
      <c r="G2930" s="30" t="str">
        <f t="shared" si="45"/>
        <v/>
      </c>
      <c r="H2930" t="str">
        <f>IF(A2930&lt;&gt;"",VLOOKUP(G2930,ScoreRanges!$C$4:$E$8,3),"")</f>
        <v/>
      </c>
      <c r="J2930" s="30" t="str">
        <f>IF(AND(ConversionTable!$F$2&lt;&gt;"",A2930&lt;&gt;""),VLOOKUP(G2930,ConversionTable!B$2:D$402,3),"")</f>
        <v/>
      </c>
      <c r="K2930" t="str">
        <f>IF(AND(ConversionTable!$F$2&lt;&gt;"",A2930&lt;&gt;""),VLOOKUP(J2930,ConversionTable!I$4:K$7,3),"")</f>
        <v/>
      </c>
      <c r="M2930" t="str">
        <f>IF(A2930&lt;&gt;"",(RawData!AC2930*ScoringModel!$B$11+RawData!AD2930*ScoringModel!$B$21+RawData!AE2930*ScoringModel!$B$31)*0.01,"")</f>
        <v/>
      </c>
      <c r="N2930" t="str">
        <f>IF(A2930&lt;&gt;"",(RawData!H2930*ScoringModel!$B$4+RawData!I2930*ScoringModel!$B$5+RawData!J2930*ScoringModel!$B$6+RawData!K2930*ScoringModel!$B$7+RawData!L2930*ScoringModel!$B$8+RawData!M2930*ScoringModel!$B$9+RawData!N2930*ScoringModel!$B$10)*0.01,"")</f>
        <v/>
      </c>
      <c r="O2930" t="str">
        <f>IF(A2930&lt;&gt;"",(RawData!O2930*ScoringModel!$B$14+RawData!P2930*ScoringModel!$B$15+RawData!Q2930*ScoringModel!$B$16+RawData!R2930*ScoringModel!$B$17+RawData!S2930*ScoringModel!$B$18+RawData!T2930*ScoringModel!$B$19+RawData!U2930*ScoringModel!$B$20)*0.01,"")</f>
        <v/>
      </c>
      <c r="P2930" t="str">
        <f>IF(A2930&lt;&gt;"",(RawData!V2930*ScoringModel!$B$24+RawData!W2930*ScoringModel!$B$25+RawData!X2930*ScoringModel!$B$26+RawData!Y2930*ScoringModel!$B$27+RawData!Z2930*ScoringModel!$B$28+RawData!AA2930*ScoringModel!$B$29+RawData!AB2930*ScoringModel!$B$30)*0.01,"")</f>
        <v/>
      </c>
      <c r="Q2930" s="19"/>
      <c r="R2930" s="19"/>
      <c r="S2930" s="19"/>
      <c r="T2930" s="19"/>
      <c r="U2930" s="19"/>
      <c r="V2930" s="19"/>
    </row>
    <row r="2931" spans="1:22" x14ac:dyDescent="0.25">
      <c r="A2931" t="str">
        <f>IF(RawData!A2931&lt;&gt;"",RawData!A2931,"")</f>
        <v/>
      </c>
      <c r="B2931" t="str">
        <f>IF(RawData!B2931&lt;&gt;"",CONCATENATE(RawData!B2931,", ",RawData!C2931),"")</f>
        <v/>
      </c>
      <c r="C2931" t="str">
        <f>IF(RawData!D2931&lt;&gt;"",RawData!D2931,"")</f>
        <v/>
      </c>
      <c r="D2931" s="28" t="str">
        <f>IF(RawData!E2931&lt;&gt;"",RawData!E2931,"")</f>
        <v/>
      </c>
      <c r="E2931" t="str">
        <f>IF(RawData!F2931&lt;&gt;"",CONCATENATE(RawData!F2931,", ",LEFT(RawData!G2931,1)),"")</f>
        <v/>
      </c>
      <c r="G2931" s="30" t="str">
        <f t="shared" si="45"/>
        <v/>
      </c>
      <c r="H2931" t="str">
        <f>IF(A2931&lt;&gt;"",VLOOKUP(G2931,ScoreRanges!$C$4:$E$8,3),"")</f>
        <v/>
      </c>
      <c r="J2931" s="30" t="str">
        <f>IF(AND(ConversionTable!$F$2&lt;&gt;"",A2931&lt;&gt;""),VLOOKUP(G2931,ConversionTable!B$2:D$402,3),"")</f>
        <v/>
      </c>
      <c r="K2931" t="str">
        <f>IF(AND(ConversionTable!$F$2&lt;&gt;"",A2931&lt;&gt;""),VLOOKUP(J2931,ConversionTable!I$4:K$7,3),"")</f>
        <v/>
      </c>
      <c r="M2931" t="str">
        <f>IF(A2931&lt;&gt;"",(RawData!AC2931*ScoringModel!$B$11+RawData!AD2931*ScoringModel!$B$21+RawData!AE2931*ScoringModel!$B$31)*0.01,"")</f>
        <v/>
      </c>
      <c r="N2931" t="str">
        <f>IF(A2931&lt;&gt;"",(RawData!H2931*ScoringModel!$B$4+RawData!I2931*ScoringModel!$B$5+RawData!J2931*ScoringModel!$B$6+RawData!K2931*ScoringModel!$B$7+RawData!L2931*ScoringModel!$B$8+RawData!M2931*ScoringModel!$B$9+RawData!N2931*ScoringModel!$B$10)*0.01,"")</f>
        <v/>
      </c>
      <c r="O2931" t="str">
        <f>IF(A2931&lt;&gt;"",(RawData!O2931*ScoringModel!$B$14+RawData!P2931*ScoringModel!$B$15+RawData!Q2931*ScoringModel!$B$16+RawData!R2931*ScoringModel!$B$17+RawData!S2931*ScoringModel!$B$18+RawData!T2931*ScoringModel!$B$19+RawData!U2931*ScoringModel!$B$20)*0.01,"")</f>
        <v/>
      </c>
      <c r="P2931" t="str">
        <f>IF(A2931&lt;&gt;"",(RawData!V2931*ScoringModel!$B$24+RawData!W2931*ScoringModel!$B$25+RawData!X2931*ScoringModel!$B$26+RawData!Y2931*ScoringModel!$B$27+RawData!Z2931*ScoringModel!$B$28+RawData!AA2931*ScoringModel!$B$29+RawData!AB2931*ScoringModel!$B$30)*0.01,"")</f>
        <v/>
      </c>
      <c r="Q2931" s="19"/>
      <c r="R2931" s="19"/>
      <c r="S2931" s="19"/>
      <c r="T2931" s="19"/>
      <c r="U2931" s="19"/>
      <c r="V2931" s="19"/>
    </row>
    <row r="2932" spans="1:22" x14ac:dyDescent="0.25">
      <c r="A2932" t="str">
        <f>IF(RawData!A2932&lt;&gt;"",RawData!A2932,"")</f>
        <v/>
      </c>
      <c r="B2932" t="str">
        <f>IF(RawData!B2932&lt;&gt;"",CONCATENATE(RawData!B2932,", ",RawData!C2932),"")</f>
        <v/>
      </c>
      <c r="C2932" t="str">
        <f>IF(RawData!D2932&lt;&gt;"",RawData!D2932,"")</f>
        <v/>
      </c>
      <c r="D2932" s="28" t="str">
        <f>IF(RawData!E2932&lt;&gt;"",RawData!E2932,"")</f>
        <v/>
      </c>
      <c r="E2932" t="str">
        <f>IF(RawData!F2932&lt;&gt;"",CONCATENATE(RawData!F2932,", ",LEFT(RawData!G2932,1)),"")</f>
        <v/>
      </c>
      <c r="G2932" s="30" t="str">
        <f t="shared" si="45"/>
        <v/>
      </c>
      <c r="H2932" t="str">
        <f>IF(A2932&lt;&gt;"",VLOOKUP(G2932,ScoreRanges!$C$4:$E$8,3),"")</f>
        <v/>
      </c>
      <c r="J2932" s="30" t="str">
        <f>IF(AND(ConversionTable!$F$2&lt;&gt;"",A2932&lt;&gt;""),VLOOKUP(G2932,ConversionTable!B$2:D$402,3),"")</f>
        <v/>
      </c>
      <c r="K2932" t="str">
        <f>IF(AND(ConversionTable!$F$2&lt;&gt;"",A2932&lt;&gt;""),VLOOKUP(J2932,ConversionTable!I$4:K$7,3),"")</f>
        <v/>
      </c>
      <c r="M2932" t="str">
        <f>IF(A2932&lt;&gt;"",(RawData!AC2932*ScoringModel!$B$11+RawData!AD2932*ScoringModel!$B$21+RawData!AE2932*ScoringModel!$B$31)*0.01,"")</f>
        <v/>
      </c>
      <c r="N2932" t="str">
        <f>IF(A2932&lt;&gt;"",(RawData!H2932*ScoringModel!$B$4+RawData!I2932*ScoringModel!$B$5+RawData!J2932*ScoringModel!$B$6+RawData!K2932*ScoringModel!$B$7+RawData!L2932*ScoringModel!$B$8+RawData!M2932*ScoringModel!$B$9+RawData!N2932*ScoringModel!$B$10)*0.01,"")</f>
        <v/>
      </c>
      <c r="O2932" t="str">
        <f>IF(A2932&lt;&gt;"",(RawData!O2932*ScoringModel!$B$14+RawData!P2932*ScoringModel!$B$15+RawData!Q2932*ScoringModel!$B$16+RawData!R2932*ScoringModel!$B$17+RawData!S2932*ScoringModel!$B$18+RawData!T2932*ScoringModel!$B$19+RawData!U2932*ScoringModel!$B$20)*0.01,"")</f>
        <v/>
      </c>
      <c r="P2932" t="str">
        <f>IF(A2932&lt;&gt;"",(RawData!V2932*ScoringModel!$B$24+RawData!W2932*ScoringModel!$B$25+RawData!X2932*ScoringModel!$B$26+RawData!Y2932*ScoringModel!$B$27+RawData!Z2932*ScoringModel!$B$28+RawData!AA2932*ScoringModel!$B$29+RawData!AB2932*ScoringModel!$B$30)*0.01,"")</f>
        <v/>
      </c>
      <c r="Q2932" s="19"/>
      <c r="R2932" s="19"/>
      <c r="S2932" s="19"/>
      <c r="T2932" s="19"/>
      <c r="U2932" s="19"/>
      <c r="V2932" s="19"/>
    </row>
    <row r="2933" spans="1:22" x14ac:dyDescent="0.25">
      <c r="A2933" t="str">
        <f>IF(RawData!A2933&lt;&gt;"",RawData!A2933,"")</f>
        <v/>
      </c>
      <c r="B2933" t="str">
        <f>IF(RawData!B2933&lt;&gt;"",CONCATENATE(RawData!B2933,", ",RawData!C2933),"")</f>
        <v/>
      </c>
      <c r="C2933" t="str">
        <f>IF(RawData!D2933&lt;&gt;"",RawData!D2933,"")</f>
        <v/>
      </c>
      <c r="D2933" s="28" t="str">
        <f>IF(RawData!E2933&lt;&gt;"",RawData!E2933,"")</f>
        <v/>
      </c>
      <c r="E2933" t="str">
        <f>IF(RawData!F2933&lt;&gt;"",CONCATENATE(RawData!F2933,", ",LEFT(RawData!G2933,1)),"")</f>
        <v/>
      </c>
      <c r="G2933" s="30" t="str">
        <f t="shared" si="45"/>
        <v/>
      </c>
      <c r="H2933" t="str">
        <f>IF(A2933&lt;&gt;"",VLOOKUP(G2933,ScoreRanges!$C$4:$E$8,3),"")</f>
        <v/>
      </c>
      <c r="J2933" s="30" t="str">
        <f>IF(AND(ConversionTable!$F$2&lt;&gt;"",A2933&lt;&gt;""),VLOOKUP(G2933,ConversionTable!B$2:D$402,3),"")</f>
        <v/>
      </c>
      <c r="K2933" t="str">
        <f>IF(AND(ConversionTable!$F$2&lt;&gt;"",A2933&lt;&gt;""),VLOOKUP(J2933,ConversionTable!I$4:K$7,3),"")</f>
        <v/>
      </c>
      <c r="M2933" t="str">
        <f>IF(A2933&lt;&gt;"",(RawData!AC2933*ScoringModel!$B$11+RawData!AD2933*ScoringModel!$B$21+RawData!AE2933*ScoringModel!$B$31)*0.01,"")</f>
        <v/>
      </c>
      <c r="N2933" t="str">
        <f>IF(A2933&lt;&gt;"",(RawData!H2933*ScoringModel!$B$4+RawData!I2933*ScoringModel!$B$5+RawData!J2933*ScoringModel!$B$6+RawData!K2933*ScoringModel!$B$7+RawData!L2933*ScoringModel!$B$8+RawData!M2933*ScoringModel!$B$9+RawData!N2933*ScoringModel!$B$10)*0.01,"")</f>
        <v/>
      </c>
      <c r="O2933" t="str">
        <f>IF(A2933&lt;&gt;"",(RawData!O2933*ScoringModel!$B$14+RawData!P2933*ScoringModel!$B$15+RawData!Q2933*ScoringModel!$B$16+RawData!R2933*ScoringModel!$B$17+RawData!S2933*ScoringModel!$B$18+RawData!T2933*ScoringModel!$B$19+RawData!U2933*ScoringModel!$B$20)*0.01,"")</f>
        <v/>
      </c>
      <c r="P2933" t="str">
        <f>IF(A2933&lt;&gt;"",(RawData!V2933*ScoringModel!$B$24+RawData!W2933*ScoringModel!$B$25+RawData!X2933*ScoringModel!$B$26+RawData!Y2933*ScoringModel!$B$27+RawData!Z2933*ScoringModel!$B$28+RawData!AA2933*ScoringModel!$B$29+RawData!AB2933*ScoringModel!$B$30)*0.01,"")</f>
        <v/>
      </c>
      <c r="Q2933" s="19"/>
      <c r="R2933" s="19"/>
      <c r="S2933" s="19"/>
      <c r="T2933" s="19"/>
      <c r="U2933" s="19"/>
      <c r="V2933" s="19"/>
    </row>
    <row r="2934" spans="1:22" x14ac:dyDescent="0.25">
      <c r="A2934" t="str">
        <f>IF(RawData!A2934&lt;&gt;"",RawData!A2934,"")</f>
        <v/>
      </c>
      <c r="B2934" t="str">
        <f>IF(RawData!B2934&lt;&gt;"",CONCATENATE(RawData!B2934,", ",RawData!C2934),"")</f>
        <v/>
      </c>
      <c r="C2934" t="str">
        <f>IF(RawData!D2934&lt;&gt;"",RawData!D2934,"")</f>
        <v/>
      </c>
      <c r="D2934" s="28" t="str">
        <f>IF(RawData!E2934&lt;&gt;"",RawData!E2934,"")</f>
        <v/>
      </c>
      <c r="E2934" t="str">
        <f>IF(RawData!F2934&lt;&gt;"",CONCATENATE(RawData!F2934,", ",LEFT(RawData!G2934,1)),"")</f>
        <v/>
      </c>
      <c r="G2934" s="30" t="str">
        <f t="shared" si="45"/>
        <v/>
      </c>
      <c r="H2934" t="str">
        <f>IF(A2934&lt;&gt;"",VLOOKUP(G2934,ScoreRanges!$C$4:$E$8,3),"")</f>
        <v/>
      </c>
      <c r="J2934" s="30" t="str">
        <f>IF(AND(ConversionTable!$F$2&lt;&gt;"",A2934&lt;&gt;""),VLOOKUP(G2934,ConversionTable!B$2:D$402,3),"")</f>
        <v/>
      </c>
      <c r="K2934" t="str">
        <f>IF(AND(ConversionTable!$F$2&lt;&gt;"",A2934&lt;&gt;""),VLOOKUP(J2934,ConversionTable!I$4:K$7,3),"")</f>
        <v/>
      </c>
      <c r="M2934" t="str">
        <f>IF(A2934&lt;&gt;"",(RawData!AC2934*ScoringModel!$B$11+RawData!AD2934*ScoringModel!$B$21+RawData!AE2934*ScoringModel!$B$31)*0.01,"")</f>
        <v/>
      </c>
      <c r="N2934" t="str">
        <f>IF(A2934&lt;&gt;"",(RawData!H2934*ScoringModel!$B$4+RawData!I2934*ScoringModel!$B$5+RawData!J2934*ScoringModel!$B$6+RawData!K2934*ScoringModel!$B$7+RawData!L2934*ScoringModel!$B$8+RawData!M2934*ScoringModel!$B$9+RawData!N2934*ScoringModel!$B$10)*0.01,"")</f>
        <v/>
      </c>
      <c r="O2934" t="str">
        <f>IF(A2934&lt;&gt;"",(RawData!O2934*ScoringModel!$B$14+RawData!P2934*ScoringModel!$B$15+RawData!Q2934*ScoringModel!$B$16+RawData!R2934*ScoringModel!$B$17+RawData!S2934*ScoringModel!$B$18+RawData!T2934*ScoringModel!$B$19+RawData!U2934*ScoringModel!$B$20)*0.01,"")</f>
        <v/>
      </c>
      <c r="P2934" t="str">
        <f>IF(A2934&lt;&gt;"",(RawData!V2934*ScoringModel!$B$24+RawData!W2934*ScoringModel!$B$25+RawData!X2934*ScoringModel!$B$26+RawData!Y2934*ScoringModel!$B$27+RawData!Z2934*ScoringModel!$B$28+RawData!AA2934*ScoringModel!$B$29+RawData!AB2934*ScoringModel!$B$30)*0.01,"")</f>
        <v/>
      </c>
      <c r="Q2934" s="19"/>
      <c r="R2934" s="19"/>
      <c r="S2934" s="19"/>
      <c r="T2934" s="19"/>
      <c r="U2934" s="19"/>
      <c r="V2934" s="19"/>
    </row>
    <row r="2935" spans="1:22" x14ac:dyDescent="0.25">
      <c r="A2935" t="str">
        <f>IF(RawData!A2935&lt;&gt;"",RawData!A2935,"")</f>
        <v/>
      </c>
      <c r="B2935" t="str">
        <f>IF(RawData!B2935&lt;&gt;"",CONCATENATE(RawData!B2935,", ",RawData!C2935),"")</f>
        <v/>
      </c>
      <c r="C2935" t="str">
        <f>IF(RawData!D2935&lt;&gt;"",RawData!D2935,"")</f>
        <v/>
      </c>
      <c r="D2935" s="28" t="str">
        <f>IF(RawData!E2935&lt;&gt;"",RawData!E2935,"")</f>
        <v/>
      </c>
      <c r="E2935" t="str">
        <f>IF(RawData!F2935&lt;&gt;"",CONCATENATE(RawData!F2935,", ",LEFT(RawData!G2935,1)),"")</f>
        <v/>
      </c>
      <c r="G2935" s="30" t="str">
        <f t="shared" si="45"/>
        <v/>
      </c>
      <c r="H2935" t="str">
        <f>IF(A2935&lt;&gt;"",VLOOKUP(G2935,ScoreRanges!$C$4:$E$8,3),"")</f>
        <v/>
      </c>
      <c r="J2935" s="30" t="str">
        <f>IF(AND(ConversionTable!$F$2&lt;&gt;"",A2935&lt;&gt;""),VLOOKUP(G2935,ConversionTable!B$2:D$402,3),"")</f>
        <v/>
      </c>
      <c r="K2935" t="str">
        <f>IF(AND(ConversionTable!$F$2&lt;&gt;"",A2935&lt;&gt;""),VLOOKUP(J2935,ConversionTable!I$4:K$7,3),"")</f>
        <v/>
      </c>
      <c r="M2935" t="str">
        <f>IF(A2935&lt;&gt;"",(RawData!AC2935*ScoringModel!$B$11+RawData!AD2935*ScoringModel!$B$21+RawData!AE2935*ScoringModel!$B$31)*0.01,"")</f>
        <v/>
      </c>
      <c r="N2935" t="str">
        <f>IF(A2935&lt;&gt;"",(RawData!H2935*ScoringModel!$B$4+RawData!I2935*ScoringModel!$B$5+RawData!J2935*ScoringModel!$B$6+RawData!K2935*ScoringModel!$B$7+RawData!L2935*ScoringModel!$B$8+RawData!M2935*ScoringModel!$B$9+RawData!N2935*ScoringModel!$B$10)*0.01,"")</f>
        <v/>
      </c>
      <c r="O2935" t="str">
        <f>IF(A2935&lt;&gt;"",(RawData!O2935*ScoringModel!$B$14+RawData!P2935*ScoringModel!$B$15+RawData!Q2935*ScoringModel!$B$16+RawData!R2935*ScoringModel!$B$17+RawData!S2935*ScoringModel!$B$18+RawData!T2935*ScoringModel!$B$19+RawData!U2935*ScoringModel!$B$20)*0.01,"")</f>
        <v/>
      </c>
      <c r="P2935" t="str">
        <f>IF(A2935&lt;&gt;"",(RawData!V2935*ScoringModel!$B$24+RawData!W2935*ScoringModel!$B$25+RawData!X2935*ScoringModel!$B$26+RawData!Y2935*ScoringModel!$B$27+RawData!Z2935*ScoringModel!$B$28+RawData!AA2935*ScoringModel!$B$29+RawData!AB2935*ScoringModel!$B$30)*0.01,"")</f>
        <v/>
      </c>
      <c r="Q2935" s="19"/>
      <c r="R2935" s="19"/>
      <c r="S2935" s="19"/>
      <c r="T2935" s="19"/>
      <c r="U2935" s="19"/>
      <c r="V2935" s="19"/>
    </row>
    <row r="2936" spans="1:22" x14ac:dyDescent="0.25">
      <c r="A2936" t="str">
        <f>IF(RawData!A2936&lt;&gt;"",RawData!A2936,"")</f>
        <v/>
      </c>
      <c r="B2936" t="str">
        <f>IF(RawData!B2936&lt;&gt;"",CONCATENATE(RawData!B2936,", ",RawData!C2936),"")</f>
        <v/>
      </c>
      <c r="C2936" t="str">
        <f>IF(RawData!D2936&lt;&gt;"",RawData!D2936,"")</f>
        <v/>
      </c>
      <c r="D2936" s="28" t="str">
        <f>IF(RawData!E2936&lt;&gt;"",RawData!E2936,"")</f>
        <v/>
      </c>
      <c r="E2936" t="str">
        <f>IF(RawData!F2936&lt;&gt;"",CONCATENATE(RawData!F2936,", ",LEFT(RawData!G2936,1)),"")</f>
        <v/>
      </c>
      <c r="G2936" s="30" t="str">
        <f t="shared" si="45"/>
        <v/>
      </c>
      <c r="H2936" t="str">
        <f>IF(A2936&lt;&gt;"",VLOOKUP(G2936,ScoreRanges!$C$4:$E$8,3),"")</f>
        <v/>
      </c>
      <c r="J2936" s="30" t="str">
        <f>IF(AND(ConversionTable!$F$2&lt;&gt;"",A2936&lt;&gt;""),VLOOKUP(G2936,ConversionTable!B$2:D$402,3),"")</f>
        <v/>
      </c>
      <c r="K2936" t="str">
        <f>IF(AND(ConversionTable!$F$2&lt;&gt;"",A2936&lt;&gt;""),VLOOKUP(J2936,ConversionTable!I$4:K$7,3),"")</f>
        <v/>
      </c>
      <c r="M2936" t="str">
        <f>IF(A2936&lt;&gt;"",(RawData!AC2936*ScoringModel!$B$11+RawData!AD2936*ScoringModel!$B$21+RawData!AE2936*ScoringModel!$B$31)*0.01,"")</f>
        <v/>
      </c>
      <c r="N2936" t="str">
        <f>IF(A2936&lt;&gt;"",(RawData!H2936*ScoringModel!$B$4+RawData!I2936*ScoringModel!$B$5+RawData!J2936*ScoringModel!$B$6+RawData!K2936*ScoringModel!$B$7+RawData!L2936*ScoringModel!$B$8+RawData!M2936*ScoringModel!$B$9+RawData!N2936*ScoringModel!$B$10)*0.01,"")</f>
        <v/>
      </c>
      <c r="O2936" t="str">
        <f>IF(A2936&lt;&gt;"",(RawData!O2936*ScoringModel!$B$14+RawData!P2936*ScoringModel!$B$15+RawData!Q2936*ScoringModel!$B$16+RawData!R2936*ScoringModel!$B$17+RawData!S2936*ScoringModel!$B$18+RawData!T2936*ScoringModel!$B$19+RawData!U2936*ScoringModel!$B$20)*0.01,"")</f>
        <v/>
      </c>
      <c r="P2936" t="str">
        <f>IF(A2936&lt;&gt;"",(RawData!V2936*ScoringModel!$B$24+RawData!W2936*ScoringModel!$B$25+RawData!X2936*ScoringModel!$B$26+RawData!Y2936*ScoringModel!$B$27+RawData!Z2936*ScoringModel!$B$28+RawData!AA2936*ScoringModel!$B$29+RawData!AB2936*ScoringModel!$B$30)*0.01,"")</f>
        <v/>
      </c>
      <c r="Q2936" s="19"/>
      <c r="R2936" s="19"/>
      <c r="S2936" s="19"/>
      <c r="T2936" s="19"/>
      <c r="U2936" s="19"/>
      <c r="V2936" s="19"/>
    </row>
    <row r="2937" spans="1:22" x14ac:dyDescent="0.25">
      <c r="A2937" t="str">
        <f>IF(RawData!A2937&lt;&gt;"",RawData!A2937,"")</f>
        <v/>
      </c>
      <c r="B2937" t="str">
        <f>IF(RawData!B2937&lt;&gt;"",CONCATENATE(RawData!B2937,", ",RawData!C2937),"")</f>
        <v/>
      </c>
      <c r="C2937" t="str">
        <f>IF(RawData!D2937&lt;&gt;"",RawData!D2937,"")</f>
        <v/>
      </c>
      <c r="D2937" s="28" t="str">
        <f>IF(RawData!E2937&lt;&gt;"",RawData!E2937,"")</f>
        <v/>
      </c>
      <c r="E2937" t="str">
        <f>IF(RawData!F2937&lt;&gt;"",CONCATENATE(RawData!F2937,", ",LEFT(RawData!G2937,1)),"")</f>
        <v/>
      </c>
      <c r="G2937" s="30" t="str">
        <f t="shared" si="45"/>
        <v/>
      </c>
      <c r="H2937" t="str">
        <f>IF(A2937&lt;&gt;"",VLOOKUP(G2937,ScoreRanges!$C$4:$E$8,3),"")</f>
        <v/>
      </c>
      <c r="J2937" s="30" t="str">
        <f>IF(AND(ConversionTable!$F$2&lt;&gt;"",A2937&lt;&gt;""),VLOOKUP(G2937,ConversionTable!B$2:D$402,3),"")</f>
        <v/>
      </c>
      <c r="K2937" t="str">
        <f>IF(AND(ConversionTable!$F$2&lt;&gt;"",A2937&lt;&gt;""),VLOOKUP(J2937,ConversionTable!I$4:K$7,3),"")</f>
        <v/>
      </c>
      <c r="M2937" t="str">
        <f>IF(A2937&lt;&gt;"",(RawData!AC2937*ScoringModel!$B$11+RawData!AD2937*ScoringModel!$B$21+RawData!AE2937*ScoringModel!$B$31)*0.01,"")</f>
        <v/>
      </c>
      <c r="N2937" t="str">
        <f>IF(A2937&lt;&gt;"",(RawData!H2937*ScoringModel!$B$4+RawData!I2937*ScoringModel!$B$5+RawData!J2937*ScoringModel!$B$6+RawData!K2937*ScoringModel!$B$7+RawData!L2937*ScoringModel!$B$8+RawData!M2937*ScoringModel!$B$9+RawData!N2937*ScoringModel!$B$10)*0.01,"")</f>
        <v/>
      </c>
      <c r="O2937" t="str">
        <f>IF(A2937&lt;&gt;"",(RawData!O2937*ScoringModel!$B$14+RawData!P2937*ScoringModel!$B$15+RawData!Q2937*ScoringModel!$B$16+RawData!R2937*ScoringModel!$B$17+RawData!S2937*ScoringModel!$B$18+RawData!T2937*ScoringModel!$B$19+RawData!U2937*ScoringModel!$B$20)*0.01,"")</f>
        <v/>
      </c>
      <c r="P2937" t="str">
        <f>IF(A2937&lt;&gt;"",(RawData!V2937*ScoringModel!$B$24+RawData!W2937*ScoringModel!$B$25+RawData!X2937*ScoringModel!$B$26+RawData!Y2937*ScoringModel!$B$27+RawData!Z2937*ScoringModel!$B$28+RawData!AA2937*ScoringModel!$B$29+RawData!AB2937*ScoringModel!$B$30)*0.01,"")</f>
        <v/>
      </c>
      <c r="Q2937" s="19"/>
      <c r="R2937" s="19"/>
      <c r="S2937" s="19"/>
      <c r="T2937" s="19"/>
      <c r="U2937" s="19"/>
      <c r="V2937" s="19"/>
    </row>
    <row r="2938" spans="1:22" x14ac:dyDescent="0.25">
      <c r="A2938" t="str">
        <f>IF(RawData!A2938&lt;&gt;"",RawData!A2938,"")</f>
        <v/>
      </c>
      <c r="B2938" t="str">
        <f>IF(RawData!B2938&lt;&gt;"",CONCATENATE(RawData!B2938,", ",RawData!C2938),"")</f>
        <v/>
      </c>
      <c r="C2938" t="str">
        <f>IF(RawData!D2938&lt;&gt;"",RawData!D2938,"")</f>
        <v/>
      </c>
      <c r="D2938" s="28" t="str">
        <f>IF(RawData!E2938&lt;&gt;"",RawData!E2938,"")</f>
        <v/>
      </c>
      <c r="E2938" t="str">
        <f>IF(RawData!F2938&lt;&gt;"",CONCATENATE(RawData!F2938,", ",LEFT(RawData!G2938,1)),"")</f>
        <v/>
      </c>
      <c r="G2938" s="30" t="str">
        <f t="shared" si="45"/>
        <v/>
      </c>
      <c r="H2938" t="str">
        <f>IF(A2938&lt;&gt;"",VLOOKUP(G2938,ScoreRanges!$C$4:$E$8,3),"")</f>
        <v/>
      </c>
      <c r="J2938" s="30" t="str">
        <f>IF(AND(ConversionTable!$F$2&lt;&gt;"",A2938&lt;&gt;""),VLOOKUP(G2938,ConversionTable!B$2:D$402,3),"")</f>
        <v/>
      </c>
      <c r="K2938" t="str">
        <f>IF(AND(ConversionTable!$F$2&lt;&gt;"",A2938&lt;&gt;""),VLOOKUP(J2938,ConversionTable!I$4:K$7,3),"")</f>
        <v/>
      </c>
      <c r="M2938" t="str">
        <f>IF(A2938&lt;&gt;"",(RawData!AC2938*ScoringModel!$B$11+RawData!AD2938*ScoringModel!$B$21+RawData!AE2938*ScoringModel!$B$31)*0.01,"")</f>
        <v/>
      </c>
      <c r="N2938" t="str">
        <f>IF(A2938&lt;&gt;"",(RawData!H2938*ScoringModel!$B$4+RawData!I2938*ScoringModel!$B$5+RawData!J2938*ScoringModel!$B$6+RawData!K2938*ScoringModel!$B$7+RawData!L2938*ScoringModel!$B$8+RawData!M2938*ScoringModel!$B$9+RawData!N2938*ScoringModel!$B$10)*0.01,"")</f>
        <v/>
      </c>
      <c r="O2938" t="str">
        <f>IF(A2938&lt;&gt;"",(RawData!O2938*ScoringModel!$B$14+RawData!P2938*ScoringModel!$B$15+RawData!Q2938*ScoringModel!$B$16+RawData!R2938*ScoringModel!$B$17+RawData!S2938*ScoringModel!$B$18+RawData!T2938*ScoringModel!$B$19+RawData!U2938*ScoringModel!$B$20)*0.01,"")</f>
        <v/>
      </c>
      <c r="P2938" t="str">
        <f>IF(A2938&lt;&gt;"",(RawData!V2938*ScoringModel!$B$24+RawData!W2938*ScoringModel!$B$25+RawData!X2938*ScoringModel!$B$26+RawData!Y2938*ScoringModel!$B$27+RawData!Z2938*ScoringModel!$B$28+RawData!AA2938*ScoringModel!$B$29+RawData!AB2938*ScoringModel!$B$30)*0.01,"")</f>
        <v/>
      </c>
      <c r="Q2938" s="19"/>
      <c r="R2938" s="19"/>
      <c r="S2938" s="19"/>
      <c r="T2938" s="19"/>
      <c r="U2938" s="19"/>
      <c r="V2938" s="19"/>
    </row>
    <row r="2939" spans="1:22" x14ac:dyDescent="0.25">
      <c r="A2939" t="str">
        <f>IF(RawData!A2939&lt;&gt;"",RawData!A2939,"")</f>
        <v/>
      </c>
      <c r="B2939" t="str">
        <f>IF(RawData!B2939&lt;&gt;"",CONCATENATE(RawData!B2939,", ",RawData!C2939),"")</f>
        <v/>
      </c>
      <c r="C2939" t="str">
        <f>IF(RawData!D2939&lt;&gt;"",RawData!D2939,"")</f>
        <v/>
      </c>
      <c r="D2939" s="28" t="str">
        <f>IF(RawData!E2939&lt;&gt;"",RawData!E2939,"")</f>
        <v/>
      </c>
      <c r="E2939" t="str">
        <f>IF(RawData!F2939&lt;&gt;"",CONCATENATE(RawData!F2939,", ",LEFT(RawData!G2939,1)),"")</f>
        <v/>
      </c>
      <c r="G2939" s="30" t="str">
        <f t="shared" si="45"/>
        <v/>
      </c>
      <c r="H2939" t="str">
        <f>IF(A2939&lt;&gt;"",VLOOKUP(G2939,ScoreRanges!$C$4:$E$8,3),"")</f>
        <v/>
      </c>
      <c r="J2939" s="30" t="str">
        <f>IF(AND(ConversionTable!$F$2&lt;&gt;"",A2939&lt;&gt;""),VLOOKUP(G2939,ConversionTable!B$2:D$402,3),"")</f>
        <v/>
      </c>
      <c r="K2939" t="str">
        <f>IF(AND(ConversionTable!$F$2&lt;&gt;"",A2939&lt;&gt;""),VLOOKUP(J2939,ConversionTable!I$4:K$7,3),"")</f>
        <v/>
      </c>
      <c r="M2939" t="str">
        <f>IF(A2939&lt;&gt;"",(RawData!AC2939*ScoringModel!$B$11+RawData!AD2939*ScoringModel!$B$21+RawData!AE2939*ScoringModel!$B$31)*0.01,"")</f>
        <v/>
      </c>
      <c r="N2939" t="str">
        <f>IF(A2939&lt;&gt;"",(RawData!H2939*ScoringModel!$B$4+RawData!I2939*ScoringModel!$B$5+RawData!J2939*ScoringModel!$B$6+RawData!K2939*ScoringModel!$B$7+RawData!L2939*ScoringModel!$B$8+RawData!M2939*ScoringModel!$B$9+RawData!N2939*ScoringModel!$B$10)*0.01,"")</f>
        <v/>
      </c>
      <c r="O2939" t="str">
        <f>IF(A2939&lt;&gt;"",(RawData!O2939*ScoringModel!$B$14+RawData!P2939*ScoringModel!$B$15+RawData!Q2939*ScoringModel!$B$16+RawData!R2939*ScoringModel!$B$17+RawData!S2939*ScoringModel!$B$18+RawData!T2939*ScoringModel!$B$19+RawData!U2939*ScoringModel!$B$20)*0.01,"")</f>
        <v/>
      </c>
      <c r="P2939" t="str">
        <f>IF(A2939&lt;&gt;"",(RawData!V2939*ScoringModel!$B$24+RawData!W2939*ScoringModel!$B$25+RawData!X2939*ScoringModel!$B$26+RawData!Y2939*ScoringModel!$B$27+RawData!Z2939*ScoringModel!$B$28+RawData!AA2939*ScoringModel!$B$29+RawData!AB2939*ScoringModel!$B$30)*0.01,"")</f>
        <v/>
      </c>
      <c r="Q2939" s="19"/>
      <c r="R2939" s="19"/>
      <c r="S2939" s="19"/>
      <c r="T2939" s="19"/>
      <c r="U2939" s="19"/>
      <c r="V2939" s="19"/>
    </row>
    <row r="2940" spans="1:22" x14ac:dyDescent="0.25">
      <c r="A2940" t="str">
        <f>IF(RawData!A2940&lt;&gt;"",RawData!A2940,"")</f>
        <v/>
      </c>
      <c r="B2940" t="str">
        <f>IF(RawData!B2940&lt;&gt;"",CONCATENATE(RawData!B2940,", ",RawData!C2940),"")</f>
        <v/>
      </c>
      <c r="C2940" t="str">
        <f>IF(RawData!D2940&lt;&gt;"",RawData!D2940,"")</f>
        <v/>
      </c>
      <c r="D2940" s="28" t="str">
        <f>IF(RawData!E2940&lt;&gt;"",RawData!E2940,"")</f>
        <v/>
      </c>
      <c r="E2940" t="str">
        <f>IF(RawData!F2940&lt;&gt;"",CONCATENATE(RawData!F2940,", ",LEFT(RawData!G2940,1)),"")</f>
        <v/>
      </c>
      <c r="G2940" s="30" t="str">
        <f t="shared" si="45"/>
        <v/>
      </c>
      <c r="H2940" t="str">
        <f>IF(A2940&lt;&gt;"",VLOOKUP(G2940,ScoreRanges!$C$4:$E$8,3),"")</f>
        <v/>
      </c>
      <c r="J2940" s="30" t="str">
        <f>IF(AND(ConversionTable!$F$2&lt;&gt;"",A2940&lt;&gt;""),VLOOKUP(G2940,ConversionTable!B$2:D$402,3),"")</f>
        <v/>
      </c>
      <c r="K2940" t="str">
        <f>IF(AND(ConversionTable!$F$2&lt;&gt;"",A2940&lt;&gt;""),VLOOKUP(J2940,ConversionTable!I$4:K$7,3),"")</f>
        <v/>
      </c>
      <c r="M2940" t="str">
        <f>IF(A2940&lt;&gt;"",(RawData!AC2940*ScoringModel!$B$11+RawData!AD2940*ScoringModel!$B$21+RawData!AE2940*ScoringModel!$B$31)*0.01,"")</f>
        <v/>
      </c>
      <c r="N2940" t="str">
        <f>IF(A2940&lt;&gt;"",(RawData!H2940*ScoringModel!$B$4+RawData!I2940*ScoringModel!$B$5+RawData!J2940*ScoringModel!$B$6+RawData!K2940*ScoringModel!$B$7+RawData!L2940*ScoringModel!$B$8+RawData!M2940*ScoringModel!$B$9+RawData!N2940*ScoringModel!$B$10)*0.01,"")</f>
        <v/>
      </c>
      <c r="O2940" t="str">
        <f>IF(A2940&lt;&gt;"",(RawData!O2940*ScoringModel!$B$14+RawData!P2940*ScoringModel!$B$15+RawData!Q2940*ScoringModel!$B$16+RawData!R2940*ScoringModel!$B$17+RawData!S2940*ScoringModel!$B$18+RawData!T2940*ScoringModel!$B$19+RawData!U2940*ScoringModel!$B$20)*0.01,"")</f>
        <v/>
      </c>
      <c r="P2940" t="str">
        <f>IF(A2940&lt;&gt;"",(RawData!V2940*ScoringModel!$B$24+RawData!W2940*ScoringModel!$B$25+RawData!X2940*ScoringModel!$B$26+RawData!Y2940*ScoringModel!$B$27+RawData!Z2940*ScoringModel!$B$28+RawData!AA2940*ScoringModel!$B$29+RawData!AB2940*ScoringModel!$B$30)*0.01,"")</f>
        <v/>
      </c>
      <c r="Q2940" s="19"/>
      <c r="R2940" s="19"/>
      <c r="S2940" s="19"/>
      <c r="T2940" s="19"/>
      <c r="U2940" s="19"/>
      <c r="V2940" s="19"/>
    </row>
    <row r="2941" spans="1:22" x14ac:dyDescent="0.25">
      <c r="A2941" t="str">
        <f>IF(RawData!A2941&lt;&gt;"",RawData!A2941,"")</f>
        <v/>
      </c>
      <c r="B2941" t="str">
        <f>IF(RawData!B2941&lt;&gt;"",CONCATENATE(RawData!B2941,", ",RawData!C2941),"")</f>
        <v/>
      </c>
      <c r="C2941" t="str">
        <f>IF(RawData!D2941&lt;&gt;"",RawData!D2941,"")</f>
        <v/>
      </c>
      <c r="D2941" s="28" t="str">
        <f>IF(RawData!E2941&lt;&gt;"",RawData!E2941,"")</f>
        <v/>
      </c>
      <c r="E2941" t="str">
        <f>IF(RawData!F2941&lt;&gt;"",CONCATENATE(RawData!F2941,", ",LEFT(RawData!G2941,1)),"")</f>
        <v/>
      </c>
      <c r="G2941" s="30" t="str">
        <f t="shared" si="45"/>
        <v/>
      </c>
      <c r="H2941" t="str">
        <f>IF(A2941&lt;&gt;"",VLOOKUP(G2941,ScoreRanges!$C$4:$E$8,3),"")</f>
        <v/>
      </c>
      <c r="J2941" s="30" t="str">
        <f>IF(AND(ConversionTable!$F$2&lt;&gt;"",A2941&lt;&gt;""),VLOOKUP(G2941,ConversionTable!B$2:D$402,3),"")</f>
        <v/>
      </c>
      <c r="K2941" t="str">
        <f>IF(AND(ConversionTable!$F$2&lt;&gt;"",A2941&lt;&gt;""),VLOOKUP(J2941,ConversionTable!I$4:K$7,3),"")</f>
        <v/>
      </c>
      <c r="M2941" t="str">
        <f>IF(A2941&lt;&gt;"",(RawData!AC2941*ScoringModel!$B$11+RawData!AD2941*ScoringModel!$B$21+RawData!AE2941*ScoringModel!$B$31)*0.01,"")</f>
        <v/>
      </c>
      <c r="N2941" t="str">
        <f>IF(A2941&lt;&gt;"",(RawData!H2941*ScoringModel!$B$4+RawData!I2941*ScoringModel!$B$5+RawData!J2941*ScoringModel!$B$6+RawData!K2941*ScoringModel!$B$7+RawData!L2941*ScoringModel!$B$8+RawData!M2941*ScoringModel!$B$9+RawData!N2941*ScoringModel!$B$10)*0.01,"")</f>
        <v/>
      </c>
      <c r="O2941" t="str">
        <f>IF(A2941&lt;&gt;"",(RawData!O2941*ScoringModel!$B$14+RawData!P2941*ScoringModel!$B$15+RawData!Q2941*ScoringModel!$B$16+RawData!R2941*ScoringModel!$B$17+RawData!S2941*ScoringModel!$B$18+RawData!T2941*ScoringModel!$B$19+RawData!U2941*ScoringModel!$B$20)*0.01,"")</f>
        <v/>
      </c>
      <c r="P2941" t="str">
        <f>IF(A2941&lt;&gt;"",(RawData!V2941*ScoringModel!$B$24+RawData!W2941*ScoringModel!$B$25+RawData!X2941*ScoringModel!$B$26+RawData!Y2941*ScoringModel!$B$27+RawData!Z2941*ScoringModel!$B$28+RawData!AA2941*ScoringModel!$B$29+RawData!AB2941*ScoringModel!$B$30)*0.01,"")</f>
        <v/>
      </c>
      <c r="Q2941" s="19"/>
      <c r="R2941" s="19"/>
      <c r="S2941" s="19"/>
      <c r="T2941" s="19"/>
      <c r="U2941" s="19"/>
      <c r="V2941" s="19"/>
    </row>
    <row r="2942" spans="1:22" x14ac:dyDescent="0.25">
      <c r="A2942" t="str">
        <f>IF(RawData!A2942&lt;&gt;"",RawData!A2942,"")</f>
        <v/>
      </c>
      <c r="B2942" t="str">
        <f>IF(RawData!B2942&lt;&gt;"",CONCATENATE(RawData!B2942,", ",RawData!C2942),"")</f>
        <v/>
      </c>
      <c r="C2942" t="str">
        <f>IF(RawData!D2942&lt;&gt;"",RawData!D2942,"")</f>
        <v/>
      </c>
      <c r="D2942" s="28" t="str">
        <f>IF(RawData!E2942&lt;&gt;"",RawData!E2942,"")</f>
        <v/>
      </c>
      <c r="E2942" t="str">
        <f>IF(RawData!F2942&lt;&gt;"",CONCATENATE(RawData!F2942,", ",LEFT(RawData!G2942,1)),"")</f>
        <v/>
      </c>
      <c r="G2942" s="30" t="str">
        <f t="shared" si="45"/>
        <v/>
      </c>
      <c r="H2942" t="str">
        <f>IF(A2942&lt;&gt;"",VLOOKUP(G2942,ScoreRanges!$C$4:$E$8,3),"")</f>
        <v/>
      </c>
      <c r="J2942" s="30" t="str">
        <f>IF(AND(ConversionTable!$F$2&lt;&gt;"",A2942&lt;&gt;""),VLOOKUP(G2942,ConversionTable!B$2:D$402,3),"")</f>
        <v/>
      </c>
      <c r="K2942" t="str">
        <f>IF(AND(ConversionTable!$F$2&lt;&gt;"",A2942&lt;&gt;""),VLOOKUP(J2942,ConversionTable!I$4:K$7,3),"")</f>
        <v/>
      </c>
      <c r="M2942" t="str">
        <f>IF(A2942&lt;&gt;"",(RawData!AC2942*ScoringModel!$B$11+RawData!AD2942*ScoringModel!$B$21+RawData!AE2942*ScoringModel!$B$31)*0.01,"")</f>
        <v/>
      </c>
      <c r="N2942" t="str">
        <f>IF(A2942&lt;&gt;"",(RawData!H2942*ScoringModel!$B$4+RawData!I2942*ScoringModel!$B$5+RawData!J2942*ScoringModel!$B$6+RawData!K2942*ScoringModel!$B$7+RawData!L2942*ScoringModel!$B$8+RawData!M2942*ScoringModel!$B$9+RawData!N2942*ScoringModel!$B$10)*0.01,"")</f>
        <v/>
      </c>
      <c r="O2942" t="str">
        <f>IF(A2942&lt;&gt;"",(RawData!O2942*ScoringModel!$B$14+RawData!P2942*ScoringModel!$B$15+RawData!Q2942*ScoringModel!$B$16+RawData!R2942*ScoringModel!$B$17+RawData!S2942*ScoringModel!$B$18+RawData!T2942*ScoringModel!$B$19+RawData!U2942*ScoringModel!$B$20)*0.01,"")</f>
        <v/>
      </c>
      <c r="P2942" t="str">
        <f>IF(A2942&lt;&gt;"",(RawData!V2942*ScoringModel!$B$24+RawData!W2942*ScoringModel!$B$25+RawData!X2942*ScoringModel!$B$26+RawData!Y2942*ScoringModel!$B$27+RawData!Z2942*ScoringModel!$B$28+RawData!AA2942*ScoringModel!$B$29+RawData!AB2942*ScoringModel!$B$30)*0.01,"")</f>
        <v/>
      </c>
      <c r="Q2942" s="19"/>
      <c r="R2942" s="19"/>
      <c r="S2942" s="19"/>
      <c r="T2942" s="19"/>
      <c r="U2942" s="19"/>
      <c r="V2942" s="19"/>
    </row>
    <row r="2943" spans="1:22" x14ac:dyDescent="0.25">
      <c r="A2943" t="str">
        <f>IF(RawData!A2943&lt;&gt;"",RawData!A2943,"")</f>
        <v/>
      </c>
      <c r="B2943" t="str">
        <f>IF(RawData!B2943&lt;&gt;"",CONCATENATE(RawData!B2943,", ",RawData!C2943),"")</f>
        <v/>
      </c>
      <c r="C2943" t="str">
        <f>IF(RawData!D2943&lt;&gt;"",RawData!D2943,"")</f>
        <v/>
      </c>
      <c r="D2943" s="28" t="str">
        <f>IF(RawData!E2943&lt;&gt;"",RawData!E2943,"")</f>
        <v/>
      </c>
      <c r="E2943" t="str">
        <f>IF(RawData!F2943&lt;&gt;"",CONCATENATE(RawData!F2943,", ",LEFT(RawData!G2943,1)),"")</f>
        <v/>
      </c>
      <c r="G2943" s="30" t="str">
        <f t="shared" si="45"/>
        <v/>
      </c>
      <c r="H2943" t="str">
        <f>IF(A2943&lt;&gt;"",VLOOKUP(G2943,ScoreRanges!$C$4:$E$8,3),"")</f>
        <v/>
      </c>
      <c r="J2943" s="30" t="str">
        <f>IF(AND(ConversionTable!$F$2&lt;&gt;"",A2943&lt;&gt;""),VLOOKUP(G2943,ConversionTable!B$2:D$402,3),"")</f>
        <v/>
      </c>
      <c r="K2943" t="str">
        <f>IF(AND(ConversionTable!$F$2&lt;&gt;"",A2943&lt;&gt;""),VLOOKUP(J2943,ConversionTable!I$4:K$7,3),"")</f>
        <v/>
      </c>
      <c r="M2943" t="str">
        <f>IF(A2943&lt;&gt;"",(RawData!AC2943*ScoringModel!$B$11+RawData!AD2943*ScoringModel!$B$21+RawData!AE2943*ScoringModel!$B$31)*0.01,"")</f>
        <v/>
      </c>
      <c r="N2943" t="str">
        <f>IF(A2943&lt;&gt;"",(RawData!H2943*ScoringModel!$B$4+RawData!I2943*ScoringModel!$B$5+RawData!J2943*ScoringModel!$B$6+RawData!K2943*ScoringModel!$B$7+RawData!L2943*ScoringModel!$B$8+RawData!M2943*ScoringModel!$B$9+RawData!N2943*ScoringModel!$B$10)*0.01,"")</f>
        <v/>
      </c>
      <c r="O2943" t="str">
        <f>IF(A2943&lt;&gt;"",(RawData!O2943*ScoringModel!$B$14+RawData!P2943*ScoringModel!$B$15+RawData!Q2943*ScoringModel!$B$16+RawData!R2943*ScoringModel!$B$17+RawData!S2943*ScoringModel!$B$18+RawData!T2943*ScoringModel!$B$19+RawData!U2943*ScoringModel!$B$20)*0.01,"")</f>
        <v/>
      </c>
      <c r="P2943" t="str">
        <f>IF(A2943&lt;&gt;"",(RawData!V2943*ScoringModel!$B$24+RawData!W2943*ScoringModel!$B$25+RawData!X2943*ScoringModel!$B$26+RawData!Y2943*ScoringModel!$B$27+RawData!Z2943*ScoringModel!$B$28+RawData!AA2943*ScoringModel!$B$29+RawData!AB2943*ScoringModel!$B$30)*0.01,"")</f>
        <v/>
      </c>
      <c r="Q2943" s="19"/>
      <c r="R2943" s="19"/>
      <c r="S2943" s="19"/>
      <c r="T2943" s="19"/>
      <c r="U2943" s="19"/>
      <c r="V2943" s="19"/>
    </row>
    <row r="2944" spans="1:22" x14ac:dyDescent="0.25">
      <c r="A2944" t="str">
        <f>IF(RawData!A2944&lt;&gt;"",RawData!A2944,"")</f>
        <v/>
      </c>
      <c r="B2944" t="str">
        <f>IF(RawData!B2944&lt;&gt;"",CONCATENATE(RawData!B2944,", ",RawData!C2944),"")</f>
        <v/>
      </c>
      <c r="C2944" t="str">
        <f>IF(RawData!D2944&lt;&gt;"",RawData!D2944,"")</f>
        <v/>
      </c>
      <c r="D2944" s="28" t="str">
        <f>IF(RawData!E2944&lt;&gt;"",RawData!E2944,"")</f>
        <v/>
      </c>
      <c r="E2944" t="str">
        <f>IF(RawData!F2944&lt;&gt;"",CONCATENATE(RawData!F2944,", ",LEFT(RawData!G2944,1)),"")</f>
        <v/>
      </c>
      <c r="G2944" s="30" t="str">
        <f t="shared" si="45"/>
        <v/>
      </c>
      <c r="H2944" t="str">
        <f>IF(A2944&lt;&gt;"",VLOOKUP(G2944,ScoreRanges!$C$4:$E$8,3),"")</f>
        <v/>
      </c>
      <c r="J2944" s="30" t="str">
        <f>IF(AND(ConversionTable!$F$2&lt;&gt;"",A2944&lt;&gt;""),VLOOKUP(G2944,ConversionTable!B$2:D$402,3),"")</f>
        <v/>
      </c>
      <c r="K2944" t="str">
        <f>IF(AND(ConversionTable!$F$2&lt;&gt;"",A2944&lt;&gt;""),VLOOKUP(J2944,ConversionTable!I$4:K$7,3),"")</f>
        <v/>
      </c>
      <c r="M2944" t="str">
        <f>IF(A2944&lt;&gt;"",(RawData!AC2944*ScoringModel!$B$11+RawData!AD2944*ScoringModel!$B$21+RawData!AE2944*ScoringModel!$B$31)*0.01,"")</f>
        <v/>
      </c>
      <c r="N2944" t="str">
        <f>IF(A2944&lt;&gt;"",(RawData!H2944*ScoringModel!$B$4+RawData!I2944*ScoringModel!$B$5+RawData!J2944*ScoringModel!$B$6+RawData!K2944*ScoringModel!$B$7+RawData!L2944*ScoringModel!$B$8+RawData!M2944*ScoringModel!$B$9+RawData!N2944*ScoringModel!$B$10)*0.01,"")</f>
        <v/>
      </c>
      <c r="O2944" t="str">
        <f>IF(A2944&lt;&gt;"",(RawData!O2944*ScoringModel!$B$14+RawData!P2944*ScoringModel!$B$15+RawData!Q2944*ScoringModel!$B$16+RawData!R2944*ScoringModel!$B$17+RawData!S2944*ScoringModel!$B$18+RawData!T2944*ScoringModel!$B$19+RawData!U2944*ScoringModel!$B$20)*0.01,"")</f>
        <v/>
      </c>
      <c r="P2944" t="str">
        <f>IF(A2944&lt;&gt;"",(RawData!V2944*ScoringModel!$B$24+RawData!W2944*ScoringModel!$B$25+RawData!X2944*ScoringModel!$B$26+RawData!Y2944*ScoringModel!$B$27+RawData!Z2944*ScoringModel!$B$28+RawData!AA2944*ScoringModel!$B$29+RawData!AB2944*ScoringModel!$B$30)*0.01,"")</f>
        <v/>
      </c>
      <c r="Q2944" s="19"/>
      <c r="R2944" s="19"/>
      <c r="S2944" s="19"/>
      <c r="T2944" s="19"/>
      <c r="U2944" s="19"/>
      <c r="V2944" s="19"/>
    </row>
    <row r="2945" spans="1:22" x14ac:dyDescent="0.25">
      <c r="A2945" t="str">
        <f>IF(RawData!A2945&lt;&gt;"",RawData!A2945,"")</f>
        <v/>
      </c>
      <c r="B2945" t="str">
        <f>IF(RawData!B2945&lt;&gt;"",CONCATENATE(RawData!B2945,", ",RawData!C2945),"")</f>
        <v/>
      </c>
      <c r="C2945" t="str">
        <f>IF(RawData!D2945&lt;&gt;"",RawData!D2945,"")</f>
        <v/>
      </c>
      <c r="D2945" s="28" t="str">
        <f>IF(RawData!E2945&lt;&gt;"",RawData!E2945,"")</f>
        <v/>
      </c>
      <c r="E2945" t="str">
        <f>IF(RawData!F2945&lt;&gt;"",CONCATENATE(RawData!F2945,", ",LEFT(RawData!G2945,1)),"")</f>
        <v/>
      </c>
      <c r="G2945" s="30" t="str">
        <f t="shared" si="45"/>
        <v/>
      </c>
      <c r="H2945" t="str">
        <f>IF(A2945&lt;&gt;"",VLOOKUP(G2945,ScoreRanges!$C$4:$E$8,3),"")</f>
        <v/>
      </c>
      <c r="J2945" s="30" t="str">
        <f>IF(AND(ConversionTable!$F$2&lt;&gt;"",A2945&lt;&gt;""),VLOOKUP(G2945,ConversionTable!B$2:D$402,3),"")</f>
        <v/>
      </c>
      <c r="K2945" t="str">
        <f>IF(AND(ConversionTable!$F$2&lt;&gt;"",A2945&lt;&gt;""),VLOOKUP(J2945,ConversionTable!I$4:K$7,3),"")</f>
        <v/>
      </c>
      <c r="M2945" t="str">
        <f>IF(A2945&lt;&gt;"",(RawData!AC2945*ScoringModel!$B$11+RawData!AD2945*ScoringModel!$B$21+RawData!AE2945*ScoringModel!$B$31)*0.01,"")</f>
        <v/>
      </c>
      <c r="N2945" t="str">
        <f>IF(A2945&lt;&gt;"",(RawData!H2945*ScoringModel!$B$4+RawData!I2945*ScoringModel!$B$5+RawData!J2945*ScoringModel!$B$6+RawData!K2945*ScoringModel!$B$7+RawData!L2945*ScoringModel!$B$8+RawData!M2945*ScoringModel!$B$9+RawData!N2945*ScoringModel!$B$10)*0.01,"")</f>
        <v/>
      </c>
      <c r="O2945" t="str">
        <f>IF(A2945&lt;&gt;"",(RawData!O2945*ScoringModel!$B$14+RawData!P2945*ScoringModel!$B$15+RawData!Q2945*ScoringModel!$B$16+RawData!R2945*ScoringModel!$B$17+RawData!S2945*ScoringModel!$B$18+RawData!T2945*ScoringModel!$B$19+RawData!U2945*ScoringModel!$B$20)*0.01,"")</f>
        <v/>
      </c>
      <c r="P2945" t="str">
        <f>IF(A2945&lt;&gt;"",(RawData!V2945*ScoringModel!$B$24+RawData!W2945*ScoringModel!$B$25+RawData!X2945*ScoringModel!$B$26+RawData!Y2945*ScoringModel!$B$27+RawData!Z2945*ScoringModel!$B$28+RawData!AA2945*ScoringModel!$B$29+RawData!AB2945*ScoringModel!$B$30)*0.01,"")</f>
        <v/>
      </c>
      <c r="Q2945" s="19"/>
      <c r="R2945" s="19"/>
      <c r="S2945" s="19"/>
      <c r="T2945" s="19"/>
      <c r="U2945" s="19"/>
      <c r="V2945" s="19"/>
    </row>
    <row r="2946" spans="1:22" x14ac:dyDescent="0.25">
      <c r="A2946" t="str">
        <f>IF(RawData!A2946&lt;&gt;"",RawData!A2946,"")</f>
        <v/>
      </c>
      <c r="B2946" t="str">
        <f>IF(RawData!B2946&lt;&gt;"",CONCATENATE(RawData!B2946,", ",RawData!C2946),"")</f>
        <v/>
      </c>
      <c r="C2946" t="str">
        <f>IF(RawData!D2946&lt;&gt;"",RawData!D2946,"")</f>
        <v/>
      </c>
      <c r="D2946" s="28" t="str">
        <f>IF(RawData!E2946&lt;&gt;"",RawData!E2946,"")</f>
        <v/>
      </c>
      <c r="E2946" t="str">
        <f>IF(RawData!F2946&lt;&gt;"",CONCATENATE(RawData!F2946,", ",LEFT(RawData!G2946,1)),"")</f>
        <v/>
      </c>
      <c r="G2946" s="30" t="str">
        <f t="shared" si="45"/>
        <v/>
      </c>
      <c r="H2946" t="str">
        <f>IF(A2946&lt;&gt;"",VLOOKUP(G2946,ScoreRanges!$C$4:$E$8,3),"")</f>
        <v/>
      </c>
      <c r="J2946" s="30" t="str">
        <f>IF(AND(ConversionTable!$F$2&lt;&gt;"",A2946&lt;&gt;""),VLOOKUP(G2946,ConversionTable!B$2:D$402,3),"")</f>
        <v/>
      </c>
      <c r="K2946" t="str">
        <f>IF(AND(ConversionTable!$F$2&lt;&gt;"",A2946&lt;&gt;""),VLOOKUP(J2946,ConversionTable!I$4:K$7,3),"")</f>
        <v/>
      </c>
      <c r="M2946" t="str">
        <f>IF(A2946&lt;&gt;"",(RawData!AC2946*ScoringModel!$B$11+RawData!AD2946*ScoringModel!$B$21+RawData!AE2946*ScoringModel!$B$31)*0.01,"")</f>
        <v/>
      </c>
      <c r="N2946" t="str">
        <f>IF(A2946&lt;&gt;"",(RawData!H2946*ScoringModel!$B$4+RawData!I2946*ScoringModel!$B$5+RawData!J2946*ScoringModel!$B$6+RawData!K2946*ScoringModel!$B$7+RawData!L2946*ScoringModel!$B$8+RawData!M2946*ScoringModel!$B$9+RawData!N2946*ScoringModel!$B$10)*0.01,"")</f>
        <v/>
      </c>
      <c r="O2946" t="str">
        <f>IF(A2946&lt;&gt;"",(RawData!O2946*ScoringModel!$B$14+RawData!P2946*ScoringModel!$B$15+RawData!Q2946*ScoringModel!$B$16+RawData!R2946*ScoringModel!$B$17+RawData!S2946*ScoringModel!$B$18+RawData!T2946*ScoringModel!$B$19+RawData!U2946*ScoringModel!$B$20)*0.01,"")</f>
        <v/>
      </c>
      <c r="P2946" t="str">
        <f>IF(A2946&lt;&gt;"",(RawData!V2946*ScoringModel!$B$24+RawData!W2946*ScoringModel!$B$25+RawData!X2946*ScoringModel!$B$26+RawData!Y2946*ScoringModel!$B$27+RawData!Z2946*ScoringModel!$B$28+RawData!AA2946*ScoringModel!$B$29+RawData!AB2946*ScoringModel!$B$30)*0.01,"")</f>
        <v/>
      </c>
      <c r="Q2946" s="19"/>
      <c r="R2946" s="19"/>
      <c r="S2946" s="19"/>
      <c r="T2946" s="19"/>
      <c r="U2946" s="19"/>
      <c r="V2946" s="19"/>
    </row>
    <row r="2947" spans="1:22" x14ac:dyDescent="0.25">
      <c r="A2947" t="str">
        <f>IF(RawData!A2947&lt;&gt;"",RawData!A2947,"")</f>
        <v/>
      </c>
      <c r="B2947" t="str">
        <f>IF(RawData!B2947&lt;&gt;"",CONCATENATE(RawData!B2947,", ",RawData!C2947),"")</f>
        <v/>
      </c>
      <c r="C2947" t="str">
        <f>IF(RawData!D2947&lt;&gt;"",RawData!D2947,"")</f>
        <v/>
      </c>
      <c r="D2947" s="28" t="str">
        <f>IF(RawData!E2947&lt;&gt;"",RawData!E2947,"")</f>
        <v/>
      </c>
      <c r="E2947" t="str">
        <f>IF(RawData!F2947&lt;&gt;"",CONCATENATE(RawData!F2947,", ",LEFT(RawData!G2947,1)),"")</f>
        <v/>
      </c>
      <c r="G2947" s="30" t="str">
        <f t="shared" ref="G2947:G3000" si="46">IF(A2947&lt;&gt;"",SUM(M2947:P2947),"")</f>
        <v/>
      </c>
      <c r="H2947" t="str">
        <f>IF(A2947&lt;&gt;"",VLOOKUP(G2947,ScoreRanges!$C$4:$E$8,3),"")</f>
        <v/>
      </c>
      <c r="J2947" s="30" t="str">
        <f>IF(AND(ConversionTable!$F$2&lt;&gt;"",A2947&lt;&gt;""),VLOOKUP(G2947,ConversionTable!B$2:D$402,3),"")</f>
        <v/>
      </c>
      <c r="K2947" t="str">
        <f>IF(AND(ConversionTable!$F$2&lt;&gt;"",A2947&lt;&gt;""),VLOOKUP(J2947,ConversionTable!I$4:K$7,3),"")</f>
        <v/>
      </c>
      <c r="M2947" t="str">
        <f>IF(A2947&lt;&gt;"",(RawData!AC2947*ScoringModel!$B$11+RawData!AD2947*ScoringModel!$B$21+RawData!AE2947*ScoringModel!$B$31)*0.01,"")</f>
        <v/>
      </c>
      <c r="N2947" t="str">
        <f>IF(A2947&lt;&gt;"",(RawData!H2947*ScoringModel!$B$4+RawData!I2947*ScoringModel!$B$5+RawData!J2947*ScoringModel!$B$6+RawData!K2947*ScoringModel!$B$7+RawData!L2947*ScoringModel!$B$8+RawData!M2947*ScoringModel!$B$9+RawData!N2947*ScoringModel!$B$10)*0.01,"")</f>
        <v/>
      </c>
      <c r="O2947" t="str">
        <f>IF(A2947&lt;&gt;"",(RawData!O2947*ScoringModel!$B$14+RawData!P2947*ScoringModel!$B$15+RawData!Q2947*ScoringModel!$B$16+RawData!R2947*ScoringModel!$B$17+RawData!S2947*ScoringModel!$B$18+RawData!T2947*ScoringModel!$B$19+RawData!U2947*ScoringModel!$B$20)*0.01,"")</f>
        <v/>
      </c>
      <c r="P2947" t="str">
        <f>IF(A2947&lt;&gt;"",(RawData!V2947*ScoringModel!$B$24+RawData!W2947*ScoringModel!$B$25+RawData!X2947*ScoringModel!$B$26+RawData!Y2947*ScoringModel!$B$27+RawData!Z2947*ScoringModel!$B$28+RawData!AA2947*ScoringModel!$B$29+RawData!AB2947*ScoringModel!$B$30)*0.01,"")</f>
        <v/>
      </c>
      <c r="Q2947" s="19"/>
      <c r="R2947" s="19"/>
      <c r="S2947" s="19"/>
      <c r="T2947" s="19"/>
      <c r="U2947" s="19"/>
      <c r="V2947" s="19"/>
    </row>
    <row r="2948" spans="1:22" x14ac:dyDescent="0.25">
      <c r="A2948" t="str">
        <f>IF(RawData!A2948&lt;&gt;"",RawData!A2948,"")</f>
        <v/>
      </c>
      <c r="B2948" t="str">
        <f>IF(RawData!B2948&lt;&gt;"",CONCATENATE(RawData!B2948,", ",RawData!C2948),"")</f>
        <v/>
      </c>
      <c r="C2948" t="str">
        <f>IF(RawData!D2948&lt;&gt;"",RawData!D2948,"")</f>
        <v/>
      </c>
      <c r="D2948" s="28" t="str">
        <f>IF(RawData!E2948&lt;&gt;"",RawData!E2948,"")</f>
        <v/>
      </c>
      <c r="E2948" t="str">
        <f>IF(RawData!F2948&lt;&gt;"",CONCATENATE(RawData!F2948,", ",LEFT(RawData!G2948,1)),"")</f>
        <v/>
      </c>
      <c r="G2948" s="30" t="str">
        <f t="shared" si="46"/>
        <v/>
      </c>
      <c r="H2948" t="str">
        <f>IF(A2948&lt;&gt;"",VLOOKUP(G2948,ScoreRanges!$C$4:$E$8,3),"")</f>
        <v/>
      </c>
      <c r="J2948" s="30" t="str">
        <f>IF(AND(ConversionTable!$F$2&lt;&gt;"",A2948&lt;&gt;""),VLOOKUP(G2948,ConversionTable!B$2:D$402,3),"")</f>
        <v/>
      </c>
      <c r="K2948" t="str">
        <f>IF(AND(ConversionTable!$F$2&lt;&gt;"",A2948&lt;&gt;""),VLOOKUP(J2948,ConversionTable!I$4:K$7,3),"")</f>
        <v/>
      </c>
      <c r="M2948" t="str">
        <f>IF(A2948&lt;&gt;"",(RawData!AC2948*ScoringModel!$B$11+RawData!AD2948*ScoringModel!$B$21+RawData!AE2948*ScoringModel!$B$31)*0.01,"")</f>
        <v/>
      </c>
      <c r="N2948" t="str">
        <f>IF(A2948&lt;&gt;"",(RawData!H2948*ScoringModel!$B$4+RawData!I2948*ScoringModel!$B$5+RawData!J2948*ScoringModel!$B$6+RawData!K2948*ScoringModel!$B$7+RawData!L2948*ScoringModel!$B$8+RawData!M2948*ScoringModel!$B$9+RawData!N2948*ScoringModel!$B$10)*0.01,"")</f>
        <v/>
      </c>
      <c r="O2948" t="str">
        <f>IF(A2948&lt;&gt;"",(RawData!O2948*ScoringModel!$B$14+RawData!P2948*ScoringModel!$B$15+RawData!Q2948*ScoringModel!$B$16+RawData!R2948*ScoringModel!$B$17+RawData!S2948*ScoringModel!$B$18+RawData!T2948*ScoringModel!$B$19+RawData!U2948*ScoringModel!$B$20)*0.01,"")</f>
        <v/>
      </c>
      <c r="P2948" t="str">
        <f>IF(A2948&lt;&gt;"",(RawData!V2948*ScoringModel!$B$24+RawData!W2948*ScoringModel!$B$25+RawData!X2948*ScoringModel!$B$26+RawData!Y2948*ScoringModel!$B$27+RawData!Z2948*ScoringModel!$B$28+RawData!AA2948*ScoringModel!$B$29+RawData!AB2948*ScoringModel!$B$30)*0.01,"")</f>
        <v/>
      </c>
      <c r="Q2948" s="19"/>
      <c r="R2948" s="19"/>
      <c r="S2948" s="19"/>
      <c r="T2948" s="19"/>
      <c r="U2948" s="19"/>
      <c r="V2948" s="19"/>
    </row>
    <row r="2949" spans="1:22" x14ac:dyDescent="0.25">
      <c r="A2949" t="str">
        <f>IF(RawData!A2949&lt;&gt;"",RawData!A2949,"")</f>
        <v/>
      </c>
      <c r="B2949" t="str">
        <f>IF(RawData!B2949&lt;&gt;"",CONCATENATE(RawData!B2949,", ",RawData!C2949),"")</f>
        <v/>
      </c>
      <c r="C2949" t="str">
        <f>IF(RawData!D2949&lt;&gt;"",RawData!D2949,"")</f>
        <v/>
      </c>
      <c r="D2949" s="28" t="str">
        <f>IF(RawData!E2949&lt;&gt;"",RawData!E2949,"")</f>
        <v/>
      </c>
      <c r="E2949" t="str">
        <f>IF(RawData!F2949&lt;&gt;"",CONCATENATE(RawData!F2949,", ",LEFT(RawData!G2949,1)),"")</f>
        <v/>
      </c>
      <c r="G2949" s="30" t="str">
        <f t="shared" si="46"/>
        <v/>
      </c>
      <c r="H2949" t="str">
        <f>IF(A2949&lt;&gt;"",VLOOKUP(G2949,ScoreRanges!$C$4:$E$8,3),"")</f>
        <v/>
      </c>
      <c r="J2949" s="30" t="str">
        <f>IF(AND(ConversionTable!$F$2&lt;&gt;"",A2949&lt;&gt;""),VLOOKUP(G2949,ConversionTable!B$2:D$402,3),"")</f>
        <v/>
      </c>
      <c r="K2949" t="str">
        <f>IF(AND(ConversionTable!$F$2&lt;&gt;"",A2949&lt;&gt;""),VLOOKUP(J2949,ConversionTable!I$4:K$7,3),"")</f>
        <v/>
      </c>
      <c r="M2949" t="str">
        <f>IF(A2949&lt;&gt;"",(RawData!AC2949*ScoringModel!$B$11+RawData!AD2949*ScoringModel!$B$21+RawData!AE2949*ScoringModel!$B$31)*0.01,"")</f>
        <v/>
      </c>
      <c r="N2949" t="str">
        <f>IF(A2949&lt;&gt;"",(RawData!H2949*ScoringModel!$B$4+RawData!I2949*ScoringModel!$B$5+RawData!J2949*ScoringModel!$B$6+RawData!K2949*ScoringModel!$B$7+RawData!L2949*ScoringModel!$B$8+RawData!M2949*ScoringModel!$B$9+RawData!N2949*ScoringModel!$B$10)*0.01,"")</f>
        <v/>
      </c>
      <c r="O2949" t="str">
        <f>IF(A2949&lt;&gt;"",(RawData!O2949*ScoringModel!$B$14+RawData!P2949*ScoringModel!$B$15+RawData!Q2949*ScoringModel!$B$16+RawData!R2949*ScoringModel!$B$17+RawData!S2949*ScoringModel!$B$18+RawData!T2949*ScoringModel!$B$19+RawData!U2949*ScoringModel!$B$20)*0.01,"")</f>
        <v/>
      </c>
      <c r="P2949" t="str">
        <f>IF(A2949&lt;&gt;"",(RawData!V2949*ScoringModel!$B$24+RawData!W2949*ScoringModel!$B$25+RawData!X2949*ScoringModel!$B$26+RawData!Y2949*ScoringModel!$B$27+RawData!Z2949*ScoringModel!$B$28+RawData!AA2949*ScoringModel!$B$29+RawData!AB2949*ScoringModel!$B$30)*0.01,"")</f>
        <v/>
      </c>
      <c r="Q2949" s="19"/>
      <c r="R2949" s="19"/>
      <c r="S2949" s="19"/>
      <c r="T2949" s="19"/>
      <c r="U2949" s="19"/>
      <c r="V2949" s="19"/>
    </row>
    <row r="2950" spans="1:22" x14ac:dyDescent="0.25">
      <c r="A2950" t="str">
        <f>IF(RawData!A2950&lt;&gt;"",RawData!A2950,"")</f>
        <v/>
      </c>
      <c r="B2950" t="str">
        <f>IF(RawData!B2950&lt;&gt;"",CONCATENATE(RawData!B2950,", ",RawData!C2950),"")</f>
        <v/>
      </c>
      <c r="C2950" t="str">
        <f>IF(RawData!D2950&lt;&gt;"",RawData!D2950,"")</f>
        <v/>
      </c>
      <c r="D2950" s="28" t="str">
        <f>IF(RawData!E2950&lt;&gt;"",RawData!E2950,"")</f>
        <v/>
      </c>
      <c r="E2950" t="str">
        <f>IF(RawData!F2950&lt;&gt;"",CONCATENATE(RawData!F2950,", ",LEFT(RawData!G2950,1)),"")</f>
        <v/>
      </c>
      <c r="G2950" s="30" t="str">
        <f t="shared" si="46"/>
        <v/>
      </c>
      <c r="H2950" t="str">
        <f>IF(A2950&lt;&gt;"",VLOOKUP(G2950,ScoreRanges!$C$4:$E$8,3),"")</f>
        <v/>
      </c>
      <c r="J2950" s="30" t="str">
        <f>IF(AND(ConversionTable!$F$2&lt;&gt;"",A2950&lt;&gt;""),VLOOKUP(G2950,ConversionTable!B$2:D$402,3),"")</f>
        <v/>
      </c>
      <c r="K2950" t="str">
        <f>IF(AND(ConversionTable!$F$2&lt;&gt;"",A2950&lt;&gt;""),VLOOKUP(J2950,ConversionTable!I$4:K$7,3),"")</f>
        <v/>
      </c>
      <c r="M2950" t="str">
        <f>IF(A2950&lt;&gt;"",(RawData!AC2950*ScoringModel!$B$11+RawData!AD2950*ScoringModel!$B$21+RawData!AE2950*ScoringModel!$B$31)*0.01,"")</f>
        <v/>
      </c>
      <c r="N2950" t="str">
        <f>IF(A2950&lt;&gt;"",(RawData!H2950*ScoringModel!$B$4+RawData!I2950*ScoringModel!$B$5+RawData!J2950*ScoringModel!$B$6+RawData!K2950*ScoringModel!$B$7+RawData!L2950*ScoringModel!$B$8+RawData!M2950*ScoringModel!$B$9+RawData!N2950*ScoringModel!$B$10)*0.01,"")</f>
        <v/>
      </c>
      <c r="O2950" t="str">
        <f>IF(A2950&lt;&gt;"",(RawData!O2950*ScoringModel!$B$14+RawData!P2950*ScoringModel!$B$15+RawData!Q2950*ScoringModel!$B$16+RawData!R2950*ScoringModel!$B$17+RawData!S2950*ScoringModel!$B$18+RawData!T2950*ScoringModel!$B$19+RawData!U2950*ScoringModel!$B$20)*0.01,"")</f>
        <v/>
      </c>
      <c r="P2950" t="str">
        <f>IF(A2950&lt;&gt;"",(RawData!V2950*ScoringModel!$B$24+RawData!W2950*ScoringModel!$B$25+RawData!X2950*ScoringModel!$B$26+RawData!Y2950*ScoringModel!$B$27+RawData!Z2950*ScoringModel!$B$28+RawData!AA2950*ScoringModel!$B$29+RawData!AB2950*ScoringModel!$B$30)*0.01,"")</f>
        <v/>
      </c>
      <c r="Q2950" s="19"/>
      <c r="R2950" s="19"/>
      <c r="S2950" s="19"/>
      <c r="T2950" s="19"/>
      <c r="U2950" s="19"/>
      <c r="V2950" s="19"/>
    </row>
    <row r="2951" spans="1:22" x14ac:dyDescent="0.25">
      <c r="A2951" t="str">
        <f>IF(RawData!A2951&lt;&gt;"",RawData!A2951,"")</f>
        <v/>
      </c>
      <c r="B2951" t="str">
        <f>IF(RawData!B2951&lt;&gt;"",CONCATENATE(RawData!B2951,", ",RawData!C2951),"")</f>
        <v/>
      </c>
      <c r="C2951" t="str">
        <f>IF(RawData!D2951&lt;&gt;"",RawData!D2951,"")</f>
        <v/>
      </c>
      <c r="D2951" s="28" t="str">
        <f>IF(RawData!E2951&lt;&gt;"",RawData!E2951,"")</f>
        <v/>
      </c>
      <c r="E2951" t="str">
        <f>IF(RawData!F2951&lt;&gt;"",CONCATENATE(RawData!F2951,", ",LEFT(RawData!G2951,1)),"")</f>
        <v/>
      </c>
      <c r="G2951" s="30" t="str">
        <f t="shared" si="46"/>
        <v/>
      </c>
      <c r="H2951" t="str">
        <f>IF(A2951&lt;&gt;"",VLOOKUP(G2951,ScoreRanges!$C$4:$E$8,3),"")</f>
        <v/>
      </c>
      <c r="J2951" s="30" t="str">
        <f>IF(AND(ConversionTable!$F$2&lt;&gt;"",A2951&lt;&gt;""),VLOOKUP(G2951,ConversionTable!B$2:D$402,3),"")</f>
        <v/>
      </c>
      <c r="K2951" t="str">
        <f>IF(AND(ConversionTable!$F$2&lt;&gt;"",A2951&lt;&gt;""),VLOOKUP(J2951,ConversionTable!I$4:K$7,3),"")</f>
        <v/>
      </c>
      <c r="M2951" t="str">
        <f>IF(A2951&lt;&gt;"",(RawData!AC2951*ScoringModel!$B$11+RawData!AD2951*ScoringModel!$B$21+RawData!AE2951*ScoringModel!$B$31)*0.01,"")</f>
        <v/>
      </c>
      <c r="N2951" t="str">
        <f>IF(A2951&lt;&gt;"",(RawData!H2951*ScoringModel!$B$4+RawData!I2951*ScoringModel!$B$5+RawData!J2951*ScoringModel!$B$6+RawData!K2951*ScoringModel!$B$7+RawData!L2951*ScoringModel!$B$8+RawData!M2951*ScoringModel!$B$9+RawData!N2951*ScoringModel!$B$10)*0.01,"")</f>
        <v/>
      </c>
      <c r="O2951" t="str">
        <f>IF(A2951&lt;&gt;"",(RawData!O2951*ScoringModel!$B$14+RawData!P2951*ScoringModel!$B$15+RawData!Q2951*ScoringModel!$B$16+RawData!R2951*ScoringModel!$B$17+RawData!S2951*ScoringModel!$B$18+RawData!T2951*ScoringModel!$B$19+RawData!U2951*ScoringModel!$B$20)*0.01,"")</f>
        <v/>
      </c>
      <c r="P2951" t="str">
        <f>IF(A2951&lt;&gt;"",(RawData!V2951*ScoringModel!$B$24+RawData!W2951*ScoringModel!$B$25+RawData!X2951*ScoringModel!$B$26+RawData!Y2951*ScoringModel!$B$27+RawData!Z2951*ScoringModel!$B$28+RawData!AA2951*ScoringModel!$B$29+RawData!AB2951*ScoringModel!$B$30)*0.01,"")</f>
        <v/>
      </c>
      <c r="Q2951" s="19"/>
      <c r="R2951" s="19"/>
      <c r="S2951" s="19"/>
      <c r="T2951" s="19"/>
      <c r="U2951" s="19"/>
      <c r="V2951" s="19"/>
    </row>
    <row r="2952" spans="1:22" x14ac:dyDescent="0.25">
      <c r="A2952" t="str">
        <f>IF(RawData!A2952&lt;&gt;"",RawData!A2952,"")</f>
        <v/>
      </c>
      <c r="B2952" t="str">
        <f>IF(RawData!B2952&lt;&gt;"",CONCATENATE(RawData!B2952,", ",RawData!C2952),"")</f>
        <v/>
      </c>
      <c r="C2952" t="str">
        <f>IF(RawData!D2952&lt;&gt;"",RawData!D2952,"")</f>
        <v/>
      </c>
      <c r="D2952" s="28" t="str">
        <f>IF(RawData!E2952&lt;&gt;"",RawData!E2952,"")</f>
        <v/>
      </c>
      <c r="E2952" t="str">
        <f>IF(RawData!F2952&lt;&gt;"",CONCATENATE(RawData!F2952,", ",LEFT(RawData!G2952,1)),"")</f>
        <v/>
      </c>
      <c r="G2952" s="30" t="str">
        <f t="shared" si="46"/>
        <v/>
      </c>
      <c r="H2952" t="str">
        <f>IF(A2952&lt;&gt;"",VLOOKUP(G2952,ScoreRanges!$C$4:$E$8,3),"")</f>
        <v/>
      </c>
      <c r="J2952" s="30" t="str">
        <f>IF(AND(ConversionTable!$F$2&lt;&gt;"",A2952&lt;&gt;""),VLOOKUP(G2952,ConversionTable!B$2:D$402,3),"")</f>
        <v/>
      </c>
      <c r="K2952" t="str">
        <f>IF(AND(ConversionTable!$F$2&lt;&gt;"",A2952&lt;&gt;""),VLOOKUP(J2952,ConversionTable!I$4:K$7,3),"")</f>
        <v/>
      </c>
      <c r="M2952" t="str">
        <f>IF(A2952&lt;&gt;"",(RawData!AC2952*ScoringModel!$B$11+RawData!AD2952*ScoringModel!$B$21+RawData!AE2952*ScoringModel!$B$31)*0.01,"")</f>
        <v/>
      </c>
      <c r="N2952" t="str">
        <f>IF(A2952&lt;&gt;"",(RawData!H2952*ScoringModel!$B$4+RawData!I2952*ScoringModel!$B$5+RawData!J2952*ScoringModel!$B$6+RawData!K2952*ScoringModel!$B$7+RawData!L2952*ScoringModel!$B$8+RawData!M2952*ScoringModel!$B$9+RawData!N2952*ScoringModel!$B$10)*0.01,"")</f>
        <v/>
      </c>
      <c r="O2952" t="str">
        <f>IF(A2952&lt;&gt;"",(RawData!O2952*ScoringModel!$B$14+RawData!P2952*ScoringModel!$B$15+RawData!Q2952*ScoringModel!$B$16+RawData!R2952*ScoringModel!$B$17+RawData!S2952*ScoringModel!$B$18+RawData!T2952*ScoringModel!$B$19+RawData!U2952*ScoringModel!$B$20)*0.01,"")</f>
        <v/>
      </c>
      <c r="P2952" t="str">
        <f>IF(A2952&lt;&gt;"",(RawData!V2952*ScoringModel!$B$24+RawData!W2952*ScoringModel!$B$25+RawData!X2952*ScoringModel!$B$26+RawData!Y2952*ScoringModel!$B$27+RawData!Z2952*ScoringModel!$B$28+RawData!AA2952*ScoringModel!$B$29+RawData!AB2952*ScoringModel!$B$30)*0.01,"")</f>
        <v/>
      </c>
      <c r="Q2952" s="19"/>
      <c r="R2952" s="19"/>
      <c r="S2952" s="19"/>
      <c r="T2952" s="19"/>
      <c r="U2952" s="19"/>
      <c r="V2952" s="19"/>
    </row>
    <row r="2953" spans="1:22" x14ac:dyDescent="0.25">
      <c r="A2953" t="str">
        <f>IF(RawData!A2953&lt;&gt;"",RawData!A2953,"")</f>
        <v/>
      </c>
      <c r="B2953" t="str">
        <f>IF(RawData!B2953&lt;&gt;"",CONCATENATE(RawData!B2953,", ",RawData!C2953),"")</f>
        <v/>
      </c>
      <c r="C2953" t="str">
        <f>IF(RawData!D2953&lt;&gt;"",RawData!D2953,"")</f>
        <v/>
      </c>
      <c r="D2953" s="28" t="str">
        <f>IF(RawData!E2953&lt;&gt;"",RawData!E2953,"")</f>
        <v/>
      </c>
      <c r="E2953" t="str">
        <f>IF(RawData!F2953&lt;&gt;"",CONCATENATE(RawData!F2953,", ",LEFT(RawData!G2953,1)),"")</f>
        <v/>
      </c>
      <c r="G2953" s="30" t="str">
        <f t="shared" si="46"/>
        <v/>
      </c>
      <c r="H2953" t="str">
        <f>IF(A2953&lt;&gt;"",VLOOKUP(G2953,ScoreRanges!$C$4:$E$8,3),"")</f>
        <v/>
      </c>
      <c r="J2953" s="30" t="str">
        <f>IF(AND(ConversionTable!$F$2&lt;&gt;"",A2953&lt;&gt;""),VLOOKUP(G2953,ConversionTable!B$2:D$402,3),"")</f>
        <v/>
      </c>
      <c r="K2953" t="str">
        <f>IF(AND(ConversionTable!$F$2&lt;&gt;"",A2953&lt;&gt;""),VLOOKUP(J2953,ConversionTable!I$4:K$7,3),"")</f>
        <v/>
      </c>
      <c r="M2953" t="str">
        <f>IF(A2953&lt;&gt;"",(RawData!AC2953*ScoringModel!$B$11+RawData!AD2953*ScoringModel!$B$21+RawData!AE2953*ScoringModel!$B$31)*0.01,"")</f>
        <v/>
      </c>
      <c r="N2953" t="str">
        <f>IF(A2953&lt;&gt;"",(RawData!H2953*ScoringModel!$B$4+RawData!I2953*ScoringModel!$B$5+RawData!J2953*ScoringModel!$B$6+RawData!K2953*ScoringModel!$B$7+RawData!L2953*ScoringModel!$B$8+RawData!M2953*ScoringModel!$B$9+RawData!N2953*ScoringModel!$B$10)*0.01,"")</f>
        <v/>
      </c>
      <c r="O2953" t="str">
        <f>IF(A2953&lt;&gt;"",(RawData!O2953*ScoringModel!$B$14+RawData!P2953*ScoringModel!$B$15+RawData!Q2953*ScoringModel!$B$16+RawData!R2953*ScoringModel!$B$17+RawData!S2953*ScoringModel!$B$18+RawData!T2953*ScoringModel!$B$19+RawData!U2953*ScoringModel!$B$20)*0.01,"")</f>
        <v/>
      </c>
      <c r="P2953" t="str">
        <f>IF(A2953&lt;&gt;"",(RawData!V2953*ScoringModel!$B$24+RawData!W2953*ScoringModel!$B$25+RawData!X2953*ScoringModel!$B$26+RawData!Y2953*ScoringModel!$B$27+RawData!Z2953*ScoringModel!$B$28+RawData!AA2953*ScoringModel!$B$29+RawData!AB2953*ScoringModel!$B$30)*0.01,"")</f>
        <v/>
      </c>
      <c r="Q2953" s="19"/>
      <c r="R2953" s="19"/>
      <c r="S2953" s="19"/>
      <c r="T2953" s="19"/>
      <c r="U2953" s="19"/>
      <c r="V2953" s="19"/>
    </row>
    <row r="2954" spans="1:22" x14ac:dyDescent="0.25">
      <c r="A2954" t="str">
        <f>IF(RawData!A2954&lt;&gt;"",RawData!A2954,"")</f>
        <v/>
      </c>
      <c r="B2954" t="str">
        <f>IF(RawData!B2954&lt;&gt;"",CONCATENATE(RawData!B2954,", ",RawData!C2954),"")</f>
        <v/>
      </c>
      <c r="C2954" t="str">
        <f>IF(RawData!D2954&lt;&gt;"",RawData!D2954,"")</f>
        <v/>
      </c>
      <c r="D2954" s="28" t="str">
        <f>IF(RawData!E2954&lt;&gt;"",RawData!E2954,"")</f>
        <v/>
      </c>
      <c r="E2954" t="str">
        <f>IF(RawData!F2954&lt;&gt;"",CONCATENATE(RawData!F2954,", ",LEFT(RawData!G2954,1)),"")</f>
        <v/>
      </c>
      <c r="G2954" s="30" t="str">
        <f t="shared" si="46"/>
        <v/>
      </c>
      <c r="H2954" t="str">
        <f>IF(A2954&lt;&gt;"",VLOOKUP(G2954,ScoreRanges!$C$4:$E$8,3),"")</f>
        <v/>
      </c>
      <c r="J2954" s="30" t="str">
        <f>IF(AND(ConversionTable!$F$2&lt;&gt;"",A2954&lt;&gt;""),VLOOKUP(G2954,ConversionTable!B$2:D$402,3),"")</f>
        <v/>
      </c>
      <c r="K2954" t="str">
        <f>IF(AND(ConversionTable!$F$2&lt;&gt;"",A2954&lt;&gt;""),VLOOKUP(J2954,ConversionTable!I$4:K$7,3),"")</f>
        <v/>
      </c>
      <c r="M2954" t="str">
        <f>IF(A2954&lt;&gt;"",(RawData!AC2954*ScoringModel!$B$11+RawData!AD2954*ScoringModel!$B$21+RawData!AE2954*ScoringModel!$B$31)*0.01,"")</f>
        <v/>
      </c>
      <c r="N2954" t="str">
        <f>IF(A2954&lt;&gt;"",(RawData!H2954*ScoringModel!$B$4+RawData!I2954*ScoringModel!$B$5+RawData!J2954*ScoringModel!$B$6+RawData!K2954*ScoringModel!$B$7+RawData!L2954*ScoringModel!$B$8+RawData!M2954*ScoringModel!$B$9+RawData!N2954*ScoringModel!$B$10)*0.01,"")</f>
        <v/>
      </c>
      <c r="O2954" t="str">
        <f>IF(A2954&lt;&gt;"",(RawData!O2954*ScoringModel!$B$14+RawData!P2954*ScoringModel!$B$15+RawData!Q2954*ScoringModel!$B$16+RawData!R2954*ScoringModel!$B$17+RawData!S2954*ScoringModel!$B$18+RawData!T2954*ScoringModel!$B$19+RawData!U2954*ScoringModel!$B$20)*0.01,"")</f>
        <v/>
      </c>
      <c r="P2954" t="str">
        <f>IF(A2954&lt;&gt;"",(RawData!V2954*ScoringModel!$B$24+RawData!W2954*ScoringModel!$B$25+RawData!X2954*ScoringModel!$B$26+RawData!Y2954*ScoringModel!$B$27+RawData!Z2954*ScoringModel!$B$28+RawData!AA2954*ScoringModel!$B$29+RawData!AB2954*ScoringModel!$B$30)*0.01,"")</f>
        <v/>
      </c>
      <c r="Q2954" s="19"/>
      <c r="R2954" s="19"/>
      <c r="S2954" s="19"/>
      <c r="T2954" s="19"/>
      <c r="U2954" s="19"/>
      <c r="V2954" s="19"/>
    </row>
    <row r="2955" spans="1:22" x14ac:dyDescent="0.25">
      <c r="A2955" t="str">
        <f>IF(RawData!A2955&lt;&gt;"",RawData!A2955,"")</f>
        <v/>
      </c>
      <c r="B2955" t="str">
        <f>IF(RawData!B2955&lt;&gt;"",CONCATENATE(RawData!B2955,", ",RawData!C2955),"")</f>
        <v/>
      </c>
      <c r="C2955" t="str">
        <f>IF(RawData!D2955&lt;&gt;"",RawData!D2955,"")</f>
        <v/>
      </c>
      <c r="D2955" s="28" t="str">
        <f>IF(RawData!E2955&lt;&gt;"",RawData!E2955,"")</f>
        <v/>
      </c>
      <c r="E2955" t="str">
        <f>IF(RawData!F2955&lt;&gt;"",CONCATENATE(RawData!F2955,", ",LEFT(RawData!G2955,1)),"")</f>
        <v/>
      </c>
      <c r="G2955" s="30" t="str">
        <f t="shared" si="46"/>
        <v/>
      </c>
      <c r="H2955" t="str">
        <f>IF(A2955&lt;&gt;"",VLOOKUP(G2955,ScoreRanges!$C$4:$E$8,3),"")</f>
        <v/>
      </c>
      <c r="J2955" s="30" t="str">
        <f>IF(AND(ConversionTable!$F$2&lt;&gt;"",A2955&lt;&gt;""),VLOOKUP(G2955,ConversionTable!B$2:D$402,3),"")</f>
        <v/>
      </c>
      <c r="K2955" t="str">
        <f>IF(AND(ConversionTable!$F$2&lt;&gt;"",A2955&lt;&gt;""),VLOOKUP(J2955,ConversionTable!I$4:K$7,3),"")</f>
        <v/>
      </c>
      <c r="M2955" t="str">
        <f>IF(A2955&lt;&gt;"",(RawData!AC2955*ScoringModel!$B$11+RawData!AD2955*ScoringModel!$B$21+RawData!AE2955*ScoringModel!$B$31)*0.01,"")</f>
        <v/>
      </c>
      <c r="N2955" t="str">
        <f>IF(A2955&lt;&gt;"",(RawData!H2955*ScoringModel!$B$4+RawData!I2955*ScoringModel!$B$5+RawData!J2955*ScoringModel!$B$6+RawData!K2955*ScoringModel!$B$7+RawData!L2955*ScoringModel!$B$8+RawData!M2955*ScoringModel!$B$9+RawData!N2955*ScoringModel!$B$10)*0.01,"")</f>
        <v/>
      </c>
      <c r="O2955" t="str">
        <f>IF(A2955&lt;&gt;"",(RawData!O2955*ScoringModel!$B$14+RawData!P2955*ScoringModel!$B$15+RawData!Q2955*ScoringModel!$B$16+RawData!R2955*ScoringModel!$B$17+RawData!S2955*ScoringModel!$B$18+RawData!T2955*ScoringModel!$B$19+RawData!U2955*ScoringModel!$B$20)*0.01,"")</f>
        <v/>
      </c>
      <c r="P2955" t="str">
        <f>IF(A2955&lt;&gt;"",(RawData!V2955*ScoringModel!$B$24+RawData!W2955*ScoringModel!$B$25+RawData!X2955*ScoringModel!$B$26+RawData!Y2955*ScoringModel!$B$27+RawData!Z2955*ScoringModel!$B$28+RawData!AA2955*ScoringModel!$B$29+RawData!AB2955*ScoringModel!$B$30)*0.01,"")</f>
        <v/>
      </c>
      <c r="Q2955" s="19"/>
      <c r="R2955" s="19"/>
      <c r="S2955" s="19"/>
      <c r="T2955" s="19"/>
      <c r="U2955" s="19"/>
      <c r="V2955" s="19"/>
    </row>
    <row r="2956" spans="1:22" x14ac:dyDescent="0.25">
      <c r="A2956" t="str">
        <f>IF(RawData!A2956&lt;&gt;"",RawData!A2956,"")</f>
        <v/>
      </c>
      <c r="B2956" t="str">
        <f>IF(RawData!B2956&lt;&gt;"",CONCATENATE(RawData!B2956,", ",RawData!C2956),"")</f>
        <v/>
      </c>
      <c r="C2956" t="str">
        <f>IF(RawData!D2956&lt;&gt;"",RawData!D2956,"")</f>
        <v/>
      </c>
      <c r="D2956" s="28" t="str">
        <f>IF(RawData!E2956&lt;&gt;"",RawData!E2956,"")</f>
        <v/>
      </c>
      <c r="E2956" t="str">
        <f>IF(RawData!F2956&lt;&gt;"",CONCATENATE(RawData!F2956,", ",LEFT(RawData!G2956,1)),"")</f>
        <v/>
      </c>
      <c r="G2956" s="30" t="str">
        <f t="shared" si="46"/>
        <v/>
      </c>
      <c r="H2956" t="str">
        <f>IF(A2956&lt;&gt;"",VLOOKUP(G2956,ScoreRanges!$C$4:$E$8,3),"")</f>
        <v/>
      </c>
      <c r="J2956" s="30" t="str">
        <f>IF(AND(ConversionTable!$F$2&lt;&gt;"",A2956&lt;&gt;""),VLOOKUP(G2956,ConversionTable!B$2:D$402,3),"")</f>
        <v/>
      </c>
      <c r="K2956" t="str">
        <f>IF(AND(ConversionTable!$F$2&lt;&gt;"",A2956&lt;&gt;""),VLOOKUP(J2956,ConversionTable!I$4:K$7,3),"")</f>
        <v/>
      </c>
      <c r="M2956" t="str">
        <f>IF(A2956&lt;&gt;"",(RawData!AC2956*ScoringModel!$B$11+RawData!AD2956*ScoringModel!$B$21+RawData!AE2956*ScoringModel!$B$31)*0.01,"")</f>
        <v/>
      </c>
      <c r="N2956" t="str">
        <f>IF(A2956&lt;&gt;"",(RawData!H2956*ScoringModel!$B$4+RawData!I2956*ScoringModel!$B$5+RawData!J2956*ScoringModel!$B$6+RawData!K2956*ScoringModel!$B$7+RawData!L2956*ScoringModel!$B$8+RawData!M2956*ScoringModel!$B$9+RawData!N2956*ScoringModel!$B$10)*0.01,"")</f>
        <v/>
      </c>
      <c r="O2956" t="str">
        <f>IF(A2956&lt;&gt;"",(RawData!O2956*ScoringModel!$B$14+RawData!P2956*ScoringModel!$B$15+RawData!Q2956*ScoringModel!$B$16+RawData!R2956*ScoringModel!$B$17+RawData!S2956*ScoringModel!$B$18+RawData!T2956*ScoringModel!$B$19+RawData!U2956*ScoringModel!$B$20)*0.01,"")</f>
        <v/>
      </c>
      <c r="P2956" t="str">
        <f>IF(A2956&lt;&gt;"",(RawData!V2956*ScoringModel!$B$24+RawData!W2956*ScoringModel!$B$25+RawData!X2956*ScoringModel!$B$26+RawData!Y2956*ScoringModel!$B$27+RawData!Z2956*ScoringModel!$B$28+RawData!AA2956*ScoringModel!$B$29+RawData!AB2956*ScoringModel!$B$30)*0.01,"")</f>
        <v/>
      </c>
      <c r="Q2956" s="19"/>
      <c r="R2956" s="19"/>
      <c r="S2956" s="19"/>
      <c r="T2956" s="19"/>
      <c r="U2956" s="19"/>
      <c r="V2956" s="19"/>
    </row>
    <row r="2957" spans="1:22" x14ac:dyDescent="0.25">
      <c r="A2957" t="str">
        <f>IF(RawData!A2957&lt;&gt;"",RawData!A2957,"")</f>
        <v/>
      </c>
      <c r="B2957" t="str">
        <f>IF(RawData!B2957&lt;&gt;"",CONCATENATE(RawData!B2957,", ",RawData!C2957),"")</f>
        <v/>
      </c>
      <c r="C2957" t="str">
        <f>IF(RawData!D2957&lt;&gt;"",RawData!D2957,"")</f>
        <v/>
      </c>
      <c r="D2957" s="28" t="str">
        <f>IF(RawData!E2957&lt;&gt;"",RawData!E2957,"")</f>
        <v/>
      </c>
      <c r="E2957" t="str">
        <f>IF(RawData!F2957&lt;&gt;"",CONCATENATE(RawData!F2957,", ",LEFT(RawData!G2957,1)),"")</f>
        <v/>
      </c>
      <c r="G2957" s="30" t="str">
        <f t="shared" si="46"/>
        <v/>
      </c>
      <c r="H2957" t="str">
        <f>IF(A2957&lt;&gt;"",VLOOKUP(G2957,ScoreRanges!$C$4:$E$8,3),"")</f>
        <v/>
      </c>
      <c r="J2957" s="30" t="str">
        <f>IF(AND(ConversionTable!$F$2&lt;&gt;"",A2957&lt;&gt;""),VLOOKUP(G2957,ConversionTable!B$2:D$402,3),"")</f>
        <v/>
      </c>
      <c r="K2957" t="str">
        <f>IF(AND(ConversionTable!$F$2&lt;&gt;"",A2957&lt;&gt;""),VLOOKUP(J2957,ConversionTable!I$4:K$7,3),"")</f>
        <v/>
      </c>
      <c r="M2957" t="str">
        <f>IF(A2957&lt;&gt;"",(RawData!AC2957*ScoringModel!$B$11+RawData!AD2957*ScoringModel!$B$21+RawData!AE2957*ScoringModel!$B$31)*0.01,"")</f>
        <v/>
      </c>
      <c r="N2957" t="str">
        <f>IF(A2957&lt;&gt;"",(RawData!H2957*ScoringModel!$B$4+RawData!I2957*ScoringModel!$B$5+RawData!J2957*ScoringModel!$B$6+RawData!K2957*ScoringModel!$B$7+RawData!L2957*ScoringModel!$B$8+RawData!M2957*ScoringModel!$B$9+RawData!N2957*ScoringModel!$B$10)*0.01,"")</f>
        <v/>
      </c>
      <c r="O2957" t="str">
        <f>IF(A2957&lt;&gt;"",(RawData!O2957*ScoringModel!$B$14+RawData!P2957*ScoringModel!$B$15+RawData!Q2957*ScoringModel!$B$16+RawData!R2957*ScoringModel!$B$17+RawData!S2957*ScoringModel!$B$18+RawData!T2957*ScoringModel!$B$19+RawData!U2957*ScoringModel!$B$20)*0.01,"")</f>
        <v/>
      </c>
      <c r="P2957" t="str">
        <f>IF(A2957&lt;&gt;"",(RawData!V2957*ScoringModel!$B$24+RawData!W2957*ScoringModel!$B$25+RawData!X2957*ScoringModel!$B$26+RawData!Y2957*ScoringModel!$B$27+RawData!Z2957*ScoringModel!$B$28+RawData!AA2957*ScoringModel!$B$29+RawData!AB2957*ScoringModel!$B$30)*0.01,"")</f>
        <v/>
      </c>
      <c r="Q2957" s="19"/>
      <c r="R2957" s="19"/>
      <c r="S2957" s="19"/>
      <c r="T2957" s="19"/>
      <c r="U2957" s="19"/>
      <c r="V2957" s="19"/>
    </row>
    <row r="2958" spans="1:22" x14ac:dyDescent="0.25">
      <c r="A2958" t="str">
        <f>IF(RawData!A2958&lt;&gt;"",RawData!A2958,"")</f>
        <v/>
      </c>
      <c r="B2958" t="str">
        <f>IF(RawData!B2958&lt;&gt;"",CONCATENATE(RawData!B2958,", ",RawData!C2958),"")</f>
        <v/>
      </c>
      <c r="C2958" t="str">
        <f>IF(RawData!D2958&lt;&gt;"",RawData!D2958,"")</f>
        <v/>
      </c>
      <c r="D2958" s="28" t="str">
        <f>IF(RawData!E2958&lt;&gt;"",RawData!E2958,"")</f>
        <v/>
      </c>
      <c r="E2958" t="str">
        <f>IF(RawData!F2958&lt;&gt;"",CONCATENATE(RawData!F2958,", ",LEFT(RawData!G2958,1)),"")</f>
        <v/>
      </c>
      <c r="G2958" s="30" t="str">
        <f t="shared" si="46"/>
        <v/>
      </c>
      <c r="H2958" t="str">
        <f>IF(A2958&lt;&gt;"",VLOOKUP(G2958,ScoreRanges!$C$4:$E$8,3),"")</f>
        <v/>
      </c>
      <c r="J2958" s="30" t="str">
        <f>IF(AND(ConversionTable!$F$2&lt;&gt;"",A2958&lt;&gt;""),VLOOKUP(G2958,ConversionTable!B$2:D$402,3),"")</f>
        <v/>
      </c>
      <c r="K2958" t="str">
        <f>IF(AND(ConversionTable!$F$2&lt;&gt;"",A2958&lt;&gt;""),VLOOKUP(J2958,ConversionTable!I$4:K$7,3),"")</f>
        <v/>
      </c>
      <c r="M2958" t="str">
        <f>IF(A2958&lt;&gt;"",(RawData!AC2958*ScoringModel!$B$11+RawData!AD2958*ScoringModel!$B$21+RawData!AE2958*ScoringModel!$B$31)*0.01,"")</f>
        <v/>
      </c>
      <c r="N2958" t="str">
        <f>IF(A2958&lt;&gt;"",(RawData!H2958*ScoringModel!$B$4+RawData!I2958*ScoringModel!$B$5+RawData!J2958*ScoringModel!$B$6+RawData!K2958*ScoringModel!$B$7+RawData!L2958*ScoringModel!$B$8+RawData!M2958*ScoringModel!$B$9+RawData!N2958*ScoringModel!$B$10)*0.01,"")</f>
        <v/>
      </c>
      <c r="O2958" t="str">
        <f>IF(A2958&lt;&gt;"",(RawData!O2958*ScoringModel!$B$14+RawData!P2958*ScoringModel!$B$15+RawData!Q2958*ScoringModel!$B$16+RawData!R2958*ScoringModel!$B$17+RawData!S2958*ScoringModel!$B$18+RawData!T2958*ScoringModel!$B$19+RawData!U2958*ScoringModel!$B$20)*0.01,"")</f>
        <v/>
      </c>
      <c r="P2958" t="str">
        <f>IF(A2958&lt;&gt;"",(RawData!V2958*ScoringModel!$B$24+RawData!W2958*ScoringModel!$B$25+RawData!X2958*ScoringModel!$B$26+RawData!Y2958*ScoringModel!$B$27+RawData!Z2958*ScoringModel!$B$28+RawData!AA2958*ScoringModel!$B$29+RawData!AB2958*ScoringModel!$B$30)*0.01,"")</f>
        <v/>
      </c>
      <c r="Q2958" s="19"/>
      <c r="R2958" s="19"/>
      <c r="S2958" s="19"/>
      <c r="T2958" s="19"/>
      <c r="U2958" s="19"/>
      <c r="V2958" s="19"/>
    </row>
    <row r="2959" spans="1:22" x14ac:dyDescent="0.25">
      <c r="A2959" t="str">
        <f>IF(RawData!A2959&lt;&gt;"",RawData!A2959,"")</f>
        <v/>
      </c>
      <c r="B2959" t="str">
        <f>IF(RawData!B2959&lt;&gt;"",CONCATENATE(RawData!B2959,", ",RawData!C2959),"")</f>
        <v/>
      </c>
      <c r="C2959" t="str">
        <f>IF(RawData!D2959&lt;&gt;"",RawData!D2959,"")</f>
        <v/>
      </c>
      <c r="D2959" s="28" t="str">
        <f>IF(RawData!E2959&lt;&gt;"",RawData!E2959,"")</f>
        <v/>
      </c>
      <c r="E2959" t="str">
        <f>IF(RawData!F2959&lt;&gt;"",CONCATENATE(RawData!F2959,", ",LEFT(RawData!G2959,1)),"")</f>
        <v/>
      </c>
      <c r="G2959" s="30" t="str">
        <f t="shared" si="46"/>
        <v/>
      </c>
      <c r="H2959" t="str">
        <f>IF(A2959&lt;&gt;"",VLOOKUP(G2959,ScoreRanges!$C$4:$E$8,3),"")</f>
        <v/>
      </c>
      <c r="J2959" s="30" t="str">
        <f>IF(AND(ConversionTable!$F$2&lt;&gt;"",A2959&lt;&gt;""),VLOOKUP(G2959,ConversionTable!B$2:D$402,3),"")</f>
        <v/>
      </c>
      <c r="K2959" t="str">
        <f>IF(AND(ConversionTable!$F$2&lt;&gt;"",A2959&lt;&gt;""),VLOOKUP(J2959,ConversionTable!I$4:K$7,3),"")</f>
        <v/>
      </c>
      <c r="M2959" t="str">
        <f>IF(A2959&lt;&gt;"",(RawData!AC2959*ScoringModel!$B$11+RawData!AD2959*ScoringModel!$B$21+RawData!AE2959*ScoringModel!$B$31)*0.01,"")</f>
        <v/>
      </c>
      <c r="N2959" t="str">
        <f>IF(A2959&lt;&gt;"",(RawData!H2959*ScoringModel!$B$4+RawData!I2959*ScoringModel!$B$5+RawData!J2959*ScoringModel!$B$6+RawData!K2959*ScoringModel!$B$7+RawData!L2959*ScoringModel!$B$8+RawData!M2959*ScoringModel!$B$9+RawData!N2959*ScoringModel!$B$10)*0.01,"")</f>
        <v/>
      </c>
      <c r="O2959" t="str">
        <f>IF(A2959&lt;&gt;"",(RawData!O2959*ScoringModel!$B$14+RawData!P2959*ScoringModel!$B$15+RawData!Q2959*ScoringModel!$B$16+RawData!R2959*ScoringModel!$B$17+RawData!S2959*ScoringModel!$B$18+RawData!T2959*ScoringModel!$B$19+RawData!U2959*ScoringModel!$B$20)*0.01,"")</f>
        <v/>
      </c>
      <c r="P2959" t="str">
        <f>IF(A2959&lt;&gt;"",(RawData!V2959*ScoringModel!$B$24+RawData!W2959*ScoringModel!$B$25+RawData!X2959*ScoringModel!$B$26+RawData!Y2959*ScoringModel!$B$27+RawData!Z2959*ScoringModel!$B$28+RawData!AA2959*ScoringModel!$B$29+RawData!AB2959*ScoringModel!$B$30)*0.01,"")</f>
        <v/>
      </c>
      <c r="Q2959" s="19"/>
      <c r="R2959" s="19"/>
      <c r="S2959" s="19"/>
      <c r="T2959" s="19"/>
      <c r="U2959" s="19"/>
      <c r="V2959" s="19"/>
    </row>
    <row r="2960" spans="1:22" x14ac:dyDescent="0.25">
      <c r="A2960" t="str">
        <f>IF(RawData!A2960&lt;&gt;"",RawData!A2960,"")</f>
        <v/>
      </c>
      <c r="B2960" t="str">
        <f>IF(RawData!B2960&lt;&gt;"",CONCATENATE(RawData!B2960,", ",RawData!C2960),"")</f>
        <v/>
      </c>
      <c r="C2960" t="str">
        <f>IF(RawData!D2960&lt;&gt;"",RawData!D2960,"")</f>
        <v/>
      </c>
      <c r="D2960" s="28" t="str">
        <f>IF(RawData!E2960&lt;&gt;"",RawData!E2960,"")</f>
        <v/>
      </c>
      <c r="E2960" t="str">
        <f>IF(RawData!F2960&lt;&gt;"",CONCATENATE(RawData!F2960,", ",LEFT(RawData!G2960,1)),"")</f>
        <v/>
      </c>
      <c r="G2960" s="30" t="str">
        <f t="shared" si="46"/>
        <v/>
      </c>
      <c r="H2960" t="str">
        <f>IF(A2960&lt;&gt;"",VLOOKUP(G2960,ScoreRanges!$C$4:$E$8,3),"")</f>
        <v/>
      </c>
      <c r="J2960" s="30" t="str">
        <f>IF(AND(ConversionTable!$F$2&lt;&gt;"",A2960&lt;&gt;""),VLOOKUP(G2960,ConversionTable!B$2:D$402,3),"")</f>
        <v/>
      </c>
      <c r="K2960" t="str">
        <f>IF(AND(ConversionTable!$F$2&lt;&gt;"",A2960&lt;&gt;""),VLOOKUP(J2960,ConversionTable!I$4:K$7,3),"")</f>
        <v/>
      </c>
      <c r="M2960" t="str">
        <f>IF(A2960&lt;&gt;"",(RawData!AC2960*ScoringModel!$B$11+RawData!AD2960*ScoringModel!$B$21+RawData!AE2960*ScoringModel!$B$31)*0.01,"")</f>
        <v/>
      </c>
      <c r="N2960" t="str">
        <f>IF(A2960&lt;&gt;"",(RawData!H2960*ScoringModel!$B$4+RawData!I2960*ScoringModel!$B$5+RawData!J2960*ScoringModel!$B$6+RawData!K2960*ScoringModel!$B$7+RawData!L2960*ScoringModel!$B$8+RawData!M2960*ScoringModel!$B$9+RawData!N2960*ScoringModel!$B$10)*0.01,"")</f>
        <v/>
      </c>
      <c r="O2960" t="str">
        <f>IF(A2960&lt;&gt;"",(RawData!O2960*ScoringModel!$B$14+RawData!P2960*ScoringModel!$B$15+RawData!Q2960*ScoringModel!$B$16+RawData!R2960*ScoringModel!$B$17+RawData!S2960*ScoringModel!$B$18+RawData!T2960*ScoringModel!$B$19+RawData!U2960*ScoringModel!$B$20)*0.01,"")</f>
        <v/>
      </c>
      <c r="P2960" t="str">
        <f>IF(A2960&lt;&gt;"",(RawData!V2960*ScoringModel!$B$24+RawData!W2960*ScoringModel!$B$25+RawData!X2960*ScoringModel!$B$26+RawData!Y2960*ScoringModel!$B$27+RawData!Z2960*ScoringModel!$B$28+RawData!AA2960*ScoringModel!$B$29+RawData!AB2960*ScoringModel!$B$30)*0.01,"")</f>
        <v/>
      </c>
      <c r="Q2960" s="19"/>
      <c r="R2960" s="19"/>
      <c r="S2960" s="19"/>
      <c r="T2960" s="19"/>
      <c r="U2960" s="19"/>
      <c r="V2960" s="19"/>
    </row>
    <row r="2961" spans="1:22" x14ac:dyDescent="0.25">
      <c r="A2961" t="str">
        <f>IF(RawData!A2961&lt;&gt;"",RawData!A2961,"")</f>
        <v/>
      </c>
      <c r="B2961" t="str">
        <f>IF(RawData!B2961&lt;&gt;"",CONCATENATE(RawData!B2961,", ",RawData!C2961),"")</f>
        <v/>
      </c>
      <c r="C2961" t="str">
        <f>IF(RawData!D2961&lt;&gt;"",RawData!D2961,"")</f>
        <v/>
      </c>
      <c r="D2961" s="28" t="str">
        <f>IF(RawData!E2961&lt;&gt;"",RawData!E2961,"")</f>
        <v/>
      </c>
      <c r="E2961" t="str">
        <f>IF(RawData!F2961&lt;&gt;"",CONCATENATE(RawData!F2961,", ",LEFT(RawData!G2961,1)),"")</f>
        <v/>
      </c>
      <c r="G2961" s="30" t="str">
        <f t="shared" si="46"/>
        <v/>
      </c>
      <c r="H2961" t="str">
        <f>IF(A2961&lt;&gt;"",VLOOKUP(G2961,ScoreRanges!$C$4:$E$8,3),"")</f>
        <v/>
      </c>
      <c r="J2961" s="30" t="str">
        <f>IF(AND(ConversionTable!$F$2&lt;&gt;"",A2961&lt;&gt;""),VLOOKUP(G2961,ConversionTable!B$2:D$402,3),"")</f>
        <v/>
      </c>
      <c r="K2961" t="str">
        <f>IF(AND(ConversionTable!$F$2&lt;&gt;"",A2961&lt;&gt;""),VLOOKUP(J2961,ConversionTable!I$4:K$7,3),"")</f>
        <v/>
      </c>
      <c r="M2961" t="str">
        <f>IF(A2961&lt;&gt;"",(RawData!AC2961*ScoringModel!$B$11+RawData!AD2961*ScoringModel!$B$21+RawData!AE2961*ScoringModel!$B$31)*0.01,"")</f>
        <v/>
      </c>
      <c r="N2961" t="str">
        <f>IF(A2961&lt;&gt;"",(RawData!H2961*ScoringModel!$B$4+RawData!I2961*ScoringModel!$B$5+RawData!J2961*ScoringModel!$B$6+RawData!K2961*ScoringModel!$B$7+RawData!L2961*ScoringModel!$B$8+RawData!M2961*ScoringModel!$B$9+RawData!N2961*ScoringModel!$B$10)*0.01,"")</f>
        <v/>
      </c>
      <c r="O2961" t="str">
        <f>IF(A2961&lt;&gt;"",(RawData!O2961*ScoringModel!$B$14+RawData!P2961*ScoringModel!$B$15+RawData!Q2961*ScoringModel!$B$16+RawData!R2961*ScoringModel!$B$17+RawData!S2961*ScoringModel!$B$18+RawData!T2961*ScoringModel!$B$19+RawData!U2961*ScoringModel!$B$20)*0.01,"")</f>
        <v/>
      </c>
      <c r="P2961" t="str">
        <f>IF(A2961&lt;&gt;"",(RawData!V2961*ScoringModel!$B$24+RawData!W2961*ScoringModel!$B$25+RawData!X2961*ScoringModel!$B$26+RawData!Y2961*ScoringModel!$B$27+RawData!Z2961*ScoringModel!$B$28+RawData!AA2961*ScoringModel!$B$29+RawData!AB2961*ScoringModel!$B$30)*0.01,"")</f>
        <v/>
      </c>
      <c r="Q2961" s="19"/>
      <c r="R2961" s="19"/>
      <c r="S2961" s="19"/>
      <c r="T2961" s="19"/>
      <c r="U2961" s="19"/>
      <c r="V2961" s="19"/>
    </row>
    <row r="2962" spans="1:22" x14ac:dyDescent="0.25">
      <c r="A2962" t="str">
        <f>IF(RawData!A2962&lt;&gt;"",RawData!A2962,"")</f>
        <v/>
      </c>
      <c r="B2962" t="str">
        <f>IF(RawData!B2962&lt;&gt;"",CONCATENATE(RawData!B2962,", ",RawData!C2962),"")</f>
        <v/>
      </c>
      <c r="C2962" t="str">
        <f>IF(RawData!D2962&lt;&gt;"",RawData!D2962,"")</f>
        <v/>
      </c>
      <c r="D2962" s="28" t="str">
        <f>IF(RawData!E2962&lt;&gt;"",RawData!E2962,"")</f>
        <v/>
      </c>
      <c r="E2962" t="str">
        <f>IF(RawData!F2962&lt;&gt;"",CONCATENATE(RawData!F2962,", ",LEFT(RawData!G2962,1)),"")</f>
        <v/>
      </c>
      <c r="G2962" s="30" t="str">
        <f t="shared" si="46"/>
        <v/>
      </c>
      <c r="H2962" t="str">
        <f>IF(A2962&lt;&gt;"",VLOOKUP(G2962,ScoreRanges!$C$4:$E$8,3),"")</f>
        <v/>
      </c>
      <c r="J2962" s="30" t="str">
        <f>IF(AND(ConversionTable!$F$2&lt;&gt;"",A2962&lt;&gt;""),VLOOKUP(G2962,ConversionTable!B$2:D$402,3),"")</f>
        <v/>
      </c>
      <c r="K2962" t="str">
        <f>IF(AND(ConversionTable!$F$2&lt;&gt;"",A2962&lt;&gt;""),VLOOKUP(J2962,ConversionTable!I$4:K$7,3),"")</f>
        <v/>
      </c>
      <c r="M2962" t="str">
        <f>IF(A2962&lt;&gt;"",(RawData!AC2962*ScoringModel!$B$11+RawData!AD2962*ScoringModel!$B$21+RawData!AE2962*ScoringModel!$B$31)*0.01,"")</f>
        <v/>
      </c>
      <c r="N2962" t="str">
        <f>IF(A2962&lt;&gt;"",(RawData!H2962*ScoringModel!$B$4+RawData!I2962*ScoringModel!$B$5+RawData!J2962*ScoringModel!$B$6+RawData!K2962*ScoringModel!$B$7+RawData!L2962*ScoringModel!$B$8+RawData!M2962*ScoringModel!$B$9+RawData!N2962*ScoringModel!$B$10)*0.01,"")</f>
        <v/>
      </c>
      <c r="O2962" t="str">
        <f>IF(A2962&lt;&gt;"",(RawData!O2962*ScoringModel!$B$14+RawData!P2962*ScoringModel!$B$15+RawData!Q2962*ScoringModel!$B$16+RawData!R2962*ScoringModel!$B$17+RawData!S2962*ScoringModel!$B$18+RawData!T2962*ScoringModel!$B$19+RawData!U2962*ScoringModel!$B$20)*0.01,"")</f>
        <v/>
      </c>
      <c r="P2962" t="str">
        <f>IF(A2962&lt;&gt;"",(RawData!V2962*ScoringModel!$B$24+RawData!W2962*ScoringModel!$B$25+RawData!X2962*ScoringModel!$B$26+RawData!Y2962*ScoringModel!$B$27+RawData!Z2962*ScoringModel!$B$28+RawData!AA2962*ScoringModel!$B$29+RawData!AB2962*ScoringModel!$B$30)*0.01,"")</f>
        <v/>
      </c>
      <c r="Q2962" s="19"/>
      <c r="R2962" s="19"/>
      <c r="S2962" s="19"/>
      <c r="T2962" s="19"/>
      <c r="U2962" s="19"/>
      <c r="V2962" s="19"/>
    </row>
    <row r="2963" spans="1:22" x14ac:dyDescent="0.25">
      <c r="A2963" t="str">
        <f>IF(RawData!A2963&lt;&gt;"",RawData!A2963,"")</f>
        <v/>
      </c>
      <c r="B2963" t="str">
        <f>IF(RawData!B2963&lt;&gt;"",CONCATENATE(RawData!B2963,", ",RawData!C2963),"")</f>
        <v/>
      </c>
      <c r="C2963" t="str">
        <f>IF(RawData!D2963&lt;&gt;"",RawData!D2963,"")</f>
        <v/>
      </c>
      <c r="D2963" s="28" t="str">
        <f>IF(RawData!E2963&lt;&gt;"",RawData!E2963,"")</f>
        <v/>
      </c>
      <c r="E2963" t="str">
        <f>IF(RawData!F2963&lt;&gt;"",CONCATENATE(RawData!F2963,", ",LEFT(RawData!G2963,1)),"")</f>
        <v/>
      </c>
      <c r="G2963" s="30" t="str">
        <f t="shared" si="46"/>
        <v/>
      </c>
      <c r="H2963" t="str">
        <f>IF(A2963&lt;&gt;"",VLOOKUP(G2963,ScoreRanges!$C$4:$E$8,3),"")</f>
        <v/>
      </c>
      <c r="J2963" s="30" t="str">
        <f>IF(AND(ConversionTable!$F$2&lt;&gt;"",A2963&lt;&gt;""),VLOOKUP(G2963,ConversionTable!B$2:D$402,3),"")</f>
        <v/>
      </c>
      <c r="K2963" t="str">
        <f>IF(AND(ConversionTable!$F$2&lt;&gt;"",A2963&lt;&gt;""),VLOOKUP(J2963,ConversionTable!I$4:K$7,3),"")</f>
        <v/>
      </c>
      <c r="M2963" t="str">
        <f>IF(A2963&lt;&gt;"",(RawData!AC2963*ScoringModel!$B$11+RawData!AD2963*ScoringModel!$B$21+RawData!AE2963*ScoringModel!$B$31)*0.01,"")</f>
        <v/>
      </c>
      <c r="N2963" t="str">
        <f>IF(A2963&lt;&gt;"",(RawData!H2963*ScoringModel!$B$4+RawData!I2963*ScoringModel!$B$5+RawData!J2963*ScoringModel!$B$6+RawData!K2963*ScoringModel!$B$7+RawData!L2963*ScoringModel!$B$8+RawData!M2963*ScoringModel!$B$9+RawData!N2963*ScoringModel!$B$10)*0.01,"")</f>
        <v/>
      </c>
      <c r="O2963" t="str">
        <f>IF(A2963&lt;&gt;"",(RawData!O2963*ScoringModel!$B$14+RawData!P2963*ScoringModel!$B$15+RawData!Q2963*ScoringModel!$B$16+RawData!R2963*ScoringModel!$B$17+RawData!S2963*ScoringModel!$B$18+RawData!T2963*ScoringModel!$B$19+RawData!U2963*ScoringModel!$B$20)*0.01,"")</f>
        <v/>
      </c>
      <c r="P2963" t="str">
        <f>IF(A2963&lt;&gt;"",(RawData!V2963*ScoringModel!$B$24+RawData!W2963*ScoringModel!$B$25+RawData!X2963*ScoringModel!$B$26+RawData!Y2963*ScoringModel!$B$27+RawData!Z2963*ScoringModel!$B$28+RawData!AA2963*ScoringModel!$B$29+RawData!AB2963*ScoringModel!$B$30)*0.01,"")</f>
        <v/>
      </c>
      <c r="Q2963" s="19"/>
      <c r="R2963" s="19"/>
      <c r="S2963" s="19"/>
      <c r="T2963" s="19"/>
      <c r="U2963" s="19"/>
      <c r="V2963" s="19"/>
    </row>
    <row r="2964" spans="1:22" x14ac:dyDescent="0.25">
      <c r="A2964" t="str">
        <f>IF(RawData!A2964&lt;&gt;"",RawData!A2964,"")</f>
        <v/>
      </c>
      <c r="B2964" t="str">
        <f>IF(RawData!B2964&lt;&gt;"",CONCATENATE(RawData!B2964,", ",RawData!C2964),"")</f>
        <v/>
      </c>
      <c r="C2964" t="str">
        <f>IF(RawData!D2964&lt;&gt;"",RawData!D2964,"")</f>
        <v/>
      </c>
      <c r="D2964" s="28" t="str">
        <f>IF(RawData!E2964&lt;&gt;"",RawData!E2964,"")</f>
        <v/>
      </c>
      <c r="E2964" t="str">
        <f>IF(RawData!F2964&lt;&gt;"",CONCATENATE(RawData!F2964,", ",LEFT(RawData!G2964,1)),"")</f>
        <v/>
      </c>
      <c r="G2964" s="30" t="str">
        <f t="shared" si="46"/>
        <v/>
      </c>
      <c r="H2964" t="str">
        <f>IF(A2964&lt;&gt;"",VLOOKUP(G2964,ScoreRanges!$C$4:$E$8,3),"")</f>
        <v/>
      </c>
      <c r="J2964" s="30" t="str">
        <f>IF(AND(ConversionTable!$F$2&lt;&gt;"",A2964&lt;&gt;""),VLOOKUP(G2964,ConversionTable!B$2:D$402,3),"")</f>
        <v/>
      </c>
      <c r="K2964" t="str">
        <f>IF(AND(ConversionTable!$F$2&lt;&gt;"",A2964&lt;&gt;""),VLOOKUP(J2964,ConversionTable!I$4:K$7,3),"")</f>
        <v/>
      </c>
      <c r="M2964" t="str">
        <f>IF(A2964&lt;&gt;"",(RawData!AC2964*ScoringModel!$B$11+RawData!AD2964*ScoringModel!$B$21+RawData!AE2964*ScoringModel!$B$31)*0.01,"")</f>
        <v/>
      </c>
      <c r="N2964" t="str">
        <f>IF(A2964&lt;&gt;"",(RawData!H2964*ScoringModel!$B$4+RawData!I2964*ScoringModel!$B$5+RawData!J2964*ScoringModel!$B$6+RawData!K2964*ScoringModel!$B$7+RawData!L2964*ScoringModel!$B$8+RawData!M2964*ScoringModel!$B$9+RawData!N2964*ScoringModel!$B$10)*0.01,"")</f>
        <v/>
      </c>
      <c r="O2964" t="str">
        <f>IF(A2964&lt;&gt;"",(RawData!O2964*ScoringModel!$B$14+RawData!P2964*ScoringModel!$B$15+RawData!Q2964*ScoringModel!$B$16+RawData!R2964*ScoringModel!$B$17+RawData!S2964*ScoringModel!$B$18+RawData!T2964*ScoringModel!$B$19+RawData!U2964*ScoringModel!$B$20)*0.01,"")</f>
        <v/>
      </c>
      <c r="P2964" t="str">
        <f>IF(A2964&lt;&gt;"",(RawData!V2964*ScoringModel!$B$24+RawData!W2964*ScoringModel!$B$25+RawData!X2964*ScoringModel!$B$26+RawData!Y2964*ScoringModel!$B$27+RawData!Z2964*ScoringModel!$B$28+RawData!AA2964*ScoringModel!$B$29+RawData!AB2964*ScoringModel!$B$30)*0.01,"")</f>
        <v/>
      </c>
      <c r="Q2964" s="19"/>
      <c r="R2964" s="19"/>
      <c r="S2964" s="19"/>
      <c r="T2964" s="19"/>
      <c r="U2964" s="19"/>
      <c r="V2964" s="19"/>
    </row>
    <row r="2965" spans="1:22" x14ac:dyDescent="0.25">
      <c r="A2965" t="str">
        <f>IF(RawData!A2965&lt;&gt;"",RawData!A2965,"")</f>
        <v/>
      </c>
      <c r="B2965" t="str">
        <f>IF(RawData!B2965&lt;&gt;"",CONCATENATE(RawData!B2965,", ",RawData!C2965),"")</f>
        <v/>
      </c>
      <c r="C2965" t="str">
        <f>IF(RawData!D2965&lt;&gt;"",RawData!D2965,"")</f>
        <v/>
      </c>
      <c r="D2965" s="28" t="str">
        <f>IF(RawData!E2965&lt;&gt;"",RawData!E2965,"")</f>
        <v/>
      </c>
      <c r="E2965" t="str">
        <f>IF(RawData!F2965&lt;&gt;"",CONCATENATE(RawData!F2965,", ",LEFT(RawData!G2965,1)),"")</f>
        <v/>
      </c>
      <c r="G2965" s="30" t="str">
        <f t="shared" si="46"/>
        <v/>
      </c>
      <c r="H2965" t="str">
        <f>IF(A2965&lt;&gt;"",VLOOKUP(G2965,ScoreRanges!$C$4:$E$8,3),"")</f>
        <v/>
      </c>
      <c r="J2965" s="30" t="str">
        <f>IF(AND(ConversionTable!$F$2&lt;&gt;"",A2965&lt;&gt;""),VLOOKUP(G2965,ConversionTable!B$2:D$402,3),"")</f>
        <v/>
      </c>
      <c r="K2965" t="str">
        <f>IF(AND(ConversionTable!$F$2&lt;&gt;"",A2965&lt;&gt;""),VLOOKUP(J2965,ConversionTable!I$4:K$7,3),"")</f>
        <v/>
      </c>
      <c r="M2965" t="str">
        <f>IF(A2965&lt;&gt;"",(RawData!AC2965*ScoringModel!$B$11+RawData!AD2965*ScoringModel!$B$21+RawData!AE2965*ScoringModel!$B$31)*0.01,"")</f>
        <v/>
      </c>
      <c r="N2965" t="str">
        <f>IF(A2965&lt;&gt;"",(RawData!H2965*ScoringModel!$B$4+RawData!I2965*ScoringModel!$B$5+RawData!J2965*ScoringModel!$B$6+RawData!K2965*ScoringModel!$B$7+RawData!L2965*ScoringModel!$B$8+RawData!M2965*ScoringModel!$B$9+RawData!N2965*ScoringModel!$B$10)*0.01,"")</f>
        <v/>
      </c>
      <c r="O2965" t="str">
        <f>IF(A2965&lt;&gt;"",(RawData!O2965*ScoringModel!$B$14+RawData!P2965*ScoringModel!$B$15+RawData!Q2965*ScoringModel!$B$16+RawData!R2965*ScoringModel!$B$17+RawData!S2965*ScoringModel!$B$18+RawData!T2965*ScoringModel!$B$19+RawData!U2965*ScoringModel!$B$20)*0.01,"")</f>
        <v/>
      </c>
      <c r="P2965" t="str">
        <f>IF(A2965&lt;&gt;"",(RawData!V2965*ScoringModel!$B$24+RawData!W2965*ScoringModel!$B$25+RawData!X2965*ScoringModel!$B$26+RawData!Y2965*ScoringModel!$B$27+RawData!Z2965*ScoringModel!$B$28+RawData!AA2965*ScoringModel!$B$29+RawData!AB2965*ScoringModel!$B$30)*0.01,"")</f>
        <v/>
      </c>
      <c r="Q2965" s="19"/>
      <c r="R2965" s="19"/>
      <c r="S2965" s="19"/>
      <c r="T2965" s="19"/>
      <c r="U2965" s="19"/>
      <c r="V2965" s="19"/>
    </row>
    <row r="2966" spans="1:22" x14ac:dyDescent="0.25">
      <c r="A2966" t="str">
        <f>IF(RawData!A2966&lt;&gt;"",RawData!A2966,"")</f>
        <v/>
      </c>
      <c r="B2966" t="str">
        <f>IF(RawData!B2966&lt;&gt;"",CONCATENATE(RawData!B2966,", ",RawData!C2966),"")</f>
        <v/>
      </c>
      <c r="C2966" t="str">
        <f>IF(RawData!D2966&lt;&gt;"",RawData!D2966,"")</f>
        <v/>
      </c>
      <c r="D2966" s="28" t="str">
        <f>IF(RawData!E2966&lt;&gt;"",RawData!E2966,"")</f>
        <v/>
      </c>
      <c r="E2966" t="str">
        <f>IF(RawData!F2966&lt;&gt;"",CONCATENATE(RawData!F2966,", ",LEFT(RawData!G2966,1)),"")</f>
        <v/>
      </c>
      <c r="G2966" s="30" t="str">
        <f t="shared" si="46"/>
        <v/>
      </c>
      <c r="H2966" t="str">
        <f>IF(A2966&lt;&gt;"",VLOOKUP(G2966,ScoreRanges!$C$4:$E$8,3),"")</f>
        <v/>
      </c>
      <c r="J2966" s="30" t="str">
        <f>IF(AND(ConversionTable!$F$2&lt;&gt;"",A2966&lt;&gt;""),VLOOKUP(G2966,ConversionTable!B$2:D$402,3),"")</f>
        <v/>
      </c>
      <c r="K2966" t="str">
        <f>IF(AND(ConversionTable!$F$2&lt;&gt;"",A2966&lt;&gt;""),VLOOKUP(J2966,ConversionTable!I$4:K$7,3),"")</f>
        <v/>
      </c>
      <c r="M2966" t="str">
        <f>IF(A2966&lt;&gt;"",(RawData!AC2966*ScoringModel!$B$11+RawData!AD2966*ScoringModel!$B$21+RawData!AE2966*ScoringModel!$B$31)*0.01,"")</f>
        <v/>
      </c>
      <c r="N2966" t="str">
        <f>IF(A2966&lt;&gt;"",(RawData!H2966*ScoringModel!$B$4+RawData!I2966*ScoringModel!$B$5+RawData!J2966*ScoringModel!$B$6+RawData!K2966*ScoringModel!$B$7+RawData!L2966*ScoringModel!$B$8+RawData!M2966*ScoringModel!$B$9+RawData!N2966*ScoringModel!$B$10)*0.01,"")</f>
        <v/>
      </c>
      <c r="O2966" t="str">
        <f>IF(A2966&lt;&gt;"",(RawData!O2966*ScoringModel!$B$14+RawData!P2966*ScoringModel!$B$15+RawData!Q2966*ScoringModel!$B$16+RawData!R2966*ScoringModel!$B$17+RawData!S2966*ScoringModel!$B$18+RawData!T2966*ScoringModel!$B$19+RawData!U2966*ScoringModel!$B$20)*0.01,"")</f>
        <v/>
      </c>
      <c r="P2966" t="str">
        <f>IF(A2966&lt;&gt;"",(RawData!V2966*ScoringModel!$B$24+RawData!W2966*ScoringModel!$B$25+RawData!X2966*ScoringModel!$B$26+RawData!Y2966*ScoringModel!$B$27+RawData!Z2966*ScoringModel!$B$28+RawData!AA2966*ScoringModel!$B$29+RawData!AB2966*ScoringModel!$B$30)*0.01,"")</f>
        <v/>
      </c>
      <c r="Q2966" s="19"/>
      <c r="R2966" s="19"/>
      <c r="S2966" s="19"/>
      <c r="T2966" s="19"/>
      <c r="U2966" s="19"/>
      <c r="V2966" s="19"/>
    </row>
    <row r="2967" spans="1:22" x14ac:dyDescent="0.25">
      <c r="A2967" t="str">
        <f>IF(RawData!A2967&lt;&gt;"",RawData!A2967,"")</f>
        <v/>
      </c>
      <c r="B2967" t="str">
        <f>IF(RawData!B2967&lt;&gt;"",CONCATENATE(RawData!B2967,", ",RawData!C2967),"")</f>
        <v/>
      </c>
      <c r="C2967" t="str">
        <f>IF(RawData!D2967&lt;&gt;"",RawData!D2967,"")</f>
        <v/>
      </c>
      <c r="D2967" s="28" t="str">
        <f>IF(RawData!E2967&lt;&gt;"",RawData!E2967,"")</f>
        <v/>
      </c>
      <c r="E2967" t="str">
        <f>IF(RawData!F2967&lt;&gt;"",CONCATENATE(RawData!F2967,", ",LEFT(RawData!G2967,1)),"")</f>
        <v/>
      </c>
      <c r="G2967" s="30" t="str">
        <f t="shared" si="46"/>
        <v/>
      </c>
      <c r="H2967" t="str">
        <f>IF(A2967&lt;&gt;"",VLOOKUP(G2967,ScoreRanges!$C$4:$E$8,3),"")</f>
        <v/>
      </c>
      <c r="J2967" s="30" t="str">
        <f>IF(AND(ConversionTable!$F$2&lt;&gt;"",A2967&lt;&gt;""),VLOOKUP(G2967,ConversionTable!B$2:D$402,3),"")</f>
        <v/>
      </c>
      <c r="K2967" t="str">
        <f>IF(AND(ConversionTable!$F$2&lt;&gt;"",A2967&lt;&gt;""),VLOOKUP(J2967,ConversionTable!I$4:K$7,3),"")</f>
        <v/>
      </c>
      <c r="M2967" t="str">
        <f>IF(A2967&lt;&gt;"",(RawData!AC2967*ScoringModel!$B$11+RawData!AD2967*ScoringModel!$B$21+RawData!AE2967*ScoringModel!$B$31)*0.01,"")</f>
        <v/>
      </c>
      <c r="N2967" t="str">
        <f>IF(A2967&lt;&gt;"",(RawData!H2967*ScoringModel!$B$4+RawData!I2967*ScoringModel!$B$5+RawData!J2967*ScoringModel!$B$6+RawData!K2967*ScoringModel!$B$7+RawData!L2967*ScoringModel!$B$8+RawData!M2967*ScoringModel!$B$9+RawData!N2967*ScoringModel!$B$10)*0.01,"")</f>
        <v/>
      </c>
      <c r="O2967" t="str">
        <f>IF(A2967&lt;&gt;"",(RawData!O2967*ScoringModel!$B$14+RawData!P2967*ScoringModel!$B$15+RawData!Q2967*ScoringModel!$B$16+RawData!R2967*ScoringModel!$B$17+RawData!S2967*ScoringModel!$B$18+RawData!T2967*ScoringModel!$B$19+RawData!U2967*ScoringModel!$B$20)*0.01,"")</f>
        <v/>
      </c>
      <c r="P2967" t="str">
        <f>IF(A2967&lt;&gt;"",(RawData!V2967*ScoringModel!$B$24+RawData!W2967*ScoringModel!$B$25+RawData!X2967*ScoringModel!$B$26+RawData!Y2967*ScoringModel!$B$27+RawData!Z2967*ScoringModel!$B$28+RawData!AA2967*ScoringModel!$B$29+RawData!AB2967*ScoringModel!$B$30)*0.01,"")</f>
        <v/>
      </c>
      <c r="Q2967" s="19"/>
      <c r="R2967" s="19"/>
      <c r="S2967" s="19"/>
      <c r="T2967" s="19"/>
      <c r="U2967" s="19"/>
      <c r="V2967" s="19"/>
    </row>
    <row r="2968" spans="1:22" x14ac:dyDescent="0.25">
      <c r="A2968" t="str">
        <f>IF(RawData!A2968&lt;&gt;"",RawData!A2968,"")</f>
        <v/>
      </c>
      <c r="B2968" t="str">
        <f>IF(RawData!B2968&lt;&gt;"",CONCATENATE(RawData!B2968,", ",RawData!C2968),"")</f>
        <v/>
      </c>
      <c r="C2968" t="str">
        <f>IF(RawData!D2968&lt;&gt;"",RawData!D2968,"")</f>
        <v/>
      </c>
      <c r="D2968" s="28" t="str">
        <f>IF(RawData!E2968&lt;&gt;"",RawData!E2968,"")</f>
        <v/>
      </c>
      <c r="E2968" t="str">
        <f>IF(RawData!F2968&lt;&gt;"",CONCATENATE(RawData!F2968,", ",LEFT(RawData!G2968,1)),"")</f>
        <v/>
      </c>
      <c r="G2968" s="30" t="str">
        <f t="shared" si="46"/>
        <v/>
      </c>
      <c r="H2968" t="str">
        <f>IF(A2968&lt;&gt;"",VLOOKUP(G2968,ScoreRanges!$C$4:$E$8,3),"")</f>
        <v/>
      </c>
      <c r="J2968" s="30" t="str">
        <f>IF(AND(ConversionTable!$F$2&lt;&gt;"",A2968&lt;&gt;""),VLOOKUP(G2968,ConversionTable!B$2:D$402,3),"")</f>
        <v/>
      </c>
      <c r="K2968" t="str">
        <f>IF(AND(ConversionTable!$F$2&lt;&gt;"",A2968&lt;&gt;""),VLOOKUP(J2968,ConversionTable!I$4:K$7,3),"")</f>
        <v/>
      </c>
      <c r="M2968" t="str">
        <f>IF(A2968&lt;&gt;"",(RawData!AC2968*ScoringModel!$B$11+RawData!AD2968*ScoringModel!$B$21+RawData!AE2968*ScoringModel!$B$31)*0.01,"")</f>
        <v/>
      </c>
      <c r="N2968" t="str">
        <f>IF(A2968&lt;&gt;"",(RawData!H2968*ScoringModel!$B$4+RawData!I2968*ScoringModel!$B$5+RawData!J2968*ScoringModel!$B$6+RawData!K2968*ScoringModel!$B$7+RawData!L2968*ScoringModel!$B$8+RawData!M2968*ScoringModel!$B$9+RawData!N2968*ScoringModel!$B$10)*0.01,"")</f>
        <v/>
      </c>
      <c r="O2968" t="str">
        <f>IF(A2968&lt;&gt;"",(RawData!O2968*ScoringModel!$B$14+RawData!P2968*ScoringModel!$B$15+RawData!Q2968*ScoringModel!$B$16+RawData!R2968*ScoringModel!$B$17+RawData!S2968*ScoringModel!$B$18+RawData!T2968*ScoringModel!$B$19+RawData!U2968*ScoringModel!$B$20)*0.01,"")</f>
        <v/>
      </c>
      <c r="P2968" t="str">
        <f>IF(A2968&lt;&gt;"",(RawData!V2968*ScoringModel!$B$24+RawData!W2968*ScoringModel!$B$25+RawData!X2968*ScoringModel!$B$26+RawData!Y2968*ScoringModel!$B$27+RawData!Z2968*ScoringModel!$B$28+RawData!AA2968*ScoringModel!$B$29+RawData!AB2968*ScoringModel!$B$30)*0.01,"")</f>
        <v/>
      </c>
      <c r="Q2968" s="19"/>
      <c r="R2968" s="19"/>
      <c r="S2968" s="19"/>
      <c r="T2968" s="19"/>
      <c r="U2968" s="19"/>
      <c r="V2968" s="19"/>
    </row>
    <row r="2969" spans="1:22" x14ac:dyDescent="0.25">
      <c r="A2969" t="str">
        <f>IF(RawData!A2969&lt;&gt;"",RawData!A2969,"")</f>
        <v/>
      </c>
      <c r="B2969" t="str">
        <f>IF(RawData!B2969&lt;&gt;"",CONCATENATE(RawData!B2969,", ",RawData!C2969),"")</f>
        <v/>
      </c>
      <c r="C2969" t="str">
        <f>IF(RawData!D2969&lt;&gt;"",RawData!D2969,"")</f>
        <v/>
      </c>
      <c r="D2969" s="28" t="str">
        <f>IF(RawData!E2969&lt;&gt;"",RawData!E2969,"")</f>
        <v/>
      </c>
      <c r="E2969" t="str">
        <f>IF(RawData!F2969&lt;&gt;"",CONCATENATE(RawData!F2969,", ",LEFT(RawData!G2969,1)),"")</f>
        <v/>
      </c>
      <c r="G2969" s="30" t="str">
        <f t="shared" si="46"/>
        <v/>
      </c>
      <c r="H2969" t="str">
        <f>IF(A2969&lt;&gt;"",VLOOKUP(G2969,ScoreRanges!$C$4:$E$8,3),"")</f>
        <v/>
      </c>
      <c r="J2969" s="30" t="str">
        <f>IF(AND(ConversionTable!$F$2&lt;&gt;"",A2969&lt;&gt;""),VLOOKUP(G2969,ConversionTable!B$2:D$402,3),"")</f>
        <v/>
      </c>
      <c r="K2969" t="str">
        <f>IF(AND(ConversionTable!$F$2&lt;&gt;"",A2969&lt;&gt;""),VLOOKUP(J2969,ConversionTable!I$4:K$7,3),"")</f>
        <v/>
      </c>
      <c r="M2969" t="str">
        <f>IF(A2969&lt;&gt;"",(RawData!AC2969*ScoringModel!$B$11+RawData!AD2969*ScoringModel!$B$21+RawData!AE2969*ScoringModel!$B$31)*0.01,"")</f>
        <v/>
      </c>
      <c r="N2969" t="str">
        <f>IF(A2969&lt;&gt;"",(RawData!H2969*ScoringModel!$B$4+RawData!I2969*ScoringModel!$B$5+RawData!J2969*ScoringModel!$B$6+RawData!K2969*ScoringModel!$B$7+RawData!L2969*ScoringModel!$B$8+RawData!M2969*ScoringModel!$B$9+RawData!N2969*ScoringModel!$B$10)*0.01,"")</f>
        <v/>
      </c>
      <c r="O2969" t="str">
        <f>IF(A2969&lt;&gt;"",(RawData!O2969*ScoringModel!$B$14+RawData!P2969*ScoringModel!$B$15+RawData!Q2969*ScoringModel!$B$16+RawData!R2969*ScoringModel!$B$17+RawData!S2969*ScoringModel!$B$18+RawData!T2969*ScoringModel!$B$19+RawData!U2969*ScoringModel!$B$20)*0.01,"")</f>
        <v/>
      </c>
      <c r="P2969" t="str">
        <f>IF(A2969&lt;&gt;"",(RawData!V2969*ScoringModel!$B$24+RawData!W2969*ScoringModel!$B$25+RawData!X2969*ScoringModel!$B$26+RawData!Y2969*ScoringModel!$B$27+RawData!Z2969*ScoringModel!$B$28+RawData!AA2969*ScoringModel!$B$29+RawData!AB2969*ScoringModel!$B$30)*0.01,"")</f>
        <v/>
      </c>
      <c r="Q2969" s="19"/>
      <c r="R2969" s="19"/>
      <c r="S2969" s="19"/>
      <c r="T2969" s="19"/>
      <c r="U2969" s="19"/>
      <c r="V2969" s="19"/>
    </row>
    <row r="2970" spans="1:22" x14ac:dyDescent="0.25">
      <c r="A2970" t="str">
        <f>IF(RawData!A2970&lt;&gt;"",RawData!A2970,"")</f>
        <v/>
      </c>
      <c r="B2970" t="str">
        <f>IF(RawData!B2970&lt;&gt;"",CONCATENATE(RawData!B2970,", ",RawData!C2970),"")</f>
        <v/>
      </c>
      <c r="C2970" t="str">
        <f>IF(RawData!D2970&lt;&gt;"",RawData!D2970,"")</f>
        <v/>
      </c>
      <c r="D2970" s="28" t="str">
        <f>IF(RawData!E2970&lt;&gt;"",RawData!E2970,"")</f>
        <v/>
      </c>
      <c r="E2970" t="str">
        <f>IF(RawData!F2970&lt;&gt;"",CONCATENATE(RawData!F2970,", ",LEFT(RawData!G2970,1)),"")</f>
        <v/>
      </c>
      <c r="G2970" s="30" t="str">
        <f t="shared" si="46"/>
        <v/>
      </c>
      <c r="H2970" t="str">
        <f>IF(A2970&lt;&gt;"",VLOOKUP(G2970,ScoreRanges!$C$4:$E$8,3),"")</f>
        <v/>
      </c>
      <c r="J2970" s="30" t="str">
        <f>IF(AND(ConversionTable!$F$2&lt;&gt;"",A2970&lt;&gt;""),VLOOKUP(G2970,ConversionTable!B$2:D$402,3),"")</f>
        <v/>
      </c>
      <c r="K2970" t="str">
        <f>IF(AND(ConversionTable!$F$2&lt;&gt;"",A2970&lt;&gt;""),VLOOKUP(J2970,ConversionTable!I$4:K$7,3),"")</f>
        <v/>
      </c>
      <c r="M2970" t="str">
        <f>IF(A2970&lt;&gt;"",(RawData!AC2970*ScoringModel!$B$11+RawData!AD2970*ScoringModel!$B$21+RawData!AE2970*ScoringModel!$B$31)*0.01,"")</f>
        <v/>
      </c>
      <c r="N2970" t="str">
        <f>IF(A2970&lt;&gt;"",(RawData!H2970*ScoringModel!$B$4+RawData!I2970*ScoringModel!$B$5+RawData!J2970*ScoringModel!$B$6+RawData!K2970*ScoringModel!$B$7+RawData!L2970*ScoringModel!$B$8+RawData!M2970*ScoringModel!$B$9+RawData!N2970*ScoringModel!$B$10)*0.01,"")</f>
        <v/>
      </c>
      <c r="O2970" t="str">
        <f>IF(A2970&lt;&gt;"",(RawData!O2970*ScoringModel!$B$14+RawData!P2970*ScoringModel!$B$15+RawData!Q2970*ScoringModel!$B$16+RawData!R2970*ScoringModel!$B$17+RawData!S2970*ScoringModel!$B$18+RawData!T2970*ScoringModel!$B$19+RawData!U2970*ScoringModel!$B$20)*0.01,"")</f>
        <v/>
      </c>
      <c r="P2970" t="str">
        <f>IF(A2970&lt;&gt;"",(RawData!V2970*ScoringModel!$B$24+RawData!W2970*ScoringModel!$B$25+RawData!X2970*ScoringModel!$B$26+RawData!Y2970*ScoringModel!$B$27+RawData!Z2970*ScoringModel!$B$28+RawData!AA2970*ScoringModel!$B$29+RawData!AB2970*ScoringModel!$B$30)*0.01,"")</f>
        <v/>
      </c>
      <c r="Q2970" s="19"/>
      <c r="R2970" s="19"/>
      <c r="S2970" s="19"/>
      <c r="T2970" s="19"/>
      <c r="U2970" s="19"/>
      <c r="V2970" s="19"/>
    </row>
    <row r="2971" spans="1:22" x14ac:dyDescent="0.25">
      <c r="A2971" t="str">
        <f>IF(RawData!A2971&lt;&gt;"",RawData!A2971,"")</f>
        <v/>
      </c>
      <c r="B2971" t="str">
        <f>IF(RawData!B2971&lt;&gt;"",CONCATENATE(RawData!B2971,", ",RawData!C2971),"")</f>
        <v/>
      </c>
      <c r="C2971" t="str">
        <f>IF(RawData!D2971&lt;&gt;"",RawData!D2971,"")</f>
        <v/>
      </c>
      <c r="D2971" s="28" t="str">
        <f>IF(RawData!E2971&lt;&gt;"",RawData!E2971,"")</f>
        <v/>
      </c>
      <c r="E2971" t="str">
        <f>IF(RawData!F2971&lt;&gt;"",CONCATENATE(RawData!F2971,", ",LEFT(RawData!G2971,1)),"")</f>
        <v/>
      </c>
      <c r="G2971" s="30" t="str">
        <f t="shared" si="46"/>
        <v/>
      </c>
      <c r="H2971" t="str">
        <f>IF(A2971&lt;&gt;"",VLOOKUP(G2971,ScoreRanges!$C$4:$E$8,3),"")</f>
        <v/>
      </c>
      <c r="J2971" s="30" t="str">
        <f>IF(AND(ConversionTable!$F$2&lt;&gt;"",A2971&lt;&gt;""),VLOOKUP(G2971,ConversionTable!B$2:D$402,3),"")</f>
        <v/>
      </c>
      <c r="K2971" t="str">
        <f>IF(AND(ConversionTable!$F$2&lt;&gt;"",A2971&lt;&gt;""),VLOOKUP(J2971,ConversionTable!I$4:K$7,3),"")</f>
        <v/>
      </c>
      <c r="M2971" t="str">
        <f>IF(A2971&lt;&gt;"",(RawData!AC2971*ScoringModel!$B$11+RawData!AD2971*ScoringModel!$B$21+RawData!AE2971*ScoringModel!$B$31)*0.01,"")</f>
        <v/>
      </c>
      <c r="N2971" t="str">
        <f>IF(A2971&lt;&gt;"",(RawData!H2971*ScoringModel!$B$4+RawData!I2971*ScoringModel!$B$5+RawData!J2971*ScoringModel!$B$6+RawData!K2971*ScoringModel!$B$7+RawData!L2971*ScoringModel!$B$8+RawData!M2971*ScoringModel!$B$9+RawData!N2971*ScoringModel!$B$10)*0.01,"")</f>
        <v/>
      </c>
      <c r="O2971" t="str">
        <f>IF(A2971&lt;&gt;"",(RawData!O2971*ScoringModel!$B$14+RawData!P2971*ScoringModel!$B$15+RawData!Q2971*ScoringModel!$B$16+RawData!R2971*ScoringModel!$B$17+RawData!S2971*ScoringModel!$B$18+RawData!T2971*ScoringModel!$B$19+RawData!U2971*ScoringModel!$B$20)*0.01,"")</f>
        <v/>
      </c>
      <c r="P2971" t="str">
        <f>IF(A2971&lt;&gt;"",(RawData!V2971*ScoringModel!$B$24+RawData!W2971*ScoringModel!$B$25+RawData!X2971*ScoringModel!$B$26+RawData!Y2971*ScoringModel!$B$27+RawData!Z2971*ScoringModel!$B$28+RawData!AA2971*ScoringModel!$B$29+RawData!AB2971*ScoringModel!$B$30)*0.01,"")</f>
        <v/>
      </c>
      <c r="Q2971" s="19"/>
      <c r="R2971" s="19"/>
      <c r="S2971" s="19"/>
      <c r="T2971" s="19"/>
      <c r="U2971" s="19"/>
      <c r="V2971" s="19"/>
    </row>
    <row r="2972" spans="1:22" x14ac:dyDescent="0.25">
      <c r="A2972" t="str">
        <f>IF(RawData!A2972&lt;&gt;"",RawData!A2972,"")</f>
        <v/>
      </c>
      <c r="B2972" t="str">
        <f>IF(RawData!B2972&lt;&gt;"",CONCATENATE(RawData!B2972,", ",RawData!C2972),"")</f>
        <v/>
      </c>
      <c r="C2972" t="str">
        <f>IF(RawData!D2972&lt;&gt;"",RawData!D2972,"")</f>
        <v/>
      </c>
      <c r="D2972" s="28" t="str">
        <f>IF(RawData!E2972&lt;&gt;"",RawData!E2972,"")</f>
        <v/>
      </c>
      <c r="E2972" t="str">
        <f>IF(RawData!F2972&lt;&gt;"",CONCATENATE(RawData!F2972,", ",LEFT(RawData!G2972,1)),"")</f>
        <v/>
      </c>
      <c r="G2972" s="30" t="str">
        <f t="shared" si="46"/>
        <v/>
      </c>
      <c r="H2972" t="str">
        <f>IF(A2972&lt;&gt;"",VLOOKUP(G2972,ScoreRanges!$C$4:$E$8,3),"")</f>
        <v/>
      </c>
      <c r="J2972" s="30" t="str">
        <f>IF(AND(ConversionTable!$F$2&lt;&gt;"",A2972&lt;&gt;""),VLOOKUP(G2972,ConversionTable!B$2:D$402,3),"")</f>
        <v/>
      </c>
      <c r="K2972" t="str">
        <f>IF(AND(ConversionTable!$F$2&lt;&gt;"",A2972&lt;&gt;""),VLOOKUP(J2972,ConversionTable!I$4:K$7,3),"")</f>
        <v/>
      </c>
      <c r="M2972" t="str">
        <f>IF(A2972&lt;&gt;"",(RawData!AC2972*ScoringModel!$B$11+RawData!AD2972*ScoringModel!$B$21+RawData!AE2972*ScoringModel!$B$31)*0.01,"")</f>
        <v/>
      </c>
      <c r="N2972" t="str">
        <f>IF(A2972&lt;&gt;"",(RawData!H2972*ScoringModel!$B$4+RawData!I2972*ScoringModel!$B$5+RawData!J2972*ScoringModel!$B$6+RawData!K2972*ScoringModel!$B$7+RawData!L2972*ScoringModel!$B$8+RawData!M2972*ScoringModel!$B$9+RawData!N2972*ScoringModel!$B$10)*0.01,"")</f>
        <v/>
      </c>
      <c r="O2972" t="str">
        <f>IF(A2972&lt;&gt;"",(RawData!O2972*ScoringModel!$B$14+RawData!P2972*ScoringModel!$B$15+RawData!Q2972*ScoringModel!$B$16+RawData!R2972*ScoringModel!$B$17+RawData!S2972*ScoringModel!$B$18+RawData!T2972*ScoringModel!$B$19+RawData!U2972*ScoringModel!$B$20)*0.01,"")</f>
        <v/>
      </c>
      <c r="P2972" t="str">
        <f>IF(A2972&lt;&gt;"",(RawData!V2972*ScoringModel!$B$24+RawData!W2972*ScoringModel!$B$25+RawData!X2972*ScoringModel!$B$26+RawData!Y2972*ScoringModel!$B$27+RawData!Z2972*ScoringModel!$B$28+RawData!AA2972*ScoringModel!$B$29+RawData!AB2972*ScoringModel!$B$30)*0.01,"")</f>
        <v/>
      </c>
      <c r="Q2972" s="19"/>
      <c r="R2972" s="19"/>
      <c r="S2972" s="19"/>
      <c r="T2972" s="19"/>
      <c r="U2972" s="19"/>
      <c r="V2972" s="19"/>
    </row>
    <row r="2973" spans="1:22" x14ac:dyDescent="0.25">
      <c r="A2973" t="str">
        <f>IF(RawData!A2973&lt;&gt;"",RawData!A2973,"")</f>
        <v/>
      </c>
      <c r="B2973" t="str">
        <f>IF(RawData!B2973&lt;&gt;"",CONCATENATE(RawData!B2973,", ",RawData!C2973),"")</f>
        <v/>
      </c>
      <c r="C2973" t="str">
        <f>IF(RawData!D2973&lt;&gt;"",RawData!D2973,"")</f>
        <v/>
      </c>
      <c r="D2973" s="28" t="str">
        <f>IF(RawData!E2973&lt;&gt;"",RawData!E2973,"")</f>
        <v/>
      </c>
      <c r="E2973" t="str">
        <f>IF(RawData!F2973&lt;&gt;"",CONCATENATE(RawData!F2973,", ",LEFT(RawData!G2973,1)),"")</f>
        <v/>
      </c>
      <c r="G2973" s="30" t="str">
        <f t="shared" si="46"/>
        <v/>
      </c>
      <c r="H2973" t="str">
        <f>IF(A2973&lt;&gt;"",VLOOKUP(G2973,ScoreRanges!$C$4:$E$8,3),"")</f>
        <v/>
      </c>
      <c r="J2973" s="30" t="str">
        <f>IF(AND(ConversionTable!$F$2&lt;&gt;"",A2973&lt;&gt;""),VLOOKUP(G2973,ConversionTable!B$2:D$402,3),"")</f>
        <v/>
      </c>
      <c r="K2973" t="str">
        <f>IF(AND(ConversionTable!$F$2&lt;&gt;"",A2973&lt;&gt;""),VLOOKUP(J2973,ConversionTable!I$4:K$7,3),"")</f>
        <v/>
      </c>
      <c r="M2973" t="str">
        <f>IF(A2973&lt;&gt;"",(RawData!AC2973*ScoringModel!$B$11+RawData!AD2973*ScoringModel!$B$21+RawData!AE2973*ScoringModel!$B$31)*0.01,"")</f>
        <v/>
      </c>
      <c r="N2973" t="str">
        <f>IF(A2973&lt;&gt;"",(RawData!H2973*ScoringModel!$B$4+RawData!I2973*ScoringModel!$B$5+RawData!J2973*ScoringModel!$B$6+RawData!K2973*ScoringModel!$B$7+RawData!L2973*ScoringModel!$B$8+RawData!M2973*ScoringModel!$B$9+RawData!N2973*ScoringModel!$B$10)*0.01,"")</f>
        <v/>
      </c>
      <c r="O2973" t="str">
        <f>IF(A2973&lt;&gt;"",(RawData!O2973*ScoringModel!$B$14+RawData!P2973*ScoringModel!$B$15+RawData!Q2973*ScoringModel!$B$16+RawData!R2973*ScoringModel!$B$17+RawData!S2973*ScoringModel!$B$18+RawData!T2973*ScoringModel!$B$19+RawData!U2973*ScoringModel!$B$20)*0.01,"")</f>
        <v/>
      </c>
      <c r="P2973" t="str">
        <f>IF(A2973&lt;&gt;"",(RawData!V2973*ScoringModel!$B$24+RawData!W2973*ScoringModel!$B$25+RawData!X2973*ScoringModel!$B$26+RawData!Y2973*ScoringModel!$B$27+RawData!Z2973*ScoringModel!$B$28+RawData!AA2973*ScoringModel!$B$29+RawData!AB2973*ScoringModel!$B$30)*0.01,"")</f>
        <v/>
      </c>
      <c r="Q2973" s="19"/>
      <c r="R2973" s="19"/>
      <c r="S2973" s="19"/>
      <c r="T2973" s="19"/>
      <c r="U2973" s="19"/>
      <c r="V2973" s="19"/>
    </row>
    <row r="2974" spans="1:22" x14ac:dyDescent="0.25">
      <c r="A2974" t="str">
        <f>IF(RawData!A2974&lt;&gt;"",RawData!A2974,"")</f>
        <v/>
      </c>
      <c r="B2974" t="str">
        <f>IF(RawData!B2974&lt;&gt;"",CONCATENATE(RawData!B2974,", ",RawData!C2974),"")</f>
        <v/>
      </c>
      <c r="C2974" t="str">
        <f>IF(RawData!D2974&lt;&gt;"",RawData!D2974,"")</f>
        <v/>
      </c>
      <c r="D2974" s="28" t="str">
        <f>IF(RawData!E2974&lt;&gt;"",RawData!E2974,"")</f>
        <v/>
      </c>
      <c r="E2974" t="str">
        <f>IF(RawData!F2974&lt;&gt;"",CONCATENATE(RawData!F2974,", ",LEFT(RawData!G2974,1)),"")</f>
        <v/>
      </c>
      <c r="G2974" s="30" t="str">
        <f t="shared" si="46"/>
        <v/>
      </c>
      <c r="H2974" t="str">
        <f>IF(A2974&lt;&gt;"",VLOOKUP(G2974,ScoreRanges!$C$4:$E$8,3),"")</f>
        <v/>
      </c>
      <c r="J2974" s="30" t="str">
        <f>IF(AND(ConversionTable!$F$2&lt;&gt;"",A2974&lt;&gt;""),VLOOKUP(G2974,ConversionTable!B$2:D$402,3),"")</f>
        <v/>
      </c>
      <c r="K2974" t="str">
        <f>IF(AND(ConversionTable!$F$2&lt;&gt;"",A2974&lt;&gt;""),VLOOKUP(J2974,ConversionTable!I$4:K$7,3),"")</f>
        <v/>
      </c>
      <c r="M2974" t="str">
        <f>IF(A2974&lt;&gt;"",(RawData!AC2974*ScoringModel!$B$11+RawData!AD2974*ScoringModel!$B$21+RawData!AE2974*ScoringModel!$B$31)*0.01,"")</f>
        <v/>
      </c>
      <c r="N2974" t="str">
        <f>IF(A2974&lt;&gt;"",(RawData!H2974*ScoringModel!$B$4+RawData!I2974*ScoringModel!$B$5+RawData!J2974*ScoringModel!$B$6+RawData!K2974*ScoringModel!$B$7+RawData!L2974*ScoringModel!$B$8+RawData!M2974*ScoringModel!$B$9+RawData!N2974*ScoringModel!$B$10)*0.01,"")</f>
        <v/>
      </c>
      <c r="O2974" t="str">
        <f>IF(A2974&lt;&gt;"",(RawData!O2974*ScoringModel!$B$14+RawData!P2974*ScoringModel!$B$15+RawData!Q2974*ScoringModel!$B$16+RawData!R2974*ScoringModel!$B$17+RawData!S2974*ScoringModel!$B$18+RawData!T2974*ScoringModel!$B$19+RawData!U2974*ScoringModel!$B$20)*0.01,"")</f>
        <v/>
      </c>
      <c r="P2974" t="str">
        <f>IF(A2974&lt;&gt;"",(RawData!V2974*ScoringModel!$B$24+RawData!W2974*ScoringModel!$B$25+RawData!X2974*ScoringModel!$B$26+RawData!Y2974*ScoringModel!$B$27+RawData!Z2974*ScoringModel!$B$28+RawData!AA2974*ScoringModel!$B$29+RawData!AB2974*ScoringModel!$B$30)*0.01,"")</f>
        <v/>
      </c>
      <c r="Q2974" s="19"/>
      <c r="R2974" s="19"/>
      <c r="S2974" s="19"/>
      <c r="T2974" s="19"/>
      <c r="U2974" s="19"/>
      <c r="V2974" s="19"/>
    </row>
    <row r="2975" spans="1:22" x14ac:dyDescent="0.25">
      <c r="A2975" t="str">
        <f>IF(RawData!A2975&lt;&gt;"",RawData!A2975,"")</f>
        <v/>
      </c>
      <c r="B2975" t="str">
        <f>IF(RawData!B2975&lt;&gt;"",CONCATENATE(RawData!B2975,", ",RawData!C2975),"")</f>
        <v/>
      </c>
      <c r="C2975" t="str">
        <f>IF(RawData!D2975&lt;&gt;"",RawData!D2975,"")</f>
        <v/>
      </c>
      <c r="D2975" s="28" t="str">
        <f>IF(RawData!E2975&lt;&gt;"",RawData!E2975,"")</f>
        <v/>
      </c>
      <c r="E2975" t="str">
        <f>IF(RawData!F2975&lt;&gt;"",CONCATENATE(RawData!F2975,", ",LEFT(RawData!G2975,1)),"")</f>
        <v/>
      </c>
      <c r="G2975" s="30" t="str">
        <f t="shared" si="46"/>
        <v/>
      </c>
      <c r="H2975" t="str">
        <f>IF(A2975&lt;&gt;"",VLOOKUP(G2975,ScoreRanges!$C$4:$E$8,3),"")</f>
        <v/>
      </c>
      <c r="J2975" s="30" t="str">
        <f>IF(AND(ConversionTable!$F$2&lt;&gt;"",A2975&lt;&gt;""),VLOOKUP(G2975,ConversionTable!B$2:D$402,3),"")</f>
        <v/>
      </c>
      <c r="K2975" t="str">
        <f>IF(AND(ConversionTable!$F$2&lt;&gt;"",A2975&lt;&gt;""),VLOOKUP(J2975,ConversionTable!I$4:K$7,3),"")</f>
        <v/>
      </c>
      <c r="M2975" t="str">
        <f>IF(A2975&lt;&gt;"",(RawData!AC2975*ScoringModel!$B$11+RawData!AD2975*ScoringModel!$B$21+RawData!AE2975*ScoringModel!$B$31)*0.01,"")</f>
        <v/>
      </c>
      <c r="N2975" t="str">
        <f>IF(A2975&lt;&gt;"",(RawData!H2975*ScoringModel!$B$4+RawData!I2975*ScoringModel!$B$5+RawData!J2975*ScoringModel!$B$6+RawData!K2975*ScoringModel!$B$7+RawData!L2975*ScoringModel!$B$8+RawData!M2975*ScoringModel!$B$9+RawData!N2975*ScoringModel!$B$10)*0.01,"")</f>
        <v/>
      </c>
      <c r="O2975" t="str">
        <f>IF(A2975&lt;&gt;"",(RawData!O2975*ScoringModel!$B$14+RawData!P2975*ScoringModel!$B$15+RawData!Q2975*ScoringModel!$B$16+RawData!R2975*ScoringModel!$B$17+RawData!S2975*ScoringModel!$B$18+RawData!T2975*ScoringModel!$B$19+RawData!U2975*ScoringModel!$B$20)*0.01,"")</f>
        <v/>
      </c>
      <c r="P2975" t="str">
        <f>IF(A2975&lt;&gt;"",(RawData!V2975*ScoringModel!$B$24+RawData!W2975*ScoringModel!$B$25+RawData!X2975*ScoringModel!$B$26+RawData!Y2975*ScoringModel!$B$27+RawData!Z2975*ScoringModel!$B$28+RawData!AA2975*ScoringModel!$B$29+RawData!AB2975*ScoringModel!$B$30)*0.01,"")</f>
        <v/>
      </c>
      <c r="Q2975" s="19"/>
      <c r="R2975" s="19"/>
      <c r="S2975" s="19"/>
      <c r="T2975" s="19"/>
      <c r="U2975" s="19"/>
      <c r="V2975" s="19"/>
    </row>
    <row r="2976" spans="1:22" x14ac:dyDescent="0.25">
      <c r="A2976" t="str">
        <f>IF(RawData!A2976&lt;&gt;"",RawData!A2976,"")</f>
        <v/>
      </c>
      <c r="B2976" t="str">
        <f>IF(RawData!B2976&lt;&gt;"",CONCATENATE(RawData!B2976,", ",RawData!C2976),"")</f>
        <v/>
      </c>
      <c r="C2976" t="str">
        <f>IF(RawData!D2976&lt;&gt;"",RawData!D2976,"")</f>
        <v/>
      </c>
      <c r="D2976" s="28" t="str">
        <f>IF(RawData!E2976&lt;&gt;"",RawData!E2976,"")</f>
        <v/>
      </c>
      <c r="E2976" t="str">
        <f>IF(RawData!F2976&lt;&gt;"",CONCATENATE(RawData!F2976,", ",LEFT(RawData!G2976,1)),"")</f>
        <v/>
      </c>
      <c r="G2976" s="30" t="str">
        <f t="shared" si="46"/>
        <v/>
      </c>
      <c r="H2976" t="str">
        <f>IF(A2976&lt;&gt;"",VLOOKUP(G2976,ScoreRanges!$C$4:$E$8,3),"")</f>
        <v/>
      </c>
      <c r="J2976" s="30" t="str">
        <f>IF(AND(ConversionTable!$F$2&lt;&gt;"",A2976&lt;&gt;""),VLOOKUP(G2976,ConversionTable!B$2:D$402,3),"")</f>
        <v/>
      </c>
      <c r="K2976" t="str">
        <f>IF(AND(ConversionTable!$F$2&lt;&gt;"",A2976&lt;&gt;""),VLOOKUP(J2976,ConversionTable!I$4:K$7,3),"")</f>
        <v/>
      </c>
      <c r="M2976" t="str">
        <f>IF(A2976&lt;&gt;"",(RawData!AC2976*ScoringModel!$B$11+RawData!AD2976*ScoringModel!$B$21+RawData!AE2976*ScoringModel!$B$31)*0.01,"")</f>
        <v/>
      </c>
      <c r="N2976" t="str">
        <f>IF(A2976&lt;&gt;"",(RawData!H2976*ScoringModel!$B$4+RawData!I2976*ScoringModel!$B$5+RawData!J2976*ScoringModel!$B$6+RawData!K2976*ScoringModel!$B$7+RawData!L2976*ScoringModel!$B$8+RawData!M2976*ScoringModel!$B$9+RawData!N2976*ScoringModel!$B$10)*0.01,"")</f>
        <v/>
      </c>
      <c r="O2976" t="str">
        <f>IF(A2976&lt;&gt;"",(RawData!O2976*ScoringModel!$B$14+RawData!P2976*ScoringModel!$B$15+RawData!Q2976*ScoringModel!$B$16+RawData!R2976*ScoringModel!$B$17+RawData!S2976*ScoringModel!$B$18+RawData!T2976*ScoringModel!$B$19+RawData!U2976*ScoringModel!$B$20)*0.01,"")</f>
        <v/>
      </c>
      <c r="P2976" t="str">
        <f>IF(A2976&lt;&gt;"",(RawData!V2976*ScoringModel!$B$24+RawData!W2976*ScoringModel!$B$25+RawData!X2976*ScoringModel!$B$26+RawData!Y2976*ScoringModel!$B$27+RawData!Z2976*ScoringModel!$B$28+RawData!AA2976*ScoringModel!$B$29+RawData!AB2976*ScoringModel!$B$30)*0.01,"")</f>
        <v/>
      </c>
      <c r="Q2976" s="19"/>
      <c r="R2976" s="19"/>
      <c r="S2976" s="19"/>
      <c r="T2976" s="19"/>
      <c r="U2976" s="19"/>
      <c r="V2976" s="19"/>
    </row>
    <row r="2977" spans="1:22" x14ac:dyDescent="0.25">
      <c r="A2977" t="str">
        <f>IF(RawData!A2977&lt;&gt;"",RawData!A2977,"")</f>
        <v/>
      </c>
      <c r="B2977" t="str">
        <f>IF(RawData!B2977&lt;&gt;"",CONCATENATE(RawData!B2977,", ",RawData!C2977),"")</f>
        <v/>
      </c>
      <c r="C2977" t="str">
        <f>IF(RawData!D2977&lt;&gt;"",RawData!D2977,"")</f>
        <v/>
      </c>
      <c r="D2977" s="28" t="str">
        <f>IF(RawData!E2977&lt;&gt;"",RawData!E2977,"")</f>
        <v/>
      </c>
      <c r="E2977" t="str">
        <f>IF(RawData!F2977&lt;&gt;"",CONCATENATE(RawData!F2977,", ",LEFT(RawData!G2977,1)),"")</f>
        <v/>
      </c>
      <c r="G2977" s="30" t="str">
        <f t="shared" si="46"/>
        <v/>
      </c>
      <c r="H2977" t="str">
        <f>IF(A2977&lt;&gt;"",VLOOKUP(G2977,ScoreRanges!$C$4:$E$8,3),"")</f>
        <v/>
      </c>
      <c r="J2977" s="30" t="str">
        <f>IF(AND(ConversionTable!$F$2&lt;&gt;"",A2977&lt;&gt;""),VLOOKUP(G2977,ConversionTable!B$2:D$402,3),"")</f>
        <v/>
      </c>
      <c r="K2977" t="str">
        <f>IF(AND(ConversionTable!$F$2&lt;&gt;"",A2977&lt;&gt;""),VLOOKUP(J2977,ConversionTable!I$4:K$7,3),"")</f>
        <v/>
      </c>
      <c r="M2977" t="str">
        <f>IF(A2977&lt;&gt;"",(RawData!AC2977*ScoringModel!$B$11+RawData!AD2977*ScoringModel!$B$21+RawData!AE2977*ScoringModel!$B$31)*0.01,"")</f>
        <v/>
      </c>
      <c r="N2977" t="str">
        <f>IF(A2977&lt;&gt;"",(RawData!H2977*ScoringModel!$B$4+RawData!I2977*ScoringModel!$B$5+RawData!J2977*ScoringModel!$B$6+RawData!K2977*ScoringModel!$B$7+RawData!L2977*ScoringModel!$B$8+RawData!M2977*ScoringModel!$B$9+RawData!N2977*ScoringModel!$B$10)*0.01,"")</f>
        <v/>
      </c>
      <c r="O2977" t="str">
        <f>IF(A2977&lt;&gt;"",(RawData!O2977*ScoringModel!$B$14+RawData!P2977*ScoringModel!$B$15+RawData!Q2977*ScoringModel!$B$16+RawData!R2977*ScoringModel!$B$17+RawData!S2977*ScoringModel!$B$18+RawData!T2977*ScoringModel!$B$19+RawData!U2977*ScoringModel!$B$20)*0.01,"")</f>
        <v/>
      </c>
      <c r="P2977" t="str">
        <f>IF(A2977&lt;&gt;"",(RawData!V2977*ScoringModel!$B$24+RawData!W2977*ScoringModel!$B$25+RawData!X2977*ScoringModel!$B$26+RawData!Y2977*ScoringModel!$B$27+RawData!Z2977*ScoringModel!$B$28+RawData!AA2977*ScoringModel!$B$29+RawData!AB2977*ScoringModel!$B$30)*0.01,"")</f>
        <v/>
      </c>
      <c r="Q2977" s="19"/>
      <c r="R2977" s="19"/>
      <c r="S2977" s="19"/>
      <c r="T2977" s="19"/>
      <c r="U2977" s="19"/>
      <c r="V2977" s="19"/>
    </row>
    <row r="2978" spans="1:22" x14ac:dyDescent="0.25">
      <c r="A2978" t="str">
        <f>IF(RawData!A2978&lt;&gt;"",RawData!A2978,"")</f>
        <v/>
      </c>
      <c r="B2978" t="str">
        <f>IF(RawData!B2978&lt;&gt;"",CONCATENATE(RawData!B2978,", ",RawData!C2978),"")</f>
        <v/>
      </c>
      <c r="C2978" t="str">
        <f>IF(RawData!D2978&lt;&gt;"",RawData!D2978,"")</f>
        <v/>
      </c>
      <c r="D2978" s="28" t="str">
        <f>IF(RawData!E2978&lt;&gt;"",RawData!E2978,"")</f>
        <v/>
      </c>
      <c r="E2978" t="str">
        <f>IF(RawData!F2978&lt;&gt;"",CONCATENATE(RawData!F2978,", ",LEFT(RawData!G2978,1)),"")</f>
        <v/>
      </c>
      <c r="G2978" s="30" t="str">
        <f t="shared" si="46"/>
        <v/>
      </c>
      <c r="H2978" t="str">
        <f>IF(A2978&lt;&gt;"",VLOOKUP(G2978,ScoreRanges!$C$4:$E$8,3),"")</f>
        <v/>
      </c>
      <c r="J2978" s="30" t="str">
        <f>IF(AND(ConversionTable!$F$2&lt;&gt;"",A2978&lt;&gt;""),VLOOKUP(G2978,ConversionTable!B$2:D$402,3),"")</f>
        <v/>
      </c>
      <c r="K2978" t="str">
        <f>IF(AND(ConversionTable!$F$2&lt;&gt;"",A2978&lt;&gt;""),VLOOKUP(J2978,ConversionTable!I$4:K$7,3),"")</f>
        <v/>
      </c>
      <c r="M2978" t="str">
        <f>IF(A2978&lt;&gt;"",(RawData!AC2978*ScoringModel!$B$11+RawData!AD2978*ScoringModel!$B$21+RawData!AE2978*ScoringModel!$B$31)*0.01,"")</f>
        <v/>
      </c>
      <c r="N2978" t="str">
        <f>IF(A2978&lt;&gt;"",(RawData!H2978*ScoringModel!$B$4+RawData!I2978*ScoringModel!$B$5+RawData!J2978*ScoringModel!$B$6+RawData!K2978*ScoringModel!$B$7+RawData!L2978*ScoringModel!$B$8+RawData!M2978*ScoringModel!$B$9+RawData!N2978*ScoringModel!$B$10)*0.01,"")</f>
        <v/>
      </c>
      <c r="O2978" t="str">
        <f>IF(A2978&lt;&gt;"",(RawData!O2978*ScoringModel!$B$14+RawData!P2978*ScoringModel!$B$15+RawData!Q2978*ScoringModel!$B$16+RawData!R2978*ScoringModel!$B$17+RawData!S2978*ScoringModel!$B$18+RawData!T2978*ScoringModel!$B$19+RawData!U2978*ScoringModel!$B$20)*0.01,"")</f>
        <v/>
      </c>
      <c r="P2978" t="str">
        <f>IF(A2978&lt;&gt;"",(RawData!V2978*ScoringModel!$B$24+RawData!W2978*ScoringModel!$B$25+RawData!X2978*ScoringModel!$B$26+RawData!Y2978*ScoringModel!$B$27+RawData!Z2978*ScoringModel!$B$28+RawData!AA2978*ScoringModel!$B$29+RawData!AB2978*ScoringModel!$B$30)*0.01,"")</f>
        <v/>
      </c>
      <c r="Q2978" s="19"/>
      <c r="R2978" s="19"/>
      <c r="S2978" s="19"/>
      <c r="T2978" s="19"/>
      <c r="U2978" s="19"/>
      <c r="V2978" s="19"/>
    </row>
    <row r="2979" spans="1:22" x14ac:dyDescent="0.25">
      <c r="A2979" t="str">
        <f>IF(RawData!A2979&lt;&gt;"",RawData!A2979,"")</f>
        <v/>
      </c>
      <c r="B2979" t="str">
        <f>IF(RawData!B2979&lt;&gt;"",CONCATENATE(RawData!B2979,", ",RawData!C2979),"")</f>
        <v/>
      </c>
      <c r="C2979" t="str">
        <f>IF(RawData!D2979&lt;&gt;"",RawData!D2979,"")</f>
        <v/>
      </c>
      <c r="D2979" s="28" t="str">
        <f>IF(RawData!E2979&lt;&gt;"",RawData!E2979,"")</f>
        <v/>
      </c>
      <c r="E2979" t="str">
        <f>IF(RawData!F2979&lt;&gt;"",CONCATENATE(RawData!F2979,", ",LEFT(RawData!G2979,1)),"")</f>
        <v/>
      </c>
      <c r="G2979" s="30" t="str">
        <f t="shared" si="46"/>
        <v/>
      </c>
      <c r="H2979" t="str">
        <f>IF(A2979&lt;&gt;"",VLOOKUP(G2979,ScoreRanges!$C$4:$E$8,3),"")</f>
        <v/>
      </c>
      <c r="J2979" s="30" t="str">
        <f>IF(AND(ConversionTable!$F$2&lt;&gt;"",A2979&lt;&gt;""),VLOOKUP(G2979,ConversionTable!B$2:D$402,3),"")</f>
        <v/>
      </c>
      <c r="K2979" t="str">
        <f>IF(AND(ConversionTable!$F$2&lt;&gt;"",A2979&lt;&gt;""),VLOOKUP(J2979,ConversionTable!I$4:K$7,3),"")</f>
        <v/>
      </c>
      <c r="M2979" t="str">
        <f>IF(A2979&lt;&gt;"",(RawData!AC2979*ScoringModel!$B$11+RawData!AD2979*ScoringModel!$B$21+RawData!AE2979*ScoringModel!$B$31)*0.01,"")</f>
        <v/>
      </c>
      <c r="N2979" t="str">
        <f>IF(A2979&lt;&gt;"",(RawData!H2979*ScoringModel!$B$4+RawData!I2979*ScoringModel!$B$5+RawData!J2979*ScoringModel!$B$6+RawData!K2979*ScoringModel!$B$7+RawData!L2979*ScoringModel!$B$8+RawData!M2979*ScoringModel!$B$9+RawData!N2979*ScoringModel!$B$10)*0.01,"")</f>
        <v/>
      </c>
      <c r="O2979" t="str">
        <f>IF(A2979&lt;&gt;"",(RawData!O2979*ScoringModel!$B$14+RawData!P2979*ScoringModel!$B$15+RawData!Q2979*ScoringModel!$B$16+RawData!R2979*ScoringModel!$B$17+RawData!S2979*ScoringModel!$B$18+RawData!T2979*ScoringModel!$B$19+RawData!U2979*ScoringModel!$B$20)*0.01,"")</f>
        <v/>
      </c>
      <c r="P2979" t="str">
        <f>IF(A2979&lt;&gt;"",(RawData!V2979*ScoringModel!$B$24+RawData!W2979*ScoringModel!$B$25+RawData!X2979*ScoringModel!$B$26+RawData!Y2979*ScoringModel!$B$27+RawData!Z2979*ScoringModel!$B$28+RawData!AA2979*ScoringModel!$B$29+RawData!AB2979*ScoringModel!$B$30)*0.01,"")</f>
        <v/>
      </c>
      <c r="Q2979" s="19"/>
      <c r="R2979" s="19"/>
      <c r="S2979" s="19"/>
      <c r="T2979" s="19"/>
      <c r="U2979" s="19"/>
      <c r="V2979" s="19"/>
    </row>
    <row r="2980" spans="1:22" x14ac:dyDescent="0.25">
      <c r="A2980" t="str">
        <f>IF(RawData!A2980&lt;&gt;"",RawData!A2980,"")</f>
        <v/>
      </c>
      <c r="B2980" t="str">
        <f>IF(RawData!B2980&lt;&gt;"",CONCATENATE(RawData!B2980,", ",RawData!C2980),"")</f>
        <v/>
      </c>
      <c r="C2980" t="str">
        <f>IF(RawData!D2980&lt;&gt;"",RawData!D2980,"")</f>
        <v/>
      </c>
      <c r="D2980" s="28" t="str">
        <f>IF(RawData!E2980&lt;&gt;"",RawData!E2980,"")</f>
        <v/>
      </c>
      <c r="E2980" t="str">
        <f>IF(RawData!F2980&lt;&gt;"",CONCATENATE(RawData!F2980,", ",LEFT(RawData!G2980,1)),"")</f>
        <v/>
      </c>
      <c r="G2980" s="30" t="str">
        <f t="shared" si="46"/>
        <v/>
      </c>
      <c r="H2980" t="str">
        <f>IF(A2980&lt;&gt;"",VLOOKUP(G2980,ScoreRanges!$C$4:$E$8,3),"")</f>
        <v/>
      </c>
      <c r="J2980" s="30" t="str">
        <f>IF(AND(ConversionTable!$F$2&lt;&gt;"",A2980&lt;&gt;""),VLOOKUP(G2980,ConversionTable!B$2:D$402,3),"")</f>
        <v/>
      </c>
      <c r="K2980" t="str">
        <f>IF(AND(ConversionTable!$F$2&lt;&gt;"",A2980&lt;&gt;""),VLOOKUP(J2980,ConversionTable!I$4:K$7,3),"")</f>
        <v/>
      </c>
      <c r="M2980" t="str">
        <f>IF(A2980&lt;&gt;"",(RawData!AC2980*ScoringModel!$B$11+RawData!AD2980*ScoringModel!$B$21+RawData!AE2980*ScoringModel!$B$31)*0.01,"")</f>
        <v/>
      </c>
      <c r="N2980" t="str">
        <f>IF(A2980&lt;&gt;"",(RawData!H2980*ScoringModel!$B$4+RawData!I2980*ScoringModel!$B$5+RawData!J2980*ScoringModel!$B$6+RawData!K2980*ScoringModel!$B$7+RawData!L2980*ScoringModel!$B$8+RawData!M2980*ScoringModel!$B$9+RawData!N2980*ScoringModel!$B$10)*0.01,"")</f>
        <v/>
      </c>
      <c r="O2980" t="str">
        <f>IF(A2980&lt;&gt;"",(RawData!O2980*ScoringModel!$B$14+RawData!P2980*ScoringModel!$B$15+RawData!Q2980*ScoringModel!$B$16+RawData!R2980*ScoringModel!$B$17+RawData!S2980*ScoringModel!$B$18+RawData!T2980*ScoringModel!$B$19+RawData!U2980*ScoringModel!$B$20)*0.01,"")</f>
        <v/>
      </c>
      <c r="P2980" t="str">
        <f>IF(A2980&lt;&gt;"",(RawData!V2980*ScoringModel!$B$24+RawData!W2980*ScoringModel!$B$25+RawData!X2980*ScoringModel!$B$26+RawData!Y2980*ScoringModel!$B$27+RawData!Z2980*ScoringModel!$B$28+RawData!AA2980*ScoringModel!$B$29+RawData!AB2980*ScoringModel!$B$30)*0.01,"")</f>
        <v/>
      </c>
      <c r="Q2980" s="19"/>
      <c r="R2980" s="19"/>
      <c r="S2980" s="19"/>
      <c r="T2980" s="19"/>
      <c r="U2980" s="19"/>
      <c r="V2980" s="19"/>
    </row>
    <row r="2981" spans="1:22" x14ac:dyDescent="0.25">
      <c r="A2981" t="str">
        <f>IF(RawData!A2981&lt;&gt;"",RawData!A2981,"")</f>
        <v/>
      </c>
      <c r="B2981" t="str">
        <f>IF(RawData!B2981&lt;&gt;"",CONCATENATE(RawData!B2981,", ",RawData!C2981),"")</f>
        <v/>
      </c>
      <c r="C2981" t="str">
        <f>IF(RawData!D2981&lt;&gt;"",RawData!D2981,"")</f>
        <v/>
      </c>
      <c r="D2981" s="28" t="str">
        <f>IF(RawData!E2981&lt;&gt;"",RawData!E2981,"")</f>
        <v/>
      </c>
      <c r="E2981" t="str">
        <f>IF(RawData!F2981&lt;&gt;"",CONCATENATE(RawData!F2981,", ",LEFT(RawData!G2981,1)),"")</f>
        <v/>
      </c>
      <c r="G2981" s="30" t="str">
        <f t="shared" si="46"/>
        <v/>
      </c>
      <c r="H2981" t="str">
        <f>IF(A2981&lt;&gt;"",VLOOKUP(G2981,ScoreRanges!$C$4:$E$8,3),"")</f>
        <v/>
      </c>
      <c r="J2981" s="30" t="str">
        <f>IF(AND(ConversionTable!$F$2&lt;&gt;"",A2981&lt;&gt;""),VLOOKUP(G2981,ConversionTable!B$2:D$402,3),"")</f>
        <v/>
      </c>
      <c r="K2981" t="str">
        <f>IF(AND(ConversionTable!$F$2&lt;&gt;"",A2981&lt;&gt;""),VLOOKUP(J2981,ConversionTable!I$4:K$7,3),"")</f>
        <v/>
      </c>
      <c r="M2981" t="str">
        <f>IF(A2981&lt;&gt;"",(RawData!AC2981*ScoringModel!$B$11+RawData!AD2981*ScoringModel!$B$21+RawData!AE2981*ScoringModel!$B$31)*0.01,"")</f>
        <v/>
      </c>
      <c r="N2981" t="str">
        <f>IF(A2981&lt;&gt;"",(RawData!H2981*ScoringModel!$B$4+RawData!I2981*ScoringModel!$B$5+RawData!J2981*ScoringModel!$B$6+RawData!K2981*ScoringModel!$B$7+RawData!L2981*ScoringModel!$B$8+RawData!M2981*ScoringModel!$B$9+RawData!N2981*ScoringModel!$B$10)*0.01,"")</f>
        <v/>
      </c>
      <c r="O2981" t="str">
        <f>IF(A2981&lt;&gt;"",(RawData!O2981*ScoringModel!$B$14+RawData!P2981*ScoringModel!$B$15+RawData!Q2981*ScoringModel!$B$16+RawData!R2981*ScoringModel!$B$17+RawData!S2981*ScoringModel!$B$18+RawData!T2981*ScoringModel!$B$19+RawData!U2981*ScoringModel!$B$20)*0.01,"")</f>
        <v/>
      </c>
      <c r="P2981" t="str">
        <f>IF(A2981&lt;&gt;"",(RawData!V2981*ScoringModel!$B$24+RawData!W2981*ScoringModel!$B$25+RawData!X2981*ScoringModel!$B$26+RawData!Y2981*ScoringModel!$B$27+RawData!Z2981*ScoringModel!$B$28+RawData!AA2981*ScoringModel!$B$29+RawData!AB2981*ScoringModel!$B$30)*0.01,"")</f>
        <v/>
      </c>
      <c r="Q2981" s="19"/>
      <c r="R2981" s="19"/>
      <c r="S2981" s="19"/>
      <c r="T2981" s="19"/>
      <c r="U2981" s="19"/>
      <c r="V2981" s="19"/>
    </row>
    <row r="2982" spans="1:22" x14ac:dyDescent="0.25">
      <c r="A2982" t="str">
        <f>IF(RawData!A2982&lt;&gt;"",RawData!A2982,"")</f>
        <v/>
      </c>
      <c r="B2982" t="str">
        <f>IF(RawData!B2982&lt;&gt;"",CONCATENATE(RawData!B2982,", ",RawData!C2982),"")</f>
        <v/>
      </c>
      <c r="C2982" t="str">
        <f>IF(RawData!D2982&lt;&gt;"",RawData!D2982,"")</f>
        <v/>
      </c>
      <c r="D2982" s="28" t="str">
        <f>IF(RawData!E2982&lt;&gt;"",RawData!E2982,"")</f>
        <v/>
      </c>
      <c r="E2982" t="str">
        <f>IF(RawData!F2982&lt;&gt;"",CONCATENATE(RawData!F2982,", ",LEFT(RawData!G2982,1)),"")</f>
        <v/>
      </c>
      <c r="G2982" s="30" t="str">
        <f t="shared" si="46"/>
        <v/>
      </c>
      <c r="H2982" t="str">
        <f>IF(A2982&lt;&gt;"",VLOOKUP(G2982,ScoreRanges!$C$4:$E$8,3),"")</f>
        <v/>
      </c>
      <c r="J2982" s="30" t="str">
        <f>IF(AND(ConversionTable!$F$2&lt;&gt;"",A2982&lt;&gt;""),VLOOKUP(G2982,ConversionTable!B$2:D$402,3),"")</f>
        <v/>
      </c>
      <c r="K2982" t="str">
        <f>IF(AND(ConversionTable!$F$2&lt;&gt;"",A2982&lt;&gt;""),VLOOKUP(J2982,ConversionTable!I$4:K$7,3),"")</f>
        <v/>
      </c>
      <c r="M2982" t="str">
        <f>IF(A2982&lt;&gt;"",(RawData!AC2982*ScoringModel!$B$11+RawData!AD2982*ScoringModel!$B$21+RawData!AE2982*ScoringModel!$B$31)*0.01,"")</f>
        <v/>
      </c>
      <c r="N2982" t="str">
        <f>IF(A2982&lt;&gt;"",(RawData!H2982*ScoringModel!$B$4+RawData!I2982*ScoringModel!$B$5+RawData!J2982*ScoringModel!$B$6+RawData!K2982*ScoringModel!$B$7+RawData!L2982*ScoringModel!$B$8+RawData!M2982*ScoringModel!$B$9+RawData!N2982*ScoringModel!$B$10)*0.01,"")</f>
        <v/>
      </c>
      <c r="O2982" t="str">
        <f>IF(A2982&lt;&gt;"",(RawData!O2982*ScoringModel!$B$14+RawData!P2982*ScoringModel!$B$15+RawData!Q2982*ScoringModel!$B$16+RawData!R2982*ScoringModel!$B$17+RawData!S2982*ScoringModel!$B$18+RawData!T2982*ScoringModel!$B$19+RawData!U2982*ScoringModel!$B$20)*0.01,"")</f>
        <v/>
      </c>
      <c r="P2982" t="str">
        <f>IF(A2982&lt;&gt;"",(RawData!V2982*ScoringModel!$B$24+RawData!W2982*ScoringModel!$B$25+RawData!X2982*ScoringModel!$B$26+RawData!Y2982*ScoringModel!$B$27+RawData!Z2982*ScoringModel!$B$28+RawData!AA2982*ScoringModel!$B$29+RawData!AB2982*ScoringModel!$B$30)*0.01,"")</f>
        <v/>
      </c>
      <c r="Q2982" s="19"/>
      <c r="R2982" s="19"/>
      <c r="S2982" s="19"/>
      <c r="T2982" s="19"/>
      <c r="U2982" s="19"/>
      <c r="V2982" s="19"/>
    </row>
    <row r="2983" spans="1:22" x14ac:dyDescent="0.25">
      <c r="A2983" t="str">
        <f>IF(RawData!A2983&lt;&gt;"",RawData!A2983,"")</f>
        <v/>
      </c>
      <c r="B2983" t="str">
        <f>IF(RawData!B2983&lt;&gt;"",CONCATENATE(RawData!B2983,", ",RawData!C2983),"")</f>
        <v/>
      </c>
      <c r="C2983" t="str">
        <f>IF(RawData!D2983&lt;&gt;"",RawData!D2983,"")</f>
        <v/>
      </c>
      <c r="D2983" s="28" t="str">
        <f>IF(RawData!E2983&lt;&gt;"",RawData!E2983,"")</f>
        <v/>
      </c>
      <c r="E2983" t="str">
        <f>IF(RawData!F2983&lt;&gt;"",CONCATENATE(RawData!F2983,", ",LEFT(RawData!G2983,1)),"")</f>
        <v/>
      </c>
      <c r="G2983" s="30" t="str">
        <f t="shared" si="46"/>
        <v/>
      </c>
      <c r="H2983" t="str">
        <f>IF(A2983&lt;&gt;"",VLOOKUP(G2983,ScoreRanges!$C$4:$E$8,3),"")</f>
        <v/>
      </c>
      <c r="J2983" s="30" t="str">
        <f>IF(AND(ConversionTable!$F$2&lt;&gt;"",A2983&lt;&gt;""),VLOOKUP(G2983,ConversionTable!B$2:D$402,3),"")</f>
        <v/>
      </c>
      <c r="K2983" t="str">
        <f>IF(AND(ConversionTable!$F$2&lt;&gt;"",A2983&lt;&gt;""),VLOOKUP(J2983,ConversionTable!I$4:K$7,3),"")</f>
        <v/>
      </c>
      <c r="M2983" t="str">
        <f>IF(A2983&lt;&gt;"",(RawData!AC2983*ScoringModel!$B$11+RawData!AD2983*ScoringModel!$B$21+RawData!AE2983*ScoringModel!$B$31)*0.01,"")</f>
        <v/>
      </c>
      <c r="N2983" t="str">
        <f>IF(A2983&lt;&gt;"",(RawData!H2983*ScoringModel!$B$4+RawData!I2983*ScoringModel!$B$5+RawData!J2983*ScoringModel!$B$6+RawData!K2983*ScoringModel!$B$7+RawData!L2983*ScoringModel!$B$8+RawData!M2983*ScoringModel!$B$9+RawData!N2983*ScoringModel!$B$10)*0.01,"")</f>
        <v/>
      </c>
      <c r="O2983" t="str">
        <f>IF(A2983&lt;&gt;"",(RawData!O2983*ScoringModel!$B$14+RawData!P2983*ScoringModel!$B$15+RawData!Q2983*ScoringModel!$B$16+RawData!R2983*ScoringModel!$B$17+RawData!S2983*ScoringModel!$B$18+RawData!T2983*ScoringModel!$B$19+RawData!U2983*ScoringModel!$B$20)*0.01,"")</f>
        <v/>
      </c>
      <c r="P2983" t="str">
        <f>IF(A2983&lt;&gt;"",(RawData!V2983*ScoringModel!$B$24+RawData!W2983*ScoringModel!$B$25+RawData!X2983*ScoringModel!$B$26+RawData!Y2983*ScoringModel!$B$27+RawData!Z2983*ScoringModel!$B$28+RawData!AA2983*ScoringModel!$B$29+RawData!AB2983*ScoringModel!$B$30)*0.01,"")</f>
        <v/>
      </c>
      <c r="Q2983" s="19"/>
      <c r="R2983" s="19"/>
      <c r="S2983" s="19"/>
      <c r="T2983" s="19"/>
      <c r="U2983" s="19"/>
      <c r="V2983" s="19"/>
    </row>
    <row r="2984" spans="1:22" x14ac:dyDescent="0.25">
      <c r="A2984" t="str">
        <f>IF(RawData!A2984&lt;&gt;"",RawData!A2984,"")</f>
        <v/>
      </c>
      <c r="B2984" t="str">
        <f>IF(RawData!B2984&lt;&gt;"",CONCATENATE(RawData!B2984,", ",RawData!C2984),"")</f>
        <v/>
      </c>
      <c r="C2984" t="str">
        <f>IF(RawData!D2984&lt;&gt;"",RawData!D2984,"")</f>
        <v/>
      </c>
      <c r="D2984" s="28" t="str">
        <f>IF(RawData!E2984&lt;&gt;"",RawData!E2984,"")</f>
        <v/>
      </c>
      <c r="E2984" t="str">
        <f>IF(RawData!F2984&lt;&gt;"",CONCATENATE(RawData!F2984,", ",LEFT(RawData!G2984,1)),"")</f>
        <v/>
      </c>
      <c r="G2984" s="30" t="str">
        <f t="shared" si="46"/>
        <v/>
      </c>
      <c r="H2984" t="str">
        <f>IF(A2984&lt;&gt;"",VLOOKUP(G2984,ScoreRanges!$C$4:$E$8,3),"")</f>
        <v/>
      </c>
      <c r="J2984" s="30" t="str">
        <f>IF(AND(ConversionTable!$F$2&lt;&gt;"",A2984&lt;&gt;""),VLOOKUP(G2984,ConversionTable!B$2:D$402,3),"")</f>
        <v/>
      </c>
      <c r="K2984" t="str">
        <f>IF(AND(ConversionTable!$F$2&lt;&gt;"",A2984&lt;&gt;""),VLOOKUP(J2984,ConversionTable!I$4:K$7,3),"")</f>
        <v/>
      </c>
      <c r="M2984" t="str">
        <f>IF(A2984&lt;&gt;"",(RawData!AC2984*ScoringModel!$B$11+RawData!AD2984*ScoringModel!$B$21+RawData!AE2984*ScoringModel!$B$31)*0.01,"")</f>
        <v/>
      </c>
      <c r="N2984" t="str">
        <f>IF(A2984&lt;&gt;"",(RawData!H2984*ScoringModel!$B$4+RawData!I2984*ScoringModel!$B$5+RawData!J2984*ScoringModel!$B$6+RawData!K2984*ScoringModel!$B$7+RawData!L2984*ScoringModel!$B$8+RawData!M2984*ScoringModel!$B$9+RawData!N2984*ScoringModel!$B$10)*0.01,"")</f>
        <v/>
      </c>
      <c r="O2984" t="str">
        <f>IF(A2984&lt;&gt;"",(RawData!O2984*ScoringModel!$B$14+RawData!P2984*ScoringModel!$B$15+RawData!Q2984*ScoringModel!$B$16+RawData!R2984*ScoringModel!$B$17+RawData!S2984*ScoringModel!$B$18+RawData!T2984*ScoringModel!$B$19+RawData!U2984*ScoringModel!$B$20)*0.01,"")</f>
        <v/>
      </c>
      <c r="P2984" t="str">
        <f>IF(A2984&lt;&gt;"",(RawData!V2984*ScoringModel!$B$24+RawData!W2984*ScoringModel!$B$25+RawData!X2984*ScoringModel!$B$26+RawData!Y2984*ScoringModel!$B$27+RawData!Z2984*ScoringModel!$B$28+RawData!AA2984*ScoringModel!$B$29+RawData!AB2984*ScoringModel!$B$30)*0.01,"")</f>
        <v/>
      </c>
      <c r="Q2984" s="19"/>
      <c r="R2984" s="19"/>
      <c r="S2984" s="19"/>
      <c r="T2984" s="19"/>
      <c r="U2984" s="19"/>
      <c r="V2984" s="19"/>
    </row>
    <row r="2985" spans="1:22" x14ac:dyDescent="0.25">
      <c r="A2985" t="str">
        <f>IF(RawData!A2985&lt;&gt;"",RawData!A2985,"")</f>
        <v/>
      </c>
      <c r="B2985" t="str">
        <f>IF(RawData!B2985&lt;&gt;"",CONCATENATE(RawData!B2985,", ",RawData!C2985),"")</f>
        <v/>
      </c>
      <c r="C2985" t="str">
        <f>IF(RawData!D2985&lt;&gt;"",RawData!D2985,"")</f>
        <v/>
      </c>
      <c r="D2985" s="28" t="str">
        <f>IF(RawData!E2985&lt;&gt;"",RawData!E2985,"")</f>
        <v/>
      </c>
      <c r="E2985" t="str">
        <f>IF(RawData!F2985&lt;&gt;"",CONCATENATE(RawData!F2985,", ",LEFT(RawData!G2985,1)),"")</f>
        <v/>
      </c>
      <c r="G2985" s="30" t="str">
        <f t="shared" si="46"/>
        <v/>
      </c>
      <c r="H2985" t="str">
        <f>IF(A2985&lt;&gt;"",VLOOKUP(G2985,ScoreRanges!$C$4:$E$8,3),"")</f>
        <v/>
      </c>
      <c r="J2985" s="30" t="str">
        <f>IF(AND(ConversionTable!$F$2&lt;&gt;"",A2985&lt;&gt;""),VLOOKUP(G2985,ConversionTable!B$2:D$402,3),"")</f>
        <v/>
      </c>
      <c r="K2985" t="str">
        <f>IF(AND(ConversionTable!$F$2&lt;&gt;"",A2985&lt;&gt;""),VLOOKUP(J2985,ConversionTable!I$4:K$7,3),"")</f>
        <v/>
      </c>
      <c r="M2985" t="str">
        <f>IF(A2985&lt;&gt;"",(RawData!AC2985*ScoringModel!$B$11+RawData!AD2985*ScoringModel!$B$21+RawData!AE2985*ScoringModel!$B$31)*0.01,"")</f>
        <v/>
      </c>
      <c r="N2985" t="str">
        <f>IF(A2985&lt;&gt;"",(RawData!H2985*ScoringModel!$B$4+RawData!I2985*ScoringModel!$B$5+RawData!J2985*ScoringModel!$B$6+RawData!K2985*ScoringModel!$B$7+RawData!L2985*ScoringModel!$B$8+RawData!M2985*ScoringModel!$B$9+RawData!N2985*ScoringModel!$B$10)*0.01,"")</f>
        <v/>
      </c>
      <c r="O2985" t="str">
        <f>IF(A2985&lt;&gt;"",(RawData!O2985*ScoringModel!$B$14+RawData!P2985*ScoringModel!$B$15+RawData!Q2985*ScoringModel!$B$16+RawData!R2985*ScoringModel!$B$17+RawData!S2985*ScoringModel!$B$18+RawData!T2985*ScoringModel!$B$19+RawData!U2985*ScoringModel!$B$20)*0.01,"")</f>
        <v/>
      </c>
      <c r="P2985" t="str">
        <f>IF(A2985&lt;&gt;"",(RawData!V2985*ScoringModel!$B$24+RawData!W2985*ScoringModel!$B$25+RawData!X2985*ScoringModel!$B$26+RawData!Y2985*ScoringModel!$B$27+RawData!Z2985*ScoringModel!$B$28+RawData!AA2985*ScoringModel!$B$29+RawData!AB2985*ScoringModel!$B$30)*0.01,"")</f>
        <v/>
      </c>
      <c r="Q2985" s="19"/>
      <c r="R2985" s="19"/>
      <c r="S2985" s="19"/>
      <c r="T2985" s="19"/>
      <c r="U2985" s="19"/>
      <c r="V2985" s="19"/>
    </row>
    <row r="2986" spans="1:22" x14ac:dyDescent="0.25">
      <c r="A2986" t="str">
        <f>IF(RawData!A2986&lt;&gt;"",RawData!A2986,"")</f>
        <v/>
      </c>
      <c r="B2986" t="str">
        <f>IF(RawData!B2986&lt;&gt;"",CONCATENATE(RawData!B2986,", ",RawData!C2986),"")</f>
        <v/>
      </c>
      <c r="C2986" t="str">
        <f>IF(RawData!D2986&lt;&gt;"",RawData!D2986,"")</f>
        <v/>
      </c>
      <c r="D2986" s="28" t="str">
        <f>IF(RawData!E2986&lt;&gt;"",RawData!E2986,"")</f>
        <v/>
      </c>
      <c r="E2986" t="str">
        <f>IF(RawData!F2986&lt;&gt;"",CONCATENATE(RawData!F2986,", ",LEFT(RawData!G2986,1)),"")</f>
        <v/>
      </c>
      <c r="G2986" s="30" t="str">
        <f t="shared" si="46"/>
        <v/>
      </c>
      <c r="H2986" t="str">
        <f>IF(A2986&lt;&gt;"",VLOOKUP(G2986,ScoreRanges!$C$4:$E$8,3),"")</f>
        <v/>
      </c>
      <c r="J2986" s="30" t="str">
        <f>IF(AND(ConversionTable!$F$2&lt;&gt;"",A2986&lt;&gt;""),VLOOKUP(G2986,ConversionTable!B$2:D$402,3),"")</f>
        <v/>
      </c>
      <c r="K2986" t="str">
        <f>IF(AND(ConversionTable!$F$2&lt;&gt;"",A2986&lt;&gt;""),VLOOKUP(J2986,ConversionTable!I$4:K$7,3),"")</f>
        <v/>
      </c>
      <c r="M2986" t="str">
        <f>IF(A2986&lt;&gt;"",(RawData!AC2986*ScoringModel!$B$11+RawData!AD2986*ScoringModel!$B$21+RawData!AE2986*ScoringModel!$B$31)*0.01,"")</f>
        <v/>
      </c>
      <c r="N2986" t="str">
        <f>IF(A2986&lt;&gt;"",(RawData!H2986*ScoringModel!$B$4+RawData!I2986*ScoringModel!$B$5+RawData!J2986*ScoringModel!$B$6+RawData!K2986*ScoringModel!$B$7+RawData!L2986*ScoringModel!$B$8+RawData!M2986*ScoringModel!$B$9+RawData!N2986*ScoringModel!$B$10)*0.01,"")</f>
        <v/>
      </c>
      <c r="O2986" t="str">
        <f>IF(A2986&lt;&gt;"",(RawData!O2986*ScoringModel!$B$14+RawData!P2986*ScoringModel!$B$15+RawData!Q2986*ScoringModel!$B$16+RawData!R2986*ScoringModel!$B$17+RawData!S2986*ScoringModel!$B$18+RawData!T2986*ScoringModel!$B$19+RawData!U2986*ScoringModel!$B$20)*0.01,"")</f>
        <v/>
      </c>
      <c r="P2986" t="str">
        <f>IF(A2986&lt;&gt;"",(RawData!V2986*ScoringModel!$B$24+RawData!W2986*ScoringModel!$B$25+RawData!X2986*ScoringModel!$B$26+RawData!Y2986*ScoringModel!$B$27+RawData!Z2986*ScoringModel!$B$28+RawData!AA2986*ScoringModel!$B$29+RawData!AB2986*ScoringModel!$B$30)*0.01,"")</f>
        <v/>
      </c>
      <c r="Q2986" s="19"/>
      <c r="R2986" s="19"/>
      <c r="S2986" s="19"/>
      <c r="T2986" s="19"/>
      <c r="U2986" s="19"/>
      <c r="V2986" s="19"/>
    </row>
    <row r="2987" spans="1:22" x14ac:dyDescent="0.25">
      <c r="A2987" t="str">
        <f>IF(RawData!A2987&lt;&gt;"",RawData!A2987,"")</f>
        <v/>
      </c>
      <c r="B2987" t="str">
        <f>IF(RawData!B2987&lt;&gt;"",CONCATENATE(RawData!B2987,", ",RawData!C2987),"")</f>
        <v/>
      </c>
      <c r="C2987" t="str">
        <f>IF(RawData!D2987&lt;&gt;"",RawData!D2987,"")</f>
        <v/>
      </c>
      <c r="D2987" s="28" t="str">
        <f>IF(RawData!E2987&lt;&gt;"",RawData!E2987,"")</f>
        <v/>
      </c>
      <c r="E2987" t="str">
        <f>IF(RawData!F2987&lt;&gt;"",CONCATENATE(RawData!F2987,", ",LEFT(RawData!G2987,1)),"")</f>
        <v/>
      </c>
      <c r="G2987" s="30" t="str">
        <f t="shared" si="46"/>
        <v/>
      </c>
      <c r="H2987" t="str">
        <f>IF(A2987&lt;&gt;"",VLOOKUP(G2987,ScoreRanges!$C$4:$E$8,3),"")</f>
        <v/>
      </c>
      <c r="J2987" s="30" t="str">
        <f>IF(AND(ConversionTable!$F$2&lt;&gt;"",A2987&lt;&gt;""),VLOOKUP(G2987,ConversionTable!B$2:D$402,3),"")</f>
        <v/>
      </c>
      <c r="K2987" t="str">
        <f>IF(AND(ConversionTable!$F$2&lt;&gt;"",A2987&lt;&gt;""),VLOOKUP(J2987,ConversionTable!I$4:K$7,3),"")</f>
        <v/>
      </c>
      <c r="M2987" t="str">
        <f>IF(A2987&lt;&gt;"",(RawData!AC2987*ScoringModel!$B$11+RawData!AD2987*ScoringModel!$B$21+RawData!AE2987*ScoringModel!$B$31)*0.01,"")</f>
        <v/>
      </c>
      <c r="N2987" t="str">
        <f>IF(A2987&lt;&gt;"",(RawData!H2987*ScoringModel!$B$4+RawData!I2987*ScoringModel!$B$5+RawData!J2987*ScoringModel!$B$6+RawData!K2987*ScoringModel!$B$7+RawData!L2987*ScoringModel!$B$8+RawData!M2987*ScoringModel!$B$9+RawData!N2987*ScoringModel!$B$10)*0.01,"")</f>
        <v/>
      </c>
      <c r="O2987" t="str">
        <f>IF(A2987&lt;&gt;"",(RawData!O2987*ScoringModel!$B$14+RawData!P2987*ScoringModel!$B$15+RawData!Q2987*ScoringModel!$B$16+RawData!R2987*ScoringModel!$B$17+RawData!S2987*ScoringModel!$B$18+RawData!T2987*ScoringModel!$B$19+RawData!U2987*ScoringModel!$B$20)*0.01,"")</f>
        <v/>
      </c>
      <c r="P2987" t="str">
        <f>IF(A2987&lt;&gt;"",(RawData!V2987*ScoringModel!$B$24+RawData!W2987*ScoringModel!$B$25+RawData!X2987*ScoringModel!$B$26+RawData!Y2987*ScoringModel!$B$27+RawData!Z2987*ScoringModel!$B$28+RawData!AA2987*ScoringModel!$B$29+RawData!AB2987*ScoringModel!$B$30)*0.01,"")</f>
        <v/>
      </c>
      <c r="Q2987" s="19"/>
      <c r="R2987" s="19"/>
      <c r="S2987" s="19"/>
      <c r="T2987" s="19"/>
      <c r="U2987" s="19"/>
      <c r="V2987" s="19"/>
    </row>
    <row r="2988" spans="1:22" x14ac:dyDescent="0.25">
      <c r="A2988" t="str">
        <f>IF(RawData!A2988&lt;&gt;"",RawData!A2988,"")</f>
        <v/>
      </c>
      <c r="B2988" t="str">
        <f>IF(RawData!B2988&lt;&gt;"",CONCATENATE(RawData!B2988,", ",RawData!C2988),"")</f>
        <v/>
      </c>
      <c r="C2988" t="str">
        <f>IF(RawData!D2988&lt;&gt;"",RawData!D2988,"")</f>
        <v/>
      </c>
      <c r="D2988" s="28" t="str">
        <f>IF(RawData!E2988&lt;&gt;"",RawData!E2988,"")</f>
        <v/>
      </c>
      <c r="E2988" t="str">
        <f>IF(RawData!F2988&lt;&gt;"",CONCATENATE(RawData!F2988,", ",LEFT(RawData!G2988,1)),"")</f>
        <v/>
      </c>
      <c r="G2988" s="30" t="str">
        <f t="shared" si="46"/>
        <v/>
      </c>
      <c r="H2988" t="str">
        <f>IF(A2988&lt;&gt;"",VLOOKUP(G2988,ScoreRanges!$C$4:$E$8,3),"")</f>
        <v/>
      </c>
      <c r="J2988" s="30" t="str">
        <f>IF(AND(ConversionTable!$F$2&lt;&gt;"",A2988&lt;&gt;""),VLOOKUP(G2988,ConversionTable!B$2:D$402,3),"")</f>
        <v/>
      </c>
      <c r="K2988" t="str">
        <f>IF(AND(ConversionTable!$F$2&lt;&gt;"",A2988&lt;&gt;""),VLOOKUP(J2988,ConversionTable!I$4:K$7,3),"")</f>
        <v/>
      </c>
      <c r="M2988" t="str">
        <f>IF(A2988&lt;&gt;"",(RawData!AC2988*ScoringModel!$B$11+RawData!AD2988*ScoringModel!$B$21+RawData!AE2988*ScoringModel!$B$31)*0.01,"")</f>
        <v/>
      </c>
      <c r="N2988" t="str">
        <f>IF(A2988&lt;&gt;"",(RawData!H2988*ScoringModel!$B$4+RawData!I2988*ScoringModel!$B$5+RawData!J2988*ScoringModel!$B$6+RawData!K2988*ScoringModel!$B$7+RawData!L2988*ScoringModel!$B$8+RawData!M2988*ScoringModel!$B$9+RawData!N2988*ScoringModel!$B$10)*0.01,"")</f>
        <v/>
      </c>
      <c r="O2988" t="str">
        <f>IF(A2988&lt;&gt;"",(RawData!O2988*ScoringModel!$B$14+RawData!P2988*ScoringModel!$B$15+RawData!Q2988*ScoringModel!$B$16+RawData!R2988*ScoringModel!$B$17+RawData!S2988*ScoringModel!$B$18+RawData!T2988*ScoringModel!$B$19+RawData!U2988*ScoringModel!$B$20)*0.01,"")</f>
        <v/>
      </c>
      <c r="P2988" t="str">
        <f>IF(A2988&lt;&gt;"",(RawData!V2988*ScoringModel!$B$24+RawData!W2988*ScoringModel!$B$25+RawData!X2988*ScoringModel!$B$26+RawData!Y2988*ScoringModel!$B$27+RawData!Z2988*ScoringModel!$B$28+RawData!AA2988*ScoringModel!$B$29+RawData!AB2988*ScoringModel!$B$30)*0.01,"")</f>
        <v/>
      </c>
      <c r="Q2988" s="19"/>
      <c r="R2988" s="19"/>
      <c r="S2988" s="19"/>
      <c r="T2988" s="19"/>
      <c r="U2988" s="19"/>
      <c r="V2988" s="19"/>
    </row>
    <row r="2989" spans="1:22" x14ac:dyDescent="0.25">
      <c r="A2989" t="str">
        <f>IF(RawData!A2989&lt;&gt;"",RawData!A2989,"")</f>
        <v/>
      </c>
      <c r="B2989" t="str">
        <f>IF(RawData!B2989&lt;&gt;"",CONCATENATE(RawData!B2989,", ",RawData!C2989),"")</f>
        <v/>
      </c>
      <c r="C2989" t="str">
        <f>IF(RawData!D2989&lt;&gt;"",RawData!D2989,"")</f>
        <v/>
      </c>
      <c r="D2989" s="28" t="str">
        <f>IF(RawData!E2989&lt;&gt;"",RawData!E2989,"")</f>
        <v/>
      </c>
      <c r="E2989" t="str">
        <f>IF(RawData!F2989&lt;&gt;"",CONCATENATE(RawData!F2989,", ",LEFT(RawData!G2989,1)),"")</f>
        <v/>
      </c>
      <c r="G2989" s="30" t="str">
        <f t="shared" si="46"/>
        <v/>
      </c>
      <c r="H2989" t="str">
        <f>IF(A2989&lt;&gt;"",VLOOKUP(G2989,ScoreRanges!$C$4:$E$8,3),"")</f>
        <v/>
      </c>
      <c r="J2989" s="30" t="str">
        <f>IF(AND(ConversionTable!$F$2&lt;&gt;"",A2989&lt;&gt;""),VLOOKUP(G2989,ConversionTable!B$2:D$402,3),"")</f>
        <v/>
      </c>
      <c r="K2989" t="str">
        <f>IF(AND(ConversionTable!$F$2&lt;&gt;"",A2989&lt;&gt;""),VLOOKUP(J2989,ConversionTable!I$4:K$7,3),"")</f>
        <v/>
      </c>
      <c r="M2989" t="str">
        <f>IF(A2989&lt;&gt;"",(RawData!AC2989*ScoringModel!$B$11+RawData!AD2989*ScoringModel!$B$21+RawData!AE2989*ScoringModel!$B$31)*0.01,"")</f>
        <v/>
      </c>
      <c r="N2989" t="str">
        <f>IF(A2989&lt;&gt;"",(RawData!H2989*ScoringModel!$B$4+RawData!I2989*ScoringModel!$B$5+RawData!J2989*ScoringModel!$B$6+RawData!K2989*ScoringModel!$B$7+RawData!L2989*ScoringModel!$B$8+RawData!M2989*ScoringModel!$B$9+RawData!N2989*ScoringModel!$B$10)*0.01,"")</f>
        <v/>
      </c>
      <c r="O2989" t="str">
        <f>IF(A2989&lt;&gt;"",(RawData!O2989*ScoringModel!$B$14+RawData!P2989*ScoringModel!$B$15+RawData!Q2989*ScoringModel!$B$16+RawData!R2989*ScoringModel!$B$17+RawData!S2989*ScoringModel!$B$18+RawData!T2989*ScoringModel!$B$19+RawData!U2989*ScoringModel!$B$20)*0.01,"")</f>
        <v/>
      </c>
      <c r="P2989" t="str">
        <f>IF(A2989&lt;&gt;"",(RawData!V2989*ScoringModel!$B$24+RawData!W2989*ScoringModel!$B$25+RawData!X2989*ScoringModel!$B$26+RawData!Y2989*ScoringModel!$B$27+RawData!Z2989*ScoringModel!$B$28+RawData!AA2989*ScoringModel!$B$29+RawData!AB2989*ScoringModel!$B$30)*0.01,"")</f>
        <v/>
      </c>
      <c r="Q2989" s="19"/>
      <c r="R2989" s="19"/>
      <c r="S2989" s="19"/>
      <c r="T2989" s="19"/>
      <c r="U2989" s="19"/>
      <c r="V2989" s="19"/>
    </row>
    <row r="2990" spans="1:22" x14ac:dyDescent="0.25">
      <c r="A2990" t="str">
        <f>IF(RawData!A2990&lt;&gt;"",RawData!A2990,"")</f>
        <v/>
      </c>
      <c r="B2990" t="str">
        <f>IF(RawData!B2990&lt;&gt;"",CONCATENATE(RawData!B2990,", ",RawData!C2990),"")</f>
        <v/>
      </c>
      <c r="C2990" t="str">
        <f>IF(RawData!D2990&lt;&gt;"",RawData!D2990,"")</f>
        <v/>
      </c>
      <c r="D2990" s="28" t="str">
        <f>IF(RawData!E2990&lt;&gt;"",RawData!E2990,"")</f>
        <v/>
      </c>
      <c r="E2990" t="str">
        <f>IF(RawData!F2990&lt;&gt;"",CONCATENATE(RawData!F2990,", ",LEFT(RawData!G2990,1)),"")</f>
        <v/>
      </c>
      <c r="G2990" s="30" t="str">
        <f t="shared" si="46"/>
        <v/>
      </c>
      <c r="H2990" t="str">
        <f>IF(A2990&lt;&gt;"",VLOOKUP(G2990,ScoreRanges!$C$4:$E$8,3),"")</f>
        <v/>
      </c>
      <c r="J2990" s="30" t="str">
        <f>IF(AND(ConversionTable!$F$2&lt;&gt;"",A2990&lt;&gt;""),VLOOKUP(G2990,ConversionTable!B$2:D$402,3),"")</f>
        <v/>
      </c>
      <c r="K2990" t="str">
        <f>IF(AND(ConversionTable!$F$2&lt;&gt;"",A2990&lt;&gt;""),VLOOKUP(J2990,ConversionTable!I$4:K$7,3),"")</f>
        <v/>
      </c>
      <c r="M2990" t="str">
        <f>IF(A2990&lt;&gt;"",(RawData!AC2990*ScoringModel!$B$11+RawData!AD2990*ScoringModel!$B$21+RawData!AE2990*ScoringModel!$B$31)*0.01,"")</f>
        <v/>
      </c>
      <c r="N2990" t="str">
        <f>IF(A2990&lt;&gt;"",(RawData!H2990*ScoringModel!$B$4+RawData!I2990*ScoringModel!$B$5+RawData!J2990*ScoringModel!$B$6+RawData!K2990*ScoringModel!$B$7+RawData!L2990*ScoringModel!$B$8+RawData!M2990*ScoringModel!$B$9+RawData!N2990*ScoringModel!$B$10)*0.01,"")</f>
        <v/>
      </c>
      <c r="O2990" t="str">
        <f>IF(A2990&lt;&gt;"",(RawData!O2990*ScoringModel!$B$14+RawData!P2990*ScoringModel!$B$15+RawData!Q2990*ScoringModel!$B$16+RawData!R2990*ScoringModel!$B$17+RawData!S2990*ScoringModel!$B$18+RawData!T2990*ScoringModel!$B$19+RawData!U2990*ScoringModel!$B$20)*0.01,"")</f>
        <v/>
      </c>
      <c r="P2990" t="str">
        <f>IF(A2990&lt;&gt;"",(RawData!V2990*ScoringModel!$B$24+RawData!W2990*ScoringModel!$B$25+RawData!X2990*ScoringModel!$B$26+RawData!Y2990*ScoringModel!$B$27+RawData!Z2990*ScoringModel!$B$28+RawData!AA2990*ScoringModel!$B$29+RawData!AB2990*ScoringModel!$B$30)*0.01,"")</f>
        <v/>
      </c>
      <c r="Q2990" s="19"/>
      <c r="R2990" s="19"/>
      <c r="S2990" s="19"/>
      <c r="T2990" s="19"/>
      <c r="U2990" s="19"/>
      <c r="V2990" s="19"/>
    </row>
    <row r="2991" spans="1:22" x14ac:dyDescent="0.25">
      <c r="A2991" t="str">
        <f>IF(RawData!A2991&lt;&gt;"",RawData!A2991,"")</f>
        <v/>
      </c>
      <c r="B2991" t="str">
        <f>IF(RawData!B2991&lt;&gt;"",CONCATENATE(RawData!B2991,", ",RawData!C2991),"")</f>
        <v/>
      </c>
      <c r="C2991" t="str">
        <f>IF(RawData!D2991&lt;&gt;"",RawData!D2991,"")</f>
        <v/>
      </c>
      <c r="D2991" s="28" t="str">
        <f>IF(RawData!E2991&lt;&gt;"",RawData!E2991,"")</f>
        <v/>
      </c>
      <c r="E2991" t="str">
        <f>IF(RawData!F2991&lt;&gt;"",CONCATENATE(RawData!F2991,", ",LEFT(RawData!G2991,1)),"")</f>
        <v/>
      </c>
      <c r="G2991" s="30" t="str">
        <f t="shared" si="46"/>
        <v/>
      </c>
      <c r="H2991" t="str">
        <f>IF(A2991&lt;&gt;"",VLOOKUP(G2991,ScoreRanges!$C$4:$E$8,3),"")</f>
        <v/>
      </c>
      <c r="J2991" s="30" t="str">
        <f>IF(AND(ConversionTable!$F$2&lt;&gt;"",A2991&lt;&gt;""),VLOOKUP(G2991,ConversionTable!B$2:D$402,3),"")</f>
        <v/>
      </c>
      <c r="K2991" t="str">
        <f>IF(AND(ConversionTable!$F$2&lt;&gt;"",A2991&lt;&gt;""),VLOOKUP(J2991,ConversionTable!I$4:K$7,3),"")</f>
        <v/>
      </c>
      <c r="M2991" t="str">
        <f>IF(A2991&lt;&gt;"",(RawData!AC2991*ScoringModel!$B$11+RawData!AD2991*ScoringModel!$B$21+RawData!AE2991*ScoringModel!$B$31)*0.01,"")</f>
        <v/>
      </c>
      <c r="N2991" t="str">
        <f>IF(A2991&lt;&gt;"",(RawData!H2991*ScoringModel!$B$4+RawData!I2991*ScoringModel!$B$5+RawData!J2991*ScoringModel!$B$6+RawData!K2991*ScoringModel!$B$7+RawData!L2991*ScoringModel!$B$8+RawData!M2991*ScoringModel!$B$9+RawData!N2991*ScoringModel!$B$10)*0.01,"")</f>
        <v/>
      </c>
      <c r="O2991" t="str">
        <f>IF(A2991&lt;&gt;"",(RawData!O2991*ScoringModel!$B$14+RawData!P2991*ScoringModel!$B$15+RawData!Q2991*ScoringModel!$B$16+RawData!R2991*ScoringModel!$B$17+RawData!S2991*ScoringModel!$B$18+RawData!T2991*ScoringModel!$B$19+RawData!U2991*ScoringModel!$B$20)*0.01,"")</f>
        <v/>
      </c>
      <c r="P2991" t="str">
        <f>IF(A2991&lt;&gt;"",(RawData!V2991*ScoringModel!$B$24+RawData!W2991*ScoringModel!$B$25+RawData!X2991*ScoringModel!$B$26+RawData!Y2991*ScoringModel!$B$27+RawData!Z2991*ScoringModel!$B$28+RawData!AA2991*ScoringModel!$B$29+RawData!AB2991*ScoringModel!$B$30)*0.01,"")</f>
        <v/>
      </c>
      <c r="Q2991" s="19"/>
      <c r="R2991" s="19"/>
      <c r="S2991" s="19"/>
      <c r="T2991" s="19"/>
      <c r="U2991" s="19"/>
      <c r="V2991" s="19"/>
    </row>
    <row r="2992" spans="1:22" x14ac:dyDescent="0.25">
      <c r="A2992" t="str">
        <f>IF(RawData!A2992&lt;&gt;"",RawData!A2992,"")</f>
        <v/>
      </c>
      <c r="B2992" t="str">
        <f>IF(RawData!B2992&lt;&gt;"",CONCATENATE(RawData!B2992,", ",RawData!C2992),"")</f>
        <v/>
      </c>
      <c r="C2992" t="str">
        <f>IF(RawData!D2992&lt;&gt;"",RawData!D2992,"")</f>
        <v/>
      </c>
      <c r="D2992" s="28" t="str">
        <f>IF(RawData!E2992&lt;&gt;"",RawData!E2992,"")</f>
        <v/>
      </c>
      <c r="E2992" t="str">
        <f>IF(RawData!F2992&lt;&gt;"",CONCATENATE(RawData!F2992,", ",LEFT(RawData!G2992,1)),"")</f>
        <v/>
      </c>
      <c r="G2992" s="30" t="str">
        <f t="shared" si="46"/>
        <v/>
      </c>
      <c r="H2992" t="str">
        <f>IF(A2992&lt;&gt;"",VLOOKUP(G2992,ScoreRanges!$C$4:$E$8,3),"")</f>
        <v/>
      </c>
      <c r="J2992" s="30" t="str">
        <f>IF(AND(ConversionTable!$F$2&lt;&gt;"",A2992&lt;&gt;""),VLOOKUP(G2992,ConversionTable!B$2:D$402,3),"")</f>
        <v/>
      </c>
      <c r="K2992" t="str">
        <f>IF(AND(ConversionTable!$F$2&lt;&gt;"",A2992&lt;&gt;""),VLOOKUP(J2992,ConversionTable!I$4:K$7,3),"")</f>
        <v/>
      </c>
      <c r="M2992" t="str">
        <f>IF(A2992&lt;&gt;"",(RawData!AC2992*ScoringModel!$B$11+RawData!AD2992*ScoringModel!$B$21+RawData!AE2992*ScoringModel!$B$31)*0.01,"")</f>
        <v/>
      </c>
      <c r="N2992" t="str">
        <f>IF(A2992&lt;&gt;"",(RawData!H2992*ScoringModel!$B$4+RawData!I2992*ScoringModel!$B$5+RawData!J2992*ScoringModel!$B$6+RawData!K2992*ScoringModel!$B$7+RawData!L2992*ScoringModel!$B$8+RawData!M2992*ScoringModel!$B$9+RawData!N2992*ScoringModel!$B$10)*0.01,"")</f>
        <v/>
      </c>
      <c r="O2992" t="str">
        <f>IF(A2992&lt;&gt;"",(RawData!O2992*ScoringModel!$B$14+RawData!P2992*ScoringModel!$B$15+RawData!Q2992*ScoringModel!$B$16+RawData!R2992*ScoringModel!$B$17+RawData!S2992*ScoringModel!$B$18+RawData!T2992*ScoringModel!$B$19+RawData!U2992*ScoringModel!$B$20)*0.01,"")</f>
        <v/>
      </c>
      <c r="P2992" t="str">
        <f>IF(A2992&lt;&gt;"",(RawData!V2992*ScoringModel!$B$24+RawData!W2992*ScoringModel!$B$25+RawData!X2992*ScoringModel!$B$26+RawData!Y2992*ScoringModel!$B$27+RawData!Z2992*ScoringModel!$B$28+RawData!AA2992*ScoringModel!$B$29+RawData!AB2992*ScoringModel!$B$30)*0.01,"")</f>
        <v/>
      </c>
      <c r="Q2992" s="19"/>
      <c r="R2992" s="19"/>
      <c r="S2992" s="19"/>
      <c r="T2992" s="19"/>
      <c r="U2992" s="19"/>
      <c r="V2992" s="19"/>
    </row>
    <row r="2993" spans="1:22" x14ac:dyDescent="0.25">
      <c r="A2993" t="str">
        <f>IF(RawData!A2993&lt;&gt;"",RawData!A2993,"")</f>
        <v/>
      </c>
      <c r="B2993" t="str">
        <f>IF(RawData!B2993&lt;&gt;"",CONCATENATE(RawData!B2993,", ",RawData!C2993),"")</f>
        <v/>
      </c>
      <c r="C2993" t="str">
        <f>IF(RawData!D2993&lt;&gt;"",RawData!D2993,"")</f>
        <v/>
      </c>
      <c r="D2993" s="28" t="str">
        <f>IF(RawData!E2993&lt;&gt;"",RawData!E2993,"")</f>
        <v/>
      </c>
      <c r="E2993" t="str">
        <f>IF(RawData!F2993&lt;&gt;"",CONCATENATE(RawData!F2993,", ",LEFT(RawData!G2993,1)),"")</f>
        <v/>
      </c>
      <c r="G2993" s="30" t="str">
        <f t="shared" si="46"/>
        <v/>
      </c>
      <c r="H2993" t="str">
        <f>IF(A2993&lt;&gt;"",VLOOKUP(G2993,ScoreRanges!$C$4:$E$8,3),"")</f>
        <v/>
      </c>
      <c r="J2993" s="30" t="str">
        <f>IF(AND(ConversionTable!$F$2&lt;&gt;"",A2993&lt;&gt;""),VLOOKUP(G2993,ConversionTable!B$2:D$402,3),"")</f>
        <v/>
      </c>
      <c r="K2993" t="str">
        <f>IF(AND(ConversionTable!$F$2&lt;&gt;"",A2993&lt;&gt;""),VLOOKUP(J2993,ConversionTable!I$4:K$7,3),"")</f>
        <v/>
      </c>
      <c r="M2993" t="str">
        <f>IF(A2993&lt;&gt;"",(RawData!AC2993*ScoringModel!$B$11+RawData!AD2993*ScoringModel!$B$21+RawData!AE2993*ScoringModel!$B$31)*0.01,"")</f>
        <v/>
      </c>
      <c r="N2993" t="str">
        <f>IF(A2993&lt;&gt;"",(RawData!H2993*ScoringModel!$B$4+RawData!I2993*ScoringModel!$B$5+RawData!J2993*ScoringModel!$B$6+RawData!K2993*ScoringModel!$B$7+RawData!L2993*ScoringModel!$B$8+RawData!M2993*ScoringModel!$B$9+RawData!N2993*ScoringModel!$B$10)*0.01,"")</f>
        <v/>
      </c>
      <c r="O2993" t="str">
        <f>IF(A2993&lt;&gt;"",(RawData!O2993*ScoringModel!$B$14+RawData!P2993*ScoringModel!$B$15+RawData!Q2993*ScoringModel!$B$16+RawData!R2993*ScoringModel!$B$17+RawData!S2993*ScoringModel!$B$18+RawData!T2993*ScoringModel!$B$19+RawData!U2993*ScoringModel!$B$20)*0.01,"")</f>
        <v/>
      </c>
      <c r="P2993" t="str">
        <f>IF(A2993&lt;&gt;"",(RawData!V2993*ScoringModel!$B$24+RawData!W2993*ScoringModel!$B$25+RawData!X2993*ScoringModel!$B$26+RawData!Y2993*ScoringModel!$B$27+RawData!Z2993*ScoringModel!$B$28+RawData!AA2993*ScoringModel!$B$29+RawData!AB2993*ScoringModel!$B$30)*0.01,"")</f>
        <v/>
      </c>
      <c r="Q2993" s="19"/>
      <c r="R2993" s="19"/>
      <c r="S2993" s="19"/>
      <c r="T2993" s="19"/>
      <c r="U2993" s="19"/>
      <c r="V2993" s="19"/>
    </row>
    <row r="2994" spans="1:22" x14ac:dyDescent="0.25">
      <c r="A2994" t="str">
        <f>IF(RawData!A2994&lt;&gt;"",RawData!A2994,"")</f>
        <v/>
      </c>
      <c r="B2994" t="str">
        <f>IF(RawData!B2994&lt;&gt;"",CONCATENATE(RawData!B2994,", ",RawData!C2994),"")</f>
        <v/>
      </c>
      <c r="C2994" t="str">
        <f>IF(RawData!D2994&lt;&gt;"",RawData!D2994,"")</f>
        <v/>
      </c>
      <c r="D2994" s="28" t="str">
        <f>IF(RawData!E2994&lt;&gt;"",RawData!E2994,"")</f>
        <v/>
      </c>
      <c r="E2994" t="str">
        <f>IF(RawData!F2994&lt;&gt;"",CONCATENATE(RawData!F2994,", ",LEFT(RawData!G2994,1)),"")</f>
        <v/>
      </c>
      <c r="G2994" s="30" t="str">
        <f t="shared" si="46"/>
        <v/>
      </c>
      <c r="H2994" t="str">
        <f>IF(A2994&lt;&gt;"",VLOOKUP(G2994,ScoreRanges!$C$4:$E$8,3),"")</f>
        <v/>
      </c>
      <c r="J2994" s="30" t="str">
        <f>IF(AND(ConversionTable!$F$2&lt;&gt;"",A2994&lt;&gt;""),VLOOKUP(G2994,ConversionTable!B$2:D$402,3),"")</f>
        <v/>
      </c>
      <c r="K2994" t="str">
        <f>IF(AND(ConversionTable!$F$2&lt;&gt;"",A2994&lt;&gt;""),VLOOKUP(J2994,ConversionTable!I$4:K$7,3),"")</f>
        <v/>
      </c>
      <c r="M2994" t="str">
        <f>IF(A2994&lt;&gt;"",(RawData!AC2994*ScoringModel!$B$11+RawData!AD2994*ScoringModel!$B$21+RawData!AE2994*ScoringModel!$B$31)*0.01,"")</f>
        <v/>
      </c>
      <c r="N2994" t="str">
        <f>IF(A2994&lt;&gt;"",(RawData!H2994*ScoringModel!$B$4+RawData!I2994*ScoringModel!$B$5+RawData!J2994*ScoringModel!$B$6+RawData!K2994*ScoringModel!$B$7+RawData!L2994*ScoringModel!$B$8+RawData!M2994*ScoringModel!$B$9+RawData!N2994*ScoringModel!$B$10)*0.01,"")</f>
        <v/>
      </c>
      <c r="O2994" t="str">
        <f>IF(A2994&lt;&gt;"",(RawData!O2994*ScoringModel!$B$14+RawData!P2994*ScoringModel!$B$15+RawData!Q2994*ScoringModel!$B$16+RawData!R2994*ScoringModel!$B$17+RawData!S2994*ScoringModel!$B$18+RawData!T2994*ScoringModel!$B$19+RawData!U2994*ScoringModel!$B$20)*0.01,"")</f>
        <v/>
      </c>
      <c r="P2994" t="str">
        <f>IF(A2994&lt;&gt;"",(RawData!V2994*ScoringModel!$B$24+RawData!W2994*ScoringModel!$B$25+RawData!X2994*ScoringModel!$B$26+RawData!Y2994*ScoringModel!$B$27+RawData!Z2994*ScoringModel!$B$28+RawData!AA2994*ScoringModel!$B$29+RawData!AB2994*ScoringModel!$B$30)*0.01,"")</f>
        <v/>
      </c>
      <c r="Q2994" s="19"/>
      <c r="R2994" s="19"/>
      <c r="S2994" s="19"/>
      <c r="T2994" s="19"/>
      <c r="U2994" s="19"/>
      <c r="V2994" s="19"/>
    </row>
    <row r="2995" spans="1:22" x14ac:dyDescent="0.25">
      <c r="A2995" t="str">
        <f>IF(RawData!A2995&lt;&gt;"",RawData!A2995,"")</f>
        <v/>
      </c>
      <c r="B2995" t="str">
        <f>IF(RawData!B2995&lt;&gt;"",CONCATENATE(RawData!B2995,", ",RawData!C2995),"")</f>
        <v/>
      </c>
      <c r="C2995" t="str">
        <f>IF(RawData!D2995&lt;&gt;"",RawData!D2995,"")</f>
        <v/>
      </c>
      <c r="D2995" s="28" t="str">
        <f>IF(RawData!E2995&lt;&gt;"",RawData!E2995,"")</f>
        <v/>
      </c>
      <c r="E2995" t="str">
        <f>IF(RawData!F2995&lt;&gt;"",CONCATENATE(RawData!F2995,", ",LEFT(RawData!G2995,1)),"")</f>
        <v/>
      </c>
      <c r="G2995" s="30" t="str">
        <f t="shared" si="46"/>
        <v/>
      </c>
      <c r="H2995" t="str">
        <f>IF(A2995&lt;&gt;"",VLOOKUP(G2995,ScoreRanges!$C$4:$E$8,3),"")</f>
        <v/>
      </c>
      <c r="J2995" s="30" t="str">
        <f>IF(AND(ConversionTable!$F$2&lt;&gt;"",A2995&lt;&gt;""),VLOOKUP(G2995,ConversionTable!B$2:D$402,3),"")</f>
        <v/>
      </c>
      <c r="K2995" t="str">
        <f>IF(AND(ConversionTable!$F$2&lt;&gt;"",A2995&lt;&gt;""),VLOOKUP(J2995,ConversionTable!I$4:K$7,3),"")</f>
        <v/>
      </c>
      <c r="M2995" t="str">
        <f>IF(A2995&lt;&gt;"",(RawData!AC2995*ScoringModel!$B$11+RawData!AD2995*ScoringModel!$B$21+RawData!AE2995*ScoringModel!$B$31)*0.01,"")</f>
        <v/>
      </c>
      <c r="N2995" t="str">
        <f>IF(A2995&lt;&gt;"",(RawData!H2995*ScoringModel!$B$4+RawData!I2995*ScoringModel!$B$5+RawData!J2995*ScoringModel!$B$6+RawData!K2995*ScoringModel!$B$7+RawData!L2995*ScoringModel!$B$8+RawData!M2995*ScoringModel!$B$9+RawData!N2995*ScoringModel!$B$10)*0.01,"")</f>
        <v/>
      </c>
      <c r="O2995" t="str">
        <f>IF(A2995&lt;&gt;"",(RawData!O2995*ScoringModel!$B$14+RawData!P2995*ScoringModel!$B$15+RawData!Q2995*ScoringModel!$B$16+RawData!R2995*ScoringModel!$B$17+RawData!S2995*ScoringModel!$B$18+RawData!T2995*ScoringModel!$B$19+RawData!U2995*ScoringModel!$B$20)*0.01,"")</f>
        <v/>
      </c>
      <c r="P2995" t="str">
        <f>IF(A2995&lt;&gt;"",(RawData!V2995*ScoringModel!$B$24+RawData!W2995*ScoringModel!$B$25+RawData!X2995*ScoringModel!$B$26+RawData!Y2995*ScoringModel!$B$27+RawData!Z2995*ScoringModel!$B$28+RawData!AA2995*ScoringModel!$B$29+RawData!AB2995*ScoringModel!$B$30)*0.01,"")</f>
        <v/>
      </c>
      <c r="Q2995" s="19"/>
      <c r="R2995" s="19"/>
      <c r="S2995" s="19"/>
      <c r="T2995" s="19"/>
      <c r="U2995" s="19"/>
      <c r="V2995" s="19"/>
    </row>
    <row r="2996" spans="1:22" x14ac:dyDescent="0.25">
      <c r="A2996" t="str">
        <f>IF(RawData!A2996&lt;&gt;"",RawData!A2996,"")</f>
        <v/>
      </c>
      <c r="B2996" t="str">
        <f>IF(RawData!B2996&lt;&gt;"",CONCATENATE(RawData!B2996,", ",RawData!C2996),"")</f>
        <v/>
      </c>
      <c r="C2996" t="str">
        <f>IF(RawData!D2996&lt;&gt;"",RawData!D2996,"")</f>
        <v/>
      </c>
      <c r="D2996" s="28" t="str">
        <f>IF(RawData!E2996&lt;&gt;"",RawData!E2996,"")</f>
        <v/>
      </c>
      <c r="E2996" t="str">
        <f>IF(RawData!F2996&lt;&gt;"",CONCATENATE(RawData!F2996,", ",LEFT(RawData!G2996,1)),"")</f>
        <v/>
      </c>
      <c r="G2996" s="30" t="str">
        <f t="shared" si="46"/>
        <v/>
      </c>
      <c r="H2996" t="str">
        <f>IF(A2996&lt;&gt;"",VLOOKUP(G2996,ScoreRanges!$C$4:$E$8,3),"")</f>
        <v/>
      </c>
      <c r="J2996" s="30" t="str">
        <f>IF(AND(ConversionTable!$F$2&lt;&gt;"",A2996&lt;&gt;""),VLOOKUP(G2996,ConversionTable!B$2:D$402,3),"")</f>
        <v/>
      </c>
      <c r="K2996" t="str">
        <f>IF(AND(ConversionTable!$F$2&lt;&gt;"",A2996&lt;&gt;""),VLOOKUP(J2996,ConversionTable!I$4:K$7,3),"")</f>
        <v/>
      </c>
      <c r="M2996" t="str">
        <f>IF(A2996&lt;&gt;"",(RawData!AC2996*ScoringModel!$B$11+RawData!AD2996*ScoringModel!$B$21+RawData!AE2996*ScoringModel!$B$31)*0.01,"")</f>
        <v/>
      </c>
      <c r="N2996" t="str">
        <f>IF(A2996&lt;&gt;"",(RawData!H2996*ScoringModel!$B$4+RawData!I2996*ScoringModel!$B$5+RawData!J2996*ScoringModel!$B$6+RawData!K2996*ScoringModel!$B$7+RawData!L2996*ScoringModel!$B$8+RawData!M2996*ScoringModel!$B$9+RawData!N2996*ScoringModel!$B$10)*0.01,"")</f>
        <v/>
      </c>
      <c r="O2996" t="str">
        <f>IF(A2996&lt;&gt;"",(RawData!O2996*ScoringModel!$B$14+RawData!P2996*ScoringModel!$B$15+RawData!Q2996*ScoringModel!$B$16+RawData!R2996*ScoringModel!$B$17+RawData!S2996*ScoringModel!$B$18+RawData!T2996*ScoringModel!$B$19+RawData!U2996*ScoringModel!$B$20)*0.01,"")</f>
        <v/>
      </c>
      <c r="P2996" t="str">
        <f>IF(A2996&lt;&gt;"",(RawData!V2996*ScoringModel!$B$24+RawData!W2996*ScoringModel!$B$25+RawData!X2996*ScoringModel!$B$26+RawData!Y2996*ScoringModel!$B$27+RawData!Z2996*ScoringModel!$B$28+RawData!AA2996*ScoringModel!$B$29+RawData!AB2996*ScoringModel!$B$30)*0.01,"")</f>
        <v/>
      </c>
      <c r="Q2996" s="19"/>
      <c r="R2996" s="19"/>
      <c r="S2996" s="19"/>
      <c r="T2996" s="19"/>
      <c r="U2996" s="19"/>
      <c r="V2996" s="19"/>
    </row>
    <row r="2997" spans="1:22" x14ac:dyDescent="0.25">
      <c r="A2997" t="str">
        <f>IF(RawData!A2997&lt;&gt;"",RawData!A2997,"")</f>
        <v/>
      </c>
      <c r="B2997" t="str">
        <f>IF(RawData!B2997&lt;&gt;"",CONCATENATE(RawData!B2997,", ",RawData!C2997),"")</f>
        <v/>
      </c>
      <c r="C2997" t="str">
        <f>IF(RawData!D2997&lt;&gt;"",RawData!D2997,"")</f>
        <v/>
      </c>
      <c r="D2997" s="28" t="str">
        <f>IF(RawData!E2997&lt;&gt;"",RawData!E2997,"")</f>
        <v/>
      </c>
      <c r="E2997" t="str">
        <f>IF(RawData!F2997&lt;&gt;"",CONCATENATE(RawData!F2997,", ",LEFT(RawData!G2997,1)),"")</f>
        <v/>
      </c>
      <c r="G2997" s="30" t="str">
        <f t="shared" si="46"/>
        <v/>
      </c>
      <c r="H2997" t="str">
        <f>IF(A2997&lt;&gt;"",VLOOKUP(G2997,ScoreRanges!$C$4:$E$8,3),"")</f>
        <v/>
      </c>
      <c r="J2997" s="30" t="str">
        <f>IF(AND(ConversionTable!$F$2&lt;&gt;"",A2997&lt;&gt;""),VLOOKUP(G2997,ConversionTable!B$2:D$402,3),"")</f>
        <v/>
      </c>
      <c r="K2997" t="str">
        <f>IF(AND(ConversionTable!$F$2&lt;&gt;"",A2997&lt;&gt;""),VLOOKUP(J2997,ConversionTable!I$4:K$7,3),"")</f>
        <v/>
      </c>
      <c r="M2997" t="str">
        <f>IF(A2997&lt;&gt;"",(RawData!AC2997*ScoringModel!$B$11+RawData!AD2997*ScoringModel!$B$21+RawData!AE2997*ScoringModel!$B$31)*0.01,"")</f>
        <v/>
      </c>
      <c r="N2997" t="str">
        <f>IF(A2997&lt;&gt;"",(RawData!H2997*ScoringModel!$B$4+RawData!I2997*ScoringModel!$B$5+RawData!J2997*ScoringModel!$B$6+RawData!K2997*ScoringModel!$B$7+RawData!L2997*ScoringModel!$B$8+RawData!M2997*ScoringModel!$B$9+RawData!N2997*ScoringModel!$B$10)*0.01,"")</f>
        <v/>
      </c>
      <c r="O2997" t="str">
        <f>IF(A2997&lt;&gt;"",(RawData!O2997*ScoringModel!$B$14+RawData!P2997*ScoringModel!$B$15+RawData!Q2997*ScoringModel!$B$16+RawData!R2997*ScoringModel!$B$17+RawData!S2997*ScoringModel!$B$18+RawData!T2997*ScoringModel!$B$19+RawData!U2997*ScoringModel!$B$20)*0.01,"")</f>
        <v/>
      </c>
      <c r="P2997" t="str">
        <f>IF(A2997&lt;&gt;"",(RawData!V2997*ScoringModel!$B$24+RawData!W2997*ScoringModel!$B$25+RawData!X2997*ScoringModel!$B$26+RawData!Y2997*ScoringModel!$B$27+RawData!Z2997*ScoringModel!$B$28+RawData!AA2997*ScoringModel!$B$29+RawData!AB2997*ScoringModel!$B$30)*0.01,"")</f>
        <v/>
      </c>
      <c r="Q2997" s="19"/>
      <c r="R2997" s="19"/>
      <c r="S2997" s="19"/>
      <c r="T2997" s="19"/>
      <c r="U2997" s="19"/>
      <c r="V2997" s="19"/>
    </row>
    <row r="2998" spans="1:22" x14ac:dyDescent="0.25">
      <c r="A2998" t="str">
        <f>IF(RawData!A2998&lt;&gt;"",RawData!A2998,"")</f>
        <v/>
      </c>
      <c r="B2998" t="str">
        <f>IF(RawData!B2998&lt;&gt;"",CONCATENATE(RawData!B2998,", ",RawData!C2998),"")</f>
        <v/>
      </c>
      <c r="C2998" t="str">
        <f>IF(RawData!D2998&lt;&gt;"",RawData!D2998,"")</f>
        <v/>
      </c>
      <c r="D2998" s="28" t="str">
        <f>IF(RawData!E2998&lt;&gt;"",RawData!E2998,"")</f>
        <v/>
      </c>
      <c r="E2998" t="str">
        <f>IF(RawData!F2998&lt;&gt;"",CONCATENATE(RawData!F2998,", ",LEFT(RawData!G2998,1)),"")</f>
        <v/>
      </c>
      <c r="G2998" s="30" t="str">
        <f t="shared" si="46"/>
        <v/>
      </c>
      <c r="H2998" t="str">
        <f>IF(A2998&lt;&gt;"",VLOOKUP(G2998,ScoreRanges!$C$4:$E$8,3),"")</f>
        <v/>
      </c>
      <c r="J2998" s="30" t="str">
        <f>IF(AND(ConversionTable!$F$2&lt;&gt;"",A2998&lt;&gt;""),VLOOKUP(G2998,ConversionTable!B$2:D$402,3),"")</f>
        <v/>
      </c>
      <c r="K2998" t="str">
        <f>IF(AND(ConversionTable!$F$2&lt;&gt;"",A2998&lt;&gt;""),VLOOKUP(J2998,ConversionTable!I$4:K$7,3),"")</f>
        <v/>
      </c>
      <c r="M2998" t="str">
        <f>IF(A2998&lt;&gt;"",(RawData!AC2998*ScoringModel!$B$11+RawData!AD2998*ScoringModel!$B$21+RawData!AE2998*ScoringModel!$B$31)*0.01,"")</f>
        <v/>
      </c>
      <c r="N2998" t="str">
        <f>IF(A2998&lt;&gt;"",(RawData!H2998*ScoringModel!$B$4+RawData!I2998*ScoringModel!$B$5+RawData!J2998*ScoringModel!$B$6+RawData!K2998*ScoringModel!$B$7+RawData!L2998*ScoringModel!$B$8+RawData!M2998*ScoringModel!$B$9+RawData!N2998*ScoringModel!$B$10)*0.01,"")</f>
        <v/>
      </c>
      <c r="O2998" t="str">
        <f>IF(A2998&lt;&gt;"",(RawData!O2998*ScoringModel!$B$14+RawData!P2998*ScoringModel!$B$15+RawData!Q2998*ScoringModel!$B$16+RawData!R2998*ScoringModel!$B$17+RawData!S2998*ScoringModel!$B$18+RawData!T2998*ScoringModel!$B$19+RawData!U2998*ScoringModel!$B$20)*0.01,"")</f>
        <v/>
      </c>
      <c r="P2998" t="str">
        <f>IF(A2998&lt;&gt;"",(RawData!V2998*ScoringModel!$B$24+RawData!W2998*ScoringModel!$B$25+RawData!X2998*ScoringModel!$B$26+RawData!Y2998*ScoringModel!$B$27+RawData!Z2998*ScoringModel!$B$28+RawData!AA2998*ScoringModel!$B$29+RawData!AB2998*ScoringModel!$B$30)*0.01,"")</f>
        <v/>
      </c>
      <c r="Q2998" s="19"/>
      <c r="R2998" s="19"/>
      <c r="S2998" s="19"/>
      <c r="T2998" s="19"/>
      <c r="U2998" s="19"/>
      <c r="V2998" s="19"/>
    </row>
    <row r="2999" spans="1:22" x14ac:dyDescent="0.25">
      <c r="A2999" t="str">
        <f>IF(RawData!A2999&lt;&gt;"",RawData!A2999,"")</f>
        <v/>
      </c>
      <c r="B2999" t="str">
        <f>IF(RawData!B2999&lt;&gt;"",CONCATENATE(RawData!B2999,", ",RawData!C2999),"")</f>
        <v/>
      </c>
      <c r="C2999" t="str">
        <f>IF(RawData!D2999&lt;&gt;"",RawData!D2999,"")</f>
        <v/>
      </c>
      <c r="D2999" s="28" t="str">
        <f>IF(RawData!E2999&lt;&gt;"",RawData!E2999,"")</f>
        <v/>
      </c>
      <c r="E2999" t="str">
        <f>IF(RawData!F2999&lt;&gt;"",CONCATENATE(RawData!F2999,", ",LEFT(RawData!G2999,1)),"")</f>
        <v/>
      </c>
      <c r="G2999" s="30" t="str">
        <f t="shared" si="46"/>
        <v/>
      </c>
      <c r="H2999" t="str">
        <f>IF(A2999&lt;&gt;"",VLOOKUP(G2999,ScoreRanges!$C$4:$E$8,3),"")</f>
        <v/>
      </c>
      <c r="J2999" s="30" t="str">
        <f>IF(AND(ConversionTable!$F$2&lt;&gt;"",A2999&lt;&gt;""),VLOOKUP(G2999,ConversionTable!B$2:D$402,3),"")</f>
        <v/>
      </c>
      <c r="K2999" t="str">
        <f>IF(AND(ConversionTable!$F$2&lt;&gt;"",A2999&lt;&gt;""),VLOOKUP(J2999,ConversionTable!I$4:K$7,3),"")</f>
        <v/>
      </c>
      <c r="M2999" t="str">
        <f>IF(A2999&lt;&gt;"",(RawData!AC2999*ScoringModel!$B$11+RawData!AD2999*ScoringModel!$B$21+RawData!AE2999*ScoringModel!$B$31)*0.01,"")</f>
        <v/>
      </c>
      <c r="N2999" t="str">
        <f>IF(A2999&lt;&gt;"",(RawData!H2999*ScoringModel!$B$4+RawData!I2999*ScoringModel!$B$5+RawData!J2999*ScoringModel!$B$6+RawData!K2999*ScoringModel!$B$7+RawData!L2999*ScoringModel!$B$8+RawData!M2999*ScoringModel!$B$9+RawData!N2999*ScoringModel!$B$10)*0.01,"")</f>
        <v/>
      </c>
      <c r="O2999" t="str">
        <f>IF(A2999&lt;&gt;"",(RawData!O2999*ScoringModel!$B$14+RawData!P2999*ScoringModel!$B$15+RawData!Q2999*ScoringModel!$B$16+RawData!R2999*ScoringModel!$B$17+RawData!S2999*ScoringModel!$B$18+RawData!T2999*ScoringModel!$B$19+RawData!U2999*ScoringModel!$B$20)*0.01,"")</f>
        <v/>
      </c>
      <c r="P2999" t="str">
        <f>IF(A2999&lt;&gt;"",(RawData!V2999*ScoringModel!$B$24+RawData!W2999*ScoringModel!$B$25+RawData!X2999*ScoringModel!$B$26+RawData!Y2999*ScoringModel!$B$27+RawData!Z2999*ScoringModel!$B$28+RawData!AA2999*ScoringModel!$B$29+RawData!AB2999*ScoringModel!$B$30)*0.01,"")</f>
        <v/>
      </c>
      <c r="Q2999" s="19"/>
      <c r="R2999" s="19"/>
      <c r="S2999" s="19"/>
      <c r="T2999" s="19"/>
      <c r="U2999" s="19"/>
      <c r="V2999" s="19"/>
    </row>
    <row r="3000" spans="1:22" x14ac:dyDescent="0.25">
      <c r="A3000" t="str">
        <f>IF(RawData!A3000&lt;&gt;"",RawData!A3000,"")</f>
        <v/>
      </c>
      <c r="B3000" t="str">
        <f>IF(RawData!B3000&lt;&gt;"",CONCATENATE(RawData!B3000,", ",RawData!C3000),"")</f>
        <v/>
      </c>
      <c r="C3000" t="str">
        <f>IF(RawData!D3000&lt;&gt;"",RawData!D3000,"")</f>
        <v/>
      </c>
      <c r="D3000" s="28" t="str">
        <f>IF(RawData!E3000&lt;&gt;"",RawData!E3000,"")</f>
        <v/>
      </c>
      <c r="E3000" t="str">
        <f>IF(RawData!F3000&lt;&gt;"",CONCATENATE(RawData!F3000,", ",LEFT(RawData!G3000,1)),"")</f>
        <v/>
      </c>
      <c r="G3000" s="30" t="str">
        <f t="shared" si="46"/>
        <v/>
      </c>
      <c r="H3000" t="str">
        <f>IF(A3000&lt;&gt;"",VLOOKUP(G3000,ScoreRanges!$C$4:$E$8,3),"")</f>
        <v/>
      </c>
      <c r="J3000" s="30" t="str">
        <f>IF(AND(ConversionTable!$F$2&lt;&gt;"",A3000&lt;&gt;""),VLOOKUP(G3000,ConversionTable!B$2:D$402,3),"")</f>
        <v/>
      </c>
      <c r="K3000" t="str">
        <f>IF(AND(ConversionTable!$F$2&lt;&gt;"",A3000&lt;&gt;""),VLOOKUP(J3000,ConversionTable!I$4:K$7,3),"")</f>
        <v/>
      </c>
      <c r="M3000" t="str">
        <f>IF(A3000&lt;&gt;"",(RawData!AC3000*ScoringModel!$B$11+RawData!AD3000*ScoringModel!$B$21+RawData!AE3000*ScoringModel!$B$31)*0.01,"")</f>
        <v/>
      </c>
      <c r="N3000" t="str">
        <f>IF(A3000&lt;&gt;"",(RawData!H3000*ScoringModel!$B$4+RawData!I3000*ScoringModel!$B$5+RawData!J3000*ScoringModel!$B$6+RawData!K3000*ScoringModel!$B$7+RawData!L3000*ScoringModel!$B$8+RawData!M3000*ScoringModel!$B$9+RawData!N3000*ScoringModel!$B$10)*0.01,"")</f>
        <v/>
      </c>
      <c r="O3000" t="str">
        <f>IF(A3000&lt;&gt;"",(RawData!O3000*ScoringModel!$B$14+RawData!P3000*ScoringModel!$B$15+RawData!Q3000*ScoringModel!$B$16+RawData!R3000*ScoringModel!$B$17+RawData!S3000*ScoringModel!$B$18+RawData!T3000*ScoringModel!$B$19+RawData!U3000*ScoringModel!$B$20)*0.01,"")</f>
        <v/>
      </c>
      <c r="P3000" t="str">
        <f>IF(A3000&lt;&gt;"",(RawData!V3000*ScoringModel!$B$24+RawData!W3000*ScoringModel!$B$25+RawData!X3000*ScoringModel!$B$26+RawData!Y3000*ScoringModel!$B$27+RawData!Z3000*ScoringModel!$B$28+RawData!AA3000*ScoringModel!$B$29+RawData!AB3000*ScoringModel!$B$30)*0.01,"")</f>
        <v/>
      </c>
      <c r="Q3000" s="19"/>
      <c r="R3000" s="19"/>
      <c r="S3000" s="19"/>
      <c r="T3000" s="19"/>
      <c r="U3000" s="19"/>
      <c r="V3000" s="19"/>
    </row>
  </sheetData>
  <sheetProtection password="9A77" sheet="1" objects="1" scenarios="1" formatCells="0" formatColumns="0" formatRows="0"/>
  <pageMargins left="0.7" right="0.7" top="0.75" bottom="0.75" header="0.3" footer="0.3"/>
  <pageSetup scale="62" orientation="landscape" r:id="rId1"/>
  <headerFooter>
    <oddHeader>&amp;C&amp;18Final Composite McREL Scores</oddHeader>
    <oddFooter>&amp;CPage &amp;P of &amp;N
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J36"/>
  <sheetViews>
    <sheetView showGridLines="0" showRuler="0" zoomScale="85" zoomScaleNormal="85" zoomScaleSheetLayoutView="100" workbookViewId="0">
      <selection sqref="A1:G1"/>
    </sheetView>
  </sheetViews>
  <sheetFormatPr defaultRowHeight="15" x14ac:dyDescent="0.25"/>
  <cols>
    <col min="1" max="1" width="21.140625" customWidth="1"/>
    <col min="2" max="2" width="11.28515625" customWidth="1"/>
    <col min="3" max="3" width="1.7109375" customWidth="1"/>
    <col min="4" max="4" width="2" customWidth="1"/>
    <col min="5" max="5" width="20.140625" customWidth="1"/>
    <col min="6" max="6" width="23.140625" customWidth="1"/>
    <col min="7" max="7" width="4" customWidth="1"/>
    <col min="8" max="10" width="13.7109375" customWidth="1"/>
  </cols>
  <sheetData>
    <row r="1" spans="1:10" ht="23.25" x14ac:dyDescent="0.35">
      <c r="A1" s="138" t="s">
        <v>204</v>
      </c>
      <c r="B1" s="138"/>
      <c r="C1" s="138"/>
      <c r="D1" s="138"/>
      <c r="E1" s="138"/>
      <c r="F1" s="138"/>
      <c r="G1" s="139"/>
      <c r="H1" s="135" t="e">
        <f>""""&amp;UPPER(F3)&amp;""" MIN/MAX"</f>
        <v>#N/A</v>
      </c>
      <c r="I1" s="136"/>
      <c r="J1" s="137"/>
    </row>
    <row r="2" spans="1:10" x14ac:dyDescent="0.25">
      <c r="A2" t="s">
        <v>34</v>
      </c>
      <c r="B2" t="e">
        <f>Sheet1!C5</f>
        <v>#N/A</v>
      </c>
      <c r="E2" t="s">
        <v>35</v>
      </c>
      <c r="F2" t="e">
        <f>Sheet1!E5</f>
        <v>#N/A</v>
      </c>
      <c r="H2" s="36" t="s">
        <v>18</v>
      </c>
      <c r="I2" s="20" t="e">
        <f>INDEX(RawData!A1:AE3000,Sheet1!A4,3)</f>
        <v>#N/A</v>
      </c>
      <c r="J2" s="37" t="s">
        <v>19</v>
      </c>
    </row>
    <row r="3" spans="1:10" ht="15.75" x14ac:dyDescent="0.25">
      <c r="A3" t="s">
        <v>32</v>
      </c>
      <c r="B3" s="17" t="e">
        <f>I3</f>
        <v>#N/A</v>
      </c>
      <c r="C3" s="68"/>
      <c r="E3" s="67" t="s">
        <v>33</v>
      </c>
      <c r="F3" s="67" t="e">
        <f>VLOOKUP(J36,ScoreRanges!C4:E8,3)</f>
        <v>#N/A</v>
      </c>
      <c r="G3" s="13" t="s">
        <v>36</v>
      </c>
      <c r="H3" s="46" t="e">
        <f>VLOOKUP(F3,Sheet1!E6:F10,2,FALSE)</f>
        <v>#N/A</v>
      </c>
      <c r="I3" s="70" t="e">
        <f>J36</f>
        <v>#N/A</v>
      </c>
      <c r="J3" s="47" t="e">
        <f>VLOOKUP(F3,Sheet1!E6:G10,3,FALSE)</f>
        <v>#N/A</v>
      </c>
    </row>
    <row r="4" spans="1:10" ht="16.5" thickBot="1" x14ac:dyDescent="0.3">
      <c r="B4" s="17"/>
      <c r="C4" s="68"/>
      <c r="E4" s="67"/>
      <c r="F4" s="67"/>
      <c r="G4" s="13"/>
      <c r="H4" s="48"/>
      <c r="I4" s="71"/>
      <c r="J4" s="38"/>
    </row>
    <row r="5" spans="1:10" ht="18.75" customHeight="1" x14ac:dyDescent="0.25">
      <c r="A5" t="str">
        <f>"MODEL: "&amp;ScoringModel!A2</f>
        <v>MODEL: BALANCED RESP AND FRAMEWORK RATINGS</v>
      </c>
      <c r="B5" s="12"/>
      <c r="C5" s="12"/>
      <c r="D5" s="45"/>
      <c r="E5" s="45"/>
      <c r="F5" s="45"/>
      <c r="G5" s="45"/>
    </row>
    <row r="6" spans="1:10" ht="45" customHeight="1" x14ac:dyDescent="0.25">
      <c r="A6" s="132" t="s">
        <v>66</v>
      </c>
      <c r="B6" s="132"/>
      <c r="C6" s="132"/>
      <c r="D6" s="132"/>
      <c r="E6" s="132"/>
      <c r="F6" s="132"/>
      <c r="G6" s="132"/>
      <c r="H6" s="43" t="s">
        <v>21</v>
      </c>
      <c r="I6" s="43" t="s">
        <v>25</v>
      </c>
      <c r="J6" s="44" t="s">
        <v>26</v>
      </c>
    </row>
    <row r="7" spans="1:10" ht="18.75" x14ac:dyDescent="0.3">
      <c r="A7" s="129" t="s">
        <v>67</v>
      </c>
      <c r="B7" s="130"/>
      <c r="C7" s="130"/>
      <c r="D7" s="130"/>
      <c r="E7" s="130"/>
      <c r="F7" s="130"/>
      <c r="G7" s="131"/>
      <c r="H7" s="5">
        <f>ScoringModel!B4</f>
        <v>2.35</v>
      </c>
      <c r="I7" s="5" t="e">
        <f>Sheet1!B4</f>
        <v>#N/A</v>
      </c>
      <c r="J7" s="32" t="e">
        <f t="shared" ref="J7:J14" si="0">I7*H7*0.01</f>
        <v>#N/A</v>
      </c>
    </row>
    <row r="8" spans="1:10" ht="27" customHeight="1" x14ac:dyDescent="0.3">
      <c r="A8" s="129" t="s">
        <v>68</v>
      </c>
      <c r="B8" s="130"/>
      <c r="C8" s="130"/>
      <c r="D8" s="130"/>
      <c r="E8" s="130"/>
      <c r="F8" s="130"/>
      <c r="G8" s="131"/>
      <c r="H8" s="5">
        <f>ScoringModel!B5</f>
        <v>2.35</v>
      </c>
      <c r="I8" s="5" t="e">
        <f>Sheet1!C4</f>
        <v>#N/A</v>
      </c>
      <c r="J8" s="32" t="e">
        <f t="shared" si="0"/>
        <v>#N/A</v>
      </c>
    </row>
    <row r="9" spans="1:10" ht="27" customHeight="1" x14ac:dyDescent="0.3">
      <c r="A9" s="129" t="s">
        <v>69</v>
      </c>
      <c r="B9" s="130"/>
      <c r="C9" s="130"/>
      <c r="D9" s="130"/>
      <c r="E9" s="130"/>
      <c r="F9" s="130"/>
      <c r="G9" s="131"/>
      <c r="H9" s="5">
        <f>ScoringModel!B6</f>
        <v>2.35</v>
      </c>
      <c r="I9" s="5" t="e">
        <f>Sheet1!D4</f>
        <v>#N/A</v>
      </c>
      <c r="J9" s="32" t="e">
        <f t="shared" si="0"/>
        <v>#N/A</v>
      </c>
    </row>
    <row r="10" spans="1:10" ht="26.25" customHeight="1" x14ac:dyDescent="0.3">
      <c r="A10" s="129" t="s">
        <v>70</v>
      </c>
      <c r="B10" s="130"/>
      <c r="C10" s="130"/>
      <c r="D10" s="130"/>
      <c r="E10" s="130"/>
      <c r="F10" s="130"/>
      <c r="G10" s="131"/>
      <c r="H10" s="5">
        <f>ScoringModel!B7</f>
        <v>2.35</v>
      </c>
      <c r="I10" s="5" t="e">
        <f>Sheet1!E4</f>
        <v>#N/A</v>
      </c>
      <c r="J10" s="32" t="e">
        <f t="shared" si="0"/>
        <v>#N/A</v>
      </c>
    </row>
    <row r="11" spans="1:10" ht="26.25" customHeight="1" x14ac:dyDescent="0.3">
      <c r="A11" s="129" t="s">
        <v>71</v>
      </c>
      <c r="B11" s="133"/>
      <c r="C11" s="133"/>
      <c r="D11" s="133"/>
      <c r="E11" s="133"/>
      <c r="F11" s="133"/>
      <c r="G11" s="134"/>
      <c r="H11" s="5">
        <f>ScoringModel!B8</f>
        <v>2.35</v>
      </c>
      <c r="I11" s="5" t="e">
        <f>Sheet1!F4</f>
        <v>#N/A</v>
      </c>
      <c r="J11" s="32" t="e">
        <f t="shared" si="0"/>
        <v>#N/A</v>
      </c>
    </row>
    <row r="12" spans="1:10" ht="27" customHeight="1" x14ac:dyDescent="0.3">
      <c r="A12" s="129" t="s">
        <v>72</v>
      </c>
      <c r="B12" s="133"/>
      <c r="C12" s="133"/>
      <c r="D12" s="133"/>
      <c r="E12" s="133"/>
      <c r="F12" s="133"/>
      <c r="G12" s="134"/>
      <c r="H12" s="5">
        <f>ScoringModel!B9</f>
        <v>2.35</v>
      </c>
      <c r="I12" s="5" t="e">
        <f>Sheet1!G4</f>
        <v>#N/A</v>
      </c>
      <c r="J12" s="32" t="e">
        <f t="shared" si="0"/>
        <v>#N/A</v>
      </c>
    </row>
    <row r="13" spans="1:10" ht="18.75" x14ac:dyDescent="0.3">
      <c r="A13" s="129" t="s">
        <v>73</v>
      </c>
      <c r="B13" s="130"/>
      <c r="C13" s="130"/>
      <c r="D13" s="130"/>
      <c r="E13" s="130"/>
      <c r="F13" s="130"/>
      <c r="G13" s="131"/>
      <c r="H13" s="5">
        <f>ScoringModel!B10</f>
        <v>2.35</v>
      </c>
      <c r="I13" s="5" t="e">
        <f>Sheet1!H4</f>
        <v>#N/A</v>
      </c>
      <c r="J13" s="32" t="e">
        <f t="shared" si="0"/>
        <v>#N/A</v>
      </c>
    </row>
    <row r="14" spans="1:10" ht="18.75" x14ac:dyDescent="0.3">
      <c r="A14" s="129" t="s">
        <v>74</v>
      </c>
      <c r="B14" s="130"/>
      <c r="C14" s="130"/>
      <c r="D14" s="130"/>
      <c r="E14" s="130"/>
      <c r="F14" s="130"/>
      <c r="G14" s="131"/>
      <c r="H14" s="5">
        <f>ScoringModel!B11</f>
        <v>16.850000000000001</v>
      </c>
      <c r="I14" s="5" t="e">
        <f>Sheet1!W4</f>
        <v>#N/A</v>
      </c>
      <c r="J14" s="32" t="e">
        <f t="shared" si="0"/>
        <v>#N/A</v>
      </c>
    </row>
    <row r="15" spans="1:10" ht="18.75" x14ac:dyDescent="0.25">
      <c r="A15" s="66"/>
      <c r="B15" s="22"/>
      <c r="C15" s="22"/>
      <c r="D15" s="22"/>
      <c r="E15" s="22"/>
      <c r="F15" s="22"/>
      <c r="G15" s="69" t="s">
        <v>106</v>
      </c>
      <c r="H15" s="21" t="str">
        <f>" "&amp;SUM(H7:H14)&amp;"%"</f>
        <v xml:space="preserve"> 33.3%</v>
      </c>
      <c r="I15" s="29" t="s">
        <v>101</v>
      </c>
      <c r="J15" s="33" t="e">
        <f>SUM(J7:J14)</f>
        <v>#N/A</v>
      </c>
    </row>
    <row r="16" spans="1:10" ht="52.5" customHeight="1" x14ac:dyDescent="0.25">
      <c r="A16" s="132" t="s">
        <v>75</v>
      </c>
      <c r="B16" s="132"/>
      <c r="C16" s="132"/>
      <c r="D16" s="132"/>
      <c r="E16" s="132"/>
      <c r="F16" s="132"/>
      <c r="G16" s="132"/>
      <c r="J16" s="34"/>
    </row>
    <row r="17" spans="1:10" ht="27" customHeight="1" x14ac:dyDescent="0.3">
      <c r="A17" s="129" t="s">
        <v>76</v>
      </c>
      <c r="B17" s="130"/>
      <c r="C17" s="130"/>
      <c r="D17" s="130"/>
      <c r="E17" s="130"/>
      <c r="F17" s="130"/>
      <c r="G17" s="131"/>
      <c r="H17" s="5">
        <f>ScoringModel!B14</f>
        <v>2.35</v>
      </c>
      <c r="I17" s="5" t="e">
        <f>Sheet1!I$4</f>
        <v>#N/A</v>
      </c>
      <c r="J17" s="32" t="e">
        <f t="shared" ref="J17:J24" si="1">I17*H17*0.01</f>
        <v>#N/A</v>
      </c>
    </row>
    <row r="18" spans="1:10" ht="26.25" customHeight="1" x14ac:dyDescent="0.3">
      <c r="A18" s="129" t="s">
        <v>77</v>
      </c>
      <c r="B18" s="130"/>
      <c r="C18" s="130"/>
      <c r="D18" s="130"/>
      <c r="E18" s="130"/>
      <c r="F18" s="130"/>
      <c r="G18" s="131"/>
      <c r="H18" s="5">
        <f>ScoringModel!B15</f>
        <v>2.35</v>
      </c>
      <c r="I18" s="5" t="e">
        <f>Sheet1!J$4</f>
        <v>#N/A</v>
      </c>
      <c r="J18" s="32" t="e">
        <f t="shared" si="1"/>
        <v>#N/A</v>
      </c>
    </row>
    <row r="19" spans="1:10" ht="27.75" customHeight="1" x14ac:dyDescent="0.3">
      <c r="A19" s="129" t="s">
        <v>78</v>
      </c>
      <c r="B19" s="130"/>
      <c r="C19" s="130"/>
      <c r="D19" s="130"/>
      <c r="E19" s="130"/>
      <c r="F19" s="130"/>
      <c r="G19" s="131"/>
      <c r="H19" s="5">
        <f>ScoringModel!B16</f>
        <v>2.35</v>
      </c>
      <c r="I19" s="5" t="e">
        <f>Sheet1!K$4</f>
        <v>#N/A</v>
      </c>
      <c r="J19" s="32" t="e">
        <f t="shared" si="1"/>
        <v>#N/A</v>
      </c>
    </row>
    <row r="20" spans="1:10" ht="27" customHeight="1" x14ac:dyDescent="0.3">
      <c r="A20" s="130" t="s">
        <v>79</v>
      </c>
      <c r="B20" s="133"/>
      <c r="C20" s="133"/>
      <c r="D20" s="133"/>
      <c r="E20" s="133"/>
      <c r="F20" s="133"/>
      <c r="G20" s="134"/>
      <c r="H20" s="5">
        <f>ScoringModel!B17</f>
        <v>2.35</v>
      </c>
      <c r="I20" s="5" t="e">
        <f>Sheet1!L$4</f>
        <v>#N/A</v>
      </c>
      <c r="J20" s="32" t="e">
        <f t="shared" si="1"/>
        <v>#N/A</v>
      </c>
    </row>
    <row r="21" spans="1:10" ht="18.75" x14ac:dyDescent="0.3">
      <c r="A21" s="129" t="s">
        <v>80</v>
      </c>
      <c r="B21" s="133"/>
      <c r="C21" s="133"/>
      <c r="D21" s="133"/>
      <c r="E21" s="133"/>
      <c r="F21" s="133"/>
      <c r="G21" s="134"/>
      <c r="H21" s="5">
        <f>ScoringModel!B18</f>
        <v>2.35</v>
      </c>
      <c r="I21" s="5" t="e">
        <f>Sheet1!M$4</f>
        <v>#N/A</v>
      </c>
      <c r="J21" s="32" t="e">
        <f t="shared" si="1"/>
        <v>#N/A</v>
      </c>
    </row>
    <row r="22" spans="1:10" ht="18.75" x14ac:dyDescent="0.3">
      <c r="A22" s="129" t="s">
        <v>81</v>
      </c>
      <c r="B22" s="130"/>
      <c r="C22" s="130"/>
      <c r="D22" s="130"/>
      <c r="E22" s="130"/>
      <c r="F22" s="130"/>
      <c r="G22" s="131"/>
      <c r="H22" s="5">
        <f>ScoringModel!B19</f>
        <v>2.35</v>
      </c>
      <c r="I22" s="5" t="e">
        <f>Sheet1!N$4</f>
        <v>#N/A</v>
      </c>
      <c r="J22" s="32" t="e">
        <f t="shared" si="1"/>
        <v>#N/A</v>
      </c>
    </row>
    <row r="23" spans="1:10" ht="26.25" customHeight="1" x14ac:dyDescent="0.3">
      <c r="A23" s="129" t="s">
        <v>82</v>
      </c>
      <c r="B23" s="130"/>
      <c r="C23" s="130"/>
      <c r="D23" s="130"/>
      <c r="E23" s="130"/>
      <c r="F23" s="130"/>
      <c r="G23" s="131"/>
      <c r="H23" s="5">
        <f>ScoringModel!B20</f>
        <v>2.35</v>
      </c>
      <c r="I23" s="5" t="e">
        <f>Sheet1!O$4</f>
        <v>#N/A</v>
      </c>
      <c r="J23" s="32" t="e">
        <f t="shared" si="1"/>
        <v>#N/A</v>
      </c>
    </row>
    <row r="24" spans="1:10" ht="18.75" x14ac:dyDescent="0.3">
      <c r="A24" s="129" t="s">
        <v>83</v>
      </c>
      <c r="B24" s="130"/>
      <c r="C24" s="130"/>
      <c r="D24" s="130"/>
      <c r="E24" s="130"/>
      <c r="F24" s="130"/>
      <c r="G24" s="131"/>
      <c r="H24" s="5">
        <f>ScoringModel!B21</f>
        <v>16.95</v>
      </c>
      <c r="I24" s="5" t="e">
        <f>Sheet1!X$4</f>
        <v>#N/A</v>
      </c>
      <c r="J24" s="32" t="e">
        <f t="shared" si="1"/>
        <v>#N/A</v>
      </c>
    </row>
    <row r="25" spans="1:10" ht="18.75" x14ac:dyDescent="0.25">
      <c r="A25" s="66"/>
      <c r="B25" s="22"/>
      <c r="C25" s="22"/>
      <c r="D25" s="22"/>
      <c r="E25" s="22"/>
      <c r="F25" s="22"/>
      <c r="G25" s="69" t="s">
        <v>105</v>
      </c>
      <c r="H25" s="21" t="str">
        <f>""&amp;SUM(H17:H24)&amp;"%"</f>
        <v>33.4%</v>
      </c>
      <c r="I25" s="29" t="s">
        <v>102</v>
      </c>
      <c r="J25" s="33" t="e">
        <f>SUM(J17:J24)</f>
        <v>#N/A</v>
      </c>
    </row>
    <row r="26" spans="1:10" ht="33" customHeight="1" x14ac:dyDescent="0.25">
      <c r="A26" s="132" t="s">
        <v>84</v>
      </c>
      <c r="B26" s="132"/>
      <c r="C26" s="132"/>
      <c r="D26" s="132"/>
      <c r="E26" s="132"/>
      <c r="F26" s="132"/>
      <c r="G26" s="132"/>
      <c r="J26" s="34"/>
    </row>
    <row r="27" spans="1:10" ht="27" customHeight="1" x14ac:dyDescent="0.3">
      <c r="A27" s="129" t="s">
        <v>88</v>
      </c>
      <c r="B27" s="130"/>
      <c r="C27" s="130"/>
      <c r="D27" s="130"/>
      <c r="E27" s="130"/>
      <c r="F27" s="130"/>
      <c r="G27" s="131"/>
      <c r="H27" s="5">
        <f>ScoringModel!B24</f>
        <v>2.35</v>
      </c>
      <c r="I27" s="5" t="e">
        <f>Sheet1!P$4</f>
        <v>#N/A</v>
      </c>
      <c r="J27" s="32" t="e">
        <f>I27*H27*0.01</f>
        <v>#N/A</v>
      </c>
    </row>
    <row r="28" spans="1:10" ht="26.25" customHeight="1" x14ac:dyDescent="0.3">
      <c r="A28" s="129" t="s">
        <v>89</v>
      </c>
      <c r="B28" s="130"/>
      <c r="C28" s="130"/>
      <c r="D28" s="130"/>
      <c r="E28" s="130"/>
      <c r="F28" s="130"/>
      <c r="G28" s="131"/>
      <c r="H28" s="5">
        <f>ScoringModel!B25</f>
        <v>2.35</v>
      </c>
      <c r="I28" s="5" t="e">
        <f>Sheet1!Q$4</f>
        <v>#N/A</v>
      </c>
      <c r="J28" s="32" t="e">
        <f>I28*H28*0.01</f>
        <v>#N/A</v>
      </c>
    </row>
    <row r="29" spans="1:10" ht="18.75" x14ac:dyDescent="0.3">
      <c r="A29" s="129" t="s">
        <v>90</v>
      </c>
      <c r="B29" s="133"/>
      <c r="C29" s="133"/>
      <c r="D29" s="133"/>
      <c r="E29" s="133"/>
      <c r="F29" s="133"/>
      <c r="G29" s="134"/>
      <c r="H29" s="5">
        <f>ScoringModel!B26</f>
        <v>2.35</v>
      </c>
      <c r="I29" s="5" t="e">
        <f>Sheet1!R$4</f>
        <v>#N/A</v>
      </c>
      <c r="J29" s="32" t="e">
        <f t="shared" ref="J29:J32" si="2">I29*H29*0.01</f>
        <v>#N/A</v>
      </c>
    </row>
    <row r="30" spans="1:10" ht="18.75" x14ac:dyDescent="0.3">
      <c r="A30" s="129" t="s">
        <v>91</v>
      </c>
      <c r="B30" s="133"/>
      <c r="C30" s="133"/>
      <c r="D30" s="133"/>
      <c r="E30" s="133"/>
      <c r="F30" s="133"/>
      <c r="G30" s="134"/>
      <c r="H30" s="5">
        <f>ScoringModel!B27</f>
        <v>2.35</v>
      </c>
      <c r="I30" s="5" t="e">
        <f>Sheet1!S$4</f>
        <v>#N/A</v>
      </c>
      <c r="J30" s="32" t="e">
        <f t="shared" si="2"/>
        <v>#N/A</v>
      </c>
    </row>
    <row r="31" spans="1:10" ht="18.75" x14ac:dyDescent="0.3">
      <c r="A31" s="129" t="s">
        <v>92</v>
      </c>
      <c r="B31" s="133"/>
      <c r="C31" s="133"/>
      <c r="D31" s="133"/>
      <c r="E31" s="133"/>
      <c r="F31" s="133"/>
      <c r="G31" s="134"/>
      <c r="H31" s="5">
        <f>ScoringModel!B28</f>
        <v>2.35</v>
      </c>
      <c r="I31" s="5" t="e">
        <f>Sheet1!T$4</f>
        <v>#N/A</v>
      </c>
      <c r="J31" s="32" t="e">
        <f t="shared" si="2"/>
        <v>#N/A</v>
      </c>
    </row>
    <row r="32" spans="1:10" ht="27.75" customHeight="1" x14ac:dyDescent="0.3">
      <c r="A32" s="129" t="s">
        <v>93</v>
      </c>
      <c r="B32" s="130"/>
      <c r="C32" s="130"/>
      <c r="D32" s="130"/>
      <c r="E32" s="130"/>
      <c r="F32" s="130"/>
      <c r="G32" s="131"/>
      <c r="H32" s="5">
        <f>ScoringModel!B29</f>
        <v>2.35</v>
      </c>
      <c r="I32" s="5" t="e">
        <f>Sheet1!U$4</f>
        <v>#N/A</v>
      </c>
      <c r="J32" s="32" t="e">
        <f t="shared" si="2"/>
        <v>#N/A</v>
      </c>
    </row>
    <row r="33" spans="1:10" ht="18.75" x14ac:dyDescent="0.3">
      <c r="A33" s="129" t="s">
        <v>94</v>
      </c>
      <c r="B33" s="130"/>
      <c r="C33" s="130"/>
      <c r="D33" s="130"/>
      <c r="E33" s="130"/>
      <c r="F33" s="130"/>
      <c r="G33" s="131"/>
      <c r="H33" s="5">
        <f>ScoringModel!B30</f>
        <v>2.35</v>
      </c>
      <c r="I33" s="5" t="e">
        <f>Sheet1!V$4</f>
        <v>#N/A</v>
      </c>
      <c r="J33" s="32" t="e">
        <f>I33*H33*0.01</f>
        <v>#N/A</v>
      </c>
    </row>
    <row r="34" spans="1:10" ht="18.75" x14ac:dyDescent="0.3">
      <c r="A34" s="129" t="s">
        <v>95</v>
      </c>
      <c r="B34" s="130"/>
      <c r="C34" s="130"/>
      <c r="D34" s="130"/>
      <c r="E34" s="130"/>
      <c r="F34" s="130"/>
      <c r="G34" s="131"/>
      <c r="H34" s="5">
        <f>ScoringModel!B31</f>
        <v>16.850000000000001</v>
      </c>
      <c r="I34" s="5" t="e">
        <f>Sheet1!Y$4</f>
        <v>#N/A</v>
      </c>
      <c r="J34" s="32" t="e">
        <f>I34*H34*0.01</f>
        <v>#N/A</v>
      </c>
    </row>
    <row r="35" spans="1:10" ht="18.75" x14ac:dyDescent="0.25">
      <c r="A35" s="66"/>
      <c r="B35" s="22"/>
      <c r="C35" s="22"/>
      <c r="D35" s="22"/>
      <c r="E35" s="22"/>
      <c r="F35" s="22"/>
      <c r="G35" s="69" t="s">
        <v>104</v>
      </c>
      <c r="H35" s="21" t="str">
        <f>""&amp;SUM(H27:H34)&amp;"%"</f>
        <v>33.3%</v>
      </c>
      <c r="I35" s="29" t="s">
        <v>103</v>
      </c>
      <c r="J35" s="33" t="e">
        <f>SUM(J27:J34)</f>
        <v>#N/A</v>
      </c>
    </row>
    <row r="36" spans="1:10" ht="18.75" x14ac:dyDescent="0.3">
      <c r="I36" s="31" t="s">
        <v>20</v>
      </c>
      <c r="J36" s="35" t="e">
        <f>SUM(J35,J25,J15)</f>
        <v>#N/A</v>
      </c>
    </row>
  </sheetData>
  <sheetProtection password="9A77" sheet="1" objects="1" scenarios="1" selectLockedCells="1"/>
  <mergeCells count="29">
    <mergeCell ref="H1:J1"/>
    <mergeCell ref="A6:G6"/>
    <mergeCell ref="A7:G7"/>
    <mergeCell ref="A8:G8"/>
    <mergeCell ref="A9:G9"/>
    <mergeCell ref="A1:G1"/>
    <mergeCell ref="A10:G10"/>
    <mergeCell ref="A13:G13"/>
    <mergeCell ref="A14:G14"/>
    <mergeCell ref="A11:G11"/>
    <mergeCell ref="A12:G12"/>
    <mergeCell ref="A16:G16"/>
    <mergeCell ref="A17:G17"/>
    <mergeCell ref="A18:G18"/>
    <mergeCell ref="A19:G19"/>
    <mergeCell ref="A22:G22"/>
    <mergeCell ref="A20:G20"/>
    <mergeCell ref="A21:G21"/>
    <mergeCell ref="A34:G34"/>
    <mergeCell ref="A23:G23"/>
    <mergeCell ref="A24:G24"/>
    <mergeCell ref="A26:G26"/>
    <mergeCell ref="A27:G27"/>
    <mergeCell ref="A28:G28"/>
    <mergeCell ref="A29:G29"/>
    <mergeCell ref="A30:G30"/>
    <mergeCell ref="A31:G31"/>
    <mergeCell ref="A32:G32"/>
    <mergeCell ref="A33:G33"/>
  </mergeCells>
  <conditionalFormatting sqref="B4:J4">
    <cfRule type="expression" dxfId="3" priority="1">
      <formula>$A4=""</formula>
    </cfRule>
  </conditionalFormatting>
  <pageMargins left="0.7" right="0.7" top="0.75" bottom="0.75" header="0.3" footer="0.3"/>
  <pageSetup scale="72" orientation="portrait" verticalDpi="300" r:id="rId1"/>
  <headerFooter>
    <oddHeader>&amp;C&amp;18Individual Summary Rating Form Score Report</oddHeader>
    <oddFooter>&amp;C&amp;D &amp;T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Sheet1!$A$5:$A$3005</xm:f>
          </x14:formula1>
          <xm:sqref>A1:G1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B2:H19"/>
  <sheetViews>
    <sheetView showGridLines="0" showRowColHeaders="0" workbookViewId="0">
      <selection activeCell="C2" sqref="C2:G2"/>
    </sheetView>
  </sheetViews>
  <sheetFormatPr defaultRowHeight="15" x14ac:dyDescent="0.25"/>
  <cols>
    <col min="1" max="1" width="4.140625" customWidth="1"/>
    <col min="2" max="2" width="6.28515625" customWidth="1"/>
    <col min="3" max="3" width="9.28515625" bestFit="1" customWidth="1"/>
    <col min="4" max="4" width="8.28515625" bestFit="1" customWidth="1"/>
    <col min="5" max="5" width="24.42578125" bestFit="1" customWidth="1"/>
    <col min="6" max="6" width="13.7109375" bestFit="1" customWidth="1"/>
    <col min="7" max="7" width="12.140625" bestFit="1" customWidth="1"/>
    <col min="8" max="8" width="8.85546875" customWidth="1"/>
    <col min="9" max="9" width="16.5703125" customWidth="1"/>
    <col min="10" max="10" width="9" bestFit="1" customWidth="1"/>
    <col min="11" max="11" width="7.7109375" bestFit="1" customWidth="1"/>
    <col min="12" max="12" width="22.7109375" bestFit="1" customWidth="1"/>
    <col min="13" max="13" width="13.7109375" bestFit="1" customWidth="1"/>
    <col min="14" max="14" width="11.140625" bestFit="1" customWidth="1"/>
    <col min="15" max="15" width="10.140625" bestFit="1" customWidth="1"/>
  </cols>
  <sheetData>
    <row r="2" spans="2:8" ht="26.25" x14ac:dyDescent="0.4">
      <c r="C2" s="140" t="s">
        <v>29</v>
      </c>
      <c r="D2" s="140"/>
      <c r="E2" s="140"/>
      <c r="F2" s="140"/>
      <c r="G2" s="140"/>
    </row>
    <row r="3" spans="2:8" ht="21" x14ac:dyDescent="0.35">
      <c r="C3" s="15" t="s">
        <v>6</v>
      </c>
      <c r="D3" s="15" t="s">
        <v>7</v>
      </c>
      <c r="E3" s="15" t="s">
        <v>121</v>
      </c>
      <c r="F3" s="15" t="s">
        <v>37</v>
      </c>
      <c r="G3" s="15" t="s">
        <v>21</v>
      </c>
      <c r="H3" s="11"/>
    </row>
    <row r="4" spans="2:8" ht="21" x14ac:dyDescent="0.35">
      <c r="C4" s="50">
        <v>1</v>
      </c>
      <c r="D4" s="50">
        <v>1.79</v>
      </c>
      <c r="E4" s="50" t="s">
        <v>9</v>
      </c>
      <c r="F4" s="52">
        <f>COUNTIF(FinalScores!H$2:H$3001,E4)</f>
        <v>0</v>
      </c>
      <c r="G4" s="51" t="str">
        <f>IF(SUM(F$4:F$8)&lt;&gt;0,F4/SUM(F$4:F$8),"")</f>
        <v/>
      </c>
      <c r="H4" s="11"/>
    </row>
    <row r="5" spans="2:8" ht="21" x14ac:dyDescent="0.35">
      <c r="C5" s="50">
        <f>D4+0.01</f>
        <v>1.8</v>
      </c>
      <c r="D5" s="50">
        <v>2.79</v>
      </c>
      <c r="E5" s="50" t="s">
        <v>120</v>
      </c>
      <c r="F5" s="52">
        <f>COUNTIF(FinalScores!H$2:H$3001,E5)</f>
        <v>0</v>
      </c>
      <c r="G5" s="51" t="str">
        <f t="shared" ref="G5:G8" si="0">IF(SUM(F$4:F$8)&lt;&gt;0,F5/SUM(F$4:F$8),"")</f>
        <v/>
      </c>
      <c r="H5" s="11"/>
    </row>
    <row r="6" spans="2:8" ht="21" x14ac:dyDescent="0.35">
      <c r="C6" s="50">
        <f t="shared" ref="C6:C8" si="1">D5+0.01</f>
        <v>2.8</v>
      </c>
      <c r="D6" s="50">
        <v>3.79</v>
      </c>
      <c r="E6" s="50" t="s">
        <v>11</v>
      </c>
      <c r="F6" s="52">
        <f>COUNTIF(FinalScores!H$2:H$3001,E6)</f>
        <v>0</v>
      </c>
      <c r="G6" s="51" t="str">
        <f t="shared" si="0"/>
        <v/>
      </c>
      <c r="H6" s="11"/>
    </row>
    <row r="7" spans="2:8" ht="21" x14ac:dyDescent="0.35">
      <c r="C7" s="50">
        <f t="shared" si="1"/>
        <v>3.8</v>
      </c>
      <c r="D7" s="50">
        <v>4.79</v>
      </c>
      <c r="E7" s="50" t="s">
        <v>12</v>
      </c>
      <c r="F7" s="52">
        <f>COUNTIF(FinalScores!H$2:H$3001,E7)</f>
        <v>0</v>
      </c>
      <c r="G7" s="51" t="str">
        <f t="shared" si="0"/>
        <v/>
      </c>
      <c r="H7" s="11"/>
    </row>
    <row r="8" spans="2:8" ht="21" x14ac:dyDescent="0.35">
      <c r="C8" s="50">
        <f t="shared" si="1"/>
        <v>4.8</v>
      </c>
      <c r="D8" s="50">
        <v>5</v>
      </c>
      <c r="E8" s="50" t="s">
        <v>119</v>
      </c>
      <c r="F8" s="52">
        <f>COUNTIF(FinalScores!H$2:H$3001,E8)</f>
        <v>0</v>
      </c>
      <c r="G8" s="51" t="str">
        <f t="shared" si="0"/>
        <v/>
      </c>
      <c r="H8" s="11"/>
    </row>
    <row r="9" spans="2:8" x14ac:dyDescent="0.25">
      <c r="B9" s="12"/>
      <c r="C9" s="12"/>
      <c r="D9" s="12"/>
      <c r="E9" s="12"/>
      <c r="H9" s="11"/>
    </row>
    <row r="10" spans="2:8" x14ac:dyDescent="0.25">
      <c r="H10" s="11"/>
    </row>
    <row r="11" spans="2:8" x14ac:dyDescent="0.25">
      <c r="H11" s="11"/>
    </row>
    <row r="12" spans="2:8" x14ac:dyDescent="0.25">
      <c r="H12" s="11"/>
    </row>
    <row r="13" spans="2:8" x14ac:dyDescent="0.25">
      <c r="H13" s="11"/>
    </row>
    <row r="14" spans="2:8" x14ac:dyDescent="0.25">
      <c r="H14" s="11"/>
    </row>
    <row r="15" spans="2:8" x14ac:dyDescent="0.25">
      <c r="H15" s="11"/>
    </row>
    <row r="16" spans="2:8" x14ac:dyDescent="0.25">
      <c r="H16" s="11"/>
    </row>
    <row r="17" spans="8:8" x14ac:dyDescent="0.25">
      <c r="H17" s="11"/>
    </row>
    <row r="18" spans="8:8" x14ac:dyDescent="0.25">
      <c r="H18" s="11"/>
    </row>
    <row r="19" spans="8:8" x14ac:dyDescent="0.25">
      <c r="H19" s="11"/>
    </row>
  </sheetData>
  <sheetProtection password="9A77" sheet="1" objects="1" scenarios="1"/>
  <mergeCells count="1">
    <mergeCell ref="C2:G2"/>
  </mergeCells>
  <pageMargins left="0.7" right="0.7" top="0.75" bottom="0.75" header="0.3" footer="0.3"/>
  <pageSetup orientation="portrait" verticalDpi="300" r:id="rId1"/>
  <headerFooter>
    <oddHeader>&amp;C&amp;18McREL Rating Scoring Range Definitions</oddHeader>
    <oddFooter>&amp;C&amp;D 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CFF"/>
    <pageSetUpPr fitToPage="1"/>
  </sheetPr>
  <dimension ref="A1:G34"/>
  <sheetViews>
    <sheetView showGridLines="0" zoomScale="70" zoomScaleNormal="70" workbookViewId="0"/>
  </sheetViews>
  <sheetFormatPr defaultRowHeight="15" x14ac:dyDescent="0.25"/>
  <cols>
    <col min="1" max="1" width="79.28515625" customWidth="1"/>
    <col min="2" max="2" width="17.5703125" hidden="1" customWidth="1"/>
    <col min="3" max="3" width="19.28515625" customWidth="1"/>
    <col min="4" max="4" width="14.42578125" hidden="1" customWidth="1"/>
  </cols>
  <sheetData>
    <row r="1" spans="1:7" ht="20.25" customHeight="1" thickBot="1" x14ac:dyDescent="0.3">
      <c r="A1" s="57" t="s">
        <v>122</v>
      </c>
      <c r="C1" s="141" t="str">
        <f>IF(D12&lt;&gt;"100%","Weights do not add to 100%","")</f>
        <v/>
      </c>
      <c r="D1" s="141"/>
    </row>
    <row r="2" spans="1:7" ht="19.5" customHeight="1" thickBot="1" x14ac:dyDescent="0.35">
      <c r="A2" s="90" t="s">
        <v>109</v>
      </c>
      <c r="B2" s="64" t="s">
        <v>30</v>
      </c>
      <c r="C2" s="59" t="s">
        <v>31</v>
      </c>
      <c r="D2" s="60"/>
    </row>
    <row r="3" spans="1:7" ht="41.25" customHeight="1" x14ac:dyDescent="0.25">
      <c r="A3" s="1" t="s">
        <v>66</v>
      </c>
      <c r="B3" s="10" t="s">
        <v>14</v>
      </c>
      <c r="C3" s="61" t="s">
        <v>109</v>
      </c>
      <c r="D3" s="83" t="s">
        <v>110</v>
      </c>
      <c r="G3" s="39"/>
    </row>
    <row r="4" spans="1:7" ht="18.75" x14ac:dyDescent="0.3">
      <c r="A4" s="14" t="s">
        <v>67</v>
      </c>
      <c r="B4" s="5">
        <f t="shared" ref="B4:B11" si="0">IF(A$2=C$3,C4,D4)</f>
        <v>2.35</v>
      </c>
      <c r="C4" s="58">
        <v>2.35</v>
      </c>
      <c r="D4" s="62">
        <v>0</v>
      </c>
    </row>
    <row r="5" spans="1:7" ht="25.5" x14ac:dyDescent="0.3">
      <c r="A5" s="14" t="s">
        <v>68</v>
      </c>
      <c r="B5" s="5">
        <f t="shared" si="0"/>
        <v>2.35</v>
      </c>
      <c r="C5" s="58">
        <v>2.35</v>
      </c>
      <c r="D5" s="62">
        <v>0</v>
      </c>
    </row>
    <row r="6" spans="1:7" ht="18.75" x14ac:dyDescent="0.3">
      <c r="A6" s="16" t="s">
        <v>69</v>
      </c>
      <c r="B6" s="5">
        <f t="shared" si="0"/>
        <v>2.35</v>
      </c>
      <c r="C6" s="58">
        <v>2.35</v>
      </c>
      <c r="D6" s="62">
        <v>0</v>
      </c>
    </row>
    <row r="7" spans="1:7" ht="18.75" x14ac:dyDescent="0.3">
      <c r="A7" s="16" t="s">
        <v>70</v>
      </c>
      <c r="B7" s="5">
        <f t="shared" si="0"/>
        <v>2.35</v>
      </c>
      <c r="C7" s="58">
        <v>2.35</v>
      </c>
      <c r="D7" s="62">
        <v>0</v>
      </c>
    </row>
    <row r="8" spans="1:7" ht="18.75" x14ac:dyDescent="0.3">
      <c r="A8" s="16" t="s">
        <v>71</v>
      </c>
      <c r="B8" s="5">
        <f t="shared" si="0"/>
        <v>2.35</v>
      </c>
      <c r="C8" s="58">
        <v>2.35</v>
      </c>
      <c r="D8" s="62">
        <v>0</v>
      </c>
    </row>
    <row r="9" spans="1:7" ht="18.75" x14ac:dyDescent="0.3">
      <c r="A9" s="16" t="s">
        <v>72</v>
      </c>
      <c r="B9" s="5">
        <f t="shared" si="0"/>
        <v>2.35</v>
      </c>
      <c r="C9" s="58">
        <v>2.35</v>
      </c>
      <c r="D9" s="62">
        <v>0</v>
      </c>
    </row>
    <row r="10" spans="1:7" ht="18.75" x14ac:dyDescent="0.3">
      <c r="A10" s="16" t="s">
        <v>73</v>
      </c>
      <c r="B10" s="5">
        <f t="shared" si="0"/>
        <v>2.35</v>
      </c>
      <c r="C10" s="58">
        <v>2.35</v>
      </c>
      <c r="D10" s="62">
        <v>0</v>
      </c>
    </row>
    <row r="11" spans="1:7" ht="18.75" x14ac:dyDescent="0.3">
      <c r="A11" s="16" t="s">
        <v>74</v>
      </c>
      <c r="B11" s="5">
        <f t="shared" si="0"/>
        <v>16.850000000000001</v>
      </c>
      <c r="C11" s="58">
        <v>16.850000000000001</v>
      </c>
      <c r="D11" s="62">
        <v>0</v>
      </c>
    </row>
    <row r="12" spans="1:7" ht="18.75" x14ac:dyDescent="0.25">
      <c r="A12" s="66" t="str">
        <f>"F1 TOTAL: "&amp;SUM(B4:B11)&amp;"%"</f>
        <v>F1 TOTAL: 33.3%</v>
      </c>
      <c r="C12" s="82" t="s">
        <v>15</v>
      </c>
      <c r="D12" s="65" t="str">
        <f>""&amp;SUM(B$4:B$31)&amp;"%"</f>
        <v>100%</v>
      </c>
    </row>
    <row r="13" spans="1:7" ht="31.5" x14ac:dyDescent="0.25">
      <c r="A13" s="1" t="s">
        <v>75</v>
      </c>
    </row>
    <row r="14" spans="1:7" ht="18.75" x14ac:dyDescent="0.3">
      <c r="A14" s="14" t="s">
        <v>76</v>
      </c>
      <c r="B14" s="5">
        <f t="shared" ref="B14:B21" si="1">IF(A$2=C$3,C14,D14)</f>
        <v>2.35</v>
      </c>
      <c r="C14" s="58">
        <v>2.35</v>
      </c>
      <c r="D14" s="62">
        <v>0</v>
      </c>
    </row>
    <row r="15" spans="1:7" ht="25.5" x14ac:dyDescent="0.3">
      <c r="A15" s="14" t="s">
        <v>77</v>
      </c>
      <c r="B15" s="5">
        <f t="shared" si="1"/>
        <v>2.35</v>
      </c>
      <c r="C15" s="58">
        <v>2.35</v>
      </c>
      <c r="D15" s="62">
        <v>0</v>
      </c>
    </row>
    <row r="16" spans="1:7" ht="25.5" x14ac:dyDescent="0.3">
      <c r="A16" s="14" t="s">
        <v>78</v>
      </c>
      <c r="B16" s="5">
        <f t="shared" si="1"/>
        <v>2.35</v>
      </c>
      <c r="C16" s="58">
        <v>2.35</v>
      </c>
      <c r="D16" s="62">
        <v>0</v>
      </c>
    </row>
    <row r="17" spans="1:4" ht="25.5" x14ac:dyDescent="0.3">
      <c r="A17" s="14" t="s">
        <v>79</v>
      </c>
      <c r="B17" s="5">
        <f t="shared" si="1"/>
        <v>2.35</v>
      </c>
      <c r="C17" s="58">
        <v>2.35</v>
      </c>
      <c r="D17" s="62">
        <v>0</v>
      </c>
    </row>
    <row r="18" spans="1:4" ht="18.75" x14ac:dyDescent="0.3">
      <c r="A18" s="14" t="s">
        <v>80</v>
      </c>
      <c r="B18" s="5">
        <f t="shared" si="1"/>
        <v>2.35</v>
      </c>
      <c r="C18" s="58">
        <v>2.35</v>
      </c>
      <c r="D18" s="62">
        <v>0</v>
      </c>
    </row>
    <row r="19" spans="1:4" ht="18.75" x14ac:dyDescent="0.3">
      <c r="A19" s="14" t="s">
        <v>81</v>
      </c>
      <c r="B19" s="5">
        <f t="shared" si="1"/>
        <v>2.35</v>
      </c>
      <c r="C19" s="58">
        <v>2.35</v>
      </c>
      <c r="D19" s="62">
        <v>0</v>
      </c>
    </row>
    <row r="20" spans="1:4" ht="25.5" x14ac:dyDescent="0.3">
      <c r="A20" s="14" t="s">
        <v>82</v>
      </c>
      <c r="B20" s="5">
        <f t="shared" si="1"/>
        <v>2.35</v>
      </c>
      <c r="C20" s="58">
        <v>2.35</v>
      </c>
      <c r="D20" s="62">
        <v>0</v>
      </c>
    </row>
    <row r="21" spans="1:4" ht="18.75" x14ac:dyDescent="0.3">
      <c r="A21" s="14" t="s">
        <v>83</v>
      </c>
      <c r="B21" s="5">
        <f t="shared" si="1"/>
        <v>16.95</v>
      </c>
      <c r="C21" s="58">
        <v>16.95</v>
      </c>
      <c r="D21" s="62">
        <v>0</v>
      </c>
    </row>
    <row r="22" spans="1:4" ht="18.75" x14ac:dyDescent="0.25">
      <c r="A22" s="66" t="str">
        <f>"F2 TOTAL:  "&amp;SUM(B4:B11)&amp;"%"</f>
        <v>F2 TOTAL:  33.3%</v>
      </c>
      <c r="C22" s="82" t="s">
        <v>15</v>
      </c>
      <c r="D22" s="65" t="str">
        <f>""&amp;SUM(B$4:B$31)&amp;"%"</f>
        <v>100%</v>
      </c>
    </row>
    <row r="23" spans="1:4" ht="31.5" x14ac:dyDescent="0.25">
      <c r="A23" s="1" t="s">
        <v>84</v>
      </c>
    </row>
    <row r="24" spans="1:4" ht="25.5" x14ac:dyDescent="0.3">
      <c r="A24" s="14" t="s">
        <v>88</v>
      </c>
      <c r="B24" s="5">
        <f t="shared" ref="B24:B31" si="2">IF(A$2=C$3,C24,D24)</f>
        <v>2.35</v>
      </c>
      <c r="C24" s="58">
        <v>2.35</v>
      </c>
      <c r="D24" s="62">
        <v>0</v>
      </c>
    </row>
    <row r="25" spans="1:4" ht="25.5" x14ac:dyDescent="0.3">
      <c r="A25" s="14" t="s">
        <v>89</v>
      </c>
      <c r="B25" s="5">
        <f t="shared" si="2"/>
        <v>2.35</v>
      </c>
      <c r="C25" s="58">
        <v>2.35</v>
      </c>
      <c r="D25" s="62">
        <v>0</v>
      </c>
    </row>
    <row r="26" spans="1:4" ht="18.75" x14ac:dyDescent="0.3">
      <c r="A26" s="14" t="s">
        <v>90</v>
      </c>
      <c r="B26" s="5">
        <f t="shared" si="2"/>
        <v>2.35</v>
      </c>
      <c r="C26" s="58">
        <v>2.35</v>
      </c>
      <c r="D26" s="62">
        <v>0</v>
      </c>
    </row>
    <row r="27" spans="1:4" ht="18.75" x14ac:dyDescent="0.3">
      <c r="A27" s="14" t="s">
        <v>91</v>
      </c>
      <c r="B27" s="5">
        <f t="shared" si="2"/>
        <v>2.35</v>
      </c>
      <c r="C27" s="58">
        <v>2.35</v>
      </c>
      <c r="D27" s="62">
        <v>0</v>
      </c>
    </row>
    <row r="28" spans="1:4" ht="18.75" x14ac:dyDescent="0.3">
      <c r="A28" s="14" t="s">
        <v>92</v>
      </c>
      <c r="B28" s="5">
        <f t="shared" si="2"/>
        <v>2.35</v>
      </c>
      <c r="C28" s="58">
        <v>2.35</v>
      </c>
      <c r="D28" s="62">
        <v>0</v>
      </c>
    </row>
    <row r="29" spans="1:4" ht="25.5" x14ac:dyDescent="0.3">
      <c r="A29" s="14" t="s">
        <v>93</v>
      </c>
      <c r="B29" s="5">
        <f t="shared" si="2"/>
        <v>2.35</v>
      </c>
      <c r="C29" s="58">
        <v>2.35</v>
      </c>
      <c r="D29" s="62">
        <v>0</v>
      </c>
    </row>
    <row r="30" spans="1:4" ht="18.75" x14ac:dyDescent="0.3">
      <c r="A30" s="14" t="s">
        <v>94</v>
      </c>
      <c r="B30" s="5">
        <f t="shared" si="2"/>
        <v>2.35</v>
      </c>
      <c r="C30" s="58">
        <v>2.35</v>
      </c>
      <c r="D30" s="62">
        <v>0</v>
      </c>
    </row>
    <row r="31" spans="1:4" ht="18.75" x14ac:dyDescent="0.3">
      <c r="A31" s="14" t="s">
        <v>95</v>
      </c>
      <c r="B31" s="5">
        <f t="shared" si="2"/>
        <v>16.850000000000001</v>
      </c>
      <c r="C31" s="58">
        <v>16.850000000000001</v>
      </c>
      <c r="D31" s="62">
        <v>0</v>
      </c>
    </row>
    <row r="32" spans="1:4" ht="18.75" x14ac:dyDescent="0.25">
      <c r="A32" s="66" t="str">
        <f>"F3 TOTAL: "&amp;SUM(B4:B11)&amp;"%"</f>
        <v>F3 TOTAL: 33.3%</v>
      </c>
      <c r="C32" s="82" t="s">
        <v>15</v>
      </c>
      <c r="D32" s="65" t="str">
        <f>""&amp;SUM(B$4:B$31)&amp;"%"</f>
        <v>100%</v>
      </c>
    </row>
    <row r="34" spans="2:4" ht="21" x14ac:dyDescent="0.35">
      <c r="B34" s="63"/>
      <c r="C34" s="63"/>
      <c r="D34" s="63"/>
    </row>
  </sheetData>
  <sheetProtection password="9A77" sheet="1" objects="1" scenarios="1" selectLockedCells="1"/>
  <mergeCells count="1">
    <mergeCell ref="C1:D1"/>
  </mergeCells>
  <conditionalFormatting sqref="D12 D22 D32">
    <cfRule type="cellIs" dxfId="2" priority="13" operator="notEqual">
      <formula>"100%"</formula>
    </cfRule>
  </conditionalFormatting>
  <conditionalFormatting sqref="D22 D32">
    <cfRule type="cellIs" dxfId="1" priority="12" operator="notEqual">
      <formula>"100%"</formula>
    </cfRule>
  </conditionalFormatting>
  <conditionalFormatting sqref="C3">
    <cfRule type="cellIs" dxfId="0" priority="4" operator="equal">
      <formula>$A$2</formula>
    </cfRule>
  </conditionalFormatting>
  <pageMargins left="0.7" right="0.7" top="0.75" bottom="0.75" header="0.3" footer="0.3"/>
  <pageSetup scale="91" orientation="portrait" verticalDpi="300" r:id="rId1"/>
  <headerFooter>
    <oddHeader>&amp;C&amp;18Scoring Model Selection/Configuration Tool</oddHeader>
    <oddFooter>&amp;C&amp;P of &amp;N
&amp;D &amp;T</oddFooter>
  </headerFooter>
  <colBreaks count="1" manualBreakCount="1">
    <brk id="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2"/>
  <sheetViews>
    <sheetView showGridLines="0" showRowColHeaders="0"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17.7109375" bestFit="1" customWidth="1"/>
    <col min="2" max="2" width="12.85546875" customWidth="1"/>
    <col min="3" max="3" width="12.28515625" customWidth="1"/>
    <col min="4" max="4" width="10.28515625" bestFit="1" customWidth="1"/>
    <col min="5" max="5" width="16.85546875" customWidth="1"/>
    <col min="6" max="6" width="19.42578125" customWidth="1"/>
    <col min="7" max="7" width="8.5703125" customWidth="1"/>
    <col min="8" max="8" width="7.7109375" customWidth="1"/>
    <col min="11" max="11" width="17.42578125" bestFit="1" customWidth="1"/>
    <col min="12" max="12" width="10.5703125" bestFit="1" customWidth="1"/>
  </cols>
  <sheetData>
    <row r="1" spans="1:13" ht="47.25" customHeight="1" x14ac:dyDescent="0.25">
      <c r="A1" s="9" t="s">
        <v>39</v>
      </c>
      <c r="B1" s="6" t="s">
        <v>40</v>
      </c>
      <c r="C1" s="6" t="str">
        <f>F2&amp;" Output"</f>
        <v xml:space="preserve"> Output</v>
      </c>
      <c r="D1" s="9" t="s">
        <v>107</v>
      </c>
      <c r="E1" s="6" t="str">
        <f>F2&amp;" Rating"</f>
        <v xml:space="preserve"> Rating</v>
      </c>
      <c r="F1" s="6" t="s">
        <v>38</v>
      </c>
      <c r="G1" s="6"/>
    </row>
    <row r="2" spans="1:13" ht="15.75" x14ac:dyDescent="0.25">
      <c r="A2" s="13" t="str">
        <f>IF(AND(B2&gt;=ScoreRanges!C$4,ConversionTable!B2&lt;=ScoreRanges!D$4),ScoreRanges!E$4,IF(AND(ConversionTable!B2&gt;=ScoreRanges!C$5,ConversionTable!B2&lt;=ScoreRanges!D$5),ScoreRanges!E$5,IF(AND(ConversionTable!B2&gt;=ScoreRanges!C$6,ConversionTable!B2&lt;=ScoreRanges!D$6),ScoreRanges!E$6,IF(AND(ConversionTable!B2&gt;=ScoreRanges!C$7,ConversionTable!B2&lt;=ScoreRanges!D$7),ScoreRanges!E$7,IF(AND(ConversionTable!B2&gt;=ScoreRanges!C$8,ConversionTable!B2&lt;=ScoreRanges!D$8),ScoreRanges!E$8,"")))))</f>
        <v/>
      </c>
      <c r="B2" s="72">
        <v>0</v>
      </c>
      <c r="C2" s="72">
        <f>I4</f>
        <v>1</v>
      </c>
      <c r="D2" s="72">
        <v>1</v>
      </c>
      <c r="E2" s="17" t="str">
        <f>IF(AND(D2&gt;=ConversionTable!I$4,ConversionTable!D2&lt;=ConversionTable!J$4),ConversionTable!K$4,IF(AND(ConversionTable!D2&gt;=ConversionTable!I$5,ConversionTable!D2&lt;=ConversionTable!J$5),ConversionTable!K$5,IF(AND(ConversionTable!D2&gt;=ConversionTable!I$6,ConversionTable!D2&lt;=ConversionTable!J$6),ConversionTable!K$6,IF(AND(ConversionTable!D2&gt;=ConversionTable!I$7,ConversionTable!D2&lt;=ConversionTable!J$7),ConversionTable!K$7,IF(AND(ConversionTable!D2&gt;=ScoreRanges!J$8,ConversionTable!D2&lt;=ScoreRanges!K$8),ScoreRanges!L$8,"")))))</f>
        <v>Ineffective</v>
      </c>
      <c r="F2" s="62"/>
      <c r="I2" s="142" t="str">
        <f>ConversionTable!F2&amp;" RATINGS"</f>
        <v xml:space="preserve"> RATINGS</v>
      </c>
      <c r="J2" s="142"/>
      <c r="K2" s="142"/>
      <c r="L2" s="142"/>
      <c r="M2" s="142"/>
    </row>
    <row r="3" spans="1:13" ht="15.75" x14ac:dyDescent="0.25">
      <c r="A3" s="13" t="str">
        <f>IF(AND(B3&gt;=ScoreRanges!C$4,ConversionTable!B3&lt;=ScoreRanges!D$4),ScoreRanges!E$4,IF(AND(ConversionTable!B3&gt;=ScoreRanges!C$5,ConversionTable!B3&lt;=ScoreRanges!D$5),ScoreRanges!E$5,IF(AND(ConversionTable!B3&gt;=ScoreRanges!C$6,ConversionTable!B3&lt;=ScoreRanges!D$6),ScoreRanges!E$6,IF(AND(ConversionTable!B3&gt;=ScoreRanges!C$7,ConversionTable!B3&lt;=ScoreRanges!D$7),ScoreRanges!E$7,IF(AND(ConversionTable!B3&gt;=ScoreRanges!C$8,ConversionTable!B3&lt;=ScoreRanges!D$8),ScoreRanges!E$8,"")))))</f>
        <v/>
      </c>
      <c r="B3" s="72">
        <f>B2+0.01</f>
        <v>0.01</v>
      </c>
      <c r="C3" s="84" t="e">
        <f t="shared" ref="C3:C66" si="0">C2+VLOOKUP(B2,J$11:L$16,3)</f>
        <v>#N/A</v>
      </c>
      <c r="D3" s="72" t="e">
        <f>ROUND(C3,2)</f>
        <v>#N/A</v>
      </c>
      <c r="E3" s="17" t="e">
        <f>IF(AND(D3&gt;=ConversionTable!I$4,ConversionTable!D3&lt;=ConversionTable!J$4),ConversionTable!K$4,IF(AND(ConversionTable!D3&gt;=ConversionTable!I$5,ConversionTable!D3&lt;=ConversionTable!J$5),ConversionTable!K$5,IF(AND(ConversionTable!D3&gt;=ConversionTable!I$6,ConversionTable!D3&lt;=ConversionTable!J$6),ConversionTable!K$6,IF(AND(ConversionTable!D3&gt;=ConversionTable!I$7,ConversionTable!D3&lt;=ConversionTable!J$7),ConversionTable!K$7,IF(AND(ConversionTable!D3&gt;=ScoreRanges!J$8,ConversionTable!D3&lt;=ScoreRanges!K$8),ScoreRanges!L$8,"")))))</f>
        <v>#N/A</v>
      </c>
      <c r="I3" s="76" t="s">
        <v>6</v>
      </c>
      <c r="J3" s="76" t="s">
        <v>7</v>
      </c>
      <c r="K3" s="76" t="s">
        <v>8</v>
      </c>
      <c r="L3" s="76" t="s">
        <v>37</v>
      </c>
      <c r="M3" s="76" t="s">
        <v>21</v>
      </c>
    </row>
    <row r="4" spans="1:13" ht="15.75" x14ac:dyDescent="0.25">
      <c r="A4" s="13" t="str">
        <f>IF(AND(B4&gt;=ScoreRanges!C$4,ConversionTable!B4&lt;=ScoreRanges!D$4),ScoreRanges!E$4,IF(AND(ConversionTable!B4&gt;=ScoreRanges!C$5,ConversionTable!B4&lt;=ScoreRanges!D$5),ScoreRanges!E$5,IF(AND(ConversionTable!B4&gt;=ScoreRanges!C$6,ConversionTable!B4&lt;=ScoreRanges!D$6),ScoreRanges!E$6,IF(AND(ConversionTable!B4&gt;=ScoreRanges!C$7,ConversionTable!B4&lt;=ScoreRanges!D$7),ScoreRanges!E$7,IF(AND(ConversionTable!B4&gt;=ScoreRanges!C$8,ConversionTable!B4&lt;=ScoreRanges!D$8),ScoreRanges!E$8,"")))))</f>
        <v/>
      </c>
      <c r="B4" s="72">
        <f t="shared" ref="B4:B67" si="1">B3+0.01</f>
        <v>0.02</v>
      </c>
      <c r="C4" s="84" t="e">
        <f t="shared" si="0"/>
        <v>#N/A</v>
      </c>
      <c r="D4" s="72" t="e">
        <f t="shared" ref="D4:D67" si="2">ROUND(C4,2)</f>
        <v>#N/A</v>
      </c>
      <c r="E4" s="17" t="e">
        <f>IF(AND(D4&gt;=ConversionTable!I$4,ConversionTable!D4&lt;=ConversionTable!J$4),ConversionTable!K$4,IF(AND(ConversionTable!D4&gt;=ConversionTable!I$5,ConversionTable!D4&lt;=ConversionTable!J$5),ConversionTable!K$5,IF(AND(ConversionTable!D4&gt;=ConversionTable!I$6,ConversionTable!D4&lt;=ConversionTable!J$6),ConversionTable!K$6,IF(AND(ConversionTable!D4&gt;=ConversionTable!I$7,ConversionTable!D4&lt;=ConversionTable!J$7),ConversionTable!K$7,IF(AND(ConversionTable!D4&gt;=ScoreRanges!J$8,ConversionTable!D4&lt;=ScoreRanges!K$8),ScoreRanges!L$8,"")))))</f>
        <v>#N/A</v>
      </c>
      <c r="I4" s="77">
        <v>1</v>
      </c>
      <c r="J4" s="77">
        <v>1.84</v>
      </c>
      <c r="K4" s="78" t="s">
        <v>9</v>
      </c>
      <c r="L4" s="79">
        <f>COUNTIF(FinalScores!K$2:K$3001,K4)</f>
        <v>0</v>
      </c>
      <c r="M4" s="80" t="str">
        <f>IF(SUM(L4:L7)&lt;&gt;0,L4/SUM(L$4:L$7),"")</f>
        <v/>
      </c>
    </row>
    <row r="5" spans="1:13" ht="15.75" x14ac:dyDescent="0.25">
      <c r="A5" s="13" t="str">
        <f>IF(AND(B5&gt;=ScoreRanges!C$4,ConversionTable!B5&lt;=ScoreRanges!D$4),ScoreRanges!E$4,IF(AND(ConversionTable!B5&gt;=ScoreRanges!C$5,ConversionTable!B5&lt;=ScoreRanges!D$5),ScoreRanges!E$5,IF(AND(ConversionTable!B5&gt;=ScoreRanges!C$6,ConversionTable!B5&lt;=ScoreRanges!D$6),ScoreRanges!E$6,IF(AND(ConversionTable!B5&gt;=ScoreRanges!C$7,ConversionTable!B5&lt;=ScoreRanges!D$7),ScoreRanges!E$7,IF(AND(ConversionTable!B5&gt;=ScoreRanges!C$8,ConversionTable!B5&lt;=ScoreRanges!D$8),ScoreRanges!E$8,"")))))</f>
        <v/>
      </c>
      <c r="B5" s="72">
        <f t="shared" si="1"/>
        <v>0.03</v>
      </c>
      <c r="C5" s="84" t="e">
        <f t="shared" si="0"/>
        <v>#N/A</v>
      </c>
      <c r="D5" s="72" t="e">
        <f t="shared" si="2"/>
        <v>#N/A</v>
      </c>
      <c r="E5" s="17" t="e">
        <f>IF(AND(D5&gt;=ConversionTable!I$4,ConversionTable!D5&lt;=ConversionTable!J$4),ConversionTable!K$4,IF(AND(ConversionTable!D5&gt;=ConversionTable!I$5,ConversionTable!D5&lt;=ConversionTable!J$5),ConversionTable!K$5,IF(AND(ConversionTable!D5&gt;=ConversionTable!I$6,ConversionTable!D5&lt;=ConversionTable!J$6),ConversionTable!K$6,IF(AND(ConversionTable!D5&gt;=ConversionTable!I$7,ConversionTable!D5&lt;=ConversionTable!J$7),ConversionTable!K$7,IF(AND(ConversionTable!D5&gt;=ScoreRanges!J$8,ConversionTable!D5&lt;=ScoreRanges!K$8),ScoreRanges!L$8,"")))))</f>
        <v>#N/A</v>
      </c>
      <c r="I5" s="81">
        <f>J4+0.01</f>
        <v>1.85</v>
      </c>
      <c r="J5" s="77">
        <v>2.64</v>
      </c>
      <c r="K5" s="78" t="s">
        <v>10</v>
      </c>
      <c r="L5" s="79">
        <f>COUNTIF(FinalScores!K$2:K$3001,K5)</f>
        <v>0</v>
      </c>
      <c r="M5" s="80" t="str">
        <f>IF(SUM(L5:L7)&lt;&gt;0,L5/SUM(L$4:L$7),"")</f>
        <v/>
      </c>
    </row>
    <row r="6" spans="1:13" ht="15.75" x14ac:dyDescent="0.25">
      <c r="A6" s="13" t="str">
        <f>IF(AND(B6&gt;=ScoreRanges!C$4,ConversionTable!B6&lt;=ScoreRanges!D$4),ScoreRanges!E$4,IF(AND(ConversionTable!B6&gt;=ScoreRanges!C$5,ConversionTable!B6&lt;=ScoreRanges!D$5),ScoreRanges!E$5,IF(AND(ConversionTable!B6&gt;=ScoreRanges!C$6,ConversionTable!B6&lt;=ScoreRanges!D$6),ScoreRanges!E$6,IF(AND(ConversionTable!B6&gt;=ScoreRanges!C$7,ConversionTable!B6&lt;=ScoreRanges!D$7),ScoreRanges!E$7,IF(AND(ConversionTable!B6&gt;=ScoreRanges!C$8,ConversionTable!B6&lt;=ScoreRanges!D$8),ScoreRanges!E$8,"")))))</f>
        <v/>
      </c>
      <c r="B6" s="72">
        <f t="shared" si="1"/>
        <v>0.04</v>
      </c>
      <c r="C6" s="84" t="e">
        <f t="shared" si="0"/>
        <v>#N/A</v>
      </c>
      <c r="D6" s="72" t="e">
        <f t="shared" si="2"/>
        <v>#N/A</v>
      </c>
      <c r="E6" s="17" t="e">
        <f>IF(AND(D6&gt;=ConversionTable!I$4,ConversionTable!D6&lt;=ConversionTable!J$4),ConversionTable!K$4,IF(AND(ConversionTable!D6&gt;=ConversionTable!I$5,ConversionTable!D6&lt;=ConversionTable!J$5),ConversionTable!K$5,IF(AND(ConversionTable!D6&gt;=ConversionTable!I$6,ConversionTable!D6&lt;=ConversionTable!J$6),ConversionTable!K$6,IF(AND(ConversionTable!D6&gt;=ConversionTable!I$7,ConversionTable!D6&lt;=ConversionTable!J$7),ConversionTable!K$7,IF(AND(ConversionTable!D6&gt;=ScoreRanges!J$8,ConversionTable!D6&lt;=ScoreRanges!K$8),ScoreRanges!L$8,"")))))</f>
        <v>#N/A</v>
      </c>
      <c r="I6" s="81">
        <f>J5+0.01</f>
        <v>2.65</v>
      </c>
      <c r="J6" s="77">
        <v>3.5</v>
      </c>
      <c r="K6" s="78" t="s">
        <v>11</v>
      </c>
      <c r="L6" s="79">
        <f>COUNTIF(FinalScores!K$2:K$3001,K6)</f>
        <v>0</v>
      </c>
      <c r="M6" s="80" t="str">
        <f>IF(SUM(L6:L7)&lt;&gt;0,L6/SUM(L$4:L$7),"")</f>
        <v/>
      </c>
    </row>
    <row r="7" spans="1:13" ht="15.75" x14ac:dyDescent="0.25">
      <c r="A7" s="13" t="str">
        <f>IF(AND(B7&gt;=ScoreRanges!C$4,ConversionTable!B7&lt;=ScoreRanges!D$4),ScoreRanges!E$4,IF(AND(ConversionTable!B7&gt;=ScoreRanges!C$5,ConversionTable!B7&lt;=ScoreRanges!D$5),ScoreRanges!E$5,IF(AND(ConversionTable!B7&gt;=ScoreRanges!C$6,ConversionTable!B7&lt;=ScoreRanges!D$6),ScoreRanges!E$6,IF(AND(ConversionTable!B7&gt;=ScoreRanges!C$7,ConversionTable!B7&lt;=ScoreRanges!D$7),ScoreRanges!E$7,IF(AND(ConversionTable!B7&gt;=ScoreRanges!C$8,ConversionTable!B7&lt;=ScoreRanges!D$8),ScoreRanges!E$8,"")))))</f>
        <v/>
      </c>
      <c r="B7" s="72">
        <f t="shared" si="1"/>
        <v>0.05</v>
      </c>
      <c r="C7" s="84" t="e">
        <f t="shared" si="0"/>
        <v>#N/A</v>
      </c>
      <c r="D7" s="72" t="e">
        <f t="shared" si="2"/>
        <v>#N/A</v>
      </c>
      <c r="E7" s="17" t="e">
        <f>IF(AND(D7&gt;=ConversionTable!I$4,ConversionTable!D7&lt;=ConversionTable!J$4),ConversionTable!K$4,IF(AND(ConversionTable!D7&gt;=ConversionTable!I$5,ConversionTable!D7&lt;=ConversionTable!J$5),ConversionTable!K$5,IF(AND(ConversionTable!D7&gt;=ConversionTable!I$6,ConversionTable!D7&lt;=ConversionTable!J$6),ConversionTable!K$6,IF(AND(ConversionTable!D7&gt;=ConversionTable!I$7,ConversionTable!D7&lt;=ConversionTable!J$7),ConversionTable!K$7,IF(AND(ConversionTable!D7&gt;=ScoreRanges!J$8,ConversionTable!D7&lt;=ScoreRanges!K$8),ScoreRanges!L$8,"")))))</f>
        <v>#N/A</v>
      </c>
      <c r="I7" s="81">
        <f>J6+0.01</f>
        <v>3.51</v>
      </c>
      <c r="J7" s="77">
        <v>4</v>
      </c>
      <c r="K7" s="78" t="s">
        <v>12</v>
      </c>
      <c r="L7" s="79">
        <f>COUNTIF(FinalScores!K$2:K$3001,K7)</f>
        <v>0</v>
      </c>
      <c r="M7" s="80" t="str">
        <f>IF(SUM(L7:L7)&lt;&gt;0,L7/SUM(L$4:L$7),"")</f>
        <v/>
      </c>
    </row>
    <row r="8" spans="1:13" x14ac:dyDescent="0.25">
      <c r="A8" s="13" t="str">
        <f>IF(AND(B8&gt;=ScoreRanges!C$4,ConversionTable!B8&lt;=ScoreRanges!D$4),ScoreRanges!E$4,IF(AND(ConversionTable!B8&gt;=ScoreRanges!C$5,ConversionTable!B8&lt;=ScoreRanges!D$5),ScoreRanges!E$5,IF(AND(ConversionTable!B8&gt;=ScoreRanges!C$6,ConversionTable!B8&lt;=ScoreRanges!D$6),ScoreRanges!E$6,IF(AND(ConversionTable!B8&gt;=ScoreRanges!C$7,ConversionTable!B8&lt;=ScoreRanges!D$7),ScoreRanges!E$7,IF(AND(ConversionTable!B8&gt;=ScoreRanges!C$8,ConversionTable!B8&lt;=ScoreRanges!D$8),ScoreRanges!E$8,"")))))</f>
        <v/>
      </c>
      <c r="B8" s="72">
        <f t="shared" si="1"/>
        <v>6.0000000000000005E-2</v>
      </c>
      <c r="C8" s="84" t="e">
        <f t="shared" si="0"/>
        <v>#N/A</v>
      </c>
      <c r="D8" s="72" t="e">
        <f t="shared" si="2"/>
        <v>#N/A</v>
      </c>
      <c r="E8" s="17" t="e">
        <f>IF(AND(D8&gt;=ConversionTable!I$4,ConversionTable!D8&lt;=ConversionTable!J$4),ConversionTable!K$4,IF(AND(ConversionTable!D8&gt;=ConversionTable!I$5,ConversionTable!D8&lt;=ConversionTable!J$5),ConversionTable!K$5,IF(AND(ConversionTable!D8&gt;=ConversionTable!I$6,ConversionTable!D8&lt;=ConversionTable!J$6),ConversionTable!K$6,IF(AND(ConversionTable!D8&gt;=ConversionTable!I$7,ConversionTable!D8&lt;=ConversionTable!J$7),ConversionTable!K$7,IF(AND(ConversionTable!D8&gt;=ScoreRanges!J$8,ConversionTable!D8&lt;=ScoreRanges!K$8),ScoreRanges!L$8,"")))))</f>
        <v>#N/A</v>
      </c>
    </row>
    <row r="9" spans="1:13" x14ac:dyDescent="0.25">
      <c r="A9" s="13" t="str">
        <f>IF(AND(B9&gt;=ScoreRanges!C$4,ConversionTable!B9&lt;=ScoreRanges!D$4),ScoreRanges!E$4,IF(AND(ConversionTable!B9&gt;=ScoreRanges!C$5,ConversionTable!B9&lt;=ScoreRanges!D$5),ScoreRanges!E$5,IF(AND(ConversionTable!B9&gt;=ScoreRanges!C$6,ConversionTable!B9&lt;=ScoreRanges!D$6),ScoreRanges!E$6,IF(AND(ConversionTable!B9&gt;=ScoreRanges!C$7,ConversionTable!B9&lt;=ScoreRanges!D$7),ScoreRanges!E$7,IF(AND(ConversionTable!B9&gt;=ScoreRanges!C$8,ConversionTable!B9&lt;=ScoreRanges!D$8),ScoreRanges!E$8,"")))))</f>
        <v/>
      </c>
      <c r="B9" s="72">
        <f t="shared" si="1"/>
        <v>7.0000000000000007E-2</v>
      </c>
      <c r="C9" s="84" t="e">
        <f t="shared" si="0"/>
        <v>#N/A</v>
      </c>
      <c r="D9" s="72" t="e">
        <f t="shared" si="2"/>
        <v>#N/A</v>
      </c>
      <c r="E9" s="17" t="e">
        <f>IF(AND(D9&gt;=ConversionTable!I$4,ConversionTable!D9&lt;=ConversionTable!J$4),ConversionTable!K$4,IF(AND(ConversionTable!D9&gt;=ConversionTable!I$5,ConversionTable!D9&lt;=ConversionTable!J$5),ConversionTable!K$5,IF(AND(ConversionTable!D9&gt;=ConversionTable!I$6,ConversionTable!D9&lt;=ConversionTable!J$6),ConversionTable!K$6,IF(AND(ConversionTable!D9&gt;=ConversionTable!I$7,ConversionTable!D9&lt;=ConversionTable!J$7),ConversionTable!K$7,IF(AND(ConversionTable!D9&gt;=ScoreRanges!J$8,ConversionTable!D9&lt;=ScoreRanges!K$8),ScoreRanges!L$8,"")))))</f>
        <v>#N/A</v>
      </c>
    </row>
    <row r="10" spans="1:13" x14ac:dyDescent="0.25">
      <c r="A10" s="13" t="str">
        <f>IF(AND(B10&gt;=ScoreRanges!C$4,ConversionTable!B10&lt;=ScoreRanges!D$4),ScoreRanges!E$4,IF(AND(ConversionTable!B10&gt;=ScoreRanges!C$5,ConversionTable!B10&lt;=ScoreRanges!D$5),ScoreRanges!E$5,IF(AND(ConversionTable!B10&gt;=ScoreRanges!C$6,ConversionTable!B10&lt;=ScoreRanges!D$6),ScoreRanges!E$6,IF(AND(ConversionTable!B10&gt;=ScoreRanges!C$7,ConversionTable!B10&lt;=ScoreRanges!D$7),ScoreRanges!E$7,IF(AND(ConversionTable!B10&gt;=ScoreRanges!C$8,ConversionTable!B10&lt;=ScoreRanges!D$8),ScoreRanges!E$8,"")))))</f>
        <v/>
      </c>
      <c r="B10" s="72">
        <f t="shared" si="1"/>
        <v>0.08</v>
      </c>
      <c r="C10" s="84" t="e">
        <f t="shared" si="0"/>
        <v>#N/A</v>
      </c>
      <c r="D10" s="72" t="e">
        <f t="shared" si="2"/>
        <v>#N/A</v>
      </c>
      <c r="E10" s="17" t="e">
        <f>IF(AND(D10&gt;=ConversionTable!I$4,ConversionTable!D10&lt;=ConversionTable!J$4),ConversionTable!K$4,IF(AND(ConversionTable!D10&gt;=ConversionTable!I$5,ConversionTable!D10&lt;=ConversionTable!J$5),ConversionTable!K$5,IF(AND(ConversionTable!D10&gt;=ConversionTable!I$6,ConversionTable!D10&lt;=ConversionTable!J$6),ConversionTable!K$6,IF(AND(ConversionTable!D10&gt;=ConversionTable!I$7,ConversionTable!D10&lt;=ConversionTable!J$7),ConversionTable!K$7,IF(AND(ConversionTable!D10&gt;=ScoreRanges!J$8,ConversionTable!D10&lt;=ScoreRanges!K$8),ScoreRanges!L$8,"")))))</f>
        <v>#N/A</v>
      </c>
      <c r="I10" s="85"/>
      <c r="J10" s="86"/>
      <c r="K10" s="86" t="s">
        <v>117</v>
      </c>
      <c r="L10" s="85" t="s">
        <v>116</v>
      </c>
      <c r="M10" s="85"/>
    </row>
    <row r="11" spans="1:13" x14ac:dyDescent="0.25">
      <c r="A11" s="13" t="str">
        <f>IF(AND(B11&gt;=ScoreRanges!C$4,ConversionTable!B11&lt;=ScoreRanges!D$4),ScoreRanges!E$4,IF(AND(ConversionTable!B11&gt;=ScoreRanges!C$5,ConversionTable!B11&lt;=ScoreRanges!D$5),ScoreRanges!E$5,IF(AND(ConversionTable!B11&gt;=ScoreRanges!C$6,ConversionTable!B11&lt;=ScoreRanges!D$6),ScoreRanges!E$6,IF(AND(ConversionTable!B11&gt;=ScoreRanges!C$7,ConversionTable!B11&lt;=ScoreRanges!D$7),ScoreRanges!E$7,IF(AND(ConversionTable!B11&gt;=ScoreRanges!C$8,ConversionTable!B11&lt;=ScoreRanges!D$8),ScoreRanges!E$8,"")))))</f>
        <v/>
      </c>
      <c r="B11" s="72">
        <f t="shared" si="1"/>
        <v>0.09</v>
      </c>
      <c r="C11" s="84" t="e">
        <f t="shared" si="0"/>
        <v>#N/A</v>
      </c>
      <c r="D11" s="72" t="e">
        <f t="shared" si="2"/>
        <v>#N/A</v>
      </c>
      <c r="E11" s="17" t="e">
        <f>IF(AND(D11&gt;=ConversionTable!I$4,ConversionTable!D11&lt;=ConversionTable!J$4),ConversionTable!K$4,IF(AND(ConversionTable!D11&gt;=ConversionTable!I$5,ConversionTable!D11&lt;=ConversionTable!J$5),ConversionTable!K$5,IF(AND(ConversionTable!D11&gt;=ConversionTable!I$6,ConversionTable!D11&lt;=ConversionTable!J$6),ConversionTable!K$6,IF(AND(ConversionTable!D11&gt;=ConversionTable!I$7,ConversionTable!D11&lt;=ConversionTable!J$7),ConversionTable!K$7,IF(AND(ConversionTable!D11&gt;=ScoreRanges!J$8,ConversionTable!D11&lt;=ScoreRanges!K$8),ScoreRanges!L$8,"")))))</f>
        <v>#N/A</v>
      </c>
      <c r="I11" s="85"/>
      <c r="J11" s="87">
        <f>ScoreRanges!C4</f>
        <v>1</v>
      </c>
      <c r="K11" s="87">
        <f>I4</f>
        <v>1</v>
      </c>
      <c r="L11" s="88">
        <f>(K12-K11)/(J12-J11)/100</f>
        <v>1.0632911392405065E-2</v>
      </c>
      <c r="M11" s="85"/>
    </row>
    <row r="12" spans="1:13" x14ac:dyDescent="0.25">
      <c r="A12" s="13" t="str">
        <f>IF(AND(B12&gt;=ScoreRanges!C$4,ConversionTable!B12&lt;=ScoreRanges!D$4),ScoreRanges!E$4,IF(AND(ConversionTable!B12&gt;=ScoreRanges!C$5,ConversionTable!B12&lt;=ScoreRanges!D$5),ScoreRanges!E$5,IF(AND(ConversionTable!B12&gt;=ScoreRanges!C$6,ConversionTable!B12&lt;=ScoreRanges!D$6),ScoreRanges!E$6,IF(AND(ConversionTable!B12&gt;=ScoreRanges!C$7,ConversionTable!B12&lt;=ScoreRanges!D$7),ScoreRanges!E$7,IF(AND(ConversionTable!B12&gt;=ScoreRanges!C$8,ConversionTable!B12&lt;=ScoreRanges!D$8),ScoreRanges!E$8,"")))))</f>
        <v/>
      </c>
      <c r="B12" s="72">
        <f t="shared" si="1"/>
        <v>9.9999999999999992E-2</v>
      </c>
      <c r="C12" s="84" t="e">
        <f t="shared" si="0"/>
        <v>#N/A</v>
      </c>
      <c r="D12" s="72" t="e">
        <f t="shared" si="2"/>
        <v>#N/A</v>
      </c>
      <c r="E12" s="17" t="e">
        <f>IF(AND(D12&gt;=ConversionTable!I$4,ConversionTable!D12&lt;=ConversionTable!J$4),ConversionTable!K$4,IF(AND(ConversionTable!D12&gt;=ConversionTable!I$5,ConversionTable!D12&lt;=ConversionTable!J$5),ConversionTable!K$5,IF(AND(ConversionTable!D12&gt;=ConversionTable!I$6,ConversionTable!D12&lt;=ConversionTable!J$6),ConversionTable!K$6,IF(AND(ConversionTable!D12&gt;=ConversionTable!I$7,ConversionTable!D12&lt;=ConversionTable!J$7),ConversionTable!K$7,IF(AND(ConversionTable!D12&gt;=ScoreRanges!J$8,ConversionTable!D12&lt;=ScoreRanges!K$8),ScoreRanges!L$8,"")))))</f>
        <v>#N/A</v>
      </c>
      <c r="I12" s="85"/>
      <c r="J12" s="87">
        <f>ScoreRanges!D4</f>
        <v>1.79</v>
      </c>
      <c r="K12" s="87">
        <f>J4</f>
        <v>1.84</v>
      </c>
      <c r="L12" s="88">
        <f t="shared" ref="L12:L15" si="3">(K13-K12)/(J13-J12)/100</f>
        <v>8.0000000000000002E-3</v>
      </c>
      <c r="M12" s="85"/>
    </row>
    <row r="13" spans="1:13" x14ac:dyDescent="0.25">
      <c r="A13" s="13" t="str">
        <f>IF(AND(B13&gt;=ScoreRanges!C$4,ConversionTable!B13&lt;=ScoreRanges!D$4),ScoreRanges!E$4,IF(AND(ConversionTable!B13&gt;=ScoreRanges!C$5,ConversionTable!B13&lt;=ScoreRanges!D$5),ScoreRanges!E$5,IF(AND(ConversionTable!B13&gt;=ScoreRanges!C$6,ConversionTable!B13&lt;=ScoreRanges!D$6),ScoreRanges!E$6,IF(AND(ConversionTable!B13&gt;=ScoreRanges!C$7,ConversionTable!B13&lt;=ScoreRanges!D$7),ScoreRanges!E$7,IF(AND(ConversionTable!B13&gt;=ScoreRanges!C$8,ConversionTable!B13&lt;=ScoreRanges!D$8),ScoreRanges!E$8,"")))))</f>
        <v/>
      </c>
      <c r="B13" s="72">
        <f t="shared" si="1"/>
        <v>0.10999999999999999</v>
      </c>
      <c r="C13" s="84" t="e">
        <f t="shared" si="0"/>
        <v>#N/A</v>
      </c>
      <c r="D13" s="72" t="e">
        <f t="shared" si="2"/>
        <v>#N/A</v>
      </c>
      <c r="E13" s="17" t="e">
        <f>IF(AND(D13&gt;=ConversionTable!I$4,ConversionTable!D13&lt;=ConversionTable!J$4),ConversionTable!K$4,IF(AND(ConversionTable!D13&gt;=ConversionTable!I$5,ConversionTable!D13&lt;=ConversionTable!J$5),ConversionTable!K$5,IF(AND(ConversionTable!D13&gt;=ConversionTable!I$6,ConversionTable!D13&lt;=ConversionTable!J$6),ConversionTable!K$6,IF(AND(ConversionTable!D13&gt;=ConversionTable!I$7,ConversionTable!D13&lt;=ConversionTable!J$7),ConversionTable!K$7,IF(AND(ConversionTable!D13&gt;=ScoreRanges!J$8,ConversionTable!D13&lt;=ScoreRanges!K$8),ScoreRanges!L$8,"")))))</f>
        <v>#N/A</v>
      </c>
      <c r="I13" s="85"/>
      <c r="J13" s="87">
        <f>ScoreRanges!D5</f>
        <v>2.79</v>
      </c>
      <c r="K13" s="87">
        <f>J5</f>
        <v>2.64</v>
      </c>
      <c r="L13" s="88">
        <f t="shared" si="3"/>
        <v>4.5999999999999999E-3</v>
      </c>
      <c r="M13" s="85"/>
    </row>
    <row r="14" spans="1:13" x14ac:dyDescent="0.25">
      <c r="A14" s="13" t="str">
        <f>IF(AND(B14&gt;=ScoreRanges!C$4,ConversionTable!B14&lt;=ScoreRanges!D$4),ScoreRanges!E$4,IF(AND(ConversionTable!B14&gt;=ScoreRanges!C$5,ConversionTable!B14&lt;=ScoreRanges!D$5),ScoreRanges!E$5,IF(AND(ConversionTable!B14&gt;=ScoreRanges!C$6,ConversionTable!B14&lt;=ScoreRanges!D$6),ScoreRanges!E$6,IF(AND(ConversionTable!B14&gt;=ScoreRanges!C$7,ConversionTable!B14&lt;=ScoreRanges!D$7),ScoreRanges!E$7,IF(AND(ConversionTable!B14&gt;=ScoreRanges!C$8,ConversionTable!B14&lt;=ScoreRanges!D$8),ScoreRanges!E$8,"")))))</f>
        <v/>
      </c>
      <c r="B14" s="72">
        <f t="shared" si="1"/>
        <v>0.11999999999999998</v>
      </c>
      <c r="C14" s="84" t="e">
        <f t="shared" si="0"/>
        <v>#N/A</v>
      </c>
      <c r="D14" s="72" t="e">
        <f t="shared" si="2"/>
        <v>#N/A</v>
      </c>
      <c r="E14" s="17" t="e">
        <f>IF(AND(D14&gt;=ConversionTable!I$4,ConversionTable!D14&lt;=ConversionTable!J$4),ConversionTable!K$4,IF(AND(ConversionTable!D14&gt;=ConversionTable!I$5,ConversionTable!D14&lt;=ConversionTable!J$5),ConversionTable!K$5,IF(AND(ConversionTable!D14&gt;=ConversionTable!I$6,ConversionTable!D14&lt;=ConversionTable!J$6),ConversionTable!K$6,IF(AND(ConversionTable!D14&gt;=ConversionTable!I$7,ConversionTable!D14&lt;=ConversionTable!J$7),ConversionTable!K$7,IF(AND(ConversionTable!D14&gt;=ScoreRanges!J$8,ConversionTable!D14&lt;=ScoreRanges!K$8),ScoreRanges!L$8,"")))))</f>
        <v>#N/A</v>
      </c>
      <c r="I14" s="85"/>
      <c r="J14" s="87">
        <f>ScoreRanges!D6</f>
        <v>3.79</v>
      </c>
      <c r="K14" s="87">
        <f>(J7-I6)/3+I6</f>
        <v>3.1</v>
      </c>
      <c r="L14" s="88">
        <f t="shared" si="3"/>
        <v>4.4999999999999971E-3</v>
      </c>
      <c r="M14" s="85"/>
    </row>
    <row r="15" spans="1:13" x14ac:dyDescent="0.25">
      <c r="A15" s="13" t="str">
        <f>IF(AND(B15&gt;=ScoreRanges!C$4,ConversionTable!B15&lt;=ScoreRanges!D$4),ScoreRanges!E$4,IF(AND(ConversionTable!B15&gt;=ScoreRanges!C$5,ConversionTable!B15&lt;=ScoreRanges!D$5),ScoreRanges!E$5,IF(AND(ConversionTable!B15&gt;=ScoreRanges!C$6,ConversionTable!B15&lt;=ScoreRanges!D$6),ScoreRanges!E$6,IF(AND(ConversionTable!B15&gt;=ScoreRanges!C$7,ConversionTable!B15&lt;=ScoreRanges!D$7),ScoreRanges!E$7,IF(AND(ConversionTable!B15&gt;=ScoreRanges!C$8,ConversionTable!B15&lt;=ScoreRanges!D$8),ScoreRanges!E$8,"")))))</f>
        <v/>
      </c>
      <c r="B15" s="72">
        <f t="shared" si="1"/>
        <v>0.12999999999999998</v>
      </c>
      <c r="C15" s="84" t="e">
        <f t="shared" si="0"/>
        <v>#N/A</v>
      </c>
      <c r="D15" s="72" t="e">
        <f t="shared" si="2"/>
        <v>#N/A</v>
      </c>
      <c r="E15" s="17" t="e">
        <f>IF(AND(D15&gt;=ConversionTable!I$4,ConversionTable!D15&lt;=ConversionTable!J$4),ConversionTable!K$4,IF(AND(ConversionTable!D15&gt;=ConversionTable!I$5,ConversionTable!D15&lt;=ConversionTable!J$5),ConversionTable!K$5,IF(AND(ConversionTable!D15&gt;=ConversionTable!I$6,ConversionTable!D15&lt;=ConversionTable!J$6),ConversionTable!K$6,IF(AND(ConversionTable!D15&gt;=ConversionTable!I$7,ConversionTable!D15&lt;=ConversionTable!J$7),ConversionTable!K$7,IF(AND(ConversionTable!D15&gt;=ScoreRanges!J$8,ConversionTable!D15&lt;=ScoreRanges!K$8),ScoreRanges!L$8,"")))))</f>
        <v>#N/A</v>
      </c>
      <c r="I15" s="85"/>
      <c r="J15" s="87">
        <f>ScoreRanges!D7</f>
        <v>4.79</v>
      </c>
      <c r="K15" s="86">
        <f>2*(J7-I6)/3+I6</f>
        <v>3.55</v>
      </c>
      <c r="L15" s="88">
        <f t="shared" si="3"/>
        <v>2.1428571428571443E-2</v>
      </c>
      <c r="M15" s="85"/>
    </row>
    <row r="16" spans="1:13" x14ac:dyDescent="0.25">
      <c r="A16" s="13" t="str">
        <f>IF(AND(B16&gt;=ScoreRanges!C$4,ConversionTable!B16&lt;=ScoreRanges!D$4),ScoreRanges!E$4,IF(AND(ConversionTable!B16&gt;=ScoreRanges!C$5,ConversionTable!B16&lt;=ScoreRanges!D$5),ScoreRanges!E$5,IF(AND(ConversionTable!B16&gt;=ScoreRanges!C$6,ConversionTable!B16&lt;=ScoreRanges!D$6),ScoreRanges!E$6,IF(AND(ConversionTable!B16&gt;=ScoreRanges!C$7,ConversionTable!B16&lt;=ScoreRanges!D$7),ScoreRanges!E$7,IF(AND(ConversionTable!B16&gt;=ScoreRanges!C$8,ConversionTable!B16&lt;=ScoreRanges!D$8),ScoreRanges!E$8,"")))))</f>
        <v/>
      </c>
      <c r="B16" s="72">
        <f t="shared" si="1"/>
        <v>0.13999999999999999</v>
      </c>
      <c r="C16" s="84" t="e">
        <f t="shared" si="0"/>
        <v>#N/A</v>
      </c>
      <c r="D16" s="72" t="e">
        <f t="shared" si="2"/>
        <v>#N/A</v>
      </c>
      <c r="E16" s="17" t="e">
        <f>IF(AND(D16&gt;=ConversionTable!I$4,ConversionTable!D16&lt;=ConversionTable!J$4),ConversionTable!K$4,IF(AND(ConversionTable!D16&gt;=ConversionTable!I$5,ConversionTable!D16&lt;=ConversionTable!J$5),ConversionTable!K$5,IF(AND(ConversionTable!D16&gt;=ConversionTable!I$6,ConversionTable!D16&lt;=ConversionTable!J$6),ConversionTable!K$6,IF(AND(ConversionTable!D16&gt;=ConversionTable!I$7,ConversionTable!D16&lt;=ConversionTable!J$7),ConversionTable!K$7,IF(AND(ConversionTable!D16&gt;=ScoreRanges!J$8,ConversionTable!D16&lt;=ScoreRanges!K$8),ScoreRanges!L$8,"")))))</f>
        <v>#N/A</v>
      </c>
      <c r="I16" s="85"/>
      <c r="J16" s="87">
        <f>ScoreRanges!D8</f>
        <v>5</v>
      </c>
      <c r="K16" s="87">
        <f>J7</f>
        <v>4</v>
      </c>
      <c r="L16" s="85"/>
      <c r="M16" s="85"/>
    </row>
    <row r="17" spans="1:14" x14ac:dyDescent="0.25">
      <c r="A17" s="13" t="str">
        <f>IF(AND(B17&gt;=ScoreRanges!C$4,ConversionTable!B17&lt;=ScoreRanges!D$4),ScoreRanges!E$4,IF(AND(ConversionTable!B17&gt;=ScoreRanges!C$5,ConversionTable!B17&lt;=ScoreRanges!D$5),ScoreRanges!E$5,IF(AND(ConversionTable!B17&gt;=ScoreRanges!C$6,ConversionTable!B17&lt;=ScoreRanges!D$6),ScoreRanges!E$6,IF(AND(ConversionTable!B17&gt;=ScoreRanges!C$7,ConversionTable!B17&lt;=ScoreRanges!D$7),ScoreRanges!E$7,IF(AND(ConversionTable!B17&gt;=ScoreRanges!C$8,ConversionTable!B17&lt;=ScoreRanges!D$8),ScoreRanges!E$8,"")))))</f>
        <v/>
      </c>
      <c r="B17" s="72">
        <f t="shared" si="1"/>
        <v>0.15</v>
      </c>
      <c r="C17" s="84" t="e">
        <f t="shared" si="0"/>
        <v>#N/A</v>
      </c>
      <c r="D17" s="72" t="e">
        <f t="shared" si="2"/>
        <v>#N/A</v>
      </c>
      <c r="E17" s="17" t="e">
        <f>IF(AND(D17&gt;=ConversionTable!I$4,ConversionTable!D17&lt;=ConversionTable!J$4),ConversionTable!K$4,IF(AND(ConversionTable!D17&gt;=ConversionTable!I$5,ConversionTable!D17&lt;=ConversionTable!J$5),ConversionTable!K$5,IF(AND(ConversionTable!D17&gt;=ConversionTable!I$6,ConversionTable!D17&lt;=ConversionTable!J$6),ConversionTable!K$6,IF(AND(ConversionTable!D17&gt;=ConversionTable!I$7,ConversionTable!D17&lt;=ConversionTable!J$7),ConversionTable!K$7,IF(AND(ConversionTable!D17&gt;=ScoreRanges!J$8,ConversionTable!D17&lt;=ScoreRanges!K$8),ScoreRanges!L$8,"")))))</f>
        <v>#N/A</v>
      </c>
    </row>
    <row r="18" spans="1:14" x14ac:dyDescent="0.25">
      <c r="A18" s="13" t="str">
        <f>IF(AND(B18&gt;=ScoreRanges!C$4,ConversionTable!B18&lt;=ScoreRanges!D$4),ScoreRanges!E$4,IF(AND(ConversionTable!B18&gt;=ScoreRanges!C$5,ConversionTable!B18&lt;=ScoreRanges!D$5),ScoreRanges!E$5,IF(AND(ConversionTable!B18&gt;=ScoreRanges!C$6,ConversionTable!B18&lt;=ScoreRanges!D$6),ScoreRanges!E$6,IF(AND(ConversionTable!B18&gt;=ScoreRanges!C$7,ConversionTable!B18&lt;=ScoreRanges!D$7),ScoreRanges!E$7,IF(AND(ConversionTable!B18&gt;=ScoreRanges!C$8,ConversionTable!B18&lt;=ScoreRanges!D$8),ScoreRanges!E$8,"")))))</f>
        <v/>
      </c>
      <c r="B18" s="72">
        <f t="shared" si="1"/>
        <v>0.16</v>
      </c>
      <c r="C18" s="84" t="e">
        <f t="shared" si="0"/>
        <v>#N/A</v>
      </c>
      <c r="D18" s="72" t="e">
        <f t="shared" si="2"/>
        <v>#N/A</v>
      </c>
      <c r="E18" s="17" t="e">
        <f>IF(AND(D18&gt;=ConversionTable!I$4,ConversionTable!D18&lt;=ConversionTable!J$4),ConversionTable!K$4,IF(AND(ConversionTable!D18&gt;=ConversionTable!I$5,ConversionTable!D18&lt;=ConversionTable!J$5),ConversionTable!K$5,IF(AND(ConversionTable!D18&gt;=ConversionTable!I$6,ConversionTable!D18&lt;=ConversionTable!J$6),ConversionTable!K$6,IF(AND(ConversionTable!D18&gt;=ConversionTable!I$7,ConversionTable!D18&lt;=ConversionTable!J$7),ConversionTable!K$7,IF(AND(ConversionTable!D18&gt;=ScoreRanges!J$8,ConversionTable!D18&lt;=ScoreRanges!K$8),ScoreRanges!L$8,"")))))</f>
        <v>#N/A</v>
      </c>
    </row>
    <row r="19" spans="1:14" x14ac:dyDescent="0.25">
      <c r="A19" s="13" t="str">
        <f>IF(AND(B19&gt;=ScoreRanges!C$4,ConversionTable!B19&lt;=ScoreRanges!D$4),ScoreRanges!E$4,IF(AND(ConversionTable!B19&gt;=ScoreRanges!C$5,ConversionTable!B19&lt;=ScoreRanges!D$5),ScoreRanges!E$5,IF(AND(ConversionTable!B19&gt;=ScoreRanges!C$6,ConversionTable!B19&lt;=ScoreRanges!D$6),ScoreRanges!E$6,IF(AND(ConversionTable!B19&gt;=ScoreRanges!C$7,ConversionTable!B19&lt;=ScoreRanges!D$7),ScoreRanges!E$7,IF(AND(ConversionTable!B19&gt;=ScoreRanges!C$8,ConversionTable!B19&lt;=ScoreRanges!D$8),ScoreRanges!E$8,"")))))</f>
        <v/>
      </c>
      <c r="B19" s="72">
        <f t="shared" si="1"/>
        <v>0.17</v>
      </c>
      <c r="C19" s="84" t="e">
        <f t="shared" si="0"/>
        <v>#N/A</v>
      </c>
      <c r="D19" s="72" t="e">
        <f t="shared" si="2"/>
        <v>#N/A</v>
      </c>
      <c r="E19" s="17" t="e">
        <f>IF(AND(D19&gt;=ConversionTable!I$4,ConversionTable!D19&lt;=ConversionTable!J$4),ConversionTable!K$4,IF(AND(ConversionTable!D19&gt;=ConversionTable!I$5,ConversionTable!D19&lt;=ConversionTable!J$5),ConversionTable!K$5,IF(AND(ConversionTable!D19&gt;=ConversionTable!I$6,ConversionTable!D19&lt;=ConversionTable!J$6),ConversionTable!K$6,IF(AND(ConversionTable!D19&gt;=ConversionTable!I$7,ConversionTable!D19&lt;=ConversionTable!J$7),ConversionTable!K$7,IF(AND(ConversionTable!D19&gt;=ScoreRanges!J$8,ConversionTable!D19&lt;=ScoreRanges!K$8),ScoreRanges!L$8,"")))))</f>
        <v>#N/A</v>
      </c>
    </row>
    <row r="20" spans="1:14" x14ac:dyDescent="0.25">
      <c r="A20" s="13" t="str">
        <f>IF(AND(B20&gt;=ScoreRanges!C$4,ConversionTable!B20&lt;=ScoreRanges!D$4),ScoreRanges!E$4,IF(AND(ConversionTable!B20&gt;=ScoreRanges!C$5,ConversionTable!B20&lt;=ScoreRanges!D$5),ScoreRanges!E$5,IF(AND(ConversionTable!B20&gt;=ScoreRanges!C$6,ConversionTable!B20&lt;=ScoreRanges!D$6),ScoreRanges!E$6,IF(AND(ConversionTable!B20&gt;=ScoreRanges!C$7,ConversionTable!B20&lt;=ScoreRanges!D$7),ScoreRanges!E$7,IF(AND(ConversionTable!B20&gt;=ScoreRanges!C$8,ConversionTable!B20&lt;=ScoreRanges!D$8),ScoreRanges!E$8,"")))))</f>
        <v/>
      </c>
      <c r="B20" s="72">
        <f t="shared" si="1"/>
        <v>0.18000000000000002</v>
      </c>
      <c r="C20" s="84" t="e">
        <f t="shared" si="0"/>
        <v>#N/A</v>
      </c>
      <c r="D20" s="72" t="e">
        <f t="shared" si="2"/>
        <v>#N/A</v>
      </c>
      <c r="E20" s="17" t="e">
        <f>IF(AND(D20&gt;=ConversionTable!I$4,ConversionTable!D20&lt;=ConversionTable!J$4),ConversionTable!K$4,IF(AND(ConversionTable!D20&gt;=ConversionTable!I$5,ConversionTable!D20&lt;=ConversionTable!J$5),ConversionTable!K$5,IF(AND(ConversionTable!D20&gt;=ConversionTable!I$6,ConversionTable!D20&lt;=ConversionTable!J$6),ConversionTable!K$6,IF(AND(ConversionTable!D20&gt;=ConversionTable!I$7,ConversionTable!D20&lt;=ConversionTable!J$7),ConversionTable!K$7,IF(AND(ConversionTable!D20&gt;=ScoreRanges!J$8,ConversionTable!D20&lt;=ScoreRanges!K$8),ScoreRanges!L$8,"")))))</f>
        <v>#N/A</v>
      </c>
    </row>
    <row r="21" spans="1:14" x14ac:dyDescent="0.25">
      <c r="A21" s="13" t="str">
        <f>IF(AND(B21&gt;=ScoreRanges!C$4,ConversionTable!B21&lt;=ScoreRanges!D$4),ScoreRanges!E$4,IF(AND(ConversionTable!B21&gt;=ScoreRanges!C$5,ConversionTable!B21&lt;=ScoreRanges!D$5),ScoreRanges!E$5,IF(AND(ConversionTable!B21&gt;=ScoreRanges!C$6,ConversionTable!B21&lt;=ScoreRanges!D$6),ScoreRanges!E$6,IF(AND(ConversionTable!B21&gt;=ScoreRanges!C$7,ConversionTable!B21&lt;=ScoreRanges!D$7),ScoreRanges!E$7,IF(AND(ConversionTable!B21&gt;=ScoreRanges!C$8,ConversionTable!B21&lt;=ScoreRanges!D$8),ScoreRanges!E$8,"")))))</f>
        <v/>
      </c>
      <c r="B21" s="72">
        <f t="shared" si="1"/>
        <v>0.19000000000000003</v>
      </c>
      <c r="C21" s="84" t="e">
        <f t="shared" si="0"/>
        <v>#N/A</v>
      </c>
      <c r="D21" s="72" t="e">
        <f t="shared" si="2"/>
        <v>#N/A</v>
      </c>
      <c r="E21" s="17" t="e">
        <f>IF(AND(D21&gt;=ConversionTable!I$4,ConversionTable!D21&lt;=ConversionTable!J$4),ConversionTable!K$4,IF(AND(ConversionTable!D21&gt;=ConversionTable!I$5,ConversionTable!D21&lt;=ConversionTable!J$5),ConversionTable!K$5,IF(AND(ConversionTable!D21&gt;=ConversionTable!I$6,ConversionTable!D21&lt;=ConversionTable!J$6),ConversionTable!K$6,IF(AND(ConversionTable!D21&gt;=ConversionTable!I$7,ConversionTable!D21&lt;=ConversionTable!J$7),ConversionTable!K$7,IF(AND(ConversionTable!D21&gt;=ScoreRanges!J$8,ConversionTable!D21&lt;=ScoreRanges!K$8),ScoreRanges!L$8,"")))))</f>
        <v>#N/A</v>
      </c>
    </row>
    <row r="22" spans="1:14" x14ac:dyDescent="0.25">
      <c r="A22" s="13" t="str">
        <f>IF(AND(B22&gt;=ScoreRanges!C$4,ConversionTable!B22&lt;=ScoreRanges!D$4),ScoreRanges!E$4,IF(AND(ConversionTable!B22&gt;=ScoreRanges!C$5,ConversionTable!B22&lt;=ScoreRanges!D$5),ScoreRanges!E$5,IF(AND(ConversionTable!B22&gt;=ScoreRanges!C$6,ConversionTable!B22&lt;=ScoreRanges!D$6),ScoreRanges!E$6,IF(AND(ConversionTable!B22&gt;=ScoreRanges!C$7,ConversionTable!B22&lt;=ScoreRanges!D$7),ScoreRanges!E$7,IF(AND(ConversionTable!B22&gt;=ScoreRanges!C$8,ConversionTable!B22&lt;=ScoreRanges!D$8),ScoreRanges!E$8,"")))))</f>
        <v/>
      </c>
      <c r="B22" s="72">
        <f t="shared" si="1"/>
        <v>0.20000000000000004</v>
      </c>
      <c r="C22" s="84" t="e">
        <f t="shared" si="0"/>
        <v>#N/A</v>
      </c>
      <c r="D22" s="72" t="e">
        <f t="shared" si="2"/>
        <v>#N/A</v>
      </c>
      <c r="E22" s="17" t="e">
        <f>IF(AND(D22&gt;=ConversionTable!I$4,ConversionTable!D22&lt;=ConversionTable!J$4),ConversionTable!K$4,IF(AND(ConversionTable!D22&gt;=ConversionTable!I$5,ConversionTable!D22&lt;=ConversionTable!J$5),ConversionTable!K$5,IF(AND(ConversionTable!D22&gt;=ConversionTable!I$6,ConversionTable!D22&lt;=ConversionTable!J$6),ConversionTable!K$6,IF(AND(ConversionTable!D22&gt;=ConversionTable!I$7,ConversionTable!D22&lt;=ConversionTable!J$7),ConversionTable!K$7,IF(AND(ConversionTable!D22&gt;=ScoreRanges!J$8,ConversionTable!D22&lt;=ScoreRanges!K$8),ScoreRanges!L$8,"")))))</f>
        <v>#N/A</v>
      </c>
      <c r="H22" s="89"/>
      <c r="N22" s="89"/>
    </row>
    <row r="23" spans="1:14" x14ac:dyDescent="0.25">
      <c r="A23" s="13" t="str">
        <f>IF(AND(B23&gt;=ScoreRanges!C$4,ConversionTable!B23&lt;=ScoreRanges!D$4),ScoreRanges!E$4,IF(AND(ConversionTable!B23&gt;=ScoreRanges!C$5,ConversionTable!B23&lt;=ScoreRanges!D$5),ScoreRanges!E$5,IF(AND(ConversionTable!B23&gt;=ScoreRanges!C$6,ConversionTable!B23&lt;=ScoreRanges!D$6),ScoreRanges!E$6,IF(AND(ConversionTable!B23&gt;=ScoreRanges!C$7,ConversionTable!B23&lt;=ScoreRanges!D$7),ScoreRanges!E$7,IF(AND(ConversionTable!B23&gt;=ScoreRanges!C$8,ConversionTable!B23&lt;=ScoreRanges!D$8),ScoreRanges!E$8,"")))))</f>
        <v/>
      </c>
      <c r="B23" s="72">
        <f t="shared" si="1"/>
        <v>0.21000000000000005</v>
      </c>
      <c r="C23" s="84" t="e">
        <f t="shared" si="0"/>
        <v>#N/A</v>
      </c>
      <c r="D23" s="72" t="e">
        <f t="shared" si="2"/>
        <v>#N/A</v>
      </c>
      <c r="E23" s="17" t="e">
        <f>IF(AND(D23&gt;=ConversionTable!I$4,ConversionTable!D23&lt;=ConversionTable!J$4),ConversionTable!K$4,IF(AND(ConversionTable!D23&gt;=ConversionTable!I$5,ConversionTable!D23&lt;=ConversionTable!J$5),ConversionTable!K$5,IF(AND(ConversionTable!D23&gt;=ConversionTable!I$6,ConversionTable!D23&lt;=ConversionTable!J$6),ConversionTable!K$6,IF(AND(ConversionTable!D23&gt;=ConversionTable!I$7,ConversionTable!D23&lt;=ConversionTable!J$7),ConversionTable!K$7,IF(AND(ConversionTable!D23&gt;=ScoreRanges!J$8,ConversionTable!D23&lt;=ScoreRanges!K$8),ScoreRanges!L$8,"")))))</f>
        <v>#N/A</v>
      </c>
      <c r="H23" s="89" t="s">
        <v>118</v>
      </c>
      <c r="N23" s="89"/>
    </row>
    <row r="24" spans="1:14" x14ac:dyDescent="0.25">
      <c r="A24" s="13" t="str">
        <f>IF(AND(B24&gt;=ScoreRanges!C$4,ConversionTable!B24&lt;=ScoreRanges!D$4),ScoreRanges!E$4,IF(AND(ConversionTable!B24&gt;=ScoreRanges!C$5,ConversionTable!B24&lt;=ScoreRanges!D$5),ScoreRanges!E$5,IF(AND(ConversionTable!B24&gt;=ScoreRanges!C$6,ConversionTable!B24&lt;=ScoreRanges!D$6),ScoreRanges!E$6,IF(AND(ConversionTable!B24&gt;=ScoreRanges!C$7,ConversionTable!B24&lt;=ScoreRanges!D$7),ScoreRanges!E$7,IF(AND(ConversionTable!B24&gt;=ScoreRanges!C$8,ConversionTable!B24&lt;=ScoreRanges!D$8),ScoreRanges!E$8,"")))))</f>
        <v/>
      </c>
      <c r="B24" s="72">
        <f t="shared" si="1"/>
        <v>0.22000000000000006</v>
      </c>
      <c r="C24" s="84" t="e">
        <f t="shared" si="0"/>
        <v>#N/A</v>
      </c>
      <c r="D24" s="72" t="e">
        <f t="shared" si="2"/>
        <v>#N/A</v>
      </c>
      <c r="E24" s="17" t="e">
        <f>IF(AND(D24&gt;=ConversionTable!I$4,ConversionTable!D24&lt;=ConversionTable!J$4),ConversionTable!K$4,IF(AND(ConversionTable!D24&gt;=ConversionTable!I$5,ConversionTable!D24&lt;=ConversionTable!J$5),ConversionTable!K$5,IF(AND(ConversionTable!D24&gt;=ConversionTable!I$6,ConversionTable!D24&lt;=ConversionTable!J$6),ConversionTable!K$6,IF(AND(ConversionTable!D24&gt;=ConversionTable!I$7,ConversionTable!D24&lt;=ConversionTable!J$7),ConversionTable!K$7,IF(AND(ConversionTable!D24&gt;=ScoreRanges!J$8,ConversionTable!D24&lt;=ScoreRanges!K$8),ScoreRanges!L$8,"")))))</f>
        <v>#N/A</v>
      </c>
      <c r="H24" s="89" t="s">
        <v>111</v>
      </c>
      <c r="N24" s="89"/>
    </row>
    <row r="25" spans="1:14" x14ac:dyDescent="0.25">
      <c r="A25" s="13" t="str">
        <f>IF(AND(B25&gt;=ScoreRanges!C$4,ConversionTable!B25&lt;=ScoreRanges!D$4),ScoreRanges!E$4,IF(AND(ConversionTable!B25&gt;=ScoreRanges!C$5,ConversionTable!B25&lt;=ScoreRanges!D$5),ScoreRanges!E$5,IF(AND(ConversionTable!B25&gt;=ScoreRanges!C$6,ConversionTable!B25&lt;=ScoreRanges!D$6),ScoreRanges!E$6,IF(AND(ConversionTable!B25&gt;=ScoreRanges!C$7,ConversionTable!B25&lt;=ScoreRanges!D$7),ScoreRanges!E$7,IF(AND(ConversionTable!B25&gt;=ScoreRanges!C$8,ConversionTable!B25&lt;=ScoreRanges!D$8),ScoreRanges!E$8,"")))))</f>
        <v/>
      </c>
      <c r="B25" s="72">
        <f t="shared" si="1"/>
        <v>0.23000000000000007</v>
      </c>
      <c r="C25" s="84" t="e">
        <f t="shared" si="0"/>
        <v>#N/A</v>
      </c>
      <c r="D25" s="72" t="e">
        <f t="shared" si="2"/>
        <v>#N/A</v>
      </c>
      <c r="E25" s="17" t="e">
        <f>IF(AND(D25&gt;=ConversionTable!I$4,ConversionTable!D25&lt;=ConversionTable!J$4),ConversionTable!K$4,IF(AND(ConversionTable!D25&gt;=ConversionTable!I$5,ConversionTable!D25&lt;=ConversionTable!J$5),ConversionTable!K$5,IF(AND(ConversionTable!D25&gt;=ConversionTable!I$6,ConversionTable!D25&lt;=ConversionTable!J$6),ConversionTable!K$6,IF(AND(ConversionTable!D25&gt;=ConversionTable!I$7,ConversionTable!D25&lt;=ConversionTable!J$7),ConversionTable!K$7,IF(AND(ConversionTable!D25&gt;=ScoreRanges!J$8,ConversionTable!D25&lt;=ScoreRanges!K$8),ScoreRanges!L$8,"")))))</f>
        <v>#N/A</v>
      </c>
      <c r="H25" s="89" t="s">
        <v>112</v>
      </c>
      <c r="N25" s="89"/>
    </row>
    <row r="26" spans="1:14" x14ac:dyDescent="0.25">
      <c r="A26" s="13" t="str">
        <f>IF(AND(B26&gt;=ScoreRanges!C$4,ConversionTable!B26&lt;=ScoreRanges!D$4),ScoreRanges!E$4,IF(AND(ConversionTable!B26&gt;=ScoreRanges!C$5,ConversionTable!B26&lt;=ScoreRanges!D$5),ScoreRanges!E$5,IF(AND(ConversionTable!B26&gt;=ScoreRanges!C$6,ConversionTable!B26&lt;=ScoreRanges!D$6),ScoreRanges!E$6,IF(AND(ConversionTable!B26&gt;=ScoreRanges!C$7,ConversionTable!B26&lt;=ScoreRanges!D$7),ScoreRanges!E$7,IF(AND(ConversionTable!B26&gt;=ScoreRanges!C$8,ConversionTable!B26&lt;=ScoreRanges!D$8),ScoreRanges!E$8,"")))))</f>
        <v/>
      </c>
      <c r="B26" s="72">
        <f t="shared" si="1"/>
        <v>0.24000000000000007</v>
      </c>
      <c r="C26" s="84" t="e">
        <f t="shared" si="0"/>
        <v>#N/A</v>
      </c>
      <c r="D26" s="72" t="e">
        <f t="shared" si="2"/>
        <v>#N/A</v>
      </c>
      <c r="E26" s="17" t="e">
        <f>IF(AND(D26&gt;=ConversionTable!I$4,ConversionTable!D26&lt;=ConversionTable!J$4),ConversionTable!K$4,IF(AND(ConversionTable!D26&gt;=ConversionTable!I$5,ConversionTable!D26&lt;=ConversionTable!J$5),ConversionTable!K$5,IF(AND(ConversionTable!D26&gt;=ConversionTable!I$6,ConversionTable!D26&lt;=ConversionTable!J$6),ConversionTable!K$6,IF(AND(ConversionTable!D26&gt;=ConversionTable!I$7,ConversionTable!D26&lt;=ConversionTable!J$7),ConversionTable!K$7,IF(AND(ConversionTable!D26&gt;=ScoreRanges!J$8,ConversionTable!D26&lt;=ScoreRanges!K$8),ScoreRanges!L$8,"")))))</f>
        <v>#N/A</v>
      </c>
      <c r="H26" s="89" t="s">
        <v>113</v>
      </c>
      <c r="N26" s="89"/>
    </row>
    <row r="27" spans="1:14" x14ac:dyDescent="0.25">
      <c r="A27" s="13" t="str">
        <f>IF(AND(B27&gt;=ScoreRanges!C$4,ConversionTable!B27&lt;=ScoreRanges!D$4),ScoreRanges!E$4,IF(AND(ConversionTable!B27&gt;=ScoreRanges!C$5,ConversionTable!B27&lt;=ScoreRanges!D$5),ScoreRanges!E$5,IF(AND(ConversionTable!B27&gt;=ScoreRanges!C$6,ConversionTable!B27&lt;=ScoreRanges!D$6),ScoreRanges!E$6,IF(AND(ConversionTable!B27&gt;=ScoreRanges!C$7,ConversionTable!B27&lt;=ScoreRanges!D$7),ScoreRanges!E$7,IF(AND(ConversionTable!B27&gt;=ScoreRanges!C$8,ConversionTable!B27&lt;=ScoreRanges!D$8),ScoreRanges!E$8,"")))))</f>
        <v/>
      </c>
      <c r="B27" s="72">
        <f t="shared" si="1"/>
        <v>0.25000000000000006</v>
      </c>
      <c r="C27" s="84" t="e">
        <f t="shared" si="0"/>
        <v>#N/A</v>
      </c>
      <c r="D27" s="72" t="e">
        <f t="shared" si="2"/>
        <v>#N/A</v>
      </c>
      <c r="E27" s="17" t="e">
        <f>IF(AND(D27&gt;=ConversionTable!I$4,ConversionTable!D27&lt;=ConversionTable!J$4),ConversionTable!K$4,IF(AND(ConversionTable!D27&gt;=ConversionTable!I$5,ConversionTable!D27&lt;=ConversionTable!J$5),ConversionTable!K$5,IF(AND(ConversionTable!D27&gt;=ConversionTable!I$6,ConversionTable!D27&lt;=ConversionTable!J$6),ConversionTable!K$6,IF(AND(ConversionTable!D27&gt;=ConversionTable!I$7,ConversionTable!D27&lt;=ConversionTable!J$7),ConversionTable!K$7,IF(AND(ConversionTable!D27&gt;=ScoreRanges!J$8,ConversionTable!D27&lt;=ScoreRanges!K$8),ScoreRanges!L$8,"")))))</f>
        <v>#N/A</v>
      </c>
      <c r="H27" s="89" t="s">
        <v>114</v>
      </c>
      <c r="N27" s="89"/>
    </row>
    <row r="28" spans="1:14" x14ac:dyDescent="0.25">
      <c r="A28" s="13" t="str">
        <f>IF(AND(B28&gt;=ScoreRanges!C$4,ConversionTable!B28&lt;=ScoreRanges!D$4),ScoreRanges!E$4,IF(AND(ConversionTable!B28&gt;=ScoreRanges!C$5,ConversionTable!B28&lt;=ScoreRanges!D$5),ScoreRanges!E$5,IF(AND(ConversionTable!B28&gt;=ScoreRanges!C$6,ConversionTable!B28&lt;=ScoreRanges!D$6),ScoreRanges!E$6,IF(AND(ConversionTable!B28&gt;=ScoreRanges!C$7,ConversionTable!B28&lt;=ScoreRanges!D$7),ScoreRanges!E$7,IF(AND(ConversionTable!B28&gt;=ScoreRanges!C$8,ConversionTable!B28&lt;=ScoreRanges!D$8),ScoreRanges!E$8,"")))))</f>
        <v/>
      </c>
      <c r="B28" s="72">
        <f t="shared" si="1"/>
        <v>0.26000000000000006</v>
      </c>
      <c r="C28" s="84" t="e">
        <f t="shared" si="0"/>
        <v>#N/A</v>
      </c>
      <c r="D28" s="72" t="e">
        <f t="shared" si="2"/>
        <v>#N/A</v>
      </c>
      <c r="E28" s="17" t="e">
        <f>IF(AND(D28&gt;=ConversionTable!I$4,ConversionTable!D28&lt;=ConversionTable!J$4),ConversionTable!K$4,IF(AND(ConversionTable!D28&gt;=ConversionTable!I$5,ConversionTable!D28&lt;=ConversionTable!J$5),ConversionTable!K$5,IF(AND(ConversionTable!D28&gt;=ConversionTable!I$6,ConversionTable!D28&lt;=ConversionTable!J$6),ConversionTable!K$6,IF(AND(ConversionTable!D28&gt;=ConversionTable!I$7,ConversionTable!D28&lt;=ConversionTable!J$7),ConversionTable!K$7,IF(AND(ConversionTable!D28&gt;=ScoreRanges!J$8,ConversionTable!D28&lt;=ScoreRanges!K$8),ScoreRanges!L$8,"")))))</f>
        <v>#N/A</v>
      </c>
      <c r="H28" s="89" t="s">
        <v>115</v>
      </c>
      <c r="N28" s="89"/>
    </row>
    <row r="29" spans="1:14" x14ac:dyDescent="0.25">
      <c r="A29" s="13" t="str">
        <f>IF(AND(B29&gt;=ScoreRanges!C$4,ConversionTable!B29&lt;=ScoreRanges!D$4),ScoreRanges!E$4,IF(AND(ConversionTable!B29&gt;=ScoreRanges!C$5,ConversionTable!B29&lt;=ScoreRanges!D$5),ScoreRanges!E$5,IF(AND(ConversionTable!B29&gt;=ScoreRanges!C$6,ConversionTable!B29&lt;=ScoreRanges!D$6),ScoreRanges!E$6,IF(AND(ConversionTable!B29&gt;=ScoreRanges!C$7,ConversionTable!B29&lt;=ScoreRanges!D$7),ScoreRanges!E$7,IF(AND(ConversionTable!B29&gt;=ScoreRanges!C$8,ConversionTable!B29&lt;=ScoreRanges!D$8),ScoreRanges!E$8,"")))))</f>
        <v/>
      </c>
      <c r="B29" s="72">
        <f t="shared" si="1"/>
        <v>0.27000000000000007</v>
      </c>
      <c r="C29" s="84" t="e">
        <f t="shared" si="0"/>
        <v>#N/A</v>
      </c>
      <c r="D29" s="72" t="e">
        <f t="shared" si="2"/>
        <v>#N/A</v>
      </c>
      <c r="E29" s="17" t="e">
        <f>IF(AND(D29&gt;=ConversionTable!I$4,ConversionTable!D29&lt;=ConversionTable!J$4),ConversionTable!K$4,IF(AND(ConversionTable!D29&gt;=ConversionTable!I$5,ConversionTable!D29&lt;=ConversionTable!J$5),ConversionTable!K$5,IF(AND(ConversionTable!D29&gt;=ConversionTable!I$6,ConversionTable!D29&lt;=ConversionTable!J$6),ConversionTable!K$6,IF(AND(ConversionTable!D29&gt;=ConversionTable!I$7,ConversionTable!D29&lt;=ConversionTable!J$7),ConversionTable!K$7,IF(AND(ConversionTable!D29&gt;=ScoreRanges!J$8,ConversionTable!D29&lt;=ScoreRanges!K$8),ScoreRanges!L$8,"")))))</f>
        <v>#N/A</v>
      </c>
      <c r="H29" s="89"/>
      <c r="I29" s="89"/>
      <c r="J29" s="89"/>
      <c r="K29" s="89"/>
      <c r="L29" s="89"/>
      <c r="M29" s="89"/>
      <c r="N29" s="89"/>
    </row>
    <row r="30" spans="1:14" x14ac:dyDescent="0.25">
      <c r="A30" s="13" t="str">
        <f>IF(AND(B30&gt;=ScoreRanges!C$4,ConversionTable!B30&lt;=ScoreRanges!D$4),ScoreRanges!E$4,IF(AND(ConversionTable!B30&gt;=ScoreRanges!C$5,ConversionTable!B30&lt;=ScoreRanges!D$5),ScoreRanges!E$5,IF(AND(ConversionTable!B30&gt;=ScoreRanges!C$6,ConversionTable!B30&lt;=ScoreRanges!D$6),ScoreRanges!E$6,IF(AND(ConversionTable!B30&gt;=ScoreRanges!C$7,ConversionTable!B30&lt;=ScoreRanges!D$7),ScoreRanges!E$7,IF(AND(ConversionTable!B30&gt;=ScoreRanges!C$8,ConversionTable!B30&lt;=ScoreRanges!D$8),ScoreRanges!E$8,"")))))</f>
        <v/>
      </c>
      <c r="B30" s="72">
        <f t="shared" si="1"/>
        <v>0.28000000000000008</v>
      </c>
      <c r="C30" s="84" t="e">
        <f t="shared" si="0"/>
        <v>#N/A</v>
      </c>
      <c r="D30" s="72" t="e">
        <f t="shared" si="2"/>
        <v>#N/A</v>
      </c>
      <c r="E30" s="17" t="e">
        <f>IF(AND(D30&gt;=ConversionTable!I$4,ConversionTable!D30&lt;=ConversionTable!J$4),ConversionTable!K$4,IF(AND(ConversionTable!D30&gt;=ConversionTable!I$5,ConversionTable!D30&lt;=ConversionTable!J$5),ConversionTable!K$5,IF(AND(ConversionTable!D30&gt;=ConversionTable!I$6,ConversionTable!D30&lt;=ConversionTable!J$6),ConversionTable!K$6,IF(AND(ConversionTable!D30&gt;=ConversionTable!I$7,ConversionTable!D30&lt;=ConversionTable!J$7),ConversionTable!K$7,IF(AND(ConversionTable!D30&gt;=ScoreRanges!J$8,ConversionTable!D30&lt;=ScoreRanges!K$8),ScoreRanges!L$8,"")))))</f>
        <v>#N/A</v>
      </c>
    </row>
    <row r="31" spans="1:14" x14ac:dyDescent="0.25">
      <c r="A31" s="13" t="str">
        <f>IF(AND(B31&gt;=ScoreRanges!C$4,ConversionTable!B31&lt;=ScoreRanges!D$4),ScoreRanges!E$4,IF(AND(ConversionTable!B31&gt;=ScoreRanges!C$5,ConversionTable!B31&lt;=ScoreRanges!D$5),ScoreRanges!E$5,IF(AND(ConversionTable!B31&gt;=ScoreRanges!C$6,ConversionTable!B31&lt;=ScoreRanges!D$6),ScoreRanges!E$6,IF(AND(ConversionTable!B31&gt;=ScoreRanges!C$7,ConversionTable!B31&lt;=ScoreRanges!D$7),ScoreRanges!E$7,IF(AND(ConversionTable!B31&gt;=ScoreRanges!C$8,ConversionTable!B31&lt;=ScoreRanges!D$8),ScoreRanges!E$8,"")))))</f>
        <v/>
      </c>
      <c r="B31" s="72">
        <f t="shared" si="1"/>
        <v>0.29000000000000009</v>
      </c>
      <c r="C31" s="84" t="e">
        <f t="shared" si="0"/>
        <v>#N/A</v>
      </c>
      <c r="D31" s="72" t="e">
        <f t="shared" si="2"/>
        <v>#N/A</v>
      </c>
      <c r="E31" s="17" t="e">
        <f>IF(AND(D31&gt;=ConversionTable!I$4,ConversionTable!D31&lt;=ConversionTable!J$4),ConversionTable!K$4,IF(AND(ConversionTable!D31&gt;=ConversionTable!I$5,ConversionTable!D31&lt;=ConversionTable!J$5),ConversionTable!K$5,IF(AND(ConversionTable!D31&gt;=ConversionTable!I$6,ConversionTable!D31&lt;=ConversionTable!J$6),ConversionTable!K$6,IF(AND(ConversionTable!D31&gt;=ConversionTable!I$7,ConversionTable!D31&lt;=ConversionTable!J$7),ConversionTable!K$7,IF(AND(ConversionTable!D31&gt;=ScoreRanges!J$8,ConversionTable!D31&lt;=ScoreRanges!K$8),ScoreRanges!L$8,"")))))</f>
        <v>#N/A</v>
      </c>
    </row>
    <row r="32" spans="1:14" x14ac:dyDescent="0.25">
      <c r="A32" s="13" t="str">
        <f>IF(AND(B32&gt;=ScoreRanges!C$4,ConversionTable!B32&lt;=ScoreRanges!D$4),ScoreRanges!E$4,IF(AND(ConversionTable!B32&gt;=ScoreRanges!C$5,ConversionTable!B32&lt;=ScoreRanges!D$5),ScoreRanges!E$5,IF(AND(ConversionTable!B32&gt;=ScoreRanges!C$6,ConversionTable!B32&lt;=ScoreRanges!D$6),ScoreRanges!E$6,IF(AND(ConversionTable!B32&gt;=ScoreRanges!C$7,ConversionTable!B32&lt;=ScoreRanges!D$7),ScoreRanges!E$7,IF(AND(ConversionTable!B32&gt;=ScoreRanges!C$8,ConversionTable!B32&lt;=ScoreRanges!D$8),ScoreRanges!E$8,"")))))</f>
        <v/>
      </c>
      <c r="B32" s="72">
        <f t="shared" si="1"/>
        <v>0.3000000000000001</v>
      </c>
      <c r="C32" s="84" t="e">
        <f t="shared" si="0"/>
        <v>#N/A</v>
      </c>
      <c r="D32" s="72" t="e">
        <f t="shared" si="2"/>
        <v>#N/A</v>
      </c>
      <c r="E32" s="17" t="e">
        <f>IF(AND(D32&gt;=ConversionTable!I$4,ConversionTable!D32&lt;=ConversionTable!J$4),ConversionTable!K$4,IF(AND(ConversionTable!D32&gt;=ConversionTable!I$5,ConversionTable!D32&lt;=ConversionTable!J$5),ConversionTable!K$5,IF(AND(ConversionTable!D32&gt;=ConversionTable!I$6,ConversionTable!D32&lt;=ConversionTable!J$6),ConversionTable!K$6,IF(AND(ConversionTable!D32&gt;=ConversionTable!I$7,ConversionTable!D32&lt;=ConversionTable!J$7),ConversionTable!K$7,IF(AND(ConversionTable!D32&gt;=ScoreRanges!J$8,ConversionTable!D32&lt;=ScoreRanges!K$8),ScoreRanges!L$8,"")))))</f>
        <v>#N/A</v>
      </c>
    </row>
    <row r="33" spans="1:5" x14ac:dyDescent="0.25">
      <c r="A33" s="13" t="str">
        <f>IF(AND(B33&gt;=ScoreRanges!C$4,ConversionTable!B33&lt;=ScoreRanges!D$4),ScoreRanges!E$4,IF(AND(ConversionTable!B33&gt;=ScoreRanges!C$5,ConversionTable!B33&lt;=ScoreRanges!D$5),ScoreRanges!E$5,IF(AND(ConversionTable!B33&gt;=ScoreRanges!C$6,ConversionTable!B33&lt;=ScoreRanges!D$6),ScoreRanges!E$6,IF(AND(ConversionTable!B33&gt;=ScoreRanges!C$7,ConversionTable!B33&lt;=ScoreRanges!D$7),ScoreRanges!E$7,IF(AND(ConversionTable!B33&gt;=ScoreRanges!C$8,ConversionTable!B33&lt;=ScoreRanges!D$8),ScoreRanges!E$8,"")))))</f>
        <v/>
      </c>
      <c r="B33" s="72">
        <f t="shared" si="1"/>
        <v>0.31000000000000011</v>
      </c>
      <c r="C33" s="84" t="e">
        <f t="shared" si="0"/>
        <v>#N/A</v>
      </c>
      <c r="D33" s="72" t="e">
        <f t="shared" si="2"/>
        <v>#N/A</v>
      </c>
      <c r="E33" s="17" t="e">
        <f>IF(AND(D33&gt;=ConversionTable!I$4,ConversionTable!D33&lt;=ConversionTable!J$4),ConversionTable!K$4,IF(AND(ConversionTable!D33&gt;=ConversionTable!I$5,ConversionTable!D33&lt;=ConversionTable!J$5),ConversionTable!K$5,IF(AND(ConversionTable!D33&gt;=ConversionTable!I$6,ConversionTable!D33&lt;=ConversionTable!J$6),ConversionTable!K$6,IF(AND(ConversionTable!D33&gt;=ConversionTable!I$7,ConversionTable!D33&lt;=ConversionTable!J$7),ConversionTable!K$7,IF(AND(ConversionTable!D33&gt;=ScoreRanges!J$8,ConversionTable!D33&lt;=ScoreRanges!K$8),ScoreRanges!L$8,"")))))</f>
        <v>#N/A</v>
      </c>
    </row>
    <row r="34" spans="1:5" x14ac:dyDescent="0.25">
      <c r="A34" s="13" t="str">
        <f>IF(AND(B34&gt;=ScoreRanges!C$4,ConversionTable!B34&lt;=ScoreRanges!D$4),ScoreRanges!E$4,IF(AND(ConversionTable!B34&gt;=ScoreRanges!C$5,ConversionTable!B34&lt;=ScoreRanges!D$5),ScoreRanges!E$5,IF(AND(ConversionTable!B34&gt;=ScoreRanges!C$6,ConversionTable!B34&lt;=ScoreRanges!D$6),ScoreRanges!E$6,IF(AND(ConversionTable!B34&gt;=ScoreRanges!C$7,ConversionTable!B34&lt;=ScoreRanges!D$7),ScoreRanges!E$7,IF(AND(ConversionTable!B34&gt;=ScoreRanges!C$8,ConversionTable!B34&lt;=ScoreRanges!D$8),ScoreRanges!E$8,"")))))</f>
        <v/>
      </c>
      <c r="B34" s="72">
        <f t="shared" si="1"/>
        <v>0.32000000000000012</v>
      </c>
      <c r="C34" s="84" t="e">
        <f t="shared" si="0"/>
        <v>#N/A</v>
      </c>
      <c r="D34" s="72" t="e">
        <f t="shared" si="2"/>
        <v>#N/A</v>
      </c>
      <c r="E34" s="17" t="e">
        <f>IF(AND(D34&gt;=ConversionTable!I$4,ConversionTable!D34&lt;=ConversionTable!J$4),ConversionTable!K$4,IF(AND(ConversionTable!D34&gt;=ConversionTable!I$5,ConversionTable!D34&lt;=ConversionTable!J$5),ConversionTable!K$5,IF(AND(ConversionTable!D34&gt;=ConversionTable!I$6,ConversionTable!D34&lt;=ConversionTable!J$6),ConversionTable!K$6,IF(AND(ConversionTable!D34&gt;=ConversionTable!I$7,ConversionTable!D34&lt;=ConversionTable!J$7),ConversionTable!K$7,IF(AND(ConversionTable!D34&gt;=ScoreRanges!J$8,ConversionTable!D34&lt;=ScoreRanges!K$8),ScoreRanges!L$8,"")))))</f>
        <v>#N/A</v>
      </c>
    </row>
    <row r="35" spans="1:5" x14ac:dyDescent="0.25">
      <c r="A35" s="13" t="str">
        <f>IF(AND(B35&gt;=ScoreRanges!C$4,ConversionTable!B35&lt;=ScoreRanges!D$4),ScoreRanges!E$4,IF(AND(ConversionTable!B35&gt;=ScoreRanges!C$5,ConversionTable!B35&lt;=ScoreRanges!D$5),ScoreRanges!E$5,IF(AND(ConversionTable!B35&gt;=ScoreRanges!C$6,ConversionTable!B35&lt;=ScoreRanges!D$6),ScoreRanges!E$6,IF(AND(ConversionTable!B35&gt;=ScoreRanges!C$7,ConversionTable!B35&lt;=ScoreRanges!D$7),ScoreRanges!E$7,IF(AND(ConversionTable!B35&gt;=ScoreRanges!C$8,ConversionTable!B35&lt;=ScoreRanges!D$8),ScoreRanges!E$8,"")))))</f>
        <v/>
      </c>
      <c r="B35" s="72">
        <f t="shared" si="1"/>
        <v>0.33000000000000013</v>
      </c>
      <c r="C35" s="84" t="e">
        <f t="shared" si="0"/>
        <v>#N/A</v>
      </c>
      <c r="D35" s="72" t="e">
        <f t="shared" si="2"/>
        <v>#N/A</v>
      </c>
      <c r="E35" s="17" t="e">
        <f>IF(AND(D35&gt;=ConversionTable!I$4,ConversionTable!D35&lt;=ConversionTable!J$4),ConversionTable!K$4,IF(AND(ConversionTable!D35&gt;=ConversionTable!I$5,ConversionTable!D35&lt;=ConversionTable!J$5),ConversionTable!K$5,IF(AND(ConversionTable!D35&gt;=ConversionTable!I$6,ConversionTable!D35&lt;=ConversionTable!J$6),ConversionTable!K$6,IF(AND(ConversionTable!D35&gt;=ConversionTable!I$7,ConversionTable!D35&lt;=ConversionTable!J$7),ConversionTable!K$7,IF(AND(ConversionTable!D35&gt;=ScoreRanges!J$8,ConversionTable!D35&lt;=ScoreRanges!K$8),ScoreRanges!L$8,"")))))</f>
        <v>#N/A</v>
      </c>
    </row>
    <row r="36" spans="1:5" x14ac:dyDescent="0.25">
      <c r="A36" s="13" t="str">
        <f>IF(AND(B36&gt;=ScoreRanges!C$4,ConversionTable!B36&lt;=ScoreRanges!D$4),ScoreRanges!E$4,IF(AND(ConversionTable!B36&gt;=ScoreRanges!C$5,ConversionTable!B36&lt;=ScoreRanges!D$5),ScoreRanges!E$5,IF(AND(ConversionTable!B36&gt;=ScoreRanges!C$6,ConversionTable!B36&lt;=ScoreRanges!D$6),ScoreRanges!E$6,IF(AND(ConversionTable!B36&gt;=ScoreRanges!C$7,ConversionTable!B36&lt;=ScoreRanges!D$7),ScoreRanges!E$7,IF(AND(ConversionTable!B36&gt;=ScoreRanges!C$8,ConversionTable!B36&lt;=ScoreRanges!D$8),ScoreRanges!E$8,"")))))</f>
        <v/>
      </c>
      <c r="B36" s="72">
        <f t="shared" si="1"/>
        <v>0.34000000000000014</v>
      </c>
      <c r="C36" s="84" t="e">
        <f t="shared" si="0"/>
        <v>#N/A</v>
      </c>
      <c r="D36" s="72" t="e">
        <f t="shared" si="2"/>
        <v>#N/A</v>
      </c>
      <c r="E36" s="17" t="e">
        <f>IF(AND(D36&gt;=ConversionTable!I$4,ConversionTable!D36&lt;=ConversionTable!J$4),ConversionTable!K$4,IF(AND(ConversionTable!D36&gt;=ConversionTable!I$5,ConversionTable!D36&lt;=ConversionTable!J$5),ConversionTable!K$5,IF(AND(ConversionTable!D36&gt;=ConversionTable!I$6,ConversionTable!D36&lt;=ConversionTable!J$6),ConversionTable!K$6,IF(AND(ConversionTable!D36&gt;=ConversionTable!I$7,ConversionTable!D36&lt;=ConversionTable!J$7),ConversionTable!K$7,IF(AND(ConversionTable!D36&gt;=ScoreRanges!J$8,ConversionTable!D36&lt;=ScoreRanges!K$8),ScoreRanges!L$8,"")))))</f>
        <v>#N/A</v>
      </c>
    </row>
    <row r="37" spans="1:5" x14ac:dyDescent="0.25">
      <c r="A37" s="13" t="str">
        <f>IF(AND(B37&gt;=ScoreRanges!C$4,ConversionTable!B37&lt;=ScoreRanges!D$4),ScoreRanges!E$4,IF(AND(ConversionTable!B37&gt;=ScoreRanges!C$5,ConversionTable!B37&lt;=ScoreRanges!D$5),ScoreRanges!E$5,IF(AND(ConversionTable!B37&gt;=ScoreRanges!C$6,ConversionTable!B37&lt;=ScoreRanges!D$6),ScoreRanges!E$6,IF(AND(ConversionTable!B37&gt;=ScoreRanges!C$7,ConversionTable!B37&lt;=ScoreRanges!D$7),ScoreRanges!E$7,IF(AND(ConversionTable!B37&gt;=ScoreRanges!C$8,ConversionTable!B37&lt;=ScoreRanges!D$8),ScoreRanges!E$8,"")))))</f>
        <v/>
      </c>
      <c r="B37" s="72">
        <f t="shared" si="1"/>
        <v>0.35000000000000014</v>
      </c>
      <c r="C37" s="84" t="e">
        <f t="shared" si="0"/>
        <v>#N/A</v>
      </c>
      <c r="D37" s="72" t="e">
        <f t="shared" si="2"/>
        <v>#N/A</v>
      </c>
      <c r="E37" s="17" t="e">
        <f>IF(AND(D37&gt;=ConversionTable!I$4,ConversionTable!D37&lt;=ConversionTable!J$4),ConversionTable!K$4,IF(AND(ConversionTable!D37&gt;=ConversionTable!I$5,ConversionTable!D37&lt;=ConversionTable!J$5),ConversionTable!K$5,IF(AND(ConversionTable!D37&gt;=ConversionTable!I$6,ConversionTable!D37&lt;=ConversionTable!J$6),ConversionTable!K$6,IF(AND(ConversionTable!D37&gt;=ConversionTable!I$7,ConversionTable!D37&lt;=ConversionTable!J$7),ConversionTable!K$7,IF(AND(ConversionTable!D37&gt;=ScoreRanges!J$8,ConversionTable!D37&lt;=ScoreRanges!K$8),ScoreRanges!L$8,"")))))</f>
        <v>#N/A</v>
      </c>
    </row>
    <row r="38" spans="1:5" x14ac:dyDescent="0.25">
      <c r="A38" s="13" t="str">
        <f>IF(AND(B38&gt;=ScoreRanges!C$4,ConversionTable!B38&lt;=ScoreRanges!D$4),ScoreRanges!E$4,IF(AND(ConversionTable!B38&gt;=ScoreRanges!C$5,ConversionTable!B38&lt;=ScoreRanges!D$5),ScoreRanges!E$5,IF(AND(ConversionTable!B38&gt;=ScoreRanges!C$6,ConversionTable!B38&lt;=ScoreRanges!D$6),ScoreRanges!E$6,IF(AND(ConversionTable!B38&gt;=ScoreRanges!C$7,ConversionTable!B38&lt;=ScoreRanges!D$7),ScoreRanges!E$7,IF(AND(ConversionTable!B38&gt;=ScoreRanges!C$8,ConversionTable!B38&lt;=ScoreRanges!D$8),ScoreRanges!E$8,"")))))</f>
        <v/>
      </c>
      <c r="B38" s="72">
        <f t="shared" si="1"/>
        <v>0.36000000000000015</v>
      </c>
      <c r="C38" s="84" t="e">
        <f t="shared" si="0"/>
        <v>#N/A</v>
      </c>
      <c r="D38" s="72" t="e">
        <f t="shared" si="2"/>
        <v>#N/A</v>
      </c>
      <c r="E38" s="17" t="e">
        <f>IF(AND(D38&gt;=ConversionTable!I$4,ConversionTable!D38&lt;=ConversionTable!J$4),ConversionTable!K$4,IF(AND(ConversionTable!D38&gt;=ConversionTable!I$5,ConversionTable!D38&lt;=ConversionTable!J$5),ConversionTable!K$5,IF(AND(ConversionTable!D38&gt;=ConversionTable!I$6,ConversionTable!D38&lt;=ConversionTable!J$6),ConversionTable!K$6,IF(AND(ConversionTable!D38&gt;=ConversionTable!I$7,ConversionTable!D38&lt;=ConversionTable!J$7),ConversionTable!K$7,IF(AND(ConversionTable!D38&gt;=ScoreRanges!J$8,ConversionTable!D38&lt;=ScoreRanges!K$8),ScoreRanges!L$8,"")))))</f>
        <v>#N/A</v>
      </c>
    </row>
    <row r="39" spans="1:5" x14ac:dyDescent="0.25">
      <c r="A39" s="13" t="str">
        <f>IF(AND(B39&gt;=ScoreRanges!C$4,ConversionTable!B39&lt;=ScoreRanges!D$4),ScoreRanges!E$4,IF(AND(ConversionTable!B39&gt;=ScoreRanges!C$5,ConversionTable!B39&lt;=ScoreRanges!D$5),ScoreRanges!E$5,IF(AND(ConversionTable!B39&gt;=ScoreRanges!C$6,ConversionTable!B39&lt;=ScoreRanges!D$6),ScoreRanges!E$6,IF(AND(ConversionTable!B39&gt;=ScoreRanges!C$7,ConversionTable!B39&lt;=ScoreRanges!D$7),ScoreRanges!E$7,IF(AND(ConversionTable!B39&gt;=ScoreRanges!C$8,ConversionTable!B39&lt;=ScoreRanges!D$8),ScoreRanges!E$8,"")))))</f>
        <v/>
      </c>
      <c r="B39" s="72">
        <f t="shared" si="1"/>
        <v>0.37000000000000016</v>
      </c>
      <c r="C39" s="84" t="e">
        <f t="shared" si="0"/>
        <v>#N/A</v>
      </c>
      <c r="D39" s="72" t="e">
        <f t="shared" si="2"/>
        <v>#N/A</v>
      </c>
      <c r="E39" s="17" t="e">
        <f>IF(AND(D39&gt;=ConversionTable!I$4,ConversionTable!D39&lt;=ConversionTable!J$4),ConversionTable!K$4,IF(AND(ConversionTable!D39&gt;=ConversionTable!I$5,ConversionTable!D39&lt;=ConversionTable!J$5),ConversionTable!K$5,IF(AND(ConversionTable!D39&gt;=ConversionTable!I$6,ConversionTable!D39&lt;=ConversionTable!J$6),ConversionTable!K$6,IF(AND(ConversionTable!D39&gt;=ConversionTable!I$7,ConversionTable!D39&lt;=ConversionTable!J$7),ConversionTable!K$7,IF(AND(ConversionTable!D39&gt;=ScoreRanges!J$8,ConversionTable!D39&lt;=ScoreRanges!K$8),ScoreRanges!L$8,"")))))</f>
        <v>#N/A</v>
      </c>
    </row>
    <row r="40" spans="1:5" x14ac:dyDescent="0.25">
      <c r="A40" s="13" t="str">
        <f>IF(AND(B40&gt;=ScoreRanges!C$4,ConversionTable!B40&lt;=ScoreRanges!D$4),ScoreRanges!E$4,IF(AND(ConversionTable!B40&gt;=ScoreRanges!C$5,ConversionTable!B40&lt;=ScoreRanges!D$5),ScoreRanges!E$5,IF(AND(ConversionTable!B40&gt;=ScoreRanges!C$6,ConversionTable!B40&lt;=ScoreRanges!D$6),ScoreRanges!E$6,IF(AND(ConversionTable!B40&gt;=ScoreRanges!C$7,ConversionTable!B40&lt;=ScoreRanges!D$7),ScoreRanges!E$7,IF(AND(ConversionTable!B40&gt;=ScoreRanges!C$8,ConversionTable!B40&lt;=ScoreRanges!D$8),ScoreRanges!E$8,"")))))</f>
        <v/>
      </c>
      <c r="B40" s="72">
        <f t="shared" si="1"/>
        <v>0.38000000000000017</v>
      </c>
      <c r="C40" s="84" t="e">
        <f t="shared" si="0"/>
        <v>#N/A</v>
      </c>
      <c r="D40" s="72" t="e">
        <f t="shared" si="2"/>
        <v>#N/A</v>
      </c>
      <c r="E40" s="17" t="e">
        <f>IF(AND(D40&gt;=ConversionTable!I$4,ConversionTable!D40&lt;=ConversionTable!J$4),ConversionTable!K$4,IF(AND(ConversionTable!D40&gt;=ConversionTable!I$5,ConversionTable!D40&lt;=ConversionTable!J$5),ConversionTable!K$5,IF(AND(ConversionTable!D40&gt;=ConversionTable!I$6,ConversionTable!D40&lt;=ConversionTable!J$6),ConversionTable!K$6,IF(AND(ConversionTable!D40&gt;=ConversionTable!I$7,ConversionTable!D40&lt;=ConversionTable!J$7),ConversionTable!K$7,IF(AND(ConversionTable!D40&gt;=ScoreRanges!J$8,ConversionTable!D40&lt;=ScoreRanges!K$8),ScoreRanges!L$8,"")))))</f>
        <v>#N/A</v>
      </c>
    </row>
    <row r="41" spans="1:5" x14ac:dyDescent="0.25">
      <c r="A41" s="13" t="str">
        <f>IF(AND(B41&gt;=ScoreRanges!C$4,ConversionTable!B41&lt;=ScoreRanges!D$4),ScoreRanges!E$4,IF(AND(ConversionTable!B41&gt;=ScoreRanges!C$5,ConversionTable!B41&lt;=ScoreRanges!D$5),ScoreRanges!E$5,IF(AND(ConversionTable!B41&gt;=ScoreRanges!C$6,ConversionTable!B41&lt;=ScoreRanges!D$6),ScoreRanges!E$6,IF(AND(ConversionTable!B41&gt;=ScoreRanges!C$7,ConversionTable!B41&lt;=ScoreRanges!D$7),ScoreRanges!E$7,IF(AND(ConversionTable!B41&gt;=ScoreRanges!C$8,ConversionTable!B41&lt;=ScoreRanges!D$8),ScoreRanges!E$8,"")))))</f>
        <v/>
      </c>
      <c r="B41" s="72">
        <f t="shared" si="1"/>
        <v>0.39000000000000018</v>
      </c>
      <c r="C41" s="84" t="e">
        <f t="shared" si="0"/>
        <v>#N/A</v>
      </c>
      <c r="D41" s="72" t="e">
        <f t="shared" si="2"/>
        <v>#N/A</v>
      </c>
      <c r="E41" s="17" t="e">
        <f>IF(AND(D41&gt;=ConversionTable!I$4,ConversionTable!D41&lt;=ConversionTable!J$4),ConversionTable!K$4,IF(AND(ConversionTable!D41&gt;=ConversionTable!I$5,ConversionTable!D41&lt;=ConversionTable!J$5),ConversionTable!K$5,IF(AND(ConversionTable!D41&gt;=ConversionTable!I$6,ConversionTable!D41&lt;=ConversionTable!J$6),ConversionTable!K$6,IF(AND(ConversionTable!D41&gt;=ConversionTable!I$7,ConversionTable!D41&lt;=ConversionTable!J$7),ConversionTable!K$7,IF(AND(ConversionTable!D41&gt;=ScoreRanges!J$8,ConversionTable!D41&lt;=ScoreRanges!K$8),ScoreRanges!L$8,"")))))</f>
        <v>#N/A</v>
      </c>
    </row>
    <row r="42" spans="1:5" x14ac:dyDescent="0.25">
      <c r="A42" s="13" t="str">
        <f>IF(AND(B42&gt;=ScoreRanges!C$4,ConversionTable!B42&lt;=ScoreRanges!D$4),ScoreRanges!E$4,IF(AND(ConversionTable!B42&gt;=ScoreRanges!C$5,ConversionTable!B42&lt;=ScoreRanges!D$5),ScoreRanges!E$5,IF(AND(ConversionTable!B42&gt;=ScoreRanges!C$6,ConversionTable!B42&lt;=ScoreRanges!D$6),ScoreRanges!E$6,IF(AND(ConversionTable!B42&gt;=ScoreRanges!C$7,ConversionTable!B42&lt;=ScoreRanges!D$7),ScoreRanges!E$7,IF(AND(ConversionTable!B42&gt;=ScoreRanges!C$8,ConversionTable!B42&lt;=ScoreRanges!D$8),ScoreRanges!E$8,"")))))</f>
        <v/>
      </c>
      <c r="B42" s="72">
        <f t="shared" si="1"/>
        <v>0.40000000000000019</v>
      </c>
      <c r="C42" s="84" t="e">
        <f t="shared" si="0"/>
        <v>#N/A</v>
      </c>
      <c r="D42" s="72" t="e">
        <f t="shared" si="2"/>
        <v>#N/A</v>
      </c>
      <c r="E42" s="17" t="e">
        <f>IF(AND(D42&gt;=ConversionTable!I$4,ConversionTable!D42&lt;=ConversionTable!J$4),ConversionTable!K$4,IF(AND(ConversionTable!D42&gt;=ConversionTable!I$5,ConversionTable!D42&lt;=ConversionTable!J$5),ConversionTable!K$5,IF(AND(ConversionTable!D42&gt;=ConversionTable!I$6,ConversionTable!D42&lt;=ConversionTable!J$6),ConversionTable!K$6,IF(AND(ConversionTable!D42&gt;=ConversionTable!I$7,ConversionTable!D42&lt;=ConversionTable!J$7),ConversionTable!K$7,IF(AND(ConversionTable!D42&gt;=ScoreRanges!J$8,ConversionTable!D42&lt;=ScoreRanges!K$8),ScoreRanges!L$8,"")))))</f>
        <v>#N/A</v>
      </c>
    </row>
    <row r="43" spans="1:5" x14ac:dyDescent="0.25">
      <c r="A43" s="13" t="str">
        <f>IF(AND(B43&gt;=ScoreRanges!C$4,ConversionTable!B43&lt;=ScoreRanges!D$4),ScoreRanges!E$4,IF(AND(ConversionTable!B43&gt;=ScoreRanges!C$5,ConversionTable!B43&lt;=ScoreRanges!D$5),ScoreRanges!E$5,IF(AND(ConversionTable!B43&gt;=ScoreRanges!C$6,ConversionTable!B43&lt;=ScoreRanges!D$6),ScoreRanges!E$6,IF(AND(ConversionTable!B43&gt;=ScoreRanges!C$7,ConversionTable!B43&lt;=ScoreRanges!D$7),ScoreRanges!E$7,IF(AND(ConversionTable!B43&gt;=ScoreRanges!C$8,ConversionTable!B43&lt;=ScoreRanges!D$8),ScoreRanges!E$8,"")))))</f>
        <v/>
      </c>
      <c r="B43" s="72">
        <f t="shared" si="1"/>
        <v>0.4100000000000002</v>
      </c>
      <c r="C43" s="84" t="e">
        <f t="shared" si="0"/>
        <v>#N/A</v>
      </c>
      <c r="D43" s="72" t="e">
        <f t="shared" si="2"/>
        <v>#N/A</v>
      </c>
      <c r="E43" s="17" t="e">
        <f>IF(AND(D43&gt;=ConversionTable!I$4,ConversionTable!D43&lt;=ConversionTable!J$4),ConversionTable!K$4,IF(AND(ConversionTable!D43&gt;=ConversionTable!I$5,ConversionTable!D43&lt;=ConversionTable!J$5),ConversionTable!K$5,IF(AND(ConversionTable!D43&gt;=ConversionTable!I$6,ConversionTable!D43&lt;=ConversionTable!J$6),ConversionTable!K$6,IF(AND(ConversionTable!D43&gt;=ConversionTable!I$7,ConversionTable!D43&lt;=ConversionTable!J$7),ConversionTable!K$7,IF(AND(ConversionTable!D43&gt;=ScoreRanges!J$8,ConversionTable!D43&lt;=ScoreRanges!K$8),ScoreRanges!L$8,"")))))</f>
        <v>#N/A</v>
      </c>
    </row>
    <row r="44" spans="1:5" x14ac:dyDescent="0.25">
      <c r="A44" s="13" t="str">
        <f>IF(AND(B44&gt;=ScoreRanges!C$4,ConversionTable!B44&lt;=ScoreRanges!D$4),ScoreRanges!E$4,IF(AND(ConversionTable!B44&gt;=ScoreRanges!C$5,ConversionTable!B44&lt;=ScoreRanges!D$5),ScoreRanges!E$5,IF(AND(ConversionTable!B44&gt;=ScoreRanges!C$6,ConversionTable!B44&lt;=ScoreRanges!D$6),ScoreRanges!E$6,IF(AND(ConversionTable!B44&gt;=ScoreRanges!C$7,ConversionTable!B44&lt;=ScoreRanges!D$7),ScoreRanges!E$7,IF(AND(ConversionTable!B44&gt;=ScoreRanges!C$8,ConversionTable!B44&lt;=ScoreRanges!D$8),ScoreRanges!E$8,"")))))</f>
        <v/>
      </c>
      <c r="B44" s="72">
        <f t="shared" si="1"/>
        <v>0.42000000000000021</v>
      </c>
      <c r="C44" s="84" t="e">
        <f t="shared" si="0"/>
        <v>#N/A</v>
      </c>
      <c r="D44" s="72" t="e">
        <f t="shared" si="2"/>
        <v>#N/A</v>
      </c>
      <c r="E44" s="17" t="e">
        <f>IF(AND(D44&gt;=ConversionTable!I$4,ConversionTable!D44&lt;=ConversionTable!J$4),ConversionTable!K$4,IF(AND(ConversionTable!D44&gt;=ConversionTable!I$5,ConversionTable!D44&lt;=ConversionTable!J$5),ConversionTable!K$5,IF(AND(ConversionTable!D44&gt;=ConversionTable!I$6,ConversionTable!D44&lt;=ConversionTable!J$6),ConversionTable!K$6,IF(AND(ConversionTable!D44&gt;=ConversionTable!I$7,ConversionTable!D44&lt;=ConversionTable!J$7),ConversionTable!K$7,IF(AND(ConversionTable!D44&gt;=ScoreRanges!J$8,ConversionTable!D44&lt;=ScoreRanges!K$8),ScoreRanges!L$8,"")))))</f>
        <v>#N/A</v>
      </c>
    </row>
    <row r="45" spans="1:5" x14ac:dyDescent="0.25">
      <c r="A45" s="13" t="str">
        <f>IF(AND(B45&gt;=ScoreRanges!C$4,ConversionTable!B45&lt;=ScoreRanges!D$4),ScoreRanges!E$4,IF(AND(ConversionTable!B45&gt;=ScoreRanges!C$5,ConversionTable!B45&lt;=ScoreRanges!D$5),ScoreRanges!E$5,IF(AND(ConversionTable!B45&gt;=ScoreRanges!C$6,ConversionTable!B45&lt;=ScoreRanges!D$6),ScoreRanges!E$6,IF(AND(ConversionTable!B45&gt;=ScoreRanges!C$7,ConversionTable!B45&lt;=ScoreRanges!D$7),ScoreRanges!E$7,IF(AND(ConversionTable!B45&gt;=ScoreRanges!C$8,ConversionTable!B45&lt;=ScoreRanges!D$8),ScoreRanges!E$8,"")))))</f>
        <v/>
      </c>
      <c r="B45" s="72">
        <f t="shared" si="1"/>
        <v>0.43000000000000022</v>
      </c>
      <c r="C45" s="84" t="e">
        <f t="shared" si="0"/>
        <v>#N/A</v>
      </c>
      <c r="D45" s="72" t="e">
        <f t="shared" si="2"/>
        <v>#N/A</v>
      </c>
      <c r="E45" s="17" t="e">
        <f>IF(AND(D45&gt;=ConversionTable!I$4,ConversionTable!D45&lt;=ConversionTable!J$4),ConversionTable!K$4,IF(AND(ConversionTable!D45&gt;=ConversionTable!I$5,ConversionTable!D45&lt;=ConversionTable!J$5),ConversionTable!K$5,IF(AND(ConversionTable!D45&gt;=ConversionTable!I$6,ConversionTable!D45&lt;=ConversionTable!J$6),ConversionTable!K$6,IF(AND(ConversionTable!D45&gt;=ConversionTable!I$7,ConversionTable!D45&lt;=ConversionTable!J$7),ConversionTable!K$7,IF(AND(ConversionTable!D45&gt;=ScoreRanges!J$8,ConversionTable!D45&lt;=ScoreRanges!K$8),ScoreRanges!L$8,"")))))</f>
        <v>#N/A</v>
      </c>
    </row>
    <row r="46" spans="1:5" x14ac:dyDescent="0.25">
      <c r="A46" s="13" t="str">
        <f>IF(AND(B46&gt;=ScoreRanges!C$4,ConversionTable!B46&lt;=ScoreRanges!D$4),ScoreRanges!E$4,IF(AND(ConversionTable!B46&gt;=ScoreRanges!C$5,ConversionTable!B46&lt;=ScoreRanges!D$5),ScoreRanges!E$5,IF(AND(ConversionTable!B46&gt;=ScoreRanges!C$6,ConversionTable!B46&lt;=ScoreRanges!D$6),ScoreRanges!E$6,IF(AND(ConversionTable!B46&gt;=ScoreRanges!C$7,ConversionTable!B46&lt;=ScoreRanges!D$7),ScoreRanges!E$7,IF(AND(ConversionTable!B46&gt;=ScoreRanges!C$8,ConversionTable!B46&lt;=ScoreRanges!D$8),ScoreRanges!E$8,"")))))</f>
        <v/>
      </c>
      <c r="B46" s="72">
        <f t="shared" si="1"/>
        <v>0.44000000000000022</v>
      </c>
      <c r="C46" s="84" t="e">
        <f t="shared" si="0"/>
        <v>#N/A</v>
      </c>
      <c r="D46" s="72" t="e">
        <f t="shared" si="2"/>
        <v>#N/A</v>
      </c>
      <c r="E46" s="17" t="e">
        <f>IF(AND(D46&gt;=ConversionTable!I$4,ConversionTable!D46&lt;=ConversionTable!J$4),ConversionTable!K$4,IF(AND(ConversionTable!D46&gt;=ConversionTable!I$5,ConversionTable!D46&lt;=ConversionTable!J$5),ConversionTable!K$5,IF(AND(ConversionTable!D46&gt;=ConversionTable!I$6,ConversionTable!D46&lt;=ConversionTable!J$6),ConversionTable!K$6,IF(AND(ConversionTable!D46&gt;=ConversionTable!I$7,ConversionTable!D46&lt;=ConversionTable!J$7),ConversionTable!K$7,IF(AND(ConversionTable!D46&gt;=ScoreRanges!J$8,ConversionTable!D46&lt;=ScoreRanges!K$8),ScoreRanges!L$8,"")))))</f>
        <v>#N/A</v>
      </c>
    </row>
    <row r="47" spans="1:5" x14ac:dyDescent="0.25">
      <c r="A47" s="13" t="str">
        <f>IF(AND(B47&gt;=ScoreRanges!C$4,ConversionTable!B47&lt;=ScoreRanges!D$4),ScoreRanges!E$4,IF(AND(ConversionTable!B47&gt;=ScoreRanges!C$5,ConversionTable!B47&lt;=ScoreRanges!D$5),ScoreRanges!E$5,IF(AND(ConversionTable!B47&gt;=ScoreRanges!C$6,ConversionTable!B47&lt;=ScoreRanges!D$6),ScoreRanges!E$6,IF(AND(ConversionTable!B47&gt;=ScoreRanges!C$7,ConversionTable!B47&lt;=ScoreRanges!D$7),ScoreRanges!E$7,IF(AND(ConversionTable!B47&gt;=ScoreRanges!C$8,ConversionTable!B47&lt;=ScoreRanges!D$8),ScoreRanges!E$8,"")))))</f>
        <v/>
      </c>
      <c r="B47" s="72">
        <f t="shared" si="1"/>
        <v>0.45000000000000023</v>
      </c>
      <c r="C47" s="84" t="e">
        <f t="shared" si="0"/>
        <v>#N/A</v>
      </c>
      <c r="D47" s="72" t="e">
        <f t="shared" si="2"/>
        <v>#N/A</v>
      </c>
      <c r="E47" s="17" t="e">
        <f>IF(AND(D47&gt;=ConversionTable!I$4,ConversionTable!D47&lt;=ConversionTable!J$4),ConversionTable!K$4,IF(AND(ConversionTable!D47&gt;=ConversionTable!I$5,ConversionTable!D47&lt;=ConversionTable!J$5),ConversionTable!K$5,IF(AND(ConversionTable!D47&gt;=ConversionTable!I$6,ConversionTable!D47&lt;=ConversionTable!J$6),ConversionTable!K$6,IF(AND(ConversionTable!D47&gt;=ConversionTable!I$7,ConversionTable!D47&lt;=ConversionTable!J$7),ConversionTable!K$7,IF(AND(ConversionTable!D47&gt;=ScoreRanges!J$8,ConversionTable!D47&lt;=ScoreRanges!K$8),ScoreRanges!L$8,"")))))</f>
        <v>#N/A</v>
      </c>
    </row>
    <row r="48" spans="1:5" x14ac:dyDescent="0.25">
      <c r="A48" s="13" t="str">
        <f>IF(AND(B48&gt;=ScoreRanges!C$4,ConversionTable!B48&lt;=ScoreRanges!D$4),ScoreRanges!E$4,IF(AND(ConversionTable!B48&gt;=ScoreRanges!C$5,ConversionTable!B48&lt;=ScoreRanges!D$5),ScoreRanges!E$5,IF(AND(ConversionTable!B48&gt;=ScoreRanges!C$6,ConversionTable!B48&lt;=ScoreRanges!D$6),ScoreRanges!E$6,IF(AND(ConversionTable!B48&gt;=ScoreRanges!C$7,ConversionTable!B48&lt;=ScoreRanges!D$7),ScoreRanges!E$7,IF(AND(ConversionTable!B48&gt;=ScoreRanges!C$8,ConversionTable!B48&lt;=ScoreRanges!D$8),ScoreRanges!E$8,"")))))</f>
        <v/>
      </c>
      <c r="B48" s="72">
        <f t="shared" si="1"/>
        <v>0.46000000000000024</v>
      </c>
      <c r="C48" s="84" t="e">
        <f t="shared" si="0"/>
        <v>#N/A</v>
      </c>
      <c r="D48" s="72" t="e">
        <f t="shared" si="2"/>
        <v>#N/A</v>
      </c>
      <c r="E48" s="17" t="e">
        <f>IF(AND(D48&gt;=ConversionTable!I$4,ConversionTable!D48&lt;=ConversionTable!J$4),ConversionTable!K$4,IF(AND(ConversionTable!D48&gt;=ConversionTable!I$5,ConversionTable!D48&lt;=ConversionTable!J$5),ConversionTable!K$5,IF(AND(ConversionTable!D48&gt;=ConversionTable!I$6,ConversionTable!D48&lt;=ConversionTable!J$6),ConversionTable!K$6,IF(AND(ConversionTable!D48&gt;=ConversionTable!I$7,ConversionTable!D48&lt;=ConversionTable!J$7),ConversionTable!K$7,IF(AND(ConversionTable!D48&gt;=ScoreRanges!J$8,ConversionTable!D48&lt;=ScoreRanges!K$8),ScoreRanges!L$8,"")))))</f>
        <v>#N/A</v>
      </c>
    </row>
    <row r="49" spans="1:5" x14ac:dyDescent="0.25">
      <c r="A49" s="13" t="str">
        <f>IF(AND(B49&gt;=ScoreRanges!C$4,ConversionTable!B49&lt;=ScoreRanges!D$4),ScoreRanges!E$4,IF(AND(ConversionTable!B49&gt;=ScoreRanges!C$5,ConversionTable!B49&lt;=ScoreRanges!D$5),ScoreRanges!E$5,IF(AND(ConversionTable!B49&gt;=ScoreRanges!C$6,ConversionTable!B49&lt;=ScoreRanges!D$6),ScoreRanges!E$6,IF(AND(ConversionTable!B49&gt;=ScoreRanges!C$7,ConversionTable!B49&lt;=ScoreRanges!D$7),ScoreRanges!E$7,IF(AND(ConversionTable!B49&gt;=ScoreRanges!C$8,ConversionTable!B49&lt;=ScoreRanges!D$8),ScoreRanges!E$8,"")))))</f>
        <v/>
      </c>
      <c r="B49" s="72">
        <f t="shared" si="1"/>
        <v>0.47000000000000025</v>
      </c>
      <c r="C49" s="84" t="e">
        <f t="shared" si="0"/>
        <v>#N/A</v>
      </c>
      <c r="D49" s="72" t="e">
        <f t="shared" si="2"/>
        <v>#N/A</v>
      </c>
      <c r="E49" s="17" t="e">
        <f>IF(AND(D49&gt;=ConversionTable!I$4,ConversionTable!D49&lt;=ConversionTable!J$4),ConversionTable!K$4,IF(AND(ConversionTable!D49&gt;=ConversionTable!I$5,ConversionTable!D49&lt;=ConversionTable!J$5),ConversionTable!K$5,IF(AND(ConversionTable!D49&gt;=ConversionTable!I$6,ConversionTable!D49&lt;=ConversionTable!J$6),ConversionTable!K$6,IF(AND(ConversionTable!D49&gt;=ConversionTable!I$7,ConversionTable!D49&lt;=ConversionTable!J$7),ConversionTable!K$7,IF(AND(ConversionTable!D49&gt;=ScoreRanges!J$8,ConversionTable!D49&lt;=ScoreRanges!K$8),ScoreRanges!L$8,"")))))</f>
        <v>#N/A</v>
      </c>
    </row>
    <row r="50" spans="1:5" x14ac:dyDescent="0.25">
      <c r="A50" s="13" t="str">
        <f>IF(AND(B50&gt;=ScoreRanges!C$4,ConversionTable!B50&lt;=ScoreRanges!D$4),ScoreRanges!E$4,IF(AND(ConversionTable!B50&gt;=ScoreRanges!C$5,ConversionTable!B50&lt;=ScoreRanges!D$5),ScoreRanges!E$5,IF(AND(ConversionTable!B50&gt;=ScoreRanges!C$6,ConversionTable!B50&lt;=ScoreRanges!D$6),ScoreRanges!E$6,IF(AND(ConversionTable!B50&gt;=ScoreRanges!C$7,ConversionTable!B50&lt;=ScoreRanges!D$7),ScoreRanges!E$7,IF(AND(ConversionTable!B50&gt;=ScoreRanges!C$8,ConversionTable!B50&lt;=ScoreRanges!D$8),ScoreRanges!E$8,"")))))</f>
        <v/>
      </c>
      <c r="B50" s="72">
        <f t="shared" si="1"/>
        <v>0.48000000000000026</v>
      </c>
      <c r="C50" s="84" t="e">
        <f t="shared" si="0"/>
        <v>#N/A</v>
      </c>
      <c r="D50" s="72" t="e">
        <f t="shared" si="2"/>
        <v>#N/A</v>
      </c>
      <c r="E50" s="17" t="e">
        <f>IF(AND(D50&gt;=ConversionTable!I$4,ConversionTable!D50&lt;=ConversionTable!J$4),ConversionTable!K$4,IF(AND(ConversionTable!D50&gt;=ConversionTable!I$5,ConversionTable!D50&lt;=ConversionTable!J$5),ConversionTable!K$5,IF(AND(ConversionTable!D50&gt;=ConversionTable!I$6,ConversionTable!D50&lt;=ConversionTable!J$6),ConversionTable!K$6,IF(AND(ConversionTable!D50&gt;=ConversionTable!I$7,ConversionTable!D50&lt;=ConversionTable!J$7),ConversionTable!K$7,IF(AND(ConversionTable!D50&gt;=ScoreRanges!J$8,ConversionTable!D50&lt;=ScoreRanges!K$8),ScoreRanges!L$8,"")))))</f>
        <v>#N/A</v>
      </c>
    </row>
    <row r="51" spans="1:5" x14ac:dyDescent="0.25">
      <c r="A51" s="13" t="str">
        <f>IF(AND(B51&gt;=ScoreRanges!C$4,ConversionTable!B51&lt;=ScoreRanges!D$4),ScoreRanges!E$4,IF(AND(ConversionTable!B51&gt;=ScoreRanges!C$5,ConversionTable!B51&lt;=ScoreRanges!D$5),ScoreRanges!E$5,IF(AND(ConversionTable!B51&gt;=ScoreRanges!C$6,ConversionTable!B51&lt;=ScoreRanges!D$6),ScoreRanges!E$6,IF(AND(ConversionTable!B51&gt;=ScoreRanges!C$7,ConversionTable!B51&lt;=ScoreRanges!D$7),ScoreRanges!E$7,IF(AND(ConversionTable!B51&gt;=ScoreRanges!C$8,ConversionTable!B51&lt;=ScoreRanges!D$8),ScoreRanges!E$8,"")))))</f>
        <v/>
      </c>
      <c r="B51" s="72">
        <f t="shared" si="1"/>
        <v>0.49000000000000027</v>
      </c>
      <c r="C51" s="84" t="e">
        <f t="shared" si="0"/>
        <v>#N/A</v>
      </c>
      <c r="D51" s="72" t="e">
        <f t="shared" si="2"/>
        <v>#N/A</v>
      </c>
      <c r="E51" s="17" t="e">
        <f>IF(AND(D51&gt;=ConversionTable!I$4,ConversionTable!D51&lt;=ConversionTable!J$4),ConversionTable!K$4,IF(AND(ConversionTable!D51&gt;=ConversionTable!I$5,ConversionTable!D51&lt;=ConversionTable!J$5),ConversionTable!K$5,IF(AND(ConversionTable!D51&gt;=ConversionTable!I$6,ConversionTable!D51&lt;=ConversionTable!J$6),ConversionTable!K$6,IF(AND(ConversionTable!D51&gt;=ConversionTable!I$7,ConversionTable!D51&lt;=ConversionTable!J$7),ConversionTable!K$7,IF(AND(ConversionTable!D51&gt;=ScoreRanges!J$8,ConversionTable!D51&lt;=ScoreRanges!K$8),ScoreRanges!L$8,"")))))</f>
        <v>#N/A</v>
      </c>
    </row>
    <row r="52" spans="1:5" x14ac:dyDescent="0.25">
      <c r="A52" s="13" t="str">
        <f>IF(AND(B52&gt;=ScoreRanges!C$4,ConversionTable!B52&lt;=ScoreRanges!D$4),ScoreRanges!E$4,IF(AND(ConversionTable!B52&gt;=ScoreRanges!C$5,ConversionTable!B52&lt;=ScoreRanges!D$5),ScoreRanges!E$5,IF(AND(ConversionTable!B52&gt;=ScoreRanges!C$6,ConversionTable!B52&lt;=ScoreRanges!D$6),ScoreRanges!E$6,IF(AND(ConversionTable!B52&gt;=ScoreRanges!C$7,ConversionTable!B52&lt;=ScoreRanges!D$7),ScoreRanges!E$7,IF(AND(ConversionTable!B52&gt;=ScoreRanges!C$8,ConversionTable!B52&lt;=ScoreRanges!D$8),ScoreRanges!E$8,"")))))</f>
        <v/>
      </c>
      <c r="B52" s="72">
        <f t="shared" si="1"/>
        <v>0.50000000000000022</v>
      </c>
      <c r="C52" s="84" t="e">
        <f t="shared" si="0"/>
        <v>#N/A</v>
      </c>
      <c r="D52" s="72" t="e">
        <f t="shared" si="2"/>
        <v>#N/A</v>
      </c>
      <c r="E52" s="17" t="e">
        <f>IF(AND(D52&gt;=ConversionTable!I$4,ConversionTable!D52&lt;=ConversionTable!J$4),ConversionTable!K$4,IF(AND(ConversionTable!D52&gt;=ConversionTable!I$5,ConversionTable!D52&lt;=ConversionTable!J$5),ConversionTable!K$5,IF(AND(ConversionTable!D52&gt;=ConversionTable!I$6,ConversionTable!D52&lt;=ConversionTable!J$6),ConversionTable!K$6,IF(AND(ConversionTable!D52&gt;=ConversionTable!I$7,ConversionTable!D52&lt;=ConversionTable!J$7),ConversionTable!K$7,IF(AND(ConversionTable!D52&gt;=ScoreRanges!J$8,ConversionTable!D52&lt;=ScoreRanges!K$8),ScoreRanges!L$8,"")))))</f>
        <v>#N/A</v>
      </c>
    </row>
    <row r="53" spans="1:5" x14ac:dyDescent="0.25">
      <c r="A53" s="13" t="str">
        <f>IF(AND(B53&gt;=ScoreRanges!C$4,ConversionTable!B53&lt;=ScoreRanges!D$4),ScoreRanges!E$4,IF(AND(ConversionTable!B53&gt;=ScoreRanges!C$5,ConversionTable!B53&lt;=ScoreRanges!D$5),ScoreRanges!E$5,IF(AND(ConversionTable!B53&gt;=ScoreRanges!C$6,ConversionTable!B53&lt;=ScoreRanges!D$6),ScoreRanges!E$6,IF(AND(ConversionTable!B53&gt;=ScoreRanges!C$7,ConversionTable!B53&lt;=ScoreRanges!D$7),ScoreRanges!E$7,IF(AND(ConversionTable!B53&gt;=ScoreRanges!C$8,ConversionTable!B53&lt;=ScoreRanges!D$8),ScoreRanges!E$8,"")))))</f>
        <v/>
      </c>
      <c r="B53" s="72">
        <f t="shared" si="1"/>
        <v>0.51000000000000023</v>
      </c>
      <c r="C53" s="84" t="e">
        <f t="shared" si="0"/>
        <v>#N/A</v>
      </c>
      <c r="D53" s="72" t="e">
        <f t="shared" si="2"/>
        <v>#N/A</v>
      </c>
      <c r="E53" s="17" t="e">
        <f>IF(AND(D53&gt;=ConversionTable!I$4,ConversionTable!D53&lt;=ConversionTable!J$4),ConversionTable!K$4,IF(AND(ConversionTable!D53&gt;=ConversionTable!I$5,ConversionTable!D53&lt;=ConversionTable!J$5),ConversionTable!K$5,IF(AND(ConversionTable!D53&gt;=ConversionTable!I$6,ConversionTable!D53&lt;=ConversionTable!J$6),ConversionTable!K$6,IF(AND(ConversionTable!D53&gt;=ConversionTable!I$7,ConversionTable!D53&lt;=ConversionTable!J$7),ConversionTable!K$7,IF(AND(ConversionTable!D53&gt;=ScoreRanges!J$8,ConversionTable!D53&lt;=ScoreRanges!K$8),ScoreRanges!L$8,"")))))</f>
        <v>#N/A</v>
      </c>
    </row>
    <row r="54" spans="1:5" x14ac:dyDescent="0.25">
      <c r="A54" s="13" t="str">
        <f>IF(AND(B54&gt;=ScoreRanges!C$4,ConversionTable!B54&lt;=ScoreRanges!D$4),ScoreRanges!E$4,IF(AND(ConversionTable!B54&gt;=ScoreRanges!C$5,ConversionTable!B54&lt;=ScoreRanges!D$5),ScoreRanges!E$5,IF(AND(ConversionTable!B54&gt;=ScoreRanges!C$6,ConversionTable!B54&lt;=ScoreRanges!D$6),ScoreRanges!E$6,IF(AND(ConversionTable!B54&gt;=ScoreRanges!C$7,ConversionTable!B54&lt;=ScoreRanges!D$7),ScoreRanges!E$7,IF(AND(ConversionTable!B54&gt;=ScoreRanges!C$8,ConversionTable!B54&lt;=ScoreRanges!D$8),ScoreRanges!E$8,"")))))</f>
        <v/>
      </c>
      <c r="B54" s="72">
        <f t="shared" si="1"/>
        <v>0.52000000000000024</v>
      </c>
      <c r="C54" s="84" t="e">
        <f t="shared" si="0"/>
        <v>#N/A</v>
      </c>
      <c r="D54" s="72" t="e">
        <f t="shared" si="2"/>
        <v>#N/A</v>
      </c>
      <c r="E54" s="17" t="e">
        <f>IF(AND(D54&gt;=ConversionTable!I$4,ConversionTable!D54&lt;=ConversionTable!J$4),ConversionTable!K$4,IF(AND(ConversionTable!D54&gt;=ConversionTable!I$5,ConversionTable!D54&lt;=ConversionTable!J$5),ConversionTable!K$5,IF(AND(ConversionTable!D54&gt;=ConversionTable!I$6,ConversionTable!D54&lt;=ConversionTable!J$6),ConversionTable!K$6,IF(AND(ConversionTable!D54&gt;=ConversionTable!I$7,ConversionTable!D54&lt;=ConversionTable!J$7),ConversionTable!K$7,IF(AND(ConversionTable!D54&gt;=ScoreRanges!J$8,ConversionTable!D54&lt;=ScoreRanges!K$8),ScoreRanges!L$8,"")))))</f>
        <v>#N/A</v>
      </c>
    </row>
    <row r="55" spans="1:5" x14ac:dyDescent="0.25">
      <c r="A55" s="13" t="str">
        <f>IF(AND(B55&gt;=ScoreRanges!C$4,ConversionTable!B55&lt;=ScoreRanges!D$4),ScoreRanges!E$4,IF(AND(ConversionTable!B55&gt;=ScoreRanges!C$5,ConversionTable!B55&lt;=ScoreRanges!D$5),ScoreRanges!E$5,IF(AND(ConversionTable!B55&gt;=ScoreRanges!C$6,ConversionTable!B55&lt;=ScoreRanges!D$6),ScoreRanges!E$6,IF(AND(ConversionTable!B55&gt;=ScoreRanges!C$7,ConversionTable!B55&lt;=ScoreRanges!D$7),ScoreRanges!E$7,IF(AND(ConversionTable!B55&gt;=ScoreRanges!C$8,ConversionTable!B55&lt;=ScoreRanges!D$8),ScoreRanges!E$8,"")))))</f>
        <v/>
      </c>
      <c r="B55" s="72">
        <f t="shared" si="1"/>
        <v>0.53000000000000025</v>
      </c>
      <c r="C55" s="84" t="e">
        <f t="shared" si="0"/>
        <v>#N/A</v>
      </c>
      <c r="D55" s="72" t="e">
        <f t="shared" si="2"/>
        <v>#N/A</v>
      </c>
      <c r="E55" s="17" t="e">
        <f>IF(AND(D55&gt;=ConversionTable!I$4,ConversionTable!D55&lt;=ConversionTable!J$4),ConversionTable!K$4,IF(AND(ConversionTable!D55&gt;=ConversionTable!I$5,ConversionTable!D55&lt;=ConversionTable!J$5),ConversionTable!K$5,IF(AND(ConversionTable!D55&gt;=ConversionTable!I$6,ConversionTable!D55&lt;=ConversionTable!J$6),ConversionTable!K$6,IF(AND(ConversionTable!D55&gt;=ConversionTable!I$7,ConversionTable!D55&lt;=ConversionTable!J$7),ConversionTable!K$7,IF(AND(ConversionTable!D55&gt;=ScoreRanges!J$8,ConversionTable!D55&lt;=ScoreRanges!K$8),ScoreRanges!L$8,"")))))</f>
        <v>#N/A</v>
      </c>
    </row>
    <row r="56" spans="1:5" x14ac:dyDescent="0.25">
      <c r="A56" s="13" t="str">
        <f>IF(AND(B56&gt;=ScoreRanges!C$4,ConversionTable!B56&lt;=ScoreRanges!D$4),ScoreRanges!E$4,IF(AND(ConversionTable!B56&gt;=ScoreRanges!C$5,ConversionTable!B56&lt;=ScoreRanges!D$5),ScoreRanges!E$5,IF(AND(ConversionTable!B56&gt;=ScoreRanges!C$6,ConversionTable!B56&lt;=ScoreRanges!D$6),ScoreRanges!E$6,IF(AND(ConversionTable!B56&gt;=ScoreRanges!C$7,ConversionTable!B56&lt;=ScoreRanges!D$7),ScoreRanges!E$7,IF(AND(ConversionTable!B56&gt;=ScoreRanges!C$8,ConversionTable!B56&lt;=ScoreRanges!D$8),ScoreRanges!E$8,"")))))</f>
        <v/>
      </c>
      <c r="B56" s="72">
        <f t="shared" si="1"/>
        <v>0.54000000000000026</v>
      </c>
      <c r="C56" s="84" t="e">
        <f t="shared" si="0"/>
        <v>#N/A</v>
      </c>
      <c r="D56" s="72" t="e">
        <f t="shared" si="2"/>
        <v>#N/A</v>
      </c>
      <c r="E56" s="17" t="e">
        <f>IF(AND(D56&gt;=ConversionTable!I$4,ConversionTable!D56&lt;=ConversionTable!J$4),ConversionTable!K$4,IF(AND(ConversionTable!D56&gt;=ConversionTable!I$5,ConversionTable!D56&lt;=ConversionTable!J$5),ConversionTable!K$5,IF(AND(ConversionTable!D56&gt;=ConversionTable!I$6,ConversionTable!D56&lt;=ConversionTable!J$6),ConversionTable!K$6,IF(AND(ConversionTable!D56&gt;=ConversionTable!I$7,ConversionTable!D56&lt;=ConversionTable!J$7),ConversionTable!K$7,IF(AND(ConversionTable!D56&gt;=ScoreRanges!J$8,ConversionTable!D56&lt;=ScoreRanges!K$8),ScoreRanges!L$8,"")))))</f>
        <v>#N/A</v>
      </c>
    </row>
    <row r="57" spans="1:5" x14ac:dyDescent="0.25">
      <c r="A57" s="13" t="str">
        <f>IF(AND(B57&gt;=ScoreRanges!C$4,ConversionTable!B57&lt;=ScoreRanges!D$4),ScoreRanges!E$4,IF(AND(ConversionTable!B57&gt;=ScoreRanges!C$5,ConversionTable!B57&lt;=ScoreRanges!D$5),ScoreRanges!E$5,IF(AND(ConversionTable!B57&gt;=ScoreRanges!C$6,ConversionTable!B57&lt;=ScoreRanges!D$6),ScoreRanges!E$6,IF(AND(ConversionTable!B57&gt;=ScoreRanges!C$7,ConversionTable!B57&lt;=ScoreRanges!D$7),ScoreRanges!E$7,IF(AND(ConversionTable!B57&gt;=ScoreRanges!C$8,ConversionTable!B57&lt;=ScoreRanges!D$8),ScoreRanges!E$8,"")))))</f>
        <v/>
      </c>
      <c r="B57" s="72">
        <f t="shared" si="1"/>
        <v>0.55000000000000027</v>
      </c>
      <c r="C57" s="84" t="e">
        <f t="shared" si="0"/>
        <v>#N/A</v>
      </c>
      <c r="D57" s="72" t="e">
        <f t="shared" si="2"/>
        <v>#N/A</v>
      </c>
      <c r="E57" s="17" t="e">
        <f>IF(AND(D57&gt;=ConversionTable!I$4,ConversionTable!D57&lt;=ConversionTable!J$4),ConversionTable!K$4,IF(AND(ConversionTable!D57&gt;=ConversionTable!I$5,ConversionTable!D57&lt;=ConversionTable!J$5),ConversionTable!K$5,IF(AND(ConversionTable!D57&gt;=ConversionTable!I$6,ConversionTable!D57&lt;=ConversionTable!J$6),ConversionTable!K$6,IF(AND(ConversionTable!D57&gt;=ConversionTable!I$7,ConversionTable!D57&lt;=ConversionTable!J$7),ConversionTable!K$7,IF(AND(ConversionTable!D57&gt;=ScoreRanges!J$8,ConversionTable!D57&lt;=ScoreRanges!K$8),ScoreRanges!L$8,"")))))</f>
        <v>#N/A</v>
      </c>
    </row>
    <row r="58" spans="1:5" x14ac:dyDescent="0.25">
      <c r="A58" s="13" t="str">
        <f>IF(AND(B58&gt;=ScoreRanges!C$4,ConversionTable!B58&lt;=ScoreRanges!D$4),ScoreRanges!E$4,IF(AND(ConversionTable!B58&gt;=ScoreRanges!C$5,ConversionTable!B58&lt;=ScoreRanges!D$5),ScoreRanges!E$5,IF(AND(ConversionTable!B58&gt;=ScoreRanges!C$6,ConversionTable!B58&lt;=ScoreRanges!D$6),ScoreRanges!E$6,IF(AND(ConversionTable!B58&gt;=ScoreRanges!C$7,ConversionTable!B58&lt;=ScoreRanges!D$7),ScoreRanges!E$7,IF(AND(ConversionTable!B58&gt;=ScoreRanges!C$8,ConversionTable!B58&lt;=ScoreRanges!D$8),ScoreRanges!E$8,"")))))</f>
        <v/>
      </c>
      <c r="B58" s="72">
        <f t="shared" si="1"/>
        <v>0.56000000000000028</v>
      </c>
      <c r="C58" s="84" t="e">
        <f t="shared" si="0"/>
        <v>#N/A</v>
      </c>
      <c r="D58" s="72" t="e">
        <f t="shared" si="2"/>
        <v>#N/A</v>
      </c>
      <c r="E58" s="17" t="e">
        <f>IF(AND(D58&gt;=ConversionTable!I$4,ConversionTable!D58&lt;=ConversionTable!J$4),ConversionTable!K$4,IF(AND(ConversionTable!D58&gt;=ConversionTable!I$5,ConversionTable!D58&lt;=ConversionTable!J$5),ConversionTable!K$5,IF(AND(ConversionTable!D58&gt;=ConversionTable!I$6,ConversionTable!D58&lt;=ConversionTable!J$6),ConversionTable!K$6,IF(AND(ConversionTable!D58&gt;=ConversionTable!I$7,ConversionTable!D58&lt;=ConversionTable!J$7),ConversionTable!K$7,IF(AND(ConversionTable!D58&gt;=ScoreRanges!J$8,ConversionTable!D58&lt;=ScoreRanges!K$8),ScoreRanges!L$8,"")))))</f>
        <v>#N/A</v>
      </c>
    </row>
    <row r="59" spans="1:5" x14ac:dyDescent="0.25">
      <c r="A59" s="13" t="str">
        <f>IF(AND(B59&gt;=ScoreRanges!C$4,ConversionTable!B59&lt;=ScoreRanges!D$4),ScoreRanges!E$4,IF(AND(ConversionTable!B59&gt;=ScoreRanges!C$5,ConversionTable!B59&lt;=ScoreRanges!D$5),ScoreRanges!E$5,IF(AND(ConversionTable!B59&gt;=ScoreRanges!C$6,ConversionTable!B59&lt;=ScoreRanges!D$6),ScoreRanges!E$6,IF(AND(ConversionTable!B59&gt;=ScoreRanges!C$7,ConversionTable!B59&lt;=ScoreRanges!D$7),ScoreRanges!E$7,IF(AND(ConversionTable!B59&gt;=ScoreRanges!C$8,ConversionTable!B59&lt;=ScoreRanges!D$8),ScoreRanges!E$8,"")))))</f>
        <v/>
      </c>
      <c r="B59" s="72">
        <f t="shared" si="1"/>
        <v>0.57000000000000028</v>
      </c>
      <c r="C59" s="84" t="e">
        <f t="shared" si="0"/>
        <v>#N/A</v>
      </c>
      <c r="D59" s="72" t="e">
        <f t="shared" si="2"/>
        <v>#N/A</v>
      </c>
      <c r="E59" s="17" t="e">
        <f>IF(AND(D59&gt;=ConversionTable!I$4,ConversionTable!D59&lt;=ConversionTable!J$4),ConversionTable!K$4,IF(AND(ConversionTable!D59&gt;=ConversionTable!I$5,ConversionTable!D59&lt;=ConversionTable!J$5),ConversionTable!K$5,IF(AND(ConversionTable!D59&gt;=ConversionTable!I$6,ConversionTable!D59&lt;=ConversionTable!J$6),ConversionTable!K$6,IF(AND(ConversionTable!D59&gt;=ConversionTable!I$7,ConversionTable!D59&lt;=ConversionTable!J$7),ConversionTable!K$7,IF(AND(ConversionTable!D59&gt;=ScoreRanges!J$8,ConversionTable!D59&lt;=ScoreRanges!K$8),ScoreRanges!L$8,"")))))</f>
        <v>#N/A</v>
      </c>
    </row>
    <row r="60" spans="1:5" x14ac:dyDescent="0.25">
      <c r="A60" s="13" t="str">
        <f>IF(AND(B60&gt;=ScoreRanges!C$4,ConversionTable!B60&lt;=ScoreRanges!D$4),ScoreRanges!E$4,IF(AND(ConversionTable!B60&gt;=ScoreRanges!C$5,ConversionTable!B60&lt;=ScoreRanges!D$5),ScoreRanges!E$5,IF(AND(ConversionTable!B60&gt;=ScoreRanges!C$6,ConversionTable!B60&lt;=ScoreRanges!D$6),ScoreRanges!E$6,IF(AND(ConversionTable!B60&gt;=ScoreRanges!C$7,ConversionTable!B60&lt;=ScoreRanges!D$7),ScoreRanges!E$7,IF(AND(ConversionTable!B60&gt;=ScoreRanges!C$8,ConversionTable!B60&lt;=ScoreRanges!D$8),ScoreRanges!E$8,"")))))</f>
        <v/>
      </c>
      <c r="B60" s="72">
        <f t="shared" si="1"/>
        <v>0.58000000000000029</v>
      </c>
      <c r="C60" s="84" t="e">
        <f t="shared" si="0"/>
        <v>#N/A</v>
      </c>
      <c r="D60" s="72" t="e">
        <f t="shared" si="2"/>
        <v>#N/A</v>
      </c>
      <c r="E60" s="17" t="e">
        <f>IF(AND(D60&gt;=ConversionTable!I$4,ConversionTable!D60&lt;=ConversionTable!J$4),ConversionTable!K$4,IF(AND(ConversionTable!D60&gt;=ConversionTable!I$5,ConversionTable!D60&lt;=ConversionTable!J$5),ConversionTable!K$5,IF(AND(ConversionTable!D60&gt;=ConversionTable!I$6,ConversionTable!D60&lt;=ConversionTable!J$6),ConversionTable!K$6,IF(AND(ConversionTable!D60&gt;=ConversionTable!I$7,ConversionTable!D60&lt;=ConversionTable!J$7),ConversionTable!K$7,IF(AND(ConversionTable!D60&gt;=ScoreRanges!J$8,ConversionTable!D60&lt;=ScoreRanges!K$8),ScoreRanges!L$8,"")))))</f>
        <v>#N/A</v>
      </c>
    </row>
    <row r="61" spans="1:5" x14ac:dyDescent="0.25">
      <c r="A61" s="13" t="str">
        <f>IF(AND(B61&gt;=ScoreRanges!C$4,ConversionTable!B61&lt;=ScoreRanges!D$4),ScoreRanges!E$4,IF(AND(ConversionTable!B61&gt;=ScoreRanges!C$5,ConversionTable!B61&lt;=ScoreRanges!D$5),ScoreRanges!E$5,IF(AND(ConversionTable!B61&gt;=ScoreRanges!C$6,ConversionTable!B61&lt;=ScoreRanges!D$6),ScoreRanges!E$6,IF(AND(ConversionTable!B61&gt;=ScoreRanges!C$7,ConversionTable!B61&lt;=ScoreRanges!D$7),ScoreRanges!E$7,IF(AND(ConversionTable!B61&gt;=ScoreRanges!C$8,ConversionTable!B61&lt;=ScoreRanges!D$8),ScoreRanges!E$8,"")))))</f>
        <v/>
      </c>
      <c r="B61" s="72">
        <f t="shared" si="1"/>
        <v>0.5900000000000003</v>
      </c>
      <c r="C61" s="84" t="e">
        <f t="shared" si="0"/>
        <v>#N/A</v>
      </c>
      <c r="D61" s="72" t="e">
        <f t="shared" si="2"/>
        <v>#N/A</v>
      </c>
      <c r="E61" s="17" t="e">
        <f>IF(AND(D61&gt;=ConversionTable!I$4,ConversionTable!D61&lt;=ConversionTable!J$4),ConversionTable!K$4,IF(AND(ConversionTable!D61&gt;=ConversionTable!I$5,ConversionTable!D61&lt;=ConversionTable!J$5),ConversionTable!K$5,IF(AND(ConversionTable!D61&gt;=ConversionTable!I$6,ConversionTable!D61&lt;=ConversionTable!J$6),ConversionTable!K$6,IF(AND(ConversionTable!D61&gt;=ConversionTable!I$7,ConversionTable!D61&lt;=ConversionTable!J$7),ConversionTable!K$7,IF(AND(ConversionTable!D61&gt;=ScoreRanges!J$8,ConversionTable!D61&lt;=ScoreRanges!K$8),ScoreRanges!L$8,"")))))</f>
        <v>#N/A</v>
      </c>
    </row>
    <row r="62" spans="1:5" x14ac:dyDescent="0.25">
      <c r="A62" s="13" t="str">
        <f>IF(AND(B62&gt;=ScoreRanges!C$4,ConversionTable!B62&lt;=ScoreRanges!D$4),ScoreRanges!E$4,IF(AND(ConversionTable!B62&gt;=ScoreRanges!C$5,ConversionTable!B62&lt;=ScoreRanges!D$5),ScoreRanges!E$5,IF(AND(ConversionTable!B62&gt;=ScoreRanges!C$6,ConversionTable!B62&lt;=ScoreRanges!D$6),ScoreRanges!E$6,IF(AND(ConversionTable!B62&gt;=ScoreRanges!C$7,ConversionTable!B62&lt;=ScoreRanges!D$7),ScoreRanges!E$7,IF(AND(ConversionTable!B62&gt;=ScoreRanges!C$8,ConversionTable!B62&lt;=ScoreRanges!D$8),ScoreRanges!E$8,"")))))</f>
        <v/>
      </c>
      <c r="B62" s="72">
        <f t="shared" si="1"/>
        <v>0.60000000000000031</v>
      </c>
      <c r="C62" s="84" t="e">
        <f t="shared" si="0"/>
        <v>#N/A</v>
      </c>
      <c r="D62" s="72" t="e">
        <f t="shared" si="2"/>
        <v>#N/A</v>
      </c>
      <c r="E62" s="17" t="e">
        <f>IF(AND(D62&gt;=ConversionTable!I$4,ConversionTable!D62&lt;=ConversionTable!J$4),ConversionTable!K$4,IF(AND(ConversionTable!D62&gt;=ConversionTable!I$5,ConversionTable!D62&lt;=ConversionTable!J$5),ConversionTable!K$5,IF(AND(ConversionTable!D62&gt;=ConversionTable!I$6,ConversionTable!D62&lt;=ConversionTable!J$6),ConversionTable!K$6,IF(AND(ConversionTable!D62&gt;=ConversionTable!I$7,ConversionTable!D62&lt;=ConversionTable!J$7),ConversionTable!K$7,IF(AND(ConversionTable!D62&gt;=ScoreRanges!J$8,ConversionTable!D62&lt;=ScoreRanges!K$8),ScoreRanges!L$8,"")))))</f>
        <v>#N/A</v>
      </c>
    </row>
    <row r="63" spans="1:5" x14ac:dyDescent="0.25">
      <c r="A63" s="13" t="str">
        <f>IF(AND(B63&gt;=ScoreRanges!C$4,ConversionTable!B63&lt;=ScoreRanges!D$4),ScoreRanges!E$4,IF(AND(ConversionTable!B63&gt;=ScoreRanges!C$5,ConversionTable!B63&lt;=ScoreRanges!D$5),ScoreRanges!E$5,IF(AND(ConversionTable!B63&gt;=ScoreRanges!C$6,ConversionTable!B63&lt;=ScoreRanges!D$6),ScoreRanges!E$6,IF(AND(ConversionTable!B63&gt;=ScoreRanges!C$7,ConversionTable!B63&lt;=ScoreRanges!D$7),ScoreRanges!E$7,IF(AND(ConversionTable!B63&gt;=ScoreRanges!C$8,ConversionTable!B63&lt;=ScoreRanges!D$8),ScoreRanges!E$8,"")))))</f>
        <v/>
      </c>
      <c r="B63" s="72">
        <f t="shared" si="1"/>
        <v>0.61000000000000032</v>
      </c>
      <c r="C63" s="84" t="e">
        <f t="shared" si="0"/>
        <v>#N/A</v>
      </c>
      <c r="D63" s="72" t="e">
        <f t="shared" si="2"/>
        <v>#N/A</v>
      </c>
      <c r="E63" s="17" t="e">
        <f>IF(AND(D63&gt;=ConversionTable!I$4,ConversionTable!D63&lt;=ConversionTable!J$4),ConversionTable!K$4,IF(AND(ConversionTable!D63&gt;=ConversionTable!I$5,ConversionTable!D63&lt;=ConversionTable!J$5),ConversionTable!K$5,IF(AND(ConversionTable!D63&gt;=ConversionTable!I$6,ConversionTable!D63&lt;=ConversionTable!J$6),ConversionTable!K$6,IF(AND(ConversionTable!D63&gt;=ConversionTable!I$7,ConversionTable!D63&lt;=ConversionTable!J$7),ConversionTable!K$7,IF(AND(ConversionTable!D63&gt;=ScoreRanges!J$8,ConversionTable!D63&lt;=ScoreRanges!K$8),ScoreRanges!L$8,"")))))</f>
        <v>#N/A</v>
      </c>
    </row>
    <row r="64" spans="1:5" x14ac:dyDescent="0.25">
      <c r="A64" s="13" t="str">
        <f>IF(AND(B64&gt;=ScoreRanges!C$4,ConversionTable!B64&lt;=ScoreRanges!D$4),ScoreRanges!E$4,IF(AND(ConversionTable!B64&gt;=ScoreRanges!C$5,ConversionTable!B64&lt;=ScoreRanges!D$5),ScoreRanges!E$5,IF(AND(ConversionTable!B64&gt;=ScoreRanges!C$6,ConversionTable!B64&lt;=ScoreRanges!D$6),ScoreRanges!E$6,IF(AND(ConversionTable!B64&gt;=ScoreRanges!C$7,ConversionTable!B64&lt;=ScoreRanges!D$7),ScoreRanges!E$7,IF(AND(ConversionTable!B64&gt;=ScoreRanges!C$8,ConversionTable!B64&lt;=ScoreRanges!D$8),ScoreRanges!E$8,"")))))</f>
        <v/>
      </c>
      <c r="B64" s="72">
        <f t="shared" si="1"/>
        <v>0.62000000000000033</v>
      </c>
      <c r="C64" s="84" t="e">
        <f t="shared" si="0"/>
        <v>#N/A</v>
      </c>
      <c r="D64" s="72" t="e">
        <f t="shared" si="2"/>
        <v>#N/A</v>
      </c>
      <c r="E64" s="17" t="e">
        <f>IF(AND(D64&gt;=ConversionTable!I$4,ConversionTable!D64&lt;=ConversionTable!J$4),ConversionTable!K$4,IF(AND(ConversionTable!D64&gt;=ConversionTable!I$5,ConversionTable!D64&lt;=ConversionTable!J$5),ConversionTable!K$5,IF(AND(ConversionTable!D64&gt;=ConversionTable!I$6,ConversionTable!D64&lt;=ConversionTable!J$6),ConversionTable!K$6,IF(AND(ConversionTable!D64&gt;=ConversionTable!I$7,ConversionTable!D64&lt;=ConversionTable!J$7),ConversionTable!K$7,IF(AND(ConversionTable!D64&gt;=ScoreRanges!J$8,ConversionTable!D64&lt;=ScoreRanges!K$8),ScoreRanges!L$8,"")))))</f>
        <v>#N/A</v>
      </c>
    </row>
    <row r="65" spans="1:5" x14ac:dyDescent="0.25">
      <c r="A65" s="13" t="str">
        <f>IF(AND(B65&gt;=ScoreRanges!C$4,ConversionTable!B65&lt;=ScoreRanges!D$4),ScoreRanges!E$4,IF(AND(ConversionTable!B65&gt;=ScoreRanges!C$5,ConversionTable!B65&lt;=ScoreRanges!D$5),ScoreRanges!E$5,IF(AND(ConversionTable!B65&gt;=ScoreRanges!C$6,ConversionTable!B65&lt;=ScoreRanges!D$6),ScoreRanges!E$6,IF(AND(ConversionTable!B65&gt;=ScoreRanges!C$7,ConversionTable!B65&lt;=ScoreRanges!D$7),ScoreRanges!E$7,IF(AND(ConversionTable!B65&gt;=ScoreRanges!C$8,ConversionTable!B65&lt;=ScoreRanges!D$8),ScoreRanges!E$8,"")))))</f>
        <v/>
      </c>
      <c r="B65" s="72">
        <f t="shared" si="1"/>
        <v>0.63000000000000034</v>
      </c>
      <c r="C65" s="84" t="e">
        <f t="shared" si="0"/>
        <v>#N/A</v>
      </c>
      <c r="D65" s="72" t="e">
        <f t="shared" si="2"/>
        <v>#N/A</v>
      </c>
      <c r="E65" s="17" t="e">
        <f>IF(AND(D65&gt;=ConversionTable!I$4,ConversionTable!D65&lt;=ConversionTable!J$4),ConversionTable!K$4,IF(AND(ConversionTable!D65&gt;=ConversionTable!I$5,ConversionTable!D65&lt;=ConversionTable!J$5),ConversionTable!K$5,IF(AND(ConversionTable!D65&gt;=ConversionTable!I$6,ConversionTable!D65&lt;=ConversionTable!J$6),ConversionTable!K$6,IF(AND(ConversionTable!D65&gt;=ConversionTable!I$7,ConversionTable!D65&lt;=ConversionTable!J$7),ConversionTable!K$7,IF(AND(ConversionTable!D65&gt;=ScoreRanges!J$8,ConversionTable!D65&lt;=ScoreRanges!K$8),ScoreRanges!L$8,"")))))</f>
        <v>#N/A</v>
      </c>
    </row>
    <row r="66" spans="1:5" x14ac:dyDescent="0.25">
      <c r="A66" s="13" t="str">
        <f>IF(AND(B66&gt;=ScoreRanges!C$4,ConversionTable!B66&lt;=ScoreRanges!D$4),ScoreRanges!E$4,IF(AND(ConversionTable!B66&gt;=ScoreRanges!C$5,ConversionTable!B66&lt;=ScoreRanges!D$5),ScoreRanges!E$5,IF(AND(ConversionTable!B66&gt;=ScoreRanges!C$6,ConversionTable!B66&lt;=ScoreRanges!D$6),ScoreRanges!E$6,IF(AND(ConversionTable!B66&gt;=ScoreRanges!C$7,ConversionTable!B66&lt;=ScoreRanges!D$7),ScoreRanges!E$7,IF(AND(ConversionTable!B66&gt;=ScoreRanges!C$8,ConversionTable!B66&lt;=ScoreRanges!D$8),ScoreRanges!E$8,"")))))</f>
        <v/>
      </c>
      <c r="B66" s="72">
        <f t="shared" si="1"/>
        <v>0.64000000000000035</v>
      </c>
      <c r="C66" s="84" t="e">
        <f t="shared" si="0"/>
        <v>#N/A</v>
      </c>
      <c r="D66" s="72" t="e">
        <f t="shared" si="2"/>
        <v>#N/A</v>
      </c>
      <c r="E66" s="17" t="e">
        <f>IF(AND(D66&gt;=ConversionTable!I$4,ConversionTable!D66&lt;=ConversionTable!J$4),ConversionTable!K$4,IF(AND(ConversionTable!D66&gt;=ConversionTable!I$5,ConversionTable!D66&lt;=ConversionTable!J$5),ConversionTable!K$5,IF(AND(ConversionTable!D66&gt;=ConversionTable!I$6,ConversionTable!D66&lt;=ConversionTable!J$6),ConversionTable!K$6,IF(AND(ConversionTable!D66&gt;=ConversionTable!I$7,ConversionTable!D66&lt;=ConversionTable!J$7),ConversionTable!K$7,IF(AND(ConversionTable!D66&gt;=ScoreRanges!J$8,ConversionTable!D66&lt;=ScoreRanges!K$8),ScoreRanges!L$8,"")))))</f>
        <v>#N/A</v>
      </c>
    </row>
    <row r="67" spans="1:5" x14ac:dyDescent="0.25">
      <c r="A67" s="13" t="str">
        <f>IF(AND(B67&gt;=ScoreRanges!C$4,ConversionTable!B67&lt;=ScoreRanges!D$4),ScoreRanges!E$4,IF(AND(ConversionTable!B67&gt;=ScoreRanges!C$5,ConversionTable!B67&lt;=ScoreRanges!D$5),ScoreRanges!E$5,IF(AND(ConversionTable!B67&gt;=ScoreRanges!C$6,ConversionTable!B67&lt;=ScoreRanges!D$6),ScoreRanges!E$6,IF(AND(ConversionTable!B67&gt;=ScoreRanges!C$7,ConversionTable!B67&lt;=ScoreRanges!D$7),ScoreRanges!E$7,IF(AND(ConversionTable!B67&gt;=ScoreRanges!C$8,ConversionTable!B67&lt;=ScoreRanges!D$8),ScoreRanges!E$8,"")))))</f>
        <v/>
      </c>
      <c r="B67" s="72">
        <f t="shared" si="1"/>
        <v>0.65000000000000036</v>
      </c>
      <c r="C67" s="84" t="e">
        <f t="shared" ref="C67:C130" si="4">C66+VLOOKUP(B66,J$11:L$16,3)</f>
        <v>#N/A</v>
      </c>
      <c r="D67" s="72" t="e">
        <f t="shared" si="2"/>
        <v>#N/A</v>
      </c>
      <c r="E67" s="17" t="e">
        <f>IF(AND(D67&gt;=ConversionTable!I$4,ConversionTable!D67&lt;=ConversionTable!J$4),ConversionTable!K$4,IF(AND(ConversionTable!D67&gt;=ConversionTable!I$5,ConversionTable!D67&lt;=ConversionTable!J$5),ConversionTable!K$5,IF(AND(ConversionTable!D67&gt;=ConversionTable!I$6,ConversionTable!D67&lt;=ConversionTable!J$6),ConversionTable!K$6,IF(AND(ConversionTable!D67&gt;=ConversionTable!I$7,ConversionTable!D67&lt;=ConversionTable!J$7),ConversionTable!K$7,IF(AND(ConversionTable!D67&gt;=ScoreRanges!J$8,ConversionTable!D67&lt;=ScoreRanges!K$8),ScoreRanges!L$8,"")))))</f>
        <v>#N/A</v>
      </c>
    </row>
    <row r="68" spans="1:5" x14ac:dyDescent="0.25">
      <c r="A68" s="13" t="str">
        <f>IF(AND(B68&gt;=ScoreRanges!C$4,ConversionTable!B68&lt;=ScoreRanges!D$4),ScoreRanges!E$4,IF(AND(ConversionTable!B68&gt;=ScoreRanges!C$5,ConversionTable!B68&lt;=ScoreRanges!D$5),ScoreRanges!E$5,IF(AND(ConversionTable!B68&gt;=ScoreRanges!C$6,ConversionTable!B68&lt;=ScoreRanges!D$6),ScoreRanges!E$6,IF(AND(ConversionTable!B68&gt;=ScoreRanges!C$7,ConversionTable!B68&lt;=ScoreRanges!D$7),ScoreRanges!E$7,IF(AND(ConversionTable!B68&gt;=ScoreRanges!C$8,ConversionTable!B68&lt;=ScoreRanges!D$8),ScoreRanges!E$8,"")))))</f>
        <v/>
      </c>
      <c r="B68" s="72">
        <f t="shared" ref="B68:B131" si="5">B67+0.01</f>
        <v>0.66000000000000036</v>
      </c>
      <c r="C68" s="84" t="e">
        <f t="shared" si="4"/>
        <v>#N/A</v>
      </c>
      <c r="D68" s="72" t="e">
        <f t="shared" ref="D68:D131" si="6">ROUND(C68,2)</f>
        <v>#N/A</v>
      </c>
      <c r="E68" s="17" t="e">
        <f>IF(AND(D68&gt;=ConversionTable!I$4,ConversionTable!D68&lt;=ConversionTable!J$4),ConversionTable!K$4,IF(AND(ConversionTable!D68&gt;=ConversionTable!I$5,ConversionTable!D68&lt;=ConversionTable!J$5),ConversionTable!K$5,IF(AND(ConversionTable!D68&gt;=ConversionTable!I$6,ConversionTable!D68&lt;=ConversionTable!J$6),ConversionTable!K$6,IF(AND(ConversionTable!D68&gt;=ConversionTable!I$7,ConversionTable!D68&lt;=ConversionTable!J$7),ConversionTable!K$7,IF(AND(ConversionTable!D68&gt;=ScoreRanges!J$8,ConversionTable!D68&lt;=ScoreRanges!K$8),ScoreRanges!L$8,"")))))</f>
        <v>#N/A</v>
      </c>
    </row>
    <row r="69" spans="1:5" x14ac:dyDescent="0.25">
      <c r="A69" s="13" t="str">
        <f>IF(AND(B69&gt;=ScoreRanges!C$4,ConversionTable!B69&lt;=ScoreRanges!D$4),ScoreRanges!E$4,IF(AND(ConversionTable!B69&gt;=ScoreRanges!C$5,ConversionTable!B69&lt;=ScoreRanges!D$5),ScoreRanges!E$5,IF(AND(ConversionTable!B69&gt;=ScoreRanges!C$6,ConversionTable!B69&lt;=ScoreRanges!D$6),ScoreRanges!E$6,IF(AND(ConversionTable!B69&gt;=ScoreRanges!C$7,ConversionTable!B69&lt;=ScoreRanges!D$7),ScoreRanges!E$7,IF(AND(ConversionTable!B69&gt;=ScoreRanges!C$8,ConversionTable!B69&lt;=ScoreRanges!D$8),ScoreRanges!E$8,"")))))</f>
        <v/>
      </c>
      <c r="B69" s="72">
        <f t="shared" si="5"/>
        <v>0.67000000000000037</v>
      </c>
      <c r="C69" s="84" t="e">
        <f t="shared" si="4"/>
        <v>#N/A</v>
      </c>
      <c r="D69" s="72" t="e">
        <f t="shared" si="6"/>
        <v>#N/A</v>
      </c>
      <c r="E69" s="17" t="e">
        <f>IF(AND(D69&gt;=ConversionTable!I$4,ConversionTable!D69&lt;=ConversionTable!J$4),ConversionTable!K$4,IF(AND(ConversionTable!D69&gt;=ConversionTable!I$5,ConversionTable!D69&lt;=ConversionTable!J$5),ConversionTable!K$5,IF(AND(ConversionTable!D69&gt;=ConversionTable!I$6,ConversionTable!D69&lt;=ConversionTable!J$6),ConversionTable!K$6,IF(AND(ConversionTable!D69&gt;=ConversionTable!I$7,ConversionTable!D69&lt;=ConversionTable!J$7),ConversionTable!K$7,IF(AND(ConversionTable!D69&gt;=ScoreRanges!J$8,ConversionTable!D69&lt;=ScoreRanges!K$8),ScoreRanges!L$8,"")))))</f>
        <v>#N/A</v>
      </c>
    </row>
    <row r="70" spans="1:5" x14ac:dyDescent="0.25">
      <c r="A70" s="13" t="str">
        <f>IF(AND(B70&gt;=ScoreRanges!C$4,ConversionTable!B70&lt;=ScoreRanges!D$4),ScoreRanges!E$4,IF(AND(ConversionTable!B70&gt;=ScoreRanges!C$5,ConversionTable!B70&lt;=ScoreRanges!D$5),ScoreRanges!E$5,IF(AND(ConversionTable!B70&gt;=ScoreRanges!C$6,ConversionTable!B70&lt;=ScoreRanges!D$6),ScoreRanges!E$6,IF(AND(ConversionTable!B70&gt;=ScoreRanges!C$7,ConversionTable!B70&lt;=ScoreRanges!D$7),ScoreRanges!E$7,IF(AND(ConversionTable!B70&gt;=ScoreRanges!C$8,ConversionTable!B70&lt;=ScoreRanges!D$8),ScoreRanges!E$8,"")))))</f>
        <v/>
      </c>
      <c r="B70" s="72">
        <f t="shared" si="5"/>
        <v>0.68000000000000038</v>
      </c>
      <c r="C70" s="84" t="e">
        <f t="shared" si="4"/>
        <v>#N/A</v>
      </c>
      <c r="D70" s="72" t="e">
        <f t="shared" si="6"/>
        <v>#N/A</v>
      </c>
      <c r="E70" s="17" t="e">
        <f>IF(AND(D70&gt;=ConversionTable!I$4,ConversionTable!D70&lt;=ConversionTable!J$4),ConversionTable!K$4,IF(AND(ConversionTable!D70&gt;=ConversionTable!I$5,ConversionTable!D70&lt;=ConversionTable!J$5),ConversionTable!K$5,IF(AND(ConversionTable!D70&gt;=ConversionTable!I$6,ConversionTable!D70&lt;=ConversionTable!J$6),ConversionTable!K$6,IF(AND(ConversionTable!D70&gt;=ConversionTable!I$7,ConversionTable!D70&lt;=ConversionTable!J$7),ConversionTable!K$7,IF(AND(ConversionTable!D70&gt;=ScoreRanges!J$8,ConversionTable!D70&lt;=ScoreRanges!K$8),ScoreRanges!L$8,"")))))</f>
        <v>#N/A</v>
      </c>
    </row>
    <row r="71" spans="1:5" x14ac:dyDescent="0.25">
      <c r="A71" s="13" t="str">
        <f>IF(AND(B71&gt;=ScoreRanges!C$4,ConversionTable!B71&lt;=ScoreRanges!D$4),ScoreRanges!E$4,IF(AND(ConversionTable!B71&gt;=ScoreRanges!C$5,ConversionTable!B71&lt;=ScoreRanges!D$5),ScoreRanges!E$5,IF(AND(ConversionTable!B71&gt;=ScoreRanges!C$6,ConversionTable!B71&lt;=ScoreRanges!D$6),ScoreRanges!E$6,IF(AND(ConversionTable!B71&gt;=ScoreRanges!C$7,ConversionTable!B71&lt;=ScoreRanges!D$7),ScoreRanges!E$7,IF(AND(ConversionTable!B71&gt;=ScoreRanges!C$8,ConversionTable!B71&lt;=ScoreRanges!D$8),ScoreRanges!E$8,"")))))</f>
        <v/>
      </c>
      <c r="B71" s="72">
        <f t="shared" si="5"/>
        <v>0.69000000000000039</v>
      </c>
      <c r="C71" s="84" t="e">
        <f t="shared" si="4"/>
        <v>#N/A</v>
      </c>
      <c r="D71" s="72" t="e">
        <f t="shared" si="6"/>
        <v>#N/A</v>
      </c>
      <c r="E71" s="17" t="e">
        <f>IF(AND(D71&gt;=ConversionTable!I$4,ConversionTable!D71&lt;=ConversionTable!J$4),ConversionTable!K$4,IF(AND(ConversionTable!D71&gt;=ConversionTable!I$5,ConversionTable!D71&lt;=ConversionTable!J$5),ConversionTable!K$5,IF(AND(ConversionTable!D71&gt;=ConversionTable!I$6,ConversionTable!D71&lt;=ConversionTable!J$6),ConversionTable!K$6,IF(AND(ConversionTable!D71&gt;=ConversionTable!I$7,ConversionTable!D71&lt;=ConversionTable!J$7),ConversionTable!K$7,IF(AND(ConversionTable!D71&gt;=ScoreRanges!J$8,ConversionTable!D71&lt;=ScoreRanges!K$8),ScoreRanges!L$8,"")))))</f>
        <v>#N/A</v>
      </c>
    </row>
    <row r="72" spans="1:5" x14ac:dyDescent="0.25">
      <c r="A72" s="13" t="str">
        <f>IF(AND(B72&gt;=ScoreRanges!C$4,ConversionTable!B72&lt;=ScoreRanges!D$4),ScoreRanges!E$4,IF(AND(ConversionTable!B72&gt;=ScoreRanges!C$5,ConversionTable!B72&lt;=ScoreRanges!D$5),ScoreRanges!E$5,IF(AND(ConversionTable!B72&gt;=ScoreRanges!C$6,ConversionTable!B72&lt;=ScoreRanges!D$6),ScoreRanges!E$6,IF(AND(ConversionTable!B72&gt;=ScoreRanges!C$7,ConversionTable!B72&lt;=ScoreRanges!D$7),ScoreRanges!E$7,IF(AND(ConversionTable!B72&gt;=ScoreRanges!C$8,ConversionTable!B72&lt;=ScoreRanges!D$8),ScoreRanges!E$8,"")))))</f>
        <v/>
      </c>
      <c r="B72" s="72">
        <f t="shared" si="5"/>
        <v>0.7000000000000004</v>
      </c>
      <c r="C72" s="84" t="e">
        <f t="shared" si="4"/>
        <v>#N/A</v>
      </c>
      <c r="D72" s="72" t="e">
        <f t="shared" si="6"/>
        <v>#N/A</v>
      </c>
      <c r="E72" s="17" t="e">
        <f>IF(AND(D72&gt;=ConversionTable!I$4,ConversionTable!D72&lt;=ConversionTable!J$4),ConversionTable!K$4,IF(AND(ConversionTable!D72&gt;=ConversionTable!I$5,ConversionTable!D72&lt;=ConversionTable!J$5),ConversionTable!K$5,IF(AND(ConversionTable!D72&gt;=ConversionTable!I$6,ConversionTable!D72&lt;=ConversionTable!J$6),ConversionTable!K$6,IF(AND(ConversionTable!D72&gt;=ConversionTable!I$7,ConversionTable!D72&lt;=ConversionTable!J$7),ConversionTable!K$7,IF(AND(ConversionTable!D72&gt;=ScoreRanges!J$8,ConversionTable!D72&lt;=ScoreRanges!K$8),ScoreRanges!L$8,"")))))</f>
        <v>#N/A</v>
      </c>
    </row>
    <row r="73" spans="1:5" x14ac:dyDescent="0.25">
      <c r="A73" s="13" t="str">
        <f>IF(AND(B73&gt;=ScoreRanges!C$4,ConversionTable!B73&lt;=ScoreRanges!D$4),ScoreRanges!E$4,IF(AND(ConversionTable!B73&gt;=ScoreRanges!C$5,ConversionTable!B73&lt;=ScoreRanges!D$5),ScoreRanges!E$5,IF(AND(ConversionTable!B73&gt;=ScoreRanges!C$6,ConversionTable!B73&lt;=ScoreRanges!D$6),ScoreRanges!E$6,IF(AND(ConversionTable!B73&gt;=ScoreRanges!C$7,ConversionTable!B73&lt;=ScoreRanges!D$7),ScoreRanges!E$7,IF(AND(ConversionTable!B73&gt;=ScoreRanges!C$8,ConversionTable!B73&lt;=ScoreRanges!D$8),ScoreRanges!E$8,"")))))</f>
        <v/>
      </c>
      <c r="B73" s="72">
        <f t="shared" si="5"/>
        <v>0.71000000000000041</v>
      </c>
      <c r="C73" s="84" t="e">
        <f t="shared" si="4"/>
        <v>#N/A</v>
      </c>
      <c r="D73" s="72" t="e">
        <f t="shared" si="6"/>
        <v>#N/A</v>
      </c>
      <c r="E73" s="17" t="e">
        <f>IF(AND(D73&gt;=ConversionTable!I$4,ConversionTable!D73&lt;=ConversionTable!J$4),ConversionTable!K$4,IF(AND(ConversionTable!D73&gt;=ConversionTable!I$5,ConversionTable!D73&lt;=ConversionTable!J$5),ConversionTable!K$5,IF(AND(ConversionTable!D73&gt;=ConversionTable!I$6,ConversionTable!D73&lt;=ConversionTable!J$6),ConversionTable!K$6,IF(AND(ConversionTable!D73&gt;=ConversionTable!I$7,ConversionTable!D73&lt;=ConversionTable!J$7),ConversionTable!K$7,IF(AND(ConversionTable!D73&gt;=ScoreRanges!J$8,ConversionTable!D73&lt;=ScoreRanges!K$8),ScoreRanges!L$8,"")))))</f>
        <v>#N/A</v>
      </c>
    </row>
    <row r="74" spans="1:5" x14ac:dyDescent="0.25">
      <c r="A74" s="13" t="str">
        <f>IF(AND(B74&gt;=ScoreRanges!C$4,ConversionTable!B74&lt;=ScoreRanges!D$4),ScoreRanges!E$4,IF(AND(ConversionTable!B74&gt;=ScoreRanges!C$5,ConversionTable!B74&lt;=ScoreRanges!D$5),ScoreRanges!E$5,IF(AND(ConversionTable!B74&gt;=ScoreRanges!C$6,ConversionTable!B74&lt;=ScoreRanges!D$6),ScoreRanges!E$6,IF(AND(ConversionTable!B74&gt;=ScoreRanges!C$7,ConversionTable!B74&lt;=ScoreRanges!D$7),ScoreRanges!E$7,IF(AND(ConversionTable!B74&gt;=ScoreRanges!C$8,ConversionTable!B74&lt;=ScoreRanges!D$8),ScoreRanges!E$8,"")))))</f>
        <v/>
      </c>
      <c r="B74" s="72">
        <f t="shared" si="5"/>
        <v>0.72000000000000042</v>
      </c>
      <c r="C74" s="84" t="e">
        <f t="shared" si="4"/>
        <v>#N/A</v>
      </c>
      <c r="D74" s="72" t="e">
        <f t="shared" si="6"/>
        <v>#N/A</v>
      </c>
      <c r="E74" s="17" t="e">
        <f>IF(AND(D74&gt;=ConversionTable!I$4,ConversionTable!D74&lt;=ConversionTable!J$4),ConversionTable!K$4,IF(AND(ConversionTable!D74&gt;=ConversionTable!I$5,ConversionTable!D74&lt;=ConversionTable!J$5),ConversionTable!K$5,IF(AND(ConversionTable!D74&gt;=ConversionTable!I$6,ConversionTable!D74&lt;=ConversionTable!J$6),ConversionTable!K$6,IF(AND(ConversionTable!D74&gt;=ConversionTable!I$7,ConversionTable!D74&lt;=ConversionTable!J$7),ConversionTable!K$7,IF(AND(ConversionTable!D74&gt;=ScoreRanges!J$8,ConversionTable!D74&lt;=ScoreRanges!K$8),ScoreRanges!L$8,"")))))</f>
        <v>#N/A</v>
      </c>
    </row>
    <row r="75" spans="1:5" x14ac:dyDescent="0.25">
      <c r="A75" s="13" t="str">
        <f>IF(AND(B75&gt;=ScoreRanges!C$4,ConversionTable!B75&lt;=ScoreRanges!D$4),ScoreRanges!E$4,IF(AND(ConversionTable!B75&gt;=ScoreRanges!C$5,ConversionTable!B75&lt;=ScoreRanges!D$5),ScoreRanges!E$5,IF(AND(ConversionTable!B75&gt;=ScoreRanges!C$6,ConversionTable!B75&lt;=ScoreRanges!D$6),ScoreRanges!E$6,IF(AND(ConversionTable!B75&gt;=ScoreRanges!C$7,ConversionTable!B75&lt;=ScoreRanges!D$7),ScoreRanges!E$7,IF(AND(ConversionTable!B75&gt;=ScoreRanges!C$8,ConversionTable!B75&lt;=ScoreRanges!D$8),ScoreRanges!E$8,"")))))</f>
        <v/>
      </c>
      <c r="B75" s="72">
        <f t="shared" si="5"/>
        <v>0.73000000000000043</v>
      </c>
      <c r="C75" s="84" t="e">
        <f t="shared" si="4"/>
        <v>#N/A</v>
      </c>
      <c r="D75" s="72" t="e">
        <f t="shared" si="6"/>
        <v>#N/A</v>
      </c>
      <c r="E75" s="17" t="e">
        <f>IF(AND(D75&gt;=ConversionTable!I$4,ConversionTable!D75&lt;=ConversionTable!J$4),ConversionTable!K$4,IF(AND(ConversionTable!D75&gt;=ConversionTable!I$5,ConversionTable!D75&lt;=ConversionTable!J$5),ConversionTable!K$5,IF(AND(ConversionTable!D75&gt;=ConversionTable!I$6,ConversionTable!D75&lt;=ConversionTable!J$6),ConversionTable!K$6,IF(AND(ConversionTable!D75&gt;=ConversionTable!I$7,ConversionTable!D75&lt;=ConversionTable!J$7),ConversionTable!K$7,IF(AND(ConversionTable!D75&gt;=ScoreRanges!J$8,ConversionTable!D75&lt;=ScoreRanges!K$8),ScoreRanges!L$8,"")))))</f>
        <v>#N/A</v>
      </c>
    </row>
    <row r="76" spans="1:5" x14ac:dyDescent="0.25">
      <c r="A76" s="13" t="str">
        <f>IF(AND(B76&gt;=ScoreRanges!C$4,ConversionTable!B76&lt;=ScoreRanges!D$4),ScoreRanges!E$4,IF(AND(ConversionTable!B76&gt;=ScoreRanges!C$5,ConversionTable!B76&lt;=ScoreRanges!D$5),ScoreRanges!E$5,IF(AND(ConversionTable!B76&gt;=ScoreRanges!C$6,ConversionTable!B76&lt;=ScoreRanges!D$6),ScoreRanges!E$6,IF(AND(ConversionTable!B76&gt;=ScoreRanges!C$7,ConversionTable!B76&lt;=ScoreRanges!D$7),ScoreRanges!E$7,IF(AND(ConversionTable!B76&gt;=ScoreRanges!C$8,ConversionTable!B76&lt;=ScoreRanges!D$8),ScoreRanges!E$8,"")))))</f>
        <v/>
      </c>
      <c r="B76" s="72">
        <f t="shared" si="5"/>
        <v>0.74000000000000044</v>
      </c>
      <c r="C76" s="84" t="e">
        <f t="shared" si="4"/>
        <v>#N/A</v>
      </c>
      <c r="D76" s="72" t="e">
        <f t="shared" si="6"/>
        <v>#N/A</v>
      </c>
      <c r="E76" s="17" t="e">
        <f>IF(AND(D76&gt;=ConversionTable!I$4,ConversionTable!D76&lt;=ConversionTable!J$4),ConversionTable!K$4,IF(AND(ConversionTable!D76&gt;=ConversionTable!I$5,ConversionTable!D76&lt;=ConversionTable!J$5),ConversionTable!K$5,IF(AND(ConversionTable!D76&gt;=ConversionTable!I$6,ConversionTable!D76&lt;=ConversionTable!J$6),ConversionTable!K$6,IF(AND(ConversionTable!D76&gt;=ConversionTable!I$7,ConversionTable!D76&lt;=ConversionTable!J$7),ConversionTable!K$7,IF(AND(ConversionTable!D76&gt;=ScoreRanges!J$8,ConversionTable!D76&lt;=ScoreRanges!K$8),ScoreRanges!L$8,"")))))</f>
        <v>#N/A</v>
      </c>
    </row>
    <row r="77" spans="1:5" x14ac:dyDescent="0.25">
      <c r="A77" s="13" t="str">
        <f>IF(AND(B77&gt;=ScoreRanges!C$4,ConversionTable!B77&lt;=ScoreRanges!D$4),ScoreRanges!E$4,IF(AND(ConversionTable!B77&gt;=ScoreRanges!C$5,ConversionTable!B77&lt;=ScoreRanges!D$5),ScoreRanges!E$5,IF(AND(ConversionTable!B77&gt;=ScoreRanges!C$6,ConversionTable!B77&lt;=ScoreRanges!D$6),ScoreRanges!E$6,IF(AND(ConversionTable!B77&gt;=ScoreRanges!C$7,ConversionTable!B77&lt;=ScoreRanges!D$7),ScoreRanges!E$7,IF(AND(ConversionTable!B77&gt;=ScoreRanges!C$8,ConversionTable!B77&lt;=ScoreRanges!D$8),ScoreRanges!E$8,"")))))</f>
        <v/>
      </c>
      <c r="B77" s="72">
        <f t="shared" si="5"/>
        <v>0.75000000000000044</v>
      </c>
      <c r="C77" s="84" t="e">
        <f t="shared" si="4"/>
        <v>#N/A</v>
      </c>
      <c r="D77" s="72" t="e">
        <f t="shared" si="6"/>
        <v>#N/A</v>
      </c>
      <c r="E77" s="17" t="e">
        <f>IF(AND(D77&gt;=ConversionTable!I$4,ConversionTable!D77&lt;=ConversionTable!J$4),ConversionTable!K$4,IF(AND(ConversionTable!D77&gt;=ConversionTable!I$5,ConversionTable!D77&lt;=ConversionTable!J$5),ConversionTable!K$5,IF(AND(ConversionTable!D77&gt;=ConversionTable!I$6,ConversionTable!D77&lt;=ConversionTable!J$6),ConversionTable!K$6,IF(AND(ConversionTable!D77&gt;=ConversionTable!I$7,ConversionTable!D77&lt;=ConversionTable!J$7),ConversionTable!K$7,IF(AND(ConversionTable!D77&gt;=ScoreRanges!J$8,ConversionTable!D77&lt;=ScoreRanges!K$8),ScoreRanges!L$8,"")))))</f>
        <v>#N/A</v>
      </c>
    </row>
    <row r="78" spans="1:5" x14ac:dyDescent="0.25">
      <c r="A78" s="13" t="str">
        <f>IF(AND(B78&gt;=ScoreRanges!C$4,ConversionTable!B78&lt;=ScoreRanges!D$4),ScoreRanges!E$4,IF(AND(ConversionTable!B78&gt;=ScoreRanges!C$5,ConversionTable!B78&lt;=ScoreRanges!D$5),ScoreRanges!E$5,IF(AND(ConversionTable!B78&gt;=ScoreRanges!C$6,ConversionTable!B78&lt;=ScoreRanges!D$6),ScoreRanges!E$6,IF(AND(ConversionTable!B78&gt;=ScoreRanges!C$7,ConversionTable!B78&lt;=ScoreRanges!D$7),ScoreRanges!E$7,IF(AND(ConversionTable!B78&gt;=ScoreRanges!C$8,ConversionTable!B78&lt;=ScoreRanges!D$8),ScoreRanges!E$8,"")))))</f>
        <v/>
      </c>
      <c r="B78" s="72">
        <f t="shared" si="5"/>
        <v>0.76000000000000045</v>
      </c>
      <c r="C78" s="84" t="e">
        <f t="shared" si="4"/>
        <v>#N/A</v>
      </c>
      <c r="D78" s="72" t="e">
        <f t="shared" si="6"/>
        <v>#N/A</v>
      </c>
      <c r="E78" s="17" t="e">
        <f>IF(AND(D78&gt;=ConversionTable!I$4,ConversionTable!D78&lt;=ConversionTable!J$4),ConversionTable!K$4,IF(AND(ConversionTable!D78&gt;=ConversionTable!I$5,ConversionTable!D78&lt;=ConversionTable!J$5),ConversionTable!K$5,IF(AND(ConversionTable!D78&gt;=ConversionTable!I$6,ConversionTable!D78&lt;=ConversionTable!J$6),ConversionTable!K$6,IF(AND(ConversionTable!D78&gt;=ConversionTable!I$7,ConversionTable!D78&lt;=ConversionTable!J$7),ConversionTable!K$7,IF(AND(ConversionTable!D78&gt;=ScoreRanges!J$8,ConversionTable!D78&lt;=ScoreRanges!K$8),ScoreRanges!L$8,"")))))</f>
        <v>#N/A</v>
      </c>
    </row>
    <row r="79" spans="1:5" x14ac:dyDescent="0.25">
      <c r="A79" s="13" t="str">
        <f>IF(AND(B79&gt;=ScoreRanges!C$4,ConversionTable!B79&lt;=ScoreRanges!D$4),ScoreRanges!E$4,IF(AND(ConversionTable!B79&gt;=ScoreRanges!C$5,ConversionTable!B79&lt;=ScoreRanges!D$5),ScoreRanges!E$5,IF(AND(ConversionTable!B79&gt;=ScoreRanges!C$6,ConversionTable!B79&lt;=ScoreRanges!D$6),ScoreRanges!E$6,IF(AND(ConversionTable!B79&gt;=ScoreRanges!C$7,ConversionTable!B79&lt;=ScoreRanges!D$7),ScoreRanges!E$7,IF(AND(ConversionTable!B79&gt;=ScoreRanges!C$8,ConversionTable!B79&lt;=ScoreRanges!D$8),ScoreRanges!E$8,"")))))</f>
        <v/>
      </c>
      <c r="B79" s="72">
        <f t="shared" si="5"/>
        <v>0.77000000000000046</v>
      </c>
      <c r="C79" s="84" t="e">
        <f t="shared" si="4"/>
        <v>#N/A</v>
      </c>
      <c r="D79" s="72" t="e">
        <f t="shared" si="6"/>
        <v>#N/A</v>
      </c>
      <c r="E79" s="17" t="e">
        <f>IF(AND(D79&gt;=ConversionTable!I$4,ConversionTable!D79&lt;=ConversionTable!J$4),ConversionTable!K$4,IF(AND(ConversionTable!D79&gt;=ConversionTable!I$5,ConversionTable!D79&lt;=ConversionTable!J$5),ConversionTable!K$5,IF(AND(ConversionTable!D79&gt;=ConversionTable!I$6,ConversionTable!D79&lt;=ConversionTable!J$6),ConversionTable!K$6,IF(AND(ConversionTable!D79&gt;=ConversionTable!I$7,ConversionTable!D79&lt;=ConversionTable!J$7),ConversionTable!K$7,IF(AND(ConversionTable!D79&gt;=ScoreRanges!J$8,ConversionTable!D79&lt;=ScoreRanges!K$8),ScoreRanges!L$8,"")))))</f>
        <v>#N/A</v>
      </c>
    </row>
    <row r="80" spans="1:5" x14ac:dyDescent="0.25">
      <c r="A80" s="13" t="str">
        <f>IF(AND(B80&gt;=ScoreRanges!C$4,ConversionTable!B80&lt;=ScoreRanges!D$4),ScoreRanges!E$4,IF(AND(ConversionTable!B80&gt;=ScoreRanges!C$5,ConversionTable!B80&lt;=ScoreRanges!D$5),ScoreRanges!E$5,IF(AND(ConversionTable!B80&gt;=ScoreRanges!C$6,ConversionTable!B80&lt;=ScoreRanges!D$6),ScoreRanges!E$6,IF(AND(ConversionTable!B80&gt;=ScoreRanges!C$7,ConversionTable!B80&lt;=ScoreRanges!D$7),ScoreRanges!E$7,IF(AND(ConversionTable!B80&gt;=ScoreRanges!C$8,ConversionTable!B80&lt;=ScoreRanges!D$8),ScoreRanges!E$8,"")))))</f>
        <v/>
      </c>
      <c r="B80" s="72">
        <f t="shared" si="5"/>
        <v>0.78000000000000047</v>
      </c>
      <c r="C80" s="84" t="e">
        <f t="shared" si="4"/>
        <v>#N/A</v>
      </c>
      <c r="D80" s="72" t="e">
        <f t="shared" si="6"/>
        <v>#N/A</v>
      </c>
      <c r="E80" s="17" t="e">
        <f>IF(AND(D80&gt;=ConversionTable!I$4,ConversionTable!D80&lt;=ConversionTable!J$4),ConversionTable!K$4,IF(AND(ConversionTable!D80&gt;=ConversionTable!I$5,ConversionTable!D80&lt;=ConversionTable!J$5),ConversionTable!K$5,IF(AND(ConversionTable!D80&gt;=ConversionTable!I$6,ConversionTable!D80&lt;=ConversionTable!J$6),ConversionTable!K$6,IF(AND(ConversionTable!D80&gt;=ConversionTable!I$7,ConversionTable!D80&lt;=ConversionTable!J$7),ConversionTable!K$7,IF(AND(ConversionTable!D80&gt;=ScoreRanges!J$8,ConversionTable!D80&lt;=ScoreRanges!K$8),ScoreRanges!L$8,"")))))</f>
        <v>#N/A</v>
      </c>
    </row>
    <row r="81" spans="1:5" x14ac:dyDescent="0.25">
      <c r="A81" s="13" t="str">
        <f>IF(AND(B81&gt;=ScoreRanges!C$4,ConversionTable!B81&lt;=ScoreRanges!D$4),ScoreRanges!E$4,IF(AND(ConversionTable!B81&gt;=ScoreRanges!C$5,ConversionTable!B81&lt;=ScoreRanges!D$5),ScoreRanges!E$5,IF(AND(ConversionTable!B81&gt;=ScoreRanges!C$6,ConversionTable!B81&lt;=ScoreRanges!D$6),ScoreRanges!E$6,IF(AND(ConversionTable!B81&gt;=ScoreRanges!C$7,ConversionTable!B81&lt;=ScoreRanges!D$7),ScoreRanges!E$7,IF(AND(ConversionTable!B81&gt;=ScoreRanges!C$8,ConversionTable!B81&lt;=ScoreRanges!D$8),ScoreRanges!E$8,"")))))</f>
        <v/>
      </c>
      <c r="B81" s="72">
        <f t="shared" si="5"/>
        <v>0.79000000000000048</v>
      </c>
      <c r="C81" s="84" t="e">
        <f t="shared" si="4"/>
        <v>#N/A</v>
      </c>
      <c r="D81" s="72" t="e">
        <f t="shared" si="6"/>
        <v>#N/A</v>
      </c>
      <c r="E81" s="17" t="e">
        <f>IF(AND(D81&gt;=ConversionTable!I$4,ConversionTable!D81&lt;=ConversionTable!J$4),ConversionTable!K$4,IF(AND(ConversionTable!D81&gt;=ConversionTable!I$5,ConversionTable!D81&lt;=ConversionTable!J$5),ConversionTable!K$5,IF(AND(ConversionTable!D81&gt;=ConversionTable!I$6,ConversionTable!D81&lt;=ConversionTable!J$6),ConversionTable!K$6,IF(AND(ConversionTable!D81&gt;=ConversionTable!I$7,ConversionTable!D81&lt;=ConversionTable!J$7),ConversionTable!K$7,IF(AND(ConversionTable!D81&gt;=ScoreRanges!J$8,ConversionTable!D81&lt;=ScoreRanges!K$8),ScoreRanges!L$8,"")))))</f>
        <v>#N/A</v>
      </c>
    </row>
    <row r="82" spans="1:5" x14ac:dyDescent="0.25">
      <c r="A82" s="13" t="str">
        <f>IF(AND(B82&gt;=ScoreRanges!C$4,ConversionTable!B82&lt;=ScoreRanges!D$4),ScoreRanges!E$4,IF(AND(ConversionTable!B82&gt;=ScoreRanges!C$5,ConversionTable!B82&lt;=ScoreRanges!D$5),ScoreRanges!E$5,IF(AND(ConversionTable!B82&gt;=ScoreRanges!C$6,ConversionTable!B82&lt;=ScoreRanges!D$6),ScoreRanges!E$6,IF(AND(ConversionTable!B82&gt;=ScoreRanges!C$7,ConversionTable!B82&lt;=ScoreRanges!D$7),ScoreRanges!E$7,IF(AND(ConversionTable!B82&gt;=ScoreRanges!C$8,ConversionTable!B82&lt;=ScoreRanges!D$8),ScoreRanges!E$8,"")))))</f>
        <v/>
      </c>
      <c r="B82" s="72">
        <f t="shared" si="5"/>
        <v>0.80000000000000049</v>
      </c>
      <c r="C82" s="84" t="e">
        <f t="shared" si="4"/>
        <v>#N/A</v>
      </c>
      <c r="D82" s="72" t="e">
        <f t="shared" si="6"/>
        <v>#N/A</v>
      </c>
      <c r="E82" s="17" t="e">
        <f>IF(AND(D82&gt;=ConversionTable!I$4,ConversionTable!D82&lt;=ConversionTable!J$4),ConversionTable!K$4,IF(AND(ConversionTable!D82&gt;=ConversionTable!I$5,ConversionTable!D82&lt;=ConversionTable!J$5),ConversionTable!K$5,IF(AND(ConversionTable!D82&gt;=ConversionTable!I$6,ConversionTable!D82&lt;=ConversionTable!J$6),ConversionTable!K$6,IF(AND(ConversionTable!D82&gt;=ConversionTable!I$7,ConversionTable!D82&lt;=ConversionTable!J$7),ConversionTable!K$7,IF(AND(ConversionTable!D82&gt;=ScoreRanges!J$8,ConversionTable!D82&lt;=ScoreRanges!K$8),ScoreRanges!L$8,"")))))</f>
        <v>#N/A</v>
      </c>
    </row>
    <row r="83" spans="1:5" x14ac:dyDescent="0.25">
      <c r="A83" s="13" t="str">
        <f>IF(AND(B83&gt;=ScoreRanges!C$4,ConversionTable!B83&lt;=ScoreRanges!D$4),ScoreRanges!E$4,IF(AND(ConversionTable!B83&gt;=ScoreRanges!C$5,ConversionTable!B83&lt;=ScoreRanges!D$5),ScoreRanges!E$5,IF(AND(ConversionTable!B83&gt;=ScoreRanges!C$6,ConversionTable!B83&lt;=ScoreRanges!D$6),ScoreRanges!E$6,IF(AND(ConversionTable!B83&gt;=ScoreRanges!C$7,ConversionTable!B83&lt;=ScoreRanges!D$7),ScoreRanges!E$7,IF(AND(ConversionTable!B83&gt;=ScoreRanges!C$8,ConversionTable!B83&lt;=ScoreRanges!D$8),ScoreRanges!E$8,"")))))</f>
        <v/>
      </c>
      <c r="B83" s="72">
        <f t="shared" si="5"/>
        <v>0.8100000000000005</v>
      </c>
      <c r="C83" s="84" t="e">
        <f t="shared" si="4"/>
        <v>#N/A</v>
      </c>
      <c r="D83" s="72" t="e">
        <f t="shared" si="6"/>
        <v>#N/A</v>
      </c>
      <c r="E83" s="17" t="e">
        <f>IF(AND(D83&gt;=ConversionTable!I$4,ConversionTable!D83&lt;=ConversionTable!J$4),ConversionTable!K$4,IF(AND(ConversionTable!D83&gt;=ConversionTable!I$5,ConversionTable!D83&lt;=ConversionTable!J$5),ConversionTable!K$5,IF(AND(ConversionTable!D83&gt;=ConversionTable!I$6,ConversionTable!D83&lt;=ConversionTable!J$6),ConversionTable!K$6,IF(AND(ConversionTable!D83&gt;=ConversionTable!I$7,ConversionTable!D83&lt;=ConversionTable!J$7),ConversionTable!K$7,IF(AND(ConversionTable!D83&gt;=ScoreRanges!J$8,ConversionTable!D83&lt;=ScoreRanges!K$8),ScoreRanges!L$8,"")))))</f>
        <v>#N/A</v>
      </c>
    </row>
    <row r="84" spans="1:5" x14ac:dyDescent="0.25">
      <c r="A84" s="13" t="str">
        <f>IF(AND(B84&gt;=ScoreRanges!C$4,ConversionTable!B84&lt;=ScoreRanges!D$4),ScoreRanges!E$4,IF(AND(ConversionTable!B84&gt;=ScoreRanges!C$5,ConversionTable!B84&lt;=ScoreRanges!D$5),ScoreRanges!E$5,IF(AND(ConversionTable!B84&gt;=ScoreRanges!C$6,ConversionTable!B84&lt;=ScoreRanges!D$6),ScoreRanges!E$6,IF(AND(ConversionTable!B84&gt;=ScoreRanges!C$7,ConversionTable!B84&lt;=ScoreRanges!D$7),ScoreRanges!E$7,IF(AND(ConversionTable!B84&gt;=ScoreRanges!C$8,ConversionTable!B84&lt;=ScoreRanges!D$8),ScoreRanges!E$8,"")))))</f>
        <v/>
      </c>
      <c r="B84" s="72">
        <f t="shared" si="5"/>
        <v>0.82000000000000051</v>
      </c>
      <c r="C84" s="84" t="e">
        <f t="shared" si="4"/>
        <v>#N/A</v>
      </c>
      <c r="D84" s="72" t="e">
        <f t="shared" si="6"/>
        <v>#N/A</v>
      </c>
      <c r="E84" s="17" t="e">
        <f>IF(AND(D84&gt;=ConversionTable!I$4,ConversionTable!D84&lt;=ConversionTable!J$4),ConversionTable!K$4,IF(AND(ConversionTable!D84&gt;=ConversionTable!I$5,ConversionTable!D84&lt;=ConversionTable!J$5),ConversionTable!K$5,IF(AND(ConversionTable!D84&gt;=ConversionTable!I$6,ConversionTable!D84&lt;=ConversionTable!J$6),ConversionTable!K$6,IF(AND(ConversionTable!D84&gt;=ConversionTable!I$7,ConversionTable!D84&lt;=ConversionTable!J$7),ConversionTable!K$7,IF(AND(ConversionTable!D84&gt;=ScoreRanges!J$8,ConversionTable!D84&lt;=ScoreRanges!K$8),ScoreRanges!L$8,"")))))</f>
        <v>#N/A</v>
      </c>
    </row>
    <row r="85" spans="1:5" x14ac:dyDescent="0.25">
      <c r="A85" s="13" t="str">
        <f>IF(AND(B85&gt;=ScoreRanges!C$4,ConversionTable!B85&lt;=ScoreRanges!D$4),ScoreRanges!E$4,IF(AND(ConversionTable!B85&gt;=ScoreRanges!C$5,ConversionTable!B85&lt;=ScoreRanges!D$5),ScoreRanges!E$5,IF(AND(ConversionTable!B85&gt;=ScoreRanges!C$6,ConversionTable!B85&lt;=ScoreRanges!D$6),ScoreRanges!E$6,IF(AND(ConversionTable!B85&gt;=ScoreRanges!C$7,ConversionTable!B85&lt;=ScoreRanges!D$7),ScoreRanges!E$7,IF(AND(ConversionTable!B85&gt;=ScoreRanges!C$8,ConversionTable!B85&lt;=ScoreRanges!D$8),ScoreRanges!E$8,"")))))</f>
        <v/>
      </c>
      <c r="B85" s="72">
        <f t="shared" si="5"/>
        <v>0.83000000000000052</v>
      </c>
      <c r="C85" s="84" t="e">
        <f t="shared" si="4"/>
        <v>#N/A</v>
      </c>
      <c r="D85" s="72" t="e">
        <f t="shared" si="6"/>
        <v>#N/A</v>
      </c>
      <c r="E85" s="17" t="e">
        <f>IF(AND(D85&gt;=ConversionTable!I$4,ConversionTable!D85&lt;=ConversionTable!J$4),ConversionTable!K$4,IF(AND(ConversionTable!D85&gt;=ConversionTable!I$5,ConversionTable!D85&lt;=ConversionTable!J$5),ConversionTable!K$5,IF(AND(ConversionTable!D85&gt;=ConversionTable!I$6,ConversionTable!D85&lt;=ConversionTable!J$6),ConversionTable!K$6,IF(AND(ConversionTable!D85&gt;=ConversionTable!I$7,ConversionTable!D85&lt;=ConversionTable!J$7),ConversionTable!K$7,IF(AND(ConversionTable!D85&gt;=ScoreRanges!J$8,ConversionTable!D85&lt;=ScoreRanges!K$8),ScoreRanges!L$8,"")))))</f>
        <v>#N/A</v>
      </c>
    </row>
    <row r="86" spans="1:5" x14ac:dyDescent="0.25">
      <c r="A86" s="13" t="str">
        <f>IF(AND(B86&gt;=ScoreRanges!C$4,ConversionTable!B86&lt;=ScoreRanges!D$4),ScoreRanges!E$4,IF(AND(ConversionTable!B86&gt;=ScoreRanges!C$5,ConversionTable!B86&lt;=ScoreRanges!D$5),ScoreRanges!E$5,IF(AND(ConversionTable!B86&gt;=ScoreRanges!C$6,ConversionTable!B86&lt;=ScoreRanges!D$6),ScoreRanges!E$6,IF(AND(ConversionTable!B86&gt;=ScoreRanges!C$7,ConversionTable!B86&lt;=ScoreRanges!D$7),ScoreRanges!E$7,IF(AND(ConversionTable!B86&gt;=ScoreRanges!C$8,ConversionTable!B86&lt;=ScoreRanges!D$8),ScoreRanges!E$8,"")))))</f>
        <v/>
      </c>
      <c r="B86" s="72">
        <f t="shared" si="5"/>
        <v>0.84000000000000052</v>
      </c>
      <c r="C86" s="84" t="e">
        <f t="shared" si="4"/>
        <v>#N/A</v>
      </c>
      <c r="D86" s="72" t="e">
        <f t="shared" si="6"/>
        <v>#N/A</v>
      </c>
      <c r="E86" s="17" t="e">
        <f>IF(AND(D86&gt;=ConversionTable!I$4,ConversionTable!D86&lt;=ConversionTable!J$4),ConversionTable!K$4,IF(AND(ConversionTable!D86&gt;=ConversionTable!I$5,ConversionTable!D86&lt;=ConversionTable!J$5),ConversionTable!K$5,IF(AND(ConversionTable!D86&gt;=ConversionTable!I$6,ConversionTable!D86&lt;=ConversionTable!J$6),ConversionTable!K$6,IF(AND(ConversionTable!D86&gt;=ConversionTable!I$7,ConversionTable!D86&lt;=ConversionTable!J$7),ConversionTable!K$7,IF(AND(ConversionTable!D86&gt;=ScoreRanges!J$8,ConversionTable!D86&lt;=ScoreRanges!K$8),ScoreRanges!L$8,"")))))</f>
        <v>#N/A</v>
      </c>
    </row>
    <row r="87" spans="1:5" x14ac:dyDescent="0.25">
      <c r="A87" s="13" t="str">
        <f>IF(AND(B87&gt;=ScoreRanges!C$4,ConversionTable!B87&lt;=ScoreRanges!D$4),ScoreRanges!E$4,IF(AND(ConversionTable!B87&gt;=ScoreRanges!C$5,ConversionTable!B87&lt;=ScoreRanges!D$5),ScoreRanges!E$5,IF(AND(ConversionTable!B87&gt;=ScoreRanges!C$6,ConversionTable!B87&lt;=ScoreRanges!D$6),ScoreRanges!E$6,IF(AND(ConversionTable!B87&gt;=ScoreRanges!C$7,ConversionTable!B87&lt;=ScoreRanges!D$7),ScoreRanges!E$7,IF(AND(ConversionTable!B87&gt;=ScoreRanges!C$8,ConversionTable!B87&lt;=ScoreRanges!D$8),ScoreRanges!E$8,"")))))</f>
        <v/>
      </c>
      <c r="B87" s="72">
        <f t="shared" si="5"/>
        <v>0.85000000000000053</v>
      </c>
      <c r="C87" s="84" t="e">
        <f t="shared" si="4"/>
        <v>#N/A</v>
      </c>
      <c r="D87" s="72" t="e">
        <f t="shared" si="6"/>
        <v>#N/A</v>
      </c>
      <c r="E87" s="17" t="e">
        <f>IF(AND(D87&gt;=ConversionTable!I$4,ConversionTable!D87&lt;=ConversionTable!J$4),ConversionTable!K$4,IF(AND(ConversionTable!D87&gt;=ConversionTable!I$5,ConversionTable!D87&lt;=ConversionTable!J$5),ConversionTable!K$5,IF(AND(ConversionTable!D87&gt;=ConversionTable!I$6,ConversionTable!D87&lt;=ConversionTable!J$6),ConversionTable!K$6,IF(AND(ConversionTable!D87&gt;=ConversionTable!I$7,ConversionTable!D87&lt;=ConversionTable!J$7),ConversionTable!K$7,IF(AND(ConversionTable!D87&gt;=ScoreRanges!J$8,ConversionTable!D87&lt;=ScoreRanges!K$8),ScoreRanges!L$8,"")))))</f>
        <v>#N/A</v>
      </c>
    </row>
    <row r="88" spans="1:5" x14ac:dyDescent="0.25">
      <c r="A88" s="13" t="str">
        <f>IF(AND(B88&gt;=ScoreRanges!C$4,ConversionTable!B88&lt;=ScoreRanges!D$4),ScoreRanges!E$4,IF(AND(ConversionTable!B88&gt;=ScoreRanges!C$5,ConversionTable!B88&lt;=ScoreRanges!D$5),ScoreRanges!E$5,IF(AND(ConversionTable!B88&gt;=ScoreRanges!C$6,ConversionTable!B88&lt;=ScoreRanges!D$6),ScoreRanges!E$6,IF(AND(ConversionTable!B88&gt;=ScoreRanges!C$7,ConversionTable!B88&lt;=ScoreRanges!D$7),ScoreRanges!E$7,IF(AND(ConversionTable!B88&gt;=ScoreRanges!C$8,ConversionTable!B88&lt;=ScoreRanges!D$8),ScoreRanges!E$8,"")))))</f>
        <v/>
      </c>
      <c r="B88" s="72">
        <f t="shared" si="5"/>
        <v>0.86000000000000054</v>
      </c>
      <c r="C88" s="84" t="e">
        <f t="shared" si="4"/>
        <v>#N/A</v>
      </c>
      <c r="D88" s="72" t="e">
        <f t="shared" si="6"/>
        <v>#N/A</v>
      </c>
      <c r="E88" s="17" t="e">
        <f>IF(AND(D88&gt;=ConversionTable!I$4,ConversionTable!D88&lt;=ConversionTable!J$4),ConversionTable!K$4,IF(AND(ConversionTable!D88&gt;=ConversionTable!I$5,ConversionTable!D88&lt;=ConversionTable!J$5),ConversionTable!K$5,IF(AND(ConversionTable!D88&gt;=ConversionTable!I$6,ConversionTable!D88&lt;=ConversionTable!J$6),ConversionTable!K$6,IF(AND(ConversionTable!D88&gt;=ConversionTable!I$7,ConversionTable!D88&lt;=ConversionTable!J$7),ConversionTable!K$7,IF(AND(ConversionTable!D88&gt;=ScoreRanges!J$8,ConversionTable!D88&lt;=ScoreRanges!K$8),ScoreRanges!L$8,"")))))</f>
        <v>#N/A</v>
      </c>
    </row>
    <row r="89" spans="1:5" x14ac:dyDescent="0.25">
      <c r="A89" s="13" t="str">
        <f>IF(AND(B89&gt;=ScoreRanges!C$4,ConversionTable!B89&lt;=ScoreRanges!D$4),ScoreRanges!E$4,IF(AND(ConversionTable!B89&gt;=ScoreRanges!C$5,ConversionTable!B89&lt;=ScoreRanges!D$5),ScoreRanges!E$5,IF(AND(ConversionTable!B89&gt;=ScoreRanges!C$6,ConversionTable!B89&lt;=ScoreRanges!D$6),ScoreRanges!E$6,IF(AND(ConversionTable!B89&gt;=ScoreRanges!C$7,ConversionTable!B89&lt;=ScoreRanges!D$7),ScoreRanges!E$7,IF(AND(ConversionTable!B89&gt;=ScoreRanges!C$8,ConversionTable!B89&lt;=ScoreRanges!D$8),ScoreRanges!E$8,"")))))</f>
        <v/>
      </c>
      <c r="B89" s="72">
        <f t="shared" si="5"/>
        <v>0.87000000000000055</v>
      </c>
      <c r="C89" s="84" t="e">
        <f t="shared" si="4"/>
        <v>#N/A</v>
      </c>
      <c r="D89" s="72" t="e">
        <f t="shared" si="6"/>
        <v>#N/A</v>
      </c>
      <c r="E89" s="17" t="e">
        <f>IF(AND(D89&gt;=ConversionTable!I$4,ConversionTable!D89&lt;=ConversionTable!J$4),ConversionTable!K$4,IF(AND(ConversionTable!D89&gt;=ConversionTable!I$5,ConversionTable!D89&lt;=ConversionTable!J$5),ConversionTable!K$5,IF(AND(ConversionTable!D89&gt;=ConversionTable!I$6,ConversionTable!D89&lt;=ConversionTable!J$6),ConversionTable!K$6,IF(AND(ConversionTable!D89&gt;=ConversionTable!I$7,ConversionTable!D89&lt;=ConversionTable!J$7),ConversionTable!K$7,IF(AND(ConversionTable!D89&gt;=ScoreRanges!J$8,ConversionTable!D89&lt;=ScoreRanges!K$8),ScoreRanges!L$8,"")))))</f>
        <v>#N/A</v>
      </c>
    </row>
    <row r="90" spans="1:5" x14ac:dyDescent="0.25">
      <c r="A90" s="13" t="str">
        <f>IF(AND(B90&gt;=ScoreRanges!C$4,ConversionTable!B90&lt;=ScoreRanges!D$4),ScoreRanges!E$4,IF(AND(ConversionTable!B90&gt;=ScoreRanges!C$5,ConversionTable!B90&lt;=ScoreRanges!D$5),ScoreRanges!E$5,IF(AND(ConversionTable!B90&gt;=ScoreRanges!C$6,ConversionTable!B90&lt;=ScoreRanges!D$6),ScoreRanges!E$6,IF(AND(ConversionTable!B90&gt;=ScoreRanges!C$7,ConversionTable!B90&lt;=ScoreRanges!D$7),ScoreRanges!E$7,IF(AND(ConversionTable!B90&gt;=ScoreRanges!C$8,ConversionTable!B90&lt;=ScoreRanges!D$8),ScoreRanges!E$8,"")))))</f>
        <v/>
      </c>
      <c r="B90" s="72">
        <f t="shared" si="5"/>
        <v>0.88000000000000056</v>
      </c>
      <c r="C90" s="84" t="e">
        <f t="shared" si="4"/>
        <v>#N/A</v>
      </c>
      <c r="D90" s="72" t="e">
        <f t="shared" si="6"/>
        <v>#N/A</v>
      </c>
      <c r="E90" s="17" t="e">
        <f>IF(AND(D90&gt;=ConversionTable!I$4,ConversionTable!D90&lt;=ConversionTable!J$4),ConversionTable!K$4,IF(AND(ConversionTable!D90&gt;=ConversionTable!I$5,ConversionTable!D90&lt;=ConversionTable!J$5),ConversionTable!K$5,IF(AND(ConversionTable!D90&gt;=ConversionTable!I$6,ConversionTable!D90&lt;=ConversionTable!J$6),ConversionTable!K$6,IF(AND(ConversionTable!D90&gt;=ConversionTable!I$7,ConversionTable!D90&lt;=ConversionTable!J$7),ConversionTable!K$7,IF(AND(ConversionTable!D90&gt;=ScoreRanges!J$8,ConversionTable!D90&lt;=ScoreRanges!K$8),ScoreRanges!L$8,"")))))</f>
        <v>#N/A</v>
      </c>
    </row>
    <row r="91" spans="1:5" x14ac:dyDescent="0.25">
      <c r="A91" s="13" t="str">
        <f>IF(AND(B91&gt;=ScoreRanges!C$4,ConversionTable!B91&lt;=ScoreRanges!D$4),ScoreRanges!E$4,IF(AND(ConversionTable!B91&gt;=ScoreRanges!C$5,ConversionTable!B91&lt;=ScoreRanges!D$5),ScoreRanges!E$5,IF(AND(ConversionTable!B91&gt;=ScoreRanges!C$6,ConversionTable!B91&lt;=ScoreRanges!D$6),ScoreRanges!E$6,IF(AND(ConversionTable!B91&gt;=ScoreRanges!C$7,ConversionTable!B91&lt;=ScoreRanges!D$7),ScoreRanges!E$7,IF(AND(ConversionTable!B91&gt;=ScoreRanges!C$8,ConversionTable!B91&lt;=ScoreRanges!D$8),ScoreRanges!E$8,"")))))</f>
        <v/>
      </c>
      <c r="B91" s="72">
        <f t="shared" si="5"/>
        <v>0.89000000000000057</v>
      </c>
      <c r="C91" s="84" t="e">
        <f t="shared" si="4"/>
        <v>#N/A</v>
      </c>
      <c r="D91" s="72" t="e">
        <f t="shared" si="6"/>
        <v>#N/A</v>
      </c>
      <c r="E91" s="17" t="e">
        <f>IF(AND(D91&gt;=ConversionTable!I$4,ConversionTable!D91&lt;=ConversionTable!J$4),ConversionTable!K$4,IF(AND(ConversionTable!D91&gt;=ConversionTable!I$5,ConversionTable!D91&lt;=ConversionTable!J$5),ConversionTable!K$5,IF(AND(ConversionTable!D91&gt;=ConversionTable!I$6,ConversionTable!D91&lt;=ConversionTable!J$6),ConversionTable!K$6,IF(AND(ConversionTable!D91&gt;=ConversionTable!I$7,ConversionTable!D91&lt;=ConversionTable!J$7),ConversionTable!K$7,IF(AND(ConversionTable!D91&gt;=ScoreRanges!J$8,ConversionTable!D91&lt;=ScoreRanges!K$8),ScoreRanges!L$8,"")))))</f>
        <v>#N/A</v>
      </c>
    </row>
    <row r="92" spans="1:5" x14ac:dyDescent="0.25">
      <c r="A92" s="13" t="str">
        <f>IF(AND(B92&gt;=ScoreRanges!C$4,ConversionTable!B92&lt;=ScoreRanges!D$4),ScoreRanges!E$4,IF(AND(ConversionTable!B92&gt;=ScoreRanges!C$5,ConversionTable!B92&lt;=ScoreRanges!D$5),ScoreRanges!E$5,IF(AND(ConversionTable!B92&gt;=ScoreRanges!C$6,ConversionTable!B92&lt;=ScoreRanges!D$6),ScoreRanges!E$6,IF(AND(ConversionTable!B92&gt;=ScoreRanges!C$7,ConversionTable!B92&lt;=ScoreRanges!D$7),ScoreRanges!E$7,IF(AND(ConversionTable!B92&gt;=ScoreRanges!C$8,ConversionTable!B92&lt;=ScoreRanges!D$8),ScoreRanges!E$8,"")))))</f>
        <v/>
      </c>
      <c r="B92" s="72">
        <f t="shared" si="5"/>
        <v>0.90000000000000058</v>
      </c>
      <c r="C92" s="84" t="e">
        <f t="shared" si="4"/>
        <v>#N/A</v>
      </c>
      <c r="D92" s="72" t="e">
        <f t="shared" si="6"/>
        <v>#N/A</v>
      </c>
      <c r="E92" s="17" t="e">
        <f>IF(AND(D92&gt;=ConversionTable!I$4,ConversionTable!D92&lt;=ConversionTable!J$4),ConversionTable!K$4,IF(AND(ConversionTable!D92&gt;=ConversionTable!I$5,ConversionTable!D92&lt;=ConversionTable!J$5),ConversionTable!K$5,IF(AND(ConversionTable!D92&gt;=ConversionTable!I$6,ConversionTable!D92&lt;=ConversionTable!J$6),ConversionTable!K$6,IF(AND(ConversionTable!D92&gt;=ConversionTable!I$7,ConversionTable!D92&lt;=ConversionTable!J$7),ConversionTable!K$7,IF(AND(ConversionTable!D92&gt;=ScoreRanges!J$8,ConversionTable!D92&lt;=ScoreRanges!K$8),ScoreRanges!L$8,"")))))</f>
        <v>#N/A</v>
      </c>
    </row>
    <row r="93" spans="1:5" x14ac:dyDescent="0.25">
      <c r="A93" s="13" t="str">
        <f>IF(AND(B93&gt;=ScoreRanges!C$4,ConversionTable!B93&lt;=ScoreRanges!D$4),ScoreRanges!E$4,IF(AND(ConversionTable!B93&gt;=ScoreRanges!C$5,ConversionTable!B93&lt;=ScoreRanges!D$5),ScoreRanges!E$5,IF(AND(ConversionTable!B93&gt;=ScoreRanges!C$6,ConversionTable!B93&lt;=ScoreRanges!D$6),ScoreRanges!E$6,IF(AND(ConversionTable!B93&gt;=ScoreRanges!C$7,ConversionTable!B93&lt;=ScoreRanges!D$7),ScoreRanges!E$7,IF(AND(ConversionTable!B93&gt;=ScoreRanges!C$8,ConversionTable!B93&lt;=ScoreRanges!D$8),ScoreRanges!E$8,"")))))</f>
        <v/>
      </c>
      <c r="B93" s="72">
        <f t="shared" si="5"/>
        <v>0.91000000000000059</v>
      </c>
      <c r="C93" s="84" t="e">
        <f t="shared" si="4"/>
        <v>#N/A</v>
      </c>
      <c r="D93" s="72" t="e">
        <f t="shared" si="6"/>
        <v>#N/A</v>
      </c>
      <c r="E93" s="17" t="e">
        <f>IF(AND(D93&gt;=ConversionTable!I$4,ConversionTable!D93&lt;=ConversionTable!J$4),ConversionTable!K$4,IF(AND(ConversionTable!D93&gt;=ConversionTable!I$5,ConversionTable!D93&lt;=ConversionTable!J$5),ConversionTable!K$5,IF(AND(ConversionTable!D93&gt;=ConversionTable!I$6,ConversionTable!D93&lt;=ConversionTable!J$6),ConversionTable!K$6,IF(AND(ConversionTable!D93&gt;=ConversionTable!I$7,ConversionTable!D93&lt;=ConversionTable!J$7),ConversionTable!K$7,IF(AND(ConversionTable!D93&gt;=ScoreRanges!J$8,ConversionTable!D93&lt;=ScoreRanges!K$8),ScoreRanges!L$8,"")))))</f>
        <v>#N/A</v>
      </c>
    </row>
    <row r="94" spans="1:5" x14ac:dyDescent="0.25">
      <c r="A94" s="13" t="str">
        <f>IF(AND(B94&gt;=ScoreRanges!C$4,ConversionTable!B94&lt;=ScoreRanges!D$4),ScoreRanges!E$4,IF(AND(ConversionTable!B94&gt;=ScoreRanges!C$5,ConversionTable!B94&lt;=ScoreRanges!D$5),ScoreRanges!E$5,IF(AND(ConversionTable!B94&gt;=ScoreRanges!C$6,ConversionTable!B94&lt;=ScoreRanges!D$6),ScoreRanges!E$6,IF(AND(ConversionTable!B94&gt;=ScoreRanges!C$7,ConversionTable!B94&lt;=ScoreRanges!D$7),ScoreRanges!E$7,IF(AND(ConversionTable!B94&gt;=ScoreRanges!C$8,ConversionTable!B94&lt;=ScoreRanges!D$8),ScoreRanges!E$8,"")))))</f>
        <v/>
      </c>
      <c r="B94" s="72">
        <f t="shared" si="5"/>
        <v>0.9200000000000006</v>
      </c>
      <c r="C94" s="84" t="e">
        <f t="shared" si="4"/>
        <v>#N/A</v>
      </c>
      <c r="D94" s="72" t="e">
        <f t="shared" si="6"/>
        <v>#N/A</v>
      </c>
      <c r="E94" s="17" t="e">
        <f>IF(AND(D94&gt;=ConversionTable!I$4,ConversionTable!D94&lt;=ConversionTable!J$4),ConversionTable!K$4,IF(AND(ConversionTable!D94&gt;=ConversionTable!I$5,ConversionTable!D94&lt;=ConversionTable!J$5),ConversionTable!K$5,IF(AND(ConversionTable!D94&gt;=ConversionTable!I$6,ConversionTable!D94&lt;=ConversionTable!J$6),ConversionTable!K$6,IF(AND(ConversionTable!D94&gt;=ConversionTable!I$7,ConversionTable!D94&lt;=ConversionTable!J$7),ConversionTable!K$7,IF(AND(ConversionTable!D94&gt;=ScoreRanges!J$8,ConversionTable!D94&lt;=ScoreRanges!K$8),ScoreRanges!L$8,"")))))</f>
        <v>#N/A</v>
      </c>
    </row>
    <row r="95" spans="1:5" x14ac:dyDescent="0.25">
      <c r="A95" s="13" t="str">
        <f>IF(AND(B95&gt;=ScoreRanges!C$4,ConversionTable!B95&lt;=ScoreRanges!D$4),ScoreRanges!E$4,IF(AND(ConversionTable!B95&gt;=ScoreRanges!C$5,ConversionTable!B95&lt;=ScoreRanges!D$5),ScoreRanges!E$5,IF(AND(ConversionTable!B95&gt;=ScoreRanges!C$6,ConversionTable!B95&lt;=ScoreRanges!D$6),ScoreRanges!E$6,IF(AND(ConversionTable!B95&gt;=ScoreRanges!C$7,ConversionTable!B95&lt;=ScoreRanges!D$7),ScoreRanges!E$7,IF(AND(ConversionTable!B95&gt;=ScoreRanges!C$8,ConversionTable!B95&lt;=ScoreRanges!D$8),ScoreRanges!E$8,"")))))</f>
        <v/>
      </c>
      <c r="B95" s="72">
        <f t="shared" si="5"/>
        <v>0.9300000000000006</v>
      </c>
      <c r="C95" s="84" t="e">
        <f t="shared" si="4"/>
        <v>#N/A</v>
      </c>
      <c r="D95" s="72" t="e">
        <f t="shared" si="6"/>
        <v>#N/A</v>
      </c>
      <c r="E95" s="17" t="e">
        <f>IF(AND(D95&gt;=ConversionTable!I$4,ConversionTable!D95&lt;=ConversionTable!J$4),ConversionTable!K$4,IF(AND(ConversionTable!D95&gt;=ConversionTable!I$5,ConversionTable!D95&lt;=ConversionTable!J$5),ConversionTable!K$5,IF(AND(ConversionTable!D95&gt;=ConversionTable!I$6,ConversionTable!D95&lt;=ConversionTable!J$6),ConversionTable!K$6,IF(AND(ConversionTable!D95&gt;=ConversionTable!I$7,ConversionTable!D95&lt;=ConversionTable!J$7),ConversionTable!K$7,IF(AND(ConversionTable!D95&gt;=ScoreRanges!J$8,ConversionTable!D95&lt;=ScoreRanges!K$8),ScoreRanges!L$8,"")))))</f>
        <v>#N/A</v>
      </c>
    </row>
    <row r="96" spans="1:5" x14ac:dyDescent="0.25">
      <c r="A96" s="13" t="str">
        <f>IF(AND(B96&gt;=ScoreRanges!C$4,ConversionTable!B96&lt;=ScoreRanges!D$4),ScoreRanges!E$4,IF(AND(ConversionTable!B96&gt;=ScoreRanges!C$5,ConversionTable!B96&lt;=ScoreRanges!D$5),ScoreRanges!E$5,IF(AND(ConversionTable!B96&gt;=ScoreRanges!C$6,ConversionTable!B96&lt;=ScoreRanges!D$6),ScoreRanges!E$6,IF(AND(ConversionTable!B96&gt;=ScoreRanges!C$7,ConversionTable!B96&lt;=ScoreRanges!D$7),ScoreRanges!E$7,IF(AND(ConversionTable!B96&gt;=ScoreRanges!C$8,ConversionTable!B96&lt;=ScoreRanges!D$8),ScoreRanges!E$8,"")))))</f>
        <v/>
      </c>
      <c r="B96" s="72">
        <f t="shared" si="5"/>
        <v>0.94000000000000061</v>
      </c>
      <c r="C96" s="84" t="e">
        <f t="shared" si="4"/>
        <v>#N/A</v>
      </c>
      <c r="D96" s="72" t="e">
        <f t="shared" si="6"/>
        <v>#N/A</v>
      </c>
      <c r="E96" s="17" t="e">
        <f>IF(AND(D96&gt;=ConversionTable!I$4,ConversionTable!D96&lt;=ConversionTable!J$4),ConversionTable!K$4,IF(AND(ConversionTable!D96&gt;=ConversionTable!I$5,ConversionTable!D96&lt;=ConversionTable!J$5),ConversionTable!K$5,IF(AND(ConversionTable!D96&gt;=ConversionTable!I$6,ConversionTable!D96&lt;=ConversionTable!J$6),ConversionTable!K$6,IF(AND(ConversionTable!D96&gt;=ConversionTable!I$7,ConversionTable!D96&lt;=ConversionTable!J$7),ConversionTable!K$7,IF(AND(ConversionTable!D96&gt;=ScoreRanges!J$8,ConversionTable!D96&lt;=ScoreRanges!K$8),ScoreRanges!L$8,"")))))</f>
        <v>#N/A</v>
      </c>
    </row>
    <row r="97" spans="1:5" x14ac:dyDescent="0.25">
      <c r="A97" s="13" t="str">
        <f>IF(AND(B97&gt;=ScoreRanges!C$4,ConversionTable!B97&lt;=ScoreRanges!D$4),ScoreRanges!E$4,IF(AND(ConversionTable!B97&gt;=ScoreRanges!C$5,ConversionTable!B97&lt;=ScoreRanges!D$5),ScoreRanges!E$5,IF(AND(ConversionTable!B97&gt;=ScoreRanges!C$6,ConversionTable!B97&lt;=ScoreRanges!D$6),ScoreRanges!E$6,IF(AND(ConversionTable!B97&gt;=ScoreRanges!C$7,ConversionTable!B97&lt;=ScoreRanges!D$7),ScoreRanges!E$7,IF(AND(ConversionTable!B97&gt;=ScoreRanges!C$8,ConversionTable!B97&lt;=ScoreRanges!D$8),ScoreRanges!E$8,"")))))</f>
        <v/>
      </c>
      <c r="B97" s="72">
        <f t="shared" si="5"/>
        <v>0.95000000000000062</v>
      </c>
      <c r="C97" s="84" t="e">
        <f t="shared" si="4"/>
        <v>#N/A</v>
      </c>
      <c r="D97" s="72" t="e">
        <f t="shared" si="6"/>
        <v>#N/A</v>
      </c>
      <c r="E97" s="17" t="e">
        <f>IF(AND(D97&gt;=ConversionTable!I$4,ConversionTable!D97&lt;=ConversionTable!J$4),ConversionTable!K$4,IF(AND(ConversionTable!D97&gt;=ConversionTable!I$5,ConversionTable!D97&lt;=ConversionTable!J$5),ConversionTable!K$5,IF(AND(ConversionTable!D97&gt;=ConversionTable!I$6,ConversionTable!D97&lt;=ConversionTable!J$6),ConversionTable!K$6,IF(AND(ConversionTable!D97&gt;=ConversionTable!I$7,ConversionTable!D97&lt;=ConversionTable!J$7),ConversionTable!K$7,IF(AND(ConversionTable!D97&gt;=ScoreRanges!J$8,ConversionTable!D97&lt;=ScoreRanges!K$8),ScoreRanges!L$8,"")))))</f>
        <v>#N/A</v>
      </c>
    </row>
    <row r="98" spans="1:5" x14ac:dyDescent="0.25">
      <c r="A98" s="13" t="str">
        <f>IF(AND(B98&gt;=ScoreRanges!C$4,ConversionTable!B98&lt;=ScoreRanges!D$4),ScoreRanges!E$4,IF(AND(ConversionTable!B98&gt;=ScoreRanges!C$5,ConversionTable!B98&lt;=ScoreRanges!D$5),ScoreRanges!E$5,IF(AND(ConversionTable!B98&gt;=ScoreRanges!C$6,ConversionTable!B98&lt;=ScoreRanges!D$6),ScoreRanges!E$6,IF(AND(ConversionTable!B98&gt;=ScoreRanges!C$7,ConversionTable!B98&lt;=ScoreRanges!D$7),ScoreRanges!E$7,IF(AND(ConversionTable!B98&gt;=ScoreRanges!C$8,ConversionTable!B98&lt;=ScoreRanges!D$8),ScoreRanges!E$8,"")))))</f>
        <v/>
      </c>
      <c r="B98" s="72">
        <f t="shared" si="5"/>
        <v>0.96000000000000063</v>
      </c>
      <c r="C98" s="84" t="e">
        <f t="shared" si="4"/>
        <v>#N/A</v>
      </c>
      <c r="D98" s="72" t="e">
        <f t="shared" si="6"/>
        <v>#N/A</v>
      </c>
      <c r="E98" s="17" t="e">
        <f>IF(AND(D98&gt;=ConversionTable!I$4,ConversionTable!D98&lt;=ConversionTable!J$4),ConversionTable!K$4,IF(AND(ConversionTable!D98&gt;=ConversionTable!I$5,ConversionTable!D98&lt;=ConversionTable!J$5),ConversionTable!K$5,IF(AND(ConversionTable!D98&gt;=ConversionTable!I$6,ConversionTable!D98&lt;=ConversionTable!J$6),ConversionTable!K$6,IF(AND(ConversionTable!D98&gt;=ConversionTable!I$7,ConversionTable!D98&lt;=ConversionTable!J$7),ConversionTable!K$7,IF(AND(ConversionTable!D98&gt;=ScoreRanges!J$8,ConversionTable!D98&lt;=ScoreRanges!K$8),ScoreRanges!L$8,"")))))</f>
        <v>#N/A</v>
      </c>
    </row>
    <row r="99" spans="1:5" x14ac:dyDescent="0.25">
      <c r="A99" s="13" t="str">
        <f>IF(AND(B99&gt;=ScoreRanges!C$4,ConversionTable!B99&lt;=ScoreRanges!D$4),ScoreRanges!E$4,IF(AND(ConversionTable!B99&gt;=ScoreRanges!C$5,ConversionTable!B99&lt;=ScoreRanges!D$5),ScoreRanges!E$5,IF(AND(ConversionTable!B99&gt;=ScoreRanges!C$6,ConversionTable!B99&lt;=ScoreRanges!D$6),ScoreRanges!E$6,IF(AND(ConversionTable!B99&gt;=ScoreRanges!C$7,ConversionTable!B99&lt;=ScoreRanges!D$7),ScoreRanges!E$7,IF(AND(ConversionTable!B99&gt;=ScoreRanges!C$8,ConversionTable!B99&lt;=ScoreRanges!D$8),ScoreRanges!E$8,"")))))</f>
        <v/>
      </c>
      <c r="B99" s="72">
        <f t="shared" si="5"/>
        <v>0.97000000000000064</v>
      </c>
      <c r="C99" s="84" t="e">
        <f t="shared" si="4"/>
        <v>#N/A</v>
      </c>
      <c r="D99" s="72" t="e">
        <f t="shared" si="6"/>
        <v>#N/A</v>
      </c>
      <c r="E99" s="17" t="e">
        <f>IF(AND(D99&gt;=ConversionTable!I$4,ConversionTable!D99&lt;=ConversionTable!J$4),ConversionTable!K$4,IF(AND(ConversionTable!D99&gt;=ConversionTable!I$5,ConversionTable!D99&lt;=ConversionTable!J$5),ConversionTable!K$5,IF(AND(ConversionTable!D99&gt;=ConversionTable!I$6,ConversionTable!D99&lt;=ConversionTable!J$6),ConversionTable!K$6,IF(AND(ConversionTable!D99&gt;=ConversionTable!I$7,ConversionTable!D99&lt;=ConversionTable!J$7),ConversionTable!K$7,IF(AND(ConversionTable!D99&gt;=ScoreRanges!J$8,ConversionTable!D99&lt;=ScoreRanges!K$8),ScoreRanges!L$8,"")))))</f>
        <v>#N/A</v>
      </c>
    </row>
    <row r="100" spans="1:5" x14ac:dyDescent="0.25">
      <c r="A100" s="13" t="str">
        <f>IF(AND(B100&gt;=ScoreRanges!C$4,ConversionTable!B100&lt;=ScoreRanges!D$4),ScoreRanges!E$4,IF(AND(ConversionTable!B100&gt;=ScoreRanges!C$5,ConversionTable!B100&lt;=ScoreRanges!D$5),ScoreRanges!E$5,IF(AND(ConversionTable!B100&gt;=ScoreRanges!C$6,ConversionTable!B100&lt;=ScoreRanges!D$6),ScoreRanges!E$6,IF(AND(ConversionTable!B100&gt;=ScoreRanges!C$7,ConversionTable!B100&lt;=ScoreRanges!D$7),ScoreRanges!E$7,IF(AND(ConversionTable!B100&gt;=ScoreRanges!C$8,ConversionTable!B100&lt;=ScoreRanges!D$8),ScoreRanges!E$8,"")))))</f>
        <v/>
      </c>
      <c r="B100" s="72">
        <f t="shared" si="5"/>
        <v>0.98000000000000065</v>
      </c>
      <c r="C100" s="84" t="e">
        <f t="shared" si="4"/>
        <v>#N/A</v>
      </c>
      <c r="D100" s="72" t="e">
        <f t="shared" si="6"/>
        <v>#N/A</v>
      </c>
      <c r="E100" s="17" t="e">
        <f>IF(AND(D100&gt;=ConversionTable!I$4,ConversionTable!D100&lt;=ConversionTable!J$4),ConversionTable!K$4,IF(AND(ConversionTable!D100&gt;=ConversionTable!I$5,ConversionTable!D100&lt;=ConversionTable!J$5),ConversionTable!K$5,IF(AND(ConversionTable!D100&gt;=ConversionTable!I$6,ConversionTable!D100&lt;=ConversionTable!J$6),ConversionTable!K$6,IF(AND(ConversionTable!D100&gt;=ConversionTable!I$7,ConversionTable!D100&lt;=ConversionTable!J$7),ConversionTable!K$7,IF(AND(ConversionTable!D100&gt;=ScoreRanges!J$8,ConversionTable!D100&lt;=ScoreRanges!K$8),ScoreRanges!L$8,"")))))</f>
        <v>#N/A</v>
      </c>
    </row>
    <row r="101" spans="1:5" x14ac:dyDescent="0.25">
      <c r="A101" s="13" t="str">
        <f>IF(AND(B101&gt;=ScoreRanges!C$4,ConversionTable!B101&lt;=ScoreRanges!D$4),ScoreRanges!E$4,IF(AND(ConversionTable!B101&gt;=ScoreRanges!C$5,ConversionTable!B101&lt;=ScoreRanges!D$5),ScoreRanges!E$5,IF(AND(ConversionTable!B101&gt;=ScoreRanges!C$6,ConversionTable!B101&lt;=ScoreRanges!D$6),ScoreRanges!E$6,IF(AND(ConversionTable!B101&gt;=ScoreRanges!C$7,ConversionTable!B101&lt;=ScoreRanges!D$7),ScoreRanges!E$7,IF(AND(ConversionTable!B101&gt;=ScoreRanges!C$8,ConversionTable!B101&lt;=ScoreRanges!D$8),ScoreRanges!E$8,"")))))</f>
        <v/>
      </c>
      <c r="B101" s="72">
        <f t="shared" si="5"/>
        <v>0.99000000000000066</v>
      </c>
      <c r="C101" s="84" t="e">
        <f t="shared" si="4"/>
        <v>#N/A</v>
      </c>
      <c r="D101" s="72" t="e">
        <f t="shared" si="6"/>
        <v>#N/A</v>
      </c>
      <c r="E101" s="17" t="e">
        <f>IF(AND(D101&gt;=ConversionTable!I$4,ConversionTable!D101&lt;=ConversionTable!J$4),ConversionTable!K$4,IF(AND(ConversionTable!D101&gt;=ConversionTable!I$5,ConversionTable!D101&lt;=ConversionTable!J$5),ConversionTable!K$5,IF(AND(ConversionTable!D101&gt;=ConversionTable!I$6,ConversionTable!D101&lt;=ConversionTable!J$6),ConversionTable!K$6,IF(AND(ConversionTable!D101&gt;=ConversionTable!I$7,ConversionTable!D101&lt;=ConversionTable!J$7),ConversionTable!K$7,IF(AND(ConversionTable!D101&gt;=ScoreRanges!J$8,ConversionTable!D101&lt;=ScoreRanges!K$8),ScoreRanges!L$8,"")))))</f>
        <v>#N/A</v>
      </c>
    </row>
    <row r="102" spans="1:5" x14ac:dyDescent="0.25">
      <c r="A102" s="13" t="str">
        <f>IF(AND(B102&gt;=ScoreRanges!C$4,ConversionTable!B102&lt;=ScoreRanges!D$4),ScoreRanges!E$4,IF(AND(ConversionTable!B102&gt;=ScoreRanges!C$5,ConversionTable!B102&lt;=ScoreRanges!D$5),ScoreRanges!E$5,IF(AND(ConversionTable!B102&gt;=ScoreRanges!C$6,ConversionTable!B102&lt;=ScoreRanges!D$6),ScoreRanges!E$6,IF(AND(ConversionTable!B102&gt;=ScoreRanges!C$7,ConversionTable!B102&lt;=ScoreRanges!D$7),ScoreRanges!E$7,IF(AND(ConversionTable!B102&gt;=ScoreRanges!C$8,ConversionTable!B102&lt;=ScoreRanges!D$8),ScoreRanges!E$8,"")))))</f>
        <v>Ineffective</v>
      </c>
      <c r="B102" s="72">
        <f t="shared" si="5"/>
        <v>1.0000000000000007</v>
      </c>
      <c r="C102" s="84" t="e">
        <f t="shared" si="4"/>
        <v>#N/A</v>
      </c>
      <c r="D102" s="72" t="e">
        <f t="shared" si="6"/>
        <v>#N/A</v>
      </c>
      <c r="E102" s="17" t="e">
        <f>IF(AND(D102&gt;=ConversionTable!I$4,ConversionTable!D102&lt;=ConversionTable!J$4),ConversionTable!K$4,IF(AND(ConversionTable!D102&gt;=ConversionTable!I$5,ConversionTable!D102&lt;=ConversionTable!J$5),ConversionTable!K$5,IF(AND(ConversionTable!D102&gt;=ConversionTable!I$6,ConversionTable!D102&lt;=ConversionTable!J$6),ConversionTable!K$6,IF(AND(ConversionTable!D102&gt;=ConversionTable!I$7,ConversionTable!D102&lt;=ConversionTable!J$7),ConversionTable!K$7,IF(AND(ConversionTable!D102&gt;=ScoreRanges!J$8,ConversionTable!D102&lt;=ScoreRanges!K$8),ScoreRanges!L$8,"")))))</f>
        <v>#N/A</v>
      </c>
    </row>
    <row r="103" spans="1:5" x14ac:dyDescent="0.25">
      <c r="A103" s="13" t="str">
        <f>IF(AND(B103&gt;=ScoreRanges!C$4,ConversionTable!B103&lt;=ScoreRanges!D$4),ScoreRanges!E$4,IF(AND(ConversionTable!B103&gt;=ScoreRanges!C$5,ConversionTable!B103&lt;=ScoreRanges!D$5),ScoreRanges!E$5,IF(AND(ConversionTable!B103&gt;=ScoreRanges!C$6,ConversionTable!B103&lt;=ScoreRanges!D$6),ScoreRanges!E$6,IF(AND(ConversionTable!B103&gt;=ScoreRanges!C$7,ConversionTable!B103&lt;=ScoreRanges!D$7),ScoreRanges!E$7,IF(AND(ConversionTable!B103&gt;=ScoreRanges!C$8,ConversionTable!B103&lt;=ScoreRanges!D$8),ScoreRanges!E$8,"")))))</f>
        <v>Ineffective</v>
      </c>
      <c r="B103" s="72">
        <f t="shared" si="5"/>
        <v>1.0100000000000007</v>
      </c>
      <c r="C103" s="84" t="e">
        <f t="shared" si="4"/>
        <v>#N/A</v>
      </c>
      <c r="D103" s="72" t="e">
        <f t="shared" si="6"/>
        <v>#N/A</v>
      </c>
      <c r="E103" s="17" t="e">
        <f>IF(AND(D103&gt;=ConversionTable!I$4,ConversionTable!D103&lt;=ConversionTable!J$4),ConversionTable!K$4,IF(AND(ConversionTable!D103&gt;=ConversionTable!I$5,ConversionTable!D103&lt;=ConversionTable!J$5),ConversionTable!K$5,IF(AND(ConversionTable!D103&gt;=ConversionTable!I$6,ConversionTable!D103&lt;=ConversionTable!J$6),ConversionTable!K$6,IF(AND(ConversionTable!D103&gt;=ConversionTable!I$7,ConversionTable!D103&lt;=ConversionTable!J$7),ConversionTable!K$7,IF(AND(ConversionTable!D103&gt;=ScoreRanges!J$8,ConversionTable!D103&lt;=ScoreRanges!K$8),ScoreRanges!L$8,"")))))</f>
        <v>#N/A</v>
      </c>
    </row>
    <row r="104" spans="1:5" x14ac:dyDescent="0.25">
      <c r="A104" s="13" t="str">
        <f>IF(AND(B104&gt;=ScoreRanges!C$4,ConversionTable!B104&lt;=ScoreRanges!D$4),ScoreRanges!E$4,IF(AND(ConversionTable!B104&gt;=ScoreRanges!C$5,ConversionTable!B104&lt;=ScoreRanges!D$5),ScoreRanges!E$5,IF(AND(ConversionTable!B104&gt;=ScoreRanges!C$6,ConversionTable!B104&lt;=ScoreRanges!D$6),ScoreRanges!E$6,IF(AND(ConversionTable!B104&gt;=ScoreRanges!C$7,ConversionTable!B104&lt;=ScoreRanges!D$7),ScoreRanges!E$7,IF(AND(ConversionTable!B104&gt;=ScoreRanges!C$8,ConversionTable!B104&lt;=ScoreRanges!D$8),ScoreRanges!E$8,"")))))</f>
        <v>Ineffective</v>
      </c>
      <c r="B104" s="72">
        <f t="shared" si="5"/>
        <v>1.0200000000000007</v>
      </c>
      <c r="C104" s="84" t="e">
        <f t="shared" si="4"/>
        <v>#N/A</v>
      </c>
      <c r="D104" s="72" t="e">
        <f t="shared" si="6"/>
        <v>#N/A</v>
      </c>
      <c r="E104" s="17" t="e">
        <f>IF(AND(D104&gt;=ConversionTable!I$4,ConversionTable!D104&lt;=ConversionTable!J$4),ConversionTable!K$4,IF(AND(ConversionTable!D104&gt;=ConversionTable!I$5,ConversionTable!D104&lt;=ConversionTable!J$5),ConversionTable!K$5,IF(AND(ConversionTable!D104&gt;=ConversionTable!I$6,ConversionTable!D104&lt;=ConversionTable!J$6),ConversionTable!K$6,IF(AND(ConversionTable!D104&gt;=ConversionTable!I$7,ConversionTable!D104&lt;=ConversionTable!J$7),ConversionTable!K$7,IF(AND(ConversionTable!D104&gt;=ScoreRanges!J$8,ConversionTable!D104&lt;=ScoreRanges!K$8),ScoreRanges!L$8,"")))))</f>
        <v>#N/A</v>
      </c>
    </row>
    <row r="105" spans="1:5" x14ac:dyDescent="0.25">
      <c r="A105" s="13" t="str">
        <f>IF(AND(B105&gt;=ScoreRanges!C$4,ConversionTable!B105&lt;=ScoreRanges!D$4),ScoreRanges!E$4,IF(AND(ConversionTable!B105&gt;=ScoreRanges!C$5,ConversionTable!B105&lt;=ScoreRanges!D$5),ScoreRanges!E$5,IF(AND(ConversionTable!B105&gt;=ScoreRanges!C$6,ConversionTable!B105&lt;=ScoreRanges!D$6),ScoreRanges!E$6,IF(AND(ConversionTable!B105&gt;=ScoreRanges!C$7,ConversionTable!B105&lt;=ScoreRanges!D$7),ScoreRanges!E$7,IF(AND(ConversionTable!B105&gt;=ScoreRanges!C$8,ConversionTable!B105&lt;=ScoreRanges!D$8),ScoreRanges!E$8,"")))))</f>
        <v>Ineffective</v>
      </c>
      <c r="B105" s="72">
        <f t="shared" si="5"/>
        <v>1.0300000000000007</v>
      </c>
      <c r="C105" s="84" t="e">
        <f t="shared" si="4"/>
        <v>#N/A</v>
      </c>
      <c r="D105" s="72" t="e">
        <f t="shared" si="6"/>
        <v>#N/A</v>
      </c>
      <c r="E105" s="17" t="e">
        <f>IF(AND(D105&gt;=ConversionTable!I$4,ConversionTable!D105&lt;=ConversionTable!J$4),ConversionTable!K$4,IF(AND(ConversionTable!D105&gt;=ConversionTable!I$5,ConversionTable!D105&lt;=ConversionTable!J$5),ConversionTable!K$5,IF(AND(ConversionTable!D105&gt;=ConversionTable!I$6,ConversionTable!D105&lt;=ConversionTable!J$6),ConversionTable!K$6,IF(AND(ConversionTable!D105&gt;=ConversionTable!I$7,ConversionTable!D105&lt;=ConversionTable!J$7),ConversionTable!K$7,IF(AND(ConversionTable!D105&gt;=ScoreRanges!J$8,ConversionTable!D105&lt;=ScoreRanges!K$8),ScoreRanges!L$8,"")))))</f>
        <v>#N/A</v>
      </c>
    </row>
    <row r="106" spans="1:5" x14ac:dyDescent="0.25">
      <c r="A106" s="13" t="str">
        <f>IF(AND(B106&gt;=ScoreRanges!C$4,ConversionTable!B106&lt;=ScoreRanges!D$4),ScoreRanges!E$4,IF(AND(ConversionTable!B106&gt;=ScoreRanges!C$5,ConversionTable!B106&lt;=ScoreRanges!D$5),ScoreRanges!E$5,IF(AND(ConversionTable!B106&gt;=ScoreRanges!C$6,ConversionTable!B106&lt;=ScoreRanges!D$6),ScoreRanges!E$6,IF(AND(ConversionTable!B106&gt;=ScoreRanges!C$7,ConversionTable!B106&lt;=ScoreRanges!D$7),ScoreRanges!E$7,IF(AND(ConversionTable!B106&gt;=ScoreRanges!C$8,ConversionTable!B106&lt;=ScoreRanges!D$8),ScoreRanges!E$8,"")))))</f>
        <v>Ineffective</v>
      </c>
      <c r="B106" s="72">
        <f t="shared" si="5"/>
        <v>1.0400000000000007</v>
      </c>
      <c r="C106" s="84" t="e">
        <f t="shared" si="4"/>
        <v>#N/A</v>
      </c>
      <c r="D106" s="72" t="e">
        <f t="shared" si="6"/>
        <v>#N/A</v>
      </c>
      <c r="E106" s="17" t="e">
        <f>IF(AND(D106&gt;=ConversionTable!I$4,ConversionTable!D106&lt;=ConversionTable!J$4),ConversionTable!K$4,IF(AND(ConversionTable!D106&gt;=ConversionTable!I$5,ConversionTable!D106&lt;=ConversionTable!J$5),ConversionTable!K$5,IF(AND(ConversionTable!D106&gt;=ConversionTable!I$6,ConversionTable!D106&lt;=ConversionTable!J$6),ConversionTable!K$6,IF(AND(ConversionTable!D106&gt;=ConversionTable!I$7,ConversionTable!D106&lt;=ConversionTable!J$7),ConversionTable!K$7,IF(AND(ConversionTable!D106&gt;=ScoreRanges!J$8,ConversionTable!D106&lt;=ScoreRanges!K$8),ScoreRanges!L$8,"")))))</f>
        <v>#N/A</v>
      </c>
    </row>
    <row r="107" spans="1:5" x14ac:dyDescent="0.25">
      <c r="A107" s="13" t="str">
        <f>IF(AND(B107&gt;=ScoreRanges!C$4,ConversionTable!B107&lt;=ScoreRanges!D$4),ScoreRanges!E$4,IF(AND(ConversionTable!B107&gt;=ScoreRanges!C$5,ConversionTable!B107&lt;=ScoreRanges!D$5),ScoreRanges!E$5,IF(AND(ConversionTable!B107&gt;=ScoreRanges!C$6,ConversionTable!B107&lt;=ScoreRanges!D$6),ScoreRanges!E$6,IF(AND(ConversionTable!B107&gt;=ScoreRanges!C$7,ConversionTable!B107&lt;=ScoreRanges!D$7),ScoreRanges!E$7,IF(AND(ConversionTable!B107&gt;=ScoreRanges!C$8,ConversionTable!B107&lt;=ScoreRanges!D$8),ScoreRanges!E$8,"")))))</f>
        <v>Ineffective</v>
      </c>
      <c r="B107" s="72">
        <f t="shared" si="5"/>
        <v>1.0500000000000007</v>
      </c>
      <c r="C107" s="84" t="e">
        <f t="shared" si="4"/>
        <v>#N/A</v>
      </c>
      <c r="D107" s="72" t="e">
        <f t="shared" si="6"/>
        <v>#N/A</v>
      </c>
      <c r="E107" s="17" t="e">
        <f>IF(AND(D107&gt;=ConversionTable!I$4,ConversionTable!D107&lt;=ConversionTable!J$4),ConversionTable!K$4,IF(AND(ConversionTable!D107&gt;=ConversionTable!I$5,ConversionTable!D107&lt;=ConversionTable!J$5),ConversionTable!K$5,IF(AND(ConversionTable!D107&gt;=ConversionTable!I$6,ConversionTable!D107&lt;=ConversionTable!J$6),ConversionTable!K$6,IF(AND(ConversionTable!D107&gt;=ConversionTable!I$7,ConversionTable!D107&lt;=ConversionTable!J$7),ConversionTable!K$7,IF(AND(ConversionTable!D107&gt;=ScoreRanges!J$8,ConversionTable!D107&lt;=ScoreRanges!K$8),ScoreRanges!L$8,"")))))</f>
        <v>#N/A</v>
      </c>
    </row>
    <row r="108" spans="1:5" x14ac:dyDescent="0.25">
      <c r="A108" s="13" t="str">
        <f>IF(AND(B108&gt;=ScoreRanges!C$4,ConversionTable!B108&lt;=ScoreRanges!D$4),ScoreRanges!E$4,IF(AND(ConversionTable!B108&gt;=ScoreRanges!C$5,ConversionTable!B108&lt;=ScoreRanges!D$5),ScoreRanges!E$5,IF(AND(ConversionTable!B108&gt;=ScoreRanges!C$6,ConversionTable!B108&lt;=ScoreRanges!D$6),ScoreRanges!E$6,IF(AND(ConversionTable!B108&gt;=ScoreRanges!C$7,ConversionTable!B108&lt;=ScoreRanges!D$7),ScoreRanges!E$7,IF(AND(ConversionTable!B108&gt;=ScoreRanges!C$8,ConversionTable!B108&lt;=ScoreRanges!D$8),ScoreRanges!E$8,"")))))</f>
        <v>Ineffective</v>
      </c>
      <c r="B108" s="72">
        <f t="shared" si="5"/>
        <v>1.0600000000000007</v>
      </c>
      <c r="C108" s="84" t="e">
        <f t="shared" si="4"/>
        <v>#N/A</v>
      </c>
      <c r="D108" s="72" t="e">
        <f t="shared" si="6"/>
        <v>#N/A</v>
      </c>
      <c r="E108" s="17" t="e">
        <f>IF(AND(D108&gt;=ConversionTable!I$4,ConversionTable!D108&lt;=ConversionTable!J$4),ConversionTable!K$4,IF(AND(ConversionTable!D108&gt;=ConversionTable!I$5,ConversionTable!D108&lt;=ConversionTable!J$5),ConversionTable!K$5,IF(AND(ConversionTable!D108&gt;=ConversionTable!I$6,ConversionTable!D108&lt;=ConversionTable!J$6),ConversionTable!K$6,IF(AND(ConversionTable!D108&gt;=ConversionTable!I$7,ConversionTable!D108&lt;=ConversionTable!J$7),ConversionTable!K$7,IF(AND(ConversionTable!D108&gt;=ScoreRanges!J$8,ConversionTable!D108&lt;=ScoreRanges!K$8),ScoreRanges!L$8,"")))))</f>
        <v>#N/A</v>
      </c>
    </row>
    <row r="109" spans="1:5" x14ac:dyDescent="0.25">
      <c r="A109" s="13" t="str">
        <f>IF(AND(B109&gt;=ScoreRanges!C$4,ConversionTable!B109&lt;=ScoreRanges!D$4),ScoreRanges!E$4,IF(AND(ConversionTable!B109&gt;=ScoreRanges!C$5,ConversionTable!B109&lt;=ScoreRanges!D$5),ScoreRanges!E$5,IF(AND(ConversionTable!B109&gt;=ScoreRanges!C$6,ConversionTable!B109&lt;=ScoreRanges!D$6),ScoreRanges!E$6,IF(AND(ConversionTable!B109&gt;=ScoreRanges!C$7,ConversionTable!B109&lt;=ScoreRanges!D$7),ScoreRanges!E$7,IF(AND(ConversionTable!B109&gt;=ScoreRanges!C$8,ConversionTable!B109&lt;=ScoreRanges!D$8),ScoreRanges!E$8,"")))))</f>
        <v>Ineffective</v>
      </c>
      <c r="B109" s="72">
        <f t="shared" si="5"/>
        <v>1.0700000000000007</v>
      </c>
      <c r="C109" s="84" t="e">
        <f t="shared" si="4"/>
        <v>#N/A</v>
      </c>
      <c r="D109" s="72" t="e">
        <f t="shared" si="6"/>
        <v>#N/A</v>
      </c>
      <c r="E109" s="17" t="e">
        <f>IF(AND(D109&gt;=ConversionTable!I$4,ConversionTable!D109&lt;=ConversionTable!J$4),ConversionTable!K$4,IF(AND(ConversionTable!D109&gt;=ConversionTable!I$5,ConversionTable!D109&lt;=ConversionTable!J$5),ConversionTable!K$5,IF(AND(ConversionTable!D109&gt;=ConversionTable!I$6,ConversionTable!D109&lt;=ConversionTable!J$6),ConversionTable!K$6,IF(AND(ConversionTable!D109&gt;=ConversionTable!I$7,ConversionTable!D109&lt;=ConversionTable!J$7),ConversionTable!K$7,IF(AND(ConversionTable!D109&gt;=ScoreRanges!J$8,ConversionTable!D109&lt;=ScoreRanges!K$8),ScoreRanges!L$8,"")))))</f>
        <v>#N/A</v>
      </c>
    </row>
    <row r="110" spans="1:5" x14ac:dyDescent="0.25">
      <c r="A110" s="13" t="str">
        <f>IF(AND(B110&gt;=ScoreRanges!C$4,ConversionTable!B110&lt;=ScoreRanges!D$4),ScoreRanges!E$4,IF(AND(ConversionTable!B110&gt;=ScoreRanges!C$5,ConversionTable!B110&lt;=ScoreRanges!D$5),ScoreRanges!E$5,IF(AND(ConversionTable!B110&gt;=ScoreRanges!C$6,ConversionTable!B110&lt;=ScoreRanges!D$6),ScoreRanges!E$6,IF(AND(ConversionTable!B110&gt;=ScoreRanges!C$7,ConversionTable!B110&lt;=ScoreRanges!D$7),ScoreRanges!E$7,IF(AND(ConversionTable!B110&gt;=ScoreRanges!C$8,ConversionTable!B110&lt;=ScoreRanges!D$8),ScoreRanges!E$8,"")))))</f>
        <v>Ineffective</v>
      </c>
      <c r="B110" s="72">
        <f t="shared" si="5"/>
        <v>1.0800000000000007</v>
      </c>
      <c r="C110" s="84" t="e">
        <f t="shared" si="4"/>
        <v>#N/A</v>
      </c>
      <c r="D110" s="72" t="e">
        <f t="shared" si="6"/>
        <v>#N/A</v>
      </c>
      <c r="E110" s="17" t="e">
        <f>IF(AND(D110&gt;=ConversionTable!I$4,ConversionTable!D110&lt;=ConversionTable!J$4),ConversionTable!K$4,IF(AND(ConversionTable!D110&gt;=ConversionTable!I$5,ConversionTable!D110&lt;=ConversionTable!J$5),ConversionTable!K$5,IF(AND(ConversionTable!D110&gt;=ConversionTable!I$6,ConversionTable!D110&lt;=ConversionTable!J$6),ConversionTable!K$6,IF(AND(ConversionTable!D110&gt;=ConversionTable!I$7,ConversionTable!D110&lt;=ConversionTable!J$7),ConversionTable!K$7,IF(AND(ConversionTable!D110&gt;=ScoreRanges!J$8,ConversionTable!D110&lt;=ScoreRanges!K$8),ScoreRanges!L$8,"")))))</f>
        <v>#N/A</v>
      </c>
    </row>
    <row r="111" spans="1:5" x14ac:dyDescent="0.25">
      <c r="A111" s="13" t="str">
        <f>IF(AND(B111&gt;=ScoreRanges!C$4,ConversionTable!B111&lt;=ScoreRanges!D$4),ScoreRanges!E$4,IF(AND(ConversionTable!B111&gt;=ScoreRanges!C$5,ConversionTable!B111&lt;=ScoreRanges!D$5),ScoreRanges!E$5,IF(AND(ConversionTable!B111&gt;=ScoreRanges!C$6,ConversionTable!B111&lt;=ScoreRanges!D$6),ScoreRanges!E$6,IF(AND(ConversionTable!B111&gt;=ScoreRanges!C$7,ConversionTable!B111&lt;=ScoreRanges!D$7),ScoreRanges!E$7,IF(AND(ConversionTable!B111&gt;=ScoreRanges!C$8,ConversionTable!B111&lt;=ScoreRanges!D$8),ScoreRanges!E$8,"")))))</f>
        <v>Ineffective</v>
      </c>
      <c r="B111" s="72">
        <f t="shared" si="5"/>
        <v>1.0900000000000007</v>
      </c>
      <c r="C111" s="84" t="e">
        <f t="shared" si="4"/>
        <v>#N/A</v>
      </c>
      <c r="D111" s="72" t="e">
        <f t="shared" si="6"/>
        <v>#N/A</v>
      </c>
      <c r="E111" s="17" t="e">
        <f>IF(AND(D111&gt;=ConversionTable!I$4,ConversionTable!D111&lt;=ConversionTable!J$4),ConversionTable!K$4,IF(AND(ConversionTable!D111&gt;=ConversionTable!I$5,ConversionTable!D111&lt;=ConversionTable!J$5),ConversionTable!K$5,IF(AND(ConversionTable!D111&gt;=ConversionTable!I$6,ConversionTable!D111&lt;=ConversionTable!J$6),ConversionTable!K$6,IF(AND(ConversionTable!D111&gt;=ConversionTable!I$7,ConversionTable!D111&lt;=ConversionTable!J$7),ConversionTable!K$7,IF(AND(ConversionTable!D111&gt;=ScoreRanges!J$8,ConversionTable!D111&lt;=ScoreRanges!K$8),ScoreRanges!L$8,"")))))</f>
        <v>#N/A</v>
      </c>
    </row>
    <row r="112" spans="1:5" x14ac:dyDescent="0.25">
      <c r="A112" s="13" t="str">
        <f>IF(AND(B112&gt;=ScoreRanges!C$4,ConversionTable!B112&lt;=ScoreRanges!D$4),ScoreRanges!E$4,IF(AND(ConversionTable!B112&gt;=ScoreRanges!C$5,ConversionTable!B112&lt;=ScoreRanges!D$5),ScoreRanges!E$5,IF(AND(ConversionTable!B112&gt;=ScoreRanges!C$6,ConversionTable!B112&lt;=ScoreRanges!D$6),ScoreRanges!E$6,IF(AND(ConversionTable!B112&gt;=ScoreRanges!C$7,ConversionTable!B112&lt;=ScoreRanges!D$7),ScoreRanges!E$7,IF(AND(ConversionTable!B112&gt;=ScoreRanges!C$8,ConversionTable!B112&lt;=ScoreRanges!D$8),ScoreRanges!E$8,"")))))</f>
        <v>Ineffective</v>
      </c>
      <c r="B112" s="72">
        <f t="shared" si="5"/>
        <v>1.1000000000000008</v>
      </c>
      <c r="C112" s="84" t="e">
        <f t="shared" si="4"/>
        <v>#N/A</v>
      </c>
      <c r="D112" s="72" t="e">
        <f t="shared" si="6"/>
        <v>#N/A</v>
      </c>
      <c r="E112" s="17" t="e">
        <f>IF(AND(D112&gt;=ConversionTable!I$4,ConversionTable!D112&lt;=ConversionTable!J$4),ConversionTable!K$4,IF(AND(ConversionTable!D112&gt;=ConversionTable!I$5,ConversionTable!D112&lt;=ConversionTable!J$5),ConversionTable!K$5,IF(AND(ConversionTable!D112&gt;=ConversionTable!I$6,ConversionTable!D112&lt;=ConversionTable!J$6),ConversionTable!K$6,IF(AND(ConversionTable!D112&gt;=ConversionTable!I$7,ConversionTable!D112&lt;=ConversionTable!J$7),ConversionTable!K$7,IF(AND(ConversionTable!D112&gt;=ScoreRanges!J$8,ConversionTable!D112&lt;=ScoreRanges!K$8),ScoreRanges!L$8,"")))))</f>
        <v>#N/A</v>
      </c>
    </row>
    <row r="113" spans="1:5" x14ac:dyDescent="0.25">
      <c r="A113" s="13" t="str">
        <f>IF(AND(B113&gt;=ScoreRanges!C$4,ConversionTable!B113&lt;=ScoreRanges!D$4),ScoreRanges!E$4,IF(AND(ConversionTable!B113&gt;=ScoreRanges!C$5,ConversionTable!B113&lt;=ScoreRanges!D$5),ScoreRanges!E$5,IF(AND(ConversionTable!B113&gt;=ScoreRanges!C$6,ConversionTable!B113&lt;=ScoreRanges!D$6),ScoreRanges!E$6,IF(AND(ConversionTable!B113&gt;=ScoreRanges!C$7,ConversionTable!B113&lt;=ScoreRanges!D$7),ScoreRanges!E$7,IF(AND(ConversionTable!B113&gt;=ScoreRanges!C$8,ConversionTable!B113&lt;=ScoreRanges!D$8),ScoreRanges!E$8,"")))))</f>
        <v>Ineffective</v>
      </c>
      <c r="B113" s="72">
        <f t="shared" si="5"/>
        <v>1.1100000000000008</v>
      </c>
      <c r="C113" s="84" t="e">
        <f t="shared" si="4"/>
        <v>#N/A</v>
      </c>
      <c r="D113" s="72" t="e">
        <f t="shared" si="6"/>
        <v>#N/A</v>
      </c>
      <c r="E113" s="17" t="e">
        <f>IF(AND(D113&gt;=ConversionTable!I$4,ConversionTable!D113&lt;=ConversionTable!J$4),ConversionTable!K$4,IF(AND(ConversionTable!D113&gt;=ConversionTable!I$5,ConversionTable!D113&lt;=ConversionTable!J$5),ConversionTable!K$5,IF(AND(ConversionTable!D113&gt;=ConversionTable!I$6,ConversionTable!D113&lt;=ConversionTable!J$6),ConversionTable!K$6,IF(AND(ConversionTable!D113&gt;=ConversionTable!I$7,ConversionTable!D113&lt;=ConversionTable!J$7),ConversionTable!K$7,IF(AND(ConversionTable!D113&gt;=ScoreRanges!J$8,ConversionTable!D113&lt;=ScoreRanges!K$8),ScoreRanges!L$8,"")))))</f>
        <v>#N/A</v>
      </c>
    </row>
    <row r="114" spans="1:5" x14ac:dyDescent="0.25">
      <c r="A114" s="13" t="str">
        <f>IF(AND(B114&gt;=ScoreRanges!C$4,ConversionTable!B114&lt;=ScoreRanges!D$4),ScoreRanges!E$4,IF(AND(ConversionTable!B114&gt;=ScoreRanges!C$5,ConversionTable!B114&lt;=ScoreRanges!D$5),ScoreRanges!E$5,IF(AND(ConversionTable!B114&gt;=ScoreRanges!C$6,ConversionTable!B114&lt;=ScoreRanges!D$6),ScoreRanges!E$6,IF(AND(ConversionTable!B114&gt;=ScoreRanges!C$7,ConversionTable!B114&lt;=ScoreRanges!D$7),ScoreRanges!E$7,IF(AND(ConversionTable!B114&gt;=ScoreRanges!C$8,ConversionTable!B114&lt;=ScoreRanges!D$8),ScoreRanges!E$8,"")))))</f>
        <v>Ineffective</v>
      </c>
      <c r="B114" s="72">
        <f t="shared" si="5"/>
        <v>1.1200000000000008</v>
      </c>
      <c r="C114" s="84" t="e">
        <f t="shared" si="4"/>
        <v>#N/A</v>
      </c>
      <c r="D114" s="72" t="e">
        <f t="shared" si="6"/>
        <v>#N/A</v>
      </c>
      <c r="E114" s="17" t="e">
        <f>IF(AND(D114&gt;=ConversionTable!I$4,ConversionTable!D114&lt;=ConversionTable!J$4),ConversionTable!K$4,IF(AND(ConversionTable!D114&gt;=ConversionTable!I$5,ConversionTable!D114&lt;=ConversionTable!J$5),ConversionTable!K$5,IF(AND(ConversionTable!D114&gt;=ConversionTable!I$6,ConversionTable!D114&lt;=ConversionTable!J$6),ConversionTable!K$6,IF(AND(ConversionTable!D114&gt;=ConversionTable!I$7,ConversionTable!D114&lt;=ConversionTable!J$7),ConversionTable!K$7,IF(AND(ConversionTable!D114&gt;=ScoreRanges!J$8,ConversionTable!D114&lt;=ScoreRanges!K$8),ScoreRanges!L$8,"")))))</f>
        <v>#N/A</v>
      </c>
    </row>
    <row r="115" spans="1:5" x14ac:dyDescent="0.25">
      <c r="A115" s="13" t="str">
        <f>IF(AND(B115&gt;=ScoreRanges!C$4,ConversionTable!B115&lt;=ScoreRanges!D$4),ScoreRanges!E$4,IF(AND(ConversionTable!B115&gt;=ScoreRanges!C$5,ConversionTable!B115&lt;=ScoreRanges!D$5),ScoreRanges!E$5,IF(AND(ConversionTable!B115&gt;=ScoreRanges!C$6,ConversionTable!B115&lt;=ScoreRanges!D$6),ScoreRanges!E$6,IF(AND(ConversionTable!B115&gt;=ScoreRanges!C$7,ConversionTable!B115&lt;=ScoreRanges!D$7),ScoreRanges!E$7,IF(AND(ConversionTable!B115&gt;=ScoreRanges!C$8,ConversionTable!B115&lt;=ScoreRanges!D$8),ScoreRanges!E$8,"")))))</f>
        <v>Ineffective</v>
      </c>
      <c r="B115" s="72">
        <f t="shared" si="5"/>
        <v>1.1300000000000008</v>
      </c>
      <c r="C115" s="84" t="e">
        <f t="shared" si="4"/>
        <v>#N/A</v>
      </c>
      <c r="D115" s="72" t="e">
        <f t="shared" si="6"/>
        <v>#N/A</v>
      </c>
      <c r="E115" s="17" t="e">
        <f>IF(AND(D115&gt;=ConversionTable!I$4,ConversionTable!D115&lt;=ConversionTable!J$4),ConversionTable!K$4,IF(AND(ConversionTable!D115&gt;=ConversionTable!I$5,ConversionTable!D115&lt;=ConversionTable!J$5),ConversionTable!K$5,IF(AND(ConversionTable!D115&gt;=ConversionTable!I$6,ConversionTable!D115&lt;=ConversionTable!J$6),ConversionTable!K$6,IF(AND(ConversionTable!D115&gt;=ConversionTable!I$7,ConversionTable!D115&lt;=ConversionTable!J$7),ConversionTable!K$7,IF(AND(ConversionTable!D115&gt;=ScoreRanges!J$8,ConversionTable!D115&lt;=ScoreRanges!K$8),ScoreRanges!L$8,"")))))</f>
        <v>#N/A</v>
      </c>
    </row>
    <row r="116" spans="1:5" x14ac:dyDescent="0.25">
      <c r="A116" s="13" t="str">
        <f>IF(AND(B116&gt;=ScoreRanges!C$4,ConversionTable!B116&lt;=ScoreRanges!D$4),ScoreRanges!E$4,IF(AND(ConversionTable!B116&gt;=ScoreRanges!C$5,ConversionTable!B116&lt;=ScoreRanges!D$5),ScoreRanges!E$5,IF(AND(ConversionTable!B116&gt;=ScoreRanges!C$6,ConversionTable!B116&lt;=ScoreRanges!D$6),ScoreRanges!E$6,IF(AND(ConversionTable!B116&gt;=ScoreRanges!C$7,ConversionTable!B116&lt;=ScoreRanges!D$7),ScoreRanges!E$7,IF(AND(ConversionTable!B116&gt;=ScoreRanges!C$8,ConversionTable!B116&lt;=ScoreRanges!D$8),ScoreRanges!E$8,"")))))</f>
        <v>Ineffective</v>
      </c>
      <c r="B116" s="72">
        <f t="shared" si="5"/>
        <v>1.1400000000000008</v>
      </c>
      <c r="C116" s="84" t="e">
        <f t="shared" si="4"/>
        <v>#N/A</v>
      </c>
      <c r="D116" s="72" t="e">
        <f t="shared" si="6"/>
        <v>#N/A</v>
      </c>
      <c r="E116" s="17" t="e">
        <f>IF(AND(D116&gt;=ConversionTable!I$4,ConversionTable!D116&lt;=ConversionTable!J$4),ConversionTable!K$4,IF(AND(ConversionTable!D116&gt;=ConversionTable!I$5,ConversionTable!D116&lt;=ConversionTable!J$5),ConversionTable!K$5,IF(AND(ConversionTable!D116&gt;=ConversionTable!I$6,ConversionTable!D116&lt;=ConversionTable!J$6),ConversionTable!K$6,IF(AND(ConversionTable!D116&gt;=ConversionTable!I$7,ConversionTable!D116&lt;=ConversionTable!J$7),ConversionTable!K$7,IF(AND(ConversionTable!D116&gt;=ScoreRanges!J$8,ConversionTable!D116&lt;=ScoreRanges!K$8),ScoreRanges!L$8,"")))))</f>
        <v>#N/A</v>
      </c>
    </row>
    <row r="117" spans="1:5" x14ac:dyDescent="0.25">
      <c r="A117" s="13" t="str">
        <f>IF(AND(B117&gt;=ScoreRanges!C$4,ConversionTable!B117&lt;=ScoreRanges!D$4),ScoreRanges!E$4,IF(AND(ConversionTable!B117&gt;=ScoreRanges!C$5,ConversionTable!B117&lt;=ScoreRanges!D$5),ScoreRanges!E$5,IF(AND(ConversionTable!B117&gt;=ScoreRanges!C$6,ConversionTable!B117&lt;=ScoreRanges!D$6),ScoreRanges!E$6,IF(AND(ConversionTable!B117&gt;=ScoreRanges!C$7,ConversionTable!B117&lt;=ScoreRanges!D$7),ScoreRanges!E$7,IF(AND(ConversionTable!B117&gt;=ScoreRanges!C$8,ConversionTable!B117&lt;=ScoreRanges!D$8),ScoreRanges!E$8,"")))))</f>
        <v>Ineffective</v>
      </c>
      <c r="B117" s="72">
        <f t="shared" si="5"/>
        <v>1.1500000000000008</v>
      </c>
      <c r="C117" s="84" t="e">
        <f t="shared" si="4"/>
        <v>#N/A</v>
      </c>
      <c r="D117" s="72" t="e">
        <f t="shared" si="6"/>
        <v>#N/A</v>
      </c>
      <c r="E117" s="17" t="e">
        <f>IF(AND(D117&gt;=ConversionTable!I$4,ConversionTable!D117&lt;=ConversionTable!J$4),ConversionTable!K$4,IF(AND(ConversionTable!D117&gt;=ConversionTable!I$5,ConversionTable!D117&lt;=ConversionTable!J$5),ConversionTable!K$5,IF(AND(ConversionTable!D117&gt;=ConversionTable!I$6,ConversionTable!D117&lt;=ConversionTable!J$6),ConversionTable!K$6,IF(AND(ConversionTable!D117&gt;=ConversionTable!I$7,ConversionTable!D117&lt;=ConversionTable!J$7),ConversionTable!K$7,IF(AND(ConversionTable!D117&gt;=ScoreRanges!J$8,ConversionTable!D117&lt;=ScoreRanges!K$8),ScoreRanges!L$8,"")))))</f>
        <v>#N/A</v>
      </c>
    </row>
    <row r="118" spans="1:5" x14ac:dyDescent="0.25">
      <c r="A118" s="13" t="str">
        <f>IF(AND(B118&gt;=ScoreRanges!C$4,ConversionTable!B118&lt;=ScoreRanges!D$4),ScoreRanges!E$4,IF(AND(ConversionTable!B118&gt;=ScoreRanges!C$5,ConversionTable!B118&lt;=ScoreRanges!D$5),ScoreRanges!E$5,IF(AND(ConversionTable!B118&gt;=ScoreRanges!C$6,ConversionTable!B118&lt;=ScoreRanges!D$6),ScoreRanges!E$6,IF(AND(ConversionTable!B118&gt;=ScoreRanges!C$7,ConversionTable!B118&lt;=ScoreRanges!D$7),ScoreRanges!E$7,IF(AND(ConversionTable!B118&gt;=ScoreRanges!C$8,ConversionTable!B118&lt;=ScoreRanges!D$8),ScoreRanges!E$8,"")))))</f>
        <v>Ineffective</v>
      </c>
      <c r="B118" s="72">
        <f t="shared" si="5"/>
        <v>1.1600000000000008</v>
      </c>
      <c r="C118" s="84" t="e">
        <f t="shared" si="4"/>
        <v>#N/A</v>
      </c>
      <c r="D118" s="72" t="e">
        <f t="shared" si="6"/>
        <v>#N/A</v>
      </c>
      <c r="E118" s="17" t="e">
        <f>IF(AND(D118&gt;=ConversionTable!I$4,ConversionTable!D118&lt;=ConversionTable!J$4),ConversionTable!K$4,IF(AND(ConversionTable!D118&gt;=ConversionTable!I$5,ConversionTable!D118&lt;=ConversionTable!J$5),ConversionTable!K$5,IF(AND(ConversionTable!D118&gt;=ConversionTable!I$6,ConversionTable!D118&lt;=ConversionTable!J$6),ConversionTable!K$6,IF(AND(ConversionTable!D118&gt;=ConversionTable!I$7,ConversionTable!D118&lt;=ConversionTable!J$7),ConversionTable!K$7,IF(AND(ConversionTable!D118&gt;=ScoreRanges!J$8,ConversionTable!D118&lt;=ScoreRanges!K$8),ScoreRanges!L$8,"")))))</f>
        <v>#N/A</v>
      </c>
    </row>
    <row r="119" spans="1:5" x14ac:dyDescent="0.25">
      <c r="A119" s="13" t="str">
        <f>IF(AND(B119&gt;=ScoreRanges!C$4,ConversionTable!B119&lt;=ScoreRanges!D$4),ScoreRanges!E$4,IF(AND(ConversionTable!B119&gt;=ScoreRanges!C$5,ConversionTable!B119&lt;=ScoreRanges!D$5),ScoreRanges!E$5,IF(AND(ConversionTable!B119&gt;=ScoreRanges!C$6,ConversionTable!B119&lt;=ScoreRanges!D$6),ScoreRanges!E$6,IF(AND(ConversionTable!B119&gt;=ScoreRanges!C$7,ConversionTable!B119&lt;=ScoreRanges!D$7),ScoreRanges!E$7,IF(AND(ConversionTable!B119&gt;=ScoreRanges!C$8,ConversionTable!B119&lt;=ScoreRanges!D$8),ScoreRanges!E$8,"")))))</f>
        <v>Ineffective</v>
      </c>
      <c r="B119" s="72">
        <f t="shared" si="5"/>
        <v>1.1700000000000008</v>
      </c>
      <c r="C119" s="84" t="e">
        <f t="shared" si="4"/>
        <v>#N/A</v>
      </c>
      <c r="D119" s="72" t="e">
        <f t="shared" si="6"/>
        <v>#N/A</v>
      </c>
      <c r="E119" s="17" t="e">
        <f>IF(AND(D119&gt;=ConversionTable!I$4,ConversionTable!D119&lt;=ConversionTable!J$4),ConversionTable!K$4,IF(AND(ConversionTable!D119&gt;=ConversionTable!I$5,ConversionTable!D119&lt;=ConversionTable!J$5),ConversionTable!K$5,IF(AND(ConversionTable!D119&gt;=ConversionTable!I$6,ConversionTable!D119&lt;=ConversionTable!J$6),ConversionTable!K$6,IF(AND(ConversionTable!D119&gt;=ConversionTable!I$7,ConversionTable!D119&lt;=ConversionTable!J$7),ConversionTable!K$7,IF(AND(ConversionTable!D119&gt;=ScoreRanges!J$8,ConversionTable!D119&lt;=ScoreRanges!K$8),ScoreRanges!L$8,"")))))</f>
        <v>#N/A</v>
      </c>
    </row>
    <row r="120" spans="1:5" x14ac:dyDescent="0.25">
      <c r="A120" s="13" t="str">
        <f>IF(AND(B120&gt;=ScoreRanges!C$4,ConversionTable!B120&lt;=ScoreRanges!D$4),ScoreRanges!E$4,IF(AND(ConversionTable!B120&gt;=ScoreRanges!C$5,ConversionTable!B120&lt;=ScoreRanges!D$5),ScoreRanges!E$5,IF(AND(ConversionTable!B120&gt;=ScoreRanges!C$6,ConversionTable!B120&lt;=ScoreRanges!D$6),ScoreRanges!E$6,IF(AND(ConversionTable!B120&gt;=ScoreRanges!C$7,ConversionTable!B120&lt;=ScoreRanges!D$7),ScoreRanges!E$7,IF(AND(ConversionTable!B120&gt;=ScoreRanges!C$8,ConversionTable!B120&lt;=ScoreRanges!D$8),ScoreRanges!E$8,"")))))</f>
        <v>Ineffective</v>
      </c>
      <c r="B120" s="72">
        <f t="shared" si="5"/>
        <v>1.1800000000000008</v>
      </c>
      <c r="C120" s="84" t="e">
        <f t="shared" si="4"/>
        <v>#N/A</v>
      </c>
      <c r="D120" s="72" t="e">
        <f t="shared" si="6"/>
        <v>#N/A</v>
      </c>
      <c r="E120" s="17" t="e">
        <f>IF(AND(D120&gt;=ConversionTable!I$4,ConversionTable!D120&lt;=ConversionTable!J$4),ConversionTable!K$4,IF(AND(ConversionTable!D120&gt;=ConversionTable!I$5,ConversionTable!D120&lt;=ConversionTable!J$5),ConversionTable!K$5,IF(AND(ConversionTable!D120&gt;=ConversionTable!I$6,ConversionTable!D120&lt;=ConversionTable!J$6),ConversionTable!K$6,IF(AND(ConversionTable!D120&gt;=ConversionTable!I$7,ConversionTable!D120&lt;=ConversionTable!J$7),ConversionTable!K$7,IF(AND(ConversionTable!D120&gt;=ScoreRanges!J$8,ConversionTable!D120&lt;=ScoreRanges!K$8),ScoreRanges!L$8,"")))))</f>
        <v>#N/A</v>
      </c>
    </row>
    <row r="121" spans="1:5" x14ac:dyDescent="0.25">
      <c r="A121" s="13" t="str">
        <f>IF(AND(B121&gt;=ScoreRanges!C$4,ConversionTable!B121&lt;=ScoreRanges!D$4),ScoreRanges!E$4,IF(AND(ConversionTable!B121&gt;=ScoreRanges!C$5,ConversionTable!B121&lt;=ScoreRanges!D$5),ScoreRanges!E$5,IF(AND(ConversionTable!B121&gt;=ScoreRanges!C$6,ConversionTable!B121&lt;=ScoreRanges!D$6),ScoreRanges!E$6,IF(AND(ConversionTable!B121&gt;=ScoreRanges!C$7,ConversionTable!B121&lt;=ScoreRanges!D$7),ScoreRanges!E$7,IF(AND(ConversionTable!B121&gt;=ScoreRanges!C$8,ConversionTable!B121&lt;=ScoreRanges!D$8),ScoreRanges!E$8,"")))))</f>
        <v>Ineffective</v>
      </c>
      <c r="B121" s="72">
        <f t="shared" si="5"/>
        <v>1.1900000000000008</v>
      </c>
      <c r="C121" s="84" t="e">
        <f t="shared" si="4"/>
        <v>#N/A</v>
      </c>
      <c r="D121" s="72" t="e">
        <f t="shared" si="6"/>
        <v>#N/A</v>
      </c>
      <c r="E121" s="17" t="e">
        <f>IF(AND(D121&gt;=ConversionTable!I$4,ConversionTable!D121&lt;=ConversionTable!J$4),ConversionTable!K$4,IF(AND(ConversionTable!D121&gt;=ConversionTable!I$5,ConversionTable!D121&lt;=ConversionTable!J$5),ConversionTable!K$5,IF(AND(ConversionTable!D121&gt;=ConversionTable!I$6,ConversionTable!D121&lt;=ConversionTable!J$6),ConversionTable!K$6,IF(AND(ConversionTable!D121&gt;=ConversionTable!I$7,ConversionTable!D121&lt;=ConversionTable!J$7),ConversionTable!K$7,IF(AND(ConversionTable!D121&gt;=ScoreRanges!J$8,ConversionTable!D121&lt;=ScoreRanges!K$8),ScoreRanges!L$8,"")))))</f>
        <v>#N/A</v>
      </c>
    </row>
    <row r="122" spans="1:5" x14ac:dyDescent="0.25">
      <c r="A122" s="13" t="str">
        <f>IF(AND(B122&gt;=ScoreRanges!C$4,ConversionTable!B122&lt;=ScoreRanges!D$4),ScoreRanges!E$4,IF(AND(ConversionTable!B122&gt;=ScoreRanges!C$5,ConversionTable!B122&lt;=ScoreRanges!D$5),ScoreRanges!E$5,IF(AND(ConversionTable!B122&gt;=ScoreRanges!C$6,ConversionTable!B122&lt;=ScoreRanges!D$6),ScoreRanges!E$6,IF(AND(ConversionTable!B122&gt;=ScoreRanges!C$7,ConversionTable!B122&lt;=ScoreRanges!D$7),ScoreRanges!E$7,IF(AND(ConversionTable!B122&gt;=ScoreRanges!C$8,ConversionTable!B122&lt;=ScoreRanges!D$8),ScoreRanges!E$8,"")))))</f>
        <v>Ineffective</v>
      </c>
      <c r="B122" s="72">
        <f t="shared" si="5"/>
        <v>1.2000000000000008</v>
      </c>
      <c r="C122" s="84" t="e">
        <f t="shared" si="4"/>
        <v>#N/A</v>
      </c>
      <c r="D122" s="72" t="e">
        <f t="shared" si="6"/>
        <v>#N/A</v>
      </c>
      <c r="E122" s="17" t="e">
        <f>IF(AND(D122&gt;=ConversionTable!I$4,ConversionTable!D122&lt;=ConversionTable!J$4),ConversionTable!K$4,IF(AND(ConversionTable!D122&gt;=ConversionTable!I$5,ConversionTable!D122&lt;=ConversionTable!J$5),ConversionTable!K$5,IF(AND(ConversionTable!D122&gt;=ConversionTable!I$6,ConversionTable!D122&lt;=ConversionTable!J$6),ConversionTable!K$6,IF(AND(ConversionTable!D122&gt;=ConversionTable!I$7,ConversionTable!D122&lt;=ConversionTable!J$7),ConversionTable!K$7,IF(AND(ConversionTable!D122&gt;=ScoreRanges!J$8,ConversionTable!D122&lt;=ScoreRanges!K$8),ScoreRanges!L$8,"")))))</f>
        <v>#N/A</v>
      </c>
    </row>
    <row r="123" spans="1:5" x14ac:dyDescent="0.25">
      <c r="A123" s="13" t="str">
        <f>IF(AND(B123&gt;=ScoreRanges!C$4,ConversionTable!B123&lt;=ScoreRanges!D$4),ScoreRanges!E$4,IF(AND(ConversionTable!B123&gt;=ScoreRanges!C$5,ConversionTable!B123&lt;=ScoreRanges!D$5),ScoreRanges!E$5,IF(AND(ConversionTable!B123&gt;=ScoreRanges!C$6,ConversionTable!B123&lt;=ScoreRanges!D$6),ScoreRanges!E$6,IF(AND(ConversionTable!B123&gt;=ScoreRanges!C$7,ConversionTable!B123&lt;=ScoreRanges!D$7),ScoreRanges!E$7,IF(AND(ConversionTable!B123&gt;=ScoreRanges!C$8,ConversionTable!B123&lt;=ScoreRanges!D$8),ScoreRanges!E$8,"")))))</f>
        <v>Ineffective</v>
      </c>
      <c r="B123" s="72">
        <f t="shared" si="5"/>
        <v>1.2100000000000009</v>
      </c>
      <c r="C123" s="84" t="e">
        <f t="shared" si="4"/>
        <v>#N/A</v>
      </c>
      <c r="D123" s="72" t="e">
        <f t="shared" si="6"/>
        <v>#N/A</v>
      </c>
      <c r="E123" s="17" t="e">
        <f>IF(AND(D123&gt;=ConversionTable!I$4,ConversionTable!D123&lt;=ConversionTable!J$4),ConversionTable!K$4,IF(AND(ConversionTable!D123&gt;=ConversionTable!I$5,ConversionTable!D123&lt;=ConversionTable!J$5),ConversionTable!K$5,IF(AND(ConversionTable!D123&gt;=ConversionTable!I$6,ConversionTable!D123&lt;=ConversionTable!J$6),ConversionTable!K$6,IF(AND(ConversionTable!D123&gt;=ConversionTable!I$7,ConversionTable!D123&lt;=ConversionTable!J$7),ConversionTable!K$7,IF(AND(ConversionTable!D123&gt;=ScoreRanges!J$8,ConversionTable!D123&lt;=ScoreRanges!K$8),ScoreRanges!L$8,"")))))</f>
        <v>#N/A</v>
      </c>
    </row>
    <row r="124" spans="1:5" x14ac:dyDescent="0.25">
      <c r="A124" s="13" t="str">
        <f>IF(AND(B124&gt;=ScoreRanges!C$4,ConversionTable!B124&lt;=ScoreRanges!D$4),ScoreRanges!E$4,IF(AND(ConversionTable!B124&gt;=ScoreRanges!C$5,ConversionTable!B124&lt;=ScoreRanges!D$5),ScoreRanges!E$5,IF(AND(ConversionTable!B124&gt;=ScoreRanges!C$6,ConversionTable!B124&lt;=ScoreRanges!D$6),ScoreRanges!E$6,IF(AND(ConversionTable!B124&gt;=ScoreRanges!C$7,ConversionTable!B124&lt;=ScoreRanges!D$7),ScoreRanges!E$7,IF(AND(ConversionTable!B124&gt;=ScoreRanges!C$8,ConversionTable!B124&lt;=ScoreRanges!D$8),ScoreRanges!E$8,"")))))</f>
        <v>Ineffective</v>
      </c>
      <c r="B124" s="72">
        <f t="shared" si="5"/>
        <v>1.2200000000000009</v>
      </c>
      <c r="C124" s="84" t="e">
        <f t="shared" si="4"/>
        <v>#N/A</v>
      </c>
      <c r="D124" s="72" t="e">
        <f t="shared" si="6"/>
        <v>#N/A</v>
      </c>
      <c r="E124" s="17" t="e">
        <f>IF(AND(D124&gt;=ConversionTable!I$4,ConversionTable!D124&lt;=ConversionTable!J$4),ConversionTable!K$4,IF(AND(ConversionTable!D124&gt;=ConversionTable!I$5,ConversionTable!D124&lt;=ConversionTable!J$5),ConversionTable!K$5,IF(AND(ConversionTable!D124&gt;=ConversionTable!I$6,ConversionTable!D124&lt;=ConversionTable!J$6),ConversionTable!K$6,IF(AND(ConversionTable!D124&gt;=ConversionTable!I$7,ConversionTable!D124&lt;=ConversionTable!J$7),ConversionTable!K$7,IF(AND(ConversionTable!D124&gt;=ScoreRanges!J$8,ConversionTable!D124&lt;=ScoreRanges!K$8),ScoreRanges!L$8,"")))))</f>
        <v>#N/A</v>
      </c>
    </row>
    <row r="125" spans="1:5" x14ac:dyDescent="0.25">
      <c r="A125" s="13" t="str">
        <f>IF(AND(B125&gt;=ScoreRanges!C$4,ConversionTable!B125&lt;=ScoreRanges!D$4),ScoreRanges!E$4,IF(AND(ConversionTable!B125&gt;=ScoreRanges!C$5,ConversionTable!B125&lt;=ScoreRanges!D$5),ScoreRanges!E$5,IF(AND(ConversionTable!B125&gt;=ScoreRanges!C$6,ConversionTable!B125&lt;=ScoreRanges!D$6),ScoreRanges!E$6,IF(AND(ConversionTable!B125&gt;=ScoreRanges!C$7,ConversionTable!B125&lt;=ScoreRanges!D$7),ScoreRanges!E$7,IF(AND(ConversionTable!B125&gt;=ScoreRanges!C$8,ConversionTable!B125&lt;=ScoreRanges!D$8),ScoreRanges!E$8,"")))))</f>
        <v>Ineffective</v>
      </c>
      <c r="B125" s="72">
        <f t="shared" si="5"/>
        <v>1.2300000000000009</v>
      </c>
      <c r="C125" s="84" t="e">
        <f t="shared" si="4"/>
        <v>#N/A</v>
      </c>
      <c r="D125" s="72" t="e">
        <f t="shared" si="6"/>
        <v>#N/A</v>
      </c>
      <c r="E125" s="17" t="e">
        <f>IF(AND(D125&gt;=ConversionTable!I$4,ConversionTable!D125&lt;=ConversionTable!J$4),ConversionTable!K$4,IF(AND(ConversionTable!D125&gt;=ConversionTable!I$5,ConversionTable!D125&lt;=ConversionTable!J$5),ConversionTable!K$5,IF(AND(ConversionTable!D125&gt;=ConversionTable!I$6,ConversionTable!D125&lt;=ConversionTable!J$6),ConversionTable!K$6,IF(AND(ConversionTable!D125&gt;=ConversionTable!I$7,ConversionTable!D125&lt;=ConversionTable!J$7),ConversionTable!K$7,IF(AND(ConversionTable!D125&gt;=ScoreRanges!J$8,ConversionTable!D125&lt;=ScoreRanges!K$8),ScoreRanges!L$8,"")))))</f>
        <v>#N/A</v>
      </c>
    </row>
    <row r="126" spans="1:5" x14ac:dyDescent="0.25">
      <c r="A126" s="13" t="str">
        <f>IF(AND(B126&gt;=ScoreRanges!C$4,ConversionTable!B126&lt;=ScoreRanges!D$4),ScoreRanges!E$4,IF(AND(ConversionTable!B126&gt;=ScoreRanges!C$5,ConversionTable!B126&lt;=ScoreRanges!D$5),ScoreRanges!E$5,IF(AND(ConversionTable!B126&gt;=ScoreRanges!C$6,ConversionTable!B126&lt;=ScoreRanges!D$6),ScoreRanges!E$6,IF(AND(ConversionTable!B126&gt;=ScoreRanges!C$7,ConversionTable!B126&lt;=ScoreRanges!D$7),ScoreRanges!E$7,IF(AND(ConversionTable!B126&gt;=ScoreRanges!C$8,ConversionTable!B126&lt;=ScoreRanges!D$8),ScoreRanges!E$8,"")))))</f>
        <v>Ineffective</v>
      </c>
      <c r="B126" s="72">
        <f t="shared" si="5"/>
        <v>1.2400000000000009</v>
      </c>
      <c r="C126" s="84" t="e">
        <f t="shared" si="4"/>
        <v>#N/A</v>
      </c>
      <c r="D126" s="72" t="e">
        <f t="shared" si="6"/>
        <v>#N/A</v>
      </c>
      <c r="E126" s="17" t="e">
        <f>IF(AND(D126&gt;=ConversionTable!I$4,ConversionTable!D126&lt;=ConversionTable!J$4),ConversionTable!K$4,IF(AND(ConversionTable!D126&gt;=ConversionTable!I$5,ConversionTable!D126&lt;=ConversionTable!J$5),ConversionTable!K$5,IF(AND(ConversionTable!D126&gt;=ConversionTable!I$6,ConversionTable!D126&lt;=ConversionTable!J$6),ConversionTable!K$6,IF(AND(ConversionTable!D126&gt;=ConversionTable!I$7,ConversionTable!D126&lt;=ConversionTable!J$7),ConversionTable!K$7,IF(AND(ConversionTable!D126&gt;=ScoreRanges!J$8,ConversionTable!D126&lt;=ScoreRanges!K$8),ScoreRanges!L$8,"")))))</f>
        <v>#N/A</v>
      </c>
    </row>
    <row r="127" spans="1:5" x14ac:dyDescent="0.25">
      <c r="A127" s="13" t="str">
        <f>IF(AND(B127&gt;=ScoreRanges!C$4,ConversionTable!B127&lt;=ScoreRanges!D$4),ScoreRanges!E$4,IF(AND(ConversionTable!B127&gt;=ScoreRanges!C$5,ConversionTable!B127&lt;=ScoreRanges!D$5),ScoreRanges!E$5,IF(AND(ConversionTable!B127&gt;=ScoreRanges!C$6,ConversionTable!B127&lt;=ScoreRanges!D$6),ScoreRanges!E$6,IF(AND(ConversionTable!B127&gt;=ScoreRanges!C$7,ConversionTable!B127&lt;=ScoreRanges!D$7),ScoreRanges!E$7,IF(AND(ConversionTable!B127&gt;=ScoreRanges!C$8,ConversionTable!B127&lt;=ScoreRanges!D$8),ScoreRanges!E$8,"")))))</f>
        <v>Ineffective</v>
      </c>
      <c r="B127" s="72">
        <f t="shared" si="5"/>
        <v>1.2500000000000009</v>
      </c>
      <c r="C127" s="84" t="e">
        <f t="shared" si="4"/>
        <v>#N/A</v>
      </c>
      <c r="D127" s="72" t="e">
        <f t="shared" si="6"/>
        <v>#N/A</v>
      </c>
      <c r="E127" s="17" t="e">
        <f>IF(AND(D127&gt;=ConversionTable!I$4,ConversionTable!D127&lt;=ConversionTable!J$4),ConversionTable!K$4,IF(AND(ConversionTable!D127&gt;=ConversionTable!I$5,ConversionTable!D127&lt;=ConversionTable!J$5),ConversionTable!K$5,IF(AND(ConversionTable!D127&gt;=ConversionTable!I$6,ConversionTable!D127&lt;=ConversionTable!J$6),ConversionTable!K$6,IF(AND(ConversionTable!D127&gt;=ConversionTable!I$7,ConversionTable!D127&lt;=ConversionTable!J$7),ConversionTable!K$7,IF(AND(ConversionTable!D127&gt;=ScoreRanges!J$8,ConversionTable!D127&lt;=ScoreRanges!K$8),ScoreRanges!L$8,"")))))</f>
        <v>#N/A</v>
      </c>
    </row>
    <row r="128" spans="1:5" x14ac:dyDescent="0.25">
      <c r="A128" s="13" t="str">
        <f>IF(AND(B128&gt;=ScoreRanges!C$4,ConversionTable!B128&lt;=ScoreRanges!D$4),ScoreRanges!E$4,IF(AND(ConversionTable!B128&gt;=ScoreRanges!C$5,ConversionTable!B128&lt;=ScoreRanges!D$5),ScoreRanges!E$5,IF(AND(ConversionTable!B128&gt;=ScoreRanges!C$6,ConversionTable!B128&lt;=ScoreRanges!D$6),ScoreRanges!E$6,IF(AND(ConversionTable!B128&gt;=ScoreRanges!C$7,ConversionTable!B128&lt;=ScoreRanges!D$7),ScoreRanges!E$7,IF(AND(ConversionTable!B128&gt;=ScoreRanges!C$8,ConversionTable!B128&lt;=ScoreRanges!D$8),ScoreRanges!E$8,"")))))</f>
        <v>Ineffective</v>
      </c>
      <c r="B128" s="72">
        <f t="shared" si="5"/>
        <v>1.2600000000000009</v>
      </c>
      <c r="C128" s="84" t="e">
        <f t="shared" si="4"/>
        <v>#N/A</v>
      </c>
      <c r="D128" s="72" t="e">
        <f t="shared" si="6"/>
        <v>#N/A</v>
      </c>
      <c r="E128" s="17" t="e">
        <f>IF(AND(D128&gt;=ConversionTable!I$4,ConversionTable!D128&lt;=ConversionTable!J$4),ConversionTable!K$4,IF(AND(ConversionTable!D128&gt;=ConversionTable!I$5,ConversionTable!D128&lt;=ConversionTable!J$5),ConversionTable!K$5,IF(AND(ConversionTable!D128&gt;=ConversionTable!I$6,ConversionTable!D128&lt;=ConversionTable!J$6),ConversionTable!K$6,IF(AND(ConversionTable!D128&gt;=ConversionTable!I$7,ConversionTable!D128&lt;=ConversionTable!J$7),ConversionTable!K$7,IF(AND(ConversionTable!D128&gt;=ScoreRanges!J$8,ConversionTable!D128&lt;=ScoreRanges!K$8),ScoreRanges!L$8,"")))))</f>
        <v>#N/A</v>
      </c>
    </row>
    <row r="129" spans="1:5" x14ac:dyDescent="0.25">
      <c r="A129" s="13" t="str">
        <f>IF(AND(B129&gt;=ScoreRanges!C$4,ConversionTable!B129&lt;=ScoreRanges!D$4),ScoreRanges!E$4,IF(AND(ConversionTable!B129&gt;=ScoreRanges!C$5,ConversionTable!B129&lt;=ScoreRanges!D$5),ScoreRanges!E$5,IF(AND(ConversionTable!B129&gt;=ScoreRanges!C$6,ConversionTable!B129&lt;=ScoreRanges!D$6),ScoreRanges!E$6,IF(AND(ConversionTable!B129&gt;=ScoreRanges!C$7,ConversionTable!B129&lt;=ScoreRanges!D$7),ScoreRanges!E$7,IF(AND(ConversionTable!B129&gt;=ScoreRanges!C$8,ConversionTable!B129&lt;=ScoreRanges!D$8),ScoreRanges!E$8,"")))))</f>
        <v>Ineffective</v>
      </c>
      <c r="B129" s="72">
        <f t="shared" si="5"/>
        <v>1.2700000000000009</v>
      </c>
      <c r="C129" s="84" t="e">
        <f t="shared" si="4"/>
        <v>#N/A</v>
      </c>
      <c r="D129" s="72" t="e">
        <f t="shared" si="6"/>
        <v>#N/A</v>
      </c>
      <c r="E129" s="17" t="e">
        <f>IF(AND(D129&gt;=ConversionTable!I$4,ConversionTable!D129&lt;=ConversionTable!J$4),ConversionTable!K$4,IF(AND(ConversionTable!D129&gt;=ConversionTable!I$5,ConversionTable!D129&lt;=ConversionTable!J$5),ConversionTable!K$5,IF(AND(ConversionTable!D129&gt;=ConversionTable!I$6,ConversionTable!D129&lt;=ConversionTable!J$6),ConversionTable!K$6,IF(AND(ConversionTable!D129&gt;=ConversionTable!I$7,ConversionTable!D129&lt;=ConversionTable!J$7),ConversionTable!K$7,IF(AND(ConversionTable!D129&gt;=ScoreRanges!J$8,ConversionTable!D129&lt;=ScoreRanges!K$8),ScoreRanges!L$8,"")))))</f>
        <v>#N/A</v>
      </c>
    </row>
    <row r="130" spans="1:5" x14ac:dyDescent="0.25">
      <c r="A130" s="13" t="str">
        <f>IF(AND(B130&gt;=ScoreRanges!C$4,ConversionTable!B130&lt;=ScoreRanges!D$4),ScoreRanges!E$4,IF(AND(ConversionTable!B130&gt;=ScoreRanges!C$5,ConversionTable!B130&lt;=ScoreRanges!D$5),ScoreRanges!E$5,IF(AND(ConversionTable!B130&gt;=ScoreRanges!C$6,ConversionTable!B130&lt;=ScoreRanges!D$6),ScoreRanges!E$6,IF(AND(ConversionTable!B130&gt;=ScoreRanges!C$7,ConversionTable!B130&lt;=ScoreRanges!D$7),ScoreRanges!E$7,IF(AND(ConversionTable!B130&gt;=ScoreRanges!C$8,ConversionTable!B130&lt;=ScoreRanges!D$8),ScoreRanges!E$8,"")))))</f>
        <v>Ineffective</v>
      </c>
      <c r="B130" s="72">
        <f t="shared" si="5"/>
        <v>1.2800000000000009</v>
      </c>
      <c r="C130" s="84" t="e">
        <f t="shared" si="4"/>
        <v>#N/A</v>
      </c>
      <c r="D130" s="72" t="e">
        <f t="shared" si="6"/>
        <v>#N/A</v>
      </c>
      <c r="E130" s="17" t="e">
        <f>IF(AND(D130&gt;=ConversionTable!I$4,ConversionTable!D130&lt;=ConversionTable!J$4),ConversionTable!K$4,IF(AND(ConversionTable!D130&gt;=ConversionTable!I$5,ConversionTable!D130&lt;=ConversionTable!J$5),ConversionTable!K$5,IF(AND(ConversionTable!D130&gt;=ConversionTable!I$6,ConversionTable!D130&lt;=ConversionTable!J$6),ConversionTable!K$6,IF(AND(ConversionTable!D130&gt;=ConversionTable!I$7,ConversionTable!D130&lt;=ConversionTable!J$7),ConversionTable!K$7,IF(AND(ConversionTable!D130&gt;=ScoreRanges!J$8,ConversionTable!D130&lt;=ScoreRanges!K$8),ScoreRanges!L$8,"")))))</f>
        <v>#N/A</v>
      </c>
    </row>
    <row r="131" spans="1:5" x14ac:dyDescent="0.25">
      <c r="A131" s="13" t="str">
        <f>IF(AND(B131&gt;=ScoreRanges!C$4,ConversionTable!B131&lt;=ScoreRanges!D$4),ScoreRanges!E$4,IF(AND(ConversionTable!B131&gt;=ScoreRanges!C$5,ConversionTable!B131&lt;=ScoreRanges!D$5),ScoreRanges!E$5,IF(AND(ConversionTable!B131&gt;=ScoreRanges!C$6,ConversionTable!B131&lt;=ScoreRanges!D$6),ScoreRanges!E$6,IF(AND(ConversionTable!B131&gt;=ScoreRanges!C$7,ConversionTable!B131&lt;=ScoreRanges!D$7),ScoreRanges!E$7,IF(AND(ConversionTable!B131&gt;=ScoreRanges!C$8,ConversionTable!B131&lt;=ScoreRanges!D$8),ScoreRanges!E$8,"")))))</f>
        <v>Ineffective</v>
      </c>
      <c r="B131" s="72">
        <f t="shared" si="5"/>
        <v>1.2900000000000009</v>
      </c>
      <c r="C131" s="84" t="e">
        <f t="shared" ref="C131:C194" si="7">C130+VLOOKUP(B130,J$11:L$16,3)</f>
        <v>#N/A</v>
      </c>
      <c r="D131" s="72" t="e">
        <f t="shared" si="6"/>
        <v>#N/A</v>
      </c>
      <c r="E131" s="17" t="e">
        <f>IF(AND(D131&gt;=ConversionTable!I$4,ConversionTable!D131&lt;=ConversionTable!J$4),ConversionTable!K$4,IF(AND(ConversionTable!D131&gt;=ConversionTable!I$5,ConversionTable!D131&lt;=ConversionTable!J$5),ConversionTable!K$5,IF(AND(ConversionTable!D131&gt;=ConversionTable!I$6,ConversionTable!D131&lt;=ConversionTable!J$6),ConversionTable!K$6,IF(AND(ConversionTable!D131&gt;=ConversionTable!I$7,ConversionTable!D131&lt;=ConversionTable!J$7),ConversionTable!K$7,IF(AND(ConversionTable!D131&gt;=ScoreRanges!J$8,ConversionTable!D131&lt;=ScoreRanges!K$8),ScoreRanges!L$8,"")))))</f>
        <v>#N/A</v>
      </c>
    </row>
    <row r="132" spans="1:5" x14ac:dyDescent="0.25">
      <c r="A132" s="13" t="str">
        <f>IF(AND(B132&gt;=ScoreRanges!C$4,ConversionTable!B132&lt;=ScoreRanges!D$4),ScoreRanges!E$4,IF(AND(ConversionTable!B132&gt;=ScoreRanges!C$5,ConversionTable!B132&lt;=ScoreRanges!D$5),ScoreRanges!E$5,IF(AND(ConversionTable!B132&gt;=ScoreRanges!C$6,ConversionTable!B132&lt;=ScoreRanges!D$6),ScoreRanges!E$6,IF(AND(ConversionTable!B132&gt;=ScoreRanges!C$7,ConversionTable!B132&lt;=ScoreRanges!D$7),ScoreRanges!E$7,IF(AND(ConversionTable!B132&gt;=ScoreRanges!C$8,ConversionTable!B132&lt;=ScoreRanges!D$8),ScoreRanges!E$8,"")))))</f>
        <v>Ineffective</v>
      </c>
      <c r="B132" s="72">
        <f t="shared" ref="B132:B195" si="8">B131+0.01</f>
        <v>1.3000000000000009</v>
      </c>
      <c r="C132" s="84" t="e">
        <f t="shared" si="7"/>
        <v>#N/A</v>
      </c>
      <c r="D132" s="72" t="e">
        <f t="shared" ref="D132:D195" si="9">ROUND(C132,2)</f>
        <v>#N/A</v>
      </c>
      <c r="E132" s="17" t="e">
        <f>IF(AND(D132&gt;=ConversionTable!I$4,ConversionTable!D132&lt;=ConversionTable!J$4),ConversionTable!K$4,IF(AND(ConversionTable!D132&gt;=ConversionTable!I$5,ConversionTable!D132&lt;=ConversionTable!J$5),ConversionTable!K$5,IF(AND(ConversionTable!D132&gt;=ConversionTable!I$6,ConversionTable!D132&lt;=ConversionTable!J$6),ConversionTable!K$6,IF(AND(ConversionTable!D132&gt;=ConversionTable!I$7,ConversionTable!D132&lt;=ConversionTable!J$7),ConversionTable!K$7,IF(AND(ConversionTable!D132&gt;=ScoreRanges!J$8,ConversionTable!D132&lt;=ScoreRanges!K$8),ScoreRanges!L$8,"")))))</f>
        <v>#N/A</v>
      </c>
    </row>
    <row r="133" spans="1:5" x14ac:dyDescent="0.25">
      <c r="A133" s="13" t="str">
        <f>IF(AND(B133&gt;=ScoreRanges!C$4,ConversionTable!B133&lt;=ScoreRanges!D$4),ScoreRanges!E$4,IF(AND(ConversionTable!B133&gt;=ScoreRanges!C$5,ConversionTable!B133&lt;=ScoreRanges!D$5),ScoreRanges!E$5,IF(AND(ConversionTable!B133&gt;=ScoreRanges!C$6,ConversionTable!B133&lt;=ScoreRanges!D$6),ScoreRanges!E$6,IF(AND(ConversionTable!B133&gt;=ScoreRanges!C$7,ConversionTable!B133&lt;=ScoreRanges!D$7),ScoreRanges!E$7,IF(AND(ConversionTable!B133&gt;=ScoreRanges!C$8,ConversionTable!B133&lt;=ScoreRanges!D$8),ScoreRanges!E$8,"")))))</f>
        <v>Ineffective</v>
      </c>
      <c r="B133" s="72">
        <f t="shared" si="8"/>
        <v>1.3100000000000009</v>
      </c>
      <c r="C133" s="84" t="e">
        <f t="shared" si="7"/>
        <v>#N/A</v>
      </c>
      <c r="D133" s="72" t="e">
        <f t="shared" si="9"/>
        <v>#N/A</v>
      </c>
      <c r="E133" s="17" t="e">
        <f>IF(AND(D133&gt;=ConversionTable!I$4,ConversionTable!D133&lt;=ConversionTable!J$4),ConversionTable!K$4,IF(AND(ConversionTable!D133&gt;=ConversionTable!I$5,ConversionTable!D133&lt;=ConversionTable!J$5),ConversionTable!K$5,IF(AND(ConversionTable!D133&gt;=ConversionTable!I$6,ConversionTable!D133&lt;=ConversionTable!J$6),ConversionTable!K$6,IF(AND(ConversionTable!D133&gt;=ConversionTable!I$7,ConversionTable!D133&lt;=ConversionTable!J$7),ConversionTable!K$7,IF(AND(ConversionTable!D133&gt;=ScoreRanges!J$8,ConversionTable!D133&lt;=ScoreRanges!K$8),ScoreRanges!L$8,"")))))</f>
        <v>#N/A</v>
      </c>
    </row>
    <row r="134" spans="1:5" x14ac:dyDescent="0.25">
      <c r="A134" s="13" t="str">
        <f>IF(AND(B134&gt;=ScoreRanges!C$4,ConversionTable!B134&lt;=ScoreRanges!D$4),ScoreRanges!E$4,IF(AND(ConversionTable!B134&gt;=ScoreRanges!C$5,ConversionTable!B134&lt;=ScoreRanges!D$5),ScoreRanges!E$5,IF(AND(ConversionTable!B134&gt;=ScoreRanges!C$6,ConversionTable!B134&lt;=ScoreRanges!D$6),ScoreRanges!E$6,IF(AND(ConversionTable!B134&gt;=ScoreRanges!C$7,ConversionTable!B134&lt;=ScoreRanges!D$7),ScoreRanges!E$7,IF(AND(ConversionTable!B134&gt;=ScoreRanges!C$8,ConversionTable!B134&lt;=ScoreRanges!D$8),ScoreRanges!E$8,"")))))</f>
        <v>Ineffective</v>
      </c>
      <c r="B134" s="72">
        <f t="shared" si="8"/>
        <v>1.320000000000001</v>
      </c>
      <c r="C134" s="84" t="e">
        <f t="shared" si="7"/>
        <v>#N/A</v>
      </c>
      <c r="D134" s="72" t="e">
        <f t="shared" si="9"/>
        <v>#N/A</v>
      </c>
      <c r="E134" s="17" t="e">
        <f>IF(AND(D134&gt;=ConversionTable!I$4,ConversionTable!D134&lt;=ConversionTable!J$4),ConversionTable!K$4,IF(AND(ConversionTable!D134&gt;=ConversionTable!I$5,ConversionTable!D134&lt;=ConversionTable!J$5),ConversionTable!K$5,IF(AND(ConversionTable!D134&gt;=ConversionTable!I$6,ConversionTable!D134&lt;=ConversionTable!J$6),ConversionTable!K$6,IF(AND(ConversionTable!D134&gt;=ConversionTable!I$7,ConversionTable!D134&lt;=ConversionTable!J$7),ConversionTable!K$7,IF(AND(ConversionTable!D134&gt;=ScoreRanges!J$8,ConversionTable!D134&lt;=ScoreRanges!K$8),ScoreRanges!L$8,"")))))</f>
        <v>#N/A</v>
      </c>
    </row>
    <row r="135" spans="1:5" x14ac:dyDescent="0.25">
      <c r="A135" s="13" t="str">
        <f>IF(AND(B135&gt;=ScoreRanges!C$4,ConversionTable!B135&lt;=ScoreRanges!D$4),ScoreRanges!E$4,IF(AND(ConversionTable!B135&gt;=ScoreRanges!C$5,ConversionTable!B135&lt;=ScoreRanges!D$5),ScoreRanges!E$5,IF(AND(ConversionTable!B135&gt;=ScoreRanges!C$6,ConversionTable!B135&lt;=ScoreRanges!D$6),ScoreRanges!E$6,IF(AND(ConversionTable!B135&gt;=ScoreRanges!C$7,ConversionTable!B135&lt;=ScoreRanges!D$7),ScoreRanges!E$7,IF(AND(ConversionTable!B135&gt;=ScoreRanges!C$8,ConversionTable!B135&lt;=ScoreRanges!D$8),ScoreRanges!E$8,"")))))</f>
        <v>Ineffective</v>
      </c>
      <c r="B135" s="72">
        <f t="shared" si="8"/>
        <v>1.330000000000001</v>
      </c>
      <c r="C135" s="84" t="e">
        <f t="shared" si="7"/>
        <v>#N/A</v>
      </c>
      <c r="D135" s="72" t="e">
        <f t="shared" si="9"/>
        <v>#N/A</v>
      </c>
      <c r="E135" s="17" t="e">
        <f>IF(AND(D135&gt;=ConversionTable!I$4,ConversionTable!D135&lt;=ConversionTable!J$4),ConversionTable!K$4,IF(AND(ConversionTable!D135&gt;=ConversionTable!I$5,ConversionTable!D135&lt;=ConversionTable!J$5),ConversionTable!K$5,IF(AND(ConversionTable!D135&gt;=ConversionTable!I$6,ConversionTable!D135&lt;=ConversionTable!J$6),ConversionTable!K$6,IF(AND(ConversionTable!D135&gt;=ConversionTable!I$7,ConversionTable!D135&lt;=ConversionTable!J$7),ConversionTable!K$7,IF(AND(ConversionTable!D135&gt;=ScoreRanges!J$8,ConversionTable!D135&lt;=ScoreRanges!K$8),ScoreRanges!L$8,"")))))</f>
        <v>#N/A</v>
      </c>
    </row>
    <row r="136" spans="1:5" x14ac:dyDescent="0.25">
      <c r="A136" s="13" t="str">
        <f>IF(AND(B136&gt;=ScoreRanges!C$4,ConversionTable!B136&lt;=ScoreRanges!D$4),ScoreRanges!E$4,IF(AND(ConversionTable!B136&gt;=ScoreRanges!C$5,ConversionTable!B136&lt;=ScoreRanges!D$5),ScoreRanges!E$5,IF(AND(ConversionTable!B136&gt;=ScoreRanges!C$6,ConversionTable!B136&lt;=ScoreRanges!D$6),ScoreRanges!E$6,IF(AND(ConversionTable!B136&gt;=ScoreRanges!C$7,ConversionTable!B136&lt;=ScoreRanges!D$7),ScoreRanges!E$7,IF(AND(ConversionTable!B136&gt;=ScoreRanges!C$8,ConversionTable!B136&lt;=ScoreRanges!D$8),ScoreRanges!E$8,"")))))</f>
        <v>Ineffective</v>
      </c>
      <c r="B136" s="72">
        <f t="shared" si="8"/>
        <v>1.340000000000001</v>
      </c>
      <c r="C136" s="84" t="e">
        <f t="shared" si="7"/>
        <v>#N/A</v>
      </c>
      <c r="D136" s="72" t="e">
        <f t="shared" si="9"/>
        <v>#N/A</v>
      </c>
      <c r="E136" s="17" t="e">
        <f>IF(AND(D136&gt;=ConversionTable!I$4,ConversionTable!D136&lt;=ConversionTable!J$4),ConversionTable!K$4,IF(AND(ConversionTable!D136&gt;=ConversionTable!I$5,ConversionTable!D136&lt;=ConversionTable!J$5),ConversionTable!K$5,IF(AND(ConversionTable!D136&gt;=ConversionTable!I$6,ConversionTable!D136&lt;=ConversionTable!J$6),ConversionTable!K$6,IF(AND(ConversionTable!D136&gt;=ConversionTable!I$7,ConversionTable!D136&lt;=ConversionTable!J$7),ConversionTable!K$7,IF(AND(ConversionTable!D136&gt;=ScoreRanges!J$8,ConversionTable!D136&lt;=ScoreRanges!K$8),ScoreRanges!L$8,"")))))</f>
        <v>#N/A</v>
      </c>
    </row>
    <row r="137" spans="1:5" x14ac:dyDescent="0.25">
      <c r="A137" s="13" t="str">
        <f>IF(AND(B137&gt;=ScoreRanges!C$4,ConversionTable!B137&lt;=ScoreRanges!D$4),ScoreRanges!E$4,IF(AND(ConversionTable!B137&gt;=ScoreRanges!C$5,ConversionTable!B137&lt;=ScoreRanges!D$5),ScoreRanges!E$5,IF(AND(ConversionTable!B137&gt;=ScoreRanges!C$6,ConversionTable!B137&lt;=ScoreRanges!D$6),ScoreRanges!E$6,IF(AND(ConversionTable!B137&gt;=ScoreRanges!C$7,ConversionTable!B137&lt;=ScoreRanges!D$7),ScoreRanges!E$7,IF(AND(ConversionTable!B137&gt;=ScoreRanges!C$8,ConversionTable!B137&lt;=ScoreRanges!D$8),ScoreRanges!E$8,"")))))</f>
        <v>Ineffective</v>
      </c>
      <c r="B137" s="72">
        <f t="shared" si="8"/>
        <v>1.350000000000001</v>
      </c>
      <c r="C137" s="84" t="e">
        <f t="shared" si="7"/>
        <v>#N/A</v>
      </c>
      <c r="D137" s="72" t="e">
        <f t="shared" si="9"/>
        <v>#N/A</v>
      </c>
      <c r="E137" s="17" t="e">
        <f>IF(AND(D137&gt;=ConversionTable!I$4,ConversionTable!D137&lt;=ConversionTable!J$4),ConversionTable!K$4,IF(AND(ConversionTable!D137&gt;=ConversionTable!I$5,ConversionTable!D137&lt;=ConversionTable!J$5),ConversionTable!K$5,IF(AND(ConversionTable!D137&gt;=ConversionTable!I$6,ConversionTable!D137&lt;=ConversionTable!J$6),ConversionTable!K$6,IF(AND(ConversionTable!D137&gt;=ConversionTable!I$7,ConversionTable!D137&lt;=ConversionTable!J$7),ConversionTable!K$7,IF(AND(ConversionTable!D137&gt;=ScoreRanges!J$8,ConversionTable!D137&lt;=ScoreRanges!K$8),ScoreRanges!L$8,"")))))</f>
        <v>#N/A</v>
      </c>
    </row>
    <row r="138" spans="1:5" x14ac:dyDescent="0.25">
      <c r="A138" s="13" t="str">
        <f>IF(AND(B138&gt;=ScoreRanges!C$4,ConversionTable!B138&lt;=ScoreRanges!D$4),ScoreRanges!E$4,IF(AND(ConversionTable!B138&gt;=ScoreRanges!C$5,ConversionTable!B138&lt;=ScoreRanges!D$5),ScoreRanges!E$5,IF(AND(ConversionTable!B138&gt;=ScoreRanges!C$6,ConversionTable!B138&lt;=ScoreRanges!D$6),ScoreRanges!E$6,IF(AND(ConversionTable!B138&gt;=ScoreRanges!C$7,ConversionTable!B138&lt;=ScoreRanges!D$7),ScoreRanges!E$7,IF(AND(ConversionTable!B138&gt;=ScoreRanges!C$8,ConversionTable!B138&lt;=ScoreRanges!D$8),ScoreRanges!E$8,"")))))</f>
        <v>Ineffective</v>
      </c>
      <c r="B138" s="72">
        <f t="shared" si="8"/>
        <v>1.360000000000001</v>
      </c>
      <c r="C138" s="84" t="e">
        <f t="shared" si="7"/>
        <v>#N/A</v>
      </c>
      <c r="D138" s="72" t="e">
        <f t="shared" si="9"/>
        <v>#N/A</v>
      </c>
      <c r="E138" s="17" t="e">
        <f>IF(AND(D138&gt;=ConversionTable!I$4,ConversionTable!D138&lt;=ConversionTable!J$4),ConversionTable!K$4,IF(AND(ConversionTable!D138&gt;=ConversionTable!I$5,ConversionTable!D138&lt;=ConversionTable!J$5),ConversionTable!K$5,IF(AND(ConversionTable!D138&gt;=ConversionTable!I$6,ConversionTable!D138&lt;=ConversionTable!J$6),ConversionTable!K$6,IF(AND(ConversionTable!D138&gt;=ConversionTable!I$7,ConversionTable!D138&lt;=ConversionTable!J$7),ConversionTable!K$7,IF(AND(ConversionTable!D138&gt;=ScoreRanges!J$8,ConversionTable!D138&lt;=ScoreRanges!K$8),ScoreRanges!L$8,"")))))</f>
        <v>#N/A</v>
      </c>
    </row>
    <row r="139" spans="1:5" x14ac:dyDescent="0.25">
      <c r="A139" s="13" t="str">
        <f>IF(AND(B139&gt;=ScoreRanges!C$4,ConversionTable!B139&lt;=ScoreRanges!D$4),ScoreRanges!E$4,IF(AND(ConversionTable!B139&gt;=ScoreRanges!C$5,ConversionTable!B139&lt;=ScoreRanges!D$5),ScoreRanges!E$5,IF(AND(ConversionTable!B139&gt;=ScoreRanges!C$6,ConversionTable!B139&lt;=ScoreRanges!D$6),ScoreRanges!E$6,IF(AND(ConversionTable!B139&gt;=ScoreRanges!C$7,ConversionTable!B139&lt;=ScoreRanges!D$7),ScoreRanges!E$7,IF(AND(ConversionTable!B139&gt;=ScoreRanges!C$8,ConversionTable!B139&lt;=ScoreRanges!D$8),ScoreRanges!E$8,"")))))</f>
        <v>Ineffective</v>
      </c>
      <c r="B139" s="72">
        <f t="shared" si="8"/>
        <v>1.370000000000001</v>
      </c>
      <c r="C139" s="84" t="e">
        <f t="shared" si="7"/>
        <v>#N/A</v>
      </c>
      <c r="D139" s="72" t="e">
        <f t="shared" si="9"/>
        <v>#N/A</v>
      </c>
      <c r="E139" s="17" t="e">
        <f>IF(AND(D139&gt;=ConversionTable!I$4,ConversionTable!D139&lt;=ConversionTable!J$4),ConversionTable!K$4,IF(AND(ConversionTable!D139&gt;=ConversionTable!I$5,ConversionTable!D139&lt;=ConversionTable!J$5),ConversionTable!K$5,IF(AND(ConversionTable!D139&gt;=ConversionTable!I$6,ConversionTable!D139&lt;=ConversionTable!J$6),ConversionTable!K$6,IF(AND(ConversionTable!D139&gt;=ConversionTable!I$7,ConversionTable!D139&lt;=ConversionTable!J$7),ConversionTable!K$7,IF(AND(ConversionTable!D139&gt;=ScoreRanges!J$8,ConversionTable!D139&lt;=ScoreRanges!K$8),ScoreRanges!L$8,"")))))</f>
        <v>#N/A</v>
      </c>
    </row>
    <row r="140" spans="1:5" x14ac:dyDescent="0.25">
      <c r="A140" s="13" t="str">
        <f>IF(AND(B140&gt;=ScoreRanges!C$4,ConversionTable!B140&lt;=ScoreRanges!D$4),ScoreRanges!E$4,IF(AND(ConversionTable!B140&gt;=ScoreRanges!C$5,ConversionTable!B140&lt;=ScoreRanges!D$5),ScoreRanges!E$5,IF(AND(ConversionTable!B140&gt;=ScoreRanges!C$6,ConversionTable!B140&lt;=ScoreRanges!D$6),ScoreRanges!E$6,IF(AND(ConversionTable!B140&gt;=ScoreRanges!C$7,ConversionTable!B140&lt;=ScoreRanges!D$7),ScoreRanges!E$7,IF(AND(ConversionTable!B140&gt;=ScoreRanges!C$8,ConversionTable!B140&lt;=ScoreRanges!D$8),ScoreRanges!E$8,"")))))</f>
        <v>Ineffective</v>
      </c>
      <c r="B140" s="72">
        <f t="shared" si="8"/>
        <v>1.380000000000001</v>
      </c>
      <c r="C140" s="84" t="e">
        <f t="shared" si="7"/>
        <v>#N/A</v>
      </c>
      <c r="D140" s="72" t="e">
        <f t="shared" si="9"/>
        <v>#N/A</v>
      </c>
      <c r="E140" s="17" t="e">
        <f>IF(AND(D140&gt;=ConversionTable!I$4,ConversionTable!D140&lt;=ConversionTable!J$4),ConversionTable!K$4,IF(AND(ConversionTable!D140&gt;=ConversionTable!I$5,ConversionTable!D140&lt;=ConversionTable!J$5),ConversionTable!K$5,IF(AND(ConversionTable!D140&gt;=ConversionTable!I$6,ConversionTable!D140&lt;=ConversionTable!J$6),ConversionTable!K$6,IF(AND(ConversionTable!D140&gt;=ConversionTable!I$7,ConversionTable!D140&lt;=ConversionTable!J$7),ConversionTable!K$7,IF(AND(ConversionTable!D140&gt;=ScoreRanges!J$8,ConversionTable!D140&lt;=ScoreRanges!K$8),ScoreRanges!L$8,"")))))</f>
        <v>#N/A</v>
      </c>
    </row>
    <row r="141" spans="1:5" x14ac:dyDescent="0.25">
      <c r="A141" s="13" t="str">
        <f>IF(AND(B141&gt;=ScoreRanges!C$4,ConversionTable!B141&lt;=ScoreRanges!D$4),ScoreRanges!E$4,IF(AND(ConversionTable!B141&gt;=ScoreRanges!C$5,ConversionTable!B141&lt;=ScoreRanges!D$5),ScoreRanges!E$5,IF(AND(ConversionTable!B141&gt;=ScoreRanges!C$6,ConversionTable!B141&lt;=ScoreRanges!D$6),ScoreRanges!E$6,IF(AND(ConversionTable!B141&gt;=ScoreRanges!C$7,ConversionTable!B141&lt;=ScoreRanges!D$7),ScoreRanges!E$7,IF(AND(ConversionTable!B141&gt;=ScoreRanges!C$8,ConversionTable!B141&lt;=ScoreRanges!D$8),ScoreRanges!E$8,"")))))</f>
        <v>Ineffective</v>
      </c>
      <c r="B141" s="72">
        <f t="shared" si="8"/>
        <v>1.390000000000001</v>
      </c>
      <c r="C141" s="84" t="e">
        <f t="shared" si="7"/>
        <v>#N/A</v>
      </c>
      <c r="D141" s="72" t="e">
        <f t="shared" si="9"/>
        <v>#N/A</v>
      </c>
      <c r="E141" s="17" t="e">
        <f>IF(AND(D141&gt;=ConversionTable!I$4,ConversionTable!D141&lt;=ConversionTable!J$4),ConversionTable!K$4,IF(AND(ConversionTable!D141&gt;=ConversionTable!I$5,ConversionTable!D141&lt;=ConversionTable!J$5),ConversionTable!K$5,IF(AND(ConversionTable!D141&gt;=ConversionTable!I$6,ConversionTable!D141&lt;=ConversionTable!J$6),ConversionTable!K$6,IF(AND(ConversionTable!D141&gt;=ConversionTable!I$7,ConversionTable!D141&lt;=ConversionTable!J$7),ConversionTable!K$7,IF(AND(ConversionTable!D141&gt;=ScoreRanges!J$8,ConversionTable!D141&lt;=ScoreRanges!K$8),ScoreRanges!L$8,"")))))</f>
        <v>#N/A</v>
      </c>
    </row>
    <row r="142" spans="1:5" x14ac:dyDescent="0.25">
      <c r="A142" s="13" t="str">
        <f>IF(AND(B142&gt;=ScoreRanges!C$4,ConversionTable!B142&lt;=ScoreRanges!D$4),ScoreRanges!E$4,IF(AND(ConversionTable!B142&gt;=ScoreRanges!C$5,ConversionTable!B142&lt;=ScoreRanges!D$5),ScoreRanges!E$5,IF(AND(ConversionTable!B142&gt;=ScoreRanges!C$6,ConversionTable!B142&lt;=ScoreRanges!D$6),ScoreRanges!E$6,IF(AND(ConversionTable!B142&gt;=ScoreRanges!C$7,ConversionTable!B142&lt;=ScoreRanges!D$7),ScoreRanges!E$7,IF(AND(ConversionTable!B142&gt;=ScoreRanges!C$8,ConversionTable!B142&lt;=ScoreRanges!D$8),ScoreRanges!E$8,"")))))</f>
        <v>Ineffective</v>
      </c>
      <c r="B142" s="72">
        <f t="shared" si="8"/>
        <v>1.400000000000001</v>
      </c>
      <c r="C142" s="84" t="e">
        <f t="shared" si="7"/>
        <v>#N/A</v>
      </c>
      <c r="D142" s="72" t="e">
        <f t="shared" si="9"/>
        <v>#N/A</v>
      </c>
      <c r="E142" s="17" t="e">
        <f>IF(AND(D142&gt;=ConversionTable!I$4,ConversionTable!D142&lt;=ConversionTable!J$4),ConversionTable!K$4,IF(AND(ConversionTable!D142&gt;=ConversionTable!I$5,ConversionTable!D142&lt;=ConversionTable!J$5),ConversionTable!K$5,IF(AND(ConversionTable!D142&gt;=ConversionTable!I$6,ConversionTable!D142&lt;=ConversionTable!J$6),ConversionTable!K$6,IF(AND(ConversionTable!D142&gt;=ConversionTable!I$7,ConversionTable!D142&lt;=ConversionTable!J$7),ConversionTable!K$7,IF(AND(ConversionTable!D142&gt;=ScoreRanges!J$8,ConversionTable!D142&lt;=ScoreRanges!K$8),ScoreRanges!L$8,"")))))</f>
        <v>#N/A</v>
      </c>
    </row>
    <row r="143" spans="1:5" x14ac:dyDescent="0.25">
      <c r="A143" s="13" t="str">
        <f>IF(AND(B143&gt;=ScoreRanges!C$4,ConversionTable!B143&lt;=ScoreRanges!D$4),ScoreRanges!E$4,IF(AND(ConversionTable!B143&gt;=ScoreRanges!C$5,ConversionTable!B143&lt;=ScoreRanges!D$5),ScoreRanges!E$5,IF(AND(ConversionTable!B143&gt;=ScoreRanges!C$6,ConversionTable!B143&lt;=ScoreRanges!D$6),ScoreRanges!E$6,IF(AND(ConversionTable!B143&gt;=ScoreRanges!C$7,ConversionTable!B143&lt;=ScoreRanges!D$7),ScoreRanges!E$7,IF(AND(ConversionTable!B143&gt;=ScoreRanges!C$8,ConversionTable!B143&lt;=ScoreRanges!D$8),ScoreRanges!E$8,"")))))</f>
        <v>Ineffective</v>
      </c>
      <c r="B143" s="72">
        <f t="shared" si="8"/>
        <v>1.410000000000001</v>
      </c>
      <c r="C143" s="84" t="e">
        <f t="shared" si="7"/>
        <v>#N/A</v>
      </c>
      <c r="D143" s="72" t="e">
        <f t="shared" si="9"/>
        <v>#N/A</v>
      </c>
      <c r="E143" s="17" t="e">
        <f>IF(AND(D143&gt;=ConversionTable!I$4,ConversionTable!D143&lt;=ConversionTable!J$4),ConversionTable!K$4,IF(AND(ConversionTable!D143&gt;=ConversionTable!I$5,ConversionTable!D143&lt;=ConversionTable!J$5),ConversionTable!K$5,IF(AND(ConversionTable!D143&gt;=ConversionTable!I$6,ConversionTable!D143&lt;=ConversionTable!J$6),ConversionTable!K$6,IF(AND(ConversionTable!D143&gt;=ConversionTable!I$7,ConversionTable!D143&lt;=ConversionTable!J$7),ConversionTable!K$7,IF(AND(ConversionTable!D143&gt;=ScoreRanges!J$8,ConversionTable!D143&lt;=ScoreRanges!K$8),ScoreRanges!L$8,"")))))</f>
        <v>#N/A</v>
      </c>
    </row>
    <row r="144" spans="1:5" x14ac:dyDescent="0.25">
      <c r="A144" s="13" t="str">
        <f>IF(AND(B144&gt;=ScoreRanges!C$4,ConversionTable!B144&lt;=ScoreRanges!D$4),ScoreRanges!E$4,IF(AND(ConversionTable!B144&gt;=ScoreRanges!C$5,ConversionTable!B144&lt;=ScoreRanges!D$5),ScoreRanges!E$5,IF(AND(ConversionTable!B144&gt;=ScoreRanges!C$6,ConversionTable!B144&lt;=ScoreRanges!D$6),ScoreRanges!E$6,IF(AND(ConversionTable!B144&gt;=ScoreRanges!C$7,ConversionTable!B144&lt;=ScoreRanges!D$7),ScoreRanges!E$7,IF(AND(ConversionTable!B144&gt;=ScoreRanges!C$8,ConversionTable!B144&lt;=ScoreRanges!D$8),ScoreRanges!E$8,"")))))</f>
        <v>Ineffective</v>
      </c>
      <c r="B144" s="72">
        <f t="shared" si="8"/>
        <v>1.420000000000001</v>
      </c>
      <c r="C144" s="84" t="e">
        <f t="shared" si="7"/>
        <v>#N/A</v>
      </c>
      <c r="D144" s="72" t="e">
        <f t="shared" si="9"/>
        <v>#N/A</v>
      </c>
      <c r="E144" s="17" t="e">
        <f>IF(AND(D144&gt;=ConversionTable!I$4,ConversionTable!D144&lt;=ConversionTable!J$4),ConversionTable!K$4,IF(AND(ConversionTable!D144&gt;=ConversionTable!I$5,ConversionTable!D144&lt;=ConversionTable!J$5),ConversionTable!K$5,IF(AND(ConversionTable!D144&gt;=ConversionTable!I$6,ConversionTable!D144&lt;=ConversionTable!J$6),ConversionTable!K$6,IF(AND(ConversionTable!D144&gt;=ConversionTable!I$7,ConversionTable!D144&lt;=ConversionTable!J$7),ConversionTable!K$7,IF(AND(ConversionTable!D144&gt;=ScoreRanges!J$8,ConversionTable!D144&lt;=ScoreRanges!K$8),ScoreRanges!L$8,"")))))</f>
        <v>#N/A</v>
      </c>
    </row>
    <row r="145" spans="1:5" x14ac:dyDescent="0.25">
      <c r="A145" s="13" t="str">
        <f>IF(AND(B145&gt;=ScoreRanges!C$4,ConversionTable!B145&lt;=ScoreRanges!D$4),ScoreRanges!E$4,IF(AND(ConversionTable!B145&gt;=ScoreRanges!C$5,ConversionTable!B145&lt;=ScoreRanges!D$5),ScoreRanges!E$5,IF(AND(ConversionTable!B145&gt;=ScoreRanges!C$6,ConversionTable!B145&lt;=ScoreRanges!D$6),ScoreRanges!E$6,IF(AND(ConversionTable!B145&gt;=ScoreRanges!C$7,ConversionTable!B145&lt;=ScoreRanges!D$7),ScoreRanges!E$7,IF(AND(ConversionTable!B145&gt;=ScoreRanges!C$8,ConversionTable!B145&lt;=ScoreRanges!D$8),ScoreRanges!E$8,"")))))</f>
        <v>Ineffective</v>
      </c>
      <c r="B145" s="72">
        <f t="shared" si="8"/>
        <v>1.430000000000001</v>
      </c>
      <c r="C145" s="84" t="e">
        <f t="shared" si="7"/>
        <v>#N/A</v>
      </c>
      <c r="D145" s="72" t="e">
        <f t="shared" si="9"/>
        <v>#N/A</v>
      </c>
      <c r="E145" s="17" t="e">
        <f>IF(AND(D145&gt;=ConversionTable!I$4,ConversionTable!D145&lt;=ConversionTable!J$4),ConversionTable!K$4,IF(AND(ConversionTable!D145&gt;=ConversionTable!I$5,ConversionTable!D145&lt;=ConversionTable!J$5),ConversionTable!K$5,IF(AND(ConversionTable!D145&gt;=ConversionTable!I$6,ConversionTable!D145&lt;=ConversionTable!J$6),ConversionTable!K$6,IF(AND(ConversionTable!D145&gt;=ConversionTable!I$7,ConversionTable!D145&lt;=ConversionTable!J$7),ConversionTable!K$7,IF(AND(ConversionTable!D145&gt;=ScoreRanges!J$8,ConversionTable!D145&lt;=ScoreRanges!K$8),ScoreRanges!L$8,"")))))</f>
        <v>#N/A</v>
      </c>
    </row>
    <row r="146" spans="1:5" x14ac:dyDescent="0.25">
      <c r="A146" s="13" t="str">
        <f>IF(AND(B146&gt;=ScoreRanges!C$4,ConversionTable!B146&lt;=ScoreRanges!D$4),ScoreRanges!E$4,IF(AND(ConversionTable!B146&gt;=ScoreRanges!C$5,ConversionTable!B146&lt;=ScoreRanges!D$5),ScoreRanges!E$5,IF(AND(ConversionTable!B146&gt;=ScoreRanges!C$6,ConversionTable!B146&lt;=ScoreRanges!D$6),ScoreRanges!E$6,IF(AND(ConversionTable!B146&gt;=ScoreRanges!C$7,ConversionTable!B146&lt;=ScoreRanges!D$7),ScoreRanges!E$7,IF(AND(ConversionTable!B146&gt;=ScoreRanges!C$8,ConversionTable!B146&lt;=ScoreRanges!D$8),ScoreRanges!E$8,"")))))</f>
        <v>Ineffective</v>
      </c>
      <c r="B146" s="72">
        <f t="shared" si="8"/>
        <v>1.4400000000000011</v>
      </c>
      <c r="C146" s="84" t="e">
        <f t="shared" si="7"/>
        <v>#N/A</v>
      </c>
      <c r="D146" s="72" t="e">
        <f t="shared" si="9"/>
        <v>#N/A</v>
      </c>
      <c r="E146" s="17" t="e">
        <f>IF(AND(D146&gt;=ConversionTable!I$4,ConversionTable!D146&lt;=ConversionTable!J$4),ConversionTable!K$4,IF(AND(ConversionTable!D146&gt;=ConversionTable!I$5,ConversionTable!D146&lt;=ConversionTable!J$5),ConversionTable!K$5,IF(AND(ConversionTable!D146&gt;=ConversionTable!I$6,ConversionTable!D146&lt;=ConversionTable!J$6),ConversionTable!K$6,IF(AND(ConversionTable!D146&gt;=ConversionTable!I$7,ConversionTable!D146&lt;=ConversionTable!J$7),ConversionTable!K$7,IF(AND(ConversionTable!D146&gt;=ScoreRanges!J$8,ConversionTable!D146&lt;=ScoreRanges!K$8),ScoreRanges!L$8,"")))))</f>
        <v>#N/A</v>
      </c>
    </row>
    <row r="147" spans="1:5" x14ac:dyDescent="0.25">
      <c r="A147" s="13" t="str">
        <f>IF(AND(B147&gt;=ScoreRanges!C$4,ConversionTable!B147&lt;=ScoreRanges!D$4),ScoreRanges!E$4,IF(AND(ConversionTable!B147&gt;=ScoreRanges!C$5,ConversionTable!B147&lt;=ScoreRanges!D$5),ScoreRanges!E$5,IF(AND(ConversionTable!B147&gt;=ScoreRanges!C$6,ConversionTable!B147&lt;=ScoreRanges!D$6),ScoreRanges!E$6,IF(AND(ConversionTable!B147&gt;=ScoreRanges!C$7,ConversionTable!B147&lt;=ScoreRanges!D$7),ScoreRanges!E$7,IF(AND(ConversionTable!B147&gt;=ScoreRanges!C$8,ConversionTable!B147&lt;=ScoreRanges!D$8),ScoreRanges!E$8,"")))))</f>
        <v>Ineffective</v>
      </c>
      <c r="B147" s="72">
        <f t="shared" si="8"/>
        <v>1.4500000000000011</v>
      </c>
      <c r="C147" s="84" t="e">
        <f t="shared" si="7"/>
        <v>#N/A</v>
      </c>
      <c r="D147" s="72" t="e">
        <f t="shared" si="9"/>
        <v>#N/A</v>
      </c>
      <c r="E147" s="17" t="e">
        <f>IF(AND(D147&gt;=ConversionTable!I$4,ConversionTable!D147&lt;=ConversionTable!J$4),ConversionTable!K$4,IF(AND(ConversionTable!D147&gt;=ConversionTable!I$5,ConversionTable!D147&lt;=ConversionTable!J$5),ConversionTable!K$5,IF(AND(ConversionTable!D147&gt;=ConversionTable!I$6,ConversionTable!D147&lt;=ConversionTable!J$6),ConversionTable!K$6,IF(AND(ConversionTable!D147&gt;=ConversionTable!I$7,ConversionTable!D147&lt;=ConversionTable!J$7),ConversionTable!K$7,IF(AND(ConversionTable!D147&gt;=ScoreRanges!J$8,ConversionTable!D147&lt;=ScoreRanges!K$8),ScoreRanges!L$8,"")))))</f>
        <v>#N/A</v>
      </c>
    </row>
    <row r="148" spans="1:5" x14ac:dyDescent="0.25">
      <c r="A148" s="13" t="str">
        <f>IF(AND(B148&gt;=ScoreRanges!C$4,ConversionTable!B148&lt;=ScoreRanges!D$4),ScoreRanges!E$4,IF(AND(ConversionTable!B148&gt;=ScoreRanges!C$5,ConversionTable!B148&lt;=ScoreRanges!D$5),ScoreRanges!E$5,IF(AND(ConversionTable!B148&gt;=ScoreRanges!C$6,ConversionTable!B148&lt;=ScoreRanges!D$6),ScoreRanges!E$6,IF(AND(ConversionTable!B148&gt;=ScoreRanges!C$7,ConversionTable!B148&lt;=ScoreRanges!D$7),ScoreRanges!E$7,IF(AND(ConversionTable!B148&gt;=ScoreRanges!C$8,ConversionTable!B148&lt;=ScoreRanges!D$8),ScoreRanges!E$8,"")))))</f>
        <v>Ineffective</v>
      </c>
      <c r="B148" s="72">
        <f t="shared" si="8"/>
        <v>1.4600000000000011</v>
      </c>
      <c r="C148" s="84" t="e">
        <f t="shared" si="7"/>
        <v>#N/A</v>
      </c>
      <c r="D148" s="72" t="e">
        <f t="shared" si="9"/>
        <v>#N/A</v>
      </c>
      <c r="E148" s="17" t="e">
        <f>IF(AND(D148&gt;=ConversionTable!I$4,ConversionTable!D148&lt;=ConversionTable!J$4),ConversionTable!K$4,IF(AND(ConversionTable!D148&gt;=ConversionTable!I$5,ConversionTable!D148&lt;=ConversionTable!J$5),ConversionTable!K$5,IF(AND(ConversionTable!D148&gt;=ConversionTable!I$6,ConversionTable!D148&lt;=ConversionTable!J$6),ConversionTable!K$6,IF(AND(ConversionTable!D148&gt;=ConversionTable!I$7,ConversionTable!D148&lt;=ConversionTable!J$7),ConversionTable!K$7,IF(AND(ConversionTable!D148&gt;=ScoreRanges!J$8,ConversionTable!D148&lt;=ScoreRanges!K$8),ScoreRanges!L$8,"")))))</f>
        <v>#N/A</v>
      </c>
    </row>
    <row r="149" spans="1:5" x14ac:dyDescent="0.25">
      <c r="A149" s="13" t="str">
        <f>IF(AND(B149&gt;=ScoreRanges!C$4,ConversionTable!B149&lt;=ScoreRanges!D$4),ScoreRanges!E$4,IF(AND(ConversionTable!B149&gt;=ScoreRanges!C$5,ConversionTable!B149&lt;=ScoreRanges!D$5),ScoreRanges!E$5,IF(AND(ConversionTable!B149&gt;=ScoreRanges!C$6,ConversionTable!B149&lt;=ScoreRanges!D$6),ScoreRanges!E$6,IF(AND(ConversionTable!B149&gt;=ScoreRanges!C$7,ConversionTable!B149&lt;=ScoreRanges!D$7),ScoreRanges!E$7,IF(AND(ConversionTable!B149&gt;=ScoreRanges!C$8,ConversionTable!B149&lt;=ScoreRanges!D$8),ScoreRanges!E$8,"")))))</f>
        <v>Ineffective</v>
      </c>
      <c r="B149" s="72">
        <f t="shared" si="8"/>
        <v>1.4700000000000011</v>
      </c>
      <c r="C149" s="84" t="e">
        <f t="shared" si="7"/>
        <v>#N/A</v>
      </c>
      <c r="D149" s="72" t="e">
        <f t="shared" si="9"/>
        <v>#N/A</v>
      </c>
      <c r="E149" s="17" t="e">
        <f>IF(AND(D149&gt;=ConversionTable!I$4,ConversionTable!D149&lt;=ConversionTable!J$4),ConversionTable!K$4,IF(AND(ConversionTable!D149&gt;=ConversionTable!I$5,ConversionTable!D149&lt;=ConversionTable!J$5),ConversionTable!K$5,IF(AND(ConversionTable!D149&gt;=ConversionTable!I$6,ConversionTable!D149&lt;=ConversionTable!J$6),ConversionTable!K$6,IF(AND(ConversionTable!D149&gt;=ConversionTable!I$7,ConversionTable!D149&lt;=ConversionTable!J$7),ConversionTable!K$7,IF(AND(ConversionTable!D149&gt;=ScoreRanges!J$8,ConversionTable!D149&lt;=ScoreRanges!K$8),ScoreRanges!L$8,"")))))</f>
        <v>#N/A</v>
      </c>
    </row>
    <row r="150" spans="1:5" x14ac:dyDescent="0.25">
      <c r="A150" s="13" t="str">
        <f>IF(AND(B150&gt;=ScoreRanges!C$4,ConversionTable!B150&lt;=ScoreRanges!D$4),ScoreRanges!E$4,IF(AND(ConversionTable!B150&gt;=ScoreRanges!C$5,ConversionTable!B150&lt;=ScoreRanges!D$5),ScoreRanges!E$5,IF(AND(ConversionTable!B150&gt;=ScoreRanges!C$6,ConversionTable!B150&lt;=ScoreRanges!D$6),ScoreRanges!E$6,IF(AND(ConversionTable!B150&gt;=ScoreRanges!C$7,ConversionTable!B150&lt;=ScoreRanges!D$7),ScoreRanges!E$7,IF(AND(ConversionTable!B150&gt;=ScoreRanges!C$8,ConversionTable!B150&lt;=ScoreRanges!D$8),ScoreRanges!E$8,"")))))</f>
        <v>Ineffective</v>
      </c>
      <c r="B150" s="72">
        <f t="shared" si="8"/>
        <v>1.4800000000000011</v>
      </c>
      <c r="C150" s="84" t="e">
        <f t="shared" si="7"/>
        <v>#N/A</v>
      </c>
      <c r="D150" s="72" t="e">
        <f t="shared" si="9"/>
        <v>#N/A</v>
      </c>
      <c r="E150" s="17" t="e">
        <f>IF(AND(D150&gt;=ConversionTable!I$4,ConversionTable!D150&lt;=ConversionTable!J$4),ConversionTable!K$4,IF(AND(ConversionTable!D150&gt;=ConversionTable!I$5,ConversionTable!D150&lt;=ConversionTable!J$5),ConversionTable!K$5,IF(AND(ConversionTable!D150&gt;=ConversionTable!I$6,ConversionTable!D150&lt;=ConversionTable!J$6),ConversionTable!K$6,IF(AND(ConversionTable!D150&gt;=ConversionTable!I$7,ConversionTable!D150&lt;=ConversionTable!J$7),ConversionTable!K$7,IF(AND(ConversionTable!D150&gt;=ScoreRanges!J$8,ConversionTable!D150&lt;=ScoreRanges!K$8),ScoreRanges!L$8,"")))))</f>
        <v>#N/A</v>
      </c>
    </row>
    <row r="151" spans="1:5" x14ac:dyDescent="0.25">
      <c r="A151" s="13" t="str">
        <f>IF(AND(B151&gt;=ScoreRanges!C$4,ConversionTable!B151&lt;=ScoreRanges!D$4),ScoreRanges!E$4,IF(AND(ConversionTable!B151&gt;=ScoreRanges!C$5,ConversionTable!B151&lt;=ScoreRanges!D$5),ScoreRanges!E$5,IF(AND(ConversionTable!B151&gt;=ScoreRanges!C$6,ConversionTable!B151&lt;=ScoreRanges!D$6),ScoreRanges!E$6,IF(AND(ConversionTable!B151&gt;=ScoreRanges!C$7,ConversionTable!B151&lt;=ScoreRanges!D$7),ScoreRanges!E$7,IF(AND(ConversionTable!B151&gt;=ScoreRanges!C$8,ConversionTable!B151&lt;=ScoreRanges!D$8),ScoreRanges!E$8,"")))))</f>
        <v>Ineffective</v>
      </c>
      <c r="B151" s="72">
        <f t="shared" si="8"/>
        <v>1.4900000000000011</v>
      </c>
      <c r="C151" s="84" t="e">
        <f t="shared" si="7"/>
        <v>#N/A</v>
      </c>
      <c r="D151" s="72" t="e">
        <f t="shared" si="9"/>
        <v>#N/A</v>
      </c>
      <c r="E151" s="17" t="e">
        <f>IF(AND(D151&gt;=ConversionTable!I$4,ConversionTable!D151&lt;=ConversionTable!J$4),ConversionTable!K$4,IF(AND(ConversionTable!D151&gt;=ConversionTable!I$5,ConversionTable!D151&lt;=ConversionTable!J$5),ConversionTable!K$5,IF(AND(ConversionTable!D151&gt;=ConversionTable!I$6,ConversionTable!D151&lt;=ConversionTable!J$6),ConversionTable!K$6,IF(AND(ConversionTable!D151&gt;=ConversionTable!I$7,ConversionTable!D151&lt;=ConversionTable!J$7),ConversionTable!K$7,IF(AND(ConversionTable!D151&gt;=ScoreRanges!J$8,ConversionTable!D151&lt;=ScoreRanges!K$8),ScoreRanges!L$8,"")))))</f>
        <v>#N/A</v>
      </c>
    </row>
    <row r="152" spans="1:5" x14ac:dyDescent="0.25">
      <c r="A152" s="13" t="str">
        <f>IF(AND(B152&gt;=ScoreRanges!C$4,ConversionTable!B152&lt;=ScoreRanges!D$4),ScoreRanges!E$4,IF(AND(ConversionTable!B152&gt;=ScoreRanges!C$5,ConversionTable!B152&lt;=ScoreRanges!D$5),ScoreRanges!E$5,IF(AND(ConversionTable!B152&gt;=ScoreRanges!C$6,ConversionTable!B152&lt;=ScoreRanges!D$6),ScoreRanges!E$6,IF(AND(ConversionTable!B152&gt;=ScoreRanges!C$7,ConversionTable!B152&lt;=ScoreRanges!D$7),ScoreRanges!E$7,IF(AND(ConversionTable!B152&gt;=ScoreRanges!C$8,ConversionTable!B152&lt;=ScoreRanges!D$8),ScoreRanges!E$8,"")))))</f>
        <v>Ineffective</v>
      </c>
      <c r="B152" s="72">
        <f t="shared" si="8"/>
        <v>1.5000000000000011</v>
      </c>
      <c r="C152" s="84" t="e">
        <f t="shared" si="7"/>
        <v>#N/A</v>
      </c>
      <c r="D152" s="72" t="e">
        <f t="shared" si="9"/>
        <v>#N/A</v>
      </c>
      <c r="E152" s="17" t="e">
        <f>IF(AND(D152&gt;=ConversionTable!I$4,ConversionTable!D152&lt;=ConversionTable!J$4),ConversionTable!K$4,IF(AND(ConversionTable!D152&gt;=ConversionTable!I$5,ConversionTable!D152&lt;=ConversionTable!J$5),ConversionTable!K$5,IF(AND(ConversionTable!D152&gt;=ConversionTable!I$6,ConversionTable!D152&lt;=ConversionTable!J$6),ConversionTable!K$6,IF(AND(ConversionTable!D152&gt;=ConversionTable!I$7,ConversionTable!D152&lt;=ConversionTable!J$7),ConversionTable!K$7,IF(AND(ConversionTable!D152&gt;=ScoreRanges!J$8,ConversionTable!D152&lt;=ScoreRanges!K$8),ScoreRanges!L$8,"")))))</f>
        <v>#N/A</v>
      </c>
    </row>
    <row r="153" spans="1:5" x14ac:dyDescent="0.25">
      <c r="A153" s="13" t="str">
        <f>IF(AND(B153&gt;=ScoreRanges!C$4,ConversionTable!B153&lt;=ScoreRanges!D$4),ScoreRanges!E$4,IF(AND(ConversionTable!B153&gt;=ScoreRanges!C$5,ConversionTable!B153&lt;=ScoreRanges!D$5),ScoreRanges!E$5,IF(AND(ConversionTable!B153&gt;=ScoreRanges!C$6,ConversionTable!B153&lt;=ScoreRanges!D$6),ScoreRanges!E$6,IF(AND(ConversionTable!B153&gt;=ScoreRanges!C$7,ConversionTable!B153&lt;=ScoreRanges!D$7),ScoreRanges!E$7,IF(AND(ConversionTable!B153&gt;=ScoreRanges!C$8,ConversionTable!B153&lt;=ScoreRanges!D$8),ScoreRanges!E$8,"")))))</f>
        <v>Ineffective</v>
      </c>
      <c r="B153" s="72">
        <f t="shared" si="8"/>
        <v>1.5100000000000011</v>
      </c>
      <c r="C153" s="84" t="e">
        <f t="shared" si="7"/>
        <v>#N/A</v>
      </c>
      <c r="D153" s="72" t="e">
        <f t="shared" si="9"/>
        <v>#N/A</v>
      </c>
      <c r="E153" s="17" t="e">
        <f>IF(AND(D153&gt;=ConversionTable!I$4,ConversionTable!D153&lt;=ConversionTable!J$4),ConversionTable!K$4,IF(AND(ConversionTable!D153&gt;=ConversionTable!I$5,ConversionTable!D153&lt;=ConversionTable!J$5),ConversionTable!K$5,IF(AND(ConversionTable!D153&gt;=ConversionTable!I$6,ConversionTable!D153&lt;=ConversionTable!J$6),ConversionTable!K$6,IF(AND(ConversionTable!D153&gt;=ConversionTable!I$7,ConversionTable!D153&lt;=ConversionTable!J$7),ConversionTable!K$7,IF(AND(ConversionTable!D153&gt;=ScoreRanges!J$8,ConversionTable!D153&lt;=ScoreRanges!K$8),ScoreRanges!L$8,"")))))</f>
        <v>#N/A</v>
      </c>
    </row>
    <row r="154" spans="1:5" x14ac:dyDescent="0.25">
      <c r="A154" s="13" t="str">
        <f>IF(AND(B154&gt;=ScoreRanges!C$4,ConversionTable!B154&lt;=ScoreRanges!D$4),ScoreRanges!E$4,IF(AND(ConversionTable!B154&gt;=ScoreRanges!C$5,ConversionTable!B154&lt;=ScoreRanges!D$5),ScoreRanges!E$5,IF(AND(ConversionTable!B154&gt;=ScoreRanges!C$6,ConversionTable!B154&lt;=ScoreRanges!D$6),ScoreRanges!E$6,IF(AND(ConversionTable!B154&gt;=ScoreRanges!C$7,ConversionTable!B154&lt;=ScoreRanges!D$7),ScoreRanges!E$7,IF(AND(ConversionTable!B154&gt;=ScoreRanges!C$8,ConversionTable!B154&lt;=ScoreRanges!D$8),ScoreRanges!E$8,"")))))</f>
        <v>Ineffective</v>
      </c>
      <c r="B154" s="72">
        <f t="shared" si="8"/>
        <v>1.5200000000000011</v>
      </c>
      <c r="C154" s="84" t="e">
        <f t="shared" si="7"/>
        <v>#N/A</v>
      </c>
      <c r="D154" s="72" t="e">
        <f t="shared" si="9"/>
        <v>#N/A</v>
      </c>
      <c r="E154" s="17" t="e">
        <f>IF(AND(D154&gt;=ConversionTable!I$4,ConversionTable!D154&lt;=ConversionTable!J$4),ConversionTable!K$4,IF(AND(ConversionTable!D154&gt;=ConversionTable!I$5,ConversionTable!D154&lt;=ConversionTable!J$5),ConversionTable!K$5,IF(AND(ConversionTable!D154&gt;=ConversionTable!I$6,ConversionTable!D154&lt;=ConversionTable!J$6),ConversionTable!K$6,IF(AND(ConversionTable!D154&gt;=ConversionTable!I$7,ConversionTable!D154&lt;=ConversionTable!J$7),ConversionTable!K$7,IF(AND(ConversionTable!D154&gt;=ScoreRanges!J$8,ConversionTable!D154&lt;=ScoreRanges!K$8),ScoreRanges!L$8,"")))))</f>
        <v>#N/A</v>
      </c>
    </row>
    <row r="155" spans="1:5" x14ac:dyDescent="0.25">
      <c r="A155" s="13" t="str">
        <f>IF(AND(B155&gt;=ScoreRanges!C$4,ConversionTable!B155&lt;=ScoreRanges!D$4),ScoreRanges!E$4,IF(AND(ConversionTable!B155&gt;=ScoreRanges!C$5,ConversionTable!B155&lt;=ScoreRanges!D$5),ScoreRanges!E$5,IF(AND(ConversionTable!B155&gt;=ScoreRanges!C$6,ConversionTable!B155&lt;=ScoreRanges!D$6),ScoreRanges!E$6,IF(AND(ConversionTable!B155&gt;=ScoreRanges!C$7,ConversionTable!B155&lt;=ScoreRanges!D$7),ScoreRanges!E$7,IF(AND(ConversionTable!B155&gt;=ScoreRanges!C$8,ConversionTable!B155&lt;=ScoreRanges!D$8),ScoreRanges!E$8,"")))))</f>
        <v>Ineffective</v>
      </c>
      <c r="B155" s="72">
        <f t="shared" si="8"/>
        <v>1.5300000000000011</v>
      </c>
      <c r="C155" s="84" t="e">
        <f t="shared" si="7"/>
        <v>#N/A</v>
      </c>
      <c r="D155" s="72" t="e">
        <f t="shared" si="9"/>
        <v>#N/A</v>
      </c>
      <c r="E155" s="17" t="e">
        <f>IF(AND(D155&gt;=ConversionTable!I$4,ConversionTable!D155&lt;=ConversionTable!J$4),ConversionTable!K$4,IF(AND(ConversionTable!D155&gt;=ConversionTable!I$5,ConversionTable!D155&lt;=ConversionTable!J$5),ConversionTable!K$5,IF(AND(ConversionTable!D155&gt;=ConversionTable!I$6,ConversionTable!D155&lt;=ConversionTable!J$6),ConversionTable!K$6,IF(AND(ConversionTable!D155&gt;=ConversionTable!I$7,ConversionTable!D155&lt;=ConversionTable!J$7),ConversionTable!K$7,IF(AND(ConversionTable!D155&gt;=ScoreRanges!J$8,ConversionTable!D155&lt;=ScoreRanges!K$8),ScoreRanges!L$8,"")))))</f>
        <v>#N/A</v>
      </c>
    </row>
    <row r="156" spans="1:5" x14ac:dyDescent="0.25">
      <c r="A156" s="13" t="str">
        <f>IF(AND(B156&gt;=ScoreRanges!C$4,ConversionTable!B156&lt;=ScoreRanges!D$4),ScoreRanges!E$4,IF(AND(ConversionTable!B156&gt;=ScoreRanges!C$5,ConversionTable!B156&lt;=ScoreRanges!D$5),ScoreRanges!E$5,IF(AND(ConversionTable!B156&gt;=ScoreRanges!C$6,ConversionTable!B156&lt;=ScoreRanges!D$6),ScoreRanges!E$6,IF(AND(ConversionTable!B156&gt;=ScoreRanges!C$7,ConversionTable!B156&lt;=ScoreRanges!D$7),ScoreRanges!E$7,IF(AND(ConversionTable!B156&gt;=ScoreRanges!C$8,ConversionTable!B156&lt;=ScoreRanges!D$8),ScoreRanges!E$8,"")))))</f>
        <v>Ineffective</v>
      </c>
      <c r="B156" s="72">
        <f t="shared" si="8"/>
        <v>1.5400000000000011</v>
      </c>
      <c r="C156" s="84" t="e">
        <f t="shared" si="7"/>
        <v>#N/A</v>
      </c>
      <c r="D156" s="72" t="e">
        <f t="shared" si="9"/>
        <v>#N/A</v>
      </c>
      <c r="E156" s="17" t="e">
        <f>IF(AND(D156&gt;=ConversionTable!I$4,ConversionTable!D156&lt;=ConversionTable!J$4),ConversionTable!K$4,IF(AND(ConversionTable!D156&gt;=ConversionTable!I$5,ConversionTable!D156&lt;=ConversionTable!J$5),ConversionTable!K$5,IF(AND(ConversionTable!D156&gt;=ConversionTable!I$6,ConversionTable!D156&lt;=ConversionTable!J$6),ConversionTable!K$6,IF(AND(ConversionTable!D156&gt;=ConversionTable!I$7,ConversionTable!D156&lt;=ConversionTable!J$7),ConversionTable!K$7,IF(AND(ConversionTable!D156&gt;=ScoreRanges!J$8,ConversionTable!D156&lt;=ScoreRanges!K$8),ScoreRanges!L$8,"")))))</f>
        <v>#N/A</v>
      </c>
    </row>
    <row r="157" spans="1:5" x14ac:dyDescent="0.25">
      <c r="A157" s="13" t="str">
        <f>IF(AND(B157&gt;=ScoreRanges!C$4,ConversionTable!B157&lt;=ScoreRanges!D$4),ScoreRanges!E$4,IF(AND(ConversionTable!B157&gt;=ScoreRanges!C$5,ConversionTable!B157&lt;=ScoreRanges!D$5),ScoreRanges!E$5,IF(AND(ConversionTable!B157&gt;=ScoreRanges!C$6,ConversionTable!B157&lt;=ScoreRanges!D$6),ScoreRanges!E$6,IF(AND(ConversionTable!B157&gt;=ScoreRanges!C$7,ConversionTable!B157&lt;=ScoreRanges!D$7),ScoreRanges!E$7,IF(AND(ConversionTable!B157&gt;=ScoreRanges!C$8,ConversionTable!B157&lt;=ScoreRanges!D$8),ScoreRanges!E$8,"")))))</f>
        <v>Ineffective</v>
      </c>
      <c r="B157" s="72">
        <f t="shared" si="8"/>
        <v>1.5500000000000012</v>
      </c>
      <c r="C157" s="84" t="e">
        <f t="shared" si="7"/>
        <v>#N/A</v>
      </c>
      <c r="D157" s="72" t="e">
        <f t="shared" si="9"/>
        <v>#N/A</v>
      </c>
      <c r="E157" s="17" t="e">
        <f>IF(AND(D157&gt;=ConversionTable!I$4,ConversionTable!D157&lt;=ConversionTable!J$4),ConversionTable!K$4,IF(AND(ConversionTable!D157&gt;=ConversionTable!I$5,ConversionTable!D157&lt;=ConversionTable!J$5),ConversionTable!K$5,IF(AND(ConversionTable!D157&gt;=ConversionTable!I$6,ConversionTable!D157&lt;=ConversionTable!J$6),ConversionTable!K$6,IF(AND(ConversionTable!D157&gt;=ConversionTable!I$7,ConversionTable!D157&lt;=ConversionTable!J$7),ConversionTable!K$7,IF(AND(ConversionTable!D157&gt;=ScoreRanges!J$8,ConversionTable!D157&lt;=ScoreRanges!K$8),ScoreRanges!L$8,"")))))</f>
        <v>#N/A</v>
      </c>
    </row>
    <row r="158" spans="1:5" x14ac:dyDescent="0.25">
      <c r="A158" s="13" t="str">
        <f>IF(AND(B158&gt;=ScoreRanges!C$4,ConversionTable!B158&lt;=ScoreRanges!D$4),ScoreRanges!E$4,IF(AND(ConversionTable!B158&gt;=ScoreRanges!C$5,ConversionTable!B158&lt;=ScoreRanges!D$5),ScoreRanges!E$5,IF(AND(ConversionTable!B158&gt;=ScoreRanges!C$6,ConversionTable!B158&lt;=ScoreRanges!D$6),ScoreRanges!E$6,IF(AND(ConversionTable!B158&gt;=ScoreRanges!C$7,ConversionTable!B158&lt;=ScoreRanges!D$7),ScoreRanges!E$7,IF(AND(ConversionTable!B158&gt;=ScoreRanges!C$8,ConversionTable!B158&lt;=ScoreRanges!D$8),ScoreRanges!E$8,"")))))</f>
        <v>Ineffective</v>
      </c>
      <c r="B158" s="72">
        <f t="shared" si="8"/>
        <v>1.5600000000000012</v>
      </c>
      <c r="C158" s="84" t="e">
        <f t="shared" si="7"/>
        <v>#N/A</v>
      </c>
      <c r="D158" s="72" t="e">
        <f t="shared" si="9"/>
        <v>#N/A</v>
      </c>
      <c r="E158" s="17" t="e">
        <f>IF(AND(D158&gt;=ConversionTable!I$4,ConversionTable!D158&lt;=ConversionTable!J$4),ConversionTable!K$4,IF(AND(ConversionTable!D158&gt;=ConversionTable!I$5,ConversionTable!D158&lt;=ConversionTable!J$5),ConversionTable!K$5,IF(AND(ConversionTable!D158&gt;=ConversionTable!I$6,ConversionTable!D158&lt;=ConversionTable!J$6),ConversionTable!K$6,IF(AND(ConversionTable!D158&gt;=ConversionTable!I$7,ConversionTable!D158&lt;=ConversionTable!J$7),ConversionTable!K$7,IF(AND(ConversionTable!D158&gt;=ScoreRanges!J$8,ConversionTable!D158&lt;=ScoreRanges!K$8),ScoreRanges!L$8,"")))))</f>
        <v>#N/A</v>
      </c>
    </row>
    <row r="159" spans="1:5" x14ac:dyDescent="0.25">
      <c r="A159" s="13" t="str">
        <f>IF(AND(B159&gt;=ScoreRanges!C$4,ConversionTable!B159&lt;=ScoreRanges!D$4),ScoreRanges!E$4,IF(AND(ConversionTable!B159&gt;=ScoreRanges!C$5,ConversionTable!B159&lt;=ScoreRanges!D$5),ScoreRanges!E$5,IF(AND(ConversionTable!B159&gt;=ScoreRanges!C$6,ConversionTable!B159&lt;=ScoreRanges!D$6),ScoreRanges!E$6,IF(AND(ConversionTable!B159&gt;=ScoreRanges!C$7,ConversionTable!B159&lt;=ScoreRanges!D$7),ScoreRanges!E$7,IF(AND(ConversionTable!B159&gt;=ScoreRanges!C$8,ConversionTable!B159&lt;=ScoreRanges!D$8),ScoreRanges!E$8,"")))))</f>
        <v>Ineffective</v>
      </c>
      <c r="B159" s="72">
        <f t="shared" si="8"/>
        <v>1.5700000000000012</v>
      </c>
      <c r="C159" s="84" t="e">
        <f t="shared" si="7"/>
        <v>#N/A</v>
      </c>
      <c r="D159" s="72" t="e">
        <f t="shared" si="9"/>
        <v>#N/A</v>
      </c>
      <c r="E159" s="17" t="e">
        <f>IF(AND(D159&gt;=ConversionTable!I$4,ConversionTable!D159&lt;=ConversionTable!J$4),ConversionTable!K$4,IF(AND(ConversionTable!D159&gt;=ConversionTable!I$5,ConversionTable!D159&lt;=ConversionTable!J$5),ConversionTable!K$5,IF(AND(ConversionTable!D159&gt;=ConversionTable!I$6,ConversionTable!D159&lt;=ConversionTable!J$6),ConversionTable!K$6,IF(AND(ConversionTable!D159&gt;=ConversionTable!I$7,ConversionTable!D159&lt;=ConversionTable!J$7),ConversionTable!K$7,IF(AND(ConversionTable!D159&gt;=ScoreRanges!J$8,ConversionTable!D159&lt;=ScoreRanges!K$8),ScoreRanges!L$8,"")))))</f>
        <v>#N/A</v>
      </c>
    </row>
    <row r="160" spans="1:5" x14ac:dyDescent="0.25">
      <c r="A160" s="13" t="str">
        <f>IF(AND(B160&gt;=ScoreRanges!C$4,ConversionTable!B160&lt;=ScoreRanges!D$4),ScoreRanges!E$4,IF(AND(ConversionTable!B160&gt;=ScoreRanges!C$5,ConversionTable!B160&lt;=ScoreRanges!D$5),ScoreRanges!E$5,IF(AND(ConversionTable!B160&gt;=ScoreRanges!C$6,ConversionTable!B160&lt;=ScoreRanges!D$6),ScoreRanges!E$6,IF(AND(ConversionTable!B160&gt;=ScoreRanges!C$7,ConversionTable!B160&lt;=ScoreRanges!D$7),ScoreRanges!E$7,IF(AND(ConversionTable!B160&gt;=ScoreRanges!C$8,ConversionTable!B160&lt;=ScoreRanges!D$8),ScoreRanges!E$8,"")))))</f>
        <v>Ineffective</v>
      </c>
      <c r="B160" s="72">
        <f t="shared" si="8"/>
        <v>1.5800000000000012</v>
      </c>
      <c r="C160" s="84" t="e">
        <f t="shared" si="7"/>
        <v>#N/A</v>
      </c>
      <c r="D160" s="72" t="e">
        <f t="shared" si="9"/>
        <v>#N/A</v>
      </c>
      <c r="E160" s="17" t="e">
        <f>IF(AND(D160&gt;=ConversionTable!I$4,ConversionTable!D160&lt;=ConversionTable!J$4),ConversionTable!K$4,IF(AND(ConversionTable!D160&gt;=ConversionTable!I$5,ConversionTable!D160&lt;=ConversionTable!J$5),ConversionTable!K$5,IF(AND(ConversionTable!D160&gt;=ConversionTable!I$6,ConversionTable!D160&lt;=ConversionTable!J$6),ConversionTable!K$6,IF(AND(ConversionTable!D160&gt;=ConversionTable!I$7,ConversionTable!D160&lt;=ConversionTable!J$7),ConversionTable!K$7,IF(AND(ConversionTable!D160&gt;=ScoreRanges!J$8,ConversionTable!D160&lt;=ScoreRanges!K$8),ScoreRanges!L$8,"")))))</f>
        <v>#N/A</v>
      </c>
    </row>
    <row r="161" spans="1:5" x14ac:dyDescent="0.25">
      <c r="A161" s="13" t="str">
        <f>IF(AND(B161&gt;=ScoreRanges!C$4,ConversionTable!B161&lt;=ScoreRanges!D$4),ScoreRanges!E$4,IF(AND(ConversionTable!B161&gt;=ScoreRanges!C$5,ConversionTable!B161&lt;=ScoreRanges!D$5),ScoreRanges!E$5,IF(AND(ConversionTable!B161&gt;=ScoreRanges!C$6,ConversionTable!B161&lt;=ScoreRanges!D$6),ScoreRanges!E$6,IF(AND(ConversionTable!B161&gt;=ScoreRanges!C$7,ConversionTable!B161&lt;=ScoreRanges!D$7),ScoreRanges!E$7,IF(AND(ConversionTable!B161&gt;=ScoreRanges!C$8,ConversionTable!B161&lt;=ScoreRanges!D$8),ScoreRanges!E$8,"")))))</f>
        <v>Ineffective</v>
      </c>
      <c r="B161" s="72">
        <f t="shared" si="8"/>
        <v>1.5900000000000012</v>
      </c>
      <c r="C161" s="84" t="e">
        <f t="shared" si="7"/>
        <v>#N/A</v>
      </c>
      <c r="D161" s="72" t="e">
        <f t="shared" si="9"/>
        <v>#N/A</v>
      </c>
      <c r="E161" s="17" t="e">
        <f>IF(AND(D161&gt;=ConversionTable!I$4,ConversionTable!D161&lt;=ConversionTable!J$4),ConversionTable!K$4,IF(AND(ConversionTable!D161&gt;=ConversionTable!I$5,ConversionTable!D161&lt;=ConversionTable!J$5),ConversionTable!K$5,IF(AND(ConversionTable!D161&gt;=ConversionTable!I$6,ConversionTable!D161&lt;=ConversionTable!J$6),ConversionTable!K$6,IF(AND(ConversionTable!D161&gt;=ConversionTable!I$7,ConversionTable!D161&lt;=ConversionTable!J$7),ConversionTable!K$7,IF(AND(ConversionTable!D161&gt;=ScoreRanges!J$8,ConversionTable!D161&lt;=ScoreRanges!K$8),ScoreRanges!L$8,"")))))</f>
        <v>#N/A</v>
      </c>
    </row>
    <row r="162" spans="1:5" x14ac:dyDescent="0.25">
      <c r="A162" s="13" t="str">
        <f>IF(AND(B162&gt;=ScoreRanges!C$4,ConversionTable!B162&lt;=ScoreRanges!D$4),ScoreRanges!E$4,IF(AND(ConversionTable!B162&gt;=ScoreRanges!C$5,ConversionTable!B162&lt;=ScoreRanges!D$5),ScoreRanges!E$5,IF(AND(ConversionTable!B162&gt;=ScoreRanges!C$6,ConversionTable!B162&lt;=ScoreRanges!D$6),ScoreRanges!E$6,IF(AND(ConversionTable!B162&gt;=ScoreRanges!C$7,ConversionTable!B162&lt;=ScoreRanges!D$7),ScoreRanges!E$7,IF(AND(ConversionTable!B162&gt;=ScoreRanges!C$8,ConversionTable!B162&lt;=ScoreRanges!D$8),ScoreRanges!E$8,"")))))</f>
        <v>Ineffective</v>
      </c>
      <c r="B162" s="72">
        <f t="shared" si="8"/>
        <v>1.6000000000000012</v>
      </c>
      <c r="C162" s="84" t="e">
        <f t="shared" si="7"/>
        <v>#N/A</v>
      </c>
      <c r="D162" s="72" t="e">
        <f t="shared" si="9"/>
        <v>#N/A</v>
      </c>
      <c r="E162" s="17" t="e">
        <f>IF(AND(D162&gt;=ConversionTable!I$4,ConversionTable!D162&lt;=ConversionTable!J$4),ConversionTable!K$4,IF(AND(ConversionTable!D162&gt;=ConversionTable!I$5,ConversionTable!D162&lt;=ConversionTable!J$5),ConversionTable!K$5,IF(AND(ConversionTable!D162&gt;=ConversionTable!I$6,ConversionTable!D162&lt;=ConversionTable!J$6),ConversionTable!K$6,IF(AND(ConversionTable!D162&gt;=ConversionTable!I$7,ConversionTable!D162&lt;=ConversionTable!J$7),ConversionTable!K$7,IF(AND(ConversionTable!D162&gt;=ScoreRanges!J$8,ConversionTable!D162&lt;=ScoreRanges!K$8),ScoreRanges!L$8,"")))))</f>
        <v>#N/A</v>
      </c>
    </row>
    <row r="163" spans="1:5" x14ac:dyDescent="0.25">
      <c r="A163" s="13" t="str">
        <f>IF(AND(B163&gt;=ScoreRanges!C$4,ConversionTable!B163&lt;=ScoreRanges!D$4),ScoreRanges!E$4,IF(AND(ConversionTable!B163&gt;=ScoreRanges!C$5,ConversionTable!B163&lt;=ScoreRanges!D$5),ScoreRanges!E$5,IF(AND(ConversionTable!B163&gt;=ScoreRanges!C$6,ConversionTable!B163&lt;=ScoreRanges!D$6),ScoreRanges!E$6,IF(AND(ConversionTable!B163&gt;=ScoreRanges!C$7,ConversionTable!B163&lt;=ScoreRanges!D$7),ScoreRanges!E$7,IF(AND(ConversionTable!B163&gt;=ScoreRanges!C$8,ConversionTable!B163&lt;=ScoreRanges!D$8),ScoreRanges!E$8,"")))))</f>
        <v>Ineffective</v>
      </c>
      <c r="B163" s="72">
        <f t="shared" si="8"/>
        <v>1.6100000000000012</v>
      </c>
      <c r="C163" s="84" t="e">
        <f t="shared" si="7"/>
        <v>#N/A</v>
      </c>
      <c r="D163" s="72" t="e">
        <f t="shared" si="9"/>
        <v>#N/A</v>
      </c>
      <c r="E163" s="17" t="e">
        <f>IF(AND(D163&gt;=ConversionTable!I$4,ConversionTable!D163&lt;=ConversionTable!J$4),ConversionTable!K$4,IF(AND(ConversionTable!D163&gt;=ConversionTable!I$5,ConversionTable!D163&lt;=ConversionTable!J$5),ConversionTable!K$5,IF(AND(ConversionTable!D163&gt;=ConversionTable!I$6,ConversionTable!D163&lt;=ConversionTable!J$6),ConversionTable!K$6,IF(AND(ConversionTable!D163&gt;=ConversionTable!I$7,ConversionTable!D163&lt;=ConversionTable!J$7),ConversionTable!K$7,IF(AND(ConversionTable!D163&gt;=ScoreRanges!J$8,ConversionTable!D163&lt;=ScoreRanges!K$8),ScoreRanges!L$8,"")))))</f>
        <v>#N/A</v>
      </c>
    </row>
    <row r="164" spans="1:5" x14ac:dyDescent="0.25">
      <c r="A164" s="13" t="str">
        <f>IF(AND(B164&gt;=ScoreRanges!C$4,ConversionTable!B164&lt;=ScoreRanges!D$4),ScoreRanges!E$4,IF(AND(ConversionTable!B164&gt;=ScoreRanges!C$5,ConversionTable!B164&lt;=ScoreRanges!D$5),ScoreRanges!E$5,IF(AND(ConversionTable!B164&gt;=ScoreRanges!C$6,ConversionTable!B164&lt;=ScoreRanges!D$6),ScoreRanges!E$6,IF(AND(ConversionTable!B164&gt;=ScoreRanges!C$7,ConversionTable!B164&lt;=ScoreRanges!D$7),ScoreRanges!E$7,IF(AND(ConversionTable!B164&gt;=ScoreRanges!C$8,ConversionTable!B164&lt;=ScoreRanges!D$8),ScoreRanges!E$8,"")))))</f>
        <v>Ineffective</v>
      </c>
      <c r="B164" s="72">
        <f t="shared" si="8"/>
        <v>1.6200000000000012</v>
      </c>
      <c r="C164" s="84" t="e">
        <f t="shared" si="7"/>
        <v>#N/A</v>
      </c>
      <c r="D164" s="72" t="e">
        <f t="shared" si="9"/>
        <v>#N/A</v>
      </c>
      <c r="E164" s="17" t="e">
        <f>IF(AND(D164&gt;=ConversionTable!I$4,ConversionTable!D164&lt;=ConversionTable!J$4),ConversionTable!K$4,IF(AND(ConversionTable!D164&gt;=ConversionTable!I$5,ConversionTable!D164&lt;=ConversionTable!J$5),ConversionTable!K$5,IF(AND(ConversionTable!D164&gt;=ConversionTable!I$6,ConversionTable!D164&lt;=ConversionTable!J$6),ConversionTable!K$6,IF(AND(ConversionTable!D164&gt;=ConversionTable!I$7,ConversionTable!D164&lt;=ConversionTable!J$7),ConversionTable!K$7,IF(AND(ConversionTable!D164&gt;=ScoreRanges!J$8,ConversionTable!D164&lt;=ScoreRanges!K$8),ScoreRanges!L$8,"")))))</f>
        <v>#N/A</v>
      </c>
    </row>
    <row r="165" spans="1:5" x14ac:dyDescent="0.25">
      <c r="A165" s="13" t="str">
        <f>IF(AND(B165&gt;=ScoreRanges!C$4,ConversionTable!B165&lt;=ScoreRanges!D$4),ScoreRanges!E$4,IF(AND(ConversionTable!B165&gt;=ScoreRanges!C$5,ConversionTable!B165&lt;=ScoreRanges!D$5),ScoreRanges!E$5,IF(AND(ConversionTable!B165&gt;=ScoreRanges!C$6,ConversionTable!B165&lt;=ScoreRanges!D$6),ScoreRanges!E$6,IF(AND(ConversionTable!B165&gt;=ScoreRanges!C$7,ConversionTable!B165&lt;=ScoreRanges!D$7),ScoreRanges!E$7,IF(AND(ConversionTable!B165&gt;=ScoreRanges!C$8,ConversionTable!B165&lt;=ScoreRanges!D$8),ScoreRanges!E$8,"")))))</f>
        <v>Ineffective</v>
      </c>
      <c r="B165" s="72">
        <f t="shared" si="8"/>
        <v>1.6300000000000012</v>
      </c>
      <c r="C165" s="84" t="e">
        <f t="shared" si="7"/>
        <v>#N/A</v>
      </c>
      <c r="D165" s="72" t="e">
        <f t="shared" si="9"/>
        <v>#N/A</v>
      </c>
      <c r="E165" s="17" t="e">
        <f>IF(AND(D165&gt;=ConversionTable!I$4,ConversionTable!D165&lt;=ConversionTable!J$4),ConversionTable!K$4,IF(AND(ConversionTable!D165&gt;=ConversionTable!I$5,ConversionTable!D165&lt;=ConversionTable!J$5),ConversionTable!K$5,IF(AND(ConversionTable!D165&gt;=ConversionTable!I$6,ConversionTable!D165&lt;=ConversionTable!J$6),ConversionTable!K$6,IF(AND(ConversionTable!D165&gt;=ConversionTable!I$7,ConversionTable!D165&lt;=ConversionTable!J$7),ConversionTable!K$7,IF(AND(ConversionTable!D165&gt;=ScoreRanges!J$8,ConversionTable!D165&lt;=ScoreRanges!K$8),ScoreRanges!L$8,"")))))</f>
        <v>#N/A</v>
      </c>
    </row>
    <row r="166" spans="1:5" x14ac:dyDescent="0.25">
      <c r="A166" s="13" t="str">
        <f>IF(AND(B166&gt;=ScoreRanges!C$4,ConversionTable!B166&lt;=ScoreRanges!D$4),ScoreRanges!E$4,IF(AND(ConversionTable!B166&gt;=ScoreRanges!C$5,ConversionTable!B166&lt;=ScoreRanges!D$5),ScoreRanges!E$5,IF(AND(ConversionTable!B166&gt;=ScoreRanges!C$6,ConversionTable!B166&lt;=ScoreRanges!D$6),ScoreRanges!E$6,IF(AND(ConversionTable!B166&gt;=ScoreRanges!C$7,ConversionTable!B166&lt;=ScoreRanges!D$7),ScoreRanges!E$7,IF(AND(ConversionTable!B166&gt;=ScoreRanges!C$8,ConversionTable!B166&lt;=ScoreRanges!D$8),ScoreRanges!E$8,"")))))</f>
        <v>Ineffective</v>
      </c>
      <c r="B166" s="72">
        <f t="shared" si="8"/>
        <v>1.6400000000000012</v>
      </c>
      <c r="C166" s="84" t="e">
        <f t="shared" si="7"/>
        <v>#N/A</v>
      </c>
      <c r="D166" s="72" t="e">
        <f t="shared" si="9"/>
        <v>#N/A</v>
      </c>
      <c r="E166" s="17" t="e">
        <f>IF(AND(D166&gt;=ConversionTable!I$4,ConversionTable!D166&lt;=ConversionTable!J$4),ConversionTable!K$4,IF(AND(ConversionTable!D166&gt;=ConversionTable!I$5,ConversionTable!D166&lt;=ConversionTable!J$5),ConversionTable!K$5,IF(AND(ConversionTable!D166&gt;=ConversionTable!I$6,ConversionTable!D166&lt;=ConversionTable!J$6),ConversionTable!K$6,IF(AND(ConversionTable!D166&gt;=ConversionTable!I$7,ConversionTable!D166&lt;=ConversionTable!J$7),ConversionTable!K$7,IF(AND(ConversionTable!D166&gt;=ScoreRanges!J$8,ConversionTable!D166&lt;=ScoreRanges!K$8),ScoreRanges!L$8,"")))))</f>
        <v>#N/A</v>
      </c>
    </row>
    <row r="167" spans="1:5" x14ac:dyDescent="0.25">
      <c r="A167" s="13" t="str">
        <f>IF(AND(B167&gt;=ScoreRanges!C$4,ConversionTable!B167&lt;=ScoreRanges!D$4),ScoreRanges!E$4,IF(AND(ConversionTable!B167&gt;=ScoreRanges!C$5,ConversionTable!B167&lt;=ScoreRanges!D$5),ScoreRanges!E$5,IF(AND(ConversionTable!B167&gt;=ScoreRanges!C$6,ConversionTable!B167&lt;=ScoreRanges!D$6),ScoreRanges!E$6,IF(AND(ConversionTable!B167&gt;=ScoreRanges!C$7,ConversionTable!B167&lt;=ScoreRanges!D$7),ScoreRanges!E$7,IF(AND(ConversionTable!B167&gt;=ScoreRanges!C$8,ConversionTable!B167&lt;=ScoreRanges!D$8),ScoreRanges!E$8,"")))))</f>
        <v>Ineffective</v>
      </c>
      <c r="B167" s="72">
        <f t="shared" si="8"/>
        <v>1.6500000000000012</v>
      </c>
      <c r="C167" s="84" t="e">
        <f t="shared" si="7"/>
        <v>#N/A</v>
      </c>
      <c r="D167" s="72" t="e">
        <f t="shared" si="9"/>
        <v>#N/A</v>
      </c>
      <c r="E167" s="17" t="e">
        <f>IF(AND(D167&gt;=ConversionTable!I$4,ConversionTable!D167&lt;=ConversionTable!J$4),ConversionTable!K$4,IF(AND(ConversionTable!D167&gt;=ConversionTable!I$5,ConversionTable!D167&lt;=ConversionTable!J$5),ConversionTable!K$5,IF(AND(ConversionTable!D167&gt;=ConversionTable!I$6,ConversionTable!D167&lt;=ConversionTable!J$6),ConversionTable!K$6,IF(AND(ConversionTable!D167&gt;=ConversionTable!I$7,ConversionTable!D167&lt;=ConversionTable!J$7),ConversionTable!K$7,IF(AND(ConversionTable!D167&gt;=ScoreRanges!J$8,ConversionTable!D167&lt;=ScoreRanges!K$8),ScoreRanges!L$8,"")))))</f>
        <v>#N/A</v>
      </c>
    </row>
    <row r="168" spans="1:5" x14ac:dyDescent="0.25">
      <c r="A168" s="13" t="str">
        <f>IF(AND(B168&gt;=ScoreRanges!C$4,ConversionTable!B168&lt;=ScoreRanges!D$4),ScoreRanges!E$4,IF(AND(ConversionTable!B168&gt;=ScoreRanges!C$5,ConversionTable!B168&lt;=ScoreRanges!D$5),ScoreRanges!E$5,IF(AND(ConversionTable!B168&gt;=ScoreRanges!C$6,ConversionTable!B168&lt;=ScoreRanges!D$6),ScoreRanges!E$6,IF(AND(ConversionTable!B168&gt;=ScoreRanges!C$7,ConversionTable!B168&lt;=ScoreRanges!D$7),ScoreRanges!E$7,IF(AND(ConversionTable!B168&gt;=ScoreRanges!C$8,ConversionTable!B168&lt;=ScoreRanges!D$8),ScoreRanges!E$8,"")))))</f>
        <v>Ineffective</v>
      </c>
      <c r="B168" s="72">
        <f t="shared" si="8"/>
        <v>1.6600000000000013</v>
      </c>
      <c r="C168" s="84" t="e">
        <f t="shared" si="7"/>
        <v>#N/A</v>
      </c>
      <c r="D168" s="72" t="e">
        <f t="shared" si="9"/>
        <v>#N/A</v>
      </c>
      <c r="E168" s="17" t="e">
        <f>IF(AND(D168&gt;=ConversionTable!I$4,ConversionTable!D168&lt;=ConversionTable!J$4),ConversionTable!K$4,IF(AND(ConversionTable!D168&gt;=ConversionTable!I$5,ConversionTable!D168&lt;=ConversionTable!J$5),ConversionTable!K$5,IF(AND(ConversionTable!D168&gt;=ConversionTable!I$6,ConversionTable!D168&lt;=ConversionTable!J$6),ConversionTable!K$6,IF(AND(ConversionTable!D168&gt;=ConversionTable!I$7,ConversionTable!D168&lt;=ConversionTable!J$7),ConversionTable!K$7,IF(AND(ConversionTable!D168&gt;=ScoreRanges!J$8,ConversionTable!D168&lt;=ScoreRanges!K$8),ScoreRanges!L$8,"")))))</f>
        <v>#N/A</v>
      </c>
    </row>
    <row r="169" spans="1:5" x14ac:dyDescent="0.25">
      <c r="A169" s="13" t="str">
        <f>IF(AND(B169&gt;=ScoreRanges!C$4,ConversionTable!B169&lt;=ScoreRanges!D$4),ScoreRanges!E$4,IF(AND(ConversionTable!B169&gt;=ScoreRanges!C$5,ConversionTable!B169&lt;=ScoreRanges!D$5),ScoreRanges!E$5,IF(AND(ConversionTable!B169&gt;=ScoreRanges!C$6,ConversionTable!B169&lt;=ScoreRanges!D$6),ScoreRanges!E$6,IF(AND(ConversionTable!B169&gt;=ScoreRanges!C$7,ConversionTable!B169&lt;=ScoreRanges!D$7),ScoreRanges!E$7,IF(AND(ConversionTable!B169&gt;=ScoreRanges!C$8,ConversionTable!B169&lt;=ScoreRanges!D$8),ScoreRanges!E$8,"")))))</f>
        <v>Ineffective</v>
      </c>
      <c r="B169" s="72">
        <f t="shared" si="8"/>
        <v>1.6700000000000013</v>
      </c>
      <c r="C169" s="84" t="e">
        <f t="shared" si="7"/>
        <v>#N/A</v>
      </c>
      <c r="D169" s="72" t="e">
        <f t="shared" si="9"/>
        <v>#N/A</v>
      </c>
      <c r="E169" s="17" t="e">
        <f>IF(AND(D169&gt;=ConversionTable!I$4,ConversionTable!D169&lt;=ConversionTable!J$4),ConversionTable!K$4,IF(AND(ConversionTable!D169&gt;=ConversionTable!I$5,ConversionTable!D169&lt;=ConversionTable!J$5),ConversionTable!K$5,IF(AND(ConversionTable!D169&gt;=ConversionTable!I$6,ConversionTable!D169&lt;=ConversionTable!J$6),ConversionTable!K$6,IF(AND(ConversionTable!D169&gt;=ConversionTable!I$7,ConversionTable!D169&lt;=ConversionTable!J$7),ConversionTable!K$7,IF(AND(ConversionTable!D169&gt;=ScoreRanges!J$8,ConversionTable!D169&lt;=ScoreRanges!K$8),ScoreRanges!L$8,"")))))</f>
        <v>#N/A</v>
      </c>
    </row>
    <row r="170" spans="1:5" x14ac:dyDescent="0.25">
      <c r="A170" s="13" t="str">
        <f>IF(AND(B170&gt;=ScoreRanges!C$4,ConversionTable!B170&lt;=ScoreRanges!D$4),ScoreRanges!E$4,IF(AND(ConversionTable!B170&gt;=ScoreRanges!C$5,ConversionTable!B170&lt;=ScoreRanges!D$5),ScoreRanges!E$5,IF(AND(ConversionTable!B170&gt;=ScoreRanges!C$6,ConversionTable!B170&lt;=ScoreRanges!D$6),ScoreRanges!E$6,IF(AND(ConversionTable!B170&gt;=ScoreRanges!C$7,ConversionTable!B170&lt;=ScoreRanges!D$7),ScoreRanges!E$7,IF(AND(ConversionTable!B170&gt;=ScoreRanges!C$8,ConversionTable!B170&lt;=ScoreRanges!D$8),ScoreRanges!E$8,"")))))</f>
        <v>Ineffective</v>
      </c>
      <c r="B170" s="72">
        <f t="shared" si="8"/>
        <v>1.6800000000000013</v>
      </c>
      <c r="C170" s="84" t="e">
        <f t="shared" si="7"/>
        <v>#N/A</v>
      </c>
      <c r="D170" s="72" t="e">
        <f t="shared" si="9"/>
        <v>#N/A</v>
      </c>
      <c r="E170" s="17" t="e">
        <f>IF(AND(D170&gt;=ConversionTable!I$4,ConversionTable!D170&lt;=ConversionTable!J$4),ConversionTable!K$4,IF(AND(ConversionTable!D170&gt;=ConversionTable!I$5,ConversionTable!D170&lt;=ConversionTable!J$5),ConversionTable!K$5,IF(AND(ConversionTable!D170&gt;=ConversionTable!I$6,ConversionTable!D170&lt;=ConversionTable!J$6),ConversionTable!K$6,IF(AND(ConversionTable!D170&gt;=ConversionTable!I$7,ConversionTable!D170&lt;=ConversionTable!J$7),ConversionTable!K$7,IF(AND(ConversionTable!D170&gt;=ScoreRanges!J$8,ConversionTable!D170&lt;=ScoreRanges!K$8),ScoreRanges!L$8,"")))))</f>
        <v>#N/A</v>
      </c>
    </row>
    <row r="171" spans="1:5" x14ac:dyDescent="0.25">
      <c r="A171" s="13" t="str">
        <f>IF(AND(B171&gt;=ScoreRanges!C$4,ConversionTable!B171&lt;=ScoreRanges!D$4),ScoreRanges!E$4,IF(AND(ConversionTable!B171&gt;=ScoreRanges!C$5,ConversionTable!B171&lt;=ScoreRanges!D$5),ScoreRanges!E$5,IF(AND(ConversionTable!B171&gt;=ScoreRanges!C$6,ConversionTable!B171&lt;=ScoreRanges!D$6),ScoreRanges!E$6,IF(AND(ConversionTable!B171&gt;=ScoreRanges!C$7,ConversionTable!B171&lt;=ScoreRanges!D$7),ScoreRanges!E$7,IF(AND(ConversionTable!B171&gt;=ScoreRanges!C$8,ConversionTable!B171&lt;=ScoreRanges!D$8),ScoreRanges!E$8,"")))))</f>
        <v>Ineffective</v>
      </c>
      <c r="B171" s="72">
        <f t="shared" si="8"/>
        <v>1.6900000000000013</v>
      </c>
      <c r="C171" s="84" t="e">
        <f t="shared" si="7"/>
        <v>#N/A</v>
      </c>
      <c r="D171" s="72" t="e">
        <f t="shared" si="9"/>
        <v>#N/A</v>
      </c>
      <c r="E171" s="17" t="e">
        <f>IF(AND(D171&gt;=ConversionTable!I$4,ConversionTable!D171&lt;=ConversionTable!J$4),ConversionTable!K$4,IF(AND(ConversionTable!D171&gt;=ConversionTable!I$5,ConversionTable!D171&lt;=ConversionTable!J$5),ConversionTable!K$5,IF(AND(ConversionTable!D171&gt;=ConversionTable!I$6,ConversionTable!D171&lt;=ConversionTable!J$6),ConversionTable!K$6,IF(AND(ConversionTable!D171&gt;=ConversionTable!I$7,ConversionTable!D171&lt;=ConversionTable!J$7),ConversionTable!K$7,IF(AND(ConversionTable!D171&gt;=ScoreRanges!J$8,ConversionTable!D171&lt;=ScoreRanges!K$8),ScoreRanges!L$8,"")))))</f>
        <v>#N/A</v>
      </c>
    </row>
    <row r="172" spans="1:5" x14ac:dyDescent="0.25">
      <c r="A172" s="13" t="str">
        <f>IF(AND(B172&gt;=ScoreRanges!C$4,ConversionTable!B172&lt;=ScoreRanges!D$4),ScoreRanges!E$4,IF(AND(ConversionTable!B172&gt;=ScoreRanges!C$5,ConversionTable!B172&lt;=ScoreRanges!D$5),ScoreRanges!E$5,IF(AND(ConversionTable!B172&gt;=ScoreRanges!C$6,ConversionTable!B172&lt;=ScoreRanges!D$6),ScoreRanges!E$6,IF(AND(ConversionTable!B172&gt;=ScoreRanges!C$7,ConversionTable!B172&lt;=ScoreRanges!D$7),ScoreRanges!E$7,IF(AND(ConversionTable!B172&gt;=ScoreRanges!C$8,ConversionTable!B172&lt;=ScoreRanges!D$8),ScoreRanges!E$8,"")))))</f>
        <v>Ineffective</v>
      </c>
      <c r="B172" s="72">
        <f t="shared" si="8"/>
        <v>1.7000000000000013</v>
      </c>
      <c r="C172" s="84" t="e">
        <f t="shared" si="7"/>
        <v>#N/A</v>
      </c>
      <c r="D172" s="72" t="e">
        <f t="shared" si="9"/>
        <v>#N/A</v>
      </c>
      <c r="E172" s="17" t="e">
        <f>IF(AND(D172&gt;=ConversionTable!I$4,ConversionTable!D172&lt;=ConversionTable!J$4),ConversionTable!K$4,IF(AND(ConversionTable!D172&gt;=ConversionTable!I$5,ConversionTable!D172&lt;=ConversionTable!J$5),ConversionTable!K$5,IF(AND(ConversionTable!D172&gt;=ConversionTable!I$6,ConversionTable!D172&lt;=ConversionTable!J$6),ConversionTable!K$6,IF(AND(ConversionTable!D172&gt;=ConversionTable!I$7,ConversionTable!D172&lt;=ConversionTable!J$7),ConversionTable!K$7,IF(AND(ConversionTable!D172&gt;=ScoreRanges!J$8,ConversionTable!D172&lt;=ScoreRanges!K$8),ScoreRanges!L$8,"")))))</f>
        <v>#N/A</v>
      </c>
    </row>
    <row r="173" spans="1:5" x14ac:dyDescent="0.25">
      <c r="A173" s="13" t="str">
        <f>IF(AND(B173&gt;=ScoreRanges!C$4,ConversionTable!B173&lt;=ScoreRanges!D$4),ScoreRanges!E$4,IF(AND(ConversionTable!B173&gt;=ScoreRanges!C$5,ConversionTable!B173&lt;=ScoreRanges!D$5),ScoreRanges!E$5,IF(AND(ConversionTable!B173&gt;=ScoreRanges!C$6,ConversionTable!B173&lt;=ScoreRanges!D$6),ScoreRanges!E$6,IF(AND(ConversionTable!B173&gt;=ScoreRanges!C$7,ConversionTable!B173&lt;=ScoreRanges!D$7),ScoreRanges!E$7,IF(AND(ConversionTable!B173&gt;=ScoreRanges!C$8,ConversionTable!B173&lt;=ScoreRanges!D$8),ScoreRanges!E$8,"")))))</f>
        <v>Ineffective</v>
      </c>
      <c r="B173" s="72">
        <f t="shared" si="8"/>
        <v>1.7100000000000013</v>
      </c>
      <c r="C173" s="84" t="e">
        <f t="shared" si="7"/>
        <v>#N/A</v>
      </c>
      <c r="D173" s="72" t="e">
        <f t="shared" si="9"/>
        <v>#N/A</v>
      </c>
      <c r="E173" s="17" t="e">
        <f>IF(AND(D173&gt;=ConversionTable!I$4,ConversionTable!D173&lt;=ConversionTable!J$4),ConversionTable!K$4,IF(AND(ConversionTable!D173&gt;=ConversionTable!I$5,ConversionTable!D173&lt;=ConversionTable!J$5),ConversionTable!K$5,IF(AND(ConversionTable!D173&gt;=ConversionTable!I$6,ConversionTable!D173&lt;=ConversionTable!J$6),ConversionTable!K$6,IF(AND(ConversionTable!D173&gt;=ConversionTable!I$7,ConversionTable!D173&lt;=ConversionTable!J$7),ConversionTable!K$7,IF(AND(ConversionTable!D173&gt;=ScoreRanges!J$8,ConversionTable!D173&lt;=ScoreRanges!K$8),ScoreRanges!L$8,"")))))</f>
        <v>#N/A</v>
      </c>
    </row>
    <row r="174" spans="1:5" x14ac:dyDescent="0.25">
      <c r="A174" s="13" t="str">
        <f>IF(AND(B174&gt;=ScoreRanges!C$4,ConversionTable!B174&lt;=ScoreRanges!D$4),ScoreRanges!E$4,IF(AND(ConversionTable!B174&gt;=ScoreRanges!C$5,ConversionTable!B174&lt;=ScoreRanges!D$5),ScoreRanges!E$5,IF(AND(ConversionTable!B174&gt;=ScoreRanges!C$6,ConversionTable!B174&lt;=ScoreRanges!D$6),ScoreRanges!E$6,IF(AND(ConversionTable!B174&gt;=ScoreRanges!C$7,ConversionTable!B174&lt;=ScoreRanges!D$7),ScoreRanges!E$7,IF(AND(ConversionTable!B174&gt;=ScoreRanges!C$8,ConversionTable!B174&lt;=ScoreRanges!D$8),ScoreRanges!E$8,"")))))</f>
        <v>Ineffective</v>
      </c>
      <c r="B174" s="72">
        <f t="shared" si="8"/>
        <v>1.7200000000000013</v>
      </c>
      <c r="C174" s="84" t="e">
        <f t="shared" si="7"/>
        <v>#N/A</v>
      </c>
      <c r="D174" s="72" t="e">
        <f t="shared" si="9"/>
        <v>#N/A</v>
      </c>
      <c r="E174" s="17" t="e">
        <f>IF(AND(D174&gt;=ConversionTable!I$4,ConversionTable!D174&lt;=ConversionTable!J$4),ConversionTable!K$4,IF(AND(ConversionTable!D174&gt;=ConversionTable!I$5,ConversionTable!D174&lt;=ConversionTable!J$5),ConversionTable!K$5,IF(AND(ConversionTable!D174&gt;=ConversionTable!I$6,ConversionTable!D174&lt;=ConversionTable!J$6),ConversionTable!K$6,IF(AND(ConversionTable!D174&gt;=ConversionTable!I$7,ConversionTable!D174&lt;=ConversionTable!J$7),ConversionTable!K$7,IF(AND(ConversionTable!D174&gt;=ScoreRanges!J$8,ConversionTable!D174&lt;=ScoreRanges!K$8),ScoreRanges!L$8,"")))))</f>
        <v>#N/A</v>
      </c>
    </row>
    <row r="175" spans="1:5" x14ac:dyDescent="0.25">
      <c r="A175" s="13" t="str">
        <f>IF(AND(B175&gt;=ScoreRanges!C$4,ConversionTable!B175&lt;=ScoreRanges!D$4),ScoreRanges!E$4,IF(AND(ConversionTable!B175&gt;=ScoreRanges!C$5,ConversionTable!B175&lt;=ScoreRanges!D$5),ScoreRanges!E$5,IF(AND(ConversionTable!B175&gt;=ScoreRanges!C$6,ConversionTable!B175&lt;=ScoreRanges!D$6),ScoreRanges!E$6,IF(AND(ConversionTable!B175&gt;=ScoreRanges!C$7,ConversionTable!B175&lt;=ScoreRanges!D$7),ScoreRanges!E$7,IF(AND(ConversionTable!B175&gt;=ScoreRanges!C$8,ConversionTable!B175&lt;=ScoreRanges!D$8),ScoreRanges!E$8,"")))))</f>
        <v>Ineffective</v>
      </c>
      <c r="B175" s="72">
        <f t="shared" si="8"/>
        <v>1.7300000000000013</v>
      </c>
      <c r="C175" s="84" t="e">
        <f t="shared" si="7"/>
        <v>#N/A</v>
      </c>
      <c r="D175" s="72" t="e">
        <f t="shared" si="9"/>
        <v>#N/A</v>
      </c>
      <c r="E175" s="17" t="e">
        <f>IF(AND(D175&gt;=ConversionTable!I$4,ConversionTable!D175&lt;=ConversionTable!J$4),ConversionTable!K$4,IF(AND(ConversionTable!D175&gt;=ConversionTable!I$5,ConversionTable!D175&lt;=ConversionTable!J$5),ConversionTable!K$5,IF(AND(ConversionTable!D175&gt;=ConversionTable!I$6,ConversionTable!D175&lt;=ConversionTable!J$6),ConversionTable!K$6,IF(AND(ConversionTable!D175&gt;=ConversionTable!I$7,ConversionTable!D175&lt;=ConversionTable!J$7),ConversionTable!K$7,IF(AND(ConversionTable!D175&gt;=ScoreRanges!J$8,ConversionTable!D175&lt;=ScoreRanges!K$8),ScoreRanges!L$8,"")))))</f>
        <v>#N/A</v>
      </c>
    </row>
    <row r="176" spans="1:5" x14ac:dyDescent="0.25">
      <c r="A176" s="13" t="str">
        <f>IF(AND(B176&gt;=ScoreRanges!C$4,ConversionTable!B176&lt;=ScoreRanges!D$4),ScoreRanges!E$4,IF(AND(ConversionTable!B176&gt;=ScoreRanges!C$5,ConversionTable!B176&lt;=ScoreRanges!D$5),ScoreRanges!E$5,IF(AND(ConversionTable!B176&gt;=ScoreRanges!C$6,ConversionTable!B176&lt;=ScoreRanges!D$6),ScoreRanges!E$6,IF(AND(ConversionTable!B176&gt;=ScoreRanges!C$7,ConversionTable!B176&lt;=ScoreRanges!D$7),ScoreRanges!E$7,IF(AND(ConversionTable!B176&gt;=ScoreRanges!C$8,ConversionTable!B176&lt;=ScoreRanges!D$8),ScoreRanges!E$8,"")))))</f>
        <v>Ineffective</v>
      </c>
      <c r="B176" s="72">
        <f t="shared" si="8"/>
        <v>1.7400000000000013</v>
      </c>
      <c r="C176" s="84" t="e">
        <f t="shared" si="7"/>
        <v>#N/A</v>
      </c>
      <c r="D176" s="72" t="e">
        <f t="shared" si="9"/>
        <v>#N/A</v>
      </c>
      <c r="E176" s="17" t="e">
        <f>IF(AND(D176&gt;=ConversionTable!I$4,ConversionTable!D176&lt;=ConversionTable!J$4),ConversionTable!K$4,IF(AND(ConversionTable!D176&gt;=ConversionTable!I$5,ConversionTable!D176&lt;=ConversionTable!J$5),ConversionTable!K$5,IF(AND(ConversionTable!D176&gt;=ConversionTable!I$6,ConversionTable!D176&lt;=ConversionTable!J$6),ConversionTable!K$6,IF(AND(ConversionTable!D176&gt;=ConversionTable!I$7,ConversionTable!D176&lt;=ConversionTable!J$7),ConversionTable!K$7,IF(AND(ConversionTable!D176&gt;=ScoreRanges!J$8,ConversionTable!D176&lt;=ScoreRanges!K$8),ScoreRanges!L$8,"")))))</f>
        <v>#N/A</v>
      </c>
    </row>
    <row r="177" spans="1:5" x14ac:dyDescent="0.25">
      <c r="A177" s="13" t="str">
        <f>IF(AND(B177&gt;=ScoreRanges!C$4,ConversionTable!B177&lt;=ScoreRanges!D$4),ScoreRanges!E$4,IF(AND(ConversionTable!B177&gt;=ScoreRanges!C$5,ConversionTable!B177&lt;=ScoreRanges!D$5),ScoreRanges!E$5,IF(AND(ConversionTable!B177&gt;=ScoreRanges!C$6,ConversionTable!B177&lt;=ScoreRanges!D$6),ScoreRanges!E$6,IF(AND(ConversionTable!B177&gt;=ScoreRanges!C$7,ConversionTable!B177&lt;=ScoreRanges!D$7),ScoreRanges!E$7,IF(AND(ConversionTable!B177&gt;=ScoreRanges!C$8,ConversionTable!B177&lt;=ScoreRanges!D$8),ScoreRanges!E$8,"")))))</f>
        <v>Ineffective</v>
      </c>
      <c r="B177" s="72">
        <f t="shared" si="8"/>
        <v>1.7500000000000013</v>
      </c>
      <c r="C177" s="84" t="e">
        <f t="shared" si="7"/>
        <v>#N/A</v>
      </c>
      <c r="D177" s="72" t="e">
        <f t="shared" si="9"/>
        <v>#N/A</v>
      </c>
      <c r="E177" s="17" t="e">
        <f>IF(AND(D177&gt;=ConversionTable!I$4,ConversionTable!D177&lt;=ConversionTable!J$4),ConversionTable!K$4,IF(AND(ConversionTable!D177&gt;=ConversionTable!I$5,ConversionTable!D177&lt;=ConversionTable!J$5),ConversionTable!K$5,IF(AND(ConversionTable!D177&gt;=ConversionTable!I$6,ConversionTable!D177&lt;=ConversionTable!J$6),ConversionTable!K$6,IF(AND(ConversionTable!D177&gt;=ConversionTable!I$7,ConversionTable!D177&lt;=ConversionTable!J$7),ConversionTable!K$7,IF(AND(ConversionTable!D177&gt;=ScoreRanges!J$8,ConversionTable!D177&lt;=ScoreRanges!K$8),ScoreRanges!L$8,"")))))</f>
        <v>#N/A</v>
      </c>
    </row>
    <row r="178" spans="1:5" x14ac:dyDescent="0.25">
      <c r="A178" s="13" t="str">
        <f>IF(AND(B178&gt;=ScoreRanges!C$4,ConversionTable!B178&lt;=ScoreRanges!D$4),ScoreRanges!E$4,IF(AND(ConversionTable!B178&gt;=ScoreRanges!C$5,ConversionTable!B178&lt;=ScoreRanges!D$5),ScoreRanges!E$5,IF(AND(ConversionTable!B178&gt;=ScoreRanges!C$6,ConversionTable!B178&lt;=ScoreRanges!D$6),ScoreRanges!E$6,IF(AND(ConversionTable!B178&gt;=ScoreRanges!C$7,ConversionTable!B178&lt;=ScoreRanges!D$7),ScoreRanges!E$7,IF(AND(ConversionTable!B178&gt;=ScoreRanges!C$8,ConversionTable!B178&lt;=ScoreRanges!D$8),ScoreRanges!E$8,"")))))</f>
        <v>Ineffective</v>
      </c>
      <c r="B178" s="72">
        <f t="shared" si="8"/>
        <v>1.7600000000000013</v>
      </c>
      <c r="C178" s="84" t="e">
        <f t="shared" si="7"/>
        <v>#N/A</v>
      </c>
      <c r="D178" s="72" t="e">
        <f t="shared" si="9"/>
        <v>#N/A</v>
      </c>
      <c r="E178" s="17" t="e">
        <f>IF(AND(D178&gt;=ConversionTable!I$4,ConversionTable!D178&lt;=ConversionTable!J$4),ConversionTable!K$4,IF(AND(ConversionTable!D178&gt;=ConversionTable!I$5,ConversionTable!D178&lt;=ConversionTable!J$5),ConversionTable!K$5,IF(AND(ConversionTable!D178&gt;=ConversionTable!I$6,ConversionTable!D178&lt;=ConversionTable!J$6),ConversionTable!K$6,IF(AND(ConversionTable!D178&gt;=ConversionTable!I$7,ConversionTable!D178&lt;=ConversionTable!J$7),ConversionTable!K$7,IF(AND(ConversionTable!D178&gt;=ScoreRanges!J$8,ConversionTable!D178&lt;=ScoreRanges!K$8),ScoreRanges!L$8,"")))))</f>
        <v>#N/A</v>
      </c>
    </row>
    <row r="179" spans="1:5" x14ac:dyDescent="0.25">
      <c r="A179" s="13" t="str">
        <f>IF(AND(B179&gt;=ScoreRanges!C$4,ConversionTable!B179&lt;=ScoreRanges!D$4),ScoreRanges!E$4,IF(AND(ConversionTable!B179&gt;=ScoreRanges!C$5,ConversionTable!B179&lt;=ScoreRanges!D$5),ScoreRanges!E$5,IF(AND(ConversionTable!B179&gt;=ScoreRanges!C$6,ConversionTable!B179&lt;=ScoreRanges!D$6),ScoreRanges!E$6,IF(AND(ConversionTable!B179&gt;=ScoreRanges!C$7,ConversionTable!B179&lt;=ScoreRanges!D$7),ScoreRanges!E$7,IF(AND(ConversionTable!B179&gt;=ScoreRanges!C$8,ConversionTable!B179&lt;=ScoreRanges!D$8),ScoreRanges!E$8,"")))))</f>
        <v>Ineffective</v>
      </c>
      <c r="B179" s="72">
        <f t="shared" si="8"/>
        <v>1.7700000000000014</v>
      </c>
      <c r="C179" s="84" t="e">
        <f t="shared" si="7"/>
        <v>#N/A</v>
      </c>
      <c r="D179" s="72" t="e">
        <f t="shared" si="9"/>
        <v>#N/A</v>
      </c>
      <c r="E179" s="17" t="e">
        <f>IF(AND(D179&gt;=ConversionTable!I$4,ConversionTable!D179&lt;=ConversionTable!J$4),ConversionTable!K$4,IF(AND(ConversionTable!D179&gt;=ConversionTable!I$5,ConversionTable!D179&lt;=ConversionTable!J$5),ConversionTable!K$5,IF(AND(ConversionTable!D179&gt;=ConversionTable!I$6,ConversionTable!D179&lt;=ConversionTable!J$6),ConversionTable!K$6,IF(AND(ConversionTable!D179&gt;=ConversionTable!I$7,ConversionTable!D179&lt;=ConversionTable!J$7),ConversionTable!K$7,IF(AND(ConversionTable!D179&gt;=ScoreRanges!J$8,ConversionTable!D179&lt;=ScoreRanges!K$8),ScoreRanges!L$8,"")))))</f>
        <v>#N/A</v>
      </c>
    </row>
    <row r="180" spans="1:5" x14ac:dyDescent="0.25">
      <c r="A180" s="13" t="str">
        <f>IF(AND(B180&gt;=ScoreRanges!C$4,ConversionTable!B180&lt;=ScoreRanges!D$4),ScoreRanges!E$4,IF(AND(ConversionTable!B180&gt;=ScoreRanges!C$5,ConversionTable!B180&lt;=ScoreRanges!D$5),ScoreRanges!E$5,IF(AND(ConversionTable!B180&gt;=ScoreRanges!C$6,ConversionTable!B180&lt;=ScoreRanges!D$6),ScoreRanges!E$6,IF(AND(ConversionTable!B180&gt;=ScoreRanges!C$7,ConversionTable!B180&lt;=ScoreRanges!D$7),ScoreRanges!E$7,IF(AND(ConversionTable!B180&gt;=ScoreRanges!C$8,ConversionTable!B180&lt;=ScoreRanges!D$8),ScoreRanges!E$8,"")))))</f>
        <v>Ineffective</v>
      </c>
      <c r="B180" s="72">
        <f t="shared" si="8"/>
        <v>1.7800000000000014</v>
      </c>
      <c r="C180" s="84" t="e">
        <f t="shared" si="7"/>
        <v>#N/A</v>
      </c>
      <c r="D180" s="72" t="e">
        <f t="shared" si="9"/>
        <v>#N/A</v>
      </c>
      <c r="E180" s="17" t="e">
        <f>IF(AND(D180&gt;=ConversionTable!I$4,ConversionTable!D180&lt;=ConversionTable!J$4),ConversionTable!K$4,IF(AND(ConversionTable!D180&gt;=ConversionTable!I$5,ConversionTable!D180&lt;=ConversionTable!J$5),ConversionTable!K$5,IF(AND(ConversionTable!D180&gt;=ConversionTable!I$6,ConversionTable!D180&lt;=ConversionTable!J$6),ConversionTable!K$6,IF(AND(ConversionTable!D180&gt;=ConversionTable!I$7,ConversionTable!D180&lt;=ConversionTable!J$7),ConversionTable!K$7,IF(AND(ConversionTable!D180&gt;=ScoreRanges!J$8,ConversionTable!D180&lt;=ScoreRanges!K$8),ScoreRanges!L$8,"")))))</f>
        <v>#N/A</v>
      </c>
    </row>
    <row r="181" spans="1:5" x14ac:dyDescent="0.25">
      <c r="A181" s="13" t="str">
        <f>IF(AND(B181&gt;=ScoreRanges!C$4,ConversionTable!B181&lt;=ScoreRanges!D$4),ScoreRanges!E$4,IF(AND(ConversionTable!B181&gt;=ScoreRanges!C$5,ConversionTable!B181&lt;=ScoreRanges!D$5),ScoreRanges!E$5,IF(AND(ConversionTable!B181&gt;=ScoreRanges!C$6,ConversionTable!B181&lt;=ScoreRanges!D$6),ScoreRanges!E$6,IF(AND(ConversionTable!B181&gt;=ScoreRanges!C$7,ConversionTable!B181&lt;=ScoreRanges!D$7),ScoreRanges!E$7,IF(AND(ConversionTable!B181&gt;=ScoreRanges!C$8,ConversionTable!B181&lt;=ScoreRanges!D$8),ScoreRanges!E$8,"")))))</f>
        <v>Ineffective</v>
      </c>
      <c r="B181" s="72">
        <f t="shared" si="8"/>
        <v>1.7900000000000014</v>
      </c>
      <c r="C181" s="84" t="e">
        <f t="shared" si="7"/>
        <v>#N/A</v>
      </c>
      <c r="D181" s="72" t="e">
        <f t="shared" si="9"/>
        <v>#N/A</v>
      </c>
      <c r="E181" s="17" t="e">
        <f>IF(AND(D181&gt;=ConversionTable!I$4,ConversionTable!D181&lt;=ConversionTable!J$4),ConversionTable!K$4,IF(AND(ConversionTable!D181&gt;=ConversionTable!I$5,ConversionTable!D181&lt;=ConversionTable!J$5),ConversionTable!K$5,IF(AND(ConversionTable!D181&gt;=ConversionTable!I$6,ConversionTable!D181&lt;=ConversionTable!J$6),ConversionTable!K$6,IF(AND(ConversionTable!D181&gt;=ConversionTable!I$7,ConversionTable!D181&lt;=ConversionTable!J$7),ConversionTable!K$7,IF(AND(ConversionTable!D181&gt;=ScoreRanges!J$8,ConversionTable!D181&lt;=ScoreRanges!K$8),ScoreRanges!L$8,"")))))</f>
        <v>#N/A</v>
      </c>
    </row>
    <row r="182" spans="1:5" x14ac:dyDescent="0.25">
      <c r="A182" s="13" t="str">
        <f>IF(AND(B182&gt;=ScoreRanges!C$4,ConversionTable!B182&lt;=ScoreRanges!D$4),ScoreRanges!E$4,IF(AND(ConversionTable!B182&gt;=ScoreRanges!C$5,ConversionTable!B182&lt;=ScoreRanges!D$5),ScoreRanges!E$5,IF(AND(ConversionTable!B182&gt;=ScoreRanges!C$6,ConversionTable!B182&lt;=ScoreRanges!D$6),ScoreRanges!E$6,IF(AND(ConversionTable!B182&gt;=ScoreRanges!C$7,ConversionTable!B182&lt;=ScoreRanges!D$7),ScoreRanges!E$7,IF(AND(ConversionTable!B182&gt;=ScoreRanges!C$8,ConversionTable!B182&lt;=ScoreRanges!D$8),ScoreRanges!E$8,"")))))</f>
        <v>Needs Improvement</v>
      </c>
      <c r="B182" s="72">
        <f t="shared" si="8"/>
        <v>1.8000000000000014</v>
      </c>
      <c r="C182" s="84" t="e">
        <f t="shared" si="7"/>
        <v>#N/A</v>
      </c>
      <c r="D182" s="72" t="e">
        <f t="shared" si="9"/>
        <v>#N/A</v>
      </c>
      <c r="E182" s="17" t="e">
        <f>IF(AND(D182&gt;=ConversionTable!I$4,ConversionTable!D182&lt;=ConversionTable!J$4),ConversionTable!K$4,IF(AND(ConversionTable!D182&gt;=ConversionTable!I$5,ConversionTable!D182&lt;=ConversionTable!J$5),ConversionTable!K$5,IF(AND(ConversionTable!D182&gt;=ConversionTable!I$6,ConversionTable!D182&lt;=ConversionTable!J$6),ConversionTable!K$6,IF(AND(ConversionTable!D182&gt;=ConversionTable!I$7,ConversionTable!D182&lt;=ConversionTable!J$7),ConversionTable!K$7,IF(AND(ConversionTable!D182&gt;=ScoreRanges!J$8,ConversionTable!D182&lt;=ScoreRanges!K$8),ScoreRanges!L$8,"")))))</f>
        <v>#N/A</v>
      </c>
    </row>
    <row r="183" spans="1:5" x14ac:dyDescent="0.25">
      <c r="A183" s="13" t="str">
        <f>IF(AND(B183&gt;=ScoreRanges!C$4,ConversionTable!B183&lt;=ScoreRanges!D$4),ScoreRanges!E$4,IF(AND(ConversionTable!B183&gt;=ScoreRanges!C$5,ConversionTable!B183&lt;=ScoreRanges!D$5),ScoreRanges!E$5,IF(AND(ConversionTable!B183&gt;=ScoreRanges!C$6,ConversionTable!B183&lt;=ScoreRanges!D$6),ScoreRanges!E$6,IF(AND(ConversionTable!B183&gt;=ScoreRanges!C$7,ConversionTable!B183&lt;=ScoreRanges!D$7),ScoreRanges!E$7,IF(AND(ConversionTable!B183&gt;=ScoreRanges!C$8,ConversionTable!B183&lt;=ScoreRanges!D$8),ScoreRanges!E$8,"")))))</f>
        <v>Needs Improvement</v>
      </c>
      <c r="B183" s="72">
        <f t="shared" si="8"/>
        <v>1.8100000000000014</v>
      </c>
      <c r="C183" s="84" t="e">
        <f t="shared" si="7"/>
        <v>#N/A</v>
      </c>
      <c r="D183" s="72" t="e">
        <f t="shared" si="9"/>
        <v>#N/A</v>
      </c>
      <c r="E183" s="17" t="e">
        <f>IF(AND(D183&gt;=ConversionTable!I$4,ConversionTable!D183&lt;=ConversionTable!J$4),ConversionTable!K$4,IF(AND(ConversionTable!D183&gt;=ConversionTable!I$5,ConversionTable!D183&lt;=ConversionTable!J$5),ConversionTable!K$5,IF(AND(ConversionTable!D183&gt;=ConversionTable!I$6,ConversionTable!D183&lt;=ConversionTable!J$6),ConversionTable!K$6,IF(AND(ConversionTable!D183&gt;=ConversionTable!I$7,ConversionTable!D183&lt;=ConversionTable!J$7),ConversionTable!K$7,IF(AND(ConversionTable!D183&gt;=ScoreRanges!J$8,ConversionTable!D183&lt;=ScoreRanges!K$8),ScoreRanges!L$8,"")))))</f>
        <v>#N/A</v>
      </c>
    </row>
    <row r="184" spans="1:5" x14ac:dyDescent="0.25">
      <c r="A184" s="13" t="str">
        <f>IF(AND(B184&gt;=ScoreRanges!C$4,ConversionTable!B184&lt;=ScoreRanges!D$4),ScoreRanges!E$4,IF(AND(ConversionTable!B184&gt;=ScoreRanges!C$5,ConversionTable!B184&lt;=ScoreRanges!D$5),ScoreRanges!E$5,IF(AND(ConversionTable!B184&gt;=ScoreRanges!C$6,ConversionTable!B184&lt;=ScoreRanges!D$6),ScoreRanges!E$6,IF(AND(ConversionTable!B184&gt;=ScoreRanges!C$7,ConversionTable!B184&lt;=ScoreRanges!D$7),ScoreRanges!E$7,IF(AND(ConversionTable!B184&gt;=ScoreRanges!C$8,ConversionTable!B184&lt;=ScoreRanges!D$8),ScoreRanges!E$8,"")))))</f>
        <v>Needs Improvement</v>
      </c>
      <c r="B184" s="72">
        <f t="shared" si="8"/>
        <v>1.8200000000000014</v>
      </c>
      <c r="C184" s="84" t="e">
        <f t="shared" si="7"/>
        <v>#N/A</v>
      </c>
      <c r="D184" s="72" t="e">
        <f t="shared" si="9"/>
        <v>#N/A</v>
      </c>
      <c r="E184" s="17" t="e">
        <f>IF(AND(D184&gt;=ConversionTable!I$4,ConversionTable!D184&lt;=ConversionTable!J$4),ConversionTable!K$4,IF(AND(ConversionTable!D184&gt;=ConversionTable!I$5,ConversionTable!D184&lt;=ConversionTable!J$5),ConversionTable!K$5,IF(AND(ConversionTable!D184&gt;=ConversionTable!I$6,ConversionTable!D184&lt;=ConversionTable!J$6),ConversionTable!K$6,IF(AND(ConversionTable!D184&gt;=ConversionTable!I$7,ConversionTable!D184&lt;=ConversionTable!J$7),ConversionTable!K$7,IF(AND(ConversionTable!D184&gt;=ScoreRanges!J$8,ConversionTable!D184&lt;=ScoreRanges!K$8),ScoreRanges!L$8,"")))))</f>
        <v>#N/A</v>
      </c>
    </row>
    <row r="185" spans="1:5" x14ac:dyDescent="0.25">
      <c r="A185" s="13" t="str">
        <f>IF(AND(B185&gt;=ScoreRanges!C$4,ConversionTable!B185&lt;=ScoreRanges!D$4),ScoreRanges!E$4,IF(AND(ConversionTable!B185&gt;=ScoreRanges!C$5,ConversionTable!B185&lt;=ScoreRanges!D$5),ScoreRanges!E$5,IF(AND(ConversionTable!B185&gt;=ScoreRanges!C$6,ConversionTable!B185&lt;=ScoreRanges!D$6),ScoreRanges!E$6,IF(AND(ConversionTable!B185&gt;=ScoreRanges!C$7,ConversionTable!B185&lt;=ScoreRanges!D$7),ScoreRanges!E$7,IF(AND(ConversionTable!B185&gt;=ScoreRanges!C$8,ConversionTable!B185&lt;=ScoreRanges!D$8),ScoreRanges!E$8,"")))))</f>
        <v>Needs Improvement</v>
      </c>
      <c r="B185" s="72">
        <f t="shared" si="8"/>
        <v>1.8300000000000014</v>
      </c>
      <c r="C185" s="84" t="e">
        <f t="shared" si="7"/>
        <v>#N/A</v>
      </c>
      <c r="D185" s="72" t="e">
        <f t="shared" si="9"/>
        <v>#N/A</v>
      </c>
      <c r="E185" s="17" t="e">
        <f>IF(AND(D185&gt;=ConversionTable!I$4,ConversionTable!D185&lt;=ConversionTable!J$4),ConversionTable!K$4,IF(AND(ConversionTable!D185&gt;=ConversionTable!I$5,ConversionTable!D185&lt;=ConversionTable!J$5),ConversionTable!K$5,IF(AND(ConversionTable!D185&gt;=ConversionTable!I$6,ConversionTable!D185&lt;=ConversionTable!J$6),ConversionTable!K$6,IF(AND(ConversionTable!D185&gt;=ConversionTable!I$7,ConversionTable!D185&lt;=ConversionTable!J$7),ConversionTable!K$7,IF(AND(ConversionTable!D185&gt;=ScoreRanges!J$8,ConversionTable!D185&lt;=ScoreRanges!K$8),ScoreRanges!L$8,"")))))</f>
        <v>#N/A</v>
      </c>
    </row>
    <row r="186" spans="1:5" x14ac:dyDescent="0.25">
      <c r="A186" s="13" t="str">
        <f>IF(AND(B186&gt;=ScoreRanges!C$4,ConversionTable!B186&lt;=ScoreRanges!D$4),ScoreRanges!E$4,IF(AND(ConversionTable!B186&gt;=ScoreRanges!C$5,ConversionTable!B186&lt;=ScoreRanges!D$5),ScoreRanges!E$5,IF(AND(ConversionTable!B186&gt;=ScoreRanges!C$6,ConversionTable!B186&lt;=ScoreRanges!D$6),ScoreRanges!E$6,IF(AND(ConversionTable!B186&gt;=ScoreRanges!C$7,ConversionTable!B186&lt;=ScoreRanges!D$7),ScoreRanges!E$7,IF(AND(ConversionTable!B186&gt;=ScoreRanges!C$8,ConversionTable!B186&lt;=ScoreRanges!D$8),ScoreRanges!E$8,"")))))</f>
        <v>Needs Improvement</v>
      </c>
      <c r="B186" s="72">
        <f t="shared" si="8"/>
        <v>1.8400000000000014</v>
      </c>
      <c r="C186" s="84" t="e">
        <f t="shared" si="7"/>
        <v>#N/A</v>
      </c>
      <c r="D186" s="72" t="e">
        <f t="shared" si="9"/>
        <v>#N/A</v>
      </c>
      <c r="E186" s="17" t="e">
        <f>IF(AND(D186&gt;=ConversionTable!I$4,ConversionTable!D186&lt;=ConversionTable!J$4),ConversionTable!K$4,IF(AND(ConversionTable!D186&gt;=ConversionTable!I$5,ConversionTable!D186&lt;=ConversionTable!J$5),ConversionTable!K$5,IF(AND(ConversionTable!D186&gt;=ConversionTable!I$6,ConversionTable!D186&lt;=ConversionTable!J$6),ConversionTable!K$6,IF(AND(ConversionTable!D186&gt;=ConversionTable!I$7,ConversionTable!D186&lt;=ConversionTable!J$7),ConversionTable!K$7,IF(AND(ConversionTable!D186&gt;=ScoreRanges!J$8,ConversionTable!D186&lt;=ScoreRanges!K$8),ScoreRanges!L$8,"")))))</f>
        <v>#N/A</v>
      </c>
    </row>
    <row r="187" spans="1:5" x14ac:dyDescent="0.25">
      <c r="A187" s="13" t="str">
        <f>IF(AND(B187&gt;=ScoreRanges!C$4,ConversionTable!B187&lt;=ScoreRanges!D$4),ScoreRanges!E$4,IF(AND(ConversionTable!B187&gt;=ScoreRanges!C$5,ConversionTable!B187&lt;=ScoreRanges!D$5),ScoreRanges!E$5,IF(AND(ConversionTable!B187&gt;=ScoreRanges!C$6,ConversionTable!B187&lt;=ScoreRanges!D$6),ScoreRanges!E$6,IF(AND(ConversionTable!B187&gt;=ScoreRanges!C$7,ConversionTable!B187&lt;=ScoreRanges!D$7),ScoreRanges!E$7,IF(AND(ConversionTable!B187&gt;=ScoreRanges!C$8,ConversionTable!B187&lt;=ScoreRanges!D$8),ScoreRanges!E$8,"")))))</f>
        <v>Needs Improvement</v>
      </c>
      <c r="B187" s="72">
        <f t="shared" si="8"/>
        <v>1.8500000000000014</v>
      </c>
      <c r="C187" s="84" t="e">
        <f t="shared" si="7"/>
        <v>#N/A</v>
      </c>
      <c r="D187" s="72" t="e">
        <f t="shared" si="9"/>
        <v>#N/A</v>
      </c>
      <c r="E187" s="17" t="e">
        <f>IF(AND(D187&gt;=ConversionTable!I$4,ConversionTable!D187&lt;=ConversionTable!J$4),ConversionTable!K$4,IF(AND(ConversionTable!D187&gt;=ConversionTable!I$5,ConversionTable!D187&lt;=ConversionTable!J$5),ConversionTable!K$5,IF(AND(ConversionTable!D187&gt;=ConversionTable!I$6,ConversionTable!D187&lt;=ConversionTable!J$6),ConversionTable!K$6,IF(AND(ConversionTable!D187&gt;=ConversionTable!I$7,ConversionTable!D187&lt;=ConversionTable!J$7),ConversionTable!K$7,IF(AND(ConversionTable!D187&gt;=ScoreRanges!J$8,ConversionTable!D187&lt;=ScoreRanges!K$8),ScoreRanges!L$8,"")))))</f>
        <v>#N/A</v>
      </c>
    </row>
    <row r="188" spans="1:5" x14ac:dyDescent="0.25">
      <c r="A188" s="13" t="str">
        <f>IF(AND(B188&gt;=ScoreRanges!C$4,ConversionTable!B188&lt;=ScoreRanges!D$4),ScoreRanges!E$4,IF(AND(ConversionTable!B188&gt;=ScoreRanges!C$5,ConversionTable!B188&lt;=ScoreRanges!D$5),ScoreRanges!E$5,IF(AND(ConversionTable!B188&gt;=ScoreRanges!C$6,ConversionTable!B188&lt;=ScoreRanges!D$6),ScoreRanges!E$6,IF(AND(ConversionTable!B188&gt;=ScoreRanges!C$7,ConversionTable!B188&lt;=ScoreRanges!D$7),ScoreRanges!E$7,IF(AND(ConversionTable!B188&gt;=ScoreRanges!C$8,ConversionTable!B188&lt;=ScoreRanges!D$8),ScoreRanges!E$8,"")))))</f>
        <v>Needs Improvement</v>
      </c>
      <c r="B188" s="72">
        <f t="shared" si="8"/>
        <v>1.8600000000000014</v>
      </c>
      <c r="C188" s="84" t="e">
        <f t="shared" si="7"/>
        <v>#N/A</v>
      </c>
      <c r="D188" s="72" t="e">
        <f t="shared" si="9"/>
        <v>#N/A</v>
      </c>
      <c r="E188" s="17" t="e">
        <f>IF(AND(D188&gt;=ConversionTable!I$4,ConversionTable!D188&lt;=ConversionTable!J$4),ConversionTable!K$4,IF(AND(ConversionTable!D188&gt;=ConversionTable!I$5,ConversionTable!D188&lt;=ConversionTable!J$5),ConversionTable!K$5,IF(AND(ConversionTable!D188&gt;=ConversionTable!I$6,ConversionTable!D188&lt;=ConversionTable!J$6),ConversionTable!K$6,IF(AND(ConversionTable!D188&gt;=ConversionTable!I$7,ConversionTable!D188&lt;=ConversionTable!J$7),ConversionTable!K$7,IF(AND(ConversionTable!D188&gt;=ScoreRanges!J$8,ConversionTable!D188&lt;=ScoreRanges!K$8),ScoreRanges!L$8,"")))))</f>
        <v>#N/A</v>
      </c>
    </row>
    <row r="189" spans="1:5" x14ac:dyDescent="0.25">
      <c r="A189" s="13" t="str">
        <f>IF(AND(B189&gt;=ScoreRanges!C$4,ConversionTable!B189&lt;=ScoreRanges!D$4),ScoreRanges!E$4,IF(AND(ConversionTable!B189&gt;=ScoreRanges!C$5,ConversionTable!B189&lt;=ScoreRanges!D$5),ScoreRanges!E$5,IF(AND(ConversionTable!B189&gt;=ScoreRanges!C$6,ConversionTable!B189&lt;=ScoreRanges!D$6),ScoreRanges!E$6,IF(AND(ConversionTable!B189&gt;=ScoreRanges!C$7,ConversionTable!B189&lt;=ScoreRanges!D$7),ScoreRanges!E$7,IF(AND(ConversionTable!B189&gt;=ScoreRanges!C$8,ConversionTable!B189&lt;=ScoreRanges!D$8),ScoreRanges!E$8,"")))))</f>
        <v>Needs Improvement</v>
      </c>
      <c r="B189" s="72">
        <f t="shared" si="8"/>
        <v>1.8700000000000014</v>
      </c>
      <c r="C189" s="84" t="e">
        <f t="shared" si="7"/>
        <v>#N/A</v>
      </c>
      <c r="D189" s="72" t="e">
        <f t="shared" si="9"/>
        <v>#N/A</v>
      </c>
      <c r="E189" s="17" t="e">
        <f>IF(AND(D189&gt;=ConversionTable!I$4,ConversionTable!D189&lt;=ConversionTable!J$4),ConversionTable!K$4,IF(AND(ConversionTable!D189&gt;=ConversionTable!I$5,ConversionTable!D189&lt;=ConversionTable!J$5),ConversionTable!K$5,IF(AND(ConversionTable!D189&gt;=ConversionTable!I$6,ConversionTable!D189&lt;=ConversionTable!J$6),ConversionTable!K$6,IF(AND(ConversionTable!D189&gt;=ConversionTable!I$7,ConversionTable!D189&lt;=ConversionTable!J$7),ConversionTable!K$7,IF(AND(ConversionTable!D189&gt;=ScoreRanges!J$8,ConversionTable!D189&lt;=ScoreRanges!K$8),ScoreRanges!L$8,"")))))</f>
        <v>#N/A</v>
      </c>
    </row>
    <row r="190" spans="1:5" x14ac:dyDescent="0.25">
      <c r="A190" s="13" t="str">
        <f>IF(AND(B190&gt;=ScoreRanges!C$4,ConversionTable!B190&lt;=ScoreRanges!D$4),ScoreRanges!E$4,IF(AND(ConversionTable!B190&gt;=ScoreRanges!C$5,ConversionTable!B190&lt;=ScoreRanges!D$5),ScoreRanges!E$5,IF(AND(ConversionTable!B190&gt;=ScoreRanges!C$6,ConversionTable!B190&lt;=ScoreRanges!D$6),ScoreRanges!E$6,IF(AND(ConversionTable!B190&gt;=ScoreRanges!C$7,ConversionTable!B190&lt;=ScoreRanges!D$7),ScoreRanges!E$7,IF(AND(ConversionTable!B190&gt;=ScoreRanges!C$8,ConversionTable!B190&lt;=ScoreRanges!D$8),ScoreRanges!E$8,"")))))</f>
        <v>Needs Improvement</v>
      </c>
      <c r="B190" s="72">
        <f t="shared" si="8"/>
        <v>1.8800000000000014</v>
      </c>
      <c r="C190" s="84" t="e">
        <f t="shared" si="7"/>
        <v>#N/A</v>
      </c>
      <c r="D190" s="72" t="e">
        <f t="shared" si="9"/>
        <v>#N/A</v>
      </c>
      <c r="E190" s="17" t="e">
        <f>IF(AND(D190&gt;=ConversionTable!I$4,ConversionTable!D190&lt;=ConversionTable!J$4),ConversionTable!K$4,IF(AND(ConversionTable!D190&gt;=ConversionTable!I$5,ConversionTable!D190&lt;=ConversionTable!J$5),ConversionTable!K$5,IF(AND(ConversionTable!D190&gt;=ConversionTable!I$6,ConversionTable!D190&lt;=ConversionTable!J$6),ConversionTable!K$6,IF(AND(ConversionTable!D190&gt;=ConversionTable!I$7,ConversionTable!D190&lt;=ConversionTable!J$7),ConversionTable!K$7,IF(AND(ConversionTable!D190&gt;=ScoreRanges!J$8,ConversionTable!D190&lt;=ScoreRanges!K$8),ScoreRanges!L$8,"")))))</f>
        <v>#N/A</v>
      </c>
    </row>
    <row r="191" spans="1:5" x14ac:dyDescent="0.25">
      <c r="A191" s="13" t="str">
        <f>IF(AND(B191&gt;=ScoreRanges!C$4,ConversionTable!B191&lt;=ScoreRanges!D$4),ScoreRanges!E$4,IF(AND(ConversionTable!B191&gt;=ScoreRanges!C$5,ConversionTable!B191&lt;=ScoreRanges!D$5),ScoreRanges!E$5,IF(AND(ConversionTable!B191&gt;=ScoreRanges!C$6,ConversionTable!B191&lt;=ScoreRanges!D$6),ScoreRanges!E$6,IF(AND(ConversionTable!B191&gt;=ScoreRanges!C$7,ConversionTable!B191&lt;=ScoreRanges!D$7),ScoreRanges!E$7,IF(AND(ConversionTable!B191&gt;=ScoreRanges!C$8,ConversionTable!B191&lt;=ScoreRanges!D$8),ScoreRanges!E$8,"")))))</f>
        <v>Needs Improvement</v>
      </c>
      <c r="B191" s="72">
        <f t="shared" si="8"/>
        <v>1.8900000000000015</v>
      </c>
      <c r="C191" s="84" t="e">
        <f t="shared" si="7"/>
        <v>#N/A</v>
      </c>
      <c r="D191" s="72" t="e">
        <f t="shared" si="9"/>
        <v>#N/A</v>
      </c>
      <c r="E191" s="17" t="e">
        <f>IF(AND(D191&gt;=ConversionTable!I$4,ConversionTable!D191&lt;=ConversionTable!J$4),ConversionTable!K$4,IF(AND(ConversionTable!D191&gt;=ConversionTable!I$5,ConversionTable!D191&lt;=ConversionTable!J$5),ConversionTable!K$5,IF(AND(ConversionTable!D191&gt;=ConversionTable!I$6,ConversionTable!D191&lt;=ConversionTable!J$6),ConversionTable!K$6,IF(AND(ConversionTable!D191&gt;=ConversionTable!I$7,ConversionTable!D191&lt;=ConversionTable!J$7),ConversionTable!K$7,IF(AND(ConversionTable!D191&gt;=ScoreRanges!J$8,ConversionTable!D191&lt;=ScoreRanges!K$8),ScoreRanges!L$8,"")))))</f>
        <v>#N/A</v>
      </c>
    </row>
    <row r="192" spans="1:5" x14ac:dyDescent="0.25">
      <c r="A192" s="13" t="str">
        <f>IF(AND(B192&gt;=ScoreRanges!C$4,ConversionTable!B192&lt;=ScoreRanges!D$4),ScoreRanges!E$4,IF(AND(ConversionTable!B192&gt;=ScoreRanges!C$5,ConversionTable!B192&lt;=ScoreRanges!D$5),ScoreRanges!E$5,IF(AND(ConversionTable!B192&gt;=ScoreRanges!C$6,ConversionTable!B192&lt;=ScoreRanges!D$6),ScoreRanges!E$6,IF(AND(ConversionTable!B192&gt;=ScoreRanges!C$7,ConversionTable!B192&lt;=ScoreRanges!D$7),ScoreRanges!E$7,IF(AND(ConversionTable!B192&gt;=ScoreRanges!C$8,ConversionTable!B192&lt;=ScoreRanges!D$8),ScoreRanges!E$8,"")))))</f>
        <v>Needs Improvement</v>
      </c>
      <c r="B192" s="72">
        <f t="shared" si="8"/>
        <v>1.9000000000000015</v>
      </c>
      <c r="C192" s="84" t="e">
        <f t="shared" si="7"/>
        <v>#N/A</v>
      </c>
      <c r="D192" s="72" t="e">
        <f t="shared" si="9"/>
        <v>#N/A</v>
      </c>
      <c r="E192" s="17" t="e">
        <f>IF(AND(D192&gt;=ConversionTable!I$4,ConversionTable!D192&lt;=ConversionTable!J$4),ConversionTable!K$4,IF(AND(ConversionTable!D192&gt;=ConversionTable!I$5,ConversionTable!D192&lt;=ConversionTable!J$5),ConversionTable!K$5,IF(AND(ConversionTable!D192&gt;=ConversionTable!I$6,ConversionTable!D192&lt;=ConversionTable!J$6),ConversionTable!K$6,IF(AND(ConversionTable!D192&gt;=ConversionTable!I$7,ConversionTable!D192&lt;=ConversionTable!J$7),ConversionTable!K$7,IF(AND(ConversionTable!D192&gt;=ScoreRanges!J$8,ConversionTable!D192&lt;=ScoreRanges!K$8),ScoreRanges!L$8,"")))))</f>
        <v>#N/A</v>
      </c>
    </row>
    <row r="193" spans="1:5" x14ac:dyDescent="0.25">
      <c r="A193" s="13" t="str">
        <f>IF(AND(B193&gt;=ScoreRanges!C$4,ConversionTable!B193&lt;=ScoreRanges!D$4),ScoreRanges!E$4,IF(AND(ConversionTable!B193&gt;=ScoreRanges!C$5,ConversionTable!B193&lt;=ScoreRanges!D$5),ScoreRanges!E$5,IF(AND(ConversionTable!B193&gt;=ScoreRanges!C$6,ConversionTable!B193&lt;=ScoreRanges!D$6),ScoreRanges!E$6,IF(AND(ConversionTable!B193&gt;=ScoreRanges!C$7,ConversionTable!B193&lt;=ScoreRanges!D$7),ScoreRanges!E$7,IF(AND(ConversionTable!B193&gt;=ScoreRanges!C$8,ConversionTable!B193&lt;=ScoreRanges!D$8),ScoreRanges!E$8,"")))))</f>
        <v>Needs Improvement</v>
      </c>
      <c r="B193" s="72">
        <f t="shared" si="8"/>
        <v>1.9100000000000015</v>
      </c>
      <c r="C193" s="84" t="e">
        <f t="shared" si="7"/>
        <v>#N/A</v>
      </c>
      <c r="D193" s="72" t="e">
        <f t="shared" si="9"/>
        <v>#N/A</v>
      </c>
      <c r="E193" s="17" t="e">
        <f>IF(AND(D193&gt;=ConversionTable!I$4,ConversionTable!D193&lt;=ConversionTable!J$4),ConversionTable!K$4,IF(AND(ConversionTable!D193&gt;=ConversionTable!I$5,ConversionTable!D193&lt;=ConversionTable!J$5),ConversionTable!K$5,IF(AND(ConversionTable!D193&gt;=ConversionTable!I$6,ConversionTable!D193&lt;=ConversionTable!J$6),ConversionTable!K$6,IF(AND(ConversionTable!D193&gt;=ConversionTable!I$7,ConversionTable!D193&lt;=ConversionTable!J$7),ConversionTable!K$7,IF(AND(ConversionTable!D193&gt;=ScoreRanges!J$8,ConversionTable!D193&lt;=ScoreRanges!K$8),ScoreRanges!L$8,"")))))</f>
        <v>#N/A</v>
      </c>
    </row>
    <row r="194" spans="1:5" x14ac:dyDescent="0.25">
      <c r="A194" s="13" t="str">
        <f>IF(AND(B194&gt;=ScoreRanges!C$4,ConversionTable!B194&lt;=ScoreRanges!D$4),ScoreRanges!E$4,IF(AND(ConversionTable!B194&gt;=ScoreRanges!C$5,ConversionTable!B194&lt;=ScoreRanges!D$5),ScoreRanges!E$5,IF(AND(ConversionTable!B194&gt;=ScoreRanges!C$6,ConversionTable!B194&lt;=ScoreRanges!D$6),ScoreRanges!E$6,IF(AND(ConversionTable!B194&gt;=ScoreRanges!C$7,ConversionTable!B194&lt;=ScoreRanges!D$7),ScoreRanges!E$7,IF(AND(ConversionTable!B194&gt;=ScoreRanges!C$8,ConversionTable!B194&lt;=ScoreRanges!D$8),ScoreRanges!E$8,"")))))</f>
        <v>Needs Improvement</v>
      </c>
      <c r="B194" s="72">
        <f t="shared" si="8"/>
        <v>1.9200000000000015</v>
      </c>
      <c r="C194" s="84" t="e">
        <f t="shared" si="7"/>
        <v>#N/A</v>
      </c>
      <c r="D194" s="72" t="e">
        <f t="shared" si="9"/>
        <v>#N/A</v>
      </c>
      <c r="E194" s="17" t="e">
        <f>IF(AND(D194&gt;=ConversionTable!I$4,ConversionTable!D194&lt;=ConversionTable!J$4),ConversionTable!K$4,IF(AND(ConversionTable!D194&gt;=ConversionTable!I$5,ConversionTable!D194&lt;=ConversionTable!J$5),ConversionTable!K$5,IF(AND(ConversionTable!D194&gt;=ConversionTable!I$6,ConversionTable!D194&lt;=ConversionTable!J$6),ConversionTable!K$6,IF(AND(ConversionTable!D194&gt;=ConversionTable!I$7,ConversionTable!D194&lt;=ConversionTable!J$7),ConversionTable!K$7,IF(AND(ConversionTable!D194&gt;=ScoreRanges!J$8,ConversionTable!D194&lt;=ScoreRanges!K$8),ScoreRanges!L$8,"")))))</f>
        <v>#N/A</v>
      </c>
    </row>
    <row r="195" spans="1:5" x14ac:dyDescent="0.25">
      <c r="A195" s="13" t="str">
        <f>IF(AND(B195&gt;=ScoreRanges!C$4,ConversionTable!B195&lt;=ScoreRanges!D$4),ScoreRanges!E$4,IF(AND(ConversionTable!B195&gt;=ScoreRanges!C$5,ConversionTable!B195&lt;=ScoreRanges!D$5),ScoreRanges!E$5,IF(AND(ConversionTable!B195&gt;=ScoreRanges!C$6,ConversionTable!B195&lt;=ScoreRanges!D$6),ScoreRanges!E$6,IF(AND(ConversionTable!B195&gt;=ScoreRanges!C$7,ConversionTable!B195&lt;=ScoreRanges!D$7),ScoreRanges!E$7,IF(AND(ConversionTable!B195&gt;=ScoreRanges!C$8,ConversionTable!B195&lt;=ScoreRanges!D$8),ScoreRanges!E$8,"")))))</f>
        <v>Needs Improvement</v>
      </c>
      <c r="B195" s="72">
        <f t="shared" si="8"/>
        <v>1.9300000000000015</v>
      </c>
      <c r="C195" s="84" t="e">
        <f t="shared" ref="C195:C258" si="10">C194+VLOOKUP(B194,J$11:L$16,3)</f>
        <v>#N/A</v>
      </c>
      <c r="D195" s="72" t="e">
        <f t="shared" si="9"/>
        <v>#N/A</v>
      </c>
      <c r="E195" s="17" t="e">
        <f>IF(AND(D195&gt;=ConversionTable!I$4,ConversionTable!D195&lt;=ConversionTable!J$4),ConversionTable!K$4,IF(AND(ConversionTable!D195&gt;=ConversionTable!I$5,ConversionTable!D195&lt;=ConversionTable!J$5),ConversionTable!K$5,IF(AND(ConversionTable!D195&gt;=ConversionTable!I$6,ConversionTable!D195&lt;=ConversionTable!J$6),ConversionTable!K$6,IF(AND(ConversionTable!D195&gt;=ConversionTable!I$7,ConversionTable!D195&lt;=ConversionTable!J$7),ConversionTable!K$7,IF(AND(ConversionTable!D195&gt;=ScoreRanges!J$8,ConversionTable!D195&lt;=ScoreRanges!K$8),ScoreRanges!L$8,"")))))</f>
        <v>#N/A</v>
      </c>
    </row>
    <row r="196" spans="1:5" x14ac:dyDescent="0.25">
      <c r="A196" s="13" t="str">
        <f>IF(AND(B196&gt;=ScoreRanges!C$4,ConversionTable!B196&lt;=ScoreRanges!D$4),ScoreRanges!E$4,IF(AND(ConversionTable!B196&gt;=ScoreRanges!C$5,ConversionTable!B196&lt;=ScoreRanges!D$5),ScoreRanges!E$5,IF(AND(ConversionTable!B196&gt;=ScoreRanges!C$6,ConversionTable!B196&lt;=ScoreRanges!D$6),ScoreRanges!E$6,IF(AND(ConversionTable!B196&gt;=ScoreRanges!C$7,ConversionTable!B196&lt;=ScoreRanges!D$7),ScoreRanges!E$7,IF(AND(ConversionTable!B196&gt;=ScoreRanges!C$8,ConversionTable!B196&lt;=ScoreRanges!D$8),ScoreRanges!E$8,"")))))</f>
        <v>Needs Improvement</v>
      </c>
      <c r="B196" s="72">
        <f t="shared" ref="B196:B259" si="11">B195+0.01</f>
        <v>1.9400000000000015</v>
      </c>
      <c r="C196" s="84" t="e">
        <f t="shared" si="10"/>
        <v>#N/A</v>
      </c>
      <c r="D196" s="72" t="e">
        <f t="shared" ref="D196:D259" si="12">ROUND(C196,2)</f>
        <v>#N/A</v>
      </c>
      <c r="E196" s="17" t="e">
        <f>IF(AND(D196&gt;=ConversionTable!I$4,ConversionTable!D196&lt;=ConversionTable!J$4),ConversionTable!K$4,IF(AND(ConversionTable!D196&gt;=ConversionTable!I$5,ConversionTable!D196&lt;=ConversionTable!J$5),ConversionTable!K$5,IF(AND(ConversionTable!D196&gt;=ConversionTable!I$6,ConversionTable!D196&lt;=ConversionTable!J$6),ConversionTable!K$6,IF(AND(ConversionTable!D196&gt;=ConversionTable!I$7,ConversionTable!D196&lt;=ConversionTable!J$7),ConversionTable!K$7,IF(AND(ConversionTable!D196&gt;=ScoreRanges!J$8,ConversionTable!D196&lt;=ScoreRanges!K$8),ScoreRanges!L$8,"")))))</f>
        <v>#N/A</v>
      </c>
    </row>
    <row r="197" spans="1:5" x14ac:dyDescent="0.25">
      <c r="A197" s="13" t="str">
        <f>IF(AND(B197&gt;=ScoreRanges!C$4,ConversionTable!B197&lt;=ScoreRanges!D$4),ScoreRanges!E$4,IF(AND(ConversionTable!B197&gt;=ScoreRanges!C$5,ConversionTable!B197&lt;=ScoreRanges!D$5),ScoreRanges!E$5,IF(AND(ConversionTable!B197&gt;=ScoreRanges!C$6,ConversionTable!B197&lt;=ScoreRanges!D$6),ScoreRanges!E$6,IF(AND(ConversionTable!B197&gt;=ScoreRanges!C$7,ConversionTable!B197&lt;=ScoreRanges!D$7),ScoreRanges!E$7,IF(AND(ConversionTable!B197&gt;=ScoreRanges!C$8,ConversionTable!B197&lt;=ScoreRanges!D$8),ScoreRanges!E$8,"")))))</f>
        <v>Needs Improvement</v>
      </c>
      <c r="B197" s="72">
        <f t="shared" si="11"/>
        <v>1.9500000000000015</v>
      </c>
      <c r="C197" s="84" t="e">
        <f t="shared" si="10"/>
        <v>#N/A</v>
      </c>
      <c r="D197" s="72" t="e">
        <f t="shared" si="12"/>
        <v>#N/A</v>
      </c>
      <c r="E197" s="17" t="e">
        <f>IF(AND(D197&gt;=ConversionTable!I$4,ConversionTable!D197&lt;=ConversionTable!J$4),ConversionTable!K$4,IF(AND(ConversionTable!D197&gt;=ConversionTable!I$5,ConversionTable!D197&lt;=ConversionTable!J$5),ConversionTable!K$5,IF(AND(ConversionTable!D197&gt;=ConversionTable!I$6,ConversionTable!D197&lt;=ConversionTable!J$6),ConversionTable!K$6,IF(AND(ConversionTable!D197&gt;=ConversionTable!I$7,ConversionTable!D197&lt;=ConversionTable!J$7),ConversionTable!K$7,IF(AND(ConversionTable!D197&gt;=ScoreRanges!J$8,ConversionTable!D197&lt;=ScoreRanges!K$8),ScoreRanges!L$8,"")))))</f>
        <v>#N/A</v>
      </c>
    </row>
    <row r="198" spans="1:5" x14ac:dyDescent="0.25">
      <c r="A198" s="13" t="str">
        <f>IF(AND(B198&gt;=ScoreRanges!C$4,ConversionTable!B198&lt;=ScoreRanges!D$4),ScoreRanges!E$4,IF(AND(ConversionTable!B198&gt;=ScoreRanges!C$5,ConversionTable!B198&lt;=ScoreRanges!D$5),ScoreRanges!E$5,IF(AND(ConversionTable!B198&gt;=ScoreRanges!C$6,ConversionTable!B198&lt;=ScoreRanges!D$6),ScoreRanges!E$6,IF(AND(ConversionTable!B198&gt;=ScoreRanges!C$7,ConversionTable!B198&lt;=ScoreRanges!D$7),ScoreRanges!E$7,IF(AND(ConversionTable!B198&gt;=ScoreRanges!C$8,ConversionTable!B198&lt;=ScoreRanges!D$8),ScoreRanges!E$8,"")))))</f>
        <v>Needs Improvement</v>
      </c>
      <c r="B198" s="72">
        <f t="shared" si="11"/>
        <v>1.9600000000000015</v>
      </c>
      <c r="C198" s="84" t="e">
        <f t="shared" si="10"/>
        <v>#N/A</v>
      </c>
      <c r="D198" s="72" t="e">
        <f t="shared" si="12"/>
        <v>#N/A</v>
      </c>
      <c r="E198" s="17" t="e">
        <f>IF(AND(D198&gt;=ConversionTable!I$4,ConversionTable!D198&lt;=ConversionTable!J$4),ConversionTable!K$4,IF(AND(ConversionTable!D198&gt;=ConversionTable!I$5,ConversionTable!D198&lt;=ConversionTable!J$5),ConversionTable!K$5,IF(AND(ConversionTable!D198&gt;=ConversionTable!I$6,ConversionTable!D198&lt;=ConversionTable!J$6),ConversionTable!K$6,IF(AND(ConversionTable!D198&gt;=ConversionTable!I$7,ConversionTable!D198&lt;=ConversionTable!J$7),ConversionTable!K$7,IF(AND(ConversionTable!D198&gt;=ScoreRanges!J$8,ConversionTable!D198&lt;=ScoreRanges!K$8),ScoreRanges!L$8,"")))))</f>
        <v>#N/A</v>
      </c>
    </row>
    <row r="199" spans="1:5" x14ac:dyDescent="0.25">
      <c r="A199" s="13" t="str">
        <f>IF(AND(B199&gt;=ScoreRanges!C$4,ConversionTable!B199&lt;=ScoreRanges!D$4),ScoreRanges!E$4,IF(AND(ConversionTable!B199&gt;=ScoreRanges!C$5,ConversionTable!B199&lt;=ScoreRanges!D$5),ScoreRanges!E$5,IF(AND(ConversionTable!B199&gt;=ScoreRanges!C$6,ConversionTable!B199&lt;=ScoreRanges!D$6),ScoreRanges!E$6,IF(AND(ConversionTable!B199&gt;=ScoreRanges!C$7,ConversionTable!B199&lt;=ScoreRanges!D$7),ScoreRanges!E$7,IF(AND(ConversionTable!B199&gt;=ScoreRanges!C$8,ConversionTable!B199&lt;=ScoreRanges!D$8),ScoreRanges!E$8,"")))))</f>
        <v>Needs Improvement</v>
      </c>
      <c r="B199" s="72">
        <f t="shared" si="11"/>
        <v>1.9700000000000015</v>
      </c>
      <c r="C199" s="84" t="e">
        <f t="shared" si="10"/>
        <v>#N/A</v>
      </c>
      <c r="D199" s="72" t="e">
        <f t="shared" si="12"/>
        <v>#N/A</v>
      </c>
      <c r="E199" s="17" t="e">
        <f>IF(AND(D199&gt;=ConversionTable!I$4,ConversionTable!D199&lt;=ConversionTable!J$4),ConversionTable!K$4,IF(AND(ConversionTable!D199&gt;=ConversionTable!I$5,ConversionTable!D199&lt;=ConversionTable!J$5),ConversionTable!K$5,IF(AND(ConversionTable!D199&gt;=ConversionTable!I$6,ConversionTable!D199&lt;=ConversionTable!J$6),ConversionTable!K$6,IF(AND(ConversionTable!D199&gt;=ConversionTable!I$7,ConversionTable!D199&lt;=ConversionTable!J$7),ConversionTable!K$7,IF(AND(ConversionTable!D199&gt;=ScoreRanges!J$8,ConversionTable!D199&lt;=ScoreRanges!K$8),ScoreRanges!L$8,"")))))</f>
        <v>#N/A</v>
      </c>
    </row>
    <row r="200" spans="1:5" x14ac:dyDescent="0.25">
      <c r="A200" s="13" t="str">
        <f>IF(AND(B200&gt;=ScoreRanges!C$4,ConversionTable!B200&lt;=ScoreRanges!D$4),ScoreRanges!E$4,IF(AND(ConversionTable!B200&gt;=ScoreRanges!C$5,ConversionTable!B200&lt;=ScoreRanges!D$5),ScoreRanges!E$5,IF(AND(ConversionTable!B200&gt;=ScoreRanges!C$6,ConversionTable!B200&lt;=ScoreRanges!D$6),ScoreRanges!E$6,IF(AND(ConversionTable!B200&gt;=ScoreRanges!C$7,ConversionTable!B200&lt;=ScoreRanges!D$7),ScoreRanges!E$7,IF(AND(ConversionTable!B200&gt;=ScoreRanges!C$8,ConversionTable!B200&lt;=ScoreRanges!D$8),ScoreRanges!E$8,"")))))</f>
        <v>Needs Improvement</v>
      </c>
      <c r="B200" s="72">
        <f t="shared" si="11"/>
        <v>1.9800000000000015</v>
      </c>
      <c r="C200" s="84" t="e">
        <f t="shared" si="10"/>
        <v>#N/A</v>
      </c>
      <c r="D200" s="72" t="e">
        <f t="shared" si="12"/>
        <v>#N/A</v>
      </c>
      <c r="E200" s="17" t="e">
        <f>IF(AND(D200&gt;=ConversionTable!I$4,ConversionTable!D200&lt;=ConversionTable!J$4),ConversionTable!K$4,IF(AND(ConversionTable!D200&gt;=ConversionTable!I$5,ConversionTable!D200&lt;=ConversionTable!J$5),ConversionTable!K$5,IF(AND(ConversionTable!D200&gt;=ConversionTable!I$6,ConversionTable!D200&lt;=ConversionTable!J$6),ConversionTable!K$6,IF(AND(ConversionTable!D200&gt;=ConversionTable!I$7,ConversionTable!D200&lt;=ConversionTable!J$7),ConversionTable!K$7,IF(AND(ConversionTable!D200&gt;=ScoreRanges!J$8,ConversionTable!D200&lt;=ScoreRanges!K$8),ScoreRanges!L$8,"")))))</f>
        <v>#N/A</v>
      </c>
    </row>
    <row r="201" spans="1:5" x14ac:dyDescent="0.25">
      <c r="A201" s="13" t="str">
        <f>IF(AND(B201&gt;=ScoreRanges!C$4,ConversionTable!B201&lt;=ScoreRanges!D$4),ScoreRanges!E$4,IF(AND(ConversionTable!B201&gt;=ScoreRanges!C$5,ConversionTable!B201&lt;=ScoreRanges!D$5),ScoreRanges!E$5,IF(AND(ConversionTable!B201&gt;=ScoreRanges!C$6,ConversionTable!B201&lt;=ScoreRanges!D$6),ScoreRanges!E$6,IF(AND(ConversionTable!B201&gt;=ScoreRanges!C$7,ConversionTable!B201&lt;=ScoreRanges!D$7),ScoreRanges!E$7,IF(AND(ConversionTable!B201&gt;=ScoreRanges!C$8,ConversionTable!B201&lt;=ScoreRanges!D$8),ScoreRanges!E$8,"")))))</f>
        <v>Needs Improvement</v>
      </c>
      <c r="B201" s="72">
        <f t="shared" si="11"/>
        <v>1.9900000000000015</v>
      </c>
      <c r="C201" s="84" t="e">
        <f t="shared" si="10"/>
        <v>#N/A</v>
      </c>
      <c r="D201" s="72" t="e">
        <f t="shared" si="12"/>
        <v>#N/A</v>
      </c>
      <c r="E201" s="17" t="e">
        <f>IF(AND(D201&gt;=ConversionTable!I$4,ConversionTable!D201&lt;=ConversionTable!J$4),ConversionTable!K$4,IF(AND(ConversionTable!D201&gt;=ConversionTable!I$5,ConversionTable!D201&lt;=ConversionTable!J$5),ConversionTable!K$5,IF(AND(ConversionTable!D201&gt;=ConversionTable!I$6,ConversionTable!D201&lt;=ConversionTable!J$6),ConversionTable!K$6,IF(AND(ConversionTable!D201&gt;=ConversionTable!I$7,ConversionTable!D201&lt;=ConversionTable!J$7),ConversionTable!K$7,IF(AND(ConversionTable!D201&gt;=ScoreRanges!J$8,ConversionTable!D201&lt;=ScoreRanges!K$8),ScoreRanges!L$8,"")))))</f>
        <v>#N/A</v>
      </c>
    </row>
    <row r="202" spans="1:5" x14ac:dyDescent="0.25">
      <c r="A202" s="13" t="str">
        <f>IF(AND(B202&gt;=ScoreRanges!C$4,ConversionTable!B202&lt;=ScoreRanges!D$4),ScoreRanges!E$4,IF(AND(ConversionTable!B202&gt;=ScoreRanges!C$5,ConversionTable!B202&lt;=ScoreRanges!D$5),ScoreRanges!E$5,IF(AND(ConversionTable!B202&gt;=ScoreRanges!C$6,ConversionTable!B202&lt;=ScoreRanges!D$6),ScoreRanges!E$6,IF(AND(ConversionTable!B202&gt;=ScoreRanges!C$7,ConversionTable!B202&lt;=ScoreRanges!D$7),ScoreRanges!E$7,IF(AND(ConversionTable!B202&gt;=ScoreRanges!C$8,ConversionTable!B202&lt;=ScoreRanges!D$8),ScoreRanges!E$8,"")))))</f>
        <v>Needs Improvement</v>
      </c>
      <c r="B202" s="72">
        <f t="shared" si="11"/>
        <v>2.0000000000000013</v>
      </c>
      <c r="C202" s="84" t="e">
        <f t="shared" si="10"/>
        <v>#N/A</v>
      </c>
      <c r="D202" s="72" t="e">
        <f t="shared" si="12"/>
        <v>#N/A</v>
      </c>
      <c r="E202" s="17" t="e">
        <f>IF(AND(D202&gt;=ConversionTable!I$4,ConversionTable!D202&lt;=ConversionTable!J$4),ConversionTable!K$4,IF(AND(ConversionTable!D202&gt;=ConversionTable!I$5,ConversionTable!D202&lt;=ConversionTable!J$5),ConversionTable!K$5,IF(AND(ConversionTable!D202&gt;=ConversionTable!I$6,ConversionTable!D202&lt;=ConversionTable!J$6),ConversionTable!K$6,IF(AND(ConversionTable!D202&gt;=ConversionTable!I$7,ConversionTable!D202&lt;=ConversionTable!J$7),ConversionTable!K$7,IF(AND(ConversionTable!D202&gt;=ScoreRanges!J$8,ConversionTable!D202&lt;=ScoreRanges!K$8),ScoreRanges!L$8,"")))))</f>
        <v>#N/A</v>
      </c>
    </row>
    <row r="203" spans="1:5" x14ac:dyDescent="0.25">
      <c r="A203" s="13" t="str">
        <f>IF(AND(B203&gt;=ScoreRanges!C$4,ConversionTable!B203&lt;=ScoreRanges!D$4),ScoreRanges!E$4,IF(AND(ConversionTable!B203&gt;=ScoreRanges!C$5,ConversionTable!B203&lt;=ScoreRanges!D$5),ScoreRanges!E$5,IF(AND(ConversionTable!B203&gt;=ScoreRanges!C$6,ConversionTable!B203&lt;=ScoreRanges!D$6),ScoreRanges!E$6,IF(AND(ConversionTable!B203&gt;=ScoreRanges!C$7,ConversionTable!B203&lt;=ScoreRanges!D$7),ScoreRanges!E$7,IF(AND(ConversionTable!B203&gt;=ScoreRanges!C$8,ConversionTable!B203&lt;=ScoreRanges!D$8),ScoreRanges!E$8,"")))))</f>
        <v>Needs Improvement</v>
      </c>
      <c r="B203" s="72">
        <f t="shared" si="11"/>
        <v>2.0100000000000011</v>
      </c>
      <c r="C203" s="84" t="e">
        <f t="shared" si="10"/>
        <v>#N/A</v>
      </c>
      <c r="D203" s="72" t="e">
        <f t="shared" si="12"/>
        <v>#N/A</v>
      </c>
      <c r="E203" s="17" t="e">
        <f>IF(AND(D203&gt;=ConversionTable!I$4,ConversionTable!D203&lt;=ConversionTable!J$4),ConversionTable!K$4,IF(AND(ConversionTable!D203&gt;=ConversionTable!I$5,ConversionTable!D203&lt;=ConversionTable!J$5),ConversionTable!K$5,IF(AND(ConversionTable!D203&gt;=ConversionTable!I$6,ConversionTable!D203&lt;=ConversionTable!J$6),ConversionTable!K$6,IF(AND(ConversionTable!D203&gt;=ConversionTable!I$7,ConversionTable!D203&lt;=ConversionTable!J$7),ConversionTable!K$7,IF(AND(ConversionTable!D203&gt;=ScoreRanges!J$8,ConversionTable!D203&lt;=ScoreRanges!K$8),ScoreRanges!L$8,"")))))</f>
        <v>#N/A</v>
      </c>
    </row>
    <row r="204" spans="1:5" x14ac:dyDescent="0.25">
      <c r="A204" s="13" t="str">
        <f>IF(AND(B204&gt;=ScoreRanges!C$4,ConversionTable!B204&lt;=ScoreRanges!D$4),ScoreRanges!E$4,IF(AND(ConversionTable!B204&gt;=ScoreRanges!C$5,ConversionTable!B204&lt;=ScoreRanges!D$5),ScoreRanges!E$5,IF(AND(ConversionTable!B204&gt;=ScoreRanges!C$6,ConversionTable!B204&lt;=ScoreRanges!D$6),ScoreRanges!E$6,IF(AND(ConversionTable!B204&gt;=ScoreRanges!C$7,ConversionTable!B204&lt;=ScoreRanges!D$7),ScoreRanges!E$7,IF(AND(ConversionTable!B204&gt;=ScoreRanges!C$8,ConversionTable!B204&lt;=ScoreRanges!D$8),ScoreRanges!E$8,"")))))</f>
        <v>Needs Improvement</v>
      </c>
      <c r="B204" s="72">
        <f t="shared" si="11"/>
        <v>2.0200000000000009</v>
      </c>
      <c r="C204" s="84" t="e">
        <f t="shared" si="10"/>
        <v>#N/A</v>
      </c>
      <c r="D204" s="72" t="e">
        <f t="shared" si="12"/>
        <v>#N/A</v>
      </c>
      <c r="E204" s="17" t="e">
        <f>IF(AND(D204&gt;=ConversionTable!I$4,ConversionTable!D204&lt;=ConversionTable!J$4),ConversionTable!K$4,IF(AND(ConversionTable!D204&gt;=ConversionTable!I$5,ConversionTable!D204&lt;=ConversionTable!J$5),ConversionTable!K$5,IF(AND(ConversionTable!D204&gt;=ConversionTable!I$6,ConversionTable!D204&lt;=ConversionTable!J$6),ConversionTable!K$6,IF(AND(ConversionTable!D204&gt;=ConversionTable!I$7,ConversionTable!D204&lt;=ConversionTable!J$7),ConversionTable!K$7,IF(AND(ConversionTable!D204&gt;=ScoreRanges!J$8,ConversionTable!D204&lt;=ScoreRanges!K$8),ScoreRanges!L$8,"")))))</f>
        <v>#N/A</v>
      </c>
    </row>
    <row r="205" spans="1:5" x14ac:dyDescent="0.25">
      <c r="A205" s="13" t="str">
        <f>IF(AND(B205&gt;=ScoreRanges!C$4,ConversionTable!B205&lt;=ScoreRanges!D$4),ScoreRanges!E$4,IF(AND(ConversionTable!B205&gt;=ScoreRanges!C$5,ConversionTable!B205&lt;=ScoreRanges!D$5),ScoreRanges!E$5,IF(AND(ConversionTable!B205&gt;=ScoreRanges!C$6,ConversionTable!B205&lt;=ScoreRanges!D$6),ScoreRanges!E$6,IF(AND(ConversionTable!B205&gt;=ScoreRanges!C$7,ConversionTable!B205&lt;=ScoreRanges!D$7),ScoreRanges!E$7,IF(AND(ConversionTable!B205&gt;=ScoreRanges!C$8,ConversionTable!B205&lt;=ScoreRanges!D$8),ScoreRanges!E$8,"")))))</f>
        <v>Needs Improvement</v>
      </c>
      <c r="B205" s="72">
        <f t="shared" si="11"/>
        <v>2.0300000000000007</v>
      </c>
      <c r="C205" s="84" t="e">
        <f t="shared" si="10"/>
        <v>#N/A</v>
      </c>
      <c r="D205" s="72" t="e">
        <f t="shared" si="12"/>
        <v>#N/A</v>
      </c>
      <c r="E205" s="17" t="e">
        <f>IF(AND(D205&gt;=ConversionTable!I$4,ConversionTable!D205&lt;=ConversionTable!J$4),ConversionTable!K$4,IF(AND(ConversionTable!D205&gt;=ConversionTable!I$5,ConversionTable!D205&lt;=ConversionTable!J$5),ConversionTable!K$5,IF(AND(ConversionTable!D205&gt;=ConversionTable!I$6,ConversionTable!D205&lt;=ConversionTable!J$6),ConversionTable!K$6,IF(AND(ConversionTable!D205&gt;=ConversionTable!I$7,ConversionTable!D205&lt;=ConversionTable!J$7),ConversionTable!K$7,IF(AND(ConversionTable!D205&gt;=ScoreRanges!J$8,ConversionTable!D205&lt;=ScoreRanges!K$8),ScoreRanges!L$8,"")))))</f>
        <v>#N/A</v>
      </c>
    </row>
    <row r="206" spans="1:5" x14ac:dyDescent="0.25">
      <c r="A206" s="13" t="str">
        <f>IF(AND(B206&gt;=ScoreRanges!C$4,ConversionTable!B206&lt;=ScoreRanges!D$4),ScoreRanges!E$4,IF(AND(ConversionTable!B206&gt;=ScoreRanges!C$5,ConversionTable!B206&lt;=ScoreRanges!D$5),ScoreRanges!E$5,IF(AND(ConversionTable!B206&gt;=ScoreRanges!C$6,ConversionTable!B206&lt;=ScoreRanges!D$6),ScoreRanges!E$6,IF(AND(ConversionTable!B206&gt;=ScoreRanges!C$7,ConversionTable!B206&lt;=ScoreRanges!D$7),ScoreRanges!E$7,IF(AND(ConversionTable!B206&gt;=ScoreRanges!C$8,ConversionTable!B206&lt;=ScoreRanges!D$8),ScoreRanges!E$8,"")))))</f>
        <v>Needs Improvement</v>
      </c>
      <c r="B206" s="72">
        <f t="shared" si="11"/>
        <v>2.0400000000000005</v>
      </c>
      <c r="C206" s="84" t="e">
        <f t="shared" si="10"/>
        <v>#N/A</v>
      </c>
      <c r="D206" s="72" t="e">
        <f t="shared" si="12"/>
        <v>#N/A</v>
      </c>
      <c r="E206" s="17" t="e">
        <f>IF(AND(D206&gt;=ConversionTable!I$4,ConversionTable!D206&lt;=ConversionTable!J$4),ConversionTable!K$4,IF(AND(ConversionTable!D206&gt;=ConversionTable!I$5,ConversionTable!D206&lt;=ConversionTable!J$5),ConversionTable!K$5,IF(AND(ConversionTable!D206&gt;=ConversionTable!I$6,ConversionTable!D206&lt;=ConversionTable!J$6),ConversionTable!K$6,IF(AND(ConversionTable!D206&gt;=ConversionTable!I$7,ConversionTable!D206&lt;=ConversionTable!J$7),ConversionTable!K$7,IF(AND(ConversionTable!D206&gt;=ScoreRanges!J$8,ConversionTable!D206&lt;=ScoreRanges!K$8),ScoreRanges!L$8,"")))))</f>
        <v>#N/A</v>
      </c>
    </row>
    <row r="207" spans="1:5" x14ac:dyDescent="0.25">
      <c r="A207" s="13" t="str">
        <f>IF(AND(B207&gt;=ScoreRanges!C$4,ConversionTable!B207&lt;=ScoreRanges!D$4),ScoreRanges!E$4,IF(AND(ConversionTable!B207&gt;=ScoreRanges!C$5,ConversionTable!B207&lt;=ScoreRanges!D$5),ScoreRanges!E$5,IF(AND(ConversionTable!B207&gt;=ScoreRanges!C$6,ConversionTable!B207&lt;=ScoreRanges!D$6),ScoreRanges!E$6,IF(AND(ConversionTable!B207&gt;=ScoreRanges!C$7,ConversionTable!B207&lt;=ScoreRanges!D$7),ScoreRanges!E$7,IF(AND(ConversionTable!B207&gt;=ScoreRanges!C$8,ConversionTable!B207&lt;=ScoreRanges!D$8),ScoreRanges!E$8,"")))))</f>
        <v>Needs Improvement</v>
      </c>
      <c r="B207" s="72">
        <f t="shared" si="11"/>
        <v>2.0500000000000003</v>
      </c>
      <c r="C207" s="84" t="e">
        <f t="shared" si="10"/>
        <v>#N/A</v>
      </c>
      <c r="D207" s="72" t="e">
        <f t="shared" si="12"/>
        <v>#N/A</v>
      </c>
      <c r="E207" s="17" t="e">
        <f>IF(AND(D207&gt;=ConversionTable!I$4,ConversionTable!D207&lt;=ConversionTable!J$4),ConversionTable!K$4,IF(AND(ConversionTable!D207&gt;=ConversionTable!I$5,ConversionTable!D207&lt;=ConversionTable!J$5),ConversionTable!K$5,IF(AND(ConversionTable!D207&gt;=ConversionTable!I$6,ConversionTable!D207&lt;=ConversionTable!J$6),ConversionTable!K$6,IF(AND(ConversionTable!D207&gt;=ConversionTable!I$7,ConversionTable!D207&lt;=ConversionTable!J$7),ConversionTable!K$7,IF(AND(ConversionTable!D207&gt;=ScoreRanges!J$8,ConversionTable!D207&lt;=ScoreRanges!K$8),ScoreRanges!L$8,"")))))</f>
        <v>#N/A</v>
      </c>
    </row>
    <row r="208" spans="1:5" x14ac:dyDescent="0.25">
      <c r="A208" s="13" t="str">
        <f>IF(AND(B208&gt;=ScoreRanges!C$4,ConversionTable!B208&lt;=ScoreRanges!D$4),ScoreRanges!E$4,IF(AND(ConversionTable!B208&gt;=ScoreRanges!C$5,ConversionTable!B208&lt;=ScoreRanges!D$5),ScoreRanges!E$5,IF(AND(ConversionTable!B208&gt;=ScoreRanges!C$6,ConversionTable!B208&lt;=ScoreRanges!D$6),ScoreRanges!E$6,IF(AND(ConversionTable!B208&gt;=ScoreRanges!C$7,ConversionTable!B208&lt;=ScoreRanges!D$7),ScoreRanges!E$7,IF(AND(ConversionTable!B208&gt;=ScoreRanges!C$8,ConversionTable!B208&lt;=ScoreRanges!D$8),ScoreRanges!E$8,"")))))</f>
        <v>Needs Improvement</v>
      </c>
      <c r="B208" s="72">
        <f t="shared" si="11"/>
        <v>2.06</v>
      </c>
      <c r="C208" s="84" t="e">
        <f t="shared" si="10"/>
        <v>#N/A</v>
      </c>
      <c r="D208" s="72" t="e">
        <f t="shared" si="12"/>
        <v>#N/A</v>
      </c>
      <c r="E208" s="17" t="e">
        <f>IF(AND(D208&gt;=ConversionTable!I$4,ConversionTable!D208&lt;=ConversionTable!J$4),ConversionTable!K$4,IF(AND(ConversionTable!D208&gt;=ConversionTable!I$5,ConversionTable!D208&lt;=ConversionTable!J$5),ConversionTable!K$5,IF(AND(ConversionTable!D208&gt;=ConversionTable!I$6,ConversionTable!D208&lt;=ConversionTable!J$6),ConversionTable!K$6,IF(AND(ConversionTable!D208&gt;=ConversionTable!I$7,ConversionTable!D208&lt;=ConversionTable!J$7),ConversionTable!K$7,IF(AND(ConversionTable!D208&gt;=ScoreRanges!J$8,ConversionTable!D208&lt;=ScoreRanges!K$8),ScoreRanges!L$8,"")))))</f>
        <v>#N/A</v>
      </c>
    </row>
    <row r="209" spans="1:5" x14ac:dyDescent="0.25">
      <c r="A209" s="13" t="str">
        <f>IF(AND(B209&gt;=ScoreRanges!C$4,ConversionTable!B209&lt;=ScoreRanges!D$4),ScoreRanges!E$4,IF(AND(ConversionTable!B209&gt;=ScoreRanges!C$5,ConversionTable!B209&lt;=ScoreRanges!D$5),ScoreRanges!E$5,IF(AND(ConversionTable!B209&gt;=ScoreRanges!C$6,ConversionTable!B209&lt;=ScoreRanges!D$6),ScoreRanges!E$6,IF(AND(ConversionTable!B209&gt;=ScoreRanges!C$7,ConversionTable!B209&lt;=ScoreRanges!D$7),ScoreRanges!E$7,IF(AND(ConversionTable!B209&gt;=ScoreRanges!C$8,ConversionTable!B209&lt;=ScoreRanges!D$8),ScoreRanges!E$8,"")))))</f>
        <v>Needs Improvement</v>
      </c>
      <c r="B209" s="72">
        <f t="shared" si="11"/>
        <v>2.0699999999999998</v>
      </c>
      <c r="C209" s="84" t="e">
        <f t="shared" si="10"/>
        <v>#N/A</v>
      </c>
      <c r="D209" s="72" t="e">
        <f t="shared" si="12"/>
        <v>#N/A</v>
      </c>
      <c r="E209" s="17" t="e">
        <f>IF(AND(D209&gt;=ConversionTable!I$4,ConversionTable!D209&lt;=ConversionTable!J$4),ConversionTable!K$4,IF(AND(ConversionTable!D209&gt;=ConversionTable!I$5,ConversionTable!D209&lt;=ConversionTable!J$5),ConversionTable!K$5,IF(AND(ConversionTable!D209&gt;=ConversionTable!I$6,ConversionTable!D209&lt;=ConversionTable!J$6),ConversionTable!K$6,IF(AND(ConversionTable!D209&gt;=ConversionTable!I$7,ConversionTable!D209&lt;=ConversionTable!J$7),ConversionTable!K$7,IF(AND(ConversionTable!D209&gt;=ScoreRanges!J$8,ConversionTable!D209&lt;=ScoreRanges!K$8),ScoreRanges!L$8,"")))))</f>
        <v>#N/A</v>
      </c>
    </row>
    <row r="210" spans="1:5" x14ac:dyDescent="0.25">
      <c r="A210" s="13" t="str">
        <f>IF(AND(B210&gt;=ScoreRanges!C$4,ConversionTable!B210&lt;=ScoreRanges!D$4),ScoreRanges!E$4,IF(AND(ConversionTable!B210&gt;=ScoreRanges!C$5,ConversionTable!B210&lt;=ScoreRanges!D$5),ScoreRanges!E$5,IF(AND(ConversionTable!B210&gt;=ScoreRanges!C$6,ConversionTable!B210&lt;=ScoreRanges!D$6),ScoreRanges!E$6,IF(AND(ConversionTable!B210&gt;=ScoreRanges!C$7,ConversionTable!B210&lt;=ScoreRanges!D$7),ScoreRanges!E$7,IF(AND(ConversionTable!B210&gt;=ScoreRanges!C$8,ConversionTable!B210&lt;=ScoreRanges!D$8),ScoreRanges!E$8,"")))))</f>
        <v>Needs Improvement</v>
      </c>
      <c r="B210" s="72">
        <f t="shared" si="11"/>
        <v>2.0799999999999996</v>
      </c>
      <c r="C210" s="84" t="e">
        <f t="shared" si="10"/>
        <v>#N/A</v>
      </c>
      <c r="D210" s="72" t="e">
        <f t="shared" si="12"/>
        <v>#N/A</v>
      </c>
      <c r="E210" s="17" t="e">
        <f>IF(AND(D210&gt;=ConversionTable!I$4,ConversionTable!D210&lt;=ConversionTable!J$4),ConversionTable!K$4,IF(AND(ConversionTable!D210&gt;=ConversionTable!I$5,ConversionTable!D210&lt;=ConversionTable!J$5),ConversionTable!K$5,IF(AND(ConversionTable!D210&gt;=ConversionTable!I$6,ConversionTable!D210&lt;=ConversionTable!J$6),ConversionTable!K$6,IF(AND(ConversionTable!D210&gt;=ConversionTable!I$7,ConversionTable!D210&lt;=ConversionTable!J$7),ConversionTable!K$7,IF(AND(ConversionTable!D210&gt;=ScoreRanges!J$8,ConversionTable!D210&lt;=ScoreRanges!K$8),ScoreRanges!L$8,"")))))</f>
        <v>#N/A</v>
      </c>
    </row>
    <row r="211" spans="1:5" x14ac:dyDescent="0.25">
      <c r="A211" s="13" t="str">
        <f>IF(AND(B211&gt;=ScoreRanges!C$4,ConversionTable!B211&lt;=ScoreRanges!D$4),ScoreRanges!E$4,IF(AND(ConversionTable!B211&gt;=ScoreRanges!C$5,ConversionTable!B211&lt;=ScoreRanges!D$5),ScoreRanges!E$5,IF(AND(ConversionTable!B211&gt;=ScoreRanges!C$6,ConversionTable!B211&lt;=ScoreRanges!D$6),ScoreRanges!E$6,IF(AND(ConversionTable!B211&gt;=ScoreRanges!C$7,ConversionTable!B211&lt;=ScoreRanges!D$7),ScoreRanges!E$7,IF(AND(ConversionTable!B211&gt;=ScoreRanges!C$8,ConversionTable!B211&lt;=ScoreRanges!D$8),ScoreRanges!E$8,"")))))</f>
        <v>Needs Improvement</v>
      </c>
      <c r="B211" s="72">
        <f t="shared" si="11"/>
        <v>2.0899999999999994</v>
      </c>
      <c r="C211" s="84" t="e">
        <f t="shared" si="10"/>
        <v>#N/A</v>
      </c>
      <c r="D211" s="72" t="e">
        <f t="shared" si="12"/>
        <v>#N/A</v>
      </c>
      <c r="E211" s="17" t="e">
        <f>IF(AND(D211&gt;=ConversionTable!I$4,ConversionTable!D211&lt;=ConversionTable!J$4),ConversionTable!K$4,IF(AND(ConversionTable!D211&gt;=ConversionTable!I$5,ConversionTable!D211&lt;=ConversionTable!J$5),ConversionTable!K$5,IF(AND(ConversionTable!D211&gt;=ConversionTable!I$6,ConversionTable!D211&lt;=ConversionTable!J$6),ConversionTable!K$6,IF(AND(ConversionTable!D211&gt;=ConversionTable!I$7,ConversionTable!D211&lt;=ConversionTable!J$7),ConversionTable!K$7,IF(AND(ConversionTable!D211&gt;=ScoreRanges!J$8,ConversionTable!D211&lt;=ScoreRanges!K$8),ScoreRanges!L$8,"")))))</f>
        <v>#N/A</v>
      </c>
    </row>
    <row r="212" spans="1:5" x14ac:dyDescent="0.25">
      <c r="A212" s="13" t="str">
        <f>IF(AND(B212&gt;=ScoreRanges!C$4,ConversionTable!B212&lt;=ScoreRanges!D$4),ScoreRanges!E$4,IF(AND(ConversionTable!B212&gt;=ScoreRanges!C$5,ConversionTable!B212&lt;=ScoreRanges!D$5),ScoreRanges!E$5,IF(AND(ConversionTable!B212&gt;=ScoreRanges!C$6,ConversionTable!B212&lt;=ScoreRanges!D$6),ScoreRanges!E$6,IF(AND(ConversionTable!B212&gt;=ScoreRanges!C$7,ConversionTable!B212&lt;=ScoreRanges!D$7),ScoreRanges!E$7,IF(AND(ConversionTable!B212&gt;=ScoreRanges!C$8,ConversionTable!B212&lt;=ScoreRanges!D$8),ScoreRanges!E$8,"")))))</f>
        <v>Needs Improvement</v>
      </c>
      <c r="B212" s="72">
        <f t="shared" si="11"/>
        <v>2.0999999999999992</v>
      </c>
      <c r="C212" s="84" t="e">
        <f t="shared" si="10"/>
        <v>#N/A</v>
      </c>
      <c r="D212" s="72" t="e">
        <f t="shared" si="12"/>
        <v>#N/A</v>
      </c>
      <c r="E212" s="17" t="e">
        <f>IF(AND(D212&gt;=ConversionTable!I$4,ConversionTable!D212&lt;=ConversionTable!J$4),ConversionTable!K$4,IF(AND(ConversionTable!D212&gt;=ConversionTable!I$5,ConversionTable!D212&lt;=ConversionTable!J$5),ConversionTable!K$5,IF(AND(ConversionTable!D212&gt;=ConversionTable!I$6,ConversionTable!D212&lt;=ConversionTable!J$6),ConversionTable!K$6,IF(AND(ConversionTable!D212&gt;=ConversionTable!I$7,ConversionTable!D212&lt;=ConversionTable!J$7),ConversionTable!K$7,IF(AND(ConversionTable!D212&gt;=ScoreRanges!J$8,ConversionTable!D212&lt;=ScoreRanges!K$8),ScoreRanges!L$8,"")))))</f>
        <v>#N/A</v>
      </c>
    </row>
    <row r="213" spans="1:5" x14ac:dyDescent="0.25">
      <c r="A213" s="13" t="str">
        <f>IF(AND(B213&gt;=ScoreRanges!C$4,ConversionTable!B213&lt;=ScoreRanges!D$4),ScoreRanges!E$4,IF(AND(ConversionTable!B213&gt;=ScoreRanges!C$5,ConversionTable!B213&lt;=ScoreRanges!D$5),ScoreRanges!E$5,IF(AND(ConversionTable!B213&gt;=ScoreRanges!C$6,ConversionTable!B213&lt;=ScoreRanges!D$6),ScoreRanges!E$6,IF(AND(ConversionTable!B213&gt;=ScoreRanges!C$7,ConversionTable!B213&lt;=ScoreRanges!D$7),ScoreRanges!E$7,IF(AND(ConversionTable!B213&gt;=ScoreRanges!C$8,ConversionTable!B213&lt;=ScoreRanges!D$8),ScoreRanges!E$8,"")))))</f>
        <v>Needs Improvement</v>
      </c>
      <c r="B213" s="72">
        <f t="shared" si="11"/>
        <v>2.109999999999999</v>
      </c>
      <c r="C213" s="84" t="e">
        <f t="shared" si="10"/>
        <v>#N/A</v>
      </c>
      <c r="D213" s="72" t="e">
        <f t="shared" si="12"/>
        <v>#N/A</v>
      </c>
      <c r="E213" s="17" t="e">
        <f>IF(AND(D213&gt;=ConversionTable!I$4,ConversionTable!D213&lt;=ConversionTable!J$4),ConversionTable!K$4,IF(AND(ConversionTable!D213&gt;=ConversionTable!I$5,ConversionTable!D213&lt;=ConversionTable!J$5),ConversionTable!K$5,IF(AND(ConversionTable!D213&gt;=ConversionTable!I$6,ConversionTable!D213&lt;=ConversionTable!J$6),ConversionTable!K$6,IF(AND(ConversionTable!D213&gt;=ConversionTable!I$7,ConversionTable!D213&lt;=ConversionTable!J$7),ConversionTable!K$7,IF(AND(ConversionTable!D213&gt;=ScoreRanges!J$8,ConversionTable!D213&lt;=ScoreRanges!K$8),ScoreRanges!L$8,"")))))</f>
        <v>#N/A</v>
      </c>
    </row>
    <row r="214" spans="1:5" x14ac:dyDescent="0.25">
      <c r="A214" s="13" t="str">
        <f>IF(AND(B214&gt;=ScoreRanges!C$4,ConversionTable!B214&lt;=ScoreRanges!D$4),ScoreRanges!E$4,IF(AND(ConversionTable!B214&gt;=ScoreRanges!C$5,ConversionTable!B214&lt;=ScoreRanges!D$5),ScoreRanges!E$5,IF(AND(ConversionTable!B214&gt;=ScoreRanges!C$6,ConversionTable!B214&lt;=ScoreRanges!D$6),ScoreRanges!E$6,IF(AND(ConversionTable!B214&gt;=ScoreRanges!C$7,ConversionTable!B214&lt;=ScoreRanges!D$7),ScoreRanges!E$7,IF(AND(ConversionTable!B214&gt;=ScoreRanges!C$8,ConversionTable!B214&lt;=ScoreRanges!D$8),ScoreRanges!E$8,"")))))</f>
        <v>Needs Improvement</v>
      </c>
      <c r="B214" s="72">
        <f t="shared" si="11"/>
        <v>2.1199999999999988</v>
      </c>
      <c r="C214" s="84" t="e">
        <f t="shared" si="10"/>
        <v>#N/A</v>
      </c>
      <c r="D214" s="72" t="e">
        <f t="shared" si="12"/>
        <v>#N/A</v>
      </c>
      <c r="E214" s="17" t="e">
        <f>IF(AND(D214&gt;=ConversionTable!I$4,ConversionTable!D214&lt;=ConversionTable!J$4),ConversionTable!K$4,IF(AND(ConversionTable!D214&gt;=ConversionTable!I$5,ConversionTable!D214&lt;=ConversionTable!J$5),ConversionTable!K$5,IF(AND(ConversionTable!D214&gt;=ConversionTable!I$6,ConversionTable!D214&lt;=ConversionTable!J$6),ConversionTable!K$6,IF(AND(ConversionTable!D214&gt;=ConversionTable!I$7,ConversionTable!D214&lt;=ConversionTable!J$7),ConversionTable!K$7,IF(AND(ConversionTable!D214&gt;=ScoreRanges!J$8,ConversionTable!D214&lt;=ScoreRanges!K$8),ScoreRanges!L$8,"")))))</f>
        <v>#N/A</v>
      </c>
    </row>
    <row r="215" spans="1:5" x14ac:dyDescent="0.25">
      <c r="A215" s="13" t="str">
        <f>IF(AND(B215&gt;=ScoreRanges!C$4,ConversionTable!B215&lt;=ScoreRanges!D$4),ScoreRanges!E$4,IF(AND(ConversionTable!B215&gt;=ScoreRanges!C$5,ConversionTable!B215&lt;=ScoreRanges!D$5),ScoreRanges!E$5,IF(AND(ConversionTable!B215&gt;=ScoreRanges!C$6,ConversionTable!B215&lt;=ScoreRanges!D$6),ScoreRanges!E$6,IF(AND(ConversionTable!B215&gt;=ScoreRanges!C$7,ConversionTable!B215&lt;=ScoreRanges!D$7),ScoreRanges!E$7,IF(AND(ConversionTable!B215&gt;=ScoreRanges!C$8,ConversionTable!B215&lt;=ScoreRanges!D$8),ScoreRanges!E$8,"")))))</f>
        <v>Needs Improvement</v>
      </c>
      <c r="B215" s="72">
        <f t="shared" si="11"/>
        <v>2.1299999999999986</v>
      </c>
      <c r="C215" s="84" t="e">
        <f t="shared" si="10"/>
        <v>#N/A</v>
      </c>
      <c r="D215" s="72" t="e">
        <f t="shared" si="12"/>
        <v>#N/A</v>
      </c>
      <c r="E215" s="17" t="e">
        <f>IF(AND(D215&gt;=ConversionTable!I$4,ConversionTable!D215&lt;=ConversionTable!J$4),ConversionTable!K$4,IF(AND(ConversionTable!D215&gt;=ConversionTable!I$5,ConversionTable!D215&lt;=ConversionTable!J$5),ConversionTable!K$5,IF(AND(ConversionTable!D215&gt;=ConversionTable!I$6,ConversionTable!D215&lt;=ConversionTable!J$6),ConversionTable!K$6,IF(AND(ConversionTable!D215&gt;=ConversionTable!I$7,ConversionTable!D215&lt;=ConversionTable!J$7),ConversionTable!K$7,IF(AND(ConversionTable!D215&gt;=ScoreRanges!J$8,ConversionTable!D215&lt;=ScoreRanges!K$8),ScoreRanges!L$8,"")))))</f>
        <v>#N/A</v>
      </c>
    </row>
    <row r="216" spans="1:5" x14ac:dyDescent="0.25">
      <c r="A216" s="13" t="str">
        <f>IF(AND(B216&gt;=ScoreRanges!C$4,ConversionTable!B216&lt;=ScoreRanges!D$4),ScoreRanges!E$4,IF(AND(ConversionTable!B216&gt;=ScoreRanges!C$5,ConversionTable!B216&lt;=ScoreRanges!D$5),ScoreRanges!E$5,IF(AND(ConversionTable!B216&gt;=ScoreRanges!C$6,ConversionTable!B216&lt;=ScoreRanges!D$6),ScoreRanges!E$6,IF(AND(ConversionTable!B216&gt;=ScoreRanges!C$7,ConversionTable!B216&lt;=ScoreRanges!D$7),ScoreRanges!E$7,IF(AND(ConversionTable!B216&gt;=ScoreRanges!C$8,ConversionTable!B216&lt;=ScoreRanges!D$8),ScoreRanges!E$8,"")))))</f>
        <v>Needs Improvement</v>
      </c>
      <c r="B216" s="72">
        <f t="shared" si="11"/>
        <v>2.1399999999999983</v>
      </c>
      <c r="C216" s="84" t="e">
        <f t="shared" si="10"/>
        <v>#N/A</v>
      </c>
      <c r="D216" s="72" t="e">
        <f t="shared" si="12"/>
        <v>#N/A</v>
      </c>
      <c r="E216" s="17" t="e">
        <f>IF(AND(D216&gt;=ConversionTable!I$4,ConversionTable!D216&lt;=ConversionTable!J$4),ConversionTable!K$4,IF(AND(ConversionTable!D216&gt;=ConversionTable!I$5,ConversionTable!D216&lt;=ConversionTable!J$5),ConversionTable!K$5,IF(AND(ConversionTable!D216&gt;=ConversionTable!I$6,ConversionTable!D216&lt;=ConversionTable!J$6),ConversionTable!K$6,IF(AND(ConversionTable!D216&gt;=ConversionTable!I$7,ConversionTable!D216&lt;=ConversionTable!J$7),ConversionTable!K$7,IF(AND(ConversionTable!D216&gt;=ScoreRanges!J$8,ConversionTable!D216&lt;=ScoreRanges!K$8),ScoreRanges!L$8,"")))))</f>
        <v>#N/A</v>
      </c>
    </row>
    <row r="217" spans="1:5" x14ac:dyDescent="0.25">
      <c r="A217" s="13" t="str">
        <f>IF(AND(B217&gt;=ScoreRanges!C$4,ConversionTable!B217&lt;=ScoreRanges!D$4),ScoreRanges!E$4,IF(AND(ConversionTable!B217&gt;=ScoreRanges!C$5,ConversionTable!B217&lt;=ScoreRanges!D$5),ScoreRanges!E$5,IF(AND(ConversionTable!B217&gt;=ScoreRanges!C$6,ConversionTable!B217&lt;=ScoreRanges!D$6),ScoreRanges!E$6,IF(AND(ConversionTable!B217&gt;=ScoreRanges!C$7,ConversionTable!B217&lt;=ScoreRanges!D$7),ScoreRanges!E$7,IF(AND(ConversionTable!B217&gt;=ScoreRanges!C$8,ConversionTable!B217&lt;=ScoreRanges!D$8),ScoreRanges!E$8,"")))))</f>
        <v>Needs Improvement</v>
      </c>
      <c r="B217" s="72">
        <f t="shared" si="11"/>
        <v>2.1499999999999981</v>
      </c>
      <c r="C217" s="84" t="e">
        <f t="shared" si="10"/>
        <v>#N/A</v>
      </c>
      <c r="D217" s="72" t="e">
        <f t="shared" si="12"/>
        <v>#N/A</v>
      </c>
      <c r="E217" s="17" t="e">
        <f>IF(AND(D217&gt;=ConversionTable!I$4,ConversionTable!D217&lt;=ConversionTable!J$4),ConversionTable!K$4,IF(AND(ConversionTable!D217&gt;=ConversionTable!I$5,ConversionTable!D217&lt;=ConversionTable!J$5),ConversionTable!K$5,IF(AND(ConversionTable!D217&gt;=ConversionTable!I$6,ConversionTable!D217&lt;=ConversionTable!J$6),ConversionTable!K$6,IF(AND(ConversionTable!D217&gt;=ConversionTable!I$7,ConversionTable!D217&lt;=ConversionTable!J$7),ConversionTable!K$7,IF(AND(ConversionTable!D217&gt;=ScoreRanges!J$8,ConversionTable!D217&lt;=ScoreRanges!K$8),ScoreRanges!L$8,"")))))</f>
        <v>#N/A</v>
      </c>
    </row>
    <row r="218" spans="1:5" x14ac:dyDescent="0.25">
      <c r="A218" s="13" t="str">
        <f>IF(AND(B218&gt;=ScoreRanges!C$4,ConversionTable!B218&lt;=ScoreRanges!D$4),ScoreRanges!E$4,IF(AND(ConversionTable!B218&gt;=ScoreRanges!C$5,ConversionTable!B218&lt;=ScoreRanges!D$5),ScoreRanges!E$5,IF(AND(ConversionTable!B218&gt;=ScoreRanges!C$6,ConversionTable!B218&lt;=ScoreRanges!D$6),ScoreRanges!E$6,IF(AND(ConversionTable!B218&gt;=ScoreRanges!C$7,ConversionTable!B218&lt;=ScoreRanges!D$7),ScoreRanges!E$7,IF(AND(ConversionTable!B218&gt;=ScoreRanges!C$8,ConversionTable!B218&lt;=ScoreRanges!D$8),ScoreRanges!E$8,"")))))</f>
        <v>Needs Improvement</v>
      </c>
      <c r="B218" s="72">
        <f t="shared" si="11"/>
        <v>2.1599999999999979</v>
      </c>
      <c r="C218" s="84" t="e">
        <f t="shared" si="10"/>
        <v>#N/A</v>
      </c>
      <c r="D218" s="72" t="e">
        <f t="shared" si="12"/>
        <v>#N/A</v>
      </c>
      <c r="E218" s="17" t="e">
        <f>IF(AND(D218&gt;=ConversionTable!I$4,ConversionTable!D218&lt;=ConversionTable!J$4),ConversionTable!K$4,IF(AND(ConversionTable!D218&gt;=ConversionTable!I$5,ConversionTable!D218&lt;=ConversionTable!J$5),ConversionTable!K$5,IF(AND(ConversionTable!D218&gt;=ConversionTable!I$6,ConversionTable!D218&lt;=ConversionTable!J$6),ConversionTable!K$6,IF(AND(ConversionTable!D218&gt;=ConversionTable!I$7,ConversionTable!D218&lt;=ConversionTable!J$7),ConversionTable!K$7,IF(AND(ConversionTable!D218&gt;=ScoreRanges!J$8,ConversionTable!D218&lt;=ScoreRanges!K$8),ScoreRanges!L$8,"")))))</f>
        <v>#N/A</v>
      </c>
    </row>
    <row r="219" spans="1:5" x14ac:dyDescent="0.25">
      <c r="A219" s="13" t="str">
        <f>IF(AND(B219&gt;=ScoreRanges!C$4,ConversionTable!B219&lt;=ScoreRanges!D$4),ScoreRanges!E$4,IF(AND(ConversionTable!B219&gt;=ScoreRanges!C$5,ConversionTable!B219&lt;=ScoreRanges!D$5),ScoreRanges!E$5,IF(AND(ConversionTable!B219&gt;=ScoreRanges!C$6,ConversionTable!B219&lt;=ScoreRanges!D$6),ScoreRanges!E$6,IF(AND(ConversionTable!B219&gt;=ScoreRanges!C$7,ConversionTable!B219&lt;=ScoreRanges!D$7),ScoreRanges!E$7,IF(AND(ConversionTable!B219&gt;=ScoreRanges!C$8,ConversionTable!B219&lt;=ScoreRanges!D$8),ScoreRanges!E$8,"")))))</f>
        <v>Needs Improvement</v>
      </c>
      <c r="B219" s="72">
        <f t="shared" si="11"/>
        <v>2.1699999999999977</v>
      </c>
      <c r="C219" s="84" t="e">
        <f t="shared" si="10"/>
        <v>#N/A</v>
      </c>
      <c r="D219" s="72" t="e">
        <f t="shared" si="12"/>
        <v>#N/A</v>
      </c>
      <c r="E219" s="17" t="e">
        <f>IF(AND(D219&gt;=ConversionTable!I$4,ConversionTable!D219&lt;=ConversionTable!J$4),ConversionTable!K$4,IF(AND(ConversionTable!D219&gt;=ConversionTable!I$5,ConversionTable!D219&lt;=ConversionTable!J$5),ConversionTable!K$5,IF(AND(ConversionTable!D219&gt;=ConversionTable!I$6,ConversionTable!D219&lt;=ConversionTable!J$6),ConversionTable!K$6,IF(AND(ConversionTable!D219&gt;=ConversionTable!I$7,ConversionTable!D219&lt;=ConversionTable!J$7),ConversionTable!K$7,IF(AND(ConversionTable!D219&gt;=ScoreRanges!J$8,ConversionTable!D219&lt;=ScoreRanges!K$8),ScoreRanges!L$8,"")))))</f>
        <v>#N/A</v>
      </c>
    </row>
    <row r="220" spans="1:5" x14ac:dyDescent="0.25">
      <c r="A220" s="13" t="str">
        <f>IF(AND(B220&gt;=ScoreRanges!C$4,ConversionTable!B220&lt;=ScoreRanges!D$4),ScoreRanges!E$4,IF(AND(ConversionTable!B220&gt;=ScoreRanges!C$5,ConversionTable!B220&lt;=ScoreRanges!D$5),ScoreRanges!E$5,IF(AND(ConversionTable!B220&gt;=ScoreRanges!C$6,ConversionTable!B220&lt;=ScoreRanges!D$6),ScoreRanges!E$6,IF(AND(ConversionTable!B220&gt;=ScoreRanges!C$7,ConversionTable!B220&lt;=ScoreRanges!D$7),ScoreRanges!E$7,IF(AND(ConversionTable!B220&gt;=ScoreRanges!C$8,ConversionTable!B220&lt;=ScoreRanges!D$8),ScoreRanges!E$8,"")))))</f>
        <v>Needs Improvement</v>
      </c>
      <c r="B220" s="72">
        <f t="shared" si="11"/>
        <v>2.1799999999999975</v>
      </c>
      <c r="C220" s="84" t="e">
        <f t="shared" si="10"/>
        <v>#N/A</v>
      </c>
      <c r="D220" s="72" t="e">
        <f t="shared" si="12"/>
        <v>#N/A</v>
      </c>
      <c r="E220" s="17" t="e">
        <f>IF(AND(D220&gt;=ConversionTable!I$4,ConversionTable!D220&lt;=ConversionTable!J$4),ConversionTable!K$4,IF(AND(ConversionTable!D220&gt;=ConversionTable!I$5,ConversionTable!D220&lt;=ConversionTable!J$5),ConversionTable!K$5,IF(AND(ConversionTable!D220&gt;=ConversionTable!I$6,ConversionTable!D220&lt;=ConversionTable!J$6),ConversionTable!K$6,IF(AND(ConversionTable!D220&gt;=ConversionTable!I$7,ConversionTable!D220&lt;=ConversionTable!J$7),ConversionTable!K$7,IF(AND(ConversionTable!D220&gt;=ScoreRanges!J$8,ConversionTable!D220&lt;=ScoreRanges!K$8),ScoreRanges!L$8,"")))))</f>
        <v>#N/A</v>
      </c>
    </row>
    <row r="221" spans="1:5" x14ac:dyDescent="0.25">
      <c r="A221" s="13" t="str">
        <f>IF(AND(B221&gt;=ScoreRanges!C$4,ConversionTable!B221&lt;=ScoreRanges!D$4),ScoreRanges!E$4,IF(AND(ConversionTable!B221&gt;=ScoreRanges!C$5,ConversionTable!B221&lt;=ScoreRanges!D$5),ScoreRanges!E$5,IF(AND(ConversionTable!B221&gt;=ScoreRanges!C$6,ConversionTable!B221&lt;=ScoreRanges!D$6),ScoreRanges!E$6,IF(AND(ConversionTable!B221&gt;=ScoreRanges!C$7,ConversionTable!B221&lt;=ScoreRanges!D$7),ScoreRanges!E$7,IF(AND(ConversionTable!B221&gt;=ScoreRanges!C$8,ConversionTable!B221&lt;=ScoreRanges!D$8),ScoreRanges!E$8,"")))))</f>
        <v>Needs Improvement</v>
      </c>
      <c r="B221" s="72">
        <f t="shared" si="11"/>
        <v>2.1899999999999973</v>
      </c>
      <c r="C221" s="84" t="e">
        <f t="shared" si="10"/>
        <v>#N/A</v>
      </c>
      <c r="D221" s="72" t="e">
        <f t="shared" si="12"/>
        <v>#N/A</v>
      </c>
      <c r="E221" s="17" t="e">
        <f>IF(AND(D221&gt;=ConversionTable!I$4,ConversionTable!D221&lt;=ConversionTable!J$4),ConversionTable!K$4,IF(AND(ConversionTable!D221&gt;=ConversionTable!I$5,ConversionTable!D221&lt;=ConversionTable!J$5),ConversionTable!K$5,IF(AND(ConversionTable!D221&gt;=ConversionTable!I$6,ConversionTable!D221&lt;=ConversionTable!J$6),ConversionTable!K$6,IF(AND(ConversionTable!D221&gt;=ConversionTable!I$7,ConversionTable!D221&lt;=ConversionTable!J$7),ConversionTable!K$7,IF(AND(ConversionTable!D221&gt;=ScoreRanges!J$8,ConversionTable!D221&lt;=ScoreRanges!K$8),ScoreRanges!L$8,"")))))</f>
        <v>#N/A</v>
      </c>
    </row>
    <row r="222" spans="1:5" x14ac:dyDescent="0.25">
      <c r="A222" s="13" t="str">
        <f>IF(AND(B222&gt;=ScoreRanges!C$4,ConversionTable!B222&lt;=ScoreRanges!D$4),ScoreRanges!E$4,IF(AND(ConversionTable!B222&gt;=ScoreRanges!C$5,ConversionTable!B222&lt;=ScoreRanges!D$5),ScoreRanges!E$5,IF(AND(ConversionTable!B222&gt;=ScoreRanges!C$6,ConversionTable!B222&lt;=ScoreRanges!D$6),ScoreRanges!E$6,IF(AND(ConversionTable!B222&gt;=ScoreRanges!C$7,ConversionTable!B222&lt;=ScoreRanges!D$7),ScoreRanges!E$7,IF(AND(ConversionTable!B222&gt;=ScoreRanges!C$8,ConversionTable!B222&lt;=ScoreRanges!D$8),ScoreRanges!E$8,"")))))</f>
        <v>Needs Improvement</v>
      </c>
      <c r="B222" s="72">
        <f t="shared" si="11"/>
        <v>2.1999999999999971</v>
      </c>
      <c r="C222" s="84" t="e">
        <f t="shared" si="10"/>
        <v>#N/A</v>
      </c>
      <c r="D222" s="72" t="e">
        <f t="shared" si="12"/>
        <v>#N/A</v>
      </c>
      <c r="E222" s="17" t="e">
        <f>IF(AND(D222&gt;=ConversionTable!I$4,ConversionTable!D222&lt;=ConversionTable!J$4),ConversionTable!K$4,IF(AND(ConversionTable!D222&gt;=ConversionTable!I$5,ConversionTable!D222&lt;=ConversionTable!J$5),ConversionTable!K$5,IF(AND(ConversionTable!D222&gt;=ConversionTable!I$6,ConversionTable!D222&lt;=ConversionTable!J$6),ConversionTable!K$6,IF(AND(ConversionTable!D222&gt;=ConversionTable!I$7,ConversionTable!D222&lt;=ConversionTable!J$7),ConversionTable!K$7,IF(AND(ConversionTable!D222&gt;=ScoreRanges!J$8,ConversionTable!D222&lt;=ScoreRanges!K$8),ScoreRanges!L$8,"")))))</f>
        <v>#N/A</v>
      </c>
    </row>
    <row r="223" spans="1:5" x14ac:dyDescent="0.25">
      <c r="A223" s="13" t="str">
        <f>IF(AND(B223&gt;=ScoreRanges!C$4,ConversionTable!B223&lt;=ScoreRanges!D$4),ScoreRanges!E$4,IF(AND(ConversionTable!B223&gt;=ScoreRanges!C$5,ConversionTable!B223&lt;=ScoreRanges!D$5),ScoreRanges!E$5,IF(AND(ConversionTable!B223&gt;=ScoreRanges!C$6,ConversionTable!B223&lt;=ScoreRanges!D$6),ScoreRanges!E$6,IF(AND(ConversionTable!B223&gt;=ScoreRanges!C$7,ConversionTable!B223&lt;=ScoreRanges!D$7),ScoreRanges!E$7,IF(AND(ConversionTable!B223&gt;=ScoreRanges!C$8,ConversionTable!B223&lt;=ScoreRanges!D$8),ScoreRanges!E$8,"")))))</f>
        <v>Needs Improvement</v>
      </c>
      <c r="B223" s="72">
        <f t="shared" si="11"/>
        <v>2.2099999999999969</v>
      </c>
      <c r="C223" s="84" t="e">
        <f t="shared" si="10"/>
        <v>#N/A</v>
      </c>
      <c r="D223" s="72" t="e">
        <f t="shared" si="12"/>
        <v>#N/A</v>
      </c>
      <c r="E223" s="17" t="e">
        <f>IF(AND(D223&gt;=ConversionTable!I$4,ConversionTable!D223&lt;=ConversionTable!J$4),ConversionTable!K$4,IF(AND(ConversionTable!D223&gt;=ConversionTable!I$5,ConversionTable!D223&lt;=ConversionTable!J$5),ConversionTable!K$5,IF(AND(ConversionTable!D223&gt;=ConversionTable!I$6,ConversionTable!D223&lt;=ConversionTable!J$6),ConversionTable!K$6,IF(AND(ConversionTable!D223&gt;=ConversionTable!I$7,ConversionTable!D223&lt;=ConversionTable!J$7),ConversionTable!K$7,IF(AND(ConversionTable!D223&gt;=ScoreRanges!J$8,ConversionTable!D223&lt;=ScoreRanges!K$8),ScoreRanges!L$8,"")))))</f>
        <v>#N/A</v>
      </c>
    </row>
    <row r="224" spans="1:5" x14ac:dyDescent="0.25">
      <c r="A224" s="13" t="str">
        <f>IF(AND(B224&gt;=ScoreRanges!C$4,ConversionTable!B224&lt;=ScoreRanges!D$4),ScoreRanges!E$4,IF(AND(ConversionTable!B224&gt;=ScoreRanges!C$5,ConversionTable!B224&lt;=ScoreRanges!D$5),ScoreRanges!E$5,IF(AND(ConversionTable!B224&gt;=ScoreRanges!C$6,ConversionTable!B224&lt;=ScoreRanges!D$6),ScoreRanges!E$6,IF(AND(ConversionTable!B224&gt;=ScoreRanges!C$7,ConversionTable!B224&lt;=ScoreRanges!D$7),ScoreRanges!E$7,IF(AND(ConversionTable!B224&gt;=ScoreRanges!C$8,ConversionTable!B224&lt;=ScoreRanges!D$8),ScoreRanges!E$8,"")))))</f>
        <v>Needs Improvement</v>
      </c>
      <c r="B224" s="72">
        <f t="shared" si="11"/>
        <v>2.2199999999999966</v>
      </c>
      <c r="C224" s="84" t="e">
        <f t="shared" si="10"/>
        <v>#N/A</v>
      </c>
      <c r="D224" s="72" t="e">
        <f t="shared" si="12"/>
        <v>#N/A</v>
      </c>
      <c r="E224" s="17" t="e">
        <f>IF(AND(D224&gt;=ConversionTable!I$4,ConversionTable!D224&lt;=ConversionTable!J$4),ConversionTable!K$4,IF(AND(ConversionTable!D224&gt;=ConversionTable!I$5,ConversionTable!D224&lt;=ConversionTable!J$5),ConversionTable!K$5,IF(AND(ConversionTable!D224&gt;=ConversionTable!I$6,ConversionTable!D224&lt;=ConversionTable!J$6),ConversionTable!K$6,IF(AND(ConversionTable!D224&gt;=ConversionTable!I$7,ConversionTable!D224&lt;=ConversionTable!J$7),ConversionTable!K$7,IF(AND(ConversionTable!D224&gt;=ScoreRanges!J$8,ConversionTable!D224&lt;=ScoreRanges!K$8),ScoreRanges!L$8,"")))))</f>
        <v>#N/A</v>
      </c>
    </row>
    <row r="225" spans="1:5" x14ac:dyDescent="0.25">
      <c r="A225" s="13" t="str">
        <f>IF(AND(B225&gt;=ScoreRanges!C$4,ConversionTable!B225&lt;=ScoreRanges!D$4),ScoreRanges!E$4,IF(AND(ConversionTable!B225&gt;=ScoreRanges!C$5,ConversionTable!B225&lt;=ScoreRanges!D$5),ScoreRanges!E$5,IF(AND(ConversionTable!B225&gt;=ScoreRanges!C$6,ConversionTable!B225&lt;=ScoreRanges!D$6),ScoreRanges!E$6,IF(AND(ConversionTable!B225&gt;=ScoreRanges!C$7,ConversionTable!B225&lt;=ScoreRanges!D$7),ScoreRanges!E$7,IF(AND(ConversionTable!B225&gt;=ScoreRanges!C$8,ConversionTable!B225&lt;=ScoreRanges!D$8),ScoreRanges!E$8,"")))))</f>
        <v>Needs Improvement</v>
      </c>
      <c r="B225" s="72">
        <f t="shared" si="11"/>
        <v>2.2299999999999964</v>
      </c>
      <c r="C225" s="84" t="e">
        <f t="shared" si="10"/>
        <v>#N/A</v>
      </c>
      <c r="D225" s="72" t="e">
        <f t="shared" si="12"/>
        <v>#N/A</v>
      </c>
      <c r="E225" s="17" t="e">
        <f>IF(AND(D225&gt;=ConversionTable!I$4,ConversionTable!D225&lt;=ConversionTable!J$4),ConversionTable!K$4,IF(AND(ConversionTable!D225&gt;=ConversionTable!I$5,ConversionTable!D225&lt;=ConversionTable!J$5),ConversionTable!K$5,IF(AND(ConversionTable!D225&gt;=ConversionTable!I$6,ConversionTable!D225&lt;=ConversionTable!J$6),ConversionTable!K$6,IF(AND(ConversionTable!D225&gt;=ConversionTable!I$7,ConversionTable!D225&lt;=ConversionTable!J$7),ConversionTable!K$7,IF(AND(ConversionTable!D225&gt;=ScoreRanges!J$8,ConversionTable!D225&lt;=ScoreRanges!K$8),ScoreRanges!L$8,"")))))</f>
        <v>#N/A</v>
      </c>
    </row>
    <row r="226" spans="1:5" x14ac:dyDescent="0.25">
      <c r="A226" s="13" t="str">
        <f>IF(AND(B226&gt;=ScoreRanges!C$4,ConversionTable!B226&lt;=ScoreRanges!D$4),ScoreRanges!E$4,IF(AND(ConversionTable!B226&gt;=ScoreRanges!C$5,ConversionTable!B226&lt;=ScoreRanges!D$5),ScoreRanges!E$5,IF(AND(ConversionTable!B226&gt;=ScoreRanges!C$6,ConversionTable!B226&lt;=ScoreRanges!D$6),ScoreRanges!E$6,IF(AND(ConversionTable!B226&gt;=ScoreRanges!C$7,ConversionTable!B226&lt;=ScoreRanges!D$7),ScoreRanges!E$7,IF(AND(ConversionTable!B226&gt;=ScoreRanges!C$8,ConversionTable!B226&lt;=ScoreRanges!D$8),ScoreRanges!E$8,"")))))</f>
        <v>Needs Improvement</v>
      </c>
      <c r="B226" s="72">
        <f t="shared" si="11"/>
        <v>2.2399999999999962</v>
      </c>
      <c r="C226" s="84" t="e">
        <f t="shared" si="10"/>
        <v>#N/A</v>
      </c>
      <c r="D226" s="72" t="e">
        <f t="shared" si="12"/>
        <v>#N/A</v>
      </c>
      <c r="E226" s="17" t="e">
        <f>IF(AND(D226&gt;=ConversionTable!I$4,ConversionTable!D226&lt;=ConversionTable!J$4),ConversionTable!K$4,IF(AND(ConversionTable!D226&gt;=ConversionTable!I$5,ConversionTable!D226&lt;=ConversionTable!J$5),ConversionTable!K$5,IF(AND(ConversionTable!D226&gt;=ConversionTable!I$6,ConversionTable!D226&lt;=ConversionTable!J$6),ConversionTable!K$6,IF(AND(ConversionTable!D226&gt;=ConversionTable!I$7,ConversionTable!D226&lt;=ConversionTable!J$7),ConversionTable!K$7,IF(AND(ConversionTable!D226&gt;=ScoreRanges!J$8,ConversionTable!D226&lt;=ScoreRanges!K$8),ScoreRanges!L$8,"")))))</f>
        <v>#N/A</v>
      </c>
    </row>
    <row r="227" spans="1:5" x14ac:dyDescent="0.25">
      <c r="A227" s="13" t="str">
        <f>IF(AND(B227&gt;=ScoreRanges!C$4,ConversionTable!B227&lt;=ScoreRanges!D$4),ScoreRanges!E$4,IF(AND(ConversionTable!B227&gt;=ScoreRanges!C$5,ConversionTable!B227&lt;=ScoreRanges!D$5),ScoreRanges!E$5,IF(AND(ConversionTable!B227&gt;=ScoreRanges!C$6,ConversionTable!B227&lt;=ScoreRanges!D$6),ScoreRanges!E$6,IF(AND(ConversionTable!B227&gt;=ScoreRanges!C$7,ConversionTable!B227&lt;=ScoreRanges!D$7),ScoreRanges!E$7,IF(AND(ConversionTable!B227&gt;=ScoreRanges!C$8,ConversionTable!B227&lt;=ScoreRanges!D$8),ScoreRanges!E$8,"")))))</f>
        <v>Needs Improvement</v>
      </c>
      <c r="B227" s="72">
        <f t="shared" si="11"/>
        <v>2.249999999999996</v>
      </c>
      <c r="C227" s="84" t="e">
        <f t="shared" si="10"/>
        <v>#N/A</v>
      </c>
      <c r="D227" s="72" t="e">
        <f t="shared" si="12"/>
        <v>#N/A</v>
      </c>
      <c r="E227" s="17" t="e">
        <f>IF(AND(D227&gt;=ConversionTable!I$4,ConversionTable!D227&lt;=ConversionTable!J$4),ConversionTable!K$4,IF(AND(ConversionTable!D227&gt;=ConversionTable!I$5,ConversionTable!D227&lt;=ConversionTable!J$5),ConversionTable!K$5,IF(AND(ConversionTable!D227&gt;=ConversionTable!I$6,ConversionTable!D227&lt;=ConversionTable!J$6),ConversionTable!K$6,IF(AND(ConversionTable!D227&gt;=ConversionTable!I$7,ConversionTable!D227&lt;=ConversionTable!J$7),ConversionTable!K$7,IF(AND(ConversionTable!D227&gt;=ScoreRanges!J$8,ConversionTable!D227&lt;=ScoreRanges!K$8),ScoreRanges!L$8,"")))))</f>
        <v>#N/A</v>
      </c>
    </row>
    <row r="228" spans="1:5" x14ac:dyDescent="0.25">
      <c r="A228" s="13" t="str">
        <f>IF(AND(B228&gt;=ScoreRanges!C$4,ConversionTable!B228&lt;=ScoreRanges!D$4),ScoreRanges!E$4,IF(AND(ConversionTable!B228&gt;=ScoreRanges!C$5,ConversionTable!B228&lt;=ScoreRanges!D$5),ScoreRanges!E$5,IF(AND(ConversionTable!B228&gt;=ScoreRanges!C$6,ConversionTable!B228&lt;=ScoreRanges!D$6),ScoreRanges!E$6,IF(AND(ConversionTable!B228&gt;=ScoreRanges!C$7,ConversionTable!B228&lt;=ScoreRanges!D$7),ScoreRanges!E$7,IF(AND(ConversionTable!B228&gt;=ScoreRanges!C$8,ConversionTable!B228&lt;=ScoreRanges!D$8),ScoreRanges!E$8,"")))))</f>
        <v>Needs Improvement</v>
      </c>
      <c r="B228" s="72">
        <f t="shared" si="11"/>
        <v>2.2599999999999958</v>
      </c>
      <c r="C228" s="84" t="e">
        <f t="shared" si="10"/>
        <v>#N/A</v>
      </c>
      <c r="D228" s="72" t="e">
        <f t="shared" si="12"/>
        <v>#N/A</v>
      </c>
      <c r="E228" s="17" t="e">
        <f>IF(AND(D228&gt;=ConversionTable!I$4,ConversionTable!D228&lt;=ConversionTable!J$4),ConversionTable!K$4,IF(AND(ConversionTable!D228&gt;=ConversionTable!I$5,ConversionTable!D228&lt;=ConversionTable!J$5),ConversionTable!K$5,IF(AND(ConversionTable!D228&gt;=ConversionTable!I$6,ConversionTable!D228&lt;=ConversionTable!J$6),ConversionTable!K$6,IF(AND(ConversionTable!D228&gt;=ConversionTable!I$7,ConversionTable!D228&lt;=ConversionTable!J$7),ConversionTable!K$7,IF(AND(ConversionTable!D228&gt;=ScoreRanges!J$8,ConversionTable!D228&lt;=ScoreRanges!K$8),ScoreRanges!L$8,"")))))</f>
        <v>#N/A</v>
      </c>
    </row>
    <row r="229" spans="1:5" x14ac:dyDescent="0.25">
      <c r="A229" s="13" t="str">
        <f>IF(AND(B229&gt;=ScoreRanges!C$4,ConversionTable!B229&lt;=ScoreRanges!D$4),ScoreRanges!E$4,IF(AND(ConversionTable!B229&gt;=ScoreRanges!C$5,ConversionTable!B229&lt;=ScoreRanges!D$5),ScoreRanges!E$5,IF(AND(ConversionTable!B229&gt;=ScoreRanges!C$6,ConversionTable!B229&lt;=ScoreRanges!D$6),ScoreRanges!E$6,IF(AND(ConversionTable!B229&gt;=ScoreRanges!C$7,ConversionTable!B229&lt;=ScoreRanges!D$7),ScoreRanges!E$7,IF(AND(ConversionTable!B229&gt;=ScoreRanges!C$8,ConversionTable!B229&lt;=ScoreRanges!D$8),ScoreRanges!E$8,"")))))</f>
        <v>Needs Improvement</v>
      </c>
      <c r="B229" s="72">
        <f t="shared" si="11"/>
        <v>2.2699999999999956</v>
      </c>
      <c r="C229" s="84" t="e">
        <f t="shared" si="10"/>
        <v>#N/A</v>
      </c>
      <c r="D229" s="72" t="e">
        <f t="shared" si="12"/>
        <v>#N/A</v>
      </c>
      <c r="E229" s="17" t="e">
        <f>IF(AND(D229&gt;=ConversionTable!I$4,ConversionTable!D229&lt;=ConversionTable!J$4),ConversionTable!K$4,IF(AND(ConversionTable!D229&gt;=ConversionTable!I$5,ConversionTable!D229&lt;=ConversionTable!J$5),ConversionTable!K$5,IF(AND(ConversionTable!D229&gt;=ConversionTable!I$6,ConversionTable!D229&lt;=ConversionTable!J$6),ConversionTable!K$6,IF(AND(ConversionTable!D229&gt;=ConversionTable!I$7,ConversionTable!D229&lt;=ConversionTable!J$7),ConversionTable!K$7,IF(AND(ConversionTable!D229&gt;=ScoreRanges!J$8,ConversionTable!D229&lt;=ScoreRanges!K$8),ScoreRanges!L$8,"")))))</f>
        <v>#N/A</v>
      </c>
    </row>
    <row r="230" spans="1:5" x14ac:dyDescent="0.25">
      <c r="A230" s="13" t="str">
        <f>IF(AND(B230&gt;=ScoreRanges!C$4,ConversionTable!B230&lt;=ScoreRanges!D$4),ScoreRanges!E$4,IF(AND(ConversionTable!B230&gt;=ScoreRanges!C$5,ConversionTable!B230&lt;=ScoreRanges!D$5),ScoreRanges!E$5,IF(AND(ConversionTable!B230&gt;=ScoreRanges!C$6,ConversionTable!B230&lt;=ScoreRanges!D$6),ScoreRanges!E$6,IF(AND(ConversionTable!B230&gt;=ScoreRanges!C$7,ConversionTable!B230&lt;=ScoreRanges!D$7),ScoreRanges!E$7,IF(AND(ConversionTable!B230&gt;=ScoreRanges!C$8,ConversionTable!B230&lt;=ScoreRanges!D$8),ScoreRanges!E$8,"")))))</f>
        <v>Needs Improvement</v>
      </c>
      <c r="B230" s="72">
        <f t="shared" si="11"/>
        <v>2.2799999999999954</v>
      </c>
      <c r="C230" s="84" t="e">
        <f t="shared" si="10"/>
        <v>#N/A</v>
      </c>
      <c r="D230" s="72" t="e">
        <f t="shared" si="12"/>
        <v>#N/A</v>
      </c>
      <c r="E230" s="17" t="e">
        <f>IF(AND(D230&gt;=ConversionTable!I$4,ConversionTable!D230&lt;=ConversionTable!J$4),ConversionTable!K$4,IF(AND(ConversionTable!D230&gt;=ConversionTable!I$5,ConversionTable!D230&lt;=ConversionTable!J$5),ConversionTable!K$5,IF(AND(ConversionTable!D230&gt;=ConversionTable!I$6,ConversionTable!D230&lt;=ConversionTable!J$6),ConversionTable!K$6,IF(AND(ConversionTable!D230&gt;=ConversionTable!I$7,ConversionTable!D230&lt;=ConversionTable!J$7),ConversionTable!K$7,IF(AND(ConversionTable!D230&gt;=ScoreRanges!J$8,ConversionTable!D230&lt;=ScoreRanges!K$8),ScoreRanges!L$8,"")))))</f>
        <v>#N/A</v>
      </c>
    </row>
    <row r="231" spans="1:5" x14ac:dyDescent="0.25">
      <c r="A231" s="13" t="str">
        <f>IF(AND(B231&gt;=ScoreRanges!C$4,ConversionTable!B231&lt;=ScoreRanges!D$4),ScoreRanges!E$4,IF(AND(ConversionTable!B231&gt;=ScoreRanges!C$5,ConversionTable!B231&lt;=ScoreRanges!D$5),ScoreRanges!E$5,IF(AND(ConversionTable!B231&gt;=ScoreRanges!C$6,ConversionTable!B231&lt;=ScoreRanges!D$6),ScoreRanges!E$6,IF(AND(ConversionTable!B231&gt;=ScoreRanges!C$7,ConversionTable!B231&lt;=ScoreRanges!D$7),ScoreRanges!E$7,IF(AND(ConversionTable!B231&gt;=ScoreRanges!C$8,ConversionTable!B231&lt;=ScoreRanges!D$8),ScoreRanges!E$8,"")))))</f>
        <v>Needs Improvement</v>
      </c>
      <c r="B231" s="72">
        <f t="shared" si="11"/>
        <v>2.2899999999999952</v>
      </c>
      <c r="C231" s="84" t="e">
        <f t="shared" si="10"/>
        <v>#N/A</v>
      </c>
      <c r="D231" s="72" t="e">
        <f t="shared" si="12"/>
        <v>#N/A</v>
      </c>
      <c r="E231" s="17" t="e">
        <f>IF(AND(D231&gt;=ConversionTable!I$4,ConversionTable!D231&lt;=ConversionTable!J$4),ConversionTable!K$4,IF(AND(ConversionTable!D231&gt;=ConversionTable!I$5,ConversionTable!D231&lt;=ConversionTable!J$5),ConversionTable!K$5,IF(AND(ConversionTable!D231&gt;=ConversionTable!I$6,ConversionTable!D231&lt;=ConversionTable!J$6),ConversionTable!K$6,IF(AND(ConversionTable!D231&gt;=ConversionTable!I$7,ConversionTable!D231&lt;=ConversionTable!J$7),ConversionTable!K$7,IF(AND(ConversionTable!D231&gt;=ScoreRanges!J$8,ConversionTable!D231&lt;=ScoreRanges!K$8),ScoreRanges!L$8,"")))))</f>
        <v>#N/A</v>
      </c>
    </row>
    <row r="232" spans="1:5" x14ac:dyDescent="0.25">
      <c r="A232" s="13" t="str">
        <f>IF(AND(B232&gt;=ScoreRanges!C$4,ConversionTable!B232&lt;=ScoreRanges!D$4),ScoreRanges!E$4,IF(AND(ConversionTable!B232&gt;=ScoreRanges!C$5,ConversionTable!B232&lt;=ScoreRanges!D$5),ScoreRanges!E$5,IF(AND(ConversionTable!B232&gt;=ScoreRanges!C$6,ConversionTable!B232&lt;=ScoreRanges!D$6),ScoreRanges!E$6,IF(AND(ConversionTable!B232&gt;=ScoreRanges!C$7,ConversionTable!B232&lt;=ScoreRanges!D$7),ScoreRanges!E$7,IF(AND(ConversionTable!B232&gt;=ScoreRanges!C$8,ConversionTable!B232&lt;=ScoreRanges!D$8),ScoreRanges!E$8,"")))))</f>
        <v>Needs Improvement</v>
      </c>
      <c r="B232" s="72">
        <v>2.2999999999999998</v>
      </c>
      <c r="C232" s="84" t="e">
        <f t="shared" si="10"/>
        <v>#N/A</v>
      </c>
      <c r="D232" s="72" t="e">
        <f t="shared" si="12"/>
        <v>#N/A</v>
      </c>
      <c r="E232" s="17" t="e">
        <f>IF(AND(D232&gt;=ConversionTable!I$4,ConversionTable!D232&lt;=ConversionTable!J$4),ConversionTable!K$4,IF(AND(ConversionTable!D232&gt;=ConversionTable!I$5,ConversionTable!D232&lt;=ConversionTable!J$5),ConversionTable!K$5,IF(AND(ConversionTable!D232&gt;=ConversionTable!I$6,ConversionTable!D232&lt;=ConversionTable!J$6),ConversionTable!K$6,IF(AND(ConversionTable!D232&gt;=ConversionTable!I$7,ConversionTable!D232&lt;=ConversionTable!J$7),ConversionTable!K$7,IF(AND(ConversionTable!D232&gt;=ScoreRanges!J$8,ConversionTable!D232&lt;=ScoreRanges!K$8),ScoreRanges!L$8,"")))))</f>
        <v>#N/A</v>
      </c>
    </row>
    <row r="233" spans="1:5" x14ac:dyDescent="0.25">
      <c r="A233" s="13" t="str">
        <f>IF(AND(B233&gt;=ScoreRanges!C$4,ConversionTable!B233&lt;=ScoreRanges!D$4),ScoreRanges!E$4,IF(AND(ConversionTable!B233&gt;=ScoreRanges!C$5,ConversionTable!B233&lt;=ScoreRanges!D$5),ScoreRanges!E$5,IF(AND(ConversionTable!B233&gt;=ScoreRanges!C$6,ConversionTable!B233&lt;=ScoreRanges!D$6),ScoreRanges!E$6,IF(AND(ConversionTable!B233&gt;=ScoreRanges!C$7,ConversionTable!B233&lt;=ScoreRanges!D$7),ScoreRanges!E$7,IF(AND(ConversionTable!B233&gt;=ScoreRanges!C$8,ConversionTable!B233&lt;=ScoreRanges!D$8),ScoreRanges!E$8,"")))))</f>
        <v>Needs Improvement</v>
      </c>
      <c r="B233" s="72">
        <f t="shared" si="11"/>
        <v>2.3099999999999996</v>
      </c>
      <c r="C233" s="84" t="e">
        <f t="shared" si="10"/>
        <v>#N/A</v>
      </c>
      <c r="D233" s="72" t="e">
        <f t="shared" si="12"/>
        <v>#N/A</v>
      </c>
      <c r="E233" s="17" t="e">
        <f>IF(AND(D233&gt;=ConversionTable!I$4,ConversionTable!D233&lt;=ConversionTable!J$4),ConversionTable!K$4,IF(AND(ConversionTable!D233&gt;=ConversionTable!I$5,ConversionTable!D233&lt;=ConversionTable!J$5),ConversionTable!K$5,IF(AND(ConversionTable!D233&gt;=ConversionTable!I$6,ConversionTable!D233&lt;=ConversionTable!J$6),ConversionTable!K$6,IF(AND(ConversionTable!D233&gt;=ConversionTable!I$7,ConversionTable!D233&lt;=ConversionTable!J$7),ConversionTable!K$7,IF(AND(ConversionTable!D233&gt;=ScoreRanges!J$8,ConversionTable!D233&lt;=ScoreRanges!K$8),ScoreRanges!L$8,"")))))</f>
        <v>#N/A</v>
      </c>
    </row>
    <row r="234" spans="1:5" x14ac:dyDescent="0.25">
      <c r="A234" s="13" t="str">
        <f>IF(AND(B234&gt;=ScoreRanges!C$4,ConversionTable!B234&lt;=ScoreRanges!D$4),ScoreRanges!E$4,IF(AND(ConversionTable!B234&gt;=ScoreRanges!C$5,ConversionTable!B234&lt;=ScoreRanges!D$5),ScoreRanges!E$5,IF(AND(ConversionTable!B234&gt;=ScoreRanges!C$6,ConversionTable!B234&lt;=ScoreRanges!D$6),ScoreRanges!E$6,IF(AND(ConversionTable!B234&gt;=ScoreRanges!C$7,ConversionTable!B234&lt;=ScoreRanges!D$7),ScoreRanges!E$7,IF(AND(ConversionTable!B234&gt;=ScoreRanges!C$8,ConversionTable!B234&lt;=ScoreRanges!D$8),ScoreRanges!E$8,"")))))</f>
        <v>Needs Improvement</v>
      </c>
      <c r="B234" s="72">
        <f t="shared" si="11"/>
        <v>2.3199999999999994</v>
      </c>
      <c r="C234" s="84" t="e">
        <f t="shared" si="10"/>
        <v>#N/A</v>
      </c>
      <c r="D234" s="72" t="e">
        <f t="shared" si="12"/>
        <v>#N/A</v>
      </c>
      <c r="E234" s="17" t="e">
        <f>IF(AND(D234&gt;=ConversionTable!I$4,ConversionTable!D234&lt;=ConversionTable!J$4),ConversionTable!K$4,IF(AND(ConversionTable!D234&gt;=ConversionTable!I$5,ConversionTable!D234&lt;=ConversionTable!J$5),ConversionTable!K$5,IF(AND(ConversionTable!D234&gt;=ConversionTable!I$6,ConversionTable!D234&lt;=ConversionTable!J$6),ConversionTable!K$6,IF(AND(ConversionTable!D234&gt;=ConversionTable!I$7,ConversionTable!D234&lt;=ConversionTable!J$7),ConversionTable!K$7,IF(AND(ConversionTable!D234&gt;=ScoreRanges!J$8,ConversionTable!D234&lt;=ScoreRanges!K$8),ScoreRanges!L$8,"")))))</f>
        <v>#N/A</v>
      </c>
    </row>
    <row r="235" spans="1:5" x14ac:dyDescent="0.25">
      <c r="A235" s="13" t="str">
        <f>IF(AND(B235&gt;=ScoreRanges!C$4,ConversionTable!B235&lt;=ScoreRanges!D$4),ScoreRanges!E$4,IF(AND(ConversionTable!B235&gt;=ScoreRanges!C$5,ConversionTable!B235&lt;=ScoreRanges!D$5),ScoreRanges!E$5,IF(AND(ConversionTable!B235&gt;=ScoreRanges!C$6,ConversionTable!B235&lt;=ScoreRanges!D$6),ScoreRanges!E$6,IF(AND(ConversionTable!B235&gt;=ScoreRanges!C$7,ConversionTable!B235&lt;=ScoreRanges!D$7),ScoreRanges!E$7,IF(AND(ConversionTable!B235&gt;=ScoreRanges!C$8,ConversionTable!B235&lt;=ScoreRanges!D$8),ScoreRanges!E$8,"")))))</f>
        <v>Needs Improvement</v>
      </c>
      <c r="B235" s="72">
        <f t="shared" si="11"/>
        <v>2.3299999999999992</v>
      </c>
      <c r="C235" s="84" t="e">
        <f t="shared" si="10"/>
        <v>#N/A</v>
      </c>
      <c r="D235" s="72" t="e">
        <f t="shared" si="12"/>
        <v>#N/A</v>
      </c>
      <c r="E235" s="17" t="e">
        <f>IF(AND(D235&gt;=ConversionTable!I$4,ConversionTable!D235&lt;=ConversionTable!J$4),ConversionTable!K$4,IF(AND(ConversionTable!D235&gt;=ConversionTable!I$5,ConversionTable!D235&lt;=ConversionTable!J$5),ConversionTable!K$5,IF(AND(ConversionTable!D235&gt;=ConversionTable!I$6,ConversionTable!D235&lt;=ConversionTable!J$6),ConversionTable!K$6,IF(AND(ConversionTable!D235&gt;=ConversionTable!I$7,ConversionTable!D235&lt;=ConversionTable!J$7),ConversionTable!K$7,IF(AND(ConversionTable!D235&gt;=ScoreRanges!J$8,ConversionTable!D235&lt;=ScoreRanges!K$8),ScoreRanges!L$8,"")))))</f>
        <v>#N/A</v>
      </c>
    </row>
    <row r="236" spans="1:5" x14ac:dyDescent="0.25">
      <c r="A236" s="13" t="str">
        <f>IF(AND(B236&gt;=ScoreRanges!C$4,ConversionTable!B236&lt;=ScoreRanges!D$4),ScoreRanges!E$4,IF(AND(ConversionTable!B236&gt;=ScoreRanges!C$5,ConversionTable!B236&lt;=ScoreRanges!D$5),ScoreRanges!E$5,IF(AND(ConversionTable!B236&gt;=ScoreRanges!C$6,ConversionTable!B236&lt;=ScoreRanges!D$6),ScoreRanges!E$6,IF(AND(ConversionTable!B236&gt;=ScoreRanges!C$7,ConversionTable!B236&lt;=ScoreRanges!D$7),ScoreRanges!E$7,IF(AND(ConversionTable!B236&gt;=ScoreRanges!C$8,ConversionTable!B236&lt;=ScoreRanges!D$8),ScoreRanges!E$8,"")))))</f>
        <v>Needs Improvement</v>
      </c>
      <c r="B236" s="72">
        <f t="shared" si="11"/>
        <v>2.339999999999999</v>
      </c>
      <c r="C236" s="84" t="e">
        <f t="shared" si="10"/>
        <v>#N/A</v>
      </c>
      <c r="D236" s="72" t="e">
        <f t="shared" si="12"/>
        <v>#N/A</v>
      </c>
      <c r="E236" s="17" t="e">
        <f>IF(AND(D236&gt;=ConversionTable!I$4,ConversionTable!D236&lt;=ConversionTable!J$4),ConversionTable!K$4,IF(AND(ConversionTable!D236&gt;=ConversionTable!I$5,ConversionTable!D236&lt;=ConversionTable!J$5),ConversionTable!K$5,IF(AND(ConversionTable!D236&gt;=ConversionTable!I$6,ConversionTable!D236&lt;=ConversionTable!J$6),ConversionTable!K$6,IF(AND(ConversionTable!D236&gt;=ConversionTable!I$7,ConversionTable!D236&lt;=ConversionTable!J$7),ConversionTable!K$7,IF(AND(ConversionTable!D236&gt;=ScoreRanges!J$8,ConversionTable!D236&lt;=ScoreRanges!K$8),ScoreRanges!L$8,"")))))</f>
        <v>#N/A</v>
      </c>
    </row>
    <row r="237" spans="1:5" x14ac:dyDescent="0.25">
      <c r="A237" s="13" t="str">
        <f>IF(AND(B237&gt;=ScoreRanges!C$4,ConversionTable!B237&lt;=ScoreRanges!D$4),ScoreRanges!E$4,IF(AND(ConversionTable!B237&gt;=ScoreRanges!C$5,ConversionTable!B237&lt;=ScoreRanges!D$5),ScoreRanges!E$5,IF(AND(ConversionTable!B237&gt;=ScoreRanges!C$6,ConversionTable!B237&lt;=ScoreRanges!D$6),ScoreRanges!E$6,IF(AND(ConversionTable!B237&gt;=ScoreRanges!C$7,ConversionTable!B237&lt;=ScoreRanges!D$7),ScoreRanges!E$7,IF(AND(ConversionTable!B237&gt;=ScoreRanges!C$8,ConversionTable!B237&lt;=ScoreRanges!D$8),ScoreRanges!E$8,"")))))</f>
        <v>Needs Improvement</v>
      </c>
      <c r="B237" s="72">
        <f t="shared" si="11"/>
        <v>2.3499999999999988</v>
      </c>
      <c r="C237" s="84" t="e">
        <f t="shared" si="10"/>
        <v>#N/A</v>
      </c>
      <c r="D237" s="72" t="e">
        <f t="shared" si="12"/>
        <v>#N/A</v>
      </c>
      <c r="E237" s="17" t="e">
        <f>IF(AND(D237&gt;=ConversionTable!I$4,ConversionTable!D237&lt;=ConversionTable!J$4),ConversionTable!K$4,IF(AND(ConversionTable!D237&gt;=ConversionTable!I$5,ConversionTable!D237&lt;=ConversionTable!J$5),ConversionTable!K$5,IF(AND(ConversionTable!D237&gt;=ConversionTable!I$6,ConversionTable!D237&lt;=ConversionTable!J$6),ConversionTable!K$6,IF(AND(ConversionTable!D237&gt;=ConversionTable!I$7,ConversionTable!D237&lt;=ConversionTable!J$7),ConversionTable!K$7,IF(AND(ConversionTable!D237&gt;=ScoreRanges!J$8,ConversionTable!D237&lt;=ScoreRanges!K$8),ScoreRanges!L$8,"")))))</f>
        <v>#N/A</v>
      </c>
    </row>
    <row r="238" spans="1:5" x14ac:dyDescent="0.25">
      <c r="A238" s="13" t="str">
        <f>IF(AND(B238&gt;=ScoreRanges!C$4,ConversionTable!B238&lt;=ScoreRanges!D$4),ScoreRanges!E$4,IF(AND(ConversionTable!B238&gt;=ScoreRanges!C$5,ConversionTable!B238&lt;=ScoreRanges!D$5),ScoreRanges!E$5,IF(AND(ConversionTable!B238&gt;=ScoreRanges!C$6,ConversionTable!B238&lt;=ScoreRanges!D$6),ScoreRanges!E$6,IF(AND(ConversionTable!B238&gt;=ScoreRanges!C$7,ConversionTable!B238&lt;=ScoreRanges!D$7),ScoreRanges!E$7,IF(AND(ConversionTable!B238&gt;=ScoreRanges!C$8,ConversionTable!B238&lt;=ScoreRanges!D$8),ScoreRanges!E$8,"")))))</f>
        <v>Needs Improvement</v>
      </c>
      <c r="B238" s="72">
        <f t="shared" si="11"/>
        <v>2.3599999999999985</v>
      </c>
      <c r="C238" s="84" t="e">
        <f t="shared" si="10"/>
        <v>#N/A</v>
      </c>
      <c r="D238" s="72" t="e">
        <f t="shared" si="12"/>
        <v>#N/A</v>
      </c>
      <c r="E238" s="17" t="e">
        <f>IF(AND(D238&gt;=ConversionTable!I$4,ConversionTable!D238&lt;=ConversionTable!J$4),ConversionTable!K$4,IF(AND(ConversionTable!D238&gt;=ConversionTable!I$5,ConversionTable!D238&lt;=ConversionTable!J$5),ConversionTable!K$5,IF(AND(ConversionTable!D238&gt;=ConversionTable!I$6,ConversionTable!D238&lt;=ConversionTable!J$6),ConversionTable!K$6,IF(AND(ConversionTable!D238&gt;=ConversionTable!I$7,ConversionTable!D238&lt;=ConversionTable!J$7),ConversionTable!K$7,IF(AND(ConversionTable!D238&gt;=ScoreRanges!J$8,ConversionTable!D238&lt;=ScoreRanges!K$8),ScoreRanges!L$8,"")))))</f>
        <v>#N/A</v>
      </c>
    </row>
    <row r="239" spans="1:5" x14ac:dyDescent="0.25">
      <c r="A239" s="13" t="str">
        <f>IF(AND(B239&gt;=ScoreRanges!C$4,ConversionTable!B239&lt;=ScoreRanges!D$4),ScoreRanges!E$4,IF(AND(ConversionTable!B239&gt;=ScoreRanges!C$5,ConversionTable!B239&lt;=ScoreRanges!D$5),ScoreRanges!E$5,IF(AND(ConversionTable!B239&gt;=ScoreRanges!C$6,ConversionTable!B239&lt;=ScoreRanges!D$6),ScoreRanges!E$6,IF(AND(ConversionTable!B239&gt;=ScoreRanges!C$7,ConversionTable!B239&lt;=ScoreRanges!D$7),ScoreRanges!E$7,IF(AND(ConversionTable!B239&gt;=ScoreRanges!C$8,ConversionTable!B239&lt;=ScoreRanges!D$8),ScoreRanges!E$8,"")))))</f>
        <v>Needs Improvement</v>
      </c>
      <c r="B239" s="72">
        <f t="shared" si="11"/>
        <v>2.3699999999999983</v>
      </c>
      <c r="C239" s="84" t="e">
        <f t="shared" si="10"/>
        <v>#N/A</v>
      </c>
      <c r="D239" s="72" t="e">
        <f t="shared" si="12"/>
        <v>#N/A</v>
      </c>
      <c r="E239" s="17" t="e">
        <f>IF(AND(D239&gt;=ConversionTable!I$4,ConversionTable!D239&lt;=ConversionTable!J$4),ConversionTable!K$4,IF(AND(ConversionTable!D239&gt;=ConversionTable!I$5,ConversionTable!D239&lt;=ConversionTable!J$5),ConversionTable!K$5,IF(AND(ConversionTable!D239&gt;=ConversionTable!I$6,ConversionTable!D239&lt;=ConversionTable!J$6),ConversionTable!K$6,IF(AND(ConversionTable!D239&gt;=ConversionTable!I$7,ConversionTable!D239&lt;=ConversionTable!J$7),ConversionTable!K$7,IF(AND(ConversionTable!D239&gt;=ScoreRanges!J$8,ConversionTable!D239&lt;=ScoreRanges!K$8),ScoreRanges!L$8,"")))))</f>
        <v>#N/A</v>
      </c>
    </row>
    <row r="240" spans="1:5" x14ac:dyDescent="0.25">
      <c r="A240" s="13" t="str">
        <f>IF(AND(B240&gt;=ScoreRanges!C$4,ConversionTable!B240&lt;=ScoreRanges!D$4),ScoreRanges!E$4,IF(AND(ConversionTable!B240&gt;=ScoreRanges!C$5,ConversionTable!B240&lt;=ScoreRanges!D$5),ScoreRanges!E$5,IF(AND(ConversionTable!B240&gt;=ScoreRanges!C$6,ConversionTable!B240&lt;=ScoreRanges!D$6),ScoreRanges!E$6,IF(AND(ConversionTable!B240&gt;=ScoreRanges!C$7,ConversionTable!B240&lt;=ScoreRanges!D$7),ScoreRanges!E$7,IF(AND(ConversionTable!B240&gt;=ScoreRanges!C$8,ConversionTable!B240&lt;=ScoreRanges!D$8),ScoreRanges!E$8,"")))))</f>
        <v>Needs Improvement</v>
      </c>
      <c r="B240" s="72">
        <f t="shared" si="11"/>
        <v>2.3799999999999981</v>
      </c>
      <c r="C240" s="84" t="e">
        <f t="shared" si="10"/>
        <v>#N/A</v>
      </c>
      <c r="D240" s="72" t="e">
        <f t="shared" si="12"/>
        <v>#N/A</v>
      </c>
      <c r="E240" s="17" t="e">
        <f>IF(AND(D240&gt;=ConversionTable!I$4,ConversionTable!D240&lt;=ConversionTable!J$4),ConversionTable!K$4,IF(AND(ConversionTable!D240&gt;=ConversionTable!I$5,ConversionTable!D240&lt;=ConversionTable!J$5),ConversionTable!K$5,IF(AND(ConversionTable!D240&gt;=ConversionTable!I$6,ConversionTable!D240&lt;=ConversionTable!J$6),ConversionTable!K$6,IF(AND(ConversionTable!D240&gt;=ConversionTable!I$7,ConversionTable!D240&lt;=ConversionTable!J$7),ConversionTable!K$7,IF(AND(ConversionTable!D240&gt;=ScoreRanges!J$8,ConversionTable!D240&lt;=ScoreRanges!K$8),ScoreRanges!L$8,"")))))</f>
        <v>#N/A</v>
      </c>
    </row>
    <row r="241" spans="1:5" x14ac:dyDescent="0.25">
      <c r="A241" s="13" t="str">
        <f>IF(AND(B241&gt;=ScoreRanges!C$4,ConversionTable!B241&lt;=ScoreRanges!D$4),ScoreRanges!E$4,IF(AND(ConversionTable!B241&gt;=ScoreRanges!C$5,ConversionTable!B241&lt;=ScoreRanges!D$5),ScoreRanges!E$5,IF(AND(ConversionTable!B241&gt;=ScoreRanges!C$6,ConversionTable!B241&lt;=ScoreRanges!D$6),ScoreRanges!E$6,IF(AND(ConversionTable!B241&gt;=ScoreRanges!C$7,ConversionTable!B241&lt;=ScoreRanges!D$7),ScoreRanges!E$7,IF(AND(ConversionTable!B241&gt;=ScoreRanges!C$8,ConversionTable!B241&lt;=ScoreRanges!D$8),ScoreRanges!E$8,"")))))</f>
        <v>Needs Improvement</v>
      </c>
      <c r="B241" s="72">
        <f t="shared" si="11"/>
        <v>2.3899999999999979</v>
      </c>
      <c r="C241" s="84" t="e">
        <f t="shared" si="10"/>
        <v>#N/A</v>
      </c>
      <c r="D241" s="72" t="e">
        <f t="shared" si="12"/>
        <v>#N/A</v>
      </c>
      <c r="E241" s="17" t="e">
        <f>IF(AND(D241&gt;=ConversionTable!I$4,ConversionTable!D241&lt;=ConversionTable!J$4),ConversionTable!K$4,IF(AND(ConversionTable!D241&gt;=ConversionTable!I$5,ConversionTable!D241&lt;=ConversionTable!J$5),ConversionTable!K$5,IF(AND(ConversionTable!D241&gt;=ConversionTable!I$6,ConversionTable!D241&lt;=ConversionTable!J$6),ConversionTable!K$6,IF(AND(ConversionTable!D241&gt;=ConversionTable!I$7,ConversionTable!D241&lt;=ConversionTable!J$7),ConversionTable!K$7,IF(AND(ConversionTable!D241&gt;=ScoreRanges!J$8,ConversionTable!D241&lt;=ScoreRanges!K$8),ScoreRanges!L$8,"")))))</f>
        <v>#N/A</v>
      </c>
    </row>
    <row r="242" spans="1:5" x14ac:dyDescent="0.25">
      <c r="A242" s="13" t="str">
        <f>IF(AND(B242&gt;=ScoreRanges!C$4,ConversionTable!B242&lt;=ScoreRanges!D$4),ScoreRanges!E$4,IF(AND(ConversionTable!B242&gt;=ScoreRanges!C$5,ConversionTable!B242&lt;=ScoreRanges!D$5),ScoreRanges!E$5,IF(AND(ConversionTable!B242&gt;=ScoreRanges!C$6,ConversionTable!B242&lt;=ScoreRanges!D$6),ScoreRanges!E$6,IF(AND(ConversionTable!B242&gt;=ScoreRanges!C$7,ConversionTable!B242&lt;=ScoreRanges!D$7),ScoreRanges!E$7,IF(AND(ConversionTable!B242&gt;=ScoreRanges!C$8,ConversionTable!B242&lt;=ScoreRanges!D$8),ScoreRanges!E$8,"")))))</f>
        <v>Needs Improvement</v>
      </c>
      <c r="B242" s="72">
        <f t="shared" si="11"/>
        <v>2.3999999999999977</v>
      </c>
      <c r="C242" s="84" t="e">
        <f t="shared" si="10"/>
        <v>#N/A</v>
      </c>
      <c r="D242" s="72" t="e">
        <f t="shared" si="12"/>
        <v>#N/A</v>
      </c>
      <c r="E242" s="17" t="e">
        <f>IF(AND(D242&gt;=ConversionTable!I$4,ConversionTable!D242&lt;=ConversionTable!J$4),ConversionTable!K$4,IF(AND(ConversionTable!D242&gt;=ConversionTable!I$5,ConversionTable!D242&lt;=ConversionTable!J$5),ConversionTable!K$5,IF(AND(ConversionTable!D242&gt;=ConversionTable!I$6,ConversionTable!D242&lt;=ConversionTable!J$6),ConversionTable!K$6,IF(AND(ConversionTable!D242&gt;=ConversionTable!I$7,ConversionTable!D242&lt;=ConversionTable!J$7),ConversionTable!K$7,IF(AND(ConversionTable!D242&gt;=ScoreRanges!J$8,ConversionTable!D242&lt;=ScoreRanges!K$8),ScoreRanges!L$8,"")))))</f>
        <v>#N/A</v>
      </c>
    </row>
    <row r="243" spans="1:5" x14ac:dyDescent="0.25">
      <c r="A243" s="13" t="str">
        <f>IF(AND(B243&gt;=ScoreRanges!C$4,ConversionTable!B243&lt;=ScoreRanges!D$4),ScoreRanges!E$4,IF(AND(ConversionTable!B243&gt;=ScoreRanges!C$5,ConversionTable!B243&lt;=ScoreRanges!D$5),ScoreRanges!E$5,IF(AND(ConversionTable!B243&gt;=ScoreRanges!C$6,ConversionTable!B243&lt;=ScoreRanges!D$6),ScoreRanges!E$6,IF(AND(ConversionTable!B243&gt;=ScoreRanges!C$7,ConversionTable!B243&lt;=ScoreRanges!D$7),ScoreRanges!E$7,IF(AND(ConversionTable!B243&gt;=ScoreRanges!C$8,ConversionTable!B243&lt;=ScoreRanges!D$8),ScoreRanges!E$8,"")))))</f>
        <v>Needs Improvement</v>
      </c>
      <c r="B243" s="72">
        <f t="shared" si="11"/>
        <v>2.4099999999999975</v>
      </c>
      <c r="C243" s="84" t="e">
        <f t="shared" si="10"/>
        <v>#N/A</v>
      </c>
      <c r="D243" s="72" t="e">
        <f t="shared" si="12"/>
        <v>#N/A</v>
      </c>
      <c r="E243" s="17" t="e">
        <f>IF(AND(D243&gt;=ConversionTable!I$4,ConversionTable!D243&lt;=ConversionTable!J$4),ConversionTable!K$4,IF(AND(ConversionTable!D243&gt;=ConversionTable!I$5,ConversionTable!D243&lt;=ConversionTable!J$5),ConversionTable!K$5,IF(AND(ConversionTable!D243&gt;=ConversionTable!I$6,ConversionTable!D243&lt;=ConversionTable!J$6),ConversionTable!K$6,IF(AND(ConversionTable!D243&gt;=ConversionTable!I$7,ConversionTable!D243&lt;=ConversionTable!J$7),ConversionTable!K$7,IF(AND(ConversionTable!D243&gt;=ScoreRanges!J$8,ConversionTable!D243&lt;=ScoreRanges!K$8),ScoreRanges!L$8,"")))))</f>
        <v>#N/A</v>
      </c>
    </row>
    <row r="244" spans="1:5" x14ac:dyDescent="0.25">
      <c r="A244" s="13" t="str">
        <f>IF(AND(B244&gt;=ScoreRanges!C$4,ConversionTable!B244&lt;=ScoreRanges!D$4),ScoreRanges!E$4,IF(AND(ConversionTable!B244&gt;=ScoreRanges!C$5,ConversionTable!B244&lt;=ScoreRanges!D$5),ScoreRanges!E$5,IF(AND(ConversionTable!B244&gt;=ScoreRanges!C$6,ConversionTable!B244&lt;=ScoreRanges!D$6),ScoreRanges!E$6,IF(AND(ConversionTable!B244&gt;=ScoreRanges!C$7,ConversionTable!B244&lt;=ScoreRanges!D$7),ScoreRanges!E$7,IF(AND(ConversionTable!B244&gt;=ScoreRanges!C$8,ConversionTable!B244&lt;=ScoreRanges!D$8),ScoreRanges!E$8,"")))))</f>
        <v>Needs Improvement</v>
      </c>
      <c r="B244" s="72">
        <f t="shared" si="11"/>
        <v>2.4199999999999973</v>
      </c>
      <c r="C244" s="84" t="e">
        <f t="shared" si="10"/>
        <v>#N/A</v>
      </c>
      <c r="D244" s="72" t="e">
        <f t="shared" si="12"/>
        <v>#N/A</v>
      </c>
      <c r="E244" s="17" t="e">
        <f>IF(AND(D244&gt;=ConversionTable!I$4,ConversionTable!D244&lt;=ConversionTable!J$4),ConversionTable!K$4,IF(AND(ConversionTable!D244&gt;=ConversionTable!I$5,ConversionTable!D244&lt;=ConversionTable!J$5),ConversionTable!K$5,IF(AND(ConversionTable!D244&gt;=ConversionTable!I$6,ConversionTable!D244&lt;=ConversionTable!J$6),ConversionTable!K$6,IF(AND(ConversionTable!D244&gt;=ConversionTable!I$7,ConversionTable!D244&lt;=ConversionTable!J$7),ConversionTable!K$7,IF(AND(ConversionTable!D244&gt;=ScoreRanges!J$8,ConversionTable!D244&lt;=ScoreRanges!K$8),ScoreRanges!L$8,"")))))</f>
        <v>#N/A</v>
      </c>
    </row>
    <row r="245" spans="1:5" x14ac:dyDescent="0.25">
      <c r="A245" s="13" t="str">
        <f>IF(AND(B245&gt;=ScoreRanges!C$4,ConversionTable!B245&lt;=ScoreRanges!D$4),ScoreRanges!E$4,IF(AND(ConversionTable!B245&gt;=ScoreRanges!C$5,ConversionTable!B245&lt;=ScoreRanges!D$5),ScoreRanges!E$5,IF(AND(ConversionTable!B245&gt;=ScoreRanges!C$6,ConversionTable!B245&lt;=ScoreRanges!D$6),ScoreRanges!E$6,IF(AND(ConversionTable!B245&gt;=ScoreRanges!C$7,ConversionTable!B245&lt;=ScoreRanges!D$7),ScoreRanges!E$7,IF(AND(ConversionTable!B245&gt;=ScoreRanges!C$8,ConversionTable!B245&lt;=ScoreRanges!D$8),ScoreRanges!E$8,"")))))</f>
        <v>Needs Improvement</v>
      </c>
      <c r="B245" s="72">
        <f t="shared" si="11"/>
        <v>2.4299999999999971</v>
      </c>
      <c r="C245" s="84" t="e">
        <f t="shared" si="10"/>
        <v>#N/A</v>
      </c>
      <c r="D245" s="72" t="e">
        <f t="shared" si="12"/>
        <v>#N/A</v>
      </c>
      <c r="E245" s="17" t="e">
        <f>IF(AND(D245&gt;=ConversionTable!I$4,ConversionTable!D245&lt;=ConversionTable!J$4),ConversionTable!K$4,IF(AND(ConversionTable!D245&gt;=ConversionTable!I$5,ConversionTable!D245&lt;=ConversionTable!J$5),ConversionTable!K$5,IF(AND(ConversionTable!D245&gt;=ConversionTable!I$6,ConversionTable!D245&lt;=ConversionTable!J$6),ConversionTable!K$6,IF(AND(ConversionTable!D245&gt;=ConversionTable!I$7,ConversionTable!D245&lt;=ConversionTable!J$7),ConversionTable!K$7,IF(AND(ConversionTable!D245&gt;=ScoreRanges!J$8,ConversionTable!D245&lt;=ScoreRanges!K$8),ScoreRanges!L$8,"")))))</f>
        <v>#N/A</v>
      </c>
    </row>
    <row r="246" spans="1:5" x14ac:dyDescent="0.25">
      <c r="A246" s="13" t="str">
        <f>IF(AND(B246&gt;=ScoreRanges!C$4,ConversionTable!B246&lt;=ScoreRanges!D$4),ScoreRanges!E$4,IF(AND(ConversionTable!B246&gt;=ScoreRanges!C$5,ConversionTable!B246&lt;=ScoreRanges!D$5),ScoreRanges!E$5,IF(AND(ConversionTable!B246&gt;=ScoreRanges!C$6,ConversionTable!B246&lt;=ScoreRanges!D$6),ScoreRanges!E$6,IF(AND(ConversionTable!B246&gt;=ScoreRanges!C$7,ConversionTable!B246&lt;=ScoreRanges!D$7),ScoreRanges!E$7,IF(AND(ConversionTable!B246&gt;=ScoreRanges!C$8,ConversionTable!B246&lt;=ScoreRanges!D$8),ScoreRanges!E$8,"")))))</f>
        <v>Needs Improvement</v>
      </c>
      <c r="B246" s="72">
        <f t="shared" si="11"/>
        <v>2.4399999999999968</v>
      </c>
      <c r="C246" s="84" t="e">
        <f t="shared" si="10"/>
        <v>#N/A</v>
      </c>
      <c r="D246" s="72" t="e">
        <f t="shared" si="12"/>
        <v>#N/A</v>
      </c>
      <c r="E246" s="17" t="e">
        <f>IF(AND(D246&gt;=ConversionTable!I$4,ConversionTable!D246&lt;=ConversionTable!J$4),ConversionTable!K$4,IF(AND(ConversionTable!D246&gt;=ConversionTable!I$5,ConversionTable!D246&lt;=ConversionTable!J$5),ConversionTable!K$5,IF(AND(ConversionTable!D246&gt;=ConversionTable!I$6,ConversionTable!D246&lt;=ConversionTable!J$6),ConversionTable!K$6,IF(AND(ConversionTable!D246&gt;=ConversionTable!I$7,ConversionTable!D246&lt;=ConversionTable!J$7),ConversionTable!K$7,IF(AND(ConversionTable!D246&gt;=ScoreRanges!J$8,ConversionTable!D246&lt;=ScoreRanges!K$8),ScoreRanges!L$8,"")))))</f>
        <v>#N/A</v>
      </c>
    </row>
    <row r="247" spans="1:5" x14ac:dyDescent="0.25">
      <c r="A247" s="13" t="str">
        <f>IF(AND(B247&gt;=ScoreRanges!C$4,ConversionTable!B247&lt;=ScoreRanges!D$4),ScoreRanges!E$4,IF(AND(ConversionTable!B247&gt;=ScoreRanges!C$5,ConversionTable!B247&lt;=ScoreRanges!D$5),ScoreRanges!E$5,IF(AND(ConversionTable!B247&gt;=ScoreRanges!C$6,ConversionTable!B247&lt;=ScoreRanges!D$6),ScoreRanges!E$6,IF(AND(ConversionTable!B247&gt;=ScoreRanges!C$7,ConversionTable!B247&lt;=ScoreRanges!D$7),ScoreRanges!E$7,IF(AND(ConversionTable!B247&gt;=ScoreRanges!C$8,ConversionTable!B247&lt;=ScoreRanges!D$8),ScoreRanges!E$8,"")))))</f>
        <v>Needs Improvement</v>
      </c>
      <c r="B247" s="72">
        <f t="shared" si="11"/>
        <v>2.4499999999999966</v>
      </c>
      <c r="C247" s="84" t="e">
        <f t="shared" si="10"/>
        <v>#N/A</v>
      </c>
      <c r="D247" s="72" t="e">
        <f t="shared" si="12"/>
        <v>#N/A</v>
      </c>
      <c r="E247" s="17" t="e">
        <f>IF(AND(D247&gt;=ConversionTable!I$4,ConversionTable!D247&lt;=ConversionTable!J$4),ConversionTable!K$4,IF(AND(ConversionTable!D247&gt;=ConversionTable!I$5,ConversionTable!D247&lt;=ConversionTable!J$5),ConversionTable!K$5,IF(AND(ConversionTable!D247&gt;=ConversionTable!I$6,ConversionTable!D247&lt;=ConversionTable!J$6),ConversionTable!K$6,IF(AND(ConversionTable!D247&gt;=ConversionTable!I$7,ConversionTable!D247&lt;=ConversionTable!J$7),ConversionTable!K$7,IF(AND(ConversionTable!D247&gt;=ScoreRanges!J$8,ConversionTable!D247&lt;=ScoreRanges!K$8),ScoreRanges!L$8,"")))))</f>
        <v>#N/A</v>
      </c>
    </row>
    <row r="248" spans="1:5" x14ac:dyDescent="0.25">
      <c r="A248" s="13" t="str">
        <f>IF(AND(B248&gt;=ScoreRanges!C$4,ConversionTable!B248&lt;=ScoreRanges!D$4),ScoreRanges!E$4,IF(AND(ConversionTable!B248&gt;=ScoreRanges!C$5,ConversionTable!B248&lt;=ScoreRanges!D$5),ScoreRanges!E$5,IF(AND(ConversionTable!B248&gt;=ScoreRanges!C$6,ConversionTable!B248&lt;=ScoreRanges!D$6),ScoreRanges!E$6,IF(AND(ConversionTable!B248&gt;=ScoreRanges!C$7,ConversionTable!B248&lt;=ScoreRanges!D$7),ScoreRanges!E$7,IF(AND(ConversionTable!B248&gt;=ScoreRanges!C$8,ConversionTable!B248&lt;=ScoreRanges!D$8),ScoreRanges!E$8,"")))))</f>
        <v>Needs Improvement</v>
      </c>
      <c r="B248" s="72">
        <f t="shared" si="11"/>
        <v>2.4599999999999964</v>
      </c>
      <c r="C248" s="84" t="e">
        <f t="shared" si="10"/>
        <v>#N/A</v>
      </c>
      <c r="D248" s="72" t="e">
        <f t="shared" si="12"/>
        <v>#N/A</v>
      </c>
      <c r="E248" s="17" t="e">
        <f>IF(AND(D248&gt;=ConversionTable!I$4,ConversionTable!D248&lt;=ConversionTable!J$4),ConversionTable!K$4,IF(AND(ConversionTable!D248&gt;=ConversionTable!I$5,ConversionTable!D248&lt;=ConversionTable!J$5),ConversionTable!K$5,IF(AND(ConversionTable!D248&gt;=ConversionTable!I$6,ConversionTable!D248&lt;=ConversionTable!J$6),ConversionTable!K$6,IF(AND(ConversionTable!D248&gt;=ConversionTable!I$7,ConversionTable!D248&lt;=ConversionTable!J$7),ConversionTable!K$7,IF(AND(ConversionTable!D248&gt;=ScoreRanges!J$8,ConversionTable!D248&lt;=ScoreRanges!K$8),ScoreRanges!L$8,"")))))</f>
        <v>#N/A</v>
      </c>
    </row>
    <row r="249" spans="1:5" x14ac:dyDescent="0.25">
      <c r="A249" s="13" t="str">
        <f>IF(AND(B249&gt;=ScoreRanges!C$4,ConversionTable!B249&lt;=ScoreRanges!D$4),ScoreRanges!E$4,IF(AND(ConversionTable!B249&gt;=ScoreRanges!C$5,ConversionTable!B249&lt;=ScoreRanges!D$5),ScoreRanges!E$5,IF(AND(ConversionTable!B249&gt;=ScoreRanges!C$6,ConversionTable!B249&lt;=ScoreRanges!D$6),ScoreRanges!E$6,IF(AND(ConversionTable!B249&gt;=ScoreRanges!C$7,ConversionTable!B249&lt;=ScoreRanges!D$7),ScoreRanges!E$7,IF(AND(ConversionTable!B249&gt;=ScoreRanges!C$8,ConversionTable!B249&lt;=ScoreRanges!D$8),ScoreRanges!E$8,"")))))</f>
        <v>Needs Improvement</v>
      </c>
      <c r="B249" s="72">
        <f t="shared" si="11"/>
        <v>2.4699999999999962</v>
      </c>
      <c r="C249" s="84" t="e">
        <f t="shared" si="10"/>
        <v>#N/A</v>
      </c>
      <c r="D249" s="72" t="e">
        <f t="shared" si="12"/>
        <v>#N/A</v>
      </c>
      <c r="E249" s="17" t="e">
        <f>IF(AND(D249&gt;=ConversionTable!I$4,ConversionTable!D249&lt;=ConversionTable!J$4),ConversionTable!K$4,IF(AND(ConversionTable!D249&gt;=ConversionTable!I$5,ConversionTable!D249&lt;=ConversionTable!J$5),ConversionTable!K$5,IF(AND(ConversionTable!D249&gt;=ConversionTable!I$6,ConversionTable!D249&lt;=ConversionTable!J$6),ConversionTable!K$6,IF(AND(ConversionTable!D249&gt;=ConversionTable!I$7,ConversionTable!D249&lt;=ConversionTable!J$7),ConversionTable!K$7,IF(AND(ConversionTable!D249&gt;=ScoreRanges!J$8,ConversionTable!D249&lt;=ScoreRanges!K$8),ScoreRanges!L$8,"")))))</f>
        <v>#N/A</v>
      </c>
    </row>
    <row r="250" spans="1:5" x14ac:dyDescent="0.25">
      <c r="A250" s="13" t="str">
        <f>IF(AND(B250&gt;=ScoreRanges!C$4,ConversionTable!B250&lt;=ScoreRanges!D$4),ScoreRanges!E$4,IF(AND(ConversionTable!B250&gt;=ScoreRanges!C$5,ConversionTable!B250&lt;=ScoreRanges!D$5),ScoreRanges!E$5,IF(AND(ConversionTable!B250&gt;=ScoreRanges!C$6,ConversionTable!B250&lt;=ScoreRanges!D$6),ScoreRanges!E$6,IF(AND(ConversionTable!B250&gt;=ScoreRanges!C$7,ConversionTable!B250&lt;=ScoreRanges!D$7),ScoreRanges!E$7,IF(AND(ConversionTable!B250&gt;=ScoreRanges!C$8,ConversionTable!B250&lt;=ScoreRanges!D$8),ScoreRanges!E$8,"")))))</f>
        <v>Needs Improvement</v>
      </c>
      <c r="B250" s="72">
        <f t="shared" si="11"/>
        <v>2.479999999999996</v>
      </c>
      <c r="C250" s="84" t="e">
        <f t="shared" si="10"/>
        <v>#N/A</v>
      </c>
      <c r="D250" s="72" t="e">
        <f t="shared" si="12"/>
        <v>#N/A</v>
      </c>
      <c r="E250" s="17" t="e">
        <f>IF(AND(D250&gt;=ConversionTable!I$4,ConversionTable!D250&lt;=ConversionTable!J$4),ConversionTable!K$4,IF(AND(ConversionTable!D250&gt;=ConversionTable!I$5,ConversionTable!D250&lt;=ConversionTable!J$5),ConversionTable!K$5,IF(AND(ConversionTable!D250&gt;=ConversionTable!I$6,ConversionTable!D250&lt;=ConversionTable!J$6),ConversionTable!K$6,IF(AND(ConversionTable!D250&gt;=ConversionTable!I$7,ConversionTable!D250&lt;=ConversionTable!J$7),ConversionTable!K$7,IF(AND(ConversionTable!D250&gt;=ScoreRanges!J$8,ConversionTable!D250&lt;=ScoreRanges!K$8),ScoreRanges!L$8,"")))))</f>
        <v>#N/A</v>
      </c>
    </row>
    <row r="251" spans="1:5" x14ac:dyDescent="0.25">
      <c r="A251" s="13" t="str">
        <f>IF(AND(B251&gt;=ScoreRanges!C$4,ConversionTable!B251&lt;=ScoreRanges!D$4),ScoreRanges!E$4,IF(AND(ConversionTable!B251&gt;=ScoreRanges!C$5,ConversionTable!B251&lt;=ScoreRanges!D$5),ScoreRanges!E$5,IF(AND(ConversionTable!B251&gt;=ScoreRanges!C$6,ConversionTable!B251&lt;=ScoreRanges!D$6),ScoreRanges!E$6,IF(AND(ConversionTable!B251&gt;=ScoreRanges!C$7,ConversionTable!B251&lt;=ScoreRanges!D$7),ScoreRanges!E$7,IF(AND(ConversionTable!B251&gt;=ScoreRanges!C$8,ConversionTable!B251&lt;=ScoreRanges!D$8),ScoreRanges!E$8,"")))))</f>
        <v>Needs Improvement</v>
      </c>
      <c r="B251" s="72">
        <f t="shared" si="11"/>
        <v>2.4899999999999958</v>
      </c>
      <c r="C251" s="84" t="e">
        <f t="shared" si="10"/>
        <v>#N/A</v>
      </c>
      <c r="D251" s="72" t="e">
        <f t="shared" si="12"/>
        <v>#N/A</v>
      </c>
      <c r="E251" s="17" t="e">
        <f>IF(AND(D251&gt;=ConversionTable!I$4,ConversionTable!D251&lt;=ConversionTable!J$4),ConversionTable!K$4,IF(AND(ConversionTable!D251&gt;=ConversionTable!I$5,ConversionTable!D251&lt;=ConversionTable!J$5),ConversionTable!K$5,IF(AND(ConversionTable!D251&gt;=ConversionTable!I$6,ConversionTable!D251&lt;=ConversionTable!J$6),ConversionTable!K$6,IF(AND(ConversionTable!D251&gt;=ConversionTable!I$7,ConversionTable!D251&lt;=ConversionTable!J$7),ConversionTable!K$7,IF(AND(ConversionTable!D251&gt;=ScoreRanges!J$8,ConversionTable!D251&lt;=ScoreRanges!K$8),ScoreRanges!L$8,"")))))</f>
        <v>#N/A</v>
      </c>
    </row>
    <row r="252" spans="1:5" x14ac:dyDescent="0.25">
      <c r="A252" s="13" t="str">
        <f>IF(AND(B252&gt;=ScoreRanges!C$4,ConversionTable!B252&lt;=ScoreRanges!D$4),ScoreRanges!E$4,IF(AND(ConversionTable!B252&gt;=ScoreRanges!C$5,ConversionTable!B252&lt;=ScoreRanges!D$5),ScoreRanges!E$5,IF(AND(ConversionTable!B252&gt;=ScoreRanges!C$6,ConversionTable!B252&lt;=ScoreRanges!D$6),ScoreRanges!E$6,IF(AND(ConversionTable!B252&gt;=ScoreRanges!C$7,ConversionTable!B252&lt;=ScoreRanges!D$7),ScoreRanges!E$7,IF(AND(ConversionTable!B252&gt;=ScoreRanges!C$8,ConversionTable!B252&lt;=ScoreRanges!D$8),ScoreRanges!E$8,"")))))</f>
        <v>Needs Improvement</v>
      </c>
      <c r="B252" s="72">
        <f t="shared" si="11"/>
        <v>2.4999999999999956</v>
      </c>
      <c r="C252" s="84" t="e">
        <f t="shared" si="10"/>
        <v>#N/A</v>
      </c>
      <c r="D252" s="72" t="e">
        <f t="shared" si="12"/>
        <v>#N/A</v>
      </c>
      <c r="E252" s="17" t="e">
        <f>IF(AND(D252&gt;=ConversionTable!I$4,ConversionTable!D252&lt;=ConversionTable!J$4),ConversionTable!K$4,IF(AND(ConversionTable!D252&gt;=ConversionTable!I$5,ConversionTable!D252&lt;=ConversionTable!J$5),ConversionTable!K$5,IF(AND(ConversionTable!D252&gt;=ConversionTable!I$6,ConversionTable!D252&lt;=ConversionTable!J$6),ConversionTable!K$6,IF(AND(ConversionTable!D252&gt;=ConversionTable!I$7,ConversionTable!D252&lt;=ConversionTable!J$7),ConversionTable!K$7,IF(AND(ConversionTable!D252&gt;=ScoreRanges!J$8,ConversionTable!D252&lt;=ScoreRanges!K$8),ScoreRanges!L$8,"")))))</f>
        <v>#N/A</v>
      </c>
    </row>
    <row r="253" spans="1:5" x14ac:dyDescent="0.25">
      <c r="A253" s="13" t="str">
        <f>IF(AND(B253&gt;=ScoreRanges!C$4,ConversionTable!B253&lt;=ScoreRanges!D$4),ScoreRanges!E$4,IF(AND(ConversionTable!B253&gt;=ScoreRanges!C$5,ConversionTable!B253&lt;=ScoreRanges!D$5),ScoreRanges!E$5,IF(AND(ConversionTable!B253&gt;=ScoreRanges!C$6,ConversionTable!B253&lt;=ScoreRanges!D$6),ScoreRanges!E$6,IF(AND(ConversionTable!B253&gt;=ScoreRanges!C$7,ConversionTable!B253&lt;=ScoreRanges!D$7),ScoreRanges!E$7,IF(AND(ConversionTable!B253&gt;=ScoreRanges!C$8,ConversionTable!B253&lt;=ScoreRanges!D$8),ScoreRanges!E$8,"")))))</f>
        <v>Needs Improvement</v>
      </c>
      <c r="B253" s="72">
        <f t="shared" si="11"/>
        <v>2.5099999999999953</v>
      </c>
      <c r="C253" s="84" t="e">
        <f t="shared" si="10"/>
        <v>#N/A</v>
      </c>
      <c r="D253" s="72" t="e">
        <f t="shared" si="12"/>
        <v>#N/A</v>
      </c>
      <c r="E253" s="17" t="e">
        <f>IF(AND(D253&gt;=ConversionTable!I$4,ConversionTable!D253&lt;=ConversionTable!J$4),ConversionTable!K$4,IF(AND(ConversionTable!D253&gt;=ConversionTable!I$5,ConversionTable!D253&lt;=ConversionTable!J$5),ConversionTable!K$5,IF(AND(ConversionTable!D253&gt;=ConversionTable!I$6,ConversionTable!D253&lt;=ConversionTable!J$6),ConversionTable!K$6,IF(AND(ConversionTable!D253&gt;=ConversionTable!I$7,ConversionTable!D253&lt;=ConversionTable!J$7),ConversionTable!K$7,IF(AND(ConversionTable!D253&gt;=ScoreRanges!J$8,ConversionTable!D253&lt;=ScoreRanges!K$8),ScoreRanges!L$8,"")))))</f>
        <v>#N/A</v>
      </c>
    </row>
    <row r="254" spans="1:5" x14ac:dyDescent="0.25">
      <c r="A254" s="13" t="str">
        <f>IF(AND(B254&gt;=ScoreRanges!C$4,ConversionTable!B254&lt;=ScoreRanges!D$4),ScoreRanges!E$4,IF(AND(ConversionTable!B254&gt;=ScoreRanges!C$5,ConversionTable!B254&lt;=ScoreRanges!D$5),ScoreRanges!E$5,IF(AND(ConversionTable!B254&gt;=ScoreRanges!C$6,ConversionTable!B254&lt;=ScoreRanges!D$6),ScoreRanges!E$6,IF(AND(ConversionTable!B254&gt;=ScoreRanges!C$7,ConversionTable!B254&lt;=ScoreRanges!D$7),ScoreRanges!E$7,IF(AND(ConversionTable!B254&gt;=ScoreRanges!C$8,ConversionTable!B254&lt;=ScoreRanges!D$8),ScoreRanges!E$8,"")))))</f>
        <v>Needs Improvement</v>
      </c>
      <c r="B254" s="72">
        <v>2.52</v>
      </c>
      <c r="C254" s="84" t="e">
        <f t="shared" si="10"/>
        <v>#N/A</v>
      </c>
      <c r="D254" s="72" t="e">
        <f t="shared" si="12"/>
        <v>#N/A</v>
      </c>
      <c r="E254" s="17" t="e">
        <f>IF(AND(D254&gt;=ConversionTable!I$4,ConversionTable!D254&lt;=ConversionTable!J$4),ConversionTable!K$4,IF(AND(ConversionTable!D254&gt;=ConversionTable!I$5,ConversionTable!D254&lt;=ConversionTable!J$5),ConversionTable!K$5,IF(AND(ConversionTable!D254&gt;=ConversionTable!I$6,ConversionTable!D254&lt;=ConversionTable!J$6),ConversionTable!K$6,IF(AND(ConversionTable!D254&gt;=ConversionTable!I$7,ConversionTable!D254&lt;=ConversionTable!J$7),ConversionTable!K$7,IF(AND(ConversionTable!D254&gt;=ScoreRanges!J$8,ConversionTable!D254&lt;=ScoreRanges!K$8),ScoreRanges!L$8,"")))))</f>
        <v>#N/A</v>
      </c>
    </row>
    <row r="255" spans="1:5" x14ac:dyDescent="0.25">
      <c r="A255" s="13" t="str">
        <f>IF(AND(B255&gt;=ScoreRanges!C$4,ConversionTable!B255&lt;=ScoreRanges!D$4),ScoreRanges!E$4,IF(AND(ConversionTable!B255&gt;=ScoreRanges!C$5,ConversionTable!B255&lt;=ScoreRanges!D$5),ScoreRanges!E$5,IF(AND(ConversionTable!B255&gt;=ScoreRanges!C$6,ConversionTable!B255&lt;=ScoreRanges!D$6),ScoreRanges!E$6,IF(AND(ConversionTable!B255&gt;=ScoreRanges!C$7,ConversionTable!B255&lt;=ScoreRanges!D$7),ScoreRanges!E$7,IF(AND(ConversionTable!B255&gt;=ScoreRanges!C$8,ConversionTable!B255&lt;=ScoreRanges!D$8),ScoreRanges!E$8,"")))))</f>
        <v>Needs Improvement</v>
      </c>
      <c r="B255" s="72">
        <f t="shared" si="11"/>
        <v>2.5299999999999998</v>
      </c>
      <c r="C255" s="84" t="e">
        <f t="shared" si="10"/>
        <v>#N/A</v>
      </c>
      <c r="D255" s="72" t="e">
        <f t="shared" si="12"/>
        <v>#N/A</v>
      </c>
      <c r="E255" s="17" t="e">
        <f>IF(AND(D255&gt;=ConversionTable!I$4,ConversionTable!D255&lt;=ConversionTable!J$4),ConversionTable!K$4,IF(AND(ConversionTable!D255&gt;=ConversionTable!I$5,ConversionTable!D255&lt;=ConversionTable!J$5),ConversionTable!K$5,IF(AND(ConversionTable!D255&gt;=ConversionTable!I$6,ConversionTable!D255&lt;=ConversionTable!J$6),ConversionTable!K$6,IF(AND(ConversionTable!D255&gt;=ConversionTable!I$7,ConversionTable!D255&lt;=ConversionTable!J$7),ConversionTable!K$7,IF(AND(ConversionTable!D255&gt;=ScoreRanges!J$8,ConversionTable!D255&lt;=ScoreRanges!K$8),ScoreRanges!L$8,"")))))</f>
        <v>#N/A</v>
      </c>
    </row>
    <row r="256" spans="1:5" x14ac:dyDescent="0.25">
      <c r="A256" s="13" t="str">
        <f>IF(AND(B256&gt;=ScoreRanges!C$4,ConversionTable!B256&lt;=ScoreRanges!D$4),ScoreRanges!E$4,IF(AND(ConversionTable!B256&gt;=ScoreRanges!C$5,ConversionTable!B256&lt;=ScoreRanges!D$5),ScoreRanges!E$5,IF(AND(ConversionTable!B256&gt;=ScoreRanges!C$6,ConversionTable!B256&lt;=ScoreRanges!D$6),ScoreRanges!E$6,IF(AND(ConversionTable!B256&gt;=ScoreRanges!C$7,ConversionTable!B256&lt;=ScoreRanges!D$7),ScoreRanges!E$7,IF(AND(ConversionTable!B256&gt;=ScoreRanges!C$8,ConversionTable!B256&lt;=ScoreRanges!D$8),ScoreRanges!E$8,"")))))</f>
        <v>Needs Improvement</v>
      </c>
      <c r="B256" s="72">
        <f t="shared" si="11"/>
        <v>2.5399999999999996</v>
      </c>
      <c r="C256" s="84" t="e">
        <f t="shared" si="10"/>
        <v>#N/A</v>
      </c>
      <c r="D256" s="72" t="e">
        <f t="shared" si="12"/>
        <v>#N/A</v>
      </c>
      <c r="E256" s="17" t="e">
        <f>IF(AND(D256&gt;=ConversionTable!I$4,ConversionTable!D256&lt;=ConversionTable!J$4),ConversionTable!K$4,IF(AND(ConversionTable!D256&gt;=ConversionTable!I$5,ConversionTable!D256&lt;=ConversionTable!J$5),ConversionTable!K$5,IF(AND(ConversionTable!D256&gt;=ConversionTable!I$6,ConversionTable!D256&lt;=ConversionTable!J$6),ConversionTable!K$6,IF(AND(ConversionTable!D256&gt;=ConversionTable!I$7,ConversionTable!D256&lt;=ConversionTable!J$7),ConversionTable!K$7,IF(AND(ConversionTable!D256&gt;=ScoreRanges!J$8,ConversionTable!D256&lt;=ScoreRanges!K$8),ScoreRanges!L$8,"")))))</f>
        <v>#N/A</v>
      </c>
    </row>
    <row r="257" spans="1:5" x14ac:dyDescent="0.25">
      <c r="A257" s="13" t="str">
        <f>IF(AND(B257&gt;=ScoreRanges!C$4,ConversionTable!B257&lt;=ScoreRanges!D$4),ScoreRanges!E$4,IF(AND(ConversionTable!B257&gt;=ScoreRanges!C$5,ConversionTable!B257&lt;=ScoreRanges!D$5),ScoreRanges!E$5,IF(AND(ConversionTable!B257&gt;=ScoreRanges!C$6,ConversionTable!B257&lt;=ScoreRanges!D$6),ScoreRanges!E$6,IF(AND(ConversionTable!B257&gt;=ScoreRanges!C$7,ConversionTable!B257&lt;=ScoreRanges!D$7),ScoreRanges!E$7,IF(AND(ConversionTable!B257&gt;=ScoreRanges!C$8,ConversionTable!B257&lt;=ScoreRanges!D$8),ScoreRanges!E$8,"")))))</f>
        <v>Needs Improvement</v>
      </c>
      <c r="B257" s="72">
        <f t="shared" si="11"/>
        <v>2.5499999999999994</v>
      </c>
      <c r="C257" s="84" t="e">
        <f t="shared" si="10"/>
        <v>#N/A</v>
      </c>
      <c r="D257" s="72" t="e">
        <f t="shared" si="12"/>
        <v>#N/A</v>
      </c>
      <c r="E257" s="17" t="e">
        <f>IF(AND(D257&gt;=ConversionTable!I$4,ConversionTable!D257&lt;=ConversionTable!J$4),ConversionTable!K$4,IF(AND(ConversionTable!D257&gt;=ConversionTable!I$5,ConversionTable!D257&lt;=ConversionTable!J$5),ConversionTable!K$5,IF(AND(ConversionTable!D257&gt;=ConversionTable!I$6,ConversionTable!D257&lt;=ConversionTable!J$6),ConversionTable!K$6,IF(AND(ConversionTable!D257&gt;=ConversionTable!I$7,ConversionTable!D257&lt;=ConversionTable!J$7),ConversionTable!K$7,IF(AND(ConversionTable!D257&gt;=ScoreRanges!J$8,ConversionTable!D257&lt;=ScoreRanges!K$8),ScoreRanges!L$8,"")))))</f>
        <v>#N/A</v>
      </c>
    </row>
    <row r="258" spans="1:5" x14ac:dyDescent="0.25">
      <c r="A258" s="13" t="str">
        <f>IF(AND(B258&gt;=ScoreRanges!C$4,ConversionTable!B258&lt;=ScoreRanges!D$4),ScoreRanges!E$4,IF(AND(ConversionTable!B258&gt;=ScoreRanges!C$5,ConversionTable!B258&lt;=ScoreRanges!D$5),ScoreRanges!E$5,IF(AND(ConversionTable!B258&gt;=ScoreRanges!C$6,ConversionTable!B258&lt;=ScoreRanges!D$6),ScoreRanges!E$6,IF(AND(ConversionTable!B258&gt;=ScoreRanges!C$7,ConversionTable!B258&lt;=ScoreRanges!D$7),ScoreRanges!E$7,IF(AND(ConversionTable!B258&gt;=ScoreRanges!C$8,ConversionTable!B258&lt;=ScoreRanges!D$8),ScoreRanges!E$8,"")))))</f>
        <v>Needs Improvement</v>
      </c>
      <c r="B258" s="72">
        <f t="shared" si="11"/>
        <v>2.5599999999999992</v>
      </c>
      <c r="C258" s="84" t="e">
        <f t="shared" si="10"/>
        <v>#N/A</v>
      </c>
      <c r="D258" s="72" t="e">
        <f t="shared" si="12"/>
        <v>#N/A</v>
      </c>
      <c r="E258" s="17" t="e">
        <f>IF(AND(D258&gt;=ConversionTable!I$4,ConversionTable!D258&lt;=ConversionTable!J$4),ConversionTable!K$4,IF(AND(ConversionTable!D258&gt;=ConversionTable!I$5,ConversionTable!D258&lt;=ConversionTable!J$5),ConversionTable!K$5,IF(AND(ConversionTable!D258&gt;=ConversionTable!I$6,ConversionTable!D258&lt;=ConversionTable!J$6),ConversionTable!K$6,IF(AND(ConversionTable!D258&gt;=ConversionTable!I$7,ConversionTable!D258&lt;=ConversionTable!J$7),ConversionTable!K$7,IF(AND(ConversionTable!D258&gt;=ScoreRanges!J$8,ConversionTable!D258&lt;=ScoreRanges!K$8),ScoreRanges!L$8,"")))))</f>
        <v>#N/A</v>
      </c>
    </row>
    <row r="259" spans="1:5" x14ac:dyDescent="0.25">
      <c r="A259" s="13" t="str">
        <f>IF(AND(B259&gt;=ScoreRanges!C$4,ConversionTable!B259&lt;=ScoreRanges!D$4),ScoreRanges!E$4,IF(AND(ConversionTable!B259&gt;=ScoreRanges!C$5,ConversionTable!B259&lt;=ScoreRanges!D$5),ScoreRanges!E$5,IF(AND(ConversionTable!B259&gt;=ScoreRanges!C$6,ConversionTable!B259&lt;=ScoreRanges!D$6),ScoreRanges!E$6,IF(AND(ConversionTable!B259&gt;=ScoreRanges!C$7,ConversionTable!B259&lt;=ScoreRanges!D$7),ScoreRanges!E$7,IF(AND(ConversionTable!B259&gt;=ScoreRanges!C$8,ConversionTable!B259&lt;=ScoreRanges!D$8),ScoreRanges!E$8,"")))))</f>
        <v>Needs Improvement</v>
      </c>
      <c r="B259" s="72">
        <f t="shared" si="11"/>
        <v>2.569999999999999</v>
      </c>
      <c r="C259" s="84" t="e">
        <f t="shared" ref="C259:C322" si="13">C258+VLOOKUP(B258,J$11:L$16,3)</f>
        <v>#N/A</v>
      </c>
      <c r="D259" s="72" t="e">
        <f t="shared" si="12"/>
        <v>#N/A</v>
      </c>
      <c r="E259" s="17" t="e">
        <f>IF(AND(D259&gt;=ConversionTable!I$4,ConversionTable!D259&lt;=ConversionTable!J$4),ConversionTable!K$4,IF(AND(ConversionTable!D259&gt;=ConversionTable!I$5,ConversionTable!D259&lt;=ConversionTable!J$5),ConversionTable!K$5,IF(AND(ConversionTable!D259&gt;=ConversionTable!I$6,ConversionTable!D259&lt;=ConversionTable!J$6),ConversionTable!K$6,IF(AND(ConversionTable!D259&gt;=ConversionTable!I$7,ConversionTable!D259&lt;=ConversionTable!J$7),ConversionTable!K$7,IF(AND(ConversionTable!D259&gt;=ScoreRanges!J$8,ConversionTable!D259&lt;=ScoreRanges!K$8),ScoreRanges!L$8,"")))))</f>
        <v>#N/A</v>
      </c>
    </row>
    <row r="260" spans="1:5" x14ac:dyDescent="0.25">
      <c r="A260" s="13" t="str">
        <f>IF(AND(B260&gt;=ScoreRanges!C$4,ConversionTable!B260&lt;=ScoreRanges!D$4),ScoreRanges!E$4,IF(AND(ConversionTable!B260&gt;=ScoreRanges!C$5,ConversionTable!B260&lt;=ScoreRanges!D$5),ScoreRanges!E$5,IF(AND(ConversionTable!B260&gt;=ScoreRanges!C$6,ConversionTable!B260&lt;=ScoreRanges!D$6),ScoreRanges!E$6,IF(AND(ConversionTable!B260&gt;=ScoreRanges!C$7,ConversionTable!B260&lt;=ScoreRanges!D$7),ScoreRanges!E$7,IF(AND(ConversionTable!B260&gt;=ScoreRanges!C$8,ConversionTable!B260&lt;=ScoreRanges!D$8),ScoreRanges!E$8,"")))))</f>
        <v>Needs Improvement</v>
      </c>
      <c r="B260" s="72">
        <f t="shared" ref="B260:B323" si="14">B259+0.01</f>
        <v>2.5799999999999987</v>
      </c>
      <c r="C260" s="84" t="e">
        <f t="shared" si="13"/>
        <v>#N/A</v>
      </c>
      <c r="D260" s="72" t="e">
        <f t="shared" ref="D260:D323" si="15">ROUND(C260,2)</f>
        <v>#N/A</v>
      </c>
      <c r="E260" s="17" t="e">
        <f>IF(AND(D260&gt;=ConversionTable!I$4,ConversionTable!D260&lt;=ConversionTable!J$4),ConversionTable!K$4,IF(AND(ConversionTable!D260&gt;=ConversionTable!I$5,ConversionTable!D260&lt;=ConversionTable!J$5),ConversionTable!K$5,IF(AND(ConversionTable!D260&gt;=ConversionTable!I$6,ConversionTable!D260&lt;=ConversionTable!J$6),ConversionTable!K$6,IF(AND(ConversionTable!D260&gt;=ConversionTable!I$7,ConversionTable!D260&lt;=ConversionTable!J$7),ConversionTable!K$7,IF(AND(ConversionTable!D260&gt;=ScoreRanges!J$8,ConversionTable!D260&lt;=ScoreRanges!K$8),ScoreRanges!L$8,"")))))</f>
        <v>#N/A</v>
      </c>
    </row>
    <row r="261" spans="1:5" x14ac:dyDescent="0.25">
      <c r="A261" s="13" t="str">
        <f>IF(AND(B261&gt;=ScoreRanges!C$4,ConversionTable!B261&lt;=ScoreRanges!D$4),ScoreRanges!E$4,IF(AND(ConversionTable!B261&gt;=ScoreRanges!C$5,ConversionTable!B261&lt;=ScoreRanges!D$5),ScoreRanges!E$5,IF(AND(ConversionTable!B261&gt;=ScoreRanges!C$6,ConversionTable!B261&lt;=ScoreRanges!D$6),ScoreRanges!E$6,IF(AND(ConversionTable!B261&gt;=ScoreRanges!C$7,ConversionTable!B261&lt;=ScoreRanges!D$7),ScoreRanges!E$7,IF(AND(ConversionTable!B261&gt;=ScoreRanges!C$8,ConversionTable!B261&lt;=ScoreRanges!D$8),ScoreRanges!E$8,"")))))</f>
        <v>Needs Improvement</v>
      </c>
      <c r="B261" s="72">
        <f t="shared" si="14"/>
        <v>2.5899999999999985</v>
      </c>
      <c r="C261" s="84" t="e">
        <f t="shared" si="13"/>
        <v>#N/A</v>
      </c>
      <c r="D261" s="72" t="e">
        <f t="shared" si="15"/>
        <v>#N/A</v>
      </c>
      <c r="E261" s="17" t="e">
        <f>IF(AND(D261&gt;=ConversionTable!I$4,ConversionTable!D261&lt;=ConversionTable!J$4),ConversionTable!K$4,IF(AND(ConversionTable!D261&gt;=ConversionTable!I$5,ConversionTable!D261&lt;=ConversionTable!J$5),ConversionTable!K$5,IF(AND(ConversionTable!D261&gt;=ConversionTable!I$6,ConversionTable!D261&lt;=ConversionTable!J$6),ConversionTable!K$6,IF(AND(ConversionTable!D261&gt;=ConversionTable!I$7,ConversionTable!D261&lt;=ConversionTable!J$7),ConversionTable!K$7,IF(AND(ConversionTable!D261&gt;=ScoreRanges!J$8,ConversionTable!D261&lt;=ScoreRanges!K$8),ScoreRanges!L$8,"")))))</f>
        <v>#N/A</v>
      </c>
    </row>
    <row r="262" spans="1:5" x14ac:dyDescent="0.25">
      <c r="A262" s="13" t="str">
        <f>IF(AND(B262&gt;=ScoreRanges!C$4,ConversionTable!B262&lt;=ScoreRanges!D$4),ScoreRanges!E$4,IF(AND(ConversionTable!B262&gt;=ScoreRanges!C$5,ConversionTable!B262&lt;=ScoreRanges!D$5),ScoreRanges!E$5,IF(AND(ConversionTable!B262&gt;=ScoreRanges!C$6,ConversionTable!B262&lt;=ScoreRanges!D$6),ScoreRanges!E$6,IF(AND(ConversionTable!B262&gt;=ScoreRanges!C$7,ConversionTable!B262&lt;=ScoreRanges!D$7),ScoreRanges!E$7,IF(AND(ConversionTable!B262&gt;=ScoreRanges!C$8,ConversionTable!B262&lt;=ScoreRanges!D$8),ScoreRanges!E$8,"")))))</f>
        <v>Needs Improvement</v>
      </c>
      <c r="B262" s="72">
        <f t="shared" si="14"/>
        <v>2.5999999999999983</v>
      </c>
      <c r="C262" s="84" t="e">
        <f t="shared" si="13"/>
        <v>#N/A</v>
      </c>
      <c r="D262" s="72" t="e">
        <f t="shared" si="15"/>
        <v>#N/A</v>
      </c>
      <c r="E262" s="17" t="e">
        <f>IF(AND(D262&gt;=ConversionTable!I$4,ConversionTable!D262&lt;=ConversionTable!J$4),ConversionTable!K$4,IF(AND(ConversionTable!D262&gt;=ConversionTable!I$5,ConversionTable!D262&lt;=ConversionTable!J$5),ConversionTable!K$5,IF(AND(ConversionTable!D262&gt;=ConversionTable!I$6,ConversionTable!D262&lt;=ConversionTable!J$6),ConversionTable!K$6,IF(AND(ConversionTable!D262&gt;=ConversionTable!I$7,ConversionTable!D262&lt;=ConversionTable!J$7),ConversionTable!K$7,IF(AND(ConversionTable!D262&gt;=ScoreRanges!J$8,ConversionTable!D262&lt;=ScoreRanges!K$8),ScoreRanges!L$8,"")))))</f>
        <v>#N/A</v>
      </c>
    </row>
    <row r="263" spans="1:5" x14ac:dyDescent="0.25">
      <c r="A263" s="13" t="str">
        <f>IF(AND(B263&gt;=ScoreRanges!C$4,ConversionTable!B263&lt;=ScoreRanges!D$4),ScoreRanges!E$4,IF(AND(ConversionTable!B263&gt;=ScoreRanges!C$5,ConversionTable!B263&lt;=ScoreRanges!D$5),ScoreRanges!E$5,IF(AND(ConversionTable!B263&gt;=ScoreRanges!C$6,ConversionTable!B263&lt;=ScoreRanges!D$6),ScoreRanges!E$6,IF(AND(ConversionTable!B263&gt;=ScoreRanges!C$7,ConversionTable!B263&lt;=ScoreRanges!D$7),ScoreRanges!E$7,IF(AND(ConversionTable!B263&gt;=ScoreRanges!C$8,ConversionTable!B263&lt;=ScoreRanges!D$8),ScoreRanges!E$8,"")))))</f>
        <v>Needs Improvement</v>
      </c>
      <c r="B263" s="72">
        <f t="shared" si="14"/>
        <v>2.6099999999999981</v>
      </c>
      <c r="C263" s="84" t="e">
        <f t="shared" si="13"/>
        <v>#N/A</v>
      </c>
      <c r="D263" s="72" t="e">
        <f t="shared" si="15"/>
        <v>#N/A</v>
      </c>
      <c r="E263" s="17" t="e">
        <f>IF(AND(D263&gt;=ConversionTable!I$4,ConversionTable!D263&lt;=ConversionTable!J$4),ConversionTable!K$4,IF(AND(ConversionTable!D263&gt;=ConversionTable!I$5,ConversionTable!D263&lt;=ConversionTable!J$5),ConversionTable!K$5,IF(AND(ConversionTable!D263&gt;=ConversionTable!I$6,ConversionTable!D263&lt;=ConversionTable!J$6),ConversionTable!K$6,IF(AND(ConversionTable!D263&gt;=ConversionTable!I$7,ConversionTable!D263&lt;=ConversionTable!J$7),ConversionTable!K$7,IF(AND(ConversionTable!D263&gt;=ScoreRanges!J$8,ConversionTable!D263&lt;=ScoreRanges!K$8),ScoreRanges!L$8,"")))))</f>
        <v>#N/A</v>
      </c>
    </row>
    <row r="264" spans="1:5" x14ac:dyDescent="0.25">
      <c r="A264" s="13" t="str">
        <f>IF(AND(B264&gt;=ScoreRanges!C$4,ConversionTable!B264&lt;=ScoreRanges!D$4),ScoreRanges!E$4,IF(AND(ConversionTable!B264&gt;=ScoreRanges!C$5,ConversionTable!B264&lt;=ScoreRanges!D$5),ScoreRanges!E$5,IF(AND(ConversionTable!B264&gt;=ScoreRanges!C$6,ConversionTable!B264&lt;=ScoreRanges!D$6),ScoreRanges!E$6,IF(AND(ConversionTable!B264&gt;=ScoreRanges!C$7,ConversionTable!B264&lt;=ScoreRanges!D$7),ScoreRanges!E$7,IF(AND(ConversionTable!B264&gt;=ScoreRanges!C$8,ConversionTable!B264&lt;=ScoreRanges!D$8),ScoreRanges!E$8,"")))))</f>
        <v>Needs Improvement</v>
      </c>
      <c r="B264" s="72">
        <f t="shared" si="14"/>
        <v>2.6199999999999979</v>
      </c>
      <c r="C264" s="84" t="e">
        <f t="shared" si="13"/>
        <v>#N/A</v>
      </c>
      <c r="D264" s="72" t="e">
        <f t="shared" si="15"/>
        <v>#N/A</v>
      </c>
      <c r="E264" s="17" t="e">
        <f>IF(AND(D264&gt;=ConversionTable!I$4,ConversionTable!D264&lt;=ConversionTable!J$4),ConversionTable!K$4,IF(AND(ConversionTable!D264&gt;=ConversionTable!I$5,ConversionTable!D264&lt;=ConversionTable!J$5),ConversionTable!K$5,IF(AND(ConversionTable!D264&gt;=ConversionTable!I$6,ConversionTable!D264&lt;=ConversionTable!J$6),ConversionTable!K$6,IF(AND(ConversionTable!D264&gt;=ConversionTable!I$7,ConversionTable!D264&lt;=ConversionTable!J$7),ConversionTable!K$7,IF(AND(ConversionTable!D264&gt;=ScoreRanges!J$8,ConversionTable!D264&lt;=ScoreRanges!K$8),ScoreRanges!L$8,"")))))</f>
        <v>#N/A</v>
      </c>
    </row>
    <row r="265" spans="1:5" x14ac:dyDescent="0.25">
      <c r="A265" s="13" t="str">
        <f>IF(AND(B265&gt;=ScoreRanges!C$4,ConversionTable!B265&lt;=ScoreRanges!D$4),ScoreRanges!E$4,IF(AND(ConversionTable!B265&gt;=ScoreRanges!C$5,ConversionTable!B265&lt;=ScoreRanges!D$5),ScoreRanges!E$5,IF(AND(ConversionTable!B265&gt;=ScoreRanges!C$6,ConversionTable!B265&lt;=ScoreRanges!D$6),ScoreRanges!E$6,IF(AND(ConversionTable!B265&gt;=ScoreRanges!C$7,ConversionTable!B265&lt;=ScoreRanges!D$7),ScoreRanges!E$7,IF(AND(ConversionTable!B265&gt;=ScoreRanges!C$8,ConversionTable!B265&lt;=ScoreRanges!D$8),ScoreRanges!E$8,"")))))</f>
        <v>Needs Improvement</v>
      </c>
      <c r="B265" s="72">
        <f t="shared" si="14"/>
        <v>2.6299999999999977</v>
      </c>
      <c r="C265" s="84" t="e">
        <f t="shared" si="13"/>
        <v>#N/A</v>
      </c>
      <c r="D265" s="72" t="e">
        <f t="shared" si="15"/>
        <v>#N/A</v>
      </c>
      <c r="E265" s="17" t="e">
        <f>IF(AND(D265&gt;=ConversionTable!I$4,ConversionTable!D265&lt;=ConversionTable!J$4),ConversionTable!K$4,IF(AND(ConversionTable!D265&gt;=ConversionTable!I$5,ConversionTable!D265&lt;=ConversionTable!J$5),ConversionTable!K$5,IF(AND(ConversionTable!D265&gt;=ConversionTable!I$6,ConversionTable!D265&lt;=ConversionTable!J$6),ConversionTable!K$6,IF(AND(ConversionTable!D265&gt;=ConversionTable!I$7,ConversionTable!D265&lt;=ConversionTable!J$7),ConversionTable!K$7,IF(AND(ConversionTable!D265&gt;=ScoreRanges!J$8,ConversionTable!D265&lt;=ScoreRanges!K$8),ScoreRanges!L$8,"")))))</f>
        <v>#N/A</v>
      </c>
    </row>
    <row r="266" spans="1:5" x14ac:dyDescent="0.25">
      <c r="A266" s="13" t="str">
        <f>IF(AND(B266&gt;=ScoreRanges!C$4,ConversionTable!B266&lt;=ScoreRanges!D$4),ScoreRanges!E$4,IF(AND(ConversionTable!B266&gt;=ScoreRanges!C$5,ConversionTable!B266&lt;=ScoreRanges!D$5),ScoreRanges!E$5,IF(AND(ConversionTable!B266&gt;=ScoreRanges!C$6,ConversionTable!B266&lt;=ScoreRanges!D$6),ScoreRanges!E$6,IF(AND(ConversionTable!B266&gt;=ScoreRanges!C$7,ConversionTable!B266&lt;=ScoreRanges!D$7),ScoreRanges!E$7,IF(AND(ConversionTable!B266&gt;=ScoreRanges!C$8,ConversionTable!B266&lt;=ScoreRanges!D$8),ScoreRanges!E$8,"")))))</f>
        <v>Needs Improvement</v>
      </c>
      <c r="B266" s="72">
        <f t="shared" si="14"/>
        <v>2.6399999999999975</v>
      </c>
      <c r="C266" s="84" t="e">
        <f t="shared" si="13"/>
        <v>#N/A</v>
      </c>
      <c r="D266" s="72" t="e">
        <f t="shared" si="15"/>
        <v>#N/A</v>
      </c>
      <c r="E266" s="17" t="e">
        <f>IF(AND(D266&gt;=ConversionTable!I$4,ConversionTable!D266&lt;=ConversionTable!J$4),ConversionTable!K$4,IF(AND(ConversionTable!D266&gt;=ConversionTable!I$5,ConversionTable!D266&lt;=ConversionTable!J$5),ConversionTable!K$5,IF(AND(ConversionTable!D266&gt;=ConversionTable!I$6,ConversionTable!D266&lt;=ConversionTable!J$6),ConversionTable!K$6,IF(AND(ConversionTable!D266&gt;=ConversionTable!I$7,ConversionTable!D266&lt;=ConversionTable!J$7),ConversionTable!K$7,IF(AND(ConversionTable!D266&gt;=ScoreRanges!J$8,ConversionTable!D266&lt;=ScoreRanges!K$8),ScoreRanges!L$8,"")))))</f>
        <v>#N/A</v>
      </c>
    </row>
    <row r="267" spans="1:5" x14ac:dyDescent="0.25">
      <c r="A267" s="13" t="str">
        <f>IF(AND(B267&gt;=ScoreRanges!C$4,ConversionTable!B267&lt;=ScoreRanges!D$4),ScoreRanges!E$4,IF(AND(ConversionTable!B267&gt;=ScoreRanges!C$5,ConversionTable!B267&lt;=ScoreRanges!D$5),ScoreRanges!E$5,IF(AND(ConversionTable!B267&gt;=ScoreRanges!C$6,ConversionTable!B267&lt;=ScoreRanges!D$6),ScoreRanges!E$6,IF(AND(ConversionTable!B267&gt;=ScoreRanges!C$7,ConversionTable!B267&lt;=ScoreRanges!D$7),ScoreRanges!E$7,IF(AND(ConversionTable!B267&gt;=ScoreRanges!C$8,ConversionTable!B267&lt;=ScoreRanges!D$8),ScoreRanges!E$8,"")))))</f>
        <v>Needs Improvement</v>
      </c>
      <c r="B267" s="72">
        <f t="shared" si="14"/>
        <v>2.6499999999999972</v>
      </c>
      <c r="C267" s="84" t="e">
        <f t="shared" si="13"/>
        <v>#N/A</v>
      </c>
      <c r="D267" s="72" t="e">
        <f t="shared" si="15"/>
        <v>#N/A</v>
      </c>
      <c r="E267" s="17" t="e">
        <f>IF(AND(D267&gt;=ConversionTable!I$4,ConversionTable!D267&lt;=ConversionTable!J$4),ConversionTable!K$4,IF(AND(ConversionTable!D267&gt;=ConversionTable!I$5,ConversionTable!D267&lt;=ConversionTable!J$5),ConversionTable!K$5,IF(AND(ConversionTable!D267&gt;=ConversionTable!I$6,ConversionTable!D267&lt;=ConversionTable!J$6),ConversionTable!K$6,IF(AND(ConversionTable!D267&gt;=ConversionTable!I$7,ConversionTable!D267&lt;=ConversionTable!J$7),ConversionTable!K$7,IF(AND(ConversionTable!D267&gt;=ScoreRanges!J$8,ConversionTable!D267&lt;=ScoreRanges!K$8),ScoreRanges!L$8,"")))))</f>
        <v>#N/A</v>
      </c>
    </row>
    <row r="268" spans="1:5" x14ac:dyDescent="0.25">
      <c r="A268" s="13" t="str">
        <f>IF(AND(B268&gt;=ScoreRanges!C$4,ConversionTable!B268&lt;=ScoreRanges!D$4),ScoreRanges!E$4,IF(AND(ConversionTable!B268&gt;=ScoreRanges!C$5,ConversionTable!B268&lt;=ScoreRanges!D$5),ScoreRanges!E$5,IF(AND(ConversionTable!B268&gt;=ScoreRanges!C$6,ConversionTable!B268&lt;=ScoreRanges!D$6),ScoreRanges!E$6,IF(AND(ConversionTable!B268&gt;=ScoreRanges!C$7,ConversionTable!B268&lt;=ScoreRanges!D$7),ScoreRanges!E$7,IF(AND(ConversionTable!B268&gt;=ScoreRanges!C$8,ConversionTable!B268&lt;=ScoreRanges!D$8),ScoreRanges!E$8,"")))))</f>
        <v>Needs Improvement</v>
      </c>
      <c r="B268" s="72">
        <f t="shared" si="14"/>
        <v>2.659999999999997</v>
      </c>
      <c r="C268" s="84" t="e">
        <f t="shared" si="13"/>
        <v>#N/A</v>
      </c>
      <c r="D268" s="72" t="e">
        <f t="shared" si="15"/>
        <v>#N/A</v>
      </c>
      <c r="E268" s="17" t="e">
        <f>IF(AND(D268&gt;=ConversionTable!I$4,ConversionTable!D268&lt;=ConversionTable!J$4),ConversionTable!K$4,IF(AND(ConversionTable!D268&gt;=ConversionTable!I$5,ConversionTable!D268&lt;=ConversionTable!J$5),ConversionTable!K$5,IF(AND(ConversionTable!D268&gt;=ConversionTable!I$6,ConversionTable!D268&lt;=ConversionTable!J$6),ConversionTable!K$6,IF(AND(ConversionTable!D268&gt;=ConversionTable!I$7,ConversionTable!D268&lt;=ConversionTable!J$7),ConversionTable!K$7,IF(AND(ConversionTable!D268&gt;=ScoreRanges!J$8,ConversionTable!D268&lt;=ScoreRanges!K$8),ScoreRanges!L$8,"")))))</f>
        <v>#N/A</v>
      </c>
    </row>
    <row r="269" spans="1:5" x14ac:dyDescent="0.25">
      <c r="A269" s="13" t="str">
        <f>IF(AND(B269&gt;=ScoreRanges!C$4,ConversionTable!B269&lt;=ScoreRanges!D$4),ScoreRanges!E$4,IF(AND(ConversionTable!B269&gt;=ScoreRanges!C$5,ConversionTable!B269&lt;=ScoreRanges!D$5),ScoreRanges!E$5,IF(AND(ConversionTable!B269&gt;=ScoreRanges!C$6,ConversionTable!B269&lt;=ScoreRanges!D$6),ScoreRanges!E$6,IF(AND(ConversionTable!B269&gt;=ScoreRanges!C$7,ConversionTable!B269&lt;=ScoreRanges!D$7),ScoreRanges!E$7,IF(AND(ConversionTable!B269&gt;=ScoreRanges!C$8,ConversionTable!B269&lt;=ScoreRanges!D$8),ScoreRanges!E$8,"")))))</f>
        <v>Needs Improvement</v>
      </c>
      <c r="B269" s="72">
        <f t="shared" si="14"/>
        <v>2.6699999999999968</v>
      </c>
      <c r="C269" s="84" t="e">
        <f t="shared" si="13"/>
        <v>#N/A</v>
      </c>
      <c r="D269" s="72" t="e">
        <f t="shared" si="15"/>
        <v>#N/A</v>
      </c>
      <c r="E269" s="17" t="e">
        <f>IF(AND(D269&gt;=ConversionTable!I$4,ConversionTable!D269&lt;=ConversionTable!J$4),ConversionTable!K$4,IF(AND(ConversionTable!D269&gt;=ConversionTable!I$5,ConversionTable!D269&lt;=ConversionTable!J$5),ConversionTable!K$5,IF(AND(ConversionTable!D269&gt;=ConversionTable!I$6,ConversionTable!D269&lt;=ConversionTable!J$6),ConversionTable!K$6,IF(AND(ConversionTable!D269&gt;=ConversionTable!I$7,ConversionTable!D269&lt;=ConversionTable!J$7),ConversionTable!K$7,IF(AND(ConversionTable!D269&gt;=ScoreRanges!J$8,ConversionTable!D269&lt;=ScoreRanges!K$8),ScoreRanges!L$8,"")))))</f>
        <v>#N/A</v>
      </c>
    </row>
    <row r="270" spans="1:5" x14ac:dyDescent="0.25">
      <c r="A270" s="13" t="str">
        <f>IF(AND(B270&gt;=ScoreRanges!C$4,ConversionTable!B270&lt;=ScoreRanges!D$4),ScoreRanges!E$4,IF(AND(ConversionTable!B270&gt;=ScoreRanges!C$5,ConversionTable!B270&lt;=ScoreRanges!D$5),ScoreRanges!E$5,IF(AND(ConversionTable!B270&gt;=ScoreRanges!C$6,ConversionTable!B270&lt;=ScoreRanges!D$6),ScoreRanges!E$6,IF(AND(ConversionTable!B270&gt;=ScoreRanges!C$7,ConversionTable!B270&lt;=ScoreRanges!D$7),ScoreRanges!E$7,IF(AND(ConversionTable!B270&gt;=ScoreRanges!C$8,ConversionTable!B270&lt;=ScoreRanges!D$8),ScoreRanges!E$8,"")))))</f>
        <v>Needs Improvement</v>
      </c>
      <c r="B270" s="72">
        <f t="shared" si="14"/>
        <v>2.6799999999999966</v>
      </c>
      <c r="C270" s="84" t="e">
        <f t="shared" si="13"/>
        <v>#N/A</v>
      </c>
      <c r="D270" s="72" t="e">
        <f t="shared" si="15"/>
        <v>#N/A</v>
      </c>
      <c r="E270" s="17" t="e">
        <f>IF(AND(D270&gt;=ConversionTable!I$4,ConversionTable!D270&lt;=ConversionTable!J$4),ConversionTable!K$4,IF(AND(ConversionTable!D270&gt;=ConversionTable!I$5,ConversionTable!D270&lt;=ConversionTable!J$5),ConversionTable!K$5,IF(AND(ConversionTable!D270&gt;=ConversionTable!I$6,ConversionTable!D270&lt;=ConversionTable!J$6),ConversionTable!K$6,IF(AND(ConversionTable!D270&gt;=ConversionTable!I$7,ConversionTable!D270&lt;=ConversionTable!J$7),ConversionTable!K$7,IF(AND(ConversionTable!D270&gt;=ScoreRanges!J$8,ConversionTable!D270&lt;=ScoreRanges!K$8),ScoreRanges!L$8,"")))))</f>
        <v>#N/A</v>
      </c>
    </row>
    <row r="271" spans="1:5" x14ac:dyDescent="0.25">
      <c r="A271" s="13" t="str">
        <f>IF(AND(B271&gt;=ScoreRanges!C$4,ConversionTable!B271&lt;=ScoreRanges!D$4),ScoreRanges!E$4,IF(AND(ConversionTable!B271&gt;=ScoreRanges!C$5,ConversionTable!B271&lt;=ScoreRanges!D$5),ScoreRanges!E$5,IF(AND(ConversionTable!B271&gt;=ScoreRanges!C$6,ConversionTable!B271&lt;=ScoreRanges!D$6),ScoreRanges!E$6,IF(AND(ConversionTable!B271&gt;=ScoreRanges!C$7,ConversionTable!B271&lt;=ScoreRanges!D$7),ScoreRanges!E$7,IF(AND(ConversionTable!B271&gt;=ScoreRanges!C$8,ConversionTable!B271&lt;=ScoreRanges!D$8),ScoreRanges!E$8,"")))))</f>
        <v>Needs Improvement</v>
      </c>
      <c r="B271" s="72">
        <f t="shared" si="14"/>
        <v>2.6899999999999964</v>
      </c>
      <c r="C271" s="84" t="e">
        <f t="shared" si="13"/>
        <v>#N/A</v>
      </c>
      <c r="D271" s="72" t="e">
        <f t="shared" si="15"/>
        <v>#N/A</v>
      </c>
      <c r="E271" s="17" t="e">
        <f>IF(AND(D271&gt;=ConversionTable!I$4,ConversionTable!D271&lt;=ConversionTable!J$4),ConversionTable!K$4,IF(AND(ConversionTable!D271&gt;=ConversionTable!I$5,ConversionTable!D271&lt;=ConversionTable!J$5),ConversionTable!K$5,IF(AND(ConversionTable!D271&gt;=ConversionTable!I$6,ConversionTable!D271&lt;=ConversionTable!J$6),ConversionTable!K$6,IF(AND(ConversionTable!D271&gt;=ConversionTable!I$7,ConversionTable!D271&lt;=ConversionTable!J$7),ConversionTable!K$7,IF(AND(ConversionTable!D271&gt;=ScoreRanges!J$8,ConversionTable!D271&lt;=ScoreRanges!K$8),ScoreRanges!L$8,"")))))</f>
        <v>#N/A</v>
      </c>
    </row>
    <row r="272" spans="1:5" x14ac:dyDescent="0.25">
      <c r="A272" s="13" t="str">
        <f>IF(AND(B272&gt;=ScoreRanges!C$4,ConversionTable!B272&lt;=ScoreRanges!D$4),ScoreRanges!E$4,IF(AND(ConversionTable!B272&gt;=ScoreRanges!C$5,ConversionTable!B272&lt;=ScoreRanges!D$5),ScoreRanges!E$5,IF(AND(ConversionTable!B272&gt;=ScoreRanges!C$6,ConversionTable!B272&lt;=ScoreRanges!D$6),ScoreRanges!E$6,IF(AND(ConversionTable!B272&gt;=ScoreRanges!C$7,ConversionTable!B272&lt;=ScoreRanges!D$7),ScoreRanges!E$7,IF(AND(ConversionTable!B272&gt;=ScoreRanges!C$8,ConversionTable!B272&lt;=ScoreRanges!D$8),ScoreRanges!E$8,"")))))</f>
        <v>Needs Improvement</v>
      </c>
      <c r="B272" s="72">
        <f t="shared" si="14"/>
        <v>2.6999999999999962</v>
      </c>
      <c r="C272" s="84" t="e">
        <f t="shared" si="13"/>
        <v>#N/A</v>
      </c>
      <c r="D272" s="72" t="e">
        <f t="shared" si="15"/>
        <v>#N/A</v>
      </c>
      <c r="E272" s="17" t="e">
        <f>IF(AND(D272&gt;=ConversionTable!I$4,ConversionTable!D272&lt;=ConversionTable!J$4),ConversionTable!K$4,IF(AND(ConversionTable!D272&gt;=ConversionTable!I$5,ConversionTable!D272&lt;=ConversionTable!J$5),ConversionTable!K$5,IF(AND(ConversionTable!D272&gt;=ConversionTable!I$6,ConversionTable!D272&lt;=ConversionTable!J$6),ConversionTable!K$6,IF(AND(ConversionTable!D272&gt;=ConversionTable!I$7,ConversionTable!D272&lt;=ConversionTable!J$7),ConversionTable!K$7,IF(AND(ConversionTable!D272&gt;=ScoreRanges!J$8,ConversionTable!D272&lt;=ScoreRanges!K$8),ScoreRanges!L$8,"")))))</f>
        <v>#N/A</v>
      </c>
    </row>
    <row r="273" spans="1:5" x14ac:dyDescent="0.25">
      <c r="A273" s="13" t="str">
        <f>IF(AND(B273&gt;=ScoreRanges!C$4,ConversionTable!B273&lt;=ScoreRanges!D$4),ScoreRanges!E$4,IF(AND(ConversionTable!B273&gt;=ScoreRanges!C$5,ConversionTable!B273&lt;=ScoreRanges!D$5),ScoreRanges!E$5,IF(AND(ConversionTable!B273&gt;=ScoreRanges!C$6,ConversionTable!B273&lt;=ScoreRanges!D$6),ScoreRanges!E$6,IF(AND(ConversionTable!B273&gt;=ScoreRanges!C$7,ConversionTable!B273&lt;=ScoreRanges!D$7),ScoreRanges!E$7,IF(AND(ConversionTable!B273&gt;=ScoreRanges!C$8,ConversionTable!B273&lt;=ScoreRanges!D$8),ScoreRanges!E$8,"")))))</f>
        <v>Needs Improvement</v>
      </c>
      <c r="B273" s="72">
        <f t="shared" si="14"/>
        <v>2.709999999999996</v>
      </c>
      <c r="C273" s="84" t="e">
        <f t="shared" si="13"/>
        <v>#N/A</v>
      </c>
      <c r="D273" s="72" t="e">
        <f t="shared" si="15"/>
        <v>#N/A</v>
      </c>
      <c r="E273" s="17" t="e">
        <f>IF(AND(D273&gt;=ConversionTable!I$4,ConversionTable!D273&lt;=ConversionTable!J$4),ConversionTable!K$4,IF(AND(ConversionTable!D273&gt;=ConversionTable!I$5,ConversionTable!D273&lt;=ConversionTable!J$5),ConversionTable!K$5,IF(AND(ConversionTable!D273&gt;=ConversionTable!I$6,ConversionTable!D273&lt;=ConversionTable!J$6),ConversionTable!K$6,IF(AND(ConversionTable!D273&gt;=ConversionTable!I$7,ConversionTable!D273&lt;=ConversionTable!J$7),ConversionTable!K$7,IF(AND(ConversionTable!D273&gt;=ScoreRanges!J$8,ConversionTable!D273&lt;=ScoreRanges!K$8),ScoreRanges!L$8,"")))))</f>
        <v>#N/A</v>
      </c>
    </row>
    <row r="274" spans="1:5" x14ac:dyDescent="0.25">
      <c r="A274" s="13" t="str">
        <f>IF(AND(B274&gt;=ScoreRanges!C$4,ConversionTable!B274&lt;=ScoreRanges!D$4),ScoreRanges!E$4,IF(AND(ConversionTable!B274&gt;=ScoreRanges!C$5,ConversionTable!B274&lt;=ScoreRanges!D$5),ScoreRanges!E$5,IF(AND(ConversionTable!B274&gt;=ScoreRanges!C$6,ConversionTable!B274&lt;=ScoreRanges!D$6),ScoreRanges!E$6,IF(AND(ConversionTable!B274&gt;=ScoreRanges!C$7,ConversionTable!B274&lt;=ScoreRanges!D$7),ScoreRanges!E$7,IF(AND(ConversionTable!B274&gt;=ScoreRanges!C$8,ConversionTable!B274&lt;=ScoreRanges!D$8),ScoreRanges!E$8,"")))))</f>
        <v>Needs Improvement</v>
      </c>
      <c r="B274" s="72">
        <f t="shared" si="14"/>
        <v>2.7199999999999958</v>
      </c>
      <c r="C274" s="84" t="e">
        <f t="shared" si="13"/>
        <v>#N/A</v>
      </c>
      <c r="D274" s="72" t="e">
        <f t="shared" si="15"/>
        <v>#N/A</v>
      </c>
      <c r="E274" s="17" t="e">
        <f>IF(AND(D274&gt;=ConversionTable!I$4,ConversionTable!D274&lt;=ConversionTable!J$4),ConversionTable!K$4,IF(AND(ConversionTable!D274&gt;=ConversionTable!I$5,ConversionTable!D274&lt;=ConversionTable!J$5),ConversionTable!K$5,IF(AND(ConversionTable!D274&gt;=ConversionTable!I$6,ConversionTable!D274&lt;=ConversionTable!J$6),ConversionTable!K$6,IF(AND(ConversionTable!D274&gt;=ConversionTable!I$7,ConversionTable!D274&lt;=ConversionTable!J$7),ConversionTable!K$7,IF(AND(ConversionTable!D274&gt;=ScoreRanges!J$8,ConversionTable!D274&lt;=ScoreRanges!K$8),ScoreRanges!L$8,"")))))</f>
        <v>#N/A</v>
      </c>
    </row>
    <row r="275" spans="1:5" x14ac:dyDescent="0.25">
      <c r="A275" s="13" t="str">
        <f>IF(AND(B275&gt;=ScoreRanges!C$4,ConversionTable!B275&lt;=ScoreRanges!D$4),ScoreRanges!E$4,IF(AND(ConversionTable!B275&gt;=ScoreRanges!C$5,ConversionTable!B275&lt;=ScoreRanges!D$5),ScoreRanges!E$5,IF(AND(ConversionTable!B275&gt;=ScoreRanges!C$6,ConversionTable!B275&lt;=ScoreRanges!D$6),ScoreRanges!E$6,IF(AND(ConversionTable!B275&gt;=ScoreRanges!C$7,ConversionTable!B275&lt;=ScoreRanges!D$7),ScoreRanges!E$7,IF(AND(ConversionTable!B275&gt;=ScoreRanges!C$8,ConversionTable!B275&lt;=ScoreRanges!D$8),ScoreRanges!E$8,"")))))</f>
        <v>Needs Improvement</v>
      </c>
      <c r="B275" s="72">
        <f t="shared" si="14"/>
        <v>2.7299999999999955</v>
      </c>
      <c r="C275" s="84" t="e">
        <f t="shared" si="13"/>
        <v>#N/A</v>
      </c>
      <c r="D275" s="72" t="e">
        <f t="shared" si="15"/>
        <v>#N/A</v>
      </c>
      <c r="E275" s="17" t="e">
        <f>IF(AND(D275&gt;=ConversionTable!I$4,ConversionTable!D275&lt;=ConversionTable!J$4),ConversionTable!K$4,IF(AND(ConversionTable!D275&gt;=ConversionTable!I$5,ConversionTable!D275&lt;=ConversionTable!J$5),ConversionTable!K$5,IF(AND(ConversionTable!D275&gt;=ConversionTable!I$6,ConversionTable!D275&lt;=ConversionTable!J$6),ConversionTable!K$6,IF(AND(ConversionTable!D275&gt;=ConversionTable!I$7,ConversionTable!D275&lt;=ConversionTable!J$7),ConversionTable!K$7,IF(AND(ConversionTable!D275&gt;=ScoreRanges!J$8,ConversionTable!D275&lt;=ScoreRanges!K$8),ScoreRanges!L$8,"")))))</f>
        <v>#N/A</v>
      </c>
    </row>
    <row r="276" spans="1:5" x14ac:dyDescent="0.25">
      <c r="A276" s="13" t="str">
        <f>IF(AND(B276&gt;=ScoreRanges!C$4,ConversionTable!B276&lt;=ScoreRanges!D$4),ScoreRanges!E$4,IF(AND(ConversionTable!B276&gt;=ScoreRanges!C$5,ConversionTable!B276&lt;=ScoreRanges!D$5),ScoreRanges!E$5,IF(AND(ConversionTable!B276&gt;=ScoreRanges!C$6,ConversionTable!B276&lt;=ScoreRanges!D$6),ScoreRanges!E$6,IF(AND(ConversionTable!B276&gt;=ScoreRanges!C$7,ConversionTable!B276&lt;=ScoreRanges!D$7),ScoreRanges!E$7,IF(AND(ConversionTable!B276&gt;=ScoreRanges!C$8,ConversionTable!B276&lt;=ScoreRanges!D$8),ScoreRanges!E$8,"")))))</f>
        <v>Needs Improvement</v>
      </c>
      <c r="B276" s="72">
        <f t="shared" si="14"/>
        <v>2.7399999999999953</v>
      </c>
      <c r="C276" s="84" t="e">
        <f t="shared" si="13"/>
        <v>#N/A</v>
      </c>
      <c r="D276" s="72" t="e">
        <f t="shared" si="15"/>
        <v>#N/A</v>
      </c>
      <c r="E276" s="17" t="e">
        <f>IF(AND(D276&gt;=ConversionTable!I$4,ConversionTable!D276&lt;=ConversionTable!J$4),ConversionTable!K$4,IF(AND(ConversionTable!D276&gt;=ConversionTable!I$5,ConversionTable!D276&lt;=ConversionTable!J$5),ConversionTable!K$5,IF(AND(ConversionTable!D276&gt;=ConversionTable!I$6,ConversionTable!D276&lt;=ConversionTable!J$6),ConversionTable!K$6,IF(AND(ConversionTable!D276&gt;=ConversionTable!I$7,ConversionTable!D276&lt;=ConversionTable!J$7),ConversionTable!K$7,IF(AND(ConversionTable!D276&gt;=ScoreRanges!J$8,ConversionTable!D276&lt;=ScoreRanges!K$8),ScoreRanges!L$8,"")))))</f>
        <v>#N/A</v>
      </c>
    </row>
    <row r="277" spans="1:5" x14ac:dyDescent="0.25">
      <c r="A277" s="13" t="str">
        <f>IF(AND(B277&gt;=ScoreRanges!C$4,ConversionTable!B277&lt;=ScoreRanges!D$4),ScoreRanges!E$4,IF(AND(ConversionTable!B277&gt;=ScoreRanges!C$5,ConversionTable!B277&lt;=ScoreRanges!D$5),ScoreRanges!E$5,IF(AND(ConversionTable!B277&gt;=ScoreRanges!C$6,ConversionTable!B277&lt;=ScoreRanges!D$6),ScoreRanges!E$6,IF(AND(ConversionTable!B277&gt;=ScoreRanges!C$7,ConversionTable!B277&lt;=ScoreRanges!D$7),ScoreRanges!E$7,IF(AND(ConversionTable!B277&gt;=ScoreRanges!C$8,ConversionTable!B277&lt;=ScoreRanges!D$8),ScoreRanges!E$8,"")))))</f>
        <v>Needs Improvement</v>
      </c>
      <c r="B277" s="72">
        <f t="shared" si="14"/>
        <v>2.7499999999999951</v>
      </c>
      <c r="C277" s="84" t="e">
        <f t="shared" si="13"/>
        <v>#N/A</v>
      </c>
      <c r="D277" s="72" t="e">
        <f t="shared" si="15"/>
        <v>#N/A</v>
      </c>
      <c r="E277" s="17" t="e">
        <f>IF(AND(D277&gt;=ConversionTable!I$4,ConversionTable!D277&lt;=ConversionTable!J$4),ConversionTable!K$4,IF(AND(ConversionTable!D277&gt;=ConversionTable!I$5,ConversionTable!D277&lt;=ConversionTable!J$5),ConversionTable!K$5,IF(AND(ConversionTable!D277&gt;=ConversionTable!I$6,ConversionTable!D277&lt;=ConversionTable!J$6),ConversionTable!K$6,IF(AND(ConversionTable!D277&gt;=ConversionTable!I$7,ConversionTable!D277&lt;=ConversionTable!J$7),ConversionTable!K$7,IF(AND(ConversionTable!D277&gt;=ScoreRanges!J$8,ConversionTable!D277&lt;=ScoreRanges!K$8),ScoreRanges!L$8,"")))))</f>
        <v>#N/A</v>
      </c>
    </row>
    <row r="278" spans="1:5" x14ac:dyDescent="0.25">
      <c r="A278" s="13" t="str">
        <f>IF(AND(B278&gt;=ScoreRanges!C$4,ConversionTable!B278&lt;=ScoreRanges!D$4),ScoreRanges!E$4,IF(AND(ConversionTable!B278&gt;=ScoreRanges!C$5,ConversionTable!B278&lt;=ScoreRanges!D$5),ScoreRanges!E$5,IF(AND(ConversionTable!B278&gt;=ScoreRanges!C$6,ConversionTable!B278&lt;=ScoreRanges!D$6),ScoreRanges!E$6,IF(AND(ConversionTable!B278&gt;=ScoreRanges!C$7,ConversionTable!B278&lt;=ScoreRanges!D$7),ScoreRanges!E$7,IF(AND(ConversionTable!B278&gt;=ScoreRanges!C$8,ConversionTable!B278&lt;=ScoreRanges!D$8),ScoreRanges!E$8,"")))))</f>
        <v>Needs Improvement</v>
      </c>
      <c r="B278" s="72">
        <v>2.76</v>
      </c>
      <c r="C278" s="84" t="e">
        <f t="shared" si="13"/>
        <v>#N/A</v>
      </c>
      <c r="D278" s="72" t="e">
        <f t="shared" si="15"/>
        <v>#N/A</v>
      </c>
      <c r="E278" s="17" t="e">
        <f>IF(AND(D278&gt;=ConversionTable!I$4,ConversionTable!D278&lt;=ConversionTable!J$4),ConversionTable!K$4,IF(AND(ConversionTable!D278&gt;=ConversionTable!I$5,ConversionTable!D278&lt;=ConversionTable!J$5),ConversionTable!K$5,IF(AND(ConversionTable!D278&gt;=ConversionTable!I$6,ConversionTable!D278&lt;=ConversionTable!J$6),ConversionTable!K$6,IF(AND(ConversionTable!D278&gt;=ConversionTable!I$7,ConversionTable!D278&lt;=ConversionTable!J$7),ConversionTable!K$7,IF(AND(ConversionTable!D278&gt;=ScoreRanges!J$8,ConversionTable!D278&lt;=ScoreRanges!K$8),ScoreRanges!L$8,"")))))</f>
        <v>#N/A</v>
      </c>
    </row>
    <row r="279" spans="1:5" x14ac:dyDescent="0.25">
      <c r="A279" s="13" t="str">
        <f>IF(AND(B279&gt;=ScoreRanges!C$4,ConversionTable!B279&lt;=ScoreRanges!D$4),ScoreRanges!E$4,IF(AND(ConversionTable!B279&gt;=ScoreRanges!C$5,ConversionTable!B279&lt;=ScoreRanges!D$5),ScoreRanges!E$5,IF(AND(ConversionTable!B279&gt;=ScoreRanges!C$6,ConversionTable!B279&lt;=ScoreRanges!D$6),ScoreRanges!E$6,IF(AND(ConversionTable!B279&gt;=ScoreRanges!C$7,ConversionTable!B279&lt;=ScoreRanges!D$7),ScoreRanges!E$7,IF(AND(ConversionTable!B279&gt;=ScoreRanges!C$8,ConversionTable!B279&lt;=ScoreRanges!D$8),ScoreRanges!E$8,"")))))</f>
        <v>Needs Improvement</v>
      </c>
      <c r="B279" s="72">
        <f t="shared" si="14"/>
        <v>2.7699999999999996</v>
      </c>
      <c r="C279" s="84" t="e">
        <f t="shared" si="13"/>
        <v>#N/A</v>
      </c>
      <c r="D279" s="72" t="e">
        <f t="shared" si="15"/>
        <v>#N/A</v>
      </c>
      <c r="E279" s="17" t="e">
        <f>IF(AND(D279&gt;=ConversionTable!I$4,ConversionTable!D279&lt;=ConversionTable!J$4),ConversionTable!K$4,IF(AND(ConversionTable!D279&gt;=ConversionTable!I$5,ConversionTable!D279&lt;=ConversionTable!J$5),ConversionTable!K$5,IF(AND(ConversionTable!D279&gt;=ConversionTable!I$6,ConversionTable!D279&lt;=ConversionTable!J$6),ConversionTable!K$6,IF(AND(ConversionTable!D279&gt;=ConversionTable!I$7,ConversionTable!D279&lt;=ConversionTable!J$7),ConversionTable!K$7,IF(AND(ConversionTable!D279&gt;=ScoreRanges!J$8,ConversionTable!D279&lt;=ScoreRanges!K$8),ScoreRanges!L$8,"")))))</f>
        <v>#N/A</v>
      </c>
    </row>
    <row r="280" spans="1:5" x14ac:dyDescent="0.25">
      <c r="A280" s="13" t="str">
        <f>IF(AND(B280&gt;=ScoreRanges!C$4,ConversionTable!B280&lt;=ScoreRanges!D$4),ScoreRanges!E$4,IF(AND(ConversionTable!B280&gt;=ScoreRanges!C$5,ConversionTable!B280&lt;=ScoreRanges!D$5),ScoreRanges!E$5,IF(AND(ConversionTable!B280&gt;=ScoreRanges!C$6,ConversionTable!B280&lt;=ScoreRanges!D$6),ScoreRanges!E$6,IF(AND(ConversionTable!B280&gt;=ScoreRanges!C$7,ConversionTable!B280&lt;=ScoreRanges!D$7),ScoreRanges!E$7,IF(AND(ConversionTable!B280&gt;=ScoreRanges!C$8,ConversionTable!B280&lt;=ScoreRanges!D$8),ScoreRanges!E$8,"")))))</f>
        <v>Needs Improvement</v>
      </c>
      <c r="B280" s="72">
        <f t="shared" si="14"/>
        <v>2.7799999999999994</v>
      </c>
      <c r="C280" s="84" t="e">
        <f t="shared" si="13"/>
        <v>#N/A</v>
      </c>
      <c r="D280" s="72" t="e">
        <f t="shared" si="15"/>
        <v>#N/A</v>
      </c>
      <c r="E280" s="17" t="e">
        <f>IF(AND(D280&gt;=ConversionTable!I$4,ConversionTable!D280&lt;=ConversionTable!J$4),ConversionTable!K$4,IF(AND(ConversionTable!D280&gt;=ConversionTable!I$5,ConversionTable!D280&lt;=ConversionTable!J$5),ConversionTable!K$5,IF(AND(ConversionTable!D280&gt;=ConversionTable!I$6,ConversionTable!D280&lt;=ConversionTable!J$6),ConversionTable!K$6,IF(AND(ConversionTable!D280&gt;=ConversionTable!I$7,ConversionTable!D280&lt;=ConversionTable!J$7),ConversionTable!K$7,IF(AND(ConversionTable!D280&gt;=ScoreRanges!J$8,ConversionTable!D280&lt;=ScoreRanges!K$8),ScoreRanges!L$8,"")))))</f>
        <v>#N/A</v>
      </c>
    </row>
    <row r="281" spans="1:5" x14ac:dyDescent="0.25">
      <c r="A281" s="13" t="str">
        <f>IF(AND(B281&gt;=ScoreRanges!C$4,ConversionTable!B281&lt;=ScoreRanges!D$4),ScoreRanges!E$4,IF(AND(ConversionTable!B281&gt;=ScoreRanges!C$5,ConversionTable!B281&lt;=ScoreRanges!D$5),ScoreRanges!E$5,IF(AND(ConversionTable!B281&gt;=ScoreRanges!C$6,ConversionTable!B281&lt;=ScoreRanges!D$6),ScoreRanges!E$6,IF(AND(ConversionTable!B281&gt;=ScoreRanges!C$7,ConversionTable!B281&lt;=ScoreRanges!D$7),ScoreRanges!E$7,IF(AND(ConversionTable!B281&gt;=ScoreRanges!C$8,ConversionTable!B281&lt;=ScoreRanges!D$8),ScoreRanges!E$8,"")))))</f>
        <v>Needs Improvement</v>
      </c>
      <c r="B281" s="72">
        <f t="shared" si="14"/>
        <v>2.7899999999999991</v>
      </c>
      <c r="C281" s="84" t="e">
        <f t="shared" si="13"/>
        <v>#N/A</v>
      </c>
      <c r="D281" s="72" t="e">
        <f t="shared" si="15"/>
        <v>#N/A</v>
      </c>
      <c r="E281" s="17" t="e">
        <f>IF(AND(D281&gt;=ConversionTable!I$4,ConversionTable!D281&lt;=ConversionTable!J$4),ConversionTable!K$4,IF(AND(ConversionTable!D281&gt;=ConversionTable!I$5,ConversionTable!D281&lt;=ConversionTable!J$5),ConversionTable!K$5,IF(AND(ConversionTable!D281&gt;=ConversionTable!I$6,ConversionTable!D281&lt;=ConversionTable!J$6),ConversionTable!K$6,IF(AND(ConversionTable!D281&gt;=ConversionTable!I$7,ConversionTable!D281&lt;=ConversionTable!J$7),ConversionTable!K$7,IF(AND(ConversionTable!D281&gt;=ScoreRanges!J$8,ConversionTable!D281&lt;=ScoreRanges!K$8),ScoreRanges!L$8,"")))))</f>
        <v>#N/A</v>
      </c>
    </row>
    <row r="282" spans="1:5" x14ac:dyDescent="0.25">
      <c r="A282" s="13" t="str">
        <f>IF(AND(B282&gt;=ScoreRanges!C$4,ConversionTable!B282&lt;=ScoreRanges!D$4),ScoreRanges!E$4,IF(AND(ConversionTable!B282&gt;=ScoreRanges!C$5,ConversionTable!B282&lt;=ScoreRanges!D$5),ScoreRanges!E$5,IF(AND(ConversionTable!B282&gt;=ScoreRanges!C$6,ConversionTable!B282&lt;=ScoreRanges!D$6),ScoreRanges!E$6,IF(AND(ConversionTable!B282&gt;=ScoreRanges!C$7,ConversionTable!B282&lt;=ScoreRanges!D$7),ScoreRanges!E$7,IF(AND(ConversionTable!B282&gt;=ScoreRanges!C$8,ConversionTable!B282&lt;=ScoreRanges!D$8),ScoreRanges!E$8,"")))))</f>
        <v>Effective</v>
      </c>
      <c r="B282" s="72">
        <f t="shared" si="14"/>
        <v>2.7999999999999989</v>
      </c>
      <c r="C282" s="84" t="e">
        <f t="shared" si="13"/>
        <v>#N/A</v>
      </c>
      <c r="D282" s="72" t="e">
        <f t="shared" si="15"/>
        <v>#N/A</v>
      </c>
      <c r="E282" s="17" t="e">
        <f>IF(AND(D282&gt;=ConversionTable!I$4,ConversionTable!D282&lt;=ConversionTable!J$4),ConversionTable!K$4,IF(AND(ConversionTable!D282&gt;=ConversionTable!I$5,ConversionTable!D282&lt;=ConversionTable!J$5),ConversionTable!K$5,IF(AND(ConversionTable!D282&gt;=ConversionTable!I$6,ConversionTable!D282&lt;=ConversionTable!J$6),ConversionTable!K$6,IF(AND(ConversionTable!D282&gt;=ConversionTable!I$7,ConversionTable!D282&lt;=ConversionTable!J$7),ConversionTable!K$7,IF(AND(ConversionTable!D282&gt;=ScoreRanges!J$8,ConversionTable!D282&lt;=ScoreRanges!K$8),ScoreRanges!L$8,"")))))</f>
        <v>#N/A</v>
      </c>
    </row>
    <row r="283" spans="1:5" x14ac:dyDescent="0.25">
      <c r="A283" s="13" t="str">
        <f>IF(AND(B283&gt;=ScoreRanges!C$4,ConversionTable!B283&lt;=ScoreRanges!D$4),ScoreRanges!E$4,IF(AND(ConversionTable!B283&gt;=ScoreRanges!C$5,ConversionTable!B283&lt;=ScoreRanges!D$5),ScoreRanges!E$5,IF(AND(ConversionTable!B283&gt;=ScoreRanges!C$6,ConversionTable!B283&lt;=ScoreRanges!D$6),ScoreRanges!E$6,IF(AND(ConversionTable!B283&gt;=ScoreRanges!C$7,ConversionTable!B283&lt;=ScoreRanges!D$7),ScoreRanges!E$7,IF(AND(ConversionTable!B283&gt;=ScoreRanges!C$8,ConversionTable!B283&lt;=ScoreRanges!D$8),ScoreRanges!E$8,"")))))</f>
        <v>Effective</v>
      </c>
      <c r="B283" s="72">
        <f t="shared" si="14"/>
        <v>2.8099999999999987</v>
      </c>
      <c r="C283" s="84" t="e">
        <f t="shared" si="13"/>
        <v>#N/A</v>
      </c>
      <c r="D283" s="72" t="e">
        <f t="shared" si="15"/>
        <v>#N/A</v>
      </c>
      <c r="E283" s="17" t="e">
        <f>IF(AND(D283&gt;=ConversionTable!I$4,ConversionTable!D283&lt;=ConversionTable!J$4),ConversionTable!K$4,IF(AND(ConversionTable!D283&gt;=ConversionTable!I$5,ConversionTable!D283&lt;=ConversionTable!J$5),ConversionTable!K$5,IF(AND(ConversionTable!D283&gt;=ConversionTable!I$6,ConversionTable!D283&lt;=ConversionTable!J$6),ConversionTable!K$6,IF(AND(ConversionTable!D283&gt;=ConversionTable!I$7,ConversionTable!D283&lt;=ConversionTable!J$7),ConversionTable!K$7,IF(AND(ConversionTable!D283&gt;=ScoreRanges!J$8,ConversionTable!D283&lt;=ScoreRanges!K$8),ScoreRanges!L$8,"")))))</f>
        <v>#N/A</v>
      </c>
    </row>
    <row r="284" spans="1:5" x14ac:dyDescent="0.25">
      <c r="A284" s="13" t="str">
        <f>IF(AND(B284&gt;=ScoreRanges!C$4,ConversionTable!B284&lt;=ScoreRanges!D$4),ScoreRanges!E$4,IF(AND(ConversionTable!B284&gt;=ScoreRanges!C$5,ConversionTable!B284&lt;=ScoreRanges!D$5),ScoreRanges!E$5,IF(AND(ConversionTable!B284&gt;=ScoreRanges!C$6,ConversionTable!B284&lt;=ScoreRanges!D$6),ScoreRanges!E$6,IF(AND(ConversionTable!B284&gt;=ScoreRanges!C$7,ConversionTable!B284&lt;=ScoreRanges!D$7),ScoreRanges!E$7,IF(AND(ConversionTable!B284&gt;=ScoreRanges!C$8,ConversionTable!B284&lt;=ScoreRanges!D$8),ScoreRanges!E$8,"")))))</f>
        <v>Effective</v>
      </c>
      <c r="B284" s="72">
        <f t="shared" si="14"/>
        <v>2.8199999999999985</v>
      </c>
      <c r="C284" s="84" t="e">
        <f t="shared" si="13"/>
        <v>#N/A</v>
      </c>
      <c r="D284" s="72" t="e">
        <f t="shared" si="15"/>
        <v>#N/A</v>
      </c>
      <c r="E284" s="17" t="e">
        <f>IF(AND(D284&gt;=ConversionTable!I$4,ConversionTable!D284&lt;=ConversionTable!J$4),ConversionTable!K$4,IF(AND(ConversionTable!D284&gt;=ConversionTable!I$5,ConversionTable!D284&lt;=ConversionTable!J$5),ConversionTable!K$5,IF(AND(ConversionTable!D284&gt;=ConversionTable!I$6,ConversionTable!D284&lt;=ConversionTable!J$6),ConversionTable!K$6,IF(AND(ConversionTable!D284&gt;=ConversionTable!I$7,ConversionTable!D284&lt;=ConversionTable!J$7),ConversionTable!K$7,IF(AND(ConversionTable!D284&gt;=ScoreRanges!J$8,ConversionTable!D284&lt;=ScoreRanges!K$8),ScoreRanges!L$8,"")))))</f>
        <v>#N/A</v>
      </c>
    </row>
    <row r="285" spans="1:5" x14ac:dyDescent="0.25">
      <c r="A285" s="13" t="str">
        <f>IF(AND(B285&gt;=ScoreRanges!C$4,ConversionTable!B285&lt;=ScoreRanges!D$4),ScoreRanges!E$4,IF(AND(ConversionTable!B285&gt;=ScoreRanges!C$5,ConversionTable!B285&lt;=ScoreRanges!D$5),ScoreRanges!E$5,IF(AND(ConversionTable!B285&gt;=ScoreRanges!C$6,ConversionTable!B285&lt;=ScoreRanges!D$6),ScoreRanges!E$6,IF(AND(ConversionTable!B285&gt;=ScoreRanges!C$7,ConversionTable!B285&lt;=ScoreRanges!D$7),ScoreRanges!E$7,IF(AND(ConversionTable!B285&gt;=ScoreRanges!C$8,ConversionTable!B285&lt;=ScoreRanges!D$8),ScoreRanges!E$8,"")))))</f>
        <v>Effective</v>
      </c>
      <c r="B285" s="72">
        <f t="shared" si="14"/>
        <v>2.8299999999999983</v>
      </c>
      <c r="C285" s="84" t="e">
        <f t="shared" si="13"/>
        <v>#N/A</v>
      </c>
      <c r="D285" s="72" t="e">
        <f t="shared" si="15"/>
        <v>#N/A</v>
      </c>
      <c r="E285" s="17" t="e">
        <f>IF(AND(D285&gt;=ConversionTable!I$4,ConversionTable!D285&lt;=ConversionTable!J$4),ConversionTable!K$4,IF(AND(ConversionTable!D285&gt;=ConversionTable!I$5,ConversionTable!D285&lt;=ConversionTable!J$5),ConversionTable!K$5,IF(AND(ConversionTable!D285&gt;=ConversionTable!I$6,ConversionTable!D285&lt;=ConversionTable!J$6),ConversionTable!K$6,IF(AND(ConversionTable!D285&gt;=ConversionTable!I$7,ConversionTable!D285&lt;=ConversionTable!J$7),ConversionTable!K$7,IF(AND(ConversionTable!D285&gt;=ScoreRanges!J$8,ConversionTable!D285&lt;=ScoreRanges!K$8),ScoreRanges!L$8,"")))))</f>
        <v>#N/A</v>
      </c>
    </row>
    <row r="286" spans="1:5" x14ac:dyDescent="0.25">
      <c r="A286" s="13" t="str">
        <f>IF(AND(B286&gt;=ScoreRanges!C$4,ConversionTable!B286&lt;=ScoreRanges!D$4),ScoreRanges!E$4,IF(AND(ConversionTable!B286&gt;=ScoreRanges!C$5,ConversionTable!B286&lt;=ScoreRanges!D$5),ScoreRanges!E$5,IF(AND(ConversionTable!B286&gt;=ScoreRanges!C$6,ConversionTable!B286&lt;=ScoreRanges!D$6),ScoreRanges!E$6,IF(AND(ConversionTable!B286&gt;=ScoreRanges!C$7,ConversionTable!B286&lt;=ScoreRanges!D$7),ScoreRanges!E$7,IF(AND(ConversionTable!B286&gt;=ScoreRanges!C$8,ConversionTable!B286&lt;=ScoreRanges!D$8),ScoreRanges!E$8,"")))))</f>
        <v>Effective</v>
      </c>
      <c r="B286" s="72">
        <f t="shared" si="14"/>
        <v>2.8399999999999981</v>
      </c>
      <c r="C286" s="84" t="e">
        <f t="shared" si="13"/>
        <v>#N/A</v>
      </c>
      <c r="D286" s="72" t="e">
        <f t="shared" si="15"/>
        <v>#N/A</v>
      </c>
      <c r="E286" s="17" t="e">
        <f>IF(AND(D286&gt;=ConversionTable!I$4,ConversionTable!D286&lt;=ConversionTable!J$4),ConversionTable!K$4,IF(AND(ConversionTable!D286&gt;=ConversionTable!I$5,ConversionTable!D286&lt;=ConversionTable!J$5),ConversionTable!K$5,IF(AND(ConversionTable!D286&gt;=ConversionTable!I$6,ConversionTable!D286&lt;=ConversionTable!J$6),ConversionTable!K$6,IF(AND(ConversionTable!D286&gt;=ConversionTable!I$7,ConversionTable!D286&lt;=ConversionTable!J$7),ConversionTable!K$7,IF(AND(ConversionTable!D286&gt;=ScoreRanges!J$8,ConversionTable!D286&lt;=ScoreRanges!K$8),ScoreRanges!L$8,"")))))</f>
        <v>#N/A</v>
      </c>
    </row>
    <row r="287" spans="1:5" x14ac:dyDescent="0.25">
      <c r="A287" s="13" t="str">
        <f>IF(AND(B287&gt;=ScoreRanges!C$4,ConversionTable!B287&lt;=ScoreRanges!D$4),ScoreRanges!E$4,IF(AND(ConversionTable!B287&gt;=ScoreRanges!C$5,ConversionTable!B287&lt;=ScoreRanges!D$5),ScoreRanges!E$5,IF(AND(ConversionTable!B287&gt;=ScoreRanges!C$6,ConversionTable!B287&lt;=ScoreRanges!D$6),ScoreRanges!E$6,IF(AND(ConversionTable!B287&gt;=ScoreRanges!C$7,ConversionTable!B287&lt;=ScoreRanges!D$7),ScoreRanges!E$7,IF(AND(ConversionTable!B287&gt;=ScoreRanges!C$8,ConversionTable!B287&lt;=ScoreRanges!D$8),ScoreRanges!E$8,"")))))</f>
        <v>Effective</v>
      </c>
      <c r="B287" s="72">
        <f t="shared" si="14"/>
        <v>2.8499999999999979</v>
      </c>
      <c r="C287" s="84" t="e">
        <f t="shared" si="13"/>
        <v>#N/A</v>
      </c>
      <c r="D287" s="72" t="e">
        <f t="shared" si="15"/>
        <v>#N/A</v>
      </c>
      <c r="E287" s="17" t="e">
        <f>IF(AND(D287&gt;=ConversionTable!I$4,ConversionTable!D287&lt;=ConversionTable!J$4),ConversionTable!K$4,IF(AND(ConversionTable!D287&gt;=ConversionTable!I$5,ConversionTable!D287&lt;=ConversionTable!J$5),ConversionTable!K$5,IF(AND(ConversionTable!D287&gt;=ConversionTable!I$6,ConversionTable!D287&lt;=ConversionTable!J$6),ConversionTable!K$6,IF(AND(ConversionTable!D287&gt;=ConversionTable!I$7,ConversionTable!D287&lt;=ConversionTable!J$7),ConversionTable!K$7,IF(AND(ConversionTable!D287&gt;=ScoreRanges!J$8,ConversionTable!D287&lt;=ScoreRanges!K$8),ScoreRanges!L$8,"")))))</f>
        <v>#N/A</v>
      </c>
    </row>
    <row r="288" spans="1:5" x14ac:dyDescent="0.25">
      <c r="A288" s="13" t="str">
        <f>IF(AND(B288&gt;=ScoreRanges!C$4,ConversionTable!B288&lt;=ScoreRanges!D$4),ScoreRanges!E$4,IF(AND(ConversionTable!B288&gt;=ScoreRanges!C$5,ConversionTable!B288&lt;=ScoreRanges!D$5),ScoreRanges!E$5,IF(AND(ConversionTable!B288&gt;=ScoreRanges!C$6,ConversionTable!B288&lt;=ScoreRanges!D$6),ScoreRanges!E$6,IF(AND(ConversionTable!B288&gt;=ScoreRanges!C$7,ConversionTable!B288&lt;=ScoreRanges!D$7),ScoreRanges!E$7,IF(AND(ConversionTable!B288&gt;=ScoreRanges!C$8,ConversionTable!B288&lt;=ScoreRanges!D$8),ScoreRanges!E$8,"")))))</f>
        <v>Effective</v>
      </c>
      <c r="B288" s="72">
        <f t="shared" si="14"/>
        <v>2.8599999999999977</v>
      </c>
      <c r="C288" s="84" t="e">
        <f t="shared" si="13"/>
        <v>#N/A</v>
      </c>
      <c r="D288" s="72" t="e">
        <f t="shared" si="15"/>
        <v>#N/A</v>
      </c>
      <c r="E288" s="17" t="e">
        <f>IF(AND(D288&gt;=ConversionTable!I$4,ConversionTable!D288&lt;=ConversionTable!J$4),ConversionTable!K$4,IF(AND(ConversionTable!D288&gt;=ConversionTable!I$5,ConversionTable!D288&lt;=ConversionTable!J$5),ConversionTable!K$5,IF(AND(ConversionTable!D288&gt;=ConversionTable!I$6,ConversionTable!D288&lt;=ConversionTable!J$6),ConversionTable!K$6,IF(AND(ConversionTable!D288&gt;=ConversionTable!I$7,ConversionTable!D288&lt;=ConversionTable!J$7),ConversionTable!K$7,IF(AND(ConversionTable!D288&gt;=ScoreRanges!J$8,ConversionTable!D288&lt;=ScoreRanges!K$8),ScoreRanges!L$8,"")))))</f>
        <v>#N/A</v>
      </c>
    </row>
    <row r="289" spans="1:5" x14ac:dyDescent="0.25">
      <c r="A289" s="13" t="str">
        <f>IF(AND(B289&gt;=ScoreRanges!C$4,ConversionTable!B289&lt;=ScoreRanges!D$4),ScoreRanges!E$4,IF(AND(ConversionTable!B289&gt;=ScoreRanges!C$5,ConversionTable!B289&lt;=ScoreRanges!D$5),ScoreRanges!E$5,IF(AND(ConversionTable!B289&gt;=ScoreRanges!C$6,ConversionTable!B289&lt;=ScoreRanges!D$6),ScoreRanges!E$6,IF(AND(ConversionTable!B289&gt;=ScoreRanges!C$7,ConversionTable!B289&lt;=ScoreRanges!D$7),ScoreRanges!E$7,IF(AND(ConversionTable!B289&gt;=ScoreRanges!C$8,ConversionTable!B289&lt;=ScoreRanges!D$8),ScoreRanges!E$8,"")))))</f>
        <v>Effective</v>
      </c>
      <c r="B289" s="72">
        <f t="shared" si="14"/>
        <v>2.8699999999999974</v>
      </c>
      <c r="C289" s="84" t="e">
        <f t="shared" si="13"/>
        <v>#N/A</v>
      </c>
      <c r="D289" s="72" t="e">
        <f t="shared" si="15"/>
        <v>#N/A</v>
      </c>
      <c r="E289" s="17" t="e">
        <f>IF(AND(D289&gt;=ConversionTable!I$4,ConversionTable!D289&lt;=ConversionTable!J$4),ConversionTable!K$4,IF(AND(ConversionTable!D289&gt;=ConversionTable!I$5,ConversionTable!D289&lt;=ConversionTable!J$5),ConversionTable!K$5,IF(AND(ConversionTable!D289&gt;=ConversionTable!I$6,ConversionTable!D289&lt;=ConversionTable!J$6),ConversionTable!K$6,IF(AND(ConversionTable!D289&gt;=ConversionTable!I$7,ConversionTable!D289&lt;=ConversionTable!J$7),ConversionTable!K$7,IF(AND(ConversionTable!D289&gt;=ScoreRanges!J$8,ConversionTable!D289&lt;=ScoreRanges!K$8),ScoreRanges!L$8,"")))))</f>
        <v>#N/A</v>
      </c>
    </row>
    <row r="290" spans="1:5" x14ac:dyDescent="0.25">
      <c r="A290" s="13" t="str">
        <f>IF(AND(B290&gt;=ScoreRanges!C$4,ConversionTable!B290&lt;=ScoreRanges!D$4),ScoreRanges!E$4,IF(AND(ConversionTable!B290&gt;=ScoreRanges!C$5,ConversionTable!B290&lt;=ScoreRanges!D$5),ScoreRanges!E$5,IF(AND(ConversionTable!B290&gt;=ScoreRanges!C$6,ConversionTable!B290&lt;=ScoreRanges!D$6),ScoreRanges!E$6,IF(AND(ConversionTable!B290&gt;=ScoreRanges!C$7,ConversionTable!B290&lt;=ScoreRanges!D$7),ScoreRanges!E$7,IF(AND(ConversionTable!B290&gt;=ScoreRanges!C$8,ConversionTable!B290&lt;=ScoreRanges!D$8),ScoreRanges!E$8,"")))))</f>
        <v>Effective</v>
      </c>
      <c r="B290" s="72">
        <f t="shared" si="14"/>
        <v>2.8799999999999972</v>
      </c>
      <c r="C290" s="84" t="e">
        <f t="shared" si="13"/>
        <v>#N/A</v>
      </c>
      <c r="D290" s="72" t="e">
        <f t="shared" si="15"/>
        <v>#N/A</v>
      </c>
      <c r="E290" s="17" t="e">
        <f>IF(AND(D290&gt;=ConversionTable!I$4,ConversionTable!D290&lt;=ConversionTable!J$4),ConversionTable!K$4,IF(AND(ConversionTable!D290&gt;=ConversionTable!I$5,ConversionTable!D290&lt;=ConversionTable!J$5),ConversionTable!K$5,IF(AND(ConversionTable!D290&gt;=ConversionTable!I$6,ConversionTable!D290&lt;=ConversionTable!J$6),ConversionTable!K$6,IF(AND(ConversionTable!D290&gt;=ConversionTable!I$7,ConversionTable!D290&lt;=ConversionTable!J$7),ConversionTable!K$7,IF(AND(ConversionTable!D290&gt;=ScoreRanges!J$8,ConversionTable!D290&lt;=ScoreRanges!K$8),ScoreRanges!L$8,"")))))</f>
        <v>#N/A</v>
      </c>
    </row>
    <row r="291" spans="1:5" x14ac:dyDescent="0.25">
      <c r="A291" s="13" t="str">
        <f>IF(AND(B291&gt;=ScoreRanges!C$4,ConversionTable!B291&lt;=ScoreRanges!D$4),ScoreRanges!E$4,IF(AND(ConversionTable!B291&gt;=ScoreRanges!C$5,ConversionTable!B291&lt;=ScoreRanges!D$5),ScoreRanges!E$5,IF(AND(ConversionTable!B291&gt;=ScoreRanges!C$6,ConversionTable!B291&lt;=ScoreRanges!D$6),ScoreRanges!E$6,IF(AND(ConversionTable!B291&gt;=ScoreRanges!C$7,ConversionTable!B291&lt;=ScoreRanges!D$7),ScoreRanges!E$7,IF(AND(ConversionTable!B291&gt;=ScoreRanges!C$8,ConversionTable!B291&lt;=ScoreRanges!D$8),ScoreRanges!E$8,"")))))</f>
        <v>Effective</v>
      </c>
      <c r="B291" s="72">
        <f t="shared" si="14"/>
        <v>2.889999999999997</v>
      </c>
      <c r="C291" s="84" t="e">
        <f t="shared" si="13"/>
        <v>#N/A</v>
      </c>
      <c r="D291" s="72" t="e">
        <f t="shared" si="15"/>
        <v>#N/A</v>
      </c>
      <c r="E291" s="17" t="e">
        <f>IF(AND(D291&gt;=ConversionTable!I$4,ConversionTable!D291&lt;=ConversionTable!J$4),ConversionTable!K$4,IF(AND(ConversionTable!D291&gt;=ConversionTable!I$5,ConversionTable!D291&lt;=ConversionTable!J$5),ConversionTable!K$5,IF(AND(ConversionTable!D291&gt;=ConversionTable!I$6,ConversionTable!D291&lt;=ConversionTable!J$6),ConversionTable!K$6,IF(AND(ConversionTable!D291&gt;=ConversionTable!I$7,ConversionTable!D291&lt;=ConversionTable!J$7),ConversionTable!K$7,IF(AND(ConversionTable!D291&gt;=ScoreRanges!J$8,ConversionTable!D291&lt;=ScoreRanges!K$8),ScoreRanges!L$8,"")))))</f>
        <v>#N/A</v>
      </c>
    </row>
    <row r="292" spans="1:5" x14ac:dyDescent="0.25">
      <c r="A292" s="13" t="str">
        <f>IF(AND(B292&gt;=ScoreRanges!C$4,ConversionTable!B292&lt;=ScoreRanges!D$4),ScoreRanges!E$4,IF(AND(ConversionTable!B292&gt;=ScoreRanges!C$5,ConversionTable!B292&lt;=ScoreRanges!D$5),ScoreRanges!E$5,IF(AND(ConversionTable!B292&gt;=ScoreRanges!C$6,ConversionTable!B292&lt;=ScoreRanges!D$6),ScoreRanges!E$6,IF(AND(ConversionTable!B292&gt;=ScoreRanges!C$7,ConversionTable!B292&lt;=ScoreRanges!D$7),ScoreRanges!E$7,IF(AND(ConversionTable!B292&gt;=ScoreRanges!C$8,ConversionTable!B292&lt;=ScoreRanges!D$8),ScoreRanges!E$8,"")))))</f>
        <v>Effective</v>
      </c>
      <c r="B292" s="72">
        <f t="shared" si="14"/>
        <v>2.8999999999999968</v>
      </c>
      <c r="C292" s="84" t="e">
        <f t="shared" si="13"/>
        <v>#N/A</v>
      </c>
      <c r="D292" s="72" t="e">
        <f t="shared" si="15"/>
        <v>#N/A</v>
      </c>
      <c r="E292" s="17" t="e">
        <f>IF(AND(D292&gt;=ConversionTable!I$4,ConversionTable!D292&lt;=ConversionTable!J$4),ConversionTable!K$4,IF(AND(ConversionTable!D292&gt;=ConversionTable!I$5,ConversionTable!D292&lt;=ConversionTable!J$5),ConversionTable!K$5,IF(AND(ConversionTable!D292&gt;=ConversionTable!I$6,ConversionTable!D292&lt;=ConversionTable!J$6),ConversionTable!K$6,IF(AND(ConversionTable!D292&gt;=ConversionTable!I$7,ConversionTable!D292&lt;=ConversionTable!J$7),ConversionTable!K$7,IF(AND(ConversionTable!D292&gt;=ScoreRanges!J$8,ConversionTable!D292&lt;=ScoreRanges!K$8),ScoreRanges!L$8,"")))))</f>
        <v>#N/A</v>
      </c>
    </row>
    <row r="293" spans="1:5" x14ac:dyDescent="0.25">
      <c r="A293" s="13" t="str">
        <f>IF(AND(B293&gt;=ScoreRanges!C$4,ConversionTable!B293&lt;=ScoreRanges!D$4),ScoreRanges!E$4,IF(AND(ConversionTable!B293&gt;=ScoreRanges!C$5,ConversionTable!B293&lt;=ScoreRanges!D$5),ScoreRanges!E$5,IF(AND(ConversionTable!B293&gt;=ScoreRanges!C$6,ConversionTable!B293&lt;=ScoreRanges!D$6),ScoreRanges!E$6,IF(AND(ConversionTable!B293&gt;=ScoreRanges!C$7,ConversionTable!B293&lt;=ScoreRanges!D$7),ScoreRanges!E$7,IF(AND(ConversionTable!B293&gt;=ScoreRanges!C$8,ConversionTable!B293&lt;=ScoreRanges!D$8),ScoreRanges!E$8,"")))))</f>
        <v>Effective</v>
      </c>
      <c r="B293" s="72">
        <f t="shared" si="14"/>
        <v>2.9099999999999966</v>
      </c>
      <c r="C293" s="84" t="e">
        <f t="shared" si="13"/>
        <v>#N/A</v>
      </c>
      <c r="D293" s="72" t="e">
        <f t="shared" si="15"/>
        <v>#N/A</v>
      </c>
      <c r="E293" s="17" t="e">
        <f>IF(AND(D293&gt;=ConversionTable!I$4,ConversionTable!D293&lt;=ConversionTable!J$4),ConversionTable!K$4,IF(AND(ConversionTable!D293&gt;=ConversionTable!I$5,ConversionTable!D293&lt;=ConversionTable!J$5),ConversionTable!K$5,IF(AND(ConversionTable!D293&gt;=ConversionTable!I$6,ConversionTable!D293&lt;=ConversionTable!J$6),ConversionTable!K$6,IF(AND(ConversionTable!D293&gt;=ConversionTable!I$7,ConversionTable!D293&lt;=ConversionTable!J$7),ConversionTable!K$7,IF(AND(ConversionTable!D293&gt;=ScoreRanges!J$8,ConversionTable!D293&lt;=ScoreRanges!K$8),ScoreRanges!L$8,"")))))</f>
        <v>#N/A</v>
      </c>
    </row>
    <row r="294" spans="1:5" x14ac:dyDescent="0.25">
      <c r="A294" s="13" t="str">
        <f>IF(AND(B294&gt;=ScoreRanges!C$4,ConversionTable!B294&lt;=ScoreRanges!D$4),ScoreRanges!E$4,IF(AND(ConversionTable!B294&gt;=ScoreRanges!C$5,ConversionTable!B294&lt;=ScoreRanges!D$5),ScoreRanges!E$5,IF(AND(ConversionTable!B294&gt;=ScoreRanges!C$6,ConversionTable!B294&lt;=ScoreRanges!D$6),ScoreRanges!E$6,IF(AND(ConversionTable!B294&gt;=ScoreRanges!C$7,ConversionTable!B294&lt;=ScoreRanges!D$7),ScoreRanges!E$7,IF(AND(ConversionTable!B294&gt;=ScoreRanges!C$8,ConversionTable!B294&lt;=ScoreRanges!D$8),ScoreRanges!E$8,"")))))</f>
        <v>Effective</v>
      </c>
      <c r="B294" s="72">
        <f t="shared" si="14"/>
        <v>2.9199999999999964</v>
      </c>
      <c r="C294" s="84" t="e">
        <f t="shared" si="13"/>
        <v>#N/A</v>
      </c>
      <c r="D294" s="72" t="e">
        <f t="shared" si="15"/>
        <v>#N/A</v>
      </c>
      <c r="E294" s="17" t="e">
        <f>IF(AND(D294&gt;=ConversionTable!I$4,ConversionTable!D294&lt;=ConversionTable!J$4),ConversionTable!K$4,IF(AND(ConversionTable!D294&gt;=ConversionTable!I$5,ConversionTable!D294&lt;=ConversionTable!J$5),ConversionTable!K$5,IF(AND(ConversionTable!D294&gt;=ConversionTable!I$6,ConversionTable!D294&lt;=ConversionTable!J$6),ConversionTable!K$6,IF(AND(ConversionTable!D294&gt;=ConversionTable!I$7,ConversionTable!D294&lt;=ConversionTable!J$7),ConversionTable!K$7,IF(AND(ConversionTable!D294&gt;=ScoreRanges!J$8,ConversionTable!D294&lt;=ScoreRanges!K$8),ScoreRanges!L$8,"")))))</f>
        <v>#N/A</v>
      </c>
    </row>
    <row r="295" spans="1:5" x14ac:dyDescent="0.25">
      <c r="A295" s="13" t="str">
        <f>IF(AND(B295&gt;=ScoreRanges!C$4,ConversionTable!B295&lt;=ScoreRanges!D$4),ScoreRanges!E$4,IF(AND(ConversionTable!B295&gt;=ScoreRanges!C$5,ConversionTable!B295&lt;=ScoreRanges!D$5),ScoreRanges!E$5,IF(AND(ConversionTable!B295&gt;=ScoreRanges!C$6,ConversionTable!B295&lt;=ScoreRanges!D$6),ScoreRanges!E$6,IF(AND(ConversionTable!B295&gt;=ScoreRanges!C$7,ConversionTable!B295&lt;=ScoreRanges!D$7),ScoreRanges!E$7,IF(AND(ConversionTable!B295&gt;=ScoreRanges!C$8,ConversionTable!B295&lt;=ScoreRanges!D$8),ScoreRanges!E$8,"")))))</f>
        <v>Effective</v>
      </c>
      <c r="B295" s="72">
        <f t="shared" si="14"/>
        <v>2.9299999999999962</v>
      </c>
      <c r="C295" s="84" t="e">
        <f t="shared" si="13"/>
        <v>#N/A</v>
      </c>
      <c r="D295" s="72" t="e">
        <f t="shared" si="15"/>
        <v>#N/A</v>
      </c>
      <c r="E295" s="17" t="e">
        <f>IF(AND(D295&gt;=ConversionTable!I$4,ConversionTable!D295&lt;=ConversionTable!J$4),ConversionTable!K$4,IF(AND(ConversionTable!D295&gt;=ConversionTable!I$5,ConversionTable!D295&lt;=ConversionTable!J$5),ConversionTable!K$5,IF(AND(ConversionTable!D295&gt;=ConversionTable!I$6,ConversionTable!D295&lt;=ConversionTable!J$6),ConversionTable!K$6,IF(AND(ConversionTable!D295&gt;=ConversionTable!I$7,ConversionTable!D295&lt;=ConversionTable!J$7),ConversionTable!K$7,IF(AND(ConversionTable!D295&gt;=ScoreRanges!J$8,ConversionTable!D295&lt;=ScoreRanges!K$8),ScoreRanges!L$8,"")))))</f>
        <v>#N/A</v>
      </c>
    </row>
    <row r="296" spans="1:5" x14ac:dyDescent="0.25">
      <c r="A296" s="13" t="str">
        <f>IF(AND(B296&gt;=ScoreRanges!C$4,ConversionTable!B296&lt;=ScoreRanges!D$4),ScoreRanges!E$4,IF(AND(ConversionTable!B296&gt;=ScoreRanges!C$5,ConversionTable!B296&lt;=ScoreRanges!D$5),ScoreRanges!E$5,IF(AND(ConversionTable!B296&gt;=ScoreRanges!C$6,ConversionTable!B296&lt;=ScoreRanges!D$6),ScoreRanges!E$6,IF(AND(ConversionTable!B296&gt;=ScoreRanges!C$7,ConversionTable!B296&lt;=ScoreRanges!D$7),ScoreRanges!E$7,IF(AND(ConversionTable!B296&gt;=ScoreRanges!C$8,ConversionTable!B296&lt;=ScoreRanges!D$8),ScoreRanges!E$8,"")))))</f>
        <v>Effective</v>
      </c>
      <c r="B296" s="72">
        <f t="shared" si="14"/>
        <v>2.9399999999999959</v>
      </c>
      <c r="C296" s="84" t="e">
        <f t="shared" si="13"/>
        <v>#N/A</v>
      </c>
      <c r="D296" s="72" t="e">
        <f t="shared" si="15"/>
        <v>#N/A</v>
      </c>
      <c r="E296" s="17" t="e">
        <f>IF(AND(D296&gt;=ConversionTable!I$4,ConversionTable!D296&lt;=ConversionTable!J$4),ConversionTable!K$4,IF(AND(ConversionTable!D296&gt;=ConversionTable!I$5,ConversionTable!D296&lt;=ConversionTable!J$5),ConversionTable!K$5,IF(AND(ConversionTable!D296&gt;=ConversionTable!I$6,ConversionTable!D296&lt;=ConversionTable!J$6),ConversionTable!K$6,IF(AND(ConversionTable!D296&gt;=ConversionTable!I$7,ConversionTable!D296&lt;=ConversionTable!J$7),ConversionTable!K$7,IF(AND(ConversionTable!D296&gt;=ScoreRanges!J$8,ConversionTable!D296&lt;=ScoreRanges!K$8),ScoreRanges!L$8,"")))))</f>
        <v>#N/A</v>
      </c>
    </row>
    <row r="297" spans="1:5" x14ac:dyDescent="0.25">
      <c r="A297" s="13" t="str">
        <f>IF(AND(B297&gt;=ScoreRanges!C$4,ConversionTable!B297&lt;=ScoreRanges!D$4),ScoreRanges!E$4,IF(AND(ConversionTable!B297&gt;=ScoreRanges!C$5,ConversionTable!B297&lt;=ScoreRanges!D$5),ScoreRanges!E$5,IF(AND(ConversionTable!B297&gt;=ScoreRanges!C$6,ConversionTable!B297&lt;=ScoreRanges!D$6),ScoreRanges!E$6,IF(AND(ConversionTable!B297&gt;=ScoreRanges!C$7,ConversionTable!B297&lt;=ScoreRanges!D$7),ScoreRanges!E$7,IF(AND(ConversionTable!B297&gt;=ScoreRanges!C$8,ConversionTable!B297&lt;=ScoreRanges!D$8),ScoreRanges!E$8,"")))))</f>
        <v>Effective</v>
      </c>
      <c r="B297" s="72">
        <f t="shared" si="14"/>
        <v>2.9499999999999957</v>
      </c>
      <c r="C297" s="84" t="e">
        <f t="shared" si="13"/>
        <v>#N/A</v>
      </c>
      <c r="D297" s="72" t="e">
        <f t="shared" si="15"/>
        <v>#N/A</v>
      </c>
      <c r="E297" s="17" t="e">
        <f>IF(AND(D297&gt;=ConversionTable!I$4,ConversionTable!D297&lt;=ConversionTable!J$4),ConversionTable!K$4,IF(AND(ConversionTable!D297&gt;=ConversionTable!I$5,ConversionTable!D297&lt;=ConversionTable!J$5),ConversionTable!K$5,IF(AND(ConversionTable!D297&gt;=ConversionTable!I$6,ConversionTable!D297&lt;=ConversionTable!J$6),ConversionTable!K$6,IF(AND(ConversionTable!D297&gt;=ConversionTable!I$7,ConversionTable!D297&lt;=ConversionTable!J$7),ConversionTable!K$7,IF(AND(ConversionTable!D297&gt;=ScoreRanges!J$8,ConversionTable!D297&lt;=ScoreRanges!K$8),ScoreRanges!L$8,"")))))</f>
        <v>#N/A</v>
      </c>
    </row>
    <row r="298" spans="1:5" x14ac:dyDescent="0.25">
      <c r="A298" s="13" t="str">
        <f>IF(AND(B298&gt;=ScoreRanges!C$4,ConversionTable!B298&lt;=ScoreRanges!D$4),ScoreRanges!E$4,IF(AND(ConversionTable!B298&gt;=ScoreRanges!C$5,ConversionTable!B298&lt;=ScoreRanges!D$5),ScoreRanges!E$5,IF(AND(ConversionTable!B298&gt;=ScoreRanges!C$6,ConversionTable!B298&lt;=ScoreRanges!D$6),ScoreRanges!E$6,IF(AND(ConversionTable!B298&gt;=ScoreRanges!C$7,ConversionTable!B298&lt;=ScoreRanges!D$7),ScoreRanges!E$7,IF(AND(ConversionTable!B298&gt;=ScoreRanges!C$8,ConversionTable!B298&lt;=ScoreRanges!D$8),ScoreRanges!E$8,"")))))</f>
        <v>Effective</v>
      </c>
      <c r="B298" s="72">
        <f t="shared" si="14"/>
        <v>2.9599999999999955</v>
      </c>
      <c r="C298" s="84" t="e">
        <f t="shared" si="13"/>
        <v>#N/A</v>
      </c>
      <c r="D298" s="72" t="e">
        <f t="shared" si="15"/>
        <v>#N/A</v>
      </c>
      <c r="E298" s="17" t="e">
        <f>IF(AND(D298&gt;=ConversionTable!I$4,ConversionTable!D298&lt;=ConversionTable!J$4),ConversionTable!K$4,IF(AND(ConversionTable!D298&gt;=ConversionTable!I$5,ConversionTable!D298&lt;=ConversionTable!J$5),ConversionTable!K$5,IF(AND(ConversionTable!D298&gt;=ConversionTable!I$6,ConversionTable!D298&lt;=ConversionTable!J$6),ConversionTable!K$6,IF(AND(ConversionTable!D298&gt;=ConversionTable!I$7,ConversionTable!D298&lt;=ConversionTable!J$7),ConversionTable!K$7,IF(AND(ConversionTable!D298&gt;=ScoreRanges!J$8,ConversionTable!D298&lt;=ScoreRanges!K$8),ScoreRanges!L$8,"")))))</f>
        <v>#N/A</v>
      </c>
    </row>
    <row r="299" spans="1:5" x14ac:dyDescent="0.25">
      <c r="A299" s="13" t="str">
        <f>IF(AND(B299&gt;=ScoreRanges!C$4,ConversionTable!B299&lt;=ScoreRanges!D$4),ScoreRanges!E$4,IF(AND(ConversionTable!B299&gt;=ScoreRanges!C$5,ConversionTable!B299&lt;=ScoreRanges!D$5),ScoreRanges!E$5,IF(AND(ConversionTable!B299&gt;=ScoreRanges!C$6,ConversionTable!B299&lt;=ScoreRanges!D$6),ScoreRanges!E$6,IF(AND(ConversionTable!B299&gt;=ScoreRanges!C$7,ConversionTable!B299&lt;=ScoreRanges!D$7),ScoreRanges!E$7,IF(AND(ConversionTable!B299&gt;=ScoreRanges!C$8,ConversionTable!B299&lt;=ScoreRanges!D$8),ScoreRanges!E$8,"")))))</f>
        <v>Effective</v>
      </c>
      <c r="B299" s="72">
        <f t="shared" si="14"/>
        <v>2.9699999999999953</v>
      </c>
      <c r="C299" s="84" t="e">
        <f t="shared" si="13"/>
        <v>#N/A</v>
      </c>
      <c r="D299" s="72" t="e">
        <f t="shared" si="15"/>
        <v>#N/A</v>
      </c>
      <c r="E299" s="17" t="e">
        <f>IF(AND(D299&gt;=ConversionTable!I$4,ConversionTable!D299&lt;=ConversionTable!J$4),ConversionTable!K$4,IF(AND(ConversionTable!D299&gt;=ConversionTable!I$5,ConversionTable!D299&lt;=ConversionTable!J$5),ConversionTable!K$5,IF(AND(ConversionTable!D299&gt;=ConversionTable!I$6,ConversionTable!D299&lt;=ConversionTable!J$6),ConversionTable!K$6,IF(AND(ConversionTable!D299&gt;=ConversionTable!I$7,ConversionTable!D299&lt;=ConversionTable!J$7),ConversionTable!K$7,IF(AND(ConversionTable!D299&gt;=ScoreRanges!J$8,ConversionTable!D299&lt;=ScoreRanges!K$8),ScoreRanges!L$8,"")))))</f>
        <v>#N/A</v>
      </c>
    </row>
    <row r="300" spans="1:5" x14ac:dyDescent="0.25">
      <c r="A300" s="13" t="str">
        <f>IF(AND(B300&gt;=ScoreRanges!C$4,ConversionTable!B300&lt;=ScoreRanges!D$4),ScoreRanges!E$4,IF(AND(ConversionTable!B300&gt;=ScoreRanges!C$5,ConversionTable!B300&lt;=ScoreRanges!D$5),ScoreRanges!E$5,IF(AND(ConversionTable!B300&gt;=ScoreRanges!C$6,ConversionTable!B300&lt;=ScoreRanges!D$6),ScoreRanges!E$6,IF(AND(ConversionTable!B300&gt;=ScoreRanges!C$7,ConversionTable!B300&lt;=ScoreRanges!D$7),ScoreRanges!E$7,IF(AND(ConversionTable!B300&gt;=ScoreRanges!C$8,ConversionTable!B300&lt;=ScoreRanges!D$8),ScoreRanges!E$8,"")))))</f>
        <v>Effective</v>
      </c>
      <c r="B300" s="72">
        <f t="shared" si="14"/>
        <v>2.9799999999999951</v>
      </c>
      <c r="C300" s="84" t="e">
        <f t="shared" si="13"/>
        <v>#N/A</v>
      </c>
      <c r="D300" s="72" t="e">
        <f t="shared" si="15"/>
        <v>#N/A</v>
      </c>
      <c r="E300" s="17" t="e">
        <f>IF(AND(D300&gt;=ConversionTable!I$4,ConversionTable!D300&lt;=ConversionTable!J$4),ConversionTable!K$4,IF(AND(ConversionTable!D300&gt;=ConversionTable!I$5,ConversionTable!D300&lt;=ConversionTable!J$5),ConversionTable!K$5,IF(AND(ConversionTable!D300&gt;=ConversionTable!I$6,ConversionTable!D300&lt;=ConversionTable!J$6),ConversionTable!K$6,IF(AND(ConversionTable!D300&gt;=ConversionTable!I$7,ConversionTable!D300&lt;=ConversionTable!J$7),ConversionTable!K$7,IF(AND(ConversionTable!D300&gt;=ScoreRanges!J$8,ConversionTable!D300&lt;=ScoreRanges!K$8),ScoreRanges!L$8,"")))))</f>
        <v>#N/A</v>
      </c>
    </row>
    <row r="301" spans="1:5" x14ac:dyDescent="0.25">
      <c r="A301" s="13" t="str">
        <f>IF(AND(B301&gt;=ScoreRanges!C$4,ConversionTable!B301&lt;=ScoreRanges!D$4),ScoreRanges!E$4,IF(AND(ConversionTable!B301&gt;=ScoreRanges!C$5,ConversionTable!B301&lt;=ScoreRanges!D$5),ScoreRanges!E$5,IF(AND(ConversionTable!B301&gt;=ScoreRanges!C$6,ConversionTable!B301&lt;=ScoreRanges!D$6),ScoreRanges!E$6,IF(AND(ConversionTable!B301&gt;=ScoreRanges!C$7,ConversionTable!B301&lt;=ScoreRanges!D$7),ScoreRanges!E$7,IF(AND(ConversionTable!B301&gt;=ScoreRanges!C$8,ConversionTable!B301&lt;=ScoreRanges!D$8),ScoreRanges!E$8,"")))))</f>
        <v>Effective</v>
      </c>
      <c r="B301" s="72">
        <v>2.99</v>
      </c>
      <c r="C301" s="84" t="e">
        <f t="shared" si="13"/>
        <v>#N/A</v>
      </c>
      <c r="D301" s="72" t="e">
        <f t="shared" si="15"/>
        <v>#N/A</v>
      </c>
      <c r="E301" s="17" t="e">
        <f>IF(AND(D301&gt;=ConversionTable!I$4,ConversionTable!D301&lt;=ConversionTable!J$4),ConversionTable!K$4,IF(AND(ConversionTable!D301&gt;=ConversionTable!I$5,ConversionTable!D301&lt;=ConversionTable!J$5),ConversionTable!K$5,IF(AND(ConversionTable!D301&gt;=ConversionTable!I$6,ConversionTable!D301&lt;=ConversionTable!J$6),ConversionTable!K$6,IF(AND(ConversionTable!D301&gt;=ConversionTable!I$7,ConversionTable!D301&lt;=ConversionTable!J$7),ConversionTable!K$7,IF(AND(ConversionTable!D301&gt;=ScoreRanges!J$8,ConversionTable!D301&lt;=ScoreRanges!K$8),ScoreRanges!L$8,"")))))</f>
        <v>#N/A</v>
      </c>
    </row>
    <row r="302" spans="1:5" x14ac:dyDescent="0.25">
      <c r="A302" s="13" t="str">
        <f>IF(AND(B302&gt;=ScoreRanges!C$4,ConversionTable!B302&lt;=ScoreRanges!D$4),ScoreRanges!E$4,IF(AND(ConversionTable!B302&gt;=ScoreRanges!C$5,ConversionTable!B302&lt;=ScoreRanges!D$5),ScoreRanges!E$5,IF(AND(ConversionTable!B302&gt;=ScoreRanges!C$6,ConversionTable!B302&lt;=ScoreRanges!D$6),ScoreRanges!E$6,IF(AND(ConversionTable!B302&gt;=ScoreRanges!C$7,ConversionTable!B302&lt;=ScoreRanges!D$7),ScoreRanges!E$7,IF(AND(ConversionTable!B302&gt;=ScoreRanges!C$8,ConversionTable!B302&lt;=ScoreRanges!D$8),ScoreRanges!E$8,"")))))</f>
        <v>Effective</v>
      </c>
      <c r="B302" s="72">
        <f t="shared" si="14"/>
        <v>3</v>
      </c>
      <c r="C302" s="84" t="e">
        <f t="shared" si="13"/>
        <v>#N/A</v>
      </c>
      <c r="D302" s="72" t="e">
        <f t="shared" si="15"/>
        <v>#N/A</v>
      </c>
      <c r="E302" s="17" t="e">
        <f>IF(AND(D302&gt;=ConversionTable!I$4,ConversionTable!D302&lt;=ConversionTable!J$4),ConversionTable!K$4,IF(AND(ConversionTable!D302&gt;=ConversionTable!I$5,ConversionTable!D302&lt;=ConversionTable!J$5),ConversionTable!K$5,IF(AND(ConversionTable!D302&gt;=ConversionTable!I$6,ConversionTable!D302&lt;=ConversionTable!J$6),ConversionTable!K$6,IF(AND(ConversionTable!D302&gt;=ConversionTable!I$7,ConversionTable!D302&lt;=ConversionTable!J$7),ConversionTable!K$7,IF(AND(ConversionTable!D302&gt;=ScoreRanges!J$8,ConversionTable!D302&lt;=ScoreRanges!K$8),ScoreRanges!L$8,"")))))</f>
        <v>#N/A</v>
      </c>
    </row>
    <row r="303" spans="1:5" x14ac:dyDescent="0.25">
      <c r="A303" s="13" t="str">
        <f>IF(AND(B303&gt;=ScoreRanges!C$4,ConversionTable!B303&lt;=ScoreRanges!D$4),ScoreRanges!E$4,IF(AND(ConversionTable!B303&gt;=ScoreRanges!C$5,ConversionTable!B303&lt;=ScoreRanges!D$5),ScoreRanges!E$5,IF(AND(ConversionTable!B303&gt;=ScoreRanges!C$6,ConversionTable!B303&lt;=ScoreRanges!D$6),ScoreRanges!E$6,IF(AND(ConversionTable!B303&gt;=ScoreRanges!C$7,ConversionTable!B303&lt;=ScoreRanges!D$7),ScoreRanges!E$7,IF(AND(ConversionTable!B303&gt;=ScoreRanges!C$8,ConversionTable!B303&lt;=ScoreRanges!D$8),ScoreRanges!E$8,"")))))</f>
        <v>Effective</v>
      </c>
      <c r="B303" s="72">
        <f t="shared" si="14"/>
        <v>3.01</v>
      </c>
      <c r="C303" s="84" t="e">
        <f t="shared" si="13"/>
        <v>#N/A</v>
      </c>
      <c r="D303" s="72" t="e">
        <f t="shared" si="15"/>
        <v>#N/A</v>
      </c>
      <c r="E303" s="17" t="e">
        <f>IF(AND(D303&gt;=ConversionTable!I$4,ConversionTable!D303&lt;=ConversionTable!J$4),ConversionTable!K$4,IF(AND(ConversionTable!D303&gt;=ConversionTable!I$5,ConversionTable!D303&lt;=ConversionTable!J$5),ConversionTable!K$5,IF(AND(ConversionTable!D303&gt;=ConversionTable!I$6,ConversionTable!D303&lt;=ConversionTable!J$6),ConversionTable!K$6,IF(AND(ConversionTable!D303&gt;=ConversionTable!I$7,ConversionTable!D303&lt;=ConversionTable!J$7),ConversionTable!K$7,IF(AND(ConversionTable!D303&gt;=ScoreRanges!J$8,ConversionTable!D303&lt;=ScoreRanges!K$8),ScoreRanges!L$8,"")))))</f>
        <v>#N/A</v>
      </c>
    </row>
    <row r="304" spans="1:5" x14ac:dyDescent="0.25">
      <c r="A304" s="13" t="str">
        <f>IF(AND(B304&gt;=ScoreRanges!C$4,ConversionTable!B304&lt;=ScoreRanges!D$4),ScoreRanges!E$4,IF(AND(ConversionTable!B304&gt;=ScoreRanges!C$5,ConversionTable!B304&lt;=ScoreRanges!D$5),ScoreRanges!E$5,IF(AND(ConversionTable!B304&gt;=ScoreRanges!C$6,ConversionTable!B304&lt;=ScoreRanges!D$6),ScoreRanges!E$6,IF(AND(ConversionTable!B304&gt;=ScoreRanges!C$7,ConversionTable!B304&lt;=ScoreRanges!D$7),ScoreRanges!E$7,IF(AND(ConversionTable!B304&gt;=ScoreRanges!C$8,ConversionTable!B304&lt;=ScoreRanges!D$8),ScoreRanges!E$8,"")))))</f>
        <v>Effective</v>
      </c>
      <c r="B304" s="72">
        <f t="shared" si="14"/>
        <v>3.0199999999999996</v>
      </c>
      <c r="C304" s="84" t="e">
        <f t="shared" si="13"/>
        <v>#N/A</v>
      </c>
      <c r="D304" s="72" t="e">
        <f t="shared" si="15"/>
        <v>#N/A</v>
      </c>
      <c r="E304" s="17" t="e">
        <f>IF(AND(D304&gt;=ConversionTable!I$4,ConversionTable!D304&lt;=ConversionTable!J$4),ConversionTable!K$4,IF(AND(ConversionTable!D304&gt;=ConversionTable!I$5,ConversionTable!D304&lt;=ConversionTable!J$5),ConversionTable!K$5,IF(AND(ConversionTable!D304&gt;=ConversionTable!I$6,ConversionTable!D304&lt;=ConversionTable!J$6),ConversionTable!K$6,IF(AND(ConversionTable!D304&gt;=ConversionTable!I$7,ConversionTable!D304&lt;=ConversionTable!J$7),ConversionTable!K$7,IF(AND(ConversionTable!D304&gt;=ScoreRanges!J$8,ConversionTable!D304&lt;=ScoreRanges!K$8),ScoreRanges!L$8,"")))))</f>
        <v>#N/A</v>
      </c>
    </row>
    <row r="305" spans="1:5" x14ac:dyDescent="0.25">
      <c r="A305" s="13" t="str">
        <f>IF(AND(B305&gt;=ScoreRanges!C$4,ConversionTable!B305&lt;=ScoreRanges!D$4),ScoreRanges!E$4,IF(AND(ConversionTable!B305&gt;=ScoreRanges!C$5,ConversionTable!B305&lt;=ScoreRanges!D$5),ScoreRanges!E$5,IF(AND(ConversionTable!B305&gt;=ScoreRanges!C$6,ConversionTable!B305&lt;=ScoreRanges!D$6),ScoreRanges!E$6,IF(AND(ConversionTable!B305&gt;=ScoreRanges!C$7,ConversionTable!B305&lt;=ScoreRanges!D$7),ScoreRanges!E$7,IF(AND(ConversionTable!B305&gt;=ScoreRanges!C$8,ConversionTable!B305&lt;=ScoreRanges!D$8),ScoreRanges!E$8,"")))))</f>
        <v>Effective</v>
      </c>
      <c r="B305" s="72">
        <f t="shared" si="14"/>
        <v>3.0299999999999994</v>
      </c>
      <c r="C305" s="84" t="e">
        <f t="shared" si="13"/>
        <v>#N/A</v>
      </c>
      <c r="D305" s="72" t="e">
        <f t="shared" si="15"/>
        <v>#N/A</v>
      </c>
      <c r="E305" s="17" t="e">
        <f>IF(AND(D305&gt;=ConversionTable!I$4,ConversionTable!D305&lt;=ConversionTable!J$4),ConversionTable!K$4,IF(AND(ConversionTable!D305&gt;=ConversionTable!I$5,ConversionTable!D305&lt;=ConversionTable!J$5),ConversionTable!K$5,IF(AND(ConversionTable!D305&gt;=ConversionTable!I$6,ConversionTable!D305&lt;=ConversionTable!J$6),ConversionTable!K$6,IF(AND(ConversionTable!D305&gt;=ConversionTable!I$7,ConversionTable!D305&lt;=ConversionTable!J$7),ConversionTable!K$7,IF(AND(ConversionTable!D305&gt;=ScoreRanges!J$8,ConversionTable!D305&lt;=ScoreRanges!K$8),ScoreRanges!L$8,"")))))</f>
        <v>#N/A</v>
      </c>
    </row>
    <row r="306" spans="1:5" x14ac:dyDescent="0.25">
      <c r="A306" s="13" t="str">
        <f>IF(AND(B306&gt;=ScoreRanges!C$4,ConversionTable!B306&lt;=ScoreRanges!D$4),ScoreRanges!E$4,IF(AND(ConversionTable!B306&gt;=ScoreRanges!C$5,ConversionTable!B306&lt;=ScoreRanges!D$5),ScoreRanges!E$5,IF(AND(ConversionTable!B306&gt;=ScoreRanges!C$6,ConversionTable!B306&lt;=ScoreRanges!D$6),ScoreRanges!E$6,IF(AND(ConversionTable!B306&gt;=ScoreRanges!C$7,ConversionTable!B306&lt;=ScoreRanges!D$7),ScoreRanges!E$7,IF(AND(ConversionTable!B306&gt;=ScoreRanges!C$8,ConversionTable!B306&lt;=ScoreRanges!D$8),ScoreRanges!E$8,"")))))</f>
        <v>Effective</v>
      </c>
      <c r="B306" s="72">
        <f t="shared" si="14"/>
        <v>3.0399999999999991</v>
      </c>
      <c r="C306" s="84" t="e">
        <f t="shared" si="13"/>
        <v>#N/A</v>
      </c>
      <c r="D306" s="72" t="e">
        <f t="shared" si="15"/>
        <v>#N/A</v>
      </c>
      <c r="E306" s="17" t="e">
        <f>IF(AND(D306&gt;=ConversionTable!I$4,ConversionTable!D306&lt;=ConversionTable!J$4),ConversionTable!K$4,IF(AND(ConversionTable!D306&gt;=ConversionTable!I$5,ConversionTable!D306&lt;=ConversionTable!J$5),ConversionTable!K$5,IF(AND(ConversionTable!D306&gt;=ConversionTable!I$6,ConversionTable!D306&lt;=ConversionTable!J$6),ConversionTable!K$6,IF(AND(ConversionTable!D306&gt;=ConversionTable!I$7,ConversionTable!D306&lt;=ConversionTable!J$7),ConversionTable!K$7,IF(AND(ConversionTable!D306&gt;=ScoreRanges!J$8,ConversionTable!D306&lt;=ScoreRanges!K$8),ScoreRanges!L$8,"")))))</f>
        <v>#N/A</v>
      </c>
    </row>
    <row r="307" spans="1:5" x14ac:dyDescent="0.25">
      <c r="A307" s="13" t="str">
        <f>IF(AND(B307&gt;=ScoreRanges!C$4,ConversionTable!B307&lt;=ScoreRanges!D$4),ScoreRanges!E$4,IF(AND(ConversionTable!B307&gt;=ScoreRanges!C$5,ConversionTable!B307&lt;=ScoreRanges!D$5),ScoreRanges!E$5,IF(AND(ConversionTable!B307&gt;=ScoreRanges!C$6,ConversionTable!B307&lt;=ScoreRanges!D$6),ScoreRanges!E$6,IF(AND(ConversionTable!B307&gt;=ScoreRanges!C$7,ConversionTable!B307&lt;=ScoreRanges!D$7),ScoreRanges!E$7,IF(AND(ConversionTable!B307&gt;=ScoreRanges!C$8,ConversionTable!B307&lt;=ScoreRanges!D$8),ScoreRanges!E$8,"")))))</f>
        <v>Effective</v>
      </c>
      <c r="B307" s="72">
        <f t="shared" si="14"/>
        <v>3.0499999999999989</v>
      </c>
      <c r="C307" s="84" t="e">
        <f t="shared" si="13"/>
        <v>#N/A</v>
      </c>
      <c r="D307" s="72" t="e">
        <f t="shared" si="15"/>
        <v>#N/A</v>
      </c>
      <c r="E307" s="17" t="e">
        <f>IF(AND(D307&gt;=ConversionTable!I$4,ConversionTable!D307&lt;=ConversionTable!J$4),ConversionTable!K$4,IF(AND(ConversionTable!D307&gt;=ConversionTable!I$5,ConversionTable!D307&lt;=ConversionTable!J$5),ConversionTable!K$5,IF(AND(ConversionTable!D307&gt;=ConversionTable!I$6,ConversionTable!D307&lt;=ConversionTable!J$6),ConversionTable!K$6,IF(AND(ConversionTable!D307&gt;=ConversionTable!I$7,ConversionTable!D307&lt;=ConversionTable!J$7),ConversionTable!K$7,IF(AND(ConversionTable!D307&gt;=ScoreRanges!J$8,ConversionTable!D307&lt;=ScoreRanges!K$8),ScoreRanges!L$8,"")))))</f>
        <v>#N/A</v>
      </c>
    </row>
    <row r="308" spans="1:5" x14ac:dyDescent="0.25">
      <c r="A308" s="13" t="str">
        <f>IF(AND(B308&gt;=ScoreRanges!C$4,ConversionTable!B308&lt;=ScoreRanges!D$4),ScoreRanges!E$4,IF(AND(ConversionTable!B308&gt;=ScoreRanges!C$5,ConversionTable!B308&lt;=ScoreRanges!D$5),ScoreRanges!E$5,IF(AND(ConversionTable!B308&gt;=ScoreRanges!C$6,ConversionTable!B308&lt;=ScoreRanges!D$6),ScoreRanges!E$6,IF(AND(ConversionTable!B308&gt;=ScoreRanges!C$7,ConversionTable!B308&lt;=ScoreRanges!D$7),ScoreRanges!E$7,IF(AND(ConversionTable!B308&gt;=ScoreRanges!C$8,ConversionTable!B308&lt;=ScoreRanges!D$8),ScoreRanges!E$8,"")))))</f>
        <v>Effective</v>
      </c>
      <c r="B308" s="72">
        <f t="shared" si="14"/>
        <v>3.0599999999999987</v>
      </c>
      <c r="C308" s="84" t="e">
        <f t="shared" si="13"/>
        <v>#N/A</v>
      </c>
      <c r="D308" s="72" t="e">
        <f t="shared" si="15"/>
        <v>#N/A</v>
      </c>
      <c r="E308" s="17" t="e">
        <f>IF(AND(D308&gt;=ConversionTable!I$4,ConversionTable!D308&lt;=ConversionTable!J$4),ConversionTable!K$4,IF(AND(ConversionTable!D308&gt;=ConversionTable!I$5,ConversionTable!D308&lt;=ConversionTable!J$5),ConversionTable!K$5,IF(AND(ConversionTable!D308&gt;=ConversionTable!I$6,ConversionTable!D308&lt;=ConversionTable!J$6),ConversionTable!K$6,IF(AND(ConversionTable!D308&gt;=ConversionTable!I$7,ConversionTable!D308&lt;=ConversionTable!J$7),ConversionTable!K$7,IF(AND(ConversionTable!D308&gt;=ScoreRanges!J$8,ConversionTable!D308&lt;=ScoreRanges!K$8),ScoreRanges!L$8,"")))))</f>
        <v>#N/A</v>
      </c>
    </row>
    <row r="309" spans="1:5" x14ac:dyDescent="0.25">
      <c r="A309" s="13" t="str">
        <f>IF(AND(B309&gt;=ScoreRanges!C$4,ConversionTable!B309&lt;=ScoreRanges!D$4),ScoreRanges!E$4,IF(AND(ConversionTable!B309&gt;=ScoreRanges!C$5,ConversionTable!B309&lt;=ScoreRanges!D$5),ScoreRanges!E$5,IF(AND(ConversionTable!B309&gt;=ScoreRanges!C$6,ConversionTable!B309&lt;=ScoreRanges!D$6),ScoreRanges!E$6,IF(AND(ConversionTable!B309&gt;=ScoreRanges!C$7,ConversionTable!B309&lt;=ScoreRanges!D$7),ScoreRanges!E$7,IF(AND(ConversionTable!B309&gt;=ScoreRanges!C$8,ConversionTable!B309&lt;=ScoreRanges!D$8),ScoreRanges!E$8,"")))))</f>
        <v>Effective</v>
      </c>
      <c r="B309" s="72">
        <f t="shared" si="14"/>
        <v>3.0699999999999985</v>
      </c>
      <c r="C309" s="84" t="e">
        <f t="shared" si="13"/>
        <v>#N/A</v>
      </c>
      <c r="D309" s="72" t="e">
        <f t="shared" si="15"/>
        <v>#N/A</v>
      </c>
      <c r="E309" s="17" t="e">
        <f>IF(AND(D309&gt;=ConversionTable!I$4,ConversionTable!D309&lt;=ConversionTable!J$4),ConversionTable!K$4,IF(AND(ConversionTable!D309&gt;=ConversionTable!I$5,ConversionTable!D309&lt;=ConversionTable!J$5),ConversionTable!K$5,IF(AND(ConversionTable!D309&gt;=ConversionTable!I$6,ConversionTable!D309&lt;=ConversionTable!J$6),ConversionTable!K$6,IF(AND(ConversionTable!D309&gt;=ConversionTable!I$7,ConversionTable!D309&lt;=ConversionTable!J$7),ConversionTable!K$7,IF(AND(ConversionTable!D309&gt;=ScoreRanges!J$8,ConversionTable!D309&lt;=ScoreRanges!K$8),ScoreRanges!L$8,"")))))</f>
        <v>#N/A</v>
      </c>
    </row>
    <row r="310" spans="1:5" x14ac:dyDescent="0.25">
      <c r="A310" s="13" t="str">
        <f>IF(AND(B310&gt;=ScoreRanges!C$4,ConversionTable!B310&lt;=ScoreRanges!D$4),ScoreRanges!E$4,IF(AND(ConversionTable!B310&gt;=ScoreRanges!C$5,ConversionTable!B310&lt;=ScoreRanges!D$5),ScoreRanges!E$5,IF(AND(ConversionTable!B310&gt;=ScoreRanges!C$6,ConversionTable!B310&lt;=ScoreRanges!D$6),ScoreRanges!E$6,IF(AND(ConversionTable!B310&gt;=ScoreRanges!C$7,ConversionTable!B310&lt;=ScoreRanges!D$7),ScoreRanges!E$7,IF(AND(ConversionTable!B310&gt;=ScoreRanges!C$8,ConversionTable!B310&lt;=ScoreRanges!D$8),ScoreRanges!E$8,"")))))</f>
        <v>Effective</v>
      </c>
      <c r="B310" s="72">
        <f t="shared" si="14"/>
        <v>3.0799999999999983</v>
      </c>
      <c r="C310" s="84" t="e">
        <f t="shared" si="13"/>
        <v>#N/A</v>
      </c>
      <c r="D310" s="72" t="e">
        <f t="shared" si="15"/>
        <v>#N/A</v>
      </c>
      <c r="E310" s="17" t="e">
        <f>IF(AND(D310&gt;=ConversionTable!I$4,ConversionTable!D310&lt;=ConversionTable!J$4),ConversionTable!K$4,IF(AND(ConversionTable!D310&gt;=ConversionTable!I$5,ConversionTable!D310&lt;=ConversionTable!J$5),ConversionTable!K$5,IF(AND(ConversionTable!D310&gt;=ConversionTable!I$6,ConversionTable!D310&lt;=ConversionTable!J$6),ConversionTable!K$6,IF(AND(ConversionTable!D310&gt;=ConversionTable!I$7,ConversionTable!D310&lt;=ConversionTable!J$7),ConversionTable!K$7,IF(AND(ConversionTable!D310&gt;=ScoreRanges!J$8,ConversionTable!D310&lt;=ScoreRanges!K$8),ScoreRanges!L$8,"")))))</f>
        <v>#N/A</v>
      </c>
    </row>
    <row r="311" spans="1:5" x14ac:dyDescent="0.25">
      <c r="A311" s="13" t="str">
        <f>IF(AND(B311&gt;=ScoreRanges!C$4,ConversionTable!B311&lt;=ScoreRanges!D$4),ScoreRanges!E$4,IF(AND(ConversionTable!B311&gt;=ScoreRanges!C$5,ConversionTable!B311&lt;=ScoreRanges!D$5),ScoreRanges!E$5,IF(AND(ConversionTable!B311&gt;=ScoreRanges!C$6,ConversionTable!B311&lt;=ScoreRanges!D$6),ScoreRanges!E$6,IF(AND(ConversionTable!B311&gt;=ScoreRanges!C$7,ConversionTable!B311&lt;=ScoreRanges!D$7),ScoreRanges!E$7,IF(AND(ConversionTable!B311&gt;=ScoreRanges!C$8,ConversionTable!B311&lt;=ScoreRanges!D$8),ScoreRanges!E$8,"")))))</f>
        <v>Effective</v>
      </c>
      <c r="B311" s="72">
        <f t="shared" si="14"/>
        <v>3.0899999999999981</v>
      </c>
      <c r="C311" s="84" t="e">
        <f t="shared" si="13"/>
        <v>#N/A</v>
      </c>
      <c r="D311" s="72" t="e">
        <f t="shared" si="15"/>
        <v>#N/A</v>
      </c>
      <c r="E311" s="17" t="e">
        <f>IF(AND(D311&gt;=ConversionTable!I$4,ConversionTable!D311&lt;=ConversionTable!J$4),ConversionTable!K$4,IF(AND(ConversionTable!D311&gt;=ConversionTable!I$5,ConversionTable!D311&lt;=ConversionTable!J$5),ConversionTable!K$5,IF(AND(ConversionTable!D311&gt;=ConversionTable!I$6,ConversionTable!D311&lt;=ConversionTable!J$6),ConversionTable!K$6,IF(AND(ConversionTable!D311&gt;=ConversionTable!I$7,ConversionTable!D311&lt;=ConversionTable!J$7),ConversionTable!K$7,IF(AND(ConversionTable!D311&gt;=ScoreRanges!J$8,ConversionTable!D311&lt;=ScoreRanges!K$8),ScoreRanges!L$8,"")))))</f>
        <v>#N/A</v>
      </c>
    </row>
    <row r="312" spans="1:5" x14ac:dyDescent="0.25">
      <c r="A312" s="13" t="str">
        <f>IF(AND(B312&gt;=ScoreRanges!C$4,ConversionTable!B312&lt;=ScoreRanges!D$4),ScoreRanges!E$4,IF(AND(ConversionTable!B312&gt;=ScoreRanges!C$5,ConversionTable!B312&lt;=ScoreRanges!D$5),ScoreRanges!E$5,IF(AND(ConversionTable!B312&gt;=ScoreRanges!C$6,ConversionTable!B312&lt;=ScoreRanges!D$6),ScoreRanges!E$6,IF(AND(ConversionTable!B312&gt;=ScoreRanges!C$7,ConversionTable!B312&lt;=ScoreRanges!D$7),ScoreRanges!E$7,IF(AND(ConversionTable!B312&gt;=ScoreRanges!C$8,ConversionTable!B312&lt;=ScoreRanges!D$8),ScoreRanges!E$8,"")))))</f>
        <v>Effective</v>
      </c>
      <c r="B312" s="72">
        <f t="shared" si="14"/>
        <v>3.0999999999999979</v>
      </c>
      <c r="C312" s="84" t="e">
        <f t="shared" si="13"/>
        <v>#N/A</v>
      </c>
      <c r="D312" s="72" t="e">
        <f t="shared" si="15"/>
        <v>#N/A</v>
      </c>
      <c r="E312" s="17" t="e">
        <f>IF(AND(D312&gt;=ConversionTable!I$4,ConversionTable!D312&lt;=ConversionTable!J$4),ConversionTable!K$4,IF(AND(ConversionTable!D312&gt;=ConversionTable!I$5,ConversionTable!D312&lt;=ConversionTable!J$5),ConversionTable!K$5,IF(AND(ConversionTable!D312&gt;=ConversionTable!I$6,ConversionTable!D312&lt;=ConversionTable!J$6),ConversionTable!K$6,IF(AND(ConversionTable!D312&gt;=ConversionTable!I$7,ConversionTable!D312&lt;=ConversionTable!J$7),ConversionTable!K$7,IF(AND(ConversionTable!D312&gt;=ScoreRanges!J$8,ConversionTable!D312&lt;=ScoreRanges!K$8),ScoreRanges!L$8,"")))))</f>
        <v>#N/A</v>
      </c>
    </row>
    <row r="313" spans="1:5" x14ac:dyDescent="0.25">
      <c r="A313" s="13" t="str">
        <f>IF(AND(B313&gt;=ScoreRanges!C$4,ConversionTable!B313&lt;=ScoreRanges!D$4),ScoreRanges!E$4,IF(AND(ConversionTable!B313&gt;=ScoreRanges!C$5,ConversionTable!B313&lt;=ScoreRanges!D$5),ScoreRanges!E$5,IF(AND(ConversionTable!B313&gt;=ScoreRanges!C$6,ConversionTable!B313&lt;=ScoreRanges!D$6),ScoreRanges!E$6,IF(AND(ConversionTable!B313&gt;=ScoreRanges!C$7,ConversionTable!B313&lt;=ScoreRanges!D$7),ScoreRanges!E$7,IF(AND(ConversionTable!B313&gt;=ScoreRanges!C$8,ConversionTable!B313&lt;=ScoreRanges!D$8),ScoreRanges!E$8,"")))))</f>
        <v>Effective</v>
      </c>
      <c r="B313" s="72">
        <f t="shared" si="14"/>
        <v>3.1099999999999977</v>
      </c>
      <c r="C313" s="84" t="e">
        <f t="shared" si="13"/>
        <v>#N/A</v>
      </c>
      <c r="D313" s="72" t="e">
        <f t="shared" si="15"/>
        <v>#N/A</v>
      </c>
      <c r="E313" s="17" t="e">
        <f>IF(AND(D313&gt;=ConversionTable!I$4,ConversionTable!D313&lt;=ConversionTable!J$4),ConversionTable!K$4,IF(AND(ConversionTable!D313&gt;=ConversionTable!I$5,ConversionTable!D313&lt;=ConversionTable!J$5),ConversionTable!K$5,IF(AND(ConversionTable!D313&gt;=ConversionTable!I$6,ConversionTable!D313&lt;=ConversionTable!J$6),ConversionTable!K$6,IF(AND(ConversionTable!D313&gt;=ConversionTable!I$7,ConversionTable!D313&lt;=ConversionTable!J$7),ConversionTable!K$7,IF(AND(ConversionTable!D313&gt;=ScoreRanges!J$8,ConversionTable!D313&lt;=ScoreRanges!K$8),ScoreRanges!L$8,"")))))</f>
        <v>#N/A</v>
      </c>
    </row>
    <row r="314" spans="1:5" x14ac:dyDescent="0.25">
      <c r="A314" s="13" t="str">
        <f>IF(AND(B314&gt;=ScoreRanges!C$4,ConversionTable!B314&lt;=ScoreRanges!D$4),ScoreRanges!E$4,IF(AND(ConversionTable!B314&gt;=ScoreRanges!C$5,ConversionTable!B314&lt;=ScoreRanges!D$5),ScoreRanges!E$5,IF(AND(ConversionTable!B314&gt;=ScoreRanges!C$6,ConversionTable!B314&lt;=ScoreRanges!D$6),ScoreRanges!E$6,IF(AND(ConversionTable!B314&gt;=ScoreRanges!C$7,ConversionTable!B314&lt;=ScoreRanges!D$7),ScoreRanges!E$7,IF(AND(ConversionTable!B314&gt;=ScoreRanges!C$8,ConversionTable!B314&lt;=ScoreRanges!D$8),ScoreRanges!E$8,"")))))</f>
        <v>Effective</v>
      </c>
      <c r="B314" s="72">
        <f t="shared" si="14"/>
        <v>3.1199999999999974</v>
      </c>
      <c r="C314" s="84" t="e">
        <f t="shared" si="13"/>
        <v>#N/A</v>
      </c>
      <c r="D314" s="72" t="e">
        <f t="shared" si="15"/>
        <v>#N/A</v>
      </c>
      <c r="E314" s="17" t="e">
        <f>IF(AND(D314&gt;=ConversionTable!I$4,ConversionTable!D314&lt;=ConversionTable!J$4),ConversionTable!K$4,IF(AND(ConversionTable!D314&gt;=ConversionTable!I$5,ConversionTable!D314&lt;=ConversionTable!J$5),ConversionTable!K$5,IF(AND(ConversionTable!D314&gt;=ConversionTable!I$6,ConversionTable!D314&lt;=ConversionTable!J$6),ConversionTable!K$6,IF(AND(ConversionTable!D314&gt;=ConversionTable!I$7,ConversionTable!D314&lt;=ConversionTable!J$7),ConversionTable!K$7,IF(AND(ConversionTable!D314&gt;=ScoreRanges!J$8,ConversionTable!D314&lt;=ScoreRanges!K$8),ScoreRanges!L$8,"")))))</f>
        <v>#N/A</v>
      </c>
    </row>
    <row r="315" spans="1:5" x14ac:dyDescent="0.25">
      <c r="A315" s="13" t="str">
        <f>IF(AND(B315&gt;=ScoreRanges!C$4,ConversionTable!B315&lt;=ScoreRanges!D$4),ScoreRanges!E$4,IF(AND(ConversionTable!B315&gt;=ScoreRanges!C$5,ConversionTable!B315&lt;=ScoreRanges!D$5),ScoreRanges!E$5,IF(AND(ConversionTable!B315&gt;=ScoreRanges!C$6,ConversionTable!B315&lt;=ScoreRanges!D$6),ScoreRanges!E$6,IF(AND(ConversionTable!B315&gt;=ScoreRanges!C$7,ConversionTable!B315&lt;=ScoreRanges!D$7),ScoreRanges!E$7,IF(AND(ConversionTable!B315&gt;=ScoreRanges!C$8,ConversionTable!B315&lt;=ScoreRanges!D$8),ScoreRanges!E$8,"")))))</f>
        <v>Effective</v>
      </c>
      <c r="B315" s="72">
        <f t="shared" si="14"/>
        <v>3.1299999999999972</v>
      </c>
      <c r="C315" s="84" t="e">
        <f t="shared" si="13"/>
        <v>#N/A</v>
      </c>
      <c r="D315" s="72" t="e">
        <f t="shared" si="15"/>
        <v>#N/A</v>
      </c>
      <c r="E315" s="17" t="e">
        <f>IF(AND(D315&gt;=ConversionTable!I$4,ConversionTable!D315&lt;=ConversionTable!J$4),ConversionTable!K$4,IF(AND(ConversionTable!D315&gt;=ConversionTable!I$5,ConversionTable!D315&lt;=ConversionTable!J$5),ConversionTable!K$5,IF(AND(ConversionTable!D315&gt;=ConversionTable!I$6,ConversionTable!D315&lt;=ConversionTable!J$6),ConversionTable!K$6,IF(AND(ConversionTable!D315&gt;=ConversionTable!I$7,ConversionTable!D315&lt;=ConversionTable!J$7),ConversionTable!K$7,IF(AND(ConversionTable!D315&gt;=ScoreRanges!J$8,ConversionTable!D315&lt;=ScoreRanges!K$8),ScoreRanges!L$8,"")))))</f>
        <v>#N/A</v>
      </c>
    </row>
    <row r="316" spans="1:5" x14ac:dyDescent="0.25">
      <c r="A316" s="13" t="str">
        <f>IF(AND(B316&gt;=ScoreRanges!C$4,ConversionTable!B316&lt;=ScoreRanges!D$4),ScoreRanges!E$4,IF(AND(ConversionTable!B316&gt;=ScoreRanges!C$5,ConversionTable!B316&lt;=ScoreRanges!D$5),ScoreRanges!E$5,IF(AND(ConversionTable!B316&gt;=ScoreRanges!C$6,ConversionTable!B316&lt;=ScoreRanges!D$6),ScoreRanges!E$6,IF(AND(ConversionTable!B316&gt;=ScoreRanges!C$7,ConversionTable!B316&lt;=ScoreRanges!D$7),ScoreRanges!E$7,IF(AND(ConversionTable!B316&gt;=ScoreRanges!C$8,ConversionTable!B316&lt;=ScoreRanges!D$8),ScoreRanges!E$8,"")))))</f>
        <v>Effective</v>
      </c>
      <c r="B316" s="72">
        <f t="shared" si="14"/>
        <v>3.139999999999997</v>
      </c>
      <c r="C316" s="84" t="e">
        <f t="shared" si="13"/>
        <v>#N/A</v>
      </c>
      <c r="D316" s="72" t="e">
        <f t="shared" si="15"/>
        <v>#N/A</v>
      </c>
      <c r="E316" s="17" t="e">
        <f>IF(AND(D316&gt;=ConversionTable!I$4,ConversionTable!D316&lt;=ConversionTable!J$4),ConversionTable!K$4,IF(AND(ConversionTable!D316&gt;=ConversionTable!I$5,ConversionTable!D316&lt;=ConversionTable!J$5),ConversionTable!K$5,IF(AND(ConversionTable!D316&gt;=ConversionTable!I$6,ConversionTable!D316&lt;=ConversionTable!J$6),ConversionTable!K$6,IF(AND(ConversionTable!D316&gt;=ConversionTable!I$7,ConversionTable!D316&lt;=ConversionTable!J$7),ConversionTable!K$7,IF(AND(ConversionTable!D316&gt;=ScoreRanges!J$8,ConversionTable!D316&lt;=ScoreRanges!K$8),ScoreRanges!L$8,"")))))</f>
        <v>#N/A</v>
      </c>
    </row>
    <row r="317" spans="1:5" x14ac:dyDescent="0.25">
      <c r="A317" s="13" t="str">
        <f>IF(AND(B317&gt;=ScoreRanges!C$4,ConversionTable!B317&lt;=ScoreRanges!D$4),ScoreRanges!E$4,IF(AND(ConversionTable!B317&gt;=ScoreRanges!C$5,ConversionTable!B317&lt;=ScoreRanges!D$5),ScoreRanges!E$5,IF(AND(ConversionTable!B317&gt;=ScoreRanges!C$6,ConversionTable!B317&lt;=ScoreRanges!D$6),ScoreRanges!E$6,IF(AND(ConversionTable!B317&gt;=ScoreRanges!C$7,ConversionTable!B317&lt;=ScoreRanges!D$7),ScoreRanges!E$7,IF(AND(ConversionTable!B317&gt;=ScoreRanges!C$8,ConversionTable!B317&lt;=ScoreRanges!D$8),ScoreRanges!E$8,"")))))</f>
        <v>Effective</v>
      </c>
      <c r="B317" s="72">
        <f t="shared" si="14"/>
        <v>3.1499999999999968</v>
      </c>
      <c r="C317" s="84" t="e">
        <f t="shared" si="13"/>
        <v>#N/A</v>
      </c>
      <c r="D317" s="72" t="e">
        <f t="shared" si="15"/>
        <v>#N/A</v>
      </c>
      <c r="E317" s="17" t="e">
        <f>IF(AND(D317&gt;=ConversionTable!I$4,ConversionTable!D317&lt;=ConversionTable!J$4),ConversionTable!K$4,IF(AND(ConversionTable!D317&gt;=ConversionTable!I$5,ConversionTable!D317&lt;=ConversionTable!J$5),ConversionTable!K$5,IF(AND(ConversionTable!D317&gt;=ConversionTable!I$6,ConversionTable!D317&lt;=ConversionTable!J$6),ConversionTable!K$6,IF(AND(ConversionTable!D317&gt;=ConversionTable!I$7,ConversionTable!D317&lt;=ConversionTable!J$7),ConversionTable!K$7,IF(AND(ConversionTable!D317&gt;=ScoreRanges!J$8,ConversionTable!D317&lt;=ScoreRanges!K$8),ScoreRanges!L$8,"")))))</f>
        <v>#N/A</v>
      </c>
    </row>
    <row r="318" spans="1:5" x14ac:dyDescent="0.25">
      <c r="A318" s="13" t="str">
        <f>IF(AND(B318&gt;=ScoreRanges!C$4,ConversionTable!B318&lt;=ScoreRanges!D$4),ScoreRanges!E$4,IF(AND(ConversionTable!B318&gt;=ScoreRanges!C$5,ConversionTable!B318&lt;=ScoreRanges!D$5),ScoreRanges!E$5,IF(AND(ConversionTable!B318&gt;=ScoreRanges!C$6,ConversionTable!B318&lt;=ScoreRanges!D$6),ScoreRanges!E$6,IF(AND(ConversionTable!B318&gt;=ScoreRanges!C$7,ConversionTable!B318&lt;=ScoreRanges!D$7),ScoreRanges!E$7,IF(AND(ConversionTable!B318&gt;=ScoreRanges!C$8,ConversionTable!B318&lt;=ScoreRanges!D$8),ScoreRanges!E$8,"")))))</f>
        <v>Effective</v>
      </c>
      <c r="B318" s="72">
        <f t="shared" si="14"/>
        <v>3.1599999999999966</v>
      </c>
      <c r="C318" s="84" t="e">
        <f t="shared" si="13"/>
        <v>#N/A</v>
      </c>
      <c r="D318" s="72" t="e">
        <f t="shared" si="15"/>
        <v>#N/A</v>
      </c>
      <c r="E318" s="17" t="e">
        <f>IF(AND(D318&gt;=ConversionTable!I$4,ConversionTable!D318&lt;=ConversionTable!J$4),ConversionTable!K$4,IF(AND(ConversionTable!D318&gt;=ConversionTable!I$5,ConversionTable!D318&lt;=ConversionTable!J$5),ConversionTable!K$5,IF(AND(ConversionTable!D318&gt;=ConversionTable!I$6,ConversionTable!D318&lt;=ConversionTable!J$6),ConversionTable!K$6,IF(AND(ConversionTable!D318&gt;=ConversionTable!I$7,ConversionTable!D318&lt;=ConversionTable!J$7),ConversionTable!K$7,IF(AND(ConversionTable!D318&gt;=ScoreRanges!J$8,ConversionTable!D318&lt;=ScoreRanges!K$8),ScoreRanges!L$8,"")))))</f>
        <v>#N/A</v>
      </c>
    </row>
    <row r="319" spans="1:5" x14ac:dyDescent="0.25">
      <c r="A319" s="13" t="str">
        <f>IF(AND(B319&gt;=ScoreRanges!C$4,ConversionTable!B319&lt;=ScoreRanges!D$4),ScoreRanges!E$4,IF(AND(ConversionTable!B319&gt;=ScoreRanges!C$5,ConversionTable!B319&lt;=ScoreRanges!D$5),ScoreRanges!E$5,IF(AND(ConversionTable!B319&gt;=ScoreRanges!C$6,ConversionTable!B319&lt;=ScoreRanges!D$6),ScoreRanges!E$6,IF(AND(ConversionTable!B319&gt;=ScoreRanges!C$7,ConversionTable!B319&lt;=ScoreRanges!D$7),ScoreRanges!E$7,IF(AND(ConversionTable!B319&gt;=ScoreRanges!C$8,ConversionTable!B319&lt;=ScoreRanges!D$8),ScoreRanges!E$8,"")))))</f>
        <v>Effective</v>
      </c>
      <c r="B319" s="72">
        <f t="shared" si="14"/>
        <v>3.1699999999999964</v>
      </c>
      <c r="C319" s="84" t="e">
        <f t="shared" si="13"/>
        <v>#N/A</v>
      </c>
      <c r="D319" s="72" t="e">
        <f t="shared" si="15"/>
        <v>#N/A</v>
      </c>
      <c r="E319" s="17" t="e">
        <f>IF(AND(D319&gt;=ConversionTable!I$4,ConversionTable!D319&lt;=ConversionTable!J$4),ConversionTable!K$4,IF(AND(ConversionTable!D319&gt;=ConversionTable!I$5,ConversionTable!D319&lt;=ConversionTable!J$5),ConversionTable!K$5,IF(AND(ConversionTable!D319&gt;=ConversionTable!I$6,ConversionTable!D319&lt;=ConversionTable!J$6),ConversionTable!K$6,IF(AND(ConversionTable!D319&gt;=ConversionTable!I$7,ConversionTable!D319&lt;=ConversionTable!J$7),ConversionTable!K$7,IF(AND(ConversionTable!D319&gt;=ScoreRanges!J$8,ConversionTable!D319&lt;=ScoreRanges!K$8),ScoreRanges!L$8,"")))))</f>
        <v>#N/A</v>
      </c>
    </row>
    <row r="320" spans="1:5" x14ac:dyDescent="0.25">
      <c r="A320" s="13" t="str">
        <f>IF(AND(B320&gt;=ScoreRanges!C$4,ConversionTable!B320&lt;=ScoreRanges!D$4),ScoreRanges!E$4,IF(AND(ConversionTable!B320&gt;=ScoreRanges!C$5,ConversionTable!B320&lt;=ScoreRanges!D$5),ScoreRanges!E$5,IF(AND(ConversionTable!B320&gt;=ScoreRanges!C$6,ConversionTable!B320&lt;=ScoreRanges!D$6),ScoreRanges!E$6,IF(AND(ConversionTable!B320&gt;=ScoreRanges!C$7,ConversionTable!B320&lt;=ScoreRanges!D$7),ScoreRanges!E$7,IF(AND(ConversionTable!B320&gt;=ScoreRanges!C$8,ConversionTable!B320&lt;=ScoreRanges!D$8),ScoreRanges!E$8,"")))))</f>
        <v>Effective</v>
      </c>
      <c r="B320" s="72">
        <f t="shared" si="14"/>
        <v>3.1799999999999962</v>
      </c>
      <c r="C320" s="84" t="e">
        <f t="shared" si="13"/>
        <v>#N/A</v>
      </c>
      <c r="D320" s="72" t="e">
        <f t="shared" si="15"/>
        <v>#N/A</v>
      </c>
      <c r="E320" s="17" t="e">
        <f>IF(AND(D320&gt;=ConversionTable!I$4,ConversionTable!D320&lt;=ConversionTable!J$4),ConversionTable!K$4,IF(AND(ConversionTable!D320&gt;=ConversionTable!I$5,ConversionTable!D320&lt;=ConversionTable!J$5),ConversionTable!K$5,IF(AND(ConversionTable!D320&gt;=ConversionTable!I$6,ConversionTable!D320&lt;=ConversionTable!J$6),ConversionTable!K$6,IF(AND(ConversionTable!D320&gt;=ConversionTable!I$7,ConversionTable!D320&lt;=ConversionTable!J$7),ConversionTable!K$7,IF(AND(ConversionTable!D320&gt;=ScoreRanges!J$8,ConversionTable!D320&lt;=ScoreRanges!K$8),ScoreRanges!L$8,"")))))</f>
        <v>#N/A</v>
      </c>
    </row>
    <row r="321" spans="1:5" x14ac:dyDescent="0.25">
      <c r="A321" s="13" t="str">
        <f>IF(AND(B321&gt;=ScoreRanges!C$4,ConversionTable!B321&lt;=ScoreRanges!D$4),ScoreRanges!E$4,IF(AND(ConversionTable!B321&gt;=ScoreRanges!C$5,ConversionTable!B321&lt;=ScoreRanges!D$5),ScoreRanges!E$5,IF(AND(ConversionTable!B321&gt;=ScoreRanges!C$6,ConversionTable!B321&lt;=ScoreRanges!D$6),ScoreRanges!E$6,IF(AND(ConversionTable!B321&gt;=ScoreRanges!C$7,ConversionTable!B321&lt;=ScoreRanges!D$7),ScoreRanges!E$7,IF(AND(ConversionTable!B321&gt;=ScoreRanges!C$8,ConversionTable!B321&lt;=ScoreRanges!D$8),ScoreRanges!E$8,"")))))</f>
        <v>Effective</v>
      </c>
      <c r="B321" s="72">
        <f t="shared" si="14"/>
        <v>3.1899999999999959</v>
      </c>
      <c r="C321" s="84" t="e">
        <f t="shared" si="13"/>
        <v>#N/A</v>
      </c>
      <c r="D321" s="72" t="e">
        <f t="shared" si="15"/>
        <v>#N/A</v>
      </c>
      <c r="E321" s="17" t="e">
        <f>IF(AND(D321&gt;=ConversionTable!I$4,ConversionTable!D321&lt;=ConversionTable!J$4),ConversionTable!K$4,IF(AND(ConversionTable!D321&gt;=ConversionTable!I$5,ConversionTable!D321&lt;=ConversionTable!J$5),ConversionTable!K$5,IF(AND(ConversionTable!D321&gt;=ConversionTable!I$6,ConversionTable!D321&lt;=ConversionTable!J$6),ConversionTable!K$6,IF(AND(ConversionTable!D321&gt;=ConversionTable!I$7,ConversionTable!D321&lt;=ConversionTable!J$7),ConversionTable!K$7,IF(AND(ConversionTable!D321&gt;=ScoreRanges!J$8,ConversionTable!D321&lt;=ScoreRanges!K$8),ScoreRanges!L$8,"")))))</f>
        <v>#N/A</v>
      </c>
    </row>
    <row r="322" spans="1:5" x14ac:dyDescent="0.25">
      <c r="A322" s="13" t="str">
        <f>IF(AND(B322&gt;=ScoreRanges!C$4,ConversionTable!B322&lt;=ScoreRanges!D$4),ScoreRanges!E$4,IF(AND(ConversionTable!B322&gt;=ScoreRanges!C$5,ConversionTable!B322&lt;=ScoreRanges!D$5),ScoreRanges!E$5,IF(AND(ConversionTable!B322&gt;=ScoreRanges!C$6,ConversionTable!B322&lt;=ScoreRanges!D$6),ScoreRanges!E$6,IF(AND(ConversionTable!B322&gt;=ScoreRanges!C$7,ConversionTable!B322&lt;=ScoreRanges!D$7),ScoreRanges!E$7,IF(AND(ConversionTable!B322&gt;=ScoreRanges!C$8,ConversionTable!B322&lt;=ScoreRanges!D$8),ScoreRanges!E$8,"")))))</f>
        <v>Effective</v>
      </c>
      <c r="B322" s="72">
        <f t="shared" si="14"/>
        <v>3.1999999999999957</v>
      </c>
      <c r="C322" s="84" t="e">
        <f t="shared" si="13"/>
        <v>#N/A</v>
      </c>
      <c r="D322" s="72" t="e">
        <f t="shared" si="15"/>
        <v>#N/A</v>
      </c>
      <c r="E322" s="17" t="e">
        <f>IF(AND(D322&gt;=ConversionTable!I$4,ConversionTable!D322&lt;=ConversionTable!J$4),ConversionTable!K$4,IF(AND(ConversionTable!D322&gt;=ConversionTable!I$5,ConversionTable!D322&lt;=ConversionTable!J$5),ConversionTable!K$5,IF(AND(ConversionTable!D322&gt;=ConversionTable!I$6,ConversionTable!D322&lt;=ConversionTable!J$6),ConversionTable!K$6,IF(AND(ConversionTable!D322&gt;=ConversionTable!I$7,ConversionTable!D322&lt;=ConversionTable!J$7),ConversionTable!K$7,IF(AND(ConversionTable!D322&gt;=ScoreRanges!J$8,ConversionTable!D322&lt;=ScoreRanges!K$8),ScoreRanges!L$8,"")))))</f>
        <v>#N/A</v>
      </c>
    </row>
    <row r="323" spans="1:5" x14ac:dyDescent="0.25">
      <c r="A323" s="13" t="str">
        <f>IF(AND(B323&gt;=ScoreRanges!C$4,ConversionTable!B323&lt;=ScoreRanges!D$4),ScoreRanges!E$4,IF(AND(ConversionTable!B323&gt;=ScoreRanges!C$5,ConversionTable!B323&lt;=ScoreRanges!D$5),ScoreRanges!E$5,IF(AND(ConversionTable!B323&gt;=ScoreRanges!C$6,ConversionTable!B323&lt;=ScoreRanges!D$6),ScoreRanges!E$6,IF(AND(ConversionTable!B323&gt;=ScoreRanges!C$7,ConversionTable!B323&lt;=ScoreRanges!D$7),ScoreRanges!E$7,IF(AND(ConversionTable!B323&gt;=ScoreRanges!C$8,ConversionTable!B323&lt;=ScoreRanges!D$8),ScoreRanges!E$8,"")))))</f>
        <v>Effective</v>
      </c>
      <c r="B323" s="72">
        <f t="shared" si="14"/>
        <v>3.2099999999999955</v>
      </c>
      <c r="C323" s="84" t="e">
        <f t="shared" ref="C323:C386" si="16">C322+VLOOKUP(B322,J$11:L$16,3)</f>
        <v>#N/A</v>
      </c>
      <c r="D323" s="72" t="e">
        <f t="shared" si="15"/>
        <v>#N/A</v>
      </c>
      <c r="E323" s="17" t="e">
        <f>IF(AND(D323&gt;=ConversionTable!I$4,ConversionTable!D323&lt;=ConversionTable!J$4),ConversionTable!K$4,IF(AND(ConversionTable!D323&gt;=ConversionTable!I$5,ConversionTable!D323&lt;=ConversionTable!J$5),ConversionTable!K$5,IF(AND(ConversionTable!D323&gt;=ConversionTable!I$6,ConversionTable!D323&lt;=ConversionTable!J$6),ConversionTable!K$6,IF(AND(ConversionTable!D323&gt;=ConversionTable!I$7,ConversionTable!D323&lt;=ConversionTable!J$7),ConversionTable!K$7,IF(AND(ConversionTable!D323&gt;=ScoreRanges!J$8,ConversionTable!D323&lt;=ScoreRanges!K$8),ScoreRanges!L$8,"")))))</f>
        <v>#N/A</v>
      </c>
    </row>
    <row r="324" spans="1:5" x14ac:dyDescent="0.25">
      <c r="A324" s="13" t="str">
        <f>IF(AND(B324&gt;=ScoreRanges!C$4,ConversionTable!B324&lt;=ScoreRanges!D$4),ScoreRanges!E$4,IF(AND(ConversionTable!B324&gt;=ScoreRanges!C$5,ConversionTable!B324&lt;=ScoreRanges!D$5),ScoreRanges!E$5,IF(AND(ConversionTable!B324&gt;=ScoreRanges!C$6,ConversionTable!B324&lt;=ScoreRanges!D$6),ScoreRanges!E$6,IF(AND(ConversionTable!B324&gt;=ScoreRanges!C$7,ConversionTable!B324&lt;=ScoreRanges!D$7),ScoreRanges!E$7,IF(AND(ConversionTable!B324&gt;=ScoreRanges!C$8,ConversionTable!B324&lt;=ScoreRanges!D$8),ScoreRanges!E$8,"")))))</f>
        <v>Effective</v>
      </c>
      <c r="B324" s="72">
        <f t="shared" ref="B324:B387" si="17">B323+0.01</f>
        <v>3.2199999999999953</v>
      </c>
      <c r="C324" s="84" t="e">
        <f t="shared" si="16"/>
        <v>#N/A</v>
      </c>
      <c r="D324" s="72" t="e">
        <f t="shared" ref="D324:D387" si="18">ROUND(C324,2)</f>
        <v>#N/A</v>
      </c>
      <c r="E324" s="17" t="e">
        <f>IF(AND(D324&gt;=ConversionTable!I$4,ConversionTable!D324&lt;=ConversionTable!J$4),ConversionTable!K$4,IF(AND(ConversionTable!D324&gt;=ConversionTable!I$5,ConversionTable!D324&lt;=ConversionTable!J$5),ConversionTable!K$5,IF(AND(ConversionTable!D324&gt;=ConversionTable!I$6,ConversionTable!D324&lt;=ConversionTable!J$6),ConversionTable!K$6,IF(AND(ConversionTable!D324&gt;=ConversionTable!I$7,ConversionTable!D324&lt;=ConversionTable!J$7),ConversionTable!K$7,IF(AND(ConversionTable!D324&gt;=ScoreRanges!J$8,ConversionTable!D324&lt;=ScoreRanges!K$8),ScoreRanges!L$8,"")))))</f>
        <v>#N/A</v>
      </c>
    </row>
    <row r="325" spans="1:5" x14ac:dyDescent="0.25">
      <c r="A325" s="13" t="str">
        <f>IF(AND(B325&gt;=ScoreRanges!C$4,ConversionTable!B325&lt;=ScoreRanges!D$4),ScoreRanges!E$4,IF(AND(ConversionTable!B325&gt;=ScoreRanges!C$5,ConversionTable!B325&lt;=ScoreRanges!D$5),ScoreRanges!E$5,IF(AND(ConversionTable!B325&gt;=ScoreRanges!C$6,ConversionTable!B325&lt;=ScoreRanges!D$6),ScoreRanges!E$6,IF(AND(ConversionTable!B325&gt;=ScoreRanges!C$7,ConversionTable!B325&lt;=ScoreRanges!D$7),ScoreRanges!E$7,IF(AND(ConversionTable!B325&gt;=ScoreRanges!C$8,ConversionTable!B325&lt;=ScoreRanges!D$8),ScoreRanges!E$8,"")))))</f>
        <v>Effective</v>
      </c>
      <c r="B325" s="72">
        <f t="shared" si="17"/>
        <v>3.2299999999999951</v>
      </c>
      <c r="C325" s="84" t="e">
        <f t="shared" si="16"/>
        <v>#N/A</v>
      </c>
      <c r="D325" s="72" t="e">
        <f t="shared" si="18"/>
        <v>#N/A</v>
      </c>
      <c r="E325" s="17" t="e">
        <f>IF(AND(D325&gt;=ConversionTable!I$4,ConversionTable!D325&lt;=ConversionTable!J$4),ConversionTable!K$4,IF(AND(ConversionTable!D325&gt;=ConversionTable!I$5,ConversionTable!D325&lt;=ConversionTable!J$5),ConversionTable!K$5,IF(AND(ConversionTable!D325&gt;=ConversionTable!I$6,ConversionTable!D325&lt;=ConversionTable!J$6),ConversionTable!K$6,IF(AND(ConversionTable!D325&gt;=ConversionTable!I$7,ConversionTable!D325&lt;=ConversionTable!J$7),ConversionTable!K$7,IF(AND(ConversionTable!D325&gt;=ScoreRanges!J$8,ConversionTable!D325&lt;=ScoreRanges!K$8),ScoreRanges!L$8,"")))))</f>
        <v>#N/A</v>
      </c>
    </row>
    <row r="326" spans="1:5" x14ac:dyDescent="0.25">
      <c r="A326" s="13" t="str">
        <f>IF(AND(B326&gt;=ScoreRanges!C$4,ConversionTable!B326&lt;=ScoreRanges!D$4),ScoreRanges!E$4,IF(AND(ConversionTable!B326&gt;=ScoreRanges!C$5,ConversionTable!B326&lt;=ScoreRanges!D$5),ScoreRanges!E$5,IF(AND(ConversionTable!B326&gt;=ScoreRanges!C$6,ConversionTable!B326&lt;=ScoreRanges!D$6),ScoreRanges!E$6,IF(AND(ConversionTable!B326&gt;=ScoreRanges!C$7,ConversionTable!B326&lt;=ScoreRanges!D$7),ScoreRanges!E$7,IF(AND(ConversionTable!B326&gt;=ScoreRanges!C$8,ConversionTable!B326&lt;=ScoreRanges!D$8),ScoreRanges!E$8,"")))))</f>
        <v>Effective</v>
      </c>
      <c r="B326" s="72">
        <v>3.24</v>
      </c>
      <c r="C326" s="84" t="e">
        <f t="shared" si="16"/>
        <v>#N/A</v>
      </c>
      <c r="D326" s="72" t="e">
        <f t="shared" si="18"/>
        <v>#N/A</v>
      </c>
      <c r="E326" s="17" t="e">
        <f>IF(AND(D326&gt;=ConversionTable!I$4,ConversionTable!D326&lt;=ConversionTable!J$4),ConversionTable!K$4,IF(AND(ConversionTable!D326&gt;=ConversionTable!I$5,ConversionTable!D326&lt;=ConversionTable!J$5),ConversionTable!K$5,IF(AND(ConversionTable!D326&gt;=ConversionTable!I$6,ConversionTable!D326&lt;=ConversionTable!J$6),ConversionTable!K$6,IF(AND(ConversionTable!D326&gt;=ConversionTable!I$7,ConversionTable!D326&lt;=ConversionTable!J$7),ConversionTable!K$7,IF(AND(ConversionTable!D326&gt;=ScoreRanges!J$8,ConversionTable!D326&lt;=ScoreRanges!K$8),ScoreRanges!L$8,"")))))</f>
        <v>#N/A</v>
      </c>
    </row>
    <row r="327" spans="1:5" x14ac:dyDescent="0.25">
      <c r="A327" s="13" t="str">
        <f>IF(AND(B327&gt;=ScoreRanges!C$4,ConversionTable!B327&lt;=ScoreRanges!D$4),ScoreRanges!E$4,IF(AND(ConversionTable!B327&gt;=ScoreRanges!C$5,ConversionTable!B327&lt;=ScoreRanges!D$5),ScoreRanges!E$5,IF(AND(ConversionTable!B327&gt;=ScoreRanges!C$6,ConversionTable!B327&lt;=ScoreRanges!D$6),ScoreRanges!E$6,IF(AND(ConversionTable!B327&gt;=ScoreRanges!C$7,ConversionTable!B327&lt;=ScoreRanges!D$7),ScoreRanges!E$7,IF(AND(ConversionTable!B327&gt;=ScoreRanges!C$8,ConversionTable!B327&lt;=ScoreRanges!D$8),ScoreRanges!E$8,"")))))</f>
        <v>Effective</v>
      </c>
      <c r="B327" s="72">
        <f t="shared" si="17"/>
        <v>3.25</v>
      </c>
      <c r="C327" s="84" t="e">
        <f t="shared" si="16"/>
        <v>#N/A</v>
      </c>
      <c r="D327" s="72" t="e">
        <f t="shared" si="18"/>
        <v>#N/A</v>
      </c>
      <c r="E327" s="17" t="e">
        <f>IF(AND(D327&gt;=ConversionTable!I$4,ConversionTable!D327&lt;=ConversionTable!J$4),ConversionTable!K$4,IF(AND(ConversionTable!D327&gt;=ConversionTable!I$5,ConversionTable!D327&lt;=ConversionTable!J$5),ConversionTable!K$5,IF(AND(ConversionTable!D327&gt;=ConversionTable!I$6,ConversionTable!D327&lt;=ConversionTable!J$6),ConversionTable!K$6,IF(AND(ConversionTable!D327&gt;=ConversionTable!I$7,ConversionTable!D327&lt;=ConversionTable!J$7),ConversionTable!K$7,IF(AND(ConversionTable!D327&gt;=ScoreRanges!J$8,ConversionTable!D327&lt;=ScoreRanges!K$8),ScoreRanges!L$8,"")))))</f>
        <v>#N/A</v>
      </c>
    </row>
    <row r="328" spans="1:5" x14ac:dyDescent="0.25">
      <c r="A328" s="13" t="str">
        <f>IF(AND(B328&gt;=ScoreRanges!C$4,ConversionTable!B328&lt;=ScoreRanges!D$4),ScoreRanges!E$4,IF(AND(ConversionTable!B328&gt;=ScoreRanges!C$5,ConversionTable!B328&lt;=ScoreRanges!D$5),ScoreRanges!E$5,IF(AND(ConversionTable!B328&gt;=ScoreRanges!C$6,ConversionTable!B328&lt;=ScoreRanges!D$6),ScoreRanges!E$6,IF(AND(ConversionTable!B328&gt;=ScoreRanges!C$7,ConversionTable!B328&lt;=ScoreRanges!D$7),ScoreRanges!E$7,IF(AND(ConversionTable!B328&gt;=ScoreRanges!C$8,ConversionTable!B328&lt;=ScoreRanges!D$8),ScoreRanges!E$8,"")))))</f>
        <v>Effective</v>
      </c>
      <c r="B328" s="72">
        <f t="shared" si="17"/>
        <v>3.26</v>
      </c>
      <c r="C328" s="84" t="e">
        <f t="shared" si="16"/>
        <v>#N/A</v>
      </c>
      <c r="D328" s="72" t="e">
        <f t="shared" si="18"/>
        <v>#N/A</v>
      </c>
      <c r="E328" s="17" t="e">
        <f>IF(AND(D328&gt;=ConversionTable!I$4,ConversionTable!D328&lt;=ConversionTable!J$4),ConversionTable!K$4,IF(AND(ConversionTable!D328&gt;=ConversionTable!I$5,ConversionTable!D328&lt;=ConversionTable!J$5),ConversionTable!K$5,IF(AND(ConversionTable!D328&gt;=ConversionTable!I$6,ConversionTable!D328&lt;=ConversionTable!J$6),ConversionTable!K$6,IF(AND(ConversionTable!D328&gt;=ConversionTable!I$7,ConversionTable!D328&lt;=ConversionTable!J$7),ConversionTable!K$7,IF(AND(ConversionTable!D328&gt;=ScoreRanges!J$8,ConversionTable!D328&lt;=ScoreRanges!K$8),ScoreRanges!L$8,"")))))</f>
        <v>#N/A</v>
      </c>
    </row>
    <row r="329" spans="1:5" x14ac:dyDescent="0.25">
      <c r="A329" s="13" t="str">
        <f>IF(AND(B329&gt;=ScoreRanges!C$4,ConversionTable!B329&lt;=ScoreRanges!D$4),ScoreRanges!E$4,IF(AND(ConversionTable!B329&gt;=ScoreRanges!C$5,ConversionTable!B329&lt;=ScoreRanges!D$5),ScoreRanges!E$5,IF(AND(ConversionTable!B329&gt;=ScoreRanges!C$6,ConversionTable!B329&lt;=ScoreRanges!D$6),ScoreRanges!E$6,IF(AND(ConversionTable!B329&gt;=ScoreRanges!C$7,ConversionTable!B329&lt;=ScoreRanges!D$7),ScoreRanges!E$7,IF(AND(ConversionTable!B329&gt;=ScoreRanges!C$8,ConversionTable!B329&lt;=ScoreRanges!D$8),ScoreRanges!E$8,"")))))</f>
        <v>Effective</v>
      </c>
      <c r="B329" s="72">
        <f t="shared" si="17"/>
        <v>3.2699999999999996</v>
      </c>
      <c r="C329" s="84" t="e">
        <f t="shared" si="16"/>
        <v>#N/A</v>
      </c>
      <c r="D329" s="72" t="e">
        <f t="shared" si="18"/>
        <v>#N/A</v>
      </c>
      <c r="E329" s="17" t="e">
        <f>IF(AND(D329&gt;=ConversionTable!I$4,ConversionTable!D329&lt;=ConversionTable!J$4),ConversionTable!K$4,IF(AND(ConversionTable!D329&gt;=ConversionTable!I$5,ConversionTable!D329&lt;=ConversionTable!J$5),ConversionTable!K$5,IF(AND(ConversionTable!D329&gt;=ConversionTable!I$6,ConversionTable!D329&lt;=ConversionTable!J$6),ConversionTable!K$6,IF(AND(ConversionTable!D329&gt;=ConversionTable!I$7,ConversionTable!D329&lt;=ConversionTable!J$7),ConversionTable!K$7,IF(AND(ConversionTable!D329&gt;=ScoreRanges!J$8,ConversionTable!D329&lt;=ScoreRanges!K$8),ScoreRanges!L$8,"")))))</f>
        <v>#N/A</v>
      </c>
    </row>
    <row r="330" spans="1:5" x14ac:dyDescent="0.25">
      <c r="A330" s="13" t="str">
        <f>IF(AND(B330&gt;=ScoreRanges!C$4,ConversionTable!B330&lt;=ScoreRanges!D$4),ScoreRanges!E$4,IF(AND(ConversionTable!B330&gt;=ScoreRanges!C$5,ConversionTable!B330&lt;=ScoreRanges!D$5),ScoreRanges!E$5,IF(AND(ConversionTable!B330&gt;=ScoreRanges!C$6,ConversionTable!B330&lt;=ScoreRanges!D$6),ScoreRanges!E$6,IF(AND(ConversionTable!B330&gt;=ScoreRanges!C$7,ConversionTable!B330&lt;=ScoreRanges!D$7),ScoreRanges!E$7,IF(AND(ConversionTable!B330&gt;=ScoreRanges!C$8,ConversionTable!B330&lt;=ScoreRanges!D$8),ScoreRanges!E$8,"")))))</f>
        <v>Effective</v>
      </c>
      <c r="B330" s="72">
        <f t="shared" si="17"/>
        <v>3.2799999999999994</v>
      </c>
      <c r="C330" s="84" t="e">
        <f t="shared" si="16"/>
        <v>#N/A</v>
      </c>
      <c r="D330" s="72" t="e">
        <f t="shared" si="18"/>
        <v>#N/A</v>
      </c>
      <c r="E330" s="17" t="e">
        <f>IF(AND(D330&gt;=ConversionTable!I$4,ConversionTable!D330&lt;=ConversionTable!J$4),ConversionTable!K$4,IF(AND(ConversionTable!D330&gt;=ConversionTable!I$5,ConversionTable!D330&lt;=ConversionTable!J$5),ConversionTable!K$5,IF(AND(ConversionTable!D330&gt;=ConversionTable!I$6,ConversionTable!D330&lt;=ConversionTable!J$6),ConversionTable!K$6,IF(AND(ConversionTable!D330&gt;=ConversionTable!I$7,ConversionTable!D330&lt;=ConversionTable!J$7),ConversionTable!K$7,IF(AND(ConversionTable!D330&gt;=ScoreRanges!J$8,ConversionTable!D330&lt;=ScoreRanges!K$8),ScoreRanges!L$8,"")))))</f>
        <v>#N/A</v>
      </c>
    </row>
    <row r="331" spans="1:5" x14ac:dyDescent="0.25">
      <c r="A331" s="13" t="str">
        <f>IF(AND(B331&gt;=ScoreRanges!C$4,ConversionTable!B331&lt;=ScoreRanges!D$4),ScoreRanges!E$4,IF(AND(ConversionTable!B331&gt;=ScoreRanges!C$5,ConversionTable!B331&lt;=ScoreRanges!D$5),ScoreRanges!E$5,IF(AND(ConversionTable!B331&gt;=ScoreRanges!C$6,ConversionTable!B331&lt;=ScoreRanges!D$6),ScoreRanges!E$6,IF(AND(ConversionTable!B331&gt;=ScoreRanges!C$7,ConversionTable!B331&lt;=ScoreRanges!D$7),ScoreRanges!E$7,IF(AND(ConversionTable!B331&gt;=ScoreRanges!C$8,ConversionTable!B331&lt;=ScoreRanges!D$8),ScoreRanges!E$8,"")))))</f>
        <v>Effective</v>
      </c>
      <c r="B331" s="72">
        <f t="shared" si="17"/>
        <v>3.2899999999999991</v>
      </c>
      <c r="C331" s="84" t="e">
        <f t="shared" si="16"/>
        <v>#N/A</v>
      </c>
      <c r="D331" s="72" t="e">
        <f t="shared" si="18"/>
        <v>#N/A</v>
      </c>
      <c r="E331" s="17" t="e">
        <f>IF(AND(D331&gt;=ConversionTable!I$4,ConversionTable!D331&lt;=ConversionTable!J$4),ConversionTable!K$4,IF(AND(ConversionTable!D331&gt;=ConversionTable!I$5,ConversionTable!D331&lt;=ConversionTable!J$5),ConversionTable!K$5,IF(AND(ConversionTable!D331&gt;=ConversionTable!I$6,ConversionTable!D331&lt;=ConversionTable!J$6),ConversionTable!K$6,IF(AND(ConversionTable!D331&gt;=ConversionTable!I$7,ConversionTable!D331&lt;=ConversionTable!J$7),ConversionTable!K$7,IF(AND(ConversionTable!D331&gt;=ScoreRanges!J$8,ConversionTable!D331&lt;=ScoreRanges!K$8),ScoreRanges!L$8,"")))))</f>
        <v>#N/A</v>
      </c>
    </row>
    <row r="332" spans="1:5" x14ac:dyDescent="0.25">
      <c r="A332" s="13" t="str">
        <f>IF(AND(B332&gt;=ScoreRanges!C$4,ConversionTable!B332&lt;=ScoreRanges!D$4),ScoreRanges!E$4,IF(AND(ConversionTable!B332&gt;=ScoreRanges!C$5,ConversionTable!B332&lt;=ScoreRanges!D$5),ScoreRanges!E$5,IF(AND(ConversionTable!B332&gt;=ScoreRanges!C$6,ConversionTable!B332&lt;=ScoreRanges!D$6),ScoreRanges!E$6,IF(AND(ConversionTable!B332&gt;=ScoreRanges!C$7,ConversionTable!B332&lt;=ScoreRanges!D$7),ScoreRanges!E$7,IF(AND(ConversionTable!B332&gt;=ScoreRanges!C$8,ConversionTable!B332&lt;=ScoreRanges!D$8),ScoreRanges!E$8,"")))))</f>
        <v>Effective</v>
      </c>
      <c r="B332" s="72">
        <f t="shared" si="17"/>
        <v>3.2999999999999989</v>
      </c>
      <c r="C332" s="84" t="e">
        <f t="shared" si="16"/>
        <v>#N/A</v>
      </c>
      <c r="D332" s="72" t="e">
        <f t="shared" si="18"/>
        <v>#N/A</v>
      </c>
      <c r="E332" s="17" t="e">
        <f>IF(AND(D332&gt;=ConversionTable!I$4,ConversionTable!D332&lt;=ConversionTable!J$4),ConversionTable!K$4,IF(AND(ConversionTable!D332&gt;=ConversionTable!I$5,ConversionTable!D332&lt;=ConversionTable!J$5),ConversionTable!K$5,IF(AND(ConversionTable!D332&gt;=ConversionTable!I$6,ConversionTable!D332&lt;=ConversionTable!J$6),ConversionTable!K$6,IF(AND(ConversionTable!D332&gt;=ConversionTable!I$7,ConversionTable!D332&lt;=ConversionTable!J$7),ConversionTable!K$7,IF(AND(ConversionTable!D332&gt;=ScoreRanges!J$8,ConversionTable!D332&lt;=ScoreRanges!K$8),ScoreRanges!L$8,"")))))</f>
        <v>#N/A</v>
      </c>
    </row>
    <row r="333" spans="1:5" x14ac:dyDescent="0.25">
      <c r="A333" s="13" t="str">
        <f>IF(AND(B333&gt;=ScoreRanges!C$4,ConversionTable!B333&lt;=ScoreRanges!D$4),ScoreRanges!E$4,IF(AND(ConversionTable!B333&gt;=ScoreRanges!C$5,ConversionTable!B333&lt;=ScoreRanges!D$5),ScoreRanges!E$5,IF(AND(ConversionTable!B333&gt;=ScoreRanges!C$6,ConversionTable!B333&lt;=ScoreRanges!D$6),ScoreRanges!E$6,IF(AND(ConversionTable!B333&gt;=ScoreRanges!C$7,ConversionTable!B333&lt;=ScoreRanges!D$7),ScoreRanges!E$7,IF(AND(ConversionTable!B333&gt;=ScoreRanges!C$8,ConversionTable!B333&lt;=ScoreRanges!D$8),ScoreRanges!E$8,"")))))</f>
        <v>Effective</v>
      </c>
      <c r="B333" s="72">
        <f t="shared" si="17"/>
        <v>3.3099999999999987</v>
      </c>
      <c r="C333" s="84" t="e">
        <f t="shared" si="16"/>
        <v>#N/A</v>
      </c>
      <c r="D333" s="72" t="e">
        <f t="shared" si="18"/>
        <v>#N/A</v>
      </c>
      <c r="E333" s="17" t="e">
        <f>IF(AND(D333&gt;=ConversionTable!I$4,ConversionTable!D333&lt;=ConversionTable!J$4),ConversionTable!K$4,IF(AND(ConversionTable!D333&gt;=ConversionTable!I$5,ConversionTable!D333&lt;=ConversionTable!J$5),ConversionTable!K$5,IF(AND(ConversionTable!D333&gt;=ConversionTable!I$6,ConversionTable!D333&lt;=ConversionTable!J$6),ConversionTable!K$6,IF(AND(ConversionTable!D333&gt;=ConversionTable!I$7,ConversionTable!D333&lt;=ConversionTable!J$7),ConversionTable!K$7,IF(AND(ConversionTable!D333&gt;=ScoreRanges!J$8,ConversionTable!D333&lt;=ScoreRanges!K$8),ScoreRanges!L$8,"")))))</f>
        <v>#N/A</v>
      </c>
    </row>
    <row r="334" spans="1:5" x14ac:dyDescent="0.25">
      <c r="A334" s="13" t="str">
        <f>IF(AND(B334&gt;=ScoreRanges!C$4,ConversionTable!B334&lt;=ScoreRanges!D$4),ScoreRanges!E$4,IF(AND(ConversionTable!B334&gt;=ScoreRanges!C$5,ConversionTable!B334&lt;=ScoreRanges!D$5),ScoreRanges!E$5,IF(AND(ConversionTable!B334&gt;=ScoreRanges!C$6,ConversionTable!B334&lt;=ScoreRanges!D$6),ScoreRanges!E$6,IF(AND(ConversionTable!B334&gt;=ScoreRanges!C$7,ConversionTable!B334&lt;=ScoreRanges!D$7),ScoreRanges!E$7,IF(AND(ConversionTable!B334&gt;=ScoreRanges!C$8,ConversionTable!B334&lt;=ScoreRanges!D$8),ScoreRanges!E$8,"")))))</f>
        <v>Effective</v>
      </c>
      <c r="B334" s="72">
        <f t="shared" si="17"/>
        <v>3.3199999999999985</v>
      </c>
      <c r="C334" s="84" t="e">
        <f t="shared" si="16"/>
        <v>#N/A</v>
      </c>
      <c r="D334" s="72" t="e">
        <f t="shared" si="18"/>
        <v>#N/A</v>
      </c>
      <c r="E334" s="17" t="e">
        <f>IF(AND(D334&gt;=ConversionTable!I$4,ConversionTable!D334&lt;=ConversionTable!J$4),ConversionTable!K$4,IF(AND(ConversionTable!D334&gt;=ConversionTable!I$5,ConversionTable!D334&lt;=ConversionTable!J$5),ConversionTable!K$5,IF(AND(ConversionTable!D334&gt;=ConversionTable!I$6,ConversionTable!D334&lt;=ConversionTable!J$6),ConversionTable!K$6,IF(AND(ConversionTable!D334&gt;=ConversionTable!I$7,ConversionTable!D334&lt;=ConversionTable!J$7),ConversionTable!K$7,IF(AND(ConversionTable!D334&gt;=ScoreRanges!J$8,ConversionTable!D334&lt;=ScoreRanges!K$8),ScoreRanges!L$8,"")))))</f>
        <v>#N/A</v>
      </c>
    </row>
    <row r="335" spans="1:5" x14ac:dyDescent="0.25">
      <c r="A335" s="13" t="str">
        <f>IF(AND(B335&gt;=ScoreRanges!C$4,ConversionTable!B335&lt;=ScoreRanges!D$4),ScoreRanges!E$4,IF(AND(ConversionTable!B335&gt;=ScoreRanges!C$5,ConversionTable!B335&lt;=ScoreRanges!D$5),ScoreRanges!E$5,IF(AND(ConversionTable!B335&gt;=ScoreRanges!C$6,ConversionTable!B335&lt;=ScoreRanges!D$6),ScoreRanges!E$6,IF(AND(ConversionTable!B335&gt;=ScoreRanges!C$7,ConversionTable!B335&lt;=ScoreRanges!D$7),ScoreRanges!E$7,IF(AND(ConversionTable!B335&gt;=ScoreRanges!C$8,ConversionTable!B335&lt;=ScoreRanges!D$8),ScoreRanges!E$8,"")))))</f>
        <v>Effective</v>
      </c>
      <c r="B335" s="72">
        <f t="shared" si="17"/>
        <v>3.3299999999999983</v>
      </c>
      <c r="C335" s="84" t="e">
        <f t="shared" si="16"/>
        <v>#N/A</v>
      </c>
      <c r="D335" s="72" t="e">
        <f t="shared" si="18"/>
        <v>#N/A</v>
      </c>
      <c r="E335" s="17" t="e">
        <f>IF(AND(D335&gt;=ConversionTable!I$4,ConversionTable!D335&lt;=ConversionTable!J$4),ConversionTable!K$4,IF(AND(ConversionTable!D335&gt;=ConversionTable!I$5,ConversionTable!D335&lt;=ConversionTable!J$5),ConversionTable!K$5,IF(AND(ConversionTable!D335&gt;=ConversionTable!I$6,ConversionTable!D335&lt;=ConversionTable!J$6),ConversionTable!K$6,IF(AND(ConversionTable!D335&gt;=ConversionTable!I$7,ConversionTable!D335&lt;=ConversionTable!J$7),ConversionTable!K$7,IF(AND(ConversionTable!D335&gt;=ScoreRanges!J$8,ConversionTable!D335&lt;=ScoreRanges!K$8),ScoreRanges!L$8,"")))))</f>
        <v>#N/A</v>
      </c>
    </row>
    <row r="336" spans="1:5" x14ac:dyDescent="0.25">
      <c r="A336" s="13" t="str">
        <f>IF(AND(B336&gt;=ScoreRanges!C$4,ConversionTable!B336&lt;=ScoreRanges!D$4),ScoreRanges!E$4,IF(AND(ConversionTable!B336&gt;=ScoreRanges!C$5,ConversionTable!B336&lt;=ScoreRanges!D$5),ScoreRanges!E$5,IF(AND(ConversionTable!B336&gt;=ScoreRanges!C$6,ConversionTable!B336&lt;=ScoreRanges!D$6),ScoreRanges!E$6,IF(AND(ConversionTable!B336&gt;=ScoreRanges!C$7,ConversionTable!B336&lt;=ScoreRanges!D$7),ScoreRanges!E$7,IF(AND(ConversionTable!B336&gt;=ScoreRanges!C$8,ConversionTable!B336&lt;=ScoreRanges!D$8),ScoreRanges!E$8,"")))))</f>
        <v>Effective</v>
      </c>
      <c r="B336" s="72">
        <f t="shared" si="17"/>
        <v>3.3399999999999981</v>
      </c>
      <c r="C336" s="84" t="e">
        <f t="shared" si="16"/>
        <v>#N/A</v>
      </c>
      <c r="D336" s="72" t="e">
        <f t="shared" si="18"/>
        <v>#N/A</v>
      </c>
      <c r="E336" s="17" t="e">
        <f>IF(AND(D336&gt;=ConversionTable!I$4,ConversionTable!D336&lt;=ConversionTable!J$4),ConversionTable!K$4,IF(AND(ConversionTable!D336&gt;=ConversionTable!I$5,ConversionTable!D336&lt;=ConversionTable!J$5),ConversionTable!K$5,IF(AND(ConversionTable!D336&gt;=ConversionTable!I$6,ConversionTable!D336&lt;=ConversionTable!J$6),ConversionTable!K$6,IF(AND(ConversionTable!D336&gt;=ConversionTable!I$7,ConversionTable!D336&lt;=ConversionTable!J$7),ConversionTable!K$7,IF(AND(ConversionTable!D336&gt;=ScoreRanges!J$8,ConversionTable!D336&lt;=ScoreRanges!K$8),ScoreRanges!L$8,"")))))</f>
        <v>#N/A</v>
      </c>
    </row>
    <row r="337" spans="1:5" x14ac:dyDescent="0.25">
      <c r="A337" s="13" t="str">
        <f>IF(AND(B337&gt;=ScoreRanges!C$4,ConversionTable!B337&lt;=ScoreRanges!D$4),ScoreRanges!E$4,IF(AND(ConversionTable!B337&gt;=ScoreRanges!C$5,ConversionTable!B337&lt;=ScoreRanges!D$5),ScoreRanges!E$5,IF(AND(ConversionTable!B337&gt;=ScoreRanges!C$6,ConversionTable!B337&lt;=ScoreRanges!D$6),ScoreRanges!E$6,IF(AND(ConversionTable!B337&gt;=ScoreRanges!C$7,ConversionTable!B337&lt;=ScoreRanges!D$7),ScoreRanges!E$7,IF(AND(ConversionTable!B337&gt;=ScoreRanges!C$8,ConversionTable!B337&lt;=ScoreRanges!D$8),ScoreRanges!E$8,"")))))</f>
        <v>Effective</v>
      </c>
      <c r="B337" s="72">
        <f t="shared" si="17"/>
        <v>3.3499999999999979</v>
      </c>
      <c r="C337" s="84" t="e">
        <f t="shared" si="16"/>
        <v>#N/A</v>
      </c>
      <c r="D337" s="72" t="e">
        <f t="shared" si="18"/>
        <v>#N/A</v>
      </c>
      <c r="E337" s="17" t="e">
        <f>IF(AND(D337&gt;=ConversionTable!I$4,ConversionTable!D337&lt;=ConversionTable!J$4),ConversionTable!K$4,IF(AND(ConversionTable!D337&gt;=ConversionTable!I$5,ConversionTable!D337&lt;=ConversionTable!J$5),ConversionTable!K$5,IF(AND(ConversionTable!D337&gt;=ConversionTable!I$6,ConversionTable!D337&lt;=ConversionTable!J$6),ConversionTable!K$6,IF(AND(ConversionTable!D337&gt;=ConversionTable!I$7,ConversionTable!D337&lt;=ConversionTable!J$7),ConversionTable!K$7,IF(AND(ConversionTable!D337&gt;=ScoreRanges!J$8,ConversionTable!D337&lt;=ScoreRanges!K$8),ScoreRanges!L$8,"")))))</f>
        <v>#N/A</v>
      </c>
    </row>
    <row r="338" spans="1:5" x14ac:dyDescent="0.25">
      <c r="A338" s="13" t="str">
        <f>IF(AND(B338&gt;=ScoreRanges!C$4,ConversionTable!B338&lt;=ScoreRanges!D$4),ScoreRanges!E$4,IF(AND(ConversionTable!B338&gt;=ScoreRanges!C$5,ConversionTable!B338&lt;=ScoreRanges!D$5),ScoreRanges!E$5,IF(AND(ConversionTable!B338&gt;=ScoreRanges!C$6,ConversionTable!B338&lt;=ScoreRanges!D$6),ScoreRanges!E$6,IF(AND(ConversionTable!B338&gt;=ScoreRanges!C$7,ConversionTable!B338&lt;=ScoreRanges!D$7),ScoreRanges!E$7,IF(AND(ConversionTable!B338&gt;=ScoreRanges!C$8,ConversionTable!B338&lt;=ScoreRanges!D$8),ScoreRanges!E$8,"")))))</f>
        <v>Effective</v>
      </c>
      <c r="B338" s="72">
        <f t="shared" si="17"/>
        <v>3.3599999999999977</v>
      </c>
      <c r="C338" s="84" t="e">
        <f t="shared" si="16"/>
        <v>#N/A</v>
      </c>
      <c r="D338" s="72" t="e">
        <f t="shared" si="18"/>
        <v>#N/A</v>
      </c>
      <c r="E338" s="17" t="e">
        <f>IF(AND(D338&gt;=ConversionTable!I$4,ConversionTable!D338&lt;=ConversionTable!J$4),ConversionTable!K$4,IF(AND(ConversionTable!D338&gt;=ConversionTable!I$5,ConversionTable!D338&lt;=ConversionTable!J$5),ConversionTable!K$5,IF(AND(ConversionTable!D338&gt;=ConversionTable!I$6,ConversionTable!D338&lt;=ConversionTable!J$6),ConversionTable!K$6,IF(AND(ConversionTable!D338&gt;=ConversionTable!I$7,ConversionTable!D338&lt;=ConversionTable!J$7),ConversionTable!K$7,IF(AND(ConversionTable!D338&gt;=ScoreRanges!J$8,ConversionTable!D338&lt;=ScoreRanges!K$8),ScoreRanges!L$8,"")))))</f>
        <v>#N/A</v>
      </c>
    </row>
    <row r="339" spans="1:5" x14ac:dyDescent="0.25">
      <c r="A339" s="13" t="str">
        <f>IF(AND(B339&gt;=ScoreRanges!C$4,ConversionTable!B339&lt;=ScoreRanges!D$4),ScoreRanges!E$4,IF(AND(ConversionTable!B339&gt;=ScoreRanges!C$5,ConversionTable!B339&lt;=ScoreRanges!D$5),ScoreRanges!E$5,IF(AND(ConversionTable!B339&gt;=ScoreRanges!C$6,ConversionTable!B339&lt;=ScoreRanges!D$6),ScoreRanges!E$6,IF(AND(ConversionTable!B339&gt;=ScoreRanges!C$7,ConversionTable!B339&lt;=ScoreRanges!D$7),ScoreRanges!E$7,IF(AND(ConversionTable!B339&gt;=ScoreRanges!C$8,ConversionTable!B339&lt;=ScoreRanges!D$8),ScoreRanges!E$8,"")))))</f>
        <v>Effective</v>
      </c>
      <c r="B339" s="72">
        <f t="shared" si="17"/>
        <v>3.3699999999999974</v>
      </c>
      <c r="C339" s="84" t="e">
        <f t="shared" si="16"/>
        <v>#N/A</v>
      </c>
      <c r="D339" s="72" t="e">
        <f t="shared" si="18"/>
        <v>#N/A</v>
      </c>
      <c r="E339" s="17" t="e">
        <f>IF(AND(D339&gt;=ConversionTable!I$4,ConversionTable!D339&lt;=ConversionTable!J$4),ConversionTable!K$4,IF(AND(ConversionTable!D339&gt;=ConversionTable!I$5,ConversionTable!D339&lt;=ConversionTable!J$5),ConversionTable!K$5,IF(AND(ConversionTable!D339&gt;=ConversionTable!I$6,ConversionTable!D339&lt;=ConversionTable!J$6),ConversionTable!K$6,IF(AND(ConversionTable!D339&gt;=ConversionTable!I$7,ConversionTable!D339&lt;=ConversionTable!J$7),ConversionTable!K$7,IF(AND(ConversionTable!D339&gt;=ScoreRanges!J$8,ConversionTable!D339&lt;=ScoreRanges!K$8),ScoreRanges!L$8,"")))))</f>
        <v>#N/A</v>
      </c>
    </row>
    <row r="340" spans="1:5" x14ac:dyDescent="0.25">
      <c r="A340" s="13" t="str">
        <f>IF(AND(B340&gt;=ScoreRanges!C$4,ConversionTable!B340&lt;=ScoreRanges!D$4),ScoreRanges!E$4,IF(AND(ConversionTable!B340&gt;=ScoreRanges!C$5,ConversionTable!B340&lt;=ScoreRanges!D$5),ScoreRanges!E$5,IF(AND(ConversionTable!B340&gt;=ScoreRanges!C$6,ConversionTable!B340&lt;=ScoreRanges!D$6),ScoreRanges!E$6,IF(AND(ConversionTable!B340&gt;=ScoreRanges!C$7,ConversionTable!B340&lt;=ScoreRanges!D$7),ScoreRanges!E$7,IF(AND(ConversionTable!B340&gt;=ScoreRanges!C$8,ConversionTable!B340&lt;=ScoreRanges!D$8),ScoreRanges!E$8,"")))))</f>
        <v>Effective</v>
      </c>
      <c r="B340" s="72">
        <f t="shared" si="17"/>
        <v>3.3799999999999972</v>
      </c>
      <c r="C340" s="84" t="e">
        <f t="shared" si="16"/>
        <v>#N/A</v>
      </c>
      <c r="D340" s="72" t="e">
        <f t="shared" si="18"/>
        <v>#N/A</v>
      </c>
      <c r="E340" s="17" t="e">
        <f>IF(AND(D340&gt;=ConversionTable!I$4,ConversionTable!D340&lt;=ConversionTable!J$4),ConversionTable!K$4,IF(AND(ConversionTable!D340&gt;=ConversionTable!I$5,ConversionTable!D340&lt;=ConversionTable!J$5),ConversionTable!K$5,IF(AND(ConversionTable!D340&gt;=ConversionTable!I$6,ConversionTable!D340&lt;=ConversionTable!J$6),ConversionTable!K$6,IF(AND(ConversionTable!D340&gt;=ConversionTable!I$7,ConversionTable!D340&lt;=ConversionTable!J$7),ConversionTable!K$7,IF(AND(ConversionTable!D340&gt;=ScoreRanges!J$8,ConversionTable!D340&lt;=ScoreRanges!K$8),ScoreRanges!L$8,"")))))</f>
        <v>#N/A</v>
      </c>
    </row>
    <row r="341" spans="1:5" x14ac:dyDescent="0.25">
      <c r="A341" s="13" t="str">
        <f>IF(AND(B341&gt;=ScoreRanges!C$4,ConversionTable!B341&lt;=ScoreRanges!D$4),ScoreRanges!E$4,IF(AND(ConversionTable!B341&gt;=ScoreRanges!C$5,ConversionTable!B341&lt;=ScoreRanges!D$5),ScoreRanges!E$5,IF(AND(ConversionTable!B341&gt;=ScoreRanges!C$6,ConversionTable!B341&lt;=ScoreRanges!D$6),ScoreRanges!E$6,IF(AND(ConversionTable!B341&gt;=ScoreRanges!C$7,ConversionTable!B341&lt;=ScoreRanges!D$7),ScoreRanges!E$7,IF(AND(ConversionTable!B341&gt;=ScoreRanges!C$8,ConversionTable!B341&lt;=ScoreRanges!D$8),ScoreRanges!E$8,"")))))</f>
        <v>Effective</v>
      </c>
      <c r="B341" s="72">
        <f t="shared" si="17"/>
        <v>3.389999999999997</v>
      </c>
      <c r="C341" s="84" t="e">
        <f t="shared" si="16"/>
        <v>#N/A</v>
      </c>
      <c r="D341" s="72" t="e">
        <f t="shared" si="18"/>
        <v>#N/A</v>
      </c>
      <c r="E341" s="17" t="e">
        <f>IF(AND(D341&gt;=ConversionTable!I$4,ConversionTable!D341&lt;=ConversionTable!J$4),ConversionTable!K$4,IF(AND(ConversionTable!D341&gt;=ConversionTable!I$5,ConversionTable!D341&lt;=ConversionTable!J$5),ConversionTable!K$5,IF(AND(ConversionTable!D341&gt;=ConversionTable!I$6,ConversionTable!D341&lt;=ConversionTable!J$6),ConversionTable!K$6,IF(AND(ConversionTable!D341&gt;=ConversionTable!I$7,ConversionTable!D341&lt;=ConversionTable!J$7),ConversionTable!K$7,IF(AND(ConversionTable!D341&gt;=ScoreRanges!J$8,ConversionTable!D341&lt;=ScoreRanges!K$8),ScoreRanges!L$8,"")))))</f>
        <v>#N/A</v>
      </c>
    </row>
    <row r="342" spans="1:5" x14ac:dyDescent="0.25">
      <c r="A342" s="13" t="str">
        <f>IF(AND(B342&gt;=ScoreRanges!C$4,ConversionTable!B342&lt;=ScoreRanges!D$4),ScoreRanges!E$4,IF(AND(ConversionTable!B342&gt;=ScoreRanges!C$5,ConversionTable!B342&lt;=ScoreRanges!D$5),ScoreRanges!E$5,IF(AND(ConversionTable!B342&gt;=ScoreRanges!C$6,ConversionTable!B342&lt;=ScoreRanges!D$6),ScoreRanges!E$6,IF(AND(ConversionTable!B342&gt;=ScoreRanges!C$7,ConversionTable!B342&lt;=ScoreRanges!D$7),ScoreRanges!E$7,IF(AND(ConversionTable!B342&gt;=ScoreRanges!C$8,ConversionTable!B342&lt;=ScoreRanges!D$8),ScoreRanges!E$8,"")))))</f>
        <v>Effective</v>
      </c>
      <c r="B342" s="72">
        <f t="shared" si="17"/>
        <v>3.3999999999999968</v>
      </c>
      <c r="C342" s="84" t="e">
        <f t="shared" si="16"/>
        <v>#N/A</v>
      </c>
      <c r="D342" s="72" t="e">
        <f t="shared" si="18"/>
        <v>#N/A</v>
      </c>
      <c r="E342" s="17" t="e">
        <f>IF(AND(D342&gt;=ConversionTable!I$4,ConversionTable!D342&lt;=ConversionTable!J$4),ConversionTable!K$4,IF(AND(ConversionTable!D342&gt;=ConversionTable!I$5,ConversionTable!D342&lt;=ConversionTable!J$5),ConversionTable!K$5,IF(AND(ConversionTable!D342&gt;=ConversionTable!I$6,ConversionTable!D342&lt;=ConversionTable!J$6),ConversionTable!K$6,IF(AND(ConversionTable!D342&gt;=ConversionTable!I$7,ConversionTable!D342&lt;=ConversionTable!J$7),ConversionTable!K$7,IF(AND(ConversionTable!D342&gt;=ScoreRanges!J$8,ConversionTable!D342&lt;=ScoreRanges!K$8),ScoreRanges!L$8,"")))))</f>
        <v>#N/A</v>
      </c>
    </row>
    <row r="343" spans="1:5" x14ac:dyDescent="0.25">
      <c r="A343" s="13" t="str">
        <f>IF(AND(B343&gt;=ScoreRanges!C$4,ConversionTable!B343&lt;=ScoreRanges!D$4),ScoreRanges!E$4,IF(AND(ConversionTable!B343&gt;=ScoreRanges!C$5,ConversionTable!B343&lt;=ScoreRanges!D$5),ScoreRanges!E$5,IF(AND(ConversionTable!B343&gt;=ScoreRanges!C$6,ConversionTable!B343&lt;=ScoreRanges!D$6),ScoreRanges!E$6,IF(AND(ConversionTable!B343&gt;=ScoreRanges!C$7,ConversionTable!B343&lt;=ScoreRanges!D$7),ScoreRanges!E$7,IF(AND(ConversionTable!B343&gt;=ScoreRanges!C$8,ConversionTable!B343&lt;=ScoreRanges!D$8),ScoreRanges!E$8,"")))))</f>
        <v>Effective</v>
      </c>
      <c r="B343" s="72">
        <f t="shared" si="17"/>
        <v>3.4099999999999966</v>
      </c>
      <c r="C343" s="84" t="e">
        <f t="shared" si="16"/>
        <v>#N/A</v>
      </c>
      <c r="D343" s="72" t="e">
        <f t="shared" si="18"/>
        <v>#N/A</v>
      </c>
      <c r="E343" s="17" t="e">
        <f>IF(AND(D343&gt;=ConversionTable!I$4,ConversionTable!D343&lt;=ConversionTable!J$4),ConversionTable!K$4,IF(AND(ConversionTable!D343&gt;=ConversionTable!I$5,ConversionTable!D343&lt;=ConversionTable!J$5),ConversionTable!K$5,IF(AND(ConversionTable!D343&gt;=ConversionTable!I$6,ConversionTable!D343&lt;=ConversionTable!J$6),ConversionTable!K$6,IF(AND(ConversionTable!D343&gt;=ConversionTable!I$7,ConversionTable!D343&lt;=ConversionTable!J$7),ConversionTable!K$7,IF(AND(ConversionTable!D343&gt;=ScoreRanges!J$8,ConversionTable!D343&lt;=ScoreRanges!K$8),ScoreRanges!L$8,"")))))</f>
        <v>#N/A</v>
      </c>
    </row>
    <row r="344" spans="1:5" x14ac:dyDescent="0.25">
      <c r="A344" s="13" t="str">
        <f>IF(AND(B344&gt;=ScoreRanges!C$4,ConversionTable!B344&lt;=ScoreRanges!D$4),ScoreRanges!E$4,IF(AND(ConversionTable!B344&gt;=ScoreRanges!C$5,ConversionTable!B344&lt;=ScoreRanges!D$5),ScoreRanges!E$5,IF(AND(ConversionTable!B344&gt;=ScoreRanges!C$6,ConversionTable!B344&lt;=ScoreRanges!D$6),ScoreRanges!E$6,IF(AND(ConversionTable!B344&gt;=ScoreRanges!C$7,ConversionTable!B344&lt;=ScoreRanges!D$7),ScoreRanges!E$7,IF(AND(ConversionTable!B344&gt;=ScoreRanges!C$8,ConversionTable!B344&lt;=ScoreRanges!D$8),ScoreRanges!E$8,"")))))</f>
        <v>Effective</v>
      </c>
      <c r="B344" s="72">
        <f t="shared" si="17"/>
        <v>3.4199999999999964</v>
      </c>
      <c r="C344" s="84" t="e">
        <f t="shared" si="16"/>
        <v>#N/A</v>
      </c>
      <c r="D344" s="72" t="e">
        <f t="shared" si="18"/>
        <v>#N/A</v>
      </c>
      <c r="E344" s="17" t="e">
        <f>IF(AND(D344&gt;=ConversionTable!I$4,ConversionTable!D344&lt;=ConversionTable!J$4),ConversionTable!K$4,IF(AND(ConversionTable!D344&gt;=ConversionTable!I$5,ConversionTable!D344&lt;=ConversionTable!J$5),ConversionTable!K$5,IF(AND(ConversionTable!D344&gt;=ConversionTable!I$6,ConversionTable!D344&lt;=ConversionTable!J$6),ConversionTable!K$6,IF(AND(ConversionTable!D344&gt;=ConversionTable!I$7,ConversionTable!D344&lt;=ConversionTable!J$7),ConversionTable!K$7,IF(AND(ConversionTable!D344&gt;=ScoreRanges!J$8,ConversionTable!D344&lt;=ScoreRanges!K$8),ScoreRanges!L$8,"")))))</f>
        <v>#N/A</v>
      </c>
    </row>
    <row r="345" spans="1:5" x14ac:dyDescent="0.25">
      <c r="A345" s="13" t="str">
        <f>IF(AND(B345&gt;=ScoreRanges!C$4,ConversionTable!B345&lt;=ScoreRanges!D$4),ScoreRanges!E$4,IF(AND(ConversionTable!B345&gt;=ScoreRanges!C$5,ConversionTable!B345&lt;=ScoreRanges!D$5),ScoreRanges!E$5,IF(AND(ConversionTable!B345&gt;=ScoreRanges!C$6,ConversionTable!B345&lt;=ScoreRanges!D$6),ScoreRanges!E$6,IF(AND(ConversionTable!B345&gt;=ScoreRanges!C$7,ConversionTable!B345&lt;=ScoreRanges!D$7),ScoreRanges!E$7,IF(AND(ConversionTable!B345&gt;=ScoreRanges!C$8,ConversionTable!B345&lt;=ScoreRanges!D$8),ScoreRanges!E$8,"")))))</f>
        <v>Effective</v>
      </c>
      <c r="B345" s="72">
        <f t="shared" si="17"/>
        <v>3.4299999999999962</v>
      </c>
      <c r="C345" s="84" t="e">
        <f t="shared" si="16"/>
        <v>#N/A</v>
      </c>
      <c r="D345" s="72" t="e">
        <f t="shared" si="18"/>
        <v>#N/A</v>
      </c>
      <c r="E345" s="17" t="e">
        <f>IF(AND(D345&gt;=ConversionTable!I$4,ConversionTable!D345&lt;=ConversionTable!J$4),ConversionTable!K$4,IF(AND(ConversionTable!D345&gt;=ConversionTable!I$5,ConversionTable!D345&lt;=ConversionTable!J$5),ConversionTable!K$5,IF(AND(ConversionTable!D345&gt;=ConversionTable!I$6,ConversionTable!D345&lt;=ConversionTable!J$6),ConversionTable!K$6,IF(AND(ConversionTable!D345&gt;=ConversionTable!I$7,ConversionTable!D345&lt;=ConversionTable!J$7),ConversionTable!K$7,IF(AND(ConversionTable!D345&gt;=ScoreRanges!J$8,ConversionTable!D345&lt;=ScoreRanges!K$8),ScoreRanges!L$8,"")))))</f>
        <v>#N/A</v>
      </c>
    </row>
    <row r="346" spans="1:5" x14ac:dyDescent="0.25">
      <c r="A346" s="13" t="str">
        <f>IF(AND(B346&gt;=ScoreRanges!C$4,ConversionTable!B346&lt;=ScoreRanges!D$4),ScoreRanges!E$4,IF(AND(ConversionTable!B346&gt;=ScoreRanges!C$5,ConversionTable!B346&lt;=ScoreRanges!D$5),ScoreRanges!E$5,IF(AND(ConversionTable!B346&gt;=ScoreRanges!C$6,ConversionTable!B346&lt;=ScoreRanges!D$6),ScoreRanges!E$6,IF(AND(ConversionTable!B346&gt;=ScoreRanges!C$7,ConversionTable!B346&lt;=ScoreRanges!D$7),ScoreRanges!E$7,IF(AND(ConversionTable!B346&gt;=ScoreRanges!C$8,ConversionTable!B346&lt;=ScoreRanges!D$8),ScoreRanges!E$8,"")))))</f>
        <v>Effective</v>
      </c>
      <c r="B346" s="72">
        <f t="shared" si="17"/>
        <v>3.4399999999999959</v>
      </c>
      <c r="C346" s="84" t="e">
        <f t="shared" si="16"/>
        <v>#N/A</v>
      </c>
      <c r="D346" s="72" t="e">
        <f t="shared" si="18"/>
        <v>#N/A</v>
      </c>
      <c r="E346" s="17" t="e">
        <f>IF(AND(D346&gt;=ConversionTable!I$4,ConversionTable!D346&lt;=ConversionTable!J$4),ConversionTable!K$4,IF(AND(ConversionTable!D346&gt;=ConversionTable!I$5,ConversionTable!D346&lt;=ConversionTable!J$5),ConversionTable!K$5,IF(AND(ConversionTable!D346&gt;=ConversionTable!I$6,ConversionTable!D346&lt;=ConversionTable!J$6),ConversionTable!K$6,IF(AND(ConversionTable!D346&gt;=ConversionTable!I$7,ConversionTable!D346&lt;=ConversionTable!J$7),ConversionTable!K$7,IF(AND(ConversionTable!D346&gt;=ScoreRanges!J$8,ConversionTable!D346&lt;=ScoreRanges!K$8),ScoreRanges!L$8,"")))))</f>
        <v>#N/A</v>
      </c>
    </row>
    <row r="347" spans="1:5" x14ac:dyDescent="0.25">
      <c r="A347" s="13" t="str">
        <f>IF(AND(B347&gt;=ScoreRanges!C$4,ConversionTable!B347&lt;=ScoreRanges!D$4),ScoreRanges!E$4,IF(AND(ConversionTable!B347&gt;=ScoreRanges!C$5,ConversionTable!B347&lt;=ScoreRanges!D$5),ScoreRanges!E$5,IF(AND(ConversionTable!B347&gt;=ScoreRanges!C$6,ConversionTable!B347&lt;=ScoreRanges!D$6),ScoreRanges!E$6,IF(AND(ConversionTable!B347&gt;=ScoreRanges!C$7,ConversionTable!B347&lt;=ScoreRanges!D$7),ScoreRanges!E$7,IF(AND(ConversionTable!B347&gt;=ScoreRanges!C$8,ConversionTable!B347&lt;=ScoreRanges!D$8),ScoreRanges!E$8,"")))))</f>
        <v>Effective</v>
      </c>
      <c r="B347" s="72">
        <f t="shared" si="17"/>
        <v>3.4499999999999957</v>
      </c>
      <c r="C347" s="84" t="e">
        <f t="shared" si="16"/>
        <v>#N/A</v>
      </c>
      <c r="D347" s="72" t="e">
        <f t="shared" si="18"/>
        <v>#N/A</v>
      </c>
      <c r="E347" s="17" t="e">
        <f>IF(AND(D347&gt;=ConversionTable!I$4,ConversionTable!D347&lt;=ConversionTable!J$4),ConversionTable!K$4,IF(AND(ConversionTable!D347&gt;=ConversionTable!I$5,ConversionTable!D347&lt;=ConversionTable!J$5),ConversionTable!K$5,IF(AND(ConversionTable!D347&gt;=ConversionTable!I$6,ConversionTable!D347&lt;=ConversionTable!J$6),ConversionTable!K$6,IF(AND(ConversionTable!D347&gt;=ConversionTable!I$7,ConversionTable!D347&lt;=ConversionTable!J$7),ConversionTable!K$7,IF(AND(ConversionTable!D347&gt;=ScoreRanges!J$8,ConversionTable!D347&lt;=ScoreRanges!K$8),ScoreRanges!L$8,"")))))</f>
        <v>#N/A</v>
      </c>
    </row>
    <row r="348" spans="1:5" x14ac:dyDescent="0.25">
      <c r="A348" s="13" t="str">
        <f>IF(AND(B348&gt;=ScoreRanges!C$4,ConversionTable!B348&lt;=ScoreRanges!D$4),ScoreRanges!E$4,IF(AND(ConversionTable!B348&gt;=ScoreRanges!C$5,ConversionTable!B348&lt;=ScoreRanges!D$5),ScoreRanges!E$5,IF(AND(ConversionTable!B348&gt;=ScoreRanges!C$6,ConversionTable!B348&lt;=ScoreRanges!D$6),ScoreRanges!E$6,IF(AND(ConversionTable!B348&gt;=ScoreRanges!C$7,ConversionTable!B348&lt;=ScoreRanges!D$7),ScoreRanges!E$7,IF(AND(ConversionTable!B348&gt;=ScoreRanges!C$8,ConversionTable!B348&lt;=ScoreRanges!D$8),ScoreRanges!E$8,"")))))</f>
        <v>Effective</v>
      </c>
      <c r="B348" s="72">
        <f t="shared" si="17"/>
        <v>3.4599999999999955</v>
      </c>
      <c r="C348" s="84" t="e">
        <f t="shared" si="16"/>
        <v>#N/A</v>
      </c>
      <c r="D348" s="72" t="e">
        <f t="shared" si="18"/>
        <v>#N/A</v>
      </c>
      <c r="E348" s="17" t="e">
        <f>IF(AND(D348&gt;=ConversionTable!I$4,ConversionTable!D348&lt;=ConversionTable!J$4),ConversionTable!K$4,IF(AND(ConversionTable!D348&gt;=ConversionTable!I$5,ConversionTable!D348&lt;=ConversionTable!J$5),ConversionTable!K$5,IF(AND(ConversionTable!D348&gt;=ConversionTable!I$6,ConversionTable!D348&lt;=ConversionTable!J$6),ConversionTable!K$6,IF(AND(ConversionTable!D348&gt;=ConversionTable!I$7,ConversionTable!D348&lt;=ConversionTable!J$7),ConversionTable!K$7,IF(AND(ConversionTable!D348&gt;=ScoreRanges!J$8,ConversionTable!D348&lt;=ScoreRanges!K$8),ScoreRanges!L$8,"")))))</f>
        <v>#N/A</v>
      </c>
    </row>
    <row r="349" spans="1:5" x14ac:dyDescent="0.25">
      <c r="A349" s="13" t="str">
        <f>IF(AND(B349&gt;=ScoreRanges!C$4,ConversionTable!B349&lt;=ScoreRanges!D$4),ScoreRanges!E$4,IF(AND(ConversionTable!B349&gt;=ScoreRanges!C$5,ConversionTable!B349&lt;=ScoreRanges!D$5),ScoreRanges!E$5,IF(AND(ConversionTable!B349&gt;=ScoreRanges!C$6,ConversionTable!B349&lt;=ScoreRanges!D$6),ScoreRanges!E$6,IF(AND(ConversionTable!B349&gt;=ScoreRanges!C$7,ConversionTable!B349&lt;=ScoreRanges!D$7),ScoreRanges!E$7,IF(AND(ConversionTable!B349&gt;=ScoreRanges!C$8,ConversionTable!B349&lt;=ScoreRanges!D$8),ScoreRanges!E$8,"")))))</f>
        <v>Effective</v>
      </c>
      <c r="B349" s="72">
        <f t="shared" si="17"/>
        <v>3.4699999999999953</v>
      </c>
      <c r="C349" s="84" t="e">
        <f t="shared" si="16"/>
        <v>#N/A</v>
      </c>
      <c r="D349" s="72" t="e">
        <f t="shared" si="18"/>
        <v>#N/A</v>
      </c>
      <c r="E349" s="17" t="e">
        <f>IF(AND(D349&gt;=ConversionTable!I$4,ConversionTable!D349&lt;=ConversionTable!J$4),ConversionTable!K$4,IF(AND(ConversionTable!D349&gt;=ConversionTable!I$5,ConversionTable!D349&lt;=ConversionTable!J$5),ConversionTable!K$5,IF(AND(ConversionTable!D349&gt;=ConversionTable!I$6,ConversionTable!D349&lt;=ConversionTable!J$6),ConversionTable!K$6,IF(AND(ConversionTable!D349&gt;=ConversionTable!I$7,ConversionTable!D349&lt;=ConversionTable!J$7),ConversionTable!K$7,IF(AND(ConversionTable!D349&gt;=ScoreRanges!J$8,ConversionTable!D349&lt;=ScoreRanges!K$8),ScoreRanges!L$8,"")))))</f>
        <v>#N/A</v>
      </c>
    </row>
    <row r="350" spans="1:5" x14ac:dyDescent="0.25">
      <c r="A350" s="13" t="str">
        <f>IF(AND(B350&gt;=ScoreRanges!C$4,ConversionTable!B350&lt;=ScoreRanges!D$4),ScoreRanges!E$4,IF(AND(ConversionTable!B350&gt;=ScoreRanges!C$5,ConversionTable!B350&lt;=ScoreRanges!D$5),ScoreRanges!E$5,IF(AND(ConversionTable!B350&gt;=ScoreRanges!C$6,ConversionTable!B350&lt;=ScoreRanges!D$6),ScoreRanges!E$6,IF(AND(ConversionTable!B350&gt;=ScoreRanges!C$7,ConversionTable!B350&lt;=ScoreRanges!D$7),ScoreRanges!E$7,IF(AND(ConversionTable!B350&gt;=ScoreRanges!C$8,ConversionTable!B350&lt;=ScoreRanges!D$8),ScoreRanges!E$8,"")))))</f>
        <v>Effective</v>
      </c>
      <c r="B350" s="72">
        <f t="shared" si="17"/>
        <v>3.4799999999999951</v>
      </c>
      <c r="C350" s="84" t="e">
        <f t="shared" si="16"/>
        <v>#N/A</v>
      </c>
      <c r="D350" s="72" t="e">
        <f t="shared" si="18"/>
        <v>#N/A</v>
      </c>
      <c r="E350" s="17" t="e">
        <f>IF(AND(D350&gt;=ConversionTable!I$4,ConversionTable!D350&lt;=ConversionTable!J$4),ConversionTable!K$4,IF(AND(ConversionTable!D350&gt;=ConversionTable!I$5,ConversionTable!D350&lt;=ConversionTable!J$5),ConversionTable!K$5,IF(AND(ConversionTable!D350&gt;=ConversionTable!I$6,ConversionTable!D350&lt;=ConversionTable!J$6),ConversionTable!K$6,IF(AND(ConversionTable!D350&gt;=ConversionTable!I$7,ConversionTable!D350&lt;=ConversionTable!J$7),ConversionTable!K$7,IF(AND(ConversionTable!D350&gt;=ScoreRanges!J$8,ConversionTable!D350&lt;=ScoreRanges!K$8),ScoreRanges!L$8,"")))))</f>
        <v>#N/A</v>
      </c>
    </row>
    <row r="351" spans="1:5" x14ac:dyDescent="0.25">
      <c r="A351" s="13" t="str">
        <f>IF(AND(B351&gt;=ScoreRanges!C$4,ConversionTable!B351&lt;=ScoreRanges!D$4),ScoreRanges!E$4,IF(AND(ConversionTable!B351&gt;=ScoreRanges!C$5,ConversionTable!B351&lt;=ScoreRanges!D$5),ScoreRanges!E$5,IF(AND(ConversionTable!B351&gt;=ScoreRanges!C$6,ConversionTable!B351&lt;=ScoreRanges!D$6),ScoreRanges!E$6,IF(AND(ConversionTable!B351&gt;=ScoreRanges!C$7,ConversionTable!B351&lt;=ScoreRanges!D$7),ScoreRanges!E$7,IF(AND(ConversionTable!B351&gt;=ScoreRanges!C$8,ConversionTable!B351&lt;=ScoreRanges!D$8),ScoreRanges!E$8,"")))))</f>
        <v>Effective</v>
      </c>
      <c r="B351" s="72">
        <v>3.49</v>
      </c>
      <c r="C351" s="84" t="e">
        <f t="shared" si="16"/>
        <v>#N/A</v>
      </c>
      <c r="D351" s="72" t="e">
        <f t="shared" si="18"/>
        <v>#N/A</v>
      </c>
      <c r="E351" s="17" t="e">
        <f>IF(AND(D351&gt;=ConversionTable!I$4,ConversionTable!D351&lt;=ConversionTable!J$4),ConversionTable!K$4,IF(AND(ConversionTable!D351&gt;=ConversionTable!I$5,ConversionTable!D351&lt;=ConversionTable!J$5),ConversionTable!K$5,IF(AND(ConversionTable!D351&gt;=ConversionTable!I$6,ConversionTable!D351&lt;=ConversionTable!J$6),ConversionTable!K$6,IF(AND(ConversionTable!D351&gt;=ConversionTable!I$7,ConversionTable!D351&lt;=ConversionTable!J$7),ConversionTable!K$7,IF(AND(ConversionTable!D351&gt;=ScoreRanges!J$8,ConversionTable!D351&lt;=ScoreRanges!K$8),ScoreRanges!L$8,"")))))</f>
        <v>#N/A</v>
      </c>
    </row>
    <row r="352" spans="1:5" x14ac:dyDescent="0.25">
      <c r="A352" s="13" t="str">
        <f>IF(AND(B352&gt;=ScoreRanges!C$4,ConversionTable!B352&lt;=ScoreRanges!D$4),ScoreRanges!E$4,IF(AND(ConversionTable!B352&gt;=ScoreRanges!C$5,ConversionTable!B352&lt;=ScoreRanges!D$5),ScoreRanges!E$5,IF(AND(ConversionTable!B352&gt;=ScoreRanges!C$6,ConversionTable!B352&lt;=ScoreRanges!D$6),ScoreRanges!E$6,IF(AND(ConversionTable!B352&gt;=ScoreRanges!C$7,ConversionTable!B352&lt;=ScoreRanges!D$7),ScoreRanges!E$7,IF(AND(ConversionTable!B352&gt;=ScoreRanges!C$8,ConversionTable!B352&lt;=ScoreRanges!D$8),ScoreRanges!E$8,"")))))</f>
        <v>Effective</v>
      </c>
      <c r="B352" s="72">
        <f t="shared" si="17"/>
        <v>3.5</v>
      </c>
      <c r="C352" s="84" t="e">
        <f t="shared" si="16"/>
        <v>#N/A</v>
      </c>
      <c r="D352" s="72" t="e">
        <f t="shared" si="18"/>
        <v>#N/A</v>
      </c>
      <c r="E352" s="17" t="e">
        <f>IF(AND(D352&gt;=ConversionTable!I$4,ConversionTable!D352&lt;=ConversionTable!J$4),ConversionTable!K$4,IF(AND(ConversionTable!D352&gt;=ConversionTable!I$5,ConversionTable!D352&lt;=ConversionTable!J$5),ConversionTable!K$5,IF(AND(ConversionTable!D352&gt;=ConversionTable!I$6,ConversionTable!D352&lt;=ConversionTable!J$6),ConversionTable!K$6,IF(AND(ConversionTable!D352&gt;=ConversionTable!I$7,ConversionTable!D352&lt;=ConversionTable!J$7),ConversionTable!K$7,IF(AND(ConversionTable!D352&gt;=ScoreRanges!J$8,ConversionTable!D352&lt;=ScoreRanges!K$8),ScoreRanges!L$8,"")))))</f>
        <v>#N/A</v>
      </c>
    </row>
    <row r="353" spans="1:5" x14ac:dyDescent="0.25">
      <c r="A353" s="13" t="str">
        <f>IF(AND(B353&gt;=ScoreRanges!C$4,ConversionTable!B353&lt;=ScoreRanges!D$4),ScoreRanges!E$4,IF(AND(ConversionTable!B353&gt;=ScoreRanges!C$5,ConversionTable!B353&lt;=ScoreRanges!D$5),ScoreRanges!E$5,IF(AND(ConversionTable!B353&gt;=ScoreRanges!C$6,ConversionTable!B353&lt;=ScoreRanges!D$6),ScoreRanges!E$6,IF(AND(ConversionTable!B353&gt;=ScoreRanges!C$7,ConversionTable!B353&lt;=ScoreRanges!D$7),ScoreRanges!E$7,IF(AND(ConversionTable!B353&gt;=ScoreRanges!C$8,ConversionTable!B353&lt;=ScoreRanges!D$8),ScoreRanges!E$8,"")))))</f>
        <v>Effective</v>
      </c>
      <c r="B353" s="72">
        <f t="shared" si="17"/>
        <v>3.51</v>
      </c>
      <c r="C353" s="84" t="e">
        <f t="shared" si="16"/>
        <v>#N/A</v>
      </c>
      <c r="D353" s="72" t="e">
        <f t="shared" si="18"/>
        <v>#N/A</v>
      </c>
      <c r="E353" s="17" t="e">
        <f>IF(AND(D353&gt;=ConversionTable!I$4,ConversionTable!D353&lt;=ConversionTable!J$4),ConversionTable!K$4,IF(AND(ConversionTable!D353&gt;=ConversionTable!I$5,ConversionTable!D353&lt;=ConversionTable!J$5),ConversionTable!K$5,IF(AND(ConversionTable!D353&gt;=ConversionTable!I$6,ConversionTable!D353&lt;=ConversionTable!J$6),ConversionTable!K$6,IF(AND(ConversionTable!D353&gt;=ConversionTable!I$7,ConversionTable!D353&lt;=ConversionTable!J$7),ConversionTable!K$7,IF(AND(ConversionTable!D353&gt;=ScoreRanges!J$8,ConversionTable!D353&lt;=ScoreRanges!K$8),ScoreRanges!L$8,"")))))</f>
        <v>#N/A</v>
      </c>
    </row>
    <row r="354" spans="1:5" x14ac:dyDescent="0.25">
      <c r="A354" s="13" t="str">
        <f>IF(AND(B354&gt;=ScoreRanges!C$4,ConversionTable!B354&lt;=ScoreRanges!D$4),ScoreRanges!E$4,IF(AND(ConversionTable!B354&gt;=ScoreRanges!C$5,ConversionTable!B354&lt;=ScoreRanges!D$5),ScoreRanges!E$5,IF(AND(ConversionTable!B354&gt;=ScoreRanges!C$6,ConversionTable!B354&lt;=ScoreRanges!D$6),ScoreRanges!E$6,IF(AND(ConversionTable!B354&gt;=ScoreRanges!C$7,ConversionTable!B354&lt;=ScoreRanges!D$7),ScoreRanges!E$7,IF(AND(ConversionTable!B354&gt;=ScoreRanges!C$8,ConversionTable!B354&lt;=ScoreRanges!D$8),ScoreRanges!E$8,"")))))</f>
        <v>Effective</v>
      </c>
      <c r="B354" s="72">
        <f t="shared" si="17"/>
        <v>3.5199999999999996</v>
      </c>
      <c r="C354" s="84" t="e">
        <f t="shared" si="16"/>
        <v>#N/A</v>
      </c>
      <c r="D354" s="72" t="e">
        <f t="shared" si="18"/>
        <v>#N/A</v>
      </c>
      <c r="E354" s="17" t="e">
        <f>IF(AND(D354&gt;=ConversionTable!I$4,ConversionTable!D354&lt;=ConversionTable!J$4),ConversionTable!K$4,IF(AND(ConversionTable!D354&gt;=ConversionTable!I$5,ConversionTable!D354&lt;=ConversionTable!J$5),ConversionTable!K$5,IF(AND(ConversionTable!D354&gt;=ConversionTable!I$6,ConversionTable!D354&lt;=ConversionTable!J$6),ConversionTable!K$6,IF(AND(ConversionTable!D354&gt;=ConversionTable!I$7,ConversionTable!D354&lt;=ConversionTable!J$7),ConversionTable!K$7,IF(AND(ConversionTable!D354&gt;=ScoreRanges!J$8,ConversionTable!D354&lt;=ScoreRanges!K$8),ScoreRanges!L$8,"")))))</f>
        <v>#N/A</v>
      </c>
    </row>
    <row r="355" spans="1:5" x14ac:dyDescent="0.25">
      <c r="A355" s="13" t="str">
        <f>IF(AND(B355&gt;=ScoreRanges!C$4,ConversionTable!B355&lt;=ScoreRanges!D$4),ScoreRanges!E$4,IF(AND(ConversionTable!B355&gt;=ScoreRanges!C$5,ConversionTable!B355&lt;=ScoreRanges!D$5),ScoreRanges!E$5,IF(AND(ConversionTable!B355&gt;=ScoreRanges!C$6,ConversionTable!B355&lt;=ScoreRanges!D$6),ScoreRanges!E$6,IF(AND(ConversionTable!B355&gt;=ScoreRanges!C$7,ConversionTable!B355&lt;=ScoreRanges!D$7),ScoreRanges!E$7,IF(AND(ConversionTable!B355&gt;=ScoreRanges!C$8,ConversionTable!B355&lt;=ScoreRanges!D$8),ScoreRanges!E$8,"")))))</f>
        <v>Effective</v>
      </c>
      <c r="B355" s="72">
        <f t="shared" si="17"/>
        <v>3.5299999999999994</v>
      </c>
      <c r="C355" s="84" t="e">
        <f t="shared" si="16"/>
        <v>#N/A</v>
      </c>
      <c r="D355" s="72" t="e">
        <f t="shared" si="18"/>
        <v>#N/A</v>
      </c>
      <c r="E355" s="17" t="e">
        <f>IF(AND(D355&gt;=ConversionTable!I$4,ConversionTable!D355&lt;=ConversionTable!J$4),ConversionTable!K$4,IF(AND(ConversionTable!D355&gt;=ConversionTable!I$5,ConversionTable!D355&lt;=ConversionTable!J$5),ConversionTable!K$5,IF(AND(ConversionTable!D355&gt;=ConversionTable!I$6,ConversionTable!D355&lt;=ConversionTable!J$6),ConversionTable!K$6,IF(AND(ConversionTable!D355&gt;=ConversionTable!I$7,ConversionTable!D355&lt;=ConversionTable!J$7),ConversionTable!K$7,IF(AND(ConversionTable!D355&gt;=ScoreRanges!J$8,ConversionTable!D355&lt;=ScoreRanges!K$8),ScoreRanges!L$8,"")))))</f>
        <v>#N/A</v>
      </c>
    </row>
    <row r="356" spans="1:5" x14ac:dyDescent="0.25">
      <c r="A356" s="13" t="str">
        <f>IF(AND(B356&gt;=ScoreRanges!C$4,ConversionTable!B356&lt;=ScoreRanges!D$4),ScoreRanges!E$4,IF(AND(ConversionTable!B356&gt;=ScoreRanges!C$5,ConversionTable!B356&lt;=ScoreRanges!D$5),ScoreRanges!E$5,IF(AND(ConversionTable!B356&gt;=ScoreRanges!C$6,ConversionTable!B356&lt;=ScoreRanges!D$6),ScoreRanges!E$6,IF(AND(ConversionTable!B356&gt;=ScoreRanges!C$7,ConversionTable!B356&lt;=ScoreRanges!D$7),ScoreRanges!E$7,IF(AND(ConversionTable!B356&gt;=ScoreRanges!C$8,ConversionTable!B356&lt;=ScoreRanges!D$8),ScoreRanges!E$8,"")))))</f>
        <v>Effective</v>
      </c>
      <c r="B356" s="72">
        <f t="shared" si="17"/>
        <v>3.5399999999999991</v>
      </c>
      <c r="C356" s="84" t="e">
        <f t="shared" si="16"/>
        <v>#N/A</v>
      </c>
      <c r="D356" s="72" t="e">
        <f t="shared" si="18"/>
        <v>#N/A</v>
      </c>
      <c r="E356" s="17" t="e">
        <f>IF(AND(D356&gt;=ConversionTable!I$4,ConversionTable!D356&lt;=ConversionTable!J$4),ConversionTable!K$4,IF(AND(ConversionTable!D356&gt;=ConversionTable!I$5,ConversionTable!D356&lt;=ConversionTable!J$5),ConversionTable!K$5,IF(AND(ConversionTable!D356&gt;=ConversionTable!I$6,ConversionTable!D356&lt;=ConversionTable!J$6),ConversionTable!K$6,IF(AND(ConversionTable!D356&gt;=ConversionTable!I$7,ConversionTable!D356&lt;=ConversionTable!J$7),ConversionTable!K$7,IF(AND(ConversionTable!D356&gt;=ScoreRanges!J$8,ConversionTable!D356&lt;=ScoreRanges!K$8),ScoreRanges!L$8,"")))))</f>
        <v>#N/A</v>
      </c>
    </row>
    <row r="357" spans="1:5" x14ac:dyDescent="0.25">
      <c r="A357" s="13" t="str">
        <f>IF(AND(B357&gt;=ScoreRanges!C$4,ConversionTable!B357&lt;=ScoreRanges!D$4),ScoreRanges!E$4,IF(AND(ConversionTable!B357&gt;=ScoreRanges!C$5,ConversionTable!B357&lt;=ScoreRanges!D$5),ScoreRanges!E$5,IF(AND(ConversionTable!B357&gt;=ScoreRanges!C$6,ConversionTable!B357&lt;=ScoreRanges!D$6),ScoreRanges!E$6,IF(AND(ConversionTable!B357&gt;=ScoreRanges!C$7,ConversionTable!B357&lt;=ScoreRanges!D$7),ScoreRanges!E$7,IF(AND(ConversionTable!B357&gt;=ScoreRanges!C$8,ConversionTable!B357&lt;=ScoreRanges!D$8),ScoreRanges!E$8,"")))))</f>
        <v>Effective</v>
      </c>
      <c r="B357" s="72">
        <f t="shared" si="17"/>
        <v>3.5499999999999989</v>
      </c>
      <c r="C357" s="84" t="e">
        <f t="shared" si="16"/>
        <v>#N/A</v>
      </c>
      <c r="D357" s="72" t="e">
        <f t="shared" si="18"/>
        <v>#N/A</v>
      </c>
      <c r="E357" s="17" t="e">
        <f>IF(AND(D357&gt;=ConversionTable!I$4,ConversionTable!D357&lt;=ConversionTable!J$4),ConversionTable!K$4,IF(AND(ConversionTable!D357&gt;=ConversionTable!I$5,ConversionTable!D357&lt;=ConversionTable!J$5),ConversionTable!K$5,IF(AND(ConversionTable!D357&gt;=ConversionTable!I$6,ConversionTable!D357&lt;=ConversionTable!J$6),ConversionTable!K$6,IF(AND(ConversionTable!D357&gt;=ConversionTable!I$7,ConversionTable!D357&lt;=ConversionTable!J$7),ConversionTable!K$7,IF(AND(ConversionTable!D357&gt;=ScoreRanges!J$8,ConversionTable!D357&lt;=ScoreRanges!K$8),ScoreRanges!L$8,"")))))</f>
        <v>#N/A</v>
      </c>
    </row>
    <row r="358" spans="1:5" x14ac:dyDescent="0.25">
      <c r="A358" s="13" t="str">
        <f>IF(AND(B358&gt;=ScoreRanges!C$4,ConversionTable!B358&lt;=ScoreRanges!D$4),ScoreRanges!E$4,IF(AND(ConversionTable!B358&gt;=ScoreRanges!C$5,ConversionTable!B358&lt;=ScoreRanges!D$5),ScoreRanges!E$5,IF(AND(ConversionTable!B358&gt;=ScoreRanges!C$6,ConversionTable!B358&lt;=ScoreRanges!D$6),ScoreRanges!E$6,IF(AND(ConversionTable!B358&gt;=ScoreRanges!C$7,ConversionTable!B358&lt;=ScoreRanges!D$7),ScoreRanges!E$7,IF(AND(ConversionTable!B358&gt;=ScoreRanges!C$8,ConversionTable!B358&lt;=ScoreRanges!D$8),ScoreRanges!E$8,"")))))</f>
        <v>Effective</v>
      </c>
      <c r="B358" s="72">
        <f t="shared" si="17"/>
        <v>3.5599999999999987</v>
      </c>
      <c r="C358" s="84" t="e">
        <f t="shared" si="16"/>
        <v>#N/A</v>
      </c>
      <c r="D358" s="72" t="e">
        <f t="shared" si="18"/>
        <v>#N/A</v>
      </c>
      <c r="E358" s="17" t="e">
        <f>IF(AND(D358&gt;=ConversionTable!I$4,ConversionTable!D358&lt;=ConversionTable!J$4),ConversionTable!K$4,IF(AND(ConversionTable!D358&gt;=ConversionTable!I$5,ConversionTable!D358&lt;=ConversionTable!J$5),ConversionTable!K$5,IF(AND(ConversionTable!D358&gt;=ConversionTable!I$6,ConversionTable!D358&lt;=ConversionTable!J$6),ConversionTable!K$6,IF(AND(ConversionTable!D358&gt;=ConversionTable!I$7,ConversionTable!D358&lt;=ConversionTable!J$7),ConversionTable!K$7,IF(AND(ConversionTable!D358&gt;=ScoreRanges!J$8,ConversionTable!D358&lt;=ScoreRanges!K$8),ScoreRanges!L$8,"")))))</f>
        <v>#N/A</v>
      </c>
    </row>
    <row r="359" spans="1:5" x14ac:dyDescent="0.25">
      <c r="A359" s="13" t="str">
        <f>IF(AND(B359&gt;=ScoreRanges!C$4,ConversionTable!B359&lt;=ScoreRanges!D$4),ScoreRanges!E$4,IF(AND(ConversionTable!B359&gt;=ScoreRanges!C$5,ConversionTable!B359&lt;=ScoreRanges!D$5),ScoreRanges!E$5,IF(AND(ConversionTable!B359&gt;=ScoreRanges!C$6,ConversionTable!B359&lt;=ScoreRanges!D$6),ScoreRanges!E$6,IF(AND(ConversionTable!B359&gt;=ScoreRanges!C$7,ConversionTable!B359&lt;=ScoreRanges!D$7),ScoreRanges!E$7,IF(AND(ConversionTable!B359&gt;=ScoreRanges!C$8,ConversionTable!B359&lt;=ScoreRanges!D$8),ScoreRanges!E$8,"")))))</f>
        <v>Effective</v>
      </c>
      <c r="B359" s="72">
        <f t="shared" si="17"/>
        <v>3.5699999999999985</v>
      </c>
      <c r="C359" s="84" t="e">
        <f t="shared" si="16"/>
        <v>#N/A</v>
      </c>
      <c r="D359" s="72" t="e">
        <f t="shared" si="18"/>
        <v>#N/A</v>
      </c>
      <c r="E359" s="17" t="e">
        <f>IF(AND(D359&gt;=ConversionTable!I$4,ConversionTable!D359&lt;=ConversionTable!J$4),ConversionTable!K$4,IF(AND(ConversionTable!D359&gt;=ConversionTable!I$5,ConversionTable!D359&lt;=ConversionTable!J$5),ConversionTable!K$5,IF(AND(ConversionTable!D359&gt;=ConversionTable!I$6,ConversionTable!D359&lt;=ConversionTable!J$6),ConversionTable!K$6,IF(AND(ConversionTable!D359&gt;=ConversionTable!I$7,ConversionTable!D359&lt;=ConversionTable!J$7),ConversionTable!K$7,IF(AND(ConversionTable!D359&gt;=ScoreRanges!J$8,ConversionTable!D359&lt;=ScoreRanges!K$8),ScoreRanges!L$8,"")))))</f>
        <v>#N/A</v>
      </c>
    </row>
    <row r="360" spans="1:5" x14ac:dyDescent="0.25">
      <c r="A360" s="13" t="str">
        <f>IF(AND(B360&gt;=ScoreRanges!C$4,ConversionTable!B360&lt;=ScoreRanges!D$4),ScoreRanges!E$4,IF(AND(ConversionTable!B360&gt;=ScoreRanges!C$5,ConversionTable!B360&lt;=ScoreRanges!D$5),ScoreRanges!E$5,IF(AND(ConversionTable!B360&gt;=ScoreRanges!C$6,ConversionTable!B360&lt;=ScoreRanges!D$6),ScoreRanges!E$6,IF(AND(ConversionTable!B360&gt;=ScoreRanges!C$7,ConversionTable!B360&lt;=ScoreRanges!D$7),ScoreRanges!E$7,IF(AND(ConversionTable!B360&gt;=ScoreRanges!C$8,ConversionTable!B360&lt;=ScoreRanges!D$8),ScoreRanges!E$8,"")))))</f>
        <v>Effective</v>
      </c>
      <c r="B360" s="72">
        <f t="shared" si="17"/>
        <v>3.5799999999999983</v>
      </c>
      <c r="C360" s="84" t="e">
        <f t="shared" si="16"/>
        <v>#N/A</v>
      </c>
      <c r="D360" s="72" t="e">
        <f t="shared" si="18"/>
        <v>#N/A</v>
      </c>
      <c r="E360" s="17" t="e">
        <f>IF(AND(D360&gt;=ConversionTable!I$4,ConversionTable!D360&lt;=ConversionTable!J$4),ConversionTable!K$4,IF(AND(ConversionTable!D360&gt;=ConversionTable!I$5,ConversionTable!D360&lt;=ConversionTable!J$5),ConversionTable!K$5,IF(AND(ConversionTable!D360&gt;=ConversionTable!I$6,ConversionTable!D360&lt;=ConversionTable!J$6),ConversionTable!K$6,IF(AND(ConversionTable!D360&gt;=ConversionTable!I$7,ConversionTable!D360&lt;=ConversionTable!J$7),ConversionTable!K$7,IF(AND(ConversionTable!D360&gt;=ScoreRanges!J$8,ConversionTable!D360&lt;=ScoreRanges!K$8),ScoreRanges!L$8,"")))))</f>
        <v>#N/A</v>
      </c>
    </row>
    <row r="361" spans="1:5" x14ac:dyDescent="0.25">
      <c r="A361" s="13" t="str">
        <f>IF(AND(B361&gt;=ScoreRanges!C$4,ConversionTable!B361&lt;=ScoreRanges!D$4),ScoreRanges!E$4,IF(AND(ConversionTable!B361&gt;=ScoreRanges!C$5,ConversionTable!B361&lt;=ScoreRanges!D$5),ScoreRanges!E$5,IF(AND(ConversionTable!B361&gt;=ScoreRanges!C$6,ConversionTable!B361&lt;=ScoreRanges!D$6),ScoreRanges!E$6,IF(AND(ConversionTable!B361&gt;=ScoreRanges!C$7,ConversionTable!B361&lt;=ScoreRanges!D$7),ScoreRanges!E$7,IF(AND(ConversionTable!B361&gt;=ScoreRanges!C$8,ConversionTable!B361&lt;=ScoreRanges!D$8),ScoreRanges!E$8,"")))))</f>
        <v>Effective</v>
      </c>
      <c r="B361" s="72">
        <f t="shared" si="17"/>
        <v>3.5899999999999981</v>
      </c>
      <c r="C361" s="84" t="e">
        <f t="shared" si="16"/>
        <v>#N/A</v>
      </c>
      <c r="D361" s="72" t="e">
        <f t="shared" si="18"/>
        <v>#N/A</v>
      </c>
      <c r="E361" s="17" t="e">
        <f>IF(AND(D361&gt;=ConversionTable!I$4,ConversionTable!D361&lt;=ConversionTable!J$4),ConversionTable!K$4,IF(AND(ConversionTable!D361&gt;=ConversionTable!I$5,ConversionTable!D361&lt;=ConversionTable!J$5),ConversionTable!K$5,IF(AND(ConversionTable!D361&gt;=ConversionTable!I$6,ConversionTable!D361&lt;=ConversionTable!J$6),ConversionTable!K$6,IF(AND(ConversionTable!D361&gt;=ConversionTable!I$7,ConversionTable!D361&lt;=ConversionTable!J$7),ConversionTable!K$7,IF(AND(ConversionTable!D361&gt;=ScoreRanges!J$8,ConversionTable!D361&lt;=ScoreRanges!K$8),ScoreRanges!L$8,"")))))</f>
        <v>#N/A</v>
      </c>
    </row>
    <row r="362" spans="1:5" x14ac:dyDescent="0.25">
      <c r="A362" s="13" t="str">
        <f>IF(AND(B362&gt;=ScoreRanges!C$4,ConversionTable!B362&lt;=ScoreRanges!D$4),ScoreRanges!E$4,IF(AND(ConversionTable!B362&gt;=ScoreRanges!C$5,ConversionTable!B362&lt;=ScoreRanges!D$5),ScoreRanges!E$5,IF(AND(ConversionTable!B362&gt;=ScoreRanges!C$6,ConversionTable!B362&lt;=ScoreRanges!D$6),ScoreRanges!E$6,IF(AND(ConversionTable!B362&gt;=ScoreRanges!C$7,ConversionTable!B362&lt;=ScoreRanges!D$7),ScoreRanges!E$7,IF(AND(ConversionTable!B362&gt;=ScoreRanges!C$8,ConversionTable!B362&lt;=ScoreRanges!D$8),ScoreRanges!E$8,"")))))</f>
        <v>Effective</v>
      </c>
      <c r="B362" s="72">
        <f t="shared" si="17"/>
        <v>3.5999999999999979</v>
      </c>
      <c r="C362" s="84" t="e">
        <f t="shared" si="16"/>
        <v>#N/A</v>
      </c>
      <c r="D362" s="72" t="e">
        <f t="shared" si="18"/>
        <v>#N/A</v>
      </c>
      <c r="E362" s="17" t="e">
        <f>IF(AND(D362&gt;=ConversionTable!I$4,ConversionTable!D362&lt;=ConversionTable!J$4),ConversionTable!K$4,IF(AND(ConversionTable!D362&gt;=ConversionTable!I$5,ConversionTable!D362&lt;=ConversionTable!J$5),ConversionTable!K$5,IF(AND(ConversionTable!D362&gt;=ConversionTable!I$6,ConversionTable!D362&lt;=ConversionTable!J$6),ConversionTable!K$6,IF(AND(ConversionTable!D362&gt;=ConversionTable!I$7,ConversionTable!D362&lt;=ConversionTable!J$7),ConversionTable!K$7,IF(AND(ConversionTable!D362&gt;=ScoreRanges!J$8,ConversionTable!D362&lt;=ScoreRanges!K$8),ScoreRanges!L$8,"")))))</f>
        <v>#N/A</v>
      </c>
    </row>
    <row r="363" spans="1:5" x14ac:dyDescent="0.25">
      <c r="A363" s="13" t="str">
        <f>IF(AND(B363&gt;=ScoreRanges!C$4,ConversionTable!B363&lt;=ScoreRanges!D$4),ScoreRanges!E$4,IF(AND(ConversionTable!B363&gt;=ScoreRanges!C$5,ConversionTable!B363&lt;=ScoreRanges!D$5),ScoreRanges!E$5,IF(AND(ConversionTable!B363&gt;=ScoreRanges!C$6,ConversionTable!B363&lt;=ScoreRanges!D$6),ScoreRanges!E$6,IF(AND(ConversionTable!B363&gt;=ScoreRanges!C$7,ConversionTable!B363&lt;=ScoreRanges!D$7),ScoreRanges!E$7,IF(AND(ConversionTable!B363&gt;=ScoreRanges!C$8,ConversionTable!B363&lt;=ScoreRanges!D$8),ScoreRanges!E$8,"")))))</f>
        <v>Effective</v>
      </c>
      <c r="B363" s="72">
        <f t="shared" si="17"/>
        <v>3.6099999999999977</v>
      </c>
      <c r="C363" s="84" t="e">
        <f t="shared" si="16"/>
        <v>#N/A</v>
      </c>
      <c r="D363" s="72" t="e">
        <f t="shared" si="18"/>
        <v>#N/A</v>
      </c>
      <c r="E363" s="17" t="e">
        <f>IF(AND(D363&gt;=ConversionTable!I$4,ConversionTable!D363&lt;=ConversionTable!J$4),ConversionTable!K$4,IF(AND(ConversionTable!D363&gt;=ConversionTable!I$5,ConversionTable!D363&lt;=ConversionTable!J$5),ConversionTable!K$5,IF(AND(ConversionTable!D363&gt;=ConversionTable!I$6,ConversionTable!D363&lt;=ConversionTable!J$6),ConversionTable!K$6,IF(AND(ConversionTable!D363&gt;=ConversionTable!I$7,ConversionTable!D363&lt;=ConversionTable!J$7),ConversionTable!K$7,IF(AND(ConversionTable!D363&gt;=ScoreRanges!J$8,ConversionTable!D363&lt;=ScoreRanges!K$8),ScoreRanges!L$8,"")))))</f>
        <v>#N/A</v>
      </c>
    </row>
    <row r="364" spans="1:5" x14ac:dyDescent="0.25">
      <c r="A364" s="13" t="str">
        <f>IF(AND(B364&gt;=ScoreRanges!C$4,ConversionTable!B364&lt;=ScoreRanges!D$4),ScoreRanges!E$4,IF(AND(ConversionTable!B364&gt;=ScoreRanges!C$5,ConversionTable!B364&lt;=ScoreRanges!D$5),ScoreRanges!E$5,IF(AND(ConversionTable!B364&gt;=ScoreRanges!C$6,ConversionTable!B364&lt;=ScoreRanges!D$6),ScoreRanges!E$6,IF(AND(ConversionTable!B364&gt;=ScoreRanges!C$7,ConversionTable!B364&lt;=ScoreRanges!D$7),ScoreRanges!E$7,IF(AND(ConversionTable!B364&gt;=ScoreRanges!C$8,ConversionTable!B364&lt;=ScoreRanges!D$8),ScoreRanges!E$8,"")))))</f>
        <v>Effective</v>
      </c>
      <c r="B364" s="72">
        <f t="shared" si="17"/>
        <v>3.6199999999999974</v>
      </c>
      <c r="C364" s="84" t="e">
        <f t="shared" si="16"/>
        <v>#N/A</v>
      </c>
      <c r="D364" s="72" t="e">
        <f t="shared" si="18"/>
        <v>#N/A</v>
      </c>
      <c r="E364" s="17" t="e">
        <f>IF(AND(D364&gt;=ConversionTable!I$4,ConversionTable!D364&lt;=ConversionTable!J$4),ConversionTable!K$4,IF(AND(ConversionTable!D364&gt;=ConversionTable!I$5,ConversionTable!D364&lt;=ConversionTable!J$5),ConversionTable!K$5,IF(AND(ConversionTable!D364&gt;=ConversionTable!I$6,ConversionTable!D364&lt;=ConversionTable!J$6),ConversionTable!K$6,IF(AND(ConversionTable!D364&gt;=ConversionTable!I$7,ConversionTable!D364&lt;=ConversionTable!J$7),ConversionTable!K$7,IF(AND(ConversionTable!D364&gt;=ScoreRanges!J$8,ConversionTable!D364&lt;=ScoreRanges!K$8),ScoreRanges!L$8,"")))))</f>
        <v>#N/A</v>
      </c>
    </row>
    <row r="365" spans="1:5" x14ac:dyDescent="0.25">
      <c r="A365" s="13" t="str">
        <f>IF(AND(B365&gt;=ScoreRanges!C$4,ConversionTable!B365&lt;=ScoreRanges!D$4),ScoreRanges!E$4,IF(AND(ConversionTable!B365&gt;=ScoreRanges!C$5,ConversionTable!B365&lt;=ScoreRanges!D$5),ScoreRanges!E$5,IF(AND(ConversionTable!B365&gt;=ScoreRanges!C$6,ConversionTable!B365&lt;=ScoreRanges!D$6),ScoreRanges!E$6,IF(AND(ConversionTable!B365&gt;=ScoreRanges!C$7,ConversionTable!B365&lt;=ScoreRanges!D$7),ScoreRanges!E$7,IF(AND(ConversionTable!B365&gt;=ScoreRanges!C$8,ConversionTable!B365&lt;=ScoreRanges!D$8),ScoreRanges!E$8,"")))))</f>
        <v>Effective</v>
      </c>
      <c r="B365" s="72">
        <f t="shared" si="17"/>
        <v>3.6299999999999972</v>
      </c>
      <c r="C365" s="84" t="e">
        <f t="shared" si="16"/>
        <v>#N/A</v>
      </c>
      <c r="D365" s="72" t="e">
        <f t="shared" si="18"/>
        <v>#N/A</v>
      </c>
      <c r="E365" s="17" t="e">
        <f>IF(AND(D365&gt;=ConversionTable!I$4,ConversionTable!D365&lt;=ConversionTable!J$4),ConversionTable!K$4,IF(AND(ConversionTable!D365&gt;=ConversionTable!I$5,ConversionTable!D365&lt;=ConversionTable!J$5),ConversionTable!K$5,IF(AND(ConversionTable!D365&gt;=ConversionTable!I$6,ConversionTable!D365&lt;=ConversionTable!J$6),ConversionTable!K$6,IF(AND(ConversionTable!D365&gt;=ConversionTable!I$7,ConversionTable!D365&lt;=ConversionTable!J$7),ConversionTable!K$7,IF(AND(ConversionTable!D365&gt;=ScoreRanges!J$8,ConversionTable!D365&lt;=ScoreRanges!K$8),ScoreRanges!L$8,"")))))</f>
        <v>#N/A</v>
      </c>
    </row>
    <row r="366" spans="1:5" x14ac:dyDescent="0.25">
      <c r="A366" s="13" t="str">
        <f>IF(AND(B366&gt;=ScoreRanges!C$4,ConversionTable!B366&lt;=ScoreRanges!D$4),ScoreRanges!E$4,IF(AND(ConversionTable!B366&gt;=ScoreRanges!C$5,ConversionTable!B366&lt;=ScoreRanges!D$5),ScoreRanges!E$5,IF(AND(ConversionTable!B366&gt;=ScoreRanges!C$6,ConversionTable!B366&lt;=ScoreRanges!D$6),ScoreRanges!E$6,IF(AND(ConversionTable!B366&gt;=ScoreRanges!C$7,ConversionTable!B366&lt;=ScoreRanges!D$7),ScoreRanges!E$7,IF(AND(ConversionTable!B366&gt;=ScoreRanges!C$8,ConversionTable!B366&lt;=ScoreRanges!D$8),ScoreRanges!E$8,"")))))</f>
        <v>Effective</v>
      </c>
      <c r="B366" s="72">
        <f t="shared" si="17"/>
        <v>3.639999999999997</v>
      </c>
      <c r="C366" s="84" t="e">
        <f t="shared" si="16"/>
        <v>#N/A</v>
      </c>
      <c r="D366" s="72" t="e">
        <f t="shared" si="18"/>
        <v>#N/A</v>
      </c>
      <c r="E366" s="17" t="e">
        <f>IF(AND(D366&gt;=ConversionTable!I$4,ConversionTable!D366&lt;=ConversionTable!J$4),ConversionTable!K$4,IF(AND(ConversionTable!D366&gt;=ConversionTable!I$5,ConversionTable!D366&lt;=ConversionTable!J$5),ConversionTable!K$5,IF(AND(ConversionTable!D366&gt;=ConversionTable!I$6,ConversionTable!D366&lt;=ConversionTable!J$6),ConversionTable!K$6,IF(AND(ConversionTable!D366&gt;=ConversionTable!I$7,ConversionTable!D366&lt;=ConversionTable!J$7),ConversionTable!K$7,IF(AND(ConversionTable!D366&gt;=ScoreRanges!J$8,ConversionTable!D366&lt;=ScoreRanges!K$8),ScoreRanges!L$8,"")))))</f>
        <v>#N/A</v>
      </c>
    </row>
    <row r="367" spans="1:5" x14ac:dyDescent="0.25">
      <c r="A367" s="13" t="str">
        <f>IF(AND(B367&gt;=ScoreRanges!C$4,ConversionTable!B367&lt;=ScoreRanges!D$4),ScoreRanges!E$4,IF(AND(ConversionTable!B367&gt;=ScoreRanges!C$5,ConversionTable!B367&lt;=ScoreRanges!D$5),ScoreRanges!E$5,IF(AND(ConversionTable!B367&gt;=ScoreRanges!C$6,ConversionTable!B367&lt;=ScoreRanges!D$6),ScoreRanges!E$6,IF(AND(ConversionTable!B367&gt;=ScoreRanges!C$7,ConversionTable!B367&lt;=ScoreRanges!D$7),ScoreRanges!E$7,IF(AND(ConversionTable!B367&gt;=ScoreRanges!C$8,ConversionTable!B367&lt;=ScoreRanges!D$8),ScoreRanges!E$8,"")))))</f>
        <v>Effective</v>
      </c>
      <c r="B367" s="72">
        <f t="shared" si="17"/>
        <v>3.6499999999999968</v>
      </c>
      <c r="C367" s="84" t="e">
        <f t="shared" si="16"/>
        <v>#N/A</v>
      </c>
      <c r="D367" s="72" t="e">
        <f t="shared" si="18"/>
        <v>#N/A</v>
      </c>
      <c r="E367" s="17" t="e">
        <f>IF(AND(D367&gt;=ConversionTable!I$4,ConversionTable!D367&lt;=ConversionTable!J$4),ConversionTable!K$4,IF(AND(ConversionTable!D367&gt;=ConversionTable!I$5,ConversionTable!D367&lt;=ConversionTable!J$5),ConversionTable!K$5,IF(AND(ConversionTable!D367&gt;=ConversionTable!I$6,ConversionTable!D367&lt;=ConversionTable!J$6),ConversionTable!K$6,IF(AND(ConversionTable!D367&gt;=ConversionTable!I$7,ConversionTable!D367&lt;=ConversionTable!J$7),ConversionTable!K$7,IF(AND(ConversionTable!D367&gt;=ScoreRanges!J$8,ConversionTable!D367&lt;=ScoreRanges!K$8),ScoreRanges!L$8,"")))))</f>
        <v>#N/A</v>
      </c>
    </row>
    <row r="368" spans="1:5" x14ac:dyDescent="0.25">
      <c r="A368" s="13" t="str">
        <f>IF(AND(B368&gt;=ScoreRanges!C$4,ConversionTable!B368&lt;=ScoreRanges!D$4),ScoreRanges!E$4,IF(AND(ConversionTable!B368&gt;=ScoreRanges!C$5,ConversionTable!B368&lt;=ScoreRanges!D$5),ScoreRanges!E$5,IF(AND(ConversionTable!B368&gt;=ScoreRanges!C$6,ConversionTable!B368&lt;=ScoreRanges!D$6),ScoreRanges!E$6,IF(AND(ConversionTable!B368&gt;=ScoreRanges!C$7,ConversionTable!B368&lt;=ScoreRanges!D$7),ScoreRanges!E$7,IF(AND(ConversionTable!B368&gt;=ScoreRanges!C$8,ConversionTable!B368&lt;=ScoreRanges!D$8),ScoreRanges!E$8,"")))))</f>
        <v>Effective</v>
      </c>
      <c r="B368" s="72">
        <f t="shared" si="17"/>
        <v>3.6599999999999966</v>
      </c>
      <c r="C368" s="84" t="e">
        <f t="shared" si="16"/>
        <v>#N/A</v>
      </c>
      <c r="D368" s="72" t="e">
        <f t="shared" si="18"/>
        <v>#N/A</v>
      </c>
      <c r="E368" s="17" t="e">
        <f>IF(AND(D368&gt;=ConversionTable!I$4,ConversionTable!D368&lt;=ConversionTable!J$4),ConversionTable!K$4,IF(AND(ConversionTable!D368&gt;=ConversionTable!I$5,ConversionTable!D368&lt;=ConversionTable!J$5),ConversionTable!K$5,IF(AND(ConversionTable!D368&gt;=ConversionTable!I$6,ConversionTable!D368&lt;=ConversionTable!J$6),ConversionTable!K$6,IF(AND(ConversionTable!D368&gt;=ConversionTable!I$7,ConversionTable!D368&lt;=ConversionTable!J$7),ConversionTable!K$7,IF(AND(ConversionTable!D368&gt;=ScoreRanges!J$8,ConversionTable!D368&lt;=ScoreRanges!K$8),ScoreRanges!L$8,"")))))</f>
        <v>#N/A</v>
      </c>
    </row>
    <row r="369" spans="1:5" x14ac:dyDescent="0.25">
      <c r="A369" s="13" t="str">
        <f>IF(AND(B369&gt;=ScoreRanges!C$4,ConversionTable!B369&lt;=ScoreRanges!D$4),ScoreRanges!E$4,IF(AND(ConversionTable!B369&gt;=ScoreRanges!C$5,ConversionTable!B369&lt;=ScoreRanges!D$5),ScoreRanges!E$5,IF(AND(ConversionTable!B369&gt;=ScoreRanges!C$6,ConversionTable!B369&lt;=ScoreRanges!D$6),ScoreRanges!E$6,IF(AND(ConversionTable!B369&gt;=ScoreRanges!C$7,ConversionTable!B369&lt;=ScoreRanges!D$7),ScoreRanges!E$7,IF(AND(ConversionTable!B369&gt;=ScoreRanges!C$8,ConversionTable!B369&lt;=ScoreRanges!D$8),ScoreRanges!E$8,"")))))</f>
        <v>Effective</v>
      </c>
      <c r="B369" s="72">
        <f t="shared" si="17"/>
        <v>3.6699999999999964</v>
      </c>
      <c r="C369" s="84" t="e">
        <f t="shared" si="16"/>
        <v>#N/A</v>
      </c>
      <c r="D369" s="72" t="e">
        <f t="shared" si="18"/>
        <v>#N/A</v>
      </c>
      <c r="E369" s="17" t="e">
        <f>IF(AND(D369&gt;=ConversionTable!I$4,ConversionTable!D369&lt;=ConversionTable!J$4),ConversionTable!K$4,IF(AND(ConversionTable!D369&gt;=ConversionTable!I$5,ConversionTable!D369&lt;=ConversionTable!J$5),ConversionTable!K$5,IF(AND(ConversionTable!D369&gt;=ConversionTable!I$6,ConversionTable!D369&lt;=ConversionTable!J$6),ConversionTable!K$6,IF(AND(ConversionTable!D369&gt;=ConversionTable!I$7,ConversionTable!D369&lt;=ConversionTable!J$7),ConversionTable!K$7,IF(AND(ConversionTable!D369&gt;=ScoreRanges!J$8,ConversionTable!D369&lt;=ScoreRanges!K$8),ScoreRanges!L$8,"")))))</f>
        <v>#N/A</v>
      </c>
    </row>
    <row r="370" spans="1:5" x14ac:dyDescent="0.25">
      <c r="A370" s="13" t="str">
        <f>IF(AND(B370&gt;=ScoreRanges!C$4,ConversionTable!B370&lt;=ScoreRanges!D$4),ScoreRanges!E$4,IF(AND(ConversionTable!B370&gt;=ScoreRanges!C$5,ConversionTable!B370&lt;=ScoreRanges!D$5),ScoreRanges!E$5,IF(AND(ConversionTable!B370&gt;=ScoreRanges!C$6,ConversionTable!B370&lt;=ScoreRanges!D$6),ScoreRanges!E$6,IF(AND(ConversionTable!B370&gt;=ScoreRanges!C$7,ConversionTable!B370&lt;=ScoreRanges!D$7),ScoreRanges!E$7,IF(AND(ConversionTable!B370&gt;=ScoreRanges!C$8,ConversionTable!B370&lt;=ScoreRanges!D$8),ScoreRanges!E$8,"")))))</f>
        <v>Effective</v>
      </c>
      <c r="B370" s="72">
        <f t="shared" si="17"/>
        <v>3.6799999999999962</v>
      </c>
      <c r="C370" s="84" t="e">
        <f t="shared" si="16"/>
        <v>#N/A</v>
      </c>
      <c r="D370" s="72" t="e">
        <f t="shared" si="18"/>
        <v>#N/A</v>
      </c>
      <c r="E370" s="17" t="e">
        <f>IF(AND(D370&gt;=ConversionTable!I$4,ConversionTable!D370&lt;=ConversionTable!J$4),ConversionTable!K$4,IF(AND(ConversionTable!D370&gt;=ConversionTable!I$5,ConversionTable!D370&lt;=ConversionTable!J$5),ConversionTable!K$5,IF(AND(ConversionTable!D370&gt;=ConversionTable!I$6,ConversionTable!D370&lt;=ConversionTable!J$6),ConversionTable!K$6,IF(AND(ConversionTable!D370&gt;=ConversionTable!I$7,ConversionTable!D370&lt;=ConversionTable!J$7),ConversionTable!K$7,IF(AND(ConversionTable!D370&gt;=ScoreRanges!J$8,ConversionTable!D370&lt;=ScoreRanges!K$8),ScoreRanges!L$8,"")))))</f>
        <v>#N/A</v>
      </c>
    </row>
    <row r="371" spans="1:5" x14ac:dyDescent="0.25">
      <c r="A371" s="13" t="str">
        <f>IF(AND(B371&gt;=ScoreRanges!C$4,ConversionTable!B371&lt;=ScoreRanges!D$4),ScoreRanges!E$4,IF(AND(ConversionTable!B371&gt;=ScoreRanges!C$5,ConversionTable!B371&lt;=ScoreRanges!D$5),ScoreRanges!E$5,IF(AND(ConversionTable!B371&gt;=ScoreRanges!C$6,ConversionTable!B371&lt;=ScoreRanges!D$6),ScoreRanges!E$6,IF(AND(ConversionTable!B371&gt;=ScoreRanges!C$7,ConversionTable!B371&lt;=ScoreRanges!D$7),ScoreRanges!E$7,IF(AND(ConversionTable!B371&gt;=ScoreRanges!C$8,ConversionTable!B371&lt;=ScoreRanges!D$8),ScoreRanges!E$8,"")))))</f>
        <v>Effective</v>
      </c>
      <c r="B371" s="72">
        <f t="shared" si="17"/>
        <v>3.6899999999999959</v>
      </c>
      <c r="C371" s="84" t="e">
        <f t="shared" si="16"/>
        <v>#N/A</v>
      </c>
      <c r="D371" s="72" t="e">
        <f t="shared" si="18"/>
        <v>#N/A</v>
      </c>
      <c r="E371" s="17" t="e">
        <f>IF(AND(D371&gt;=ConversionTable!I$4,ConversionTable!D371&lt;=ConversionTable!J$4),ConversionTable!K$4,IF(AND(ConversionTable!D371&gt;=ConversionTable!I$5,ConversionTable!D371&lt;=ConversionTable!J$5),ConversionTable!K$5,IF(AND(ConversionTable!D371&gt;=ConversionTable!I$6,ConversionTable!D371&lt;=ConversionTable!J$6),ConversionTable!K$6,IF(AND(ConversionTable!D371&gt;=ConversionTable!I$7,ConversionTable!D371&lt;=ConversionTable!J$7),ConversionTable!K$7,IF(AND(ConversionTable!D371&gt;=ScoreRanges!J$8,ConversionTable!D371&lt;=ScoreRanges!K$8),ScoreRanges!L$8,"")))))</f>
        <v>#N/A</v>
      </c>
    </row>
    <row r="372" spans="1:5" x14ac:dyDescent="0.25">
      <c r="A372" s="13" t="str">
        <f>IF(AND(B372&gt;=ScoreRanges!C$4,ConversionTable!B372&lt;=ScoreRanges!D$4),ScoreRanges!E$4,IF(AND(ConversionTable!B372&gt;=ScoreRanges!C$5,ConversionTable!B372&lt;=ScoreRanges!D$5),ScoreRanges!E$5,IF(AND(ConversionTable!B372&gt;=ScoreRanges!C$6,ConversionTable!B372&lt;=ScoreRanges!D$6),ScoreRanges!E$6,IF(AND(ConversionTable!B372&gt;=ScoreRanges!C$7,ConversionTable!B372&lt;=ScoreRanges!D$7),ScoreRanges!E$7,IF(AND(ConversionTable!B372&gt;=ScoreRanges!C$8,ConversionTable!B372&lt;=ScoreRanges!D$8),ScoreRanges!E$8,"")))))</f>
        <v>Effective</v>
      </c>
      <c r="B372" s="72">
        <f t="shared" si="17"/>
        <v>3.6999999999999957</v>
      </c>
      <c r="C372" s="84" t="e">
        <f t="shared" si="16"/>
        <v>#N/A</v>
      </c>
      <c r="D372" s="72" t="e">
        <f t="shared" si="18"/>
        <v>#N/A</v>
      </c>
      <c r="E372" s="17" t="e">
        <f>IF(AND(D372&gt;=ConversionTable!I$4,ConversionTable!D372&lt;=ConversionTable!J$4),ConversionTable!K$4,IF(AND(ConversionTable!D372&gt;=ConversionTable!I$5,ConversionTable!D372&lt;=ConversionTable!J$5),ConversionTable!K$5,IF(AND(ConversionTable!D372&gt;=ConversionTable!I$6,ConversionTable!D372&lt;=ConversionTable!J$6),ConversionTable!K$6,IF(AND(ConversionTable!D372&gt;=ConversionTable!I$7,ConversionTable!D372&lt;=ConversionTable!J$7),ConversionTable!K$7,IF(AND(ConversionTable!D372&gt;=ScoreRanges!J$8,ConversionTable!D372&lt;=ScoreRanges!K$8),ScoreRanges!L$8,"")))))</f>
        <v>#N/A</v>
      </c>
    </row>
    <row r="373" spans="1:5" x14ac:dyDescent="0.25">
      <c r="A373" s="13" t="str">
        <f>IF(AND(B373&gt;=ScoreRanges!C$4,ConversionTable!B373&lt;=ScoreRanges!D$4),ScoreRanges!E$4,IF(AND(ConversionTable!B373&gt;=ScoreRanges!C$5,ConversionTable!B373&lt;=ScoreRanges!D$5),ScoreRanges!E$5,IF(AND(ConversionTable!B373&gt;=ScoreRanges!C$6,ConversionTable!B373&lt;=ScoreRanges!D$6),ScoreRanges!E$6,IF(AND(ConversionTable!B373&gt;=ScoreRanges!C$7,ConversionTable!B373&lt;=ScoreRanges!D$7),ScoreRanges!E$7,IF(AND(ConversionTable!B373&gt;=ScoreRanges!C$8,ConversionTable!B373&lt;=ScoreRanges!D$8),ScoreRanges!E$8,"")))))</f>
        <v>Effective</v>
      </c>
      <c r="B373" s="72">
        <f t="shared" si="17"/>
        <v>3.7099999999999955</v>
      </c>
      <c r="C373" s="84" t="e">
        <f t="shared" si="16"/>
        <v>#N/A</v>
      </c>
      <c r="D373" s="72" t="e">
        <f t="shared" si="18"/>
        <v>#N/A</v>
      </c>
      <c r="E373" s="17" t="e">
        <f>IF(AND(D373&gt;=ConversionTable!I$4,ConversionTable!D373&lt;=ConversionTable!J$4),ConversionTable!K$4,IF(AND(ConversionTable!D373&gt;=ConversionTable!I$5,ConversionTable!D373&lt;=ConversionTable!J$5),ConversionTable!K$5,IF(AND(ConversionTable!D373&gt;=ConversionTable!I$6,ConversionTable!D373&lt;=ConversionTable!J$6),ConversionTable!K$6,IF(AND(ConversionTable!D373&gt;=ConversionTable!I$7,ConversionTable!D373&lt;=ConversionTable!J$7),ConversionTable!K$7,IF(AND(ConversionTable!D373&gt;=ScoreRanges!J$8,ConversionTable!D373&lt;=ScoreRanges!K$8),ScoreRanges!L$8,"")))))</f>
        <v>#N/A</v>
      </c>
    </row>
    <row r="374" spans="1:5" x14ac:dyDescent="0.25">
      <c r="A374" s="13" t="str">
        <f>IF(AND(B374&gt;=ScoreRanges!C$4,ConversionTable!B374&lt;=ScoreRanges!D$4),ScoreRanges!E$4,IF(AND(ConversionTable!B374&gt;=ScoreRanges!C$5,ConversionTable!B374&lt;=ScoreRanges!D$5),ScoreRanges!E$5,IF(AND(ConversionTable!B374&gt;=ScoreRanges!C$6,ConversionTable!B374&lt;=ScoreRanges!D$6),ScoreRanges!E$6,IF(AND(ConversionTable!B374&gt;=ScoreRanges!C$7,ConversionTable!B374&lt;=ScoreRanges!D$7),ScoreRanges!E$7,IF(AND(ConversionTable!B374&gt;=ScoreRanges!C$8,ConversionTable!B374&lt;=ScoreRanges!D$8),ScoreRanges!E$8,"")))))</f>
        <v>Effective</v>
      </c>
      <c r="B374" s="72">
        <f t="shared" si="17"/>
        <v>3.7199999999999953</v>
      </c>
      <c r="C374" s="84" t="e">
        <f t="shared" si="16"/>
        <v>#N/A</v>
      </c>
      <c r="D374" s="72" t="e">
        <f t="shared" si="18"/>
        <v>#N/A</v>
      </c>
      <c r="E374" s="17" t="e">
        <f>IF(AND(D374&gt;=ConversionTable!I$4,ConversionTable!D374&lt;=ConversionTable!J$4),ConversionTable!K$4,IF(AND(ConversionTable!D374&gt;=ConversionTable!I$5,ConversionTable!D374&lt;=ConversionTable!J$5),ConversionTable!K$5,IF(AND(ConversionTable!D374&gt;=ConversionTable!I$6,ConversionTable!D374&lt;=ConversionTable!J$6),ConversionTable!K$6,IF(AND(ConversionTable!D374&gt;=ConversionTable!I$7,ConversionTable!D374&lt;=ConversionTable!J$7),ConversionTable!K$7,IF(AND(ConversionTable!D374&gt;=ScoreRanges!J$8,ConversionTable!D374&lt;=ScoreRanges!K$8),ScoreRanges!L$8,"")))))</f>
        <v>#N/A</v>
      </c>
    </row>
    <row r="375" spans="1:5" x14ac:dyDescent="0.25">
      <c r="A375" s="13" t="str">
        <f>IF(AND(B375&gt;=ScoreRanges!C$4,ConversionTable!B375&lt;=ScoreRanges!D$4),ScoreRanges!E$4,IF(AND(ConversionTable!B375&gt;=ScoreRanges!C$5,ConversionTable!B375&lt;=ScoreRanges!D$5),ScoreRanges!E$5,IF(AND(ConversionTable!B375&gt;=ScoreRanges!C$6,ConversionTable!B375&lt;=ScoreRanges!D$6),ScoreRanges!E$6,IF(AND(ConversionTable!B375&gt;=ScoreRanges!C$7,ConversionTable!B375&lt;=ScoreRanges!D$7),ScoreRanges!E$7,IF(AND(ConversionTable!B375&gt;=ScoreRanges!C$8,ConversionTable!B375&lt;=ScoreRanges!D$8),ScoreRanges!E$8,"")))))</f>
        <v>Effective</v>
      </c>
      <c r="B375" s="72">
        <f t="shared" si="17"/>
        <v>3.7299999999999951</v>
      </c>
      <c r="C375" s="84" t="e">
        <f t="shared" si="16"/>
        <v>#N/A</v>
      </c>
      <c r="D375" s="72" t="e">
        <f t="shared" si="18"/>
        <v>#N/A</v>
      </c>
      <c r="E375" s="17" t="e">
        <f>IF(AND(D375&gt;=ConversionTable!I$4,ConversionTable!D375&lt;=ConversionTable!J$4),ConversionTable!K$4,IF(AND(ConversionTable!D375&gt;=ConversionTable!I$5,ConversionTable!D375&lt;=ConversionTable!J$5),ConversionTable!K$5,IF(AND(ConversionTable!D375&gt;=ConversionTable!I$6,ConversionTable!D375&lt;=ConversionTable!J$6),ConversionTable!K$6,IF(AND(ConversionTable!D375&gt;=ConversionTable!I$7,ConversionTable!D375&lt;=ConversionTable!J$7),ConversionTable!K$7,IF(AND(ConversionTable!D375&gt;=ScoreRanges!J$8,ConversionTable!D375&lt;=ScoreRanges!K$8),ScoreRanges!L$8,"")))))</f>
        <v>#N/A</v>
      </c>
    </row>
    <row r="376" spans="1:5" x14ac:dyDescent="0.25">
      <c r="A376" s="13" t="str">
        <f>IF(AND(B376&gt;=ScoreRanges!C$4,ConversionTable!B376&lt;=ScoreRanges!D$4),ScoreRanges!E$4,IF(AND(ConversionTable!B376&gt;=ScoreRanges!C$5,ConversionTable!B376&lt;=ScoreRanges!D$5),ScoreRanges!E$5,IF(AND(ConversionTable!B376&gt;=ScoreRanges!C$6,ConversionTable!B376&lt;=ScoreRanges!D$6),ScoreRanges!E$6,IF(AND(ConversionTable!B376&gt;=ScoreRanges!C$7,ConversionTable!B376&lt;=ScoreRanges!D$7),ScoreRanges!E$7,IF(AND(ConversionTable!B376&gt;=ScoreRanges!C$8,ConversionTable!B376&lt;=ScoreRanges!D$8),ScoreRanges!E$8,"")))))</f>
        <v>Effective</v>
      </c>
      <c r="B376" s="72">
        <v>3.74</v>
      </c>
      <c r="C376" s="84" t="e">
        <f t="shared" si="16"/>
        <v>#N/A</v>
      </c>
      <c r="D376" s="72" t="e">
        <f t="shared" si="18"/>
        <v>#N/A</v>
      </c>
      <c r="E376" s="17" t="e">
        <f>IF(AND(D376&gt;=ConversionTable!I$4,ConversionTable!D376&lt;=ConversionTable!J$4),ConversionTable!K$4,IF(AND(ConversionTable!D376&gt;=ConversionTable!I$5,ConversionTable!D376&lt;=ConversionTable!J$5),ConversionTable!K$5,IF(AND(ConversionTable!D376&gt;=ConversionTable!I$6,ConversionTable!D376&lt;=ConversionTable!J$6),ConversionTable!K$6,IF(AND(ConversionTable!D376&gt;=ConversionTable!I$7,ConversionTable!D376&lt;=ConversionTable!J$7),ConversionTable!K$7,IF(AND(ConversionTable!D376&gt;=ScoreRanges!J$8,ConversionTable!D376&lt;=ScoreRanges!K$8),ScoreRanges!L$8,"")))))</f>
        <v>#N/A</v>
      </c>
    </row>
    <row r="377" spans="1:5" x14ac:dyDescent="0.25">
      <c r="A377" s="13" t="str">
        <f>IF(AND(B377&gt;=ScoreRanges!C$4,ConversionTable!B377&lt;=ScoreRanges!D$4),ScoreRanges!E$4,IF(AND(ConversionTable!B377&gt;=ScoreRanges!C$5,ConversionTable!B377&lt;=ScoreRanges!D$5),ScoreRanges!E$5,IF(AND(ConversionTable!B377&gt;=ScoreRanges!C$6,ConversionTable!B377&lt;=ScoreRanges!D$6),ScoreRanges!E$6,IF(AND(ConversionTable!B377&gt;=ScoreRanges!C$7,ConversionTable!B377&lt;=ScoreRanges!D$7),ScoreRanges!E$7,IF(AND(ConversionTable!B377&gt;=ScoreRanges!C$8,ConversionTable!B377&lt;=ScoreRanges!D$8),ScoreRanges!E$8,"")))))</f>
        <v>Effective</v>
      </c>
      <c r="B377" s="72">
        <f t="shared" si="17"/>
        <v>3.75</v>
      </c>
      <c r="C377" s="84" t="e">
        <f t="shared" si="16"/>
        <v>#N/A</v>
      </c>
      <c r="D377" s="72" t="e">
        <f t="shared" si="18"/>
        <v>#N/A</v>
      </c>
      <c r="E377" s="17" t="e">
        <f>IF(AND(D377&gt;=ConversionTable!I$4,ConversionTable!D377&lt;=ConversionTable!J$4),ConversionTable!K$4,IF(AND(ConversionTable!D377&gt;=ConversionTable!I$5,ConversionTable!D377&lt;=ConversionTable!J$5),ConversionTable!K$5,IF(AND(ConversionTable!D377&gt;=ConversionTable!I$6,ConversionTable!D377&lt;=ConversionTable!J$6),ConversionTable!K$6,IF(AND(ConversionTable!D377&gt;=ConversionTable!I$7,ConversionTable!D377&lt;=ConversionTable!J$7),ConversionTable!K$7,IF(AND(ConversionTable!D377&gt;=ScoreRanges!J$8,ConversionTable!D377&lt;=ScoreRanges!K$8),ScoreRanges!L$8,"")))))</f>
        <v>#N/A</v>
      </c>
    </row>
    <row r="378" spans="1:5" x14ac:dyDescent="0.25">
      <c r="A378" s="13" t="str">
        <f>IF(AND(B378&gt;=ScoreRanges!C$4,ConversionTable!B378&lt;=ScoreRanges!D$4),ScoreRanges!E$4,IF(AND(ConversionTable!B378&gt;=ScoreRanges!C$5,ConversionTable!B378&lt;=ScoreRanges!D$5),ScoreRanges!E$5,IF(AND(ConversionTable!B378&gt;=ScoreRanges!C$6,ConversionTable!B378&lt;=ScoreRanges!D$6),ScoreRanges!E$6,IF(AND(ConversionTable!B378&gt;=ScoreRanges!C$7,ConversionTable!B378&lt;=ScoreRanges!D$7),ScoreRanges!E$7,IF(AND(ConversionTable!B378&gt;=ScoreRanges!C$8,ConversionTable!B378&lt;=ScoreRanges!D$8),ScoreRanges!E$8,"")))))</f>
        <v>Effective</v>
      </c>
      <c r="B378" s="72">
        <f t="shared" si="17"/>
        <v>3.76</v>
      </c>
      <c r="C378" s="84" t="e">
        <f t="shared" si="16"/>
        <v>#N/A</v>
      </c>
      <c r="D378" s="72" t="e">
        <f t="shared" si="18"/>
        <v>#N/A</v>
      </c>
      <c r="E378" s="17" t="e">
        <f>IF(AND(D378&gt;=ConversionTable!I$4,ConversionTable!D378&lt;=ConversionTable!J$4),ConversionTable!K$4,IF(AND(ConversionTable!D378&gt;=ConversionTable!I$5,ConversionTable!D378&lt;=ConversionTable!J$5),ConversionTable!K$5,IF(AND(ConversionTable!D378&gt;=ConversionTable!I$6,ConversionTable!D378&lt;=ConversionTable!J$6),ConversionTable!K$6,IF(AND(ConversionTable!D378&gt;=ConversionTable!I$7,ConversionTable!D378&lt;=ConversionTable!J$7),ConversionTable!K$7,IF(AND(ConversionTable!D378&gt;=ScoreRanges!J$8,ConversionTable!D378&lt;=ScoreRanges!K$8),ScoreRanges!L$8,"")))))</f>
        <v>#N/A</v>
      </c>
    </row>
    <row r="379" spans="1:5" x14ac:dyDescent="0.25">
      <c r="A379" s="13" t="str">
        <f>IF(AND(B379&gt;=ScoreRanges!C$4,ConversionTable!B379&lt;=ScoreRanges!D$4),ScoreRanges!E$4,IF(AND(ConversionTable!B379&gt;=ScoreRanges!C$5,ConversionTable!B379&lt;=ScoreRanges!D$5),ScoreRanges!E$5,IF(AND(ConversionTable!B379&gt;=ScoreRanges!C$6,ConversionTable!B379&lt;=ScoreRanges!D$6),ScoreRanges!E$6,IF(AND(ConversionTable!B379&gt;=ScoreRanges!C$7,ConversionTable!B379&lt;=ScoreRanges!D$7),ScoreRanges!E$7,IF(AND(ConversionTable!B379&gt;=ScoreRanges!C$8,ConversionTable!B379&lt;=ScoreRanges!D$8),ScoreRanges!E$8,"")))))</f>
        <v>Effective</v>
      </c>
      <c r="B379" s="72">
        <f t="shared" si="17"/>
        <v>3.7699999999999996</v>
      </c>
      <c r="C379" s="84" t="e">
        <f t="shared" si="16"/>
        <v>#N/A</v>
      </c>
      <c r="D379" s="72" t="e">
        <f t="shared" si="18"/>
        <v>#N/A</v>
      </c>
      <c r="E379" s="17" t="e">
        <f>IF(AND(D379&gt;=ConversionTable!I$4,ConversionTable!D379&lt;=ConversionTable!J$4),ConversionTable!K$4,IF(AND(ConversionTable!D379&gt;=ConversionTable!I$5,ConversionTable!D379&lt;=ConversionTable!J$5),ConversionTable!K$5,IF(AND(ConversionTable!D379&gt;=ConversionTable!I$6,ConversionTable!D379&lt;=ConversionTable!J$6),ConversionTable!K$6,IF(AND(ConversionTable!D379&gt;=ConversionTable!I$7,ConversionTable!D379&lt;=ConversionTable!J$7),ConversionTable!K$7,IF(AND(ConversionTable!D379&gt;=ScoreRanges!J$8,ConversionTable!D379&lt;=ScoreRanges!K$8),ScoreRanges!L$8,"")))))</f>
        <v>#N/A</v>
      </c>
    </row>
    <row r="380" spans="1:5" x14ac:dyDescent="0.25">
      <c r="A380" s="13" t="str">
        <f>IF(AND(B380&gt;=ScoreRanges!C$4,ConversionTable!B380&lt;=ScoreRanges!D$4),ScoreRanges!E$4,IF(AND(ConversionTable!B380&gt;=ScoreRanges!C$5,ConversionTable!B380&lt;=ScoreRanges!D$5),ScoreRanges!E$5,IF(AND(ConversionTable!B380&gt;=ScoreRanges!C$6,ConversionTable!B380&lt;=ScoreRanges!D$6),ScoreRanges!E$6,IF(AND(ConversionTable!B380&gt;=ScoreRanges!C$7,ConversionTable!B380&lt;=ScoreRanges!D$7),ScoreRanges!E$7,IF(AND(ConversionTable!B380&gt;=ScoreRanges!C$8,ConversionTable!B380&lt;=ScoreRanges!D$8),ScoreRanges!E$8,"")))))</f>
        <v>Effective</v>
      </c>
      <c r="B380" s="72">
        <f t="shared" si="17"/>
        <v>3.7799999999999994</v>
      </c>
      <c r="C380" s="84" t="e">
        <f t="shared" si="16"/>
        <v>#N/A</v>
      </c>
      <c r="D380" s="72" t="e">
        <f t="shared" si="18"/>
        <v>#N/A</v>
      </c>
      <c r="E380" s="17" t="e">
        <f>IF(AND(D380&gt;=ConversionTable!I$4,ConversionTable!D380&lt;=ConversionTable!J$4),ConversionTable!K$4,IF(AND(ConversionTable!D380&gt;=ConversionTable!I$5,ConversionTable!D380&lt;=ConversionTable!J$5),ConversionTable!K$5,IF(AND(ConversionTable!D380&gt;=ConversionTable!I$6,ConversionTable!D380&lt;=ConversionTable!J$6),ConversionTable!K$6,IF(AND(ConversionTable!D380&gt;=ConversionTable!I$7,ConversionTable!D380&lt;=ConversionTable!J$7),ConversionTable!K$7,IF(AND(ConversionTable!D380&gt;=ScoreRanges!J$8,ConversionTable!D380&lt;=ScoreRanges!K$8),ScoreRanges!L$8,"")))))</f>
        <v>#N/A</v>
      </c>
    </row>
    <row r="381" spans="1:5" x14ac:dyDescent="0.25">
      <c r="A381" s="13" t="str">
        <f>IF(AND(B381&gt;=ScoreRanges!C$4,ConversionTable!B381&lt;=ScoreRanges!D$4),ScoreRanges!E$4,IF(AND(ConversionTable!B381&gt;=ScoreRanges!C$5,ConversionTable!B381&lt;=ScoreRanges!D$5),ScoreRanges!E$5,IF(AND(ConversionTable!B381&gt;=ScoreRanges!C$6,ConversionTable!B381&lt;=ScoreRanges!D$6),ScoreRanges!E$6,IF(AND(ConversionTable!B381&gt;=ScoreRanges!C$7,ConversionTable!B381&lt;=ScoreRanges!D$7),ScoreRanges!E$7,IF(AND(ConversionTable!B381&gt;=ScoreRanges!C$8,ConversionTable!B381&lt;=ScoreRanges!D$8),ScoreRanges!E$8,"")))))</f>
        <v>Effective</v>
      </c>
      <c r="B381" s="72">
        <f t="shared" si="17"/>
        <v>3.7899999999999991</v>
      </c>
      <c r="C381" s="84" t="e">
        <f t="shared" si="16"/>
        <v>#N/A</v>
      </c>
      <c r="D381" s="72" t="e">
        <f t="shared" si="18"/>
        <v>#N/A</v>
      </c>
      <c r="E381" s="17" t="e">
        <f>IF(AND(D381&gt;=ConversionTable!I$4,ConversionTable!D381&lt;=ConversionTable!J$4),ConversionTable!K$4,IF(AND(ConversionTable!D381&gt;=ConversionTable!I$5,ConversionTable!D381&lt;=ConversionTable!J$5),ConversionTable!K$5,IF(AND(ConversionTable!D381&gt;=ConversionTable!I$6,ConversionTable!D381&lt;=ConversionTable!J$6),ConversionTable!K$6,IF(AND(ConversionTable!D381&gt;=ConversionTable!I$7,ConversionTable!D381&lt;=ConversionTable!J$7),ConversionTable!K$7,IF(AND(ConversionTable!D381&gt;=ScoreRanges!J$8,ConversionTable!D381&lt;=ScoreRanges!K$8),ScoreRanges!L$8,"")))))</f>
        <v>#N/A</v>
      </c>
    </row>
    <row r="382" spans="1:5" x14ac:dyDescent="0.25">
      <c r="A382" s="13" t="str">
        <f>IF(AND(B382&gt;=ScoreRanges!C$4,ConversionTable!B382&lt;=ScoreRanges!D$4),ScoreRanges!E$4,IF(AND(ConversionTable!B382&gt;=ScoreRanges!C$5,ConversionTable!B382&lt;=ScoreRanges!D$5),ScoreRanges!E$5,IF(AND(ConversionTable!B382&gt;=ScoreRanges!C$6,ConversionTable!B382&lt;=ScoreRanges!D$6),ScoreRanges!E$6,IF(AND(ConversionTable!B382&gt;=ScoreRanges!C$7,ConversionTable!B382&lt;=ScoreRanges!D$7),ScoreRanges!E$7,IF(AND(ConversionTable!B382&gt;=ScoreRanges!C$8,ConversionTable!B382&lt;=ScoreRanges!D$8),ScoreRanges!E$8,"")))))</f>
        <v>Highly Effective</v>
      </c>
      <c r="B382" s="72">
        <f t="shared" si="17"/>
        <v>3.7999999999999989</v>
      </c>
      <c r="C382" s="84" t="e">
        <f t="shared" si="16"/>
        <v>#N/A</v>
      </c>
      <c r="D382" s="72" t="e">
        <f t="shared" si="18"/>
        <v>#N/A</v>
      </c>
      <c r="E382" s="17" t="e">
        <f>IF(AND(D382&gt;=ConversionTable!I$4,ConversionTable!D382&lt;=ConversionTable!J$4),ConversionTable!K$4,IF(AND(ConversionTable!D382&gt;=ConversionTable!I$5,ConversionTable!D382&lt;=ConversionTable!J$5),ConversionTable!K$5,IF(AND(ConversionTable!D382&gt;=ConversionTable!I$6,ConversionTable!D382&lt;=ConversionTable!J$6),ConversionTable!K$6,IF(AND(ConversionTable!D382&gt;=ConversionTable!I$7,ConversionTable!D382&lt;=ConversionTable!J$7),ConversionTable!K$7,IF(AND(ConversionTable!D382&gt;=ScoreRanges!J$8,ConversionTable!D382&lt;=ScoreRanges!K$8),ScoreRanges!L$8,"")))))</f>
        <v>#N/A</v>
      </c>
    </row>
    <row r="383" spans="1:5" x14ac:dyDescent="0.25">
      <c r="A383" s="13" t="str">
        <f>IF(AND(B383&gt;=ScoreRanges!C$4,ConversionTable!B383&lt;=ScoreRanges!D$4),ScoreRanges!E$4,IF(AND(ConversionTable!B383&gt;=ScoreRanges!C$5,ConversionTable!B383&lt;=ScoreRanges!D$5),ScoreRanges!E$5,IF(AND(ConversionTable!B383&gt;=ScoreRanges!C$6,ConversionTable!B383&lt;=ScoreRanges!D$6),ScoreRanges!E$6,IF(AND(ConversionTable!B383&gt;=ScoreRanges!C$7,ConversionTable!B383&lt;=ScoreRanges!D$7),ScoreRanges!E$7,IF(AND(ConversionTable!B383&gt;=ScoreRanges!C$8,ConversionTable!B383&lt;=ScoreRanges!D$8),ScoreRanges!E$8,"")))))</f>
        <v>Highly Effective</v>
      </c>
      <c r="B383" s="72">
        <f t="shared" si="17"/>
        <v>3.8099999999999987</v>
      </c>
      <c r="C383" s="84" t="e">
        <f t="shared" si="16"/>
        <v>#N/A</v>
      </c>
      <c r="D383" s="72" t="e">
        <f t="shared" si="18"/>
        <v>#N/A</v>
      </c>
      <c r="E383" s="17" t="e">
        <f>IF(AND(D383&gt;=ConversionTable!I$4,ConversionTable!D383&lt;=ConversionTable!J$4),ConversionTable!K$4,IF(AND(ConversionTable!D383&gt;=ConversionTable!I$5,ConversionTable!D383&lt;=ConversionTable!J$5),ConversionTable!K$5,IF(AND(ConversionTable!D383&gt;=ConversionTable!I$6,ConversionTable!D383&lt;=ConversionTable!J$6),ConversionTable!K$6,IF(AND(ConversionTable!D383&gt;=ConversionTable!I$7,ConversionTable!D383&lt;=ConversionTable!J$7),ConversionTable!K$7,IF(AND(ConversionTable!D383&gt;=ScoreRanges!J$8,ConversionTable!D383&lt;=ScoreRanges!K$8),ScoreRanges!L$8,"")))))</f>
        <v>#N/A</v>
      </c>
    </row>
    <row r="384" spans="1:5" x14ac:dyDescent="0.25">
      <c r="A384" s="13" t="str">
        <f>IF(AND(B384&gt;=ScoreRanges!C$4,ConversionTable!B384&lt;=ScoreRanges!D$4),ScoreRanges!E$4,IF(AND(ConversionTable!B384&gt;=ScoreRanges!C$5,ConversionTable!B384&lt;=ScoreRanges!D$5),ScoreRanges!E$5,IF(AND(ConversionTable!B384&gt;=ScoreRanges!C$6,ConversionTable!B384&lt;=ScoreRanges!D$6),ScoreRanges!E$6,IF(AND(ConversionTable!B384&gt;=ScoreRanges!C$7,ConversionTable!B384&lt;=ScoreRanges!D$7),ScoreRanges!E$7,IF(AND(ConversionTable!B384&gt;=ScoreRanges!C$8,ConversionTable!B384&lt;=ScoreRanges!D$8),ScoreRanges!E$8,"")))))</f>
        <v>Highly Effective</v>
      </c>
      <c r="B384" s="72">
        <f t="shared" si="17"/>
        <v>3.8199999999999985</v>
      </c>
      <c r="C384" s="84" t="e">
        <f t="shared" si="16"/>
        <v>#N/A</v>
      </c>
      <c r="D384" s="72" t="e">
        <f t="shared" si="18"/>
        <v>#N/A</v>
      </c>
      <c r="E384" s="17" t="e">
        <f>IF(AND(D384&gt;=ConversionTable!I$4,ConversionTable!D384&lt;=ConversionTable!J$4),ConversionTable!K$4,IF(AND(ConversionTable!D384&gt;=ConversionTable!I$5,ConversionTable!D384&lt;=ConversionTable!J$5),ConversionTable!K$5,IF(AND(ConversionTable!D384&gt;=ConversionTable!I$6,ConversionTable!D384&lt;=ConversionTable!J$6),ConversionTable!K$6,IF(AND(ConversionTable!D384&gt;=ConversionTable!I$7,ConversionTable!D384&lt;=ConversionTable!J$7),ConversionTable!K$7,IF(AND(ConversionTable!D384&gt;=ScoreRanges!J$8,ConversionTable!D384&lt;=ScoreRanges!K$8),ScoreRanges!L$8,"")))))</f>
        <v>#N/A</v>
      </c>
    </row>
    <row r="385" spans="1:5" x14ac:dyDescent="0.25">
      <c r="A385" s="13" t="str">
        <f>IF(AND(B385&gt;=ScoreRanges!C$4,ConversionTable!B385&lt;=ScoreRanges!D$4),ScoreRanges!E$4,IF(AND(ConversionTable!B385&gt;=ScoreRanges!C$5,ConversionTable!B385&lt;=ScoreRanges!D$5),ScoreRanges!E$5,IF(AND(ConversionTable!B385&gt;=ScoreRanges!C$6,ConversionTable!B385&lt;=ScoreRanges!D$6),ScoreRanges!E$6,IF(AND(ConversionTable!B385&gt;=ScoreRanges!C$7,ConversionTable!B385&lt;=ScoreRanges!D$7),ScoreRanges!E$7,IF(AND(ConversionTable!B385&gt;=ScoreRanges!C$8,ConversionTable!B385&lt;=ScoreRanges!D$8),ScoreRanges!E$8,"")))))</f>
        <v>Highly Effective</v>
      </c>
      <c r="B385" s="72">
        <f t="shared" si="17"/>
        <v>3.8299999999999983</v>
      </c>
      <c r="C385" s="84" t="e">
        <f t="shared" si="16"/>
        <v>#N/A</v>
      </c>
      <c r="D385" s="72" t="e">
        <f t="shared" si="18"/>
        <v>#N/A</v>
      </c>
      <c r="E385" s="17" t="e">
        <f>IF(AND(D385&gt;=ConversionTable!I$4,ConversionTable!D385&lt;=ConversionTable!J$4),ConversionTable!K$4,IF(AND(ConversionTable!D385&gt;=ConversionTable!I$5,ConversionTable!D385&lt;=ConversionTable!J$5),ConversionTable!K$5,IF(AND(ConversionTable!D385&gt;=ConversionTable!I$6,ConversionTable!D385&lt;=ConversionTable!J$6),ConversionTable!K$6,IF(AND(ConversionTable!D385&gt;=ConversionTable!I$7,ConversionTable!D385&lt;=ConversionTable!J$7),ConversionTable!K$7,IF(AND(ConversionTable!D385&gt;=ScoreRanges!J$8,ConversionTable!D385&lt;=ScoreRanges!K$8),ScoreRanges!L$8,"")))))</f>
        <v>#N/A</v>
      </c>
    </row>
    <row r="386" spans="1:5" x14ac:dyDescent="0.25">
      <c r="A386" s="13" t="str">
        <f>IF(AND(B386&gt;=ScoreRanges!C$4,ConversionTable!B386&lt;=ScoreRanges!D$4),ScoreRanges!E$4,IF(AND(ConversionTable!B386&gt;=ScoreRanges!C$5,ConversionTable!B386&lt;=ScoreRanges!D$5),ScoreRanges!E$5,IF(AND(ConversionTable!B386&gt;=ScoreRanges!C$6,ConversionTable!B386&lt;=ScoreRanges!D$6),ScoreRanges!E$6,IF(AND(ConversionTable!B386&gt;=ScoreRanges!C$7,ConversionTable!B386&lt;=ScoreRanges!D$7),ScoreRanges!E$7,IF(AND(ConversionTable!B386&gt;=ScoreRanges!C$8,ConversionTable!B386&lt;=ScoreRanges!D$8),ScoreRanges!E$8,"")))))</f>
        <v>Highly Effective</v>
      </c>
      <c r="B386" s="72">
        <f t="shared" si="17"/>
        <v>3.8399999999999981</v>
      </c>
      <c r="C386" s="84" t="e">
        <f t="shared" si="16"/>
        <v>#N/A</v>
      </c>
      <c r="D386" s="72" t="e">
        <f t="shared" si="18"/>
        <v>#N/A</v>
      </c>
      <c r="E386" s="17" t="e">
        <f>IF(AND(D386&gt;=ConversionTable!I$4,ConversionTable!D386&lt;=ConversionTable!J$4),ConversionTable!K$4,IF(AND(ConversionTable!D386&gt;=ConversionTable!I$5,ConversionTable!D386&lt;=ConversionTable!J$5),ConversionTable!K$5,IF(AND(ConversionTable!D386&gt;=ConversionTable!I$6,ConversionTable!D386&lt;=ConversionTable!J$6),ConversionTable!K$6,IF(AND(ConversionTable!D386&gt;=ConversionTable!I$7,ConversionTable!D386&lt;=ConversionTable!J$7),ConversionTable!K$7,IF(AND(ConversionTable!D386&gt;=ScoreRanges!J$8,ConversionTable!D386&lt;=ScoreRanges!K$8),ScoreRanges!L$8,"")))))</f>
        <v>#N/A</v>
      </c>
    </row>
    <row r="387" spans="1:5" x14ac:dyDescent="0.25">
      <c r="A387" s="13" t="str">
        <f>IF(AND(B387&gt;=ScoreRanges!C$4,ConversionTable!B387&lt;=ScoreRanges!D$4),ScoreRanges!E$4,IF(AND(ConversionTable!B387&gt;=ScoreRanges!C$5,ConversionTable!B387&lt;=ScoreRanges!D$5),ScoreRanges!E$5,IF(AND(ConversionTable!B387&gt;=ScoreRanges!C$6,ConversionTable!B387&lt;=ScoreRanges!D$6),ScoreRanges!E$6,IF(AND(ConversionTable!B387&gt;=ScoreRanges!C$7,ConversionTable!B387&lt;=ScoreRanges!D$7),ScoreRanges!E$7,IF(AND(ConversionTable!B387&gt;=ScoreRanges!C$8,ConversionTable!B387&lt;=ScoreRanges!D$8),ScoreRanges!E$8,"")))))</f>
        <v>Highly Effective</v>
      </c>
      <c r="B387" s="72">
        <f t="shared" si="17"/>
        <v>3.8499999999999979</v>
      </c>
      <c r="C387" s="84" t="e">
        <f t="shared" ref="C387:C402" si="19">C386+VLOOKUP(B386,J$11:L$16,3)</f>
        <v>#N/A</v>
      </c>
      <c r="D387" s="72" t="e">
        <f t="shared" si="18"/>
        <v>#N/A</v>
      </c>
      <c r="E387" s="17" t="e">
        <f>IF(AND(D387&gt;=ConversionTable!I$4,ConversionTable!D387&lt;=ConversionTable!J$4),ConversionTable!K$4,IF(AND(ConversionTable!D387&gt;=ConversionTable!I$5,ConversionTable!D387&lt;=ConversionTable!J$5),ConversionTable!K$5,IF(AND(ConversionTable!D387&gt;=ConversionTable!I$6,ConversionTable!D387&lt;=ConversionTable!J$6),ConversionTable!K$6,IF(AND(ConversionTable!D387&gt;=ConversionTable!I$7,ConversionTable!D387&lt;=ConversionTable!J$7),ConversionTable!K$7,IF(AND(ConversionTable!D387&gt;=ScoreRanges!J$8,ConversionTable!D387&lt;=ScoreRanges!K$8),ScoreRanges!L$8,"")))))</f>
        <v>#N/A</v>
      </c>
    </row>
    <row r="388" spans="1:5" x14ac:dyDescent="0.25">
      <c r="A388" s="13" t="str">
        <f>IF(AND(B388&gt;=ScoreRanges!C$4,ConversionTable!B388&lt;=ScoreRanges!D$4),ScoreRanges!E$4,IF(AND(ConversionTable!B388&gt;=ScoreRanges!C$5,ConversionTable!B388&lt;=ScoreRanges!D$5),ScoreRanges!E$5,IF(AND(ConversionTable!B388&gt;=ScoreRanges!C$6,ConversionTable!B388&lt;=ScoreRanges!D$6),ScoreRanges!E$6,IF(AND(ConversionTable!B388&gt;=ScoreRanges!C$7,ConversionTable!B388&lt;=ScoreRanges!D$7),ScoreRanges!E$7,IF(AND(ConversionTable!B388&gt;=ScoreRanges!C$8,ConversionTable!B388&lt;=ScoreRanges!D$8),ScoreRanges!E$8,"")))))</f>
        <v>Highly Effective</v>
      </c>
      <c r="B388" s="72">
        <f t="shared" ref="B388:B402" si="20">B387+0.01</f>
        <v>3.8599999999999977</v>
      </c>
      <c r="C388" s="84" t="e">
        <f t="shared" si="19"/>
        <v>#N/A</v>
      </c>
      <c r="D388" s="72" t="e">
        <f t="shared" ref="D388:D402" si="21">ROUND(C388,2)</f>
        <v>#N/A</v>
      </c>
      <c r="E388" s="17" t="e">
        <f>IF(AND(D388&gt;=ConversionTable!I$4,ConversionTable!D388&lt;=ConversionTable!J$4),ConversionTable!K$4,IF(AND(ConversionTable!D388&gt;=ConversionTable!I$5,ConversionTable!D388&lt;=ConversionTable!J$5),ConversionTable!K$5,IF(AND(ConversionTable!D388&gt;=ConversionTable!I$6,ConversionTable!D388&lt;=ConversionTable!J$6),ConversionTable!K$6,IF(AND(ConversionTable!D388&gt;=ConversionTable!I$7,ConversionTable!D388&lt;=ConversionTable!J$7),ConversionTable!K$7,IF(AND(ConversionTable!D388&gt;=ScoreRanges!J$8,ConversionTable!D388&lt;=ScoreRanges!K$8),ScoreRanges!L$8,"")))))</f>
        <v>#N/A</v>
      </c>
    </row>
    <row r="389" spans="1:5" x14ac:dyDescent="0.25">
      <c r="A389" s="13" t="str">
        <f>IF(AND(B389&gt;=ScoreRanges!C$4,ConversionTable!B389&lt;=ScoreRanges!D$4),ScoreRanges!E$4,IF(AND(ConversionTable!B389&gt;=ScoreRanges!C$5,ConversionTable!B389&lt;=ScoreRanges!D$5),ScoreRanges!E$5,IF(AND(ConversionTable!B389&gt;=ScoreRanges!C$6,ConversionTable!B389&lt;=ScoreRanges!D$6),ScoreRanges!E$6,IF(AND(ConversionTable!B389&gt;=ScoreRanges!C$7,ConversionTable!B389&lt;=ScoreRanges!D$7),ScoreRanges!E$7,IF(AND(ConversionTable!B389&gt;=ScoreRanges!C$8,ConversionTable!B389&lt;=ScoreRanges!D$8),ScoreRanges!E$8,"")))))</f>
        <v>Highly Effective</v>
      </c>
      <c r="B389" s="72">
        <f t="shared" si="20"/>
        <v>3.8699999999999974</v>
      </c>
      <c r="C389" s="84" t="e">
        <f t="shared" si="19"/>
        <v>#N/A</v>
      </c>
      <c r="D389" s="72" t="e">
        <f t="shared" si="21"/>
        <v>#N/A</v>
      </c>
      <c r="E389" s="17" t="e">
        <f>IF(AND(D389&gt;=ConversionTable!I$4,ConversionTable!D389&lt;=ConversionTable!J$4),ConversionTable!K$4,IF(AND(ConversionTable!D389&gt;=ConversionTable!I$5,ConversionTable!D389&lt;=ConversionTable!J$5),ConversionTable!K$5,IF(AND(ConversionTable!D389&gt;=ConversionTable!I$6,ConversionTable!D389&lt;=ConversionTable!J$6),ConversionTable!K$6,IF(AND(ConversionTable!D389&gt;=ConversionTable!I$7,ConversionTable!D389&lt;=ConversionTable!J$7),ConversionTable!K$7,IF(AND(ConversionTable!D389&gt;=ScoreRanges!J$8,ConversionTable!D389&lt;=ScoreRanges!K$8),ScoreRanges!L$8,"")))))</f>
        <v>#N/A</v>
      </c>
    </row>
    <row r="390" spans="1:5" x14ac:dyDescent="0.25">
      <c r="A390" s="13" t="str">
        <f>IF(AND(B390&gt;=ScoreRanges!C$4,ConversionTable!B390&lt;=ScoreRanges!D$4),ScoreRanges!E$4,IF(AND(ConversionTable!B390&gt;=ScoreRanges!C$5,ConversionTable!B390&lt;=ScoreRanges!D$5),ScoreRanges!E$5,IF(AND(ConversionTable!B390&gt;=ScoreRanges!C$6,ConversionTable!B390&lt;=ScoreRanges!D$6),ScoreRanges!E$6,IF(AND(ConversionTable!B390&gt;=ScoreRanges!C$7,ConversionTable!B390&lt;=ScoreRanges!D$7),ScoreRanges!E$7,IF(AND(ConversionTable!B390&gt;=ScoreRanges!C$8,ConversionTable!B390&lt;=ScoreRanges!D$8),ScoreRanges!E$8,"")))))</f>
        <v>Highly Effective</v>
      </c>
      <c r="B390" s="72">
        <f t="shared" si="20"/>
        <v>3.8799999999999972</v>
      </c>
      <c r="C390" s="84" t="e">
        <f t="shared" si="19"/>
        <v>#N/A</v>
      </c>
      <c r="D390" s="72" t="e">
        <f t="shared" si="21"/>
        <v>#N/A</v>
      </c>
      <c r="E390" s="17" t="e">
        <f>IF(AND(D390&gt;=ConversionTable!I$4,ConversionTable!D390&lt;=ConversionTable!J$4),ConversionTable!K$4,IF(AND(ConversionTable!D390&gt;=ConversionTable!I$5,ConversionTable!D390&lt;=ConversionTable!J$5),ConversionTable!K$5,IF(AND(ConversionTable!D390&gt;=ConversionTable!I$6,ConversionTable!D390&lt;=ConversionTable!J$6),ConversionTable!K$6,IF(AND(ConversionTable!D390&gt;=ConversionTable!I$7,ConversionTable!D390&lt;=ConversionTable!J$7),ConversionTable!K$7,IF(AND(ConversionTable!D390&gt;=ScoreRanges!J$8,ConversionTable!D390&lt;=ScoreRanges!K$8),ScoreRanges!L$8,"")))))</f>
        <v>#N/A</v>
      </c>
    </row>
    <row r="391" spans="1:5" x14ac:dyDescent="0.25">
      <c r="A391" s="13" t="str">
        <f>IF(AND(B391&gt;=ScoreRanges!C$4,ConversionTable!B391&lt;=ScoreRanges!D$4),ScoreRanges!E$4,IF(AND(ConversionTable!B391&gt;=ScoreRanges!C$5,ConversionTable!B391&lt;=ScoreRanges!D$5),ScoreRanges!E$5,IF(AND(ConversionTable!B391&gt;=ScoreRanges!C$6,ConversionTable!B391&lt;=ScoreRanges!D$6),ScoreRanges!E$6,IF(AND(ConversionTable!B391&gt;=ScoreRanges!C$7,ConversionTable!B391&lt;=ScoreRanges!D$7),ScoreRanges!E$7,IF(AND(ConversionTable!B391&gt;=ScoreRanges!C$8,ConversionTable!B391&lt;=ScoreRanges!D$8),ScoreRanges!E$8,"")))))</f>
        <v>Highly Effective</v>
      </c>
      <c r="B391" s="72">
        <f t="shared" si="20"/>
        <v>3.889999999999997</v>
      </c>
      <c r="C391" s="84" t="e">
        <f t="shared" si="19"/>
        <v>#N/A</v>
      </c>
      <c r="D391" s="72" t="e">
        <f t="shared" si="21"/>
        <v>#N/A</v>
      </c>
      <c r="E391" s="17" t="e">
        <f>IF(AND(D391&gt;=ConversionTable!I$4,ConversionTable!D391&lt;=ConversionTable!J$4),ConversionTable!K$4,IF(AND(ConversionTable!D391&gt;=ConversionTable!I$5,ConversionTable!D391&lt;=ConversionTable!J$5),ConversionTable!K$5,IF(AND(ConversionTable!D391&gt;=ConversionTable!I$6,ConversionTable!D391&lt;=ConversionTable!J$6),ConversionTable!K$6,IF(AND(ConversionTable!D391&gt;=ConversionTable!I$7,ConversionTable!D391&lt;=ConversionTable!J$7),ConversionTable!K$7,IF(AND(ConversionTable!D391&gt;=ScoreRanges!J$8,ConversionTable!D391&lt;=ScoreRanges!K$8),ScoreRanges!L$8,"")))))</f>
        <v>#N/A</v>
      </c>
    </row>
    <row r="392" spans="1:5" x14ac:dyDescent="0.25">
      <c r="A392" s="13" t="str">
        <f>IF(AND(B392&gt;=ScoreRanges!C$4,ConversionTable!B392&lt;=ScoreRanges!D$4),ScoreRanges!E$4,IF(AND(ConversionTable!B392&gt;=ScoreRanges!C$5,ConversionTable!B392&lt;=ScoreRanges!D$5),ScoreRanges!E$5,IF(AND(ConversionTable!B392&gt;=ScoreRanges!C$6,ConversionTable!B392&lt;=ScoreRanges!D$6),ScoreRanges!E$6,IF(AND(ConversionTable!B392&gt;=ScoreRanges!C$7,ConversionTable!B392&lt;=ScoreRanges!D$7),ScoreRanges!E$7,IF(AND(ConversionTable!B392&gt;=ScoreRanges!C$8,ConversionTable!B392&lt;=ScoreRanges!D$8),ScoreRanges!E$8,"")))))</f>
        <v>Highly Effective</v>
      </c>
      <c r="B392" s="72">
        <f t="shared" si="20"/>
        <v>3.8999999999999968</v>
      </c>
      <c r="C392" s="84" t="e">
        <f t="shared" si="19"/>
        <v>#N/A</v>
      </c>
      <c r="D392" s="72" t="e">
        <f t="shared" si="21"/>
        <v>#N/A</v>
      </c>
      <c r="E392" s="17" t="e">
        <f>IF(AND(D392&gt;=ConversionTable!I$4,ConversionTable!D392&lt;=ConversionTable!J$4),ConversionTable!K$4,IF(AND(ConversionTable!D392&gt;=ConversionTable!I$5,ConversionTable!D392&lt;=ConversionTable!J$5),ConversionTable!K$5,IF(AND(ConversionTable!D392&gt;=ConversionTable!I$6,ConversionTable!D392&lt;=ConversionTable!J$6),ConversionTable!K$6,IF(AND(ConversionTable!D392&gt;=ConversionTable!I$7,ConversionTable!D392&lt;=ConversionTable!J$7),ConversionTable!K$7,IF(AND(ConversionTable!D392&gt;=ScoreRanges!J$8,ConversionTable!D392&lt;=ScoreRanges!K$8),ScoreRanges!L$8,"")))))</f>
        <v>#N/A</v>
      </c>
    </row>
    <row r="393" spans="1:5" x14ac:dyDescent="0.25">
      <c r="A393" s="13" t="str">
        <f>IF(AND(B393&gt;=ScoreRanges!C$4,ConversionTable!B393&lt;=ScoreRanges!D$4),ScoreRanges!E$4,IF(AND(ConversionTable!B393&gt;=ScoreRanges!C$5,ConversionTable!B393&lt;=ScoreRanges!D$5),ScoreRanges!E$5,IF(AND(ConversionTable!B393&gt;=ScoreRanges!C$6,ConversionTable!B393&lt;=ScoreRanges!D$6),ScoreRanges!E$6,IF(AND(ConversionTable!B393&gt;=ScoreRanges!C$7,ConversionTable!B393&lt;=ScoreRanges!D$7),ScoreRanges!E$7,IF(AND(ConversionTable!B393&gt;=ScoreRanges!C$8,ConversionTable!B393&lt;=ScoreRanges!D$8),ScoreRanges!E$8,"")))))</f>
        <v>Highly Effective</v>
      </c>
      <c r="B393" s="72">
        <f t="shared" si="20"/>
        <v>3.9099999999999966</v>
      </c>
      <c r="C393" s="84" t="e">
        <f t="shared" si="19"/>
        <v>#N/A</v>
      </c>
      <c r="D393" s="72" t="e">
        <f t="shared" si="21"/>
        <v>#N/A</v>
      </c>
      <c r="E393" s="17" t="e">
        <f>IF(AND(D393&gt;=ConversionTable!I$4,ConversionTable!D393&lt;=ConversionTable!J$4),ConversionTable!K$4,IF(AND(ConversionTable!D393&gt;=ConversionTable!I$5,ConversionTable!D393&lt;=ConversionTable!J$5),ConversionTable!K$5,IF(AND(ConversionTable!D393&gt;=ConversionTable!I$6,ConversionTable!D393&lt;=ConversionTable!J$6),ConversionTable!K$6,IF(AND(ConversionTable!D393&gt;=ConversionTable!I$7,ConversionTable!D393&lt;=ConversionTable!J$7),ConversionTable!K$7,IF(AND(ConversionTable!D393&gt;=ScoreRanges!J$8,ConversionTable!D393&lt;=ScoreRanges!K$8),ScoreRanges!L$8,"")))))</f>
        <v>#N/A</v>
      </c>
    </row>
    <row r="394" spans="1:5" x14ac:dyDescent="0.25">
      <c r="A394" s="13" t="str">
        <f>IF(AND(B394&gt;=ScoreRanges!C$4,ConversionTable!B394&lt;=ScoreRanges!D$4),ScoreRanges!E$4,IF(AND(ConversionTable!B394&gt;=ScoreRanges!C$5,ConversionTable!B394&lt;=ScoreRanges!D$5),ScoreRanges!E$5,IF(AND(ConversionTable!B394&gt;=ScoreRanges!C$6,ConversionTable!B394&lt;=ScoreRanges!D$6),ScoreRanges!E$6,IF(AND(ConversionTable!B394&gt;=ScoreRanges!C$7,ConversionTable!B394&lt;=ScoreRanges!D$7),ScoreRanges!E$7,IF(AND(ConversionTable!B394&gt;=ScoreRanges!C$8,ConversionTable!B394&lt;=ScoreRanges!D$8),ScoreRanges!E$8,"")))))</f>
        <v>Highly Effective</v>
      </c>
      <c r="B394" s="72">
        <f t="shared" si="20"/>
        <v>3.9199999999999964</v>
      </c>
      <c r="C394" s="84" t="e">
        <f t="shared" si="19"/>
        <v>#N/A</v>
      </c>
      <c r="D394" s="72" t="e">
        <f t="shared" si="21"/>
        <v>#N/A</v>
      </c>
      <c r="E394" s="17" t="e">
        <f>IF(AND(D394&gt;=ConversionTable!I$4,ConversionTable!D394&lt;=ConversionTable!J$4),ConversionTable!K$4,IF(AND(ConversionTable!D394&gt;=ConversionTable!I$5,ConversionTable!D394&lt;=ConversionTable!J$5),ConversionTable!K$5,IF(AND(ConversionTable!D394&gt;=ConversionTable!I$6,ConversionTable!D394&lt;=ConversionTable!J$6),ConversionTable!K$6,IF(AND(ConversionTable!D394&gt;=ConversionTable!I$7,ConversionTable!D394&lt;=ConversionTable!J$7),ConversionTable!K$7,IF(AND(ConversionTable!D394&gt;=ScoreRanges!J$8,ConversionTable!D394&lt;=ScoreRanges!K$8),ScoreRanges!L$8,"")))))</f>
        <v>#N/A</v>
      </c>
    </row>
    <row r="395" spans="1:5" x14ac:dyDescent="0.25">
      <c r="A395" s="13" t="str">
        <f>IF(AND(B395&gt;=ScoreRanges!C$4,ConversionTable!B395&lt;=ScoreRanges!D$4),ScoreRanges!E$4,IF(AND(ConversionTable!B395&gt;=ScoreRanges!C$5,ConversionTable!B395&lt;=ScoreRanges!D$5),ScoreRanges!E$5,IF(AND(ConversionTable!B395&gt;=ScoreRanges!C$6,ConversionTable!B395&lt;=ScoreRanges!D$6),ScoreRanges!E$6,IF(AND(ConversionTable!B395&gt;=ScoreRanges!C$7,ConversionTable!B395&lt;=ScoreRanges!D$7),ScoreRanges!E$7,IF(AND(ConversionTable!B395&gt;=ScoreRanges!C$8,ConversionTable!B395&lt;=ScoreRanges!D$8),ScoreRanges!E$8,"")))))</f>
        <v>Highly Effective</v>
      </c>
      <c r="B395" s="72">
        <f t="shared" si="20"/>
        <v>3.9299999999999962</v>
      </c>
      <c r="C395" s="84" t="e">
        <f t="shared" si="19"/>
        <v>#N/A</v>
      </c>
      <c r="D395" s="72" t="e">
        <f t="shared" si="21"/>
        <v>#N/A</v>
      </c>
      <c r="E395" s="17" t="e">
        <f>IF(AND(D395&gt;=ConversionTable!I$4,ConversionTable!D395&lt;=ConversionTable!J$4),ConversionTable!K$4,IF(AND(ConversionTable!D395&gt;=ConversionTable!I$5,ConversionTable!D395&lt;=ConversionTable!J$5),ConversionTable!K$5,IF(AND(ConversionTable!D395&gt;=ConversionTable!I$6,ConversionTable!D395&lt;=ConversionTable!J$6),ConversionTable!K$6,IF(AND(ConversionTable!D395&gt;=ConversionTable!I$7,ConversionTable!D395&lt;=ConversionTable!J$7),ConversionTable!K$7,IF(AND(ConversionTable!D395&gt;=ScoreRanges!J$8,ConversionTable!D395&lt;=ScoreRanges!K$8),ScoreRanges!L$8,"")))))</f>
        <v>#N/A</v>
      </c>
    </row>
    <row r="396" spans="1:5" x14ac:dyDescent="0.25">
      <c r="A396" s="13" t="str">
        <f>IF(AND(B396&gt;=ScoreRanges!C$4,ConversionTable!B396&lt;=ScoreRanges!D$4),ScoreRanges!E$4,IF(AND(ConversionTable!B396&gt;=ScoreRanges!C$5,ConversionTable!B396&lt;=ScoreRanges!D$5),ScoreRanges!E$5,IF(AND(ConversionTable!B396&gt;=ScoreRanges!C$6,ConversionTable!B396&lt;=ScoreRanges!D$6),ScoreRanges!E$6,IF(AND(ConversionTable!B396&gt;=ScoreRanges!C$7,ConversionTable!B396&lt;=ScoreRanges!D$7),ScoreRanges!E$7,IF(AND(ConversionTable!B396&gt;=ScoreRanges!C$8,ConversionTable!B396&lt;=ScoreRanges!D$8),ScoreRanges!E$8,"")))))</f>
        <v>Highly Effective</v>
      </c>
      <c r="B396" s="72">
        <f t="shared" si="20"/>
        <v>3.9399999999999959</v>
      </c>
      <c r="C396" s="84" t="e">
        <f t="shared" si="19"/>
        <v>#N/A</v>
      </c>
      <c r="D396" s="72" t="e">
        <f t="shared" si="21"/>
        <v>#N/A</v>
      </c>
      <c r="E396" s="17" t="e">
        <f>IF(AND(D396&gt;=ConversionTable!I$4,ConversionTable!D396&lt;=ConversionTable!J$4),ConversionTable!K$4,IF(AND(ConversionTable!D396&gt;=ConversionTable!I$5,ConversionTable!D396&lt;=ConversionTable!J$5),ConversionTable!K$5,IF(AND(ConversionTable!D396&gt;=ConversionTable!I$6,ConversionTable!D396&lt;=ConversionTable!J$6),ConversionTable!K$6,IF(AND(ConversionTable!D396&gt;=ConversionTable!I$7,ConversionTable!D396&lt;=ConversionTable!J$7),ConversionTable!K$7,IF(AND(ConversionTable!D396&gt;=ScoreRanges!J$8,ConversionTable!D396&lt;=ScoreRanges!K$8),ScoreRanges!L$8,"")))))</f>
        <v>#N/A</v>
      </c>
    </row>
    <row r="397" spans="1:5" x14ac:dyDescent="0.25">
      <c r="A397" s="13" t="str">
        <f>IF(AND(B397&gt;=ScoreRanges!C$4,ConversionTable!B397&lt;=ScoreRanges!D$4),ScoreRanges!E$4,IF(AND(ConversionTable!B397&gt;=ScoreRanges!C$5,ConversionTable!B397&lt;=ScoreRanges!D$5),ScoreRanges!E$5,IF(AND(ConversionTable!B397&gt;=ScoreRanges!C$6,ConversionTable!B397&lt;=ScoreRanges!D$6),ScoreRanges!E$6,IF(AND(ConversionTable!B397&gt;=ScoreRanges!C$7,ConversionTable!B397&lt;=ScoreRanges!D$7),ScoreRanges!E$7,IF(AND(ConversionTable!B397&gt;=ScoreRanges!C$8,ConversionTable!B397&lt;=ScoreRanges!D$8),ScoreRanges!E$8,"")))))</f>
        <v>Highly Effective</v>
      </c>
      <c r="B397" s="72">
        <f t="shared" si="20"/>
        <v>3.9499999999999957</v>
      </c>
      <c r="C397" s="84" t="e">
        <f t="shared" si="19"/>
        <v>#N/A</v>
      </c>
      <c r="D397" s="72" t="e">
        <f t="shared" si="21"/>
        <v>#N/A</v>
      </c>
      <c r="E397" s="17" t="e">
        <f>IF(AND(D397&gt;=ConversionTable!I$4,ConversionTable!D397&lt;=ConversionTable!J$4),ConversionTable!K$4,IF(AND(ConversionTable!D397&gt;=ConversionTable!I$5,ConversionTable!D397&lt;=ConversionTable!J$5),ConversionTable!K$5,IF(AND(ConversionTable!D397&gt;=ConversionTable!I$6,ConversionTable!D397&lt;=ConversionTable!J$6),ConversionTable!K$6,IF(AND(ConversionTable!D397&gt;=ConversionTable!I$7,ConversionTable!D397&lt;=ConversionTable!J$7),ConversionTable!K$7,IF(AND(ConversionTable!D397&gt;=ScoreRanges!J$8,ConversionTable!D397&lt;=ScoreRanges!K$8),ScoreRanges!L$8,"")))))</f>
        <v>#N/A</v>
      </c>
    </row>
    <row r="398" spans="1:5" x14ac:dyDescent="0.25">
      <c r="A398" s="13" t="str">
        <f>IF(AND(B398&gt;=ScoreRanges!C$4,ConversionTable!B398&lt;=ScoreRanges!D$4),ScoreRanges!E$4,IF(AND(ConversionTable!B398&gt;=ScoreRanges!C$5,ConversionTable!B398&lt;=ScoreRanges!D$5),ScoreRanges!E$5,IF(AND(ConversionTable!B398&gt;=ScoreRanges!C$6,ConversionTable!B398&lt;=ScoreRanges!D$6),ScoreRanges!E$6,IF(AND(ConversionTable!B398&gt;=ScoreRanges!C$7,ConversionTable!B398&lt;=ScoreRanges!D$7),ScoreRanges!E$7,IF(AND(ConversionTable!B398&gt;=ScoreRanges!C$8,ConversionTable!B398&lt;=ScoreRanges!D$8),ScoreRanges!E$8,"")))))</f>
        <v>Highly Effective</v>
      </c>
      <c r="B398" s="72">
        <f t="shared" si="20"/>
        <v>3.9599999999999955</v>
      </c>
      <c r="C398" s="84" t="e">
        <f t="shared" si="19"/>
        <v>#N/A</v>
      </c>
      <c r="D398" s="72" t="e">
        <f t="shared" si="21"/>
        <v>#N/A</v>
      </c>
      <c r="E398" s="17" t="e">
        <f>IF(AND(D398&gt;=ConversionTable!I$4,ConversionTable!D398&lt;=ConversionTable!J$4),ConversionTable!K$4,IF(AND(ConversionTable!D398&gt;=ConversionTable!I$5,ConversionTable!D398&lt;=ConversionTable!J$5),ConversionTable!K$5,IF(AND(ConversionTable!D398&gt;=ConversionTable!I$6,ConversionTable!D398&lt;=ConversionTable!J$6),ConversionTable!K$6,IF(AND(ConversionTable!D398&gt;=ConversionTable!I$7,ConversionTable!D398&lt;=ConversionTable!J$7),ConversionTable!K$7,IF(AND(ConversionTable!D398&gt;=ScoreRanges!J$8,ConversionTable!D398&lt;=ScoreRanges!K$8),ScoreRanges!L$8,"")))))</f>
        <v>#N/A</v>
      </c>
    </row>
    <row r="399" spans="1:5" x14ac:dyDescent="0.25">
      <c r="A399" s="13" t="str">
        <f>IF(AND(B399&gt;=ScoreRanges!C$4,ConversionTable!B399&lt;=ScoreRanges!D$4),ScoreRanges!E$4,IF(AND(ConversionTable!B399&gt;=ScoreRanges!C$5,ConversionTable!B399&lt;=ScoreRanges!D$5),ScoreRanges!E$5,IF(AND(ConversionTable!B399&gt;=ScoreRanges!C$6,ConversionTable!B399&lt;=ScoreRanges!D$6),ScoreRanges!E$6,IF(AND(ConversionTable!B399&gt;=ScoreRanges!C$7,ConversionTable!B399&lt;=ScoreRanges!D$7),ScoreRanges!E$7,IF(AND(ConversionTable!B399&gt;=ScoreRanges!C$8,ConversionTable!B399&lt;=ScoreRanges!D$8),ScoreRanges!E$8,"")))))</f>
        <v>Highly Effective</v>
      </c>
      <c r="B399" s="72">
        <f t="shared" si="20"/>
        <v>3.9699999999999953</v>
      </c>
      <c r="C399" s="84" t="e">
        <f t="shared" si="19"/>
        <v>#N/A</v>
      </c>
      <c r="D399" s="72" t="e">
        <f t="shared" si="21"/>
        <v>#N/A</v>
      </c>
      <c r="E399" s="17" t="e">
        <f>IF(AND(D399&gt;=ConversionTable!I$4,ConversionTable!D399&lt;=ConversionTable!J$4),ConversionTable!K$4,IF(AND(ConversionTable!D399&gt;=ConversionTable!I$5,ConversionTable!D399&lt;=ConversionTable!J$5),ConversionTable!K$5,IF(AND(ConversionTable!D399&gt;=ConversionTable!I$6,ConversionTable!D399&lt;=ConversionTable!J$6),ConversionTable!K$6,IF(AND(ConversionTable!D399&gt;=ConversionTable!I$7,ConversionTable!D399&lt;=ConversionTable!J$7),ConversionTable!K$7,IF(AND(ConversionTable!D399&gt;=ScoreRanges!J$8,ConversionTable!D399&lt;=ScoreRanges!K$8),ScoreRanges!L$8,"")))))</f>
        <v>#N/A</v>
      </c>
    </row>
    <row r="400" spans="1:5" x14ac:dyDescent="0.25">
      <c r="A400" s="13" t="str">
        <f>IF(AND(B400&gt;=ScoreRanges!C$4,ConversionTable!B400&lt;=ScoreRanges!D$4),ScoreRanges!E$4,IF(AND(ConversionTable!B400&gt;=ScoreRanges!C$5,ConversionTable!B400&lt;=ScoreRanges!D$5),ScoreRanges!E$5,IF(AND(ConversionTable!B400&gt;=ScoreRanges!C$6,ConversionTable!B400&lt;=ScoreRanges!D$6),ScoreRanges!E$6,IF(AND(ConversionTable!B400&gt;=ScoreRanges!C$7,ConversionTable!B400&lt;=ScoreRanges!D$7),ScoreRanges!E$7,IF(AND(ConversionTable!B400&gt;=ScoreRanges!C$8,ConversionTable!B400&lt;=ScoreRanges!D$8),ScoreRanges!E$8,"")))))</f>
        <v>Highly Effective</v>
      </c>
      <c r="B400" s="72">
        <f t="shared" si="20"/>
        <v>3.9799999999999951</v>
      </c>
      <c r="C400" s="84" t="e">
        <f t="shared" si="19"/>
        <v>#N/A</v>
      </c>
      <c r="D400" s="72" t="e">
        <f t="shared" si="21"/>
        <v>#N/A</v>
      </c>
      <c r="E400" s="17" t="e">
        <f>IF(AND(D400&gt;=ConversionTable!I$4,ConversionTable!D400&lt;=ConversionTable!J$4),ConversionTable!K$4,IF(AND(ConversionTable!D400&gt;=ConversionTable!I$5,ConversionTable!D400&lt;=ConversionTable!J$5),ConversionTable!K$5,IF(AND(ConversionTable!D400&gt;=ConversionTable!I$6,ConversionTable!D400&lt;=ConversionTable!J$6),ConversionTable!K$6,IF(AND(ConversionTable!D400&gt;=ConversionTable!I$7,ConversionTable!D400&lt;=ConversionTable!J$7),ConversionTable!K$7,IF(AND(ConversionTable!D400&gt;=ScoreRanges!J$8,ConversionTable!D400&lt;=ScoreRanges!K$8),ScoreRanges!L$8,"")))))</f>
        <v>#N/A</v>
      </c>
    </row>
    <row r="401" spans="1:5" x14ac:dyDescent="0.25">
      <c r="A401" s="13" t="str">
        <f>IF(AND(B401&gt;=ScoreRanges!C$4,ConversionTable!B401&lt;=ScoreRanges!D$4),ScoreRanges!E$4,IF(AND(ConversionTable!B401&gt;=ScoreRanges!C$5,ConversionTable!B401&lt;=ScoreRanges!D$5),ScoreRanges!E$5,IF(AND(ConversionTable!B401&gt;=ScoreRanges!C$6,ConversionTable!B401&lt;=ScoreRanges!D$6),ScoreRanges!E$6,IF(AND(ConversionTable!B401&gt;=ScoreRanges!C$7,ConversionTable!B401&lt;=ScoreRanges!D$7),ScoreRanges!E$7,IF(AND(ConversionTable!B401&gt;=ScoreRanges!C$8,ConversionTable!B401&lt;=ScoreRanges!D$8),ScoreRanges!E$8,"")))))</f>
        <v>Highly Effective</v>
      </c>
      <c r="B401" s="72">
        <v>3.99</v>
      </c>
      <c r="C401" s="84" t="e">
        <f t="shared" si="19"/>
        <v>#N/A</v>
      </c>
      <c r="D401" s="72" t="e">
        <f t="shared" si="21"/>
        <v>#N/A</v>
      </c>
      <c r="E401" s="17" t="e">
        <f>IF(AND(D401&gt;=ConversionTable!I$4,ConversionTable!D401&lt;=ConversionTable!J$4),ConversionTable!K$4,IF(AND(ConversionTable!D401&gt;=ConversionTable!I$5,ConversionTable!D401&lt;=ConversionTable!J$5),ConversionTable!K$5,IF(AND(ConversionTable!D401&gt;=ConversionTable!I$6,ConversionTable!D401&lt;=ConversionTable!J$6),ConversionTable!K$6,IF(AND(ConversionTable!D401&gt;=ConversionTable!I$7,ConversionTable!D401&lt;=ConversionTable!J$7),ConversionTable!K$7,IF(AND(ConversionTable!D401&gt;=ScoreRanges!J$8,ConversionTable!D401&lt;=ScoreRanges!K$8),ScoreRanges!L$8,"")))))</f>
        <v>#N/A</v>
      </c>
    </row>
    <row r="402" spans="1:5" x14ac:dyDescent="0.25">
      <c r="A402" s="13" t="str">
        <f>IF(AND(B402&gt;=ScoreRanges!C$4,ConversionTable!B402&lt;=ScoreRanges!D$4),ScoreRanges!E$4,IF(AND(ConversionTable!B402&gt;=ScoreRanges!C$5,ConversionTable!B402&lt;=ScoreRanges!D$5),ScoreRanges!E$5,IF(AND(ConversionTable!B402&gt;=ScoreRanges!C$6,ConversionTable!B402&lt;=ScoreRanges!D$6),ScoreRanges!E$6,IF(AND(ConversionTable!B402&gt;=ScoreRanges!C$7,ConversionTable!B402&lt;=ScoreRanges!D$7),ScoreRanges!E$7,IF(AND(ConversionTable!B402&gt;=ScoreRanges!C$8,ConversionTable!B402&lt;=ScoreRanges!D$8),ScoreRanges!E$8,"")))))</f>
        <v>Highly Effective</v>
      </c>
      <c r="B402" s="72">
        <f t="shared" si="20"/>
        <v>4</v>
      </c>
      <c r="C402" s="84" t="e">
        <f t="shared" si="19"/>
        <v>#N/A</v>
      </c>
      <c r="D402" s="72" t="e">
        <f t="shared" si="21"/>
        <v>#N/A</v>
      </c>
      <c r="E402" s="17" t="e">
        <f>IF(AND(D402&gt;=ConversionTable!I$4,ConversionTable!D402&lt;=ConversionTable!J$4),ConversionTable!K$4,IF(AND(ConversionTable!D402&gt;=ConversionTable!I$5,ConversionTable!D402&lt;=ConversionTable!J$5),ConversionTable!K$5,IF(AND(ConversionTable!D402&gt;=ConversionTable!I$6,ConversionTable!D402&lt;=ConversionTable!J$6),ConversionTable!K$6,IF(AND(ConversionTable!D402&gt;=ConversionTable!I$7,ConversionTable!D402&lt;=ConversionTable!J$7),ConversionTable!K$7,IF(AND(ConversionTable!D402&gt;=ScoreRanges!J$8,ConversionTable!D402&lt;=ScoreRanges!K$8),ScoreRanges!L$8,"")))))</f>
        <v>#N/A</v>
      </c>
    </row>
  </sheetData>
  <sheetProtection password="9A77" sheet="1" objects="1" scenarios="1"/>
  <mergeCells count="1">
    <mergeCell ref="I2:M2"/>
  </mergeCells>
  <pageMargins left="0.7" right="0.7" top="0.75" bottom="0.75" header="0.3" footer="0.3"/>
  <pageSetup orientation="portrait" verticalDpi="300" r:id="rId1"/>
  <ignoredErrors>
    <ignoredError sqref="D395 C2:C11 C12:C402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3230"/>
  <sheetViews>
    <sheetView workbookViewId="0"/>
  </sheetViews>
  <sheetFormatPr defaultRowHeight="15" x14ac:dyDescent="0.25"/>
  <cols>
    <col min="1" max="1" width="46.28515625" bestFit="1" customWidth="1"/>
    <col min="7" max="7" width="17.7109375" bestFit="1" customWidth="1"/>
  </cols>
  <sheetData>
    <row r="1" spans="1:25" x14ac:dyDescent="0.25">
      <c r="A1" t="s">
        <v>17</v>
      </c>
      <c r="B1" t="s">
        <v>42</v>
      </c>
      <c r="C1" t="s">
        <v>43</v>
      </c>
      <c r="D1" t="s">
        <v>44</v>
      </c>
      <c r="E1" t="s">
        <v>45</v>
      </c>
      <c r="F1" t="s">
        <v>46</v>
      </c>
      <c r="G1" t="s">
        <v>47</v>
      </c>
      <c r="H1" t="s">
        <v>48</v>
      </c>
      <c r="I1" t="s">
        <v>49</v>
      </c>
      <c r="J1" t="s">
        <v>50</v>
      </c>
      <c r="K1" t="s">
        <v>51</v>
      </c>
      <c r="L1" t="s">
        <v>52</v>
      </c>
      <c r="M1" t="s">
        <v>53</v>
      </c>
      <c r="N1" t="s">
        <v>54</v>
      </c>
      <c r="O1" t="s">
        <v>55</v>
      </c>
      <c r="P1" t="s">
        <v>56</v>
      </c>
      <c r="Q1" t="s">
        <v>57</v>
      </c>
      <c r="R1" t="s">
        <v>58</v>
      </c>
      <c r="S1" t="s">
        <v>59</v>
      </c>
      <c r="T1" t="s">
        <v>60</v>
      </c>
      <c r="U1" t="s">
        <v>61</v>
      </c>
      <c r="V1" t="s">
        <v>62</v>
      </c>
      <c r="W1" t="s">
        <v>63</v>
      </c>
      <c r="X1" t="s">
        <v>64</v>
      </c>
      <c r="Y1" t="s">
        <v>65</v>
      </c>
    </row>
    <row r="2" spans="1:25" ht="15.75" thickBot="1" x14ac:dyDescent="0.3">
      <c r="A2" t="s">
        <v>96</v>
      </c>
      <c r="B2" t="e">
        <f>AVERAGE(RawData!H2:'RawData'!H3000)</f>
        <v>#DIV/0!</v>
      </c>
      <c r="C2" t="e">
        <f>AVERAGE(RawData!I2:'RawData'!I3000)</f>
        <v>#DIV/0!</v>
      </c>
      <c r="D2" t="e">
        <f>AVERAGE(RawData!J2:'RawData'!J3000)</f>
        <v>#DIV/0!</v>
      </c>
      <c r="E2" t="e">
        <f>AVERAGE(RawData!K2:'RawData'!K3000)</f>
        <v>#DIV/0!</v>
      </c>
      <c r="F2" t="e">
        <f>AVERAGE(RawData!L2:'RawData'!L3000)</f>
        <v>#DIV/0!</v>
      </c>
      <c r="G2" t="e">
        <f>AVERAGE(RawData!M2:'RawData'!M3000)</f>
        <v>#DIV/0!</v>
      </c>
      <c r="H2" t="e">
        <f>AVERAGE(RawData!N2:'RawData'!N3000)</f>
        <v>#DIV/0!</v>
      </c>
      <c r="I2" t="e">
        <f>AVERAGE(RawData!O2:'RawData'!O3000)</f>
        <v>#DIV/0!</v>
      </c>
      <c r="J2" t="e">
        <f>AVERAGE(RawData!P2:'RawData'!P3000)</f>
        <v>#DIV/0!</v>
      </c>
      <c r="K2" t="e">
        <f>AVERAGE(RawData!Q2:'RawData'!Q3000)</f>
        <v>#DIV/0!</v>
      </c>
      <c r="L2" t="e">
        <f>AVERAGE(RawData!R2:'RawData'!R3000)</f>
        <v>#DIV/0!</v>
      </c>
      <c r="M2" t="e">
        <f>AVERAGE(RawData!S2:'RawData'!S3000)</f>
        <v>#DIV/0!</v>
      </c>
      <c r="N2" t="e">
        <f>AVERAGE(RawData!T2:'RawData'!T3000)</f>
        <v>#DIV/0!</v>
      </c>
      <c r="O2" t="e">
        <f>AVERAGE(RawData!U2:'RawData'!U3000)</f>
        <v>#DIV/0!</v>
      </c>
      <c r="P2" t="e">
        <f>AVERAGE(RawData!V2:'RawData'!V3000)</f>
        <v>#DIV/0!</v>
      </c>
      <c r="Q2" t="e">
        <f>AVERAGE(RawData!W2:'RawData'!W3000)</f>
        <v>#DIV/0!</v>
      </c>
      <c r="R2" t="e">
        <f>AVERAGE(RawData!X2:'RawData'!X3000)</f>
        <v>#DIV/0!</v>
      </c>
      <c r="S2" t="e">
        <f>AVERAGE(RawData!Y2:'RawData'!Y3000)</f>
        <v>#DIV/0!</v>
      </c>
      <c r="T2" t="e">
        <f>AVERAGE(RawData!Z2:'RawData'!Z3000)</f>
        <v>#DIV/0!</v>
      </c>
      <c r="U2" t="e">
        <f>AVERAGE(RawData!AA2:'RawData'!AA3000)</f>
        <v>#DIV/0!</v>
      </c>
      <c r="V2" t="e">
        <f>AVERAGE(RawData!AB2:'RawData'!AB3000)</f>
        <v>#DIV/0!</v>
      </c>
      <c r="W2" t="e">
        <f>AVERAGE(RawData!AC2:'RawData'!AC3000)</f>
        <v>#DIV/0!</v>
      </c>
      <c r="X2" t="e">
        <f>AVERAGE(RawData!AD2:'RawData'!AD3000)</f>
        <v>#DIV/0!</v>
      </c>
      <c r="Y2" t="e">
        <f>AVERAGE(RawData!AE2:'RawData'!AE3000)</f>
        <v>#DIV/0!</v>
      </c>
    </row>
    <row r="3" spans="1:25" ht="15.75" thickBot="1" x14ac:dyDescent="0.3">
      <c r="A3" t="s">
        <v>24</v>
      </c>
      <c r="B3" s="74">
        <v>8</v>
      </c>
      <c r="C3">
        <f>B3+1</f>
        <v>9</v>
      </c>
      <c r="D3">
        <f t="shared" ref="D3:Y3" si="0">C3+1</f>
        <v>10</v>
      </c>
      <c r="E3">
        <f t="shared" si="0"/>
        <v>11</v>
      </c>
      <c r="F3">
        <f t="shared" si="0"/>
        <v>12</v>
      </c>
      <c r="G3">
        <f t="shared" si="0"/>
        <v>13</v>
      </c>
      <c r="H3">
        <f t="shared" si="0"/>
        <v>14</v>
      </c>
      <c r="I3">
        <f t="shared" si="0"/>
        <v>15</v>
      </c>
      <c r="J3">
        <f t="shared" si="0"/>
        <v>16</v>
      </c>
      <c r="K3">
        <f t="shared" si="0"/>
        <v>17</v>
      </c>
      <c r="L3">
        <f t="shared" si="0"/>
        <v>18</v>
      </c>
      <c r="M3">
        <f t="shared" si="0"/>
        <v>19</v>
      </c>
      <c r="N3">
        <f t="shared" si="0"/>
        <v>20</v>
      </c>
      <c r="O3">
        <f t="shared" si="0"/>
        <v>21</v>
      </c>
      <c r="P3">
        <f t="shared" si="0"/>
        <v>22</v>
      </c>
      <c r="Q3">
        <f t="shared" si="0"/>
        <v>23</v>
      </c>
      <c r="R3">
        <f t="shared" si="0"/>
        <v>24</v>
      </c>
      <c r="S3">
        <f t="shared" si="0"/>
        <v>25</v>
      </c>
      <c r="T3">
        <f t="shared" si="0"/>
        <v>26</v>
      </c>
      <c r="U3">
        <f t="shared" si="0"/>
        <v>27</v>
      </c>
      <c r="V3">
        <f t="shared" si="0"/>
        <v>28</v>
      </c>
      <c r="W3">
        <f t="shared" si="0"/>
        <v>29</v>
      </c>
      <c r="X3">
        <f t="shared" si="0"/>
        <v>30</v>
      </c>
      <c r="Y3">
        <f t="shared" si="0"/>
        <v>31</v>
      </c>
    </row>
    <row r="4" spans="1:25" x14ac:dyDescent="0.25">
      <c r="A4" s="17" t="e">
        <f>VLOOKUP(Individual!A1,Sheet1!A5:B3003,2,FALSE)</f>
        <v>#N/A</v>
      </c>
      <c r="B4" t="e">
        <f>INDEX(RawData!$A$1:$AF$3000,Sheet1!$A$4,B3)</f>
        <v>#N/A</v>
      </c>
      <c r="C4" t="e">
        <f>INDEX(RawData!$A$1:$AF$3000,Sheet1!$A$4,C3)</f>
        <v>#N/A</v>
      </c>
      <c r="D4" t="e">
        <f>INDEX(RawData!$A$1:$AF$3000,Sheet1!$A$4,D3)</f>
        <v>#N/A</v>
      </c>
      <c r="E4" t="e">
        <f>INDEX(RawData!$A$1:$AF$3000,Sheet1!$A$4,E3)</f>
        <v>#N/A</v>
      </c>
      <c r="F4" t="e">
        <f>INDEX(RawData!$A$1:$AF$3000,Sheet1!$A$4,F3)</f>
        <v>#N/A</v>
      </c>
      <c r="G4" t="e">
        <f>INDEX(RawData!$A$1:$AF$3000,Sheet1!$A$4,G3)</f>
        <v>#N/A</v>
      </c>
      <c r="H4" t="e">
        <f>INDEX(RawData!$A$1:$AF$3000,Sheet1!$A$4,H3)</f>
        <v>#N/A</v>
      </c>
      <c r="I4" t="e">
        <f>INDEX(RawData!$A$1:$AF$3000,Sheet1!$A$4,I3)</f>
        <v>#N/A</v>
      </c>
      <c r="J4" t="e">
        <f>INDEX(RawData!$A$1:$AF$3000,Sheet1!$A$4,J3)</f>
        <v>#N/A</v>
      </c>
      <c r="K4" t="e">
        <f>INDEX(RawData!$A$1:$AF$3000,Sheet1!$A$4,K3)</f>
        <v>#N/A</v>
      </c>
      <c r="L4" t="e">
        <f>INDEX(RawData!$A$1:$AF$3000,Sheet1!$A$4,L3)</f>
        <v>#N/A</v>
      </c>
      <c r="M4" t="e">
        <f>INDEX(RawData!$A$1:$AF$3000,Sheet1!$A$4,M3)</f>
        <v>#N/A</v>
      </c>
      <c r="N4" t="e">
        <f>INDEX(RawData!$A$1:$AF$3000,Sheet1!$A$4,N3)</f>
        <v>#N/A</v>
      </c>
      <c r="O4" t="e">
        <f>INDEX(RawData!$A$1:$AF$3000,Sheet1!$A$4,O3)</f>
        <v>#N/A</v>
      </c>
      <c r="P4" t="e">
        <f>INDEX(RawData!$A$1:$AF$3000,Sheet1!$A$4,P3)</f>
        <v>#N/A</v>
      </c>
      <c r="Q4" t="e">
        <f>INDEX(RawData!$A$1:$AF$3000,Sheet1!$A$4,Q3)</f>
        <v>#N/A</v>
      </c>
      <c r="R4" t="e">
        <f>INDEX(RawData!$A$1:$AF$3000,Sheet1!$A$4,R3)</f>
        <v>#N/A</v>
      </c>
      <c r="S4" t="e">
        <f>INDEX(RawData!$A$1:$AF$3000,Sheet1!$A$4,S3)</f>
        <v>#N/A</v>
      </c>
      <c r="T4" t="e">
        <f>INDEX(RawData!$A$1:$AF$3000,Sheet1!$A$4,T3)</f>
        <v>#N/A</v>
      </c>
      <c r="U4" t="e">
        <f>INDEX(RawData!$A$1:$AF$3000,Sheet1!$A$4,U3)</f>
        <v>#N/A</v>
      </c>
      <c r="V4" t="e">
        <f>INDEX(RawData!$A$1:$AF$3000,Sheet1!$A$4,V3)</f>
        <v>#N/A</v>
      </c>
      <c r="W4" t="e">
        <f>INDEX(RawData!$A$1:$AF$3000,Sheet1!$A$4,W3)</f>
        <v>#N/A</v>
      </c>
      <c r="X4" t="e">
        <f>INDEX(RawData!$A$1:$AF$3000,Sheet1!$A$4,X3)</f>
        <v>#N/A</v>
      </c>
      <c r="Y4" t="e">
        <f>INDEX(RawData!$A$1:$AF$3000,Sheet1!$A$4,Y3)</f>
        <v>#N/A</v>
      </c>
    </row>
    <row r="5" spans="1:25" x14ac:dyDescent="0.25">
      <c r="A5" t="str">
        <f>IF(RawData!B2&lt;&gt;"",RawData!B2&amp;", "&amp;RawData!C2&amp;" - "&amp;RawData!A2,"")</f>
        <v/>
      </c>
      <c r="B5">
        <v>2</v>
      </c>
      <c r="C5" t="e">
        <f>LEFT(INDEX(RawData!$A$1:$AF$3000,A4,7),1)&amp;". "&amp;INDEX(RawData!$A$1:$AF$3000,A4,6)</f>
        <v>#N/A</v>
      </c>
      <c r="D5" s="49" t="e">
        <f>INDEX(RawData!$A$1:$AF$3000,A4,5)</f>
        <v>#N/A</v>
      </c>
      <c r="E5" t="e">
        <f>TEXT(D5,"mm/dd/yyyy")</f>
        <v>#N/A</v>
      </c>
    </row>
    <row r="6" spans="1:25" x14ac:dyDescent="0.25">
      <c r="A6" t="str">
        <f>IF(RawData!B3&lt;&gt;"",RawData!B3&amp;", "&amp;RawData!C3&amp;" - "&amp;RawData!A3,"")</f>
        <v/>
      </c>
      <c r="B6" t="str">
        <f>IF(A6&lt;&gt;"",B5+1,"")</f>
        <v/>
      </c>
      <c r="C6" t="s">
        <v>27</v>
      </c>
      <c r="E6" t="str">
        <f>ScoreRanges!E4</f>
        <v>Ineffective</v>
      </c>
      <c r="F6">
        <f>ScoreRanges!C4</f>
        <v>1</v>
      </c>
      <c r="G6">
        <f>ScoreRanges!D4</f>
        <v>1.79</v>
      </c>
    </row>
    <row r="7" spans="1:25" x14ac:dyDescent="0.25">
      <c r="A7" t="str">
        <f>IF(RawData!B4&lt;&gt;"",RawData!B4&amp;", "&amp;RawData!C4&amp;" - "&amp;RawData!A4,"")</f>
        <v/>
      </c>
      <c r="B7" t="str">
        <f t="shared" ref="B7:B70" si="1">IF(A7&lt;&gt;"",B6+1,"")</f>
        <v/>
      </c>
      <c r="C7">
        <f>MAX(B5:B3009)</f>
        <v>2</v>
      </c>
      <c r="E7" t="str">
        <f>ScoreRanges!E5</f>
        <v>Needs Improvement</v>
      </c>
      <c r="F7">
        <f>ScoreRanges!C5</f>
        <v>1.8</v>
      </c>
      <c r="G7">
        <f>ScoreRanges!D5</f>
        <v>2.79</v>
      </c>
    </row>
    <row r="8" spans="1:25" x14ac:dyDescent="0.25">
      <c r="A8" t="str">
        <f>IF(RawData!B5&lt;&gt;"",RawData!B5&amp;", "&amp;RawData!C5&amp;" - "&amp;RawData!A5,"")</f>
        <v/>
      </c>
      <c r="B8" t="str">
        <f t="shared" si="1"/>
        <v/>
      </c>
      <c r="E8" t="str">
        <f>ScoreRanges!E6</f>
        <v>Effective</v>
      </c>
      <c r="F8">
        <f>ScoreRanges!C6</f>
        <v>2.8</v>
      </c>
      <c r="G8">
        <f>ScoreRanges!D6</f>
        <v>3.79</v>
      </c>
    </row>
    <row r="9" spans="1:25" x14ac:dyDescent="0.25">
      <c r="A9" t="str">
        <f>IF(RawData!B6&lt;&gt;"",RawData!B6&amp;", "&amp;RawData!C6&amp;" - "&amp;RawData!A6,"")</f>
        <v/>
      </c>
      <c r="B9" t="str">
        <f t="shared" si="1"/>
        <v/>
      </c>
      <c r="E9" t="str">
        <f>ScoreRanges!E7</f>
        <v>Highly Effective</v>
      </c>
      <c r="F9">
        <f>ScoreRanges!C7</f>
        <v>3.8</v>
      </c>
      <c r="G9">
        <f>ScoreRanges!D7</f>
        <v>4.79</v>
      </c>
    </row>
    <row r="10" spans="1:25" x14ac:dyDescent="0.25">
      <c r="A10" t="str">
        <f>IF(RawData!B7&lt;&gt;"",RawData!B7&amp;", "&amp;RawData!C7&amp;" - "&amp;RawData!A7,"")</f>
        <v/>
      </c>
      <c r="B10" t="str">
        <f t="shared" si="1"/>
        <v/>
      </c>
      <c r="E10" t="str">
        <f>ScoreRanges!E8</f>
        <v>Superior</v>
      </c>
      <c r="F10">
        <f>ScoreRanges!C8</f>
        <v>4.8</v>
      </c>
      <c r="G10">
        <f>ScoreRanges!D8</f>
        <v>5</v>
      </c>
    </row>
    <row r="11" spans="1:25" x14ac:dyDescent="0.25">
      <c r="A11" t="str">
        <f>IF(RawData!B8&lt;&gt;"",RawData!B8&amp;", "&amp;RawData!C8&amp;" - "&amp;RawData!A8,"")</f>
        <v/>
      </c>
      <c r="B11" t="str">
        <f t="shared" si="1"/>
        <v/>
      </c>
    </row>
    <row r="12" spans="1:25" x14ac:dyDescent="0.25">
      <c r="A12" t="str">
        <f>IF(RawData!B9&lt;&gt;"",RawData!B9&amp;", "&amp;RawData!C9&amp;" - "&amp;RawData!A9,"")</f>
        <v/>
      </c>
      <c r="B12" t="str">
        <f t="shared" si="1"/>
        <v/>
      </c>
      <c r="E12" t="str">
        <f>ConversionTable!K4</f>
        <v>Ineffective</v>
      </c>
      <c r="F12">
        <f>ConversionTable!I4</f>
        <v>1</v>
      </c>
      <c r="G12">
        <f>ConversionTable!J4</f>
        <v>1.84</v>
      </c>
    </row>
    <row r="13" spans="1:25" x14ac:dyDescent="0.25">
      <c r="A13" t="str">
        <f>IF(RawData!B10&lt;&gt;"",RawData!B10&amp;", "&amp;RawData!C10&amp;" - "&amp;RawData!A10,"")</f>
        <v/>
      </c>
      <c r="B13" t="str">
        <f t="shared" si="1"/>
        <v/>
      </c>
      <c r="E13" t="str">
        <f>ConversionTable!K5</f>
        <v>Partially Effective</v>
      </c>
      <c r="F13">
        <f>ConversionTable!I5</f>
        <v>1.85</v>
      </c>
      <c r="G13">
        <f>ConversionTable!J5</f>
        <v>2.64</v>
      </c>
    </row>
    <row r="14" spans="1:25" x14ac:dyDescent="0.25">
      <c r="A14" t="str">
        <f>IF(RawData!B11&lt;&gt;"",RawData!B11&amp;", "&amp;RawData!C11&amp;" - "&amp;RawData!A11,"")</f>
        <v/>
      </c>
      <c r="B14" t="str">
        <f t="shared" si="1"/>
        <v/>
      </c>
      <c r="E14" t="str">
        <f>ConversionTable!K6</f>
        <v>Effective</v>
      </c>
      <c r="F14">
        <f>ConversionTable!I6</f>
        <v>2.65</v>
      </c>
      <c r="G14">
        <f>ConversionTable!J6</f>
        <v>3.5</v>
      </c>
    </row>
    <row r="15" spans="1:25" x14ac:dyDescent="0.25">
      <c r="A15" t="str">
        <f>IF(RawData!B12&lt;&gt;"",RawData!B12&amp;", "&amp;RawData!C12&amp;" - "&amp;RawData!A12,"")</f>
        <v/>
      </c>
      <c r="B15" t="str">
        <f t="shared" si="1"/>
        <v/>
      </c>
      <c r="E15" t="str">
        <f>ConversionTable!K7</f>
        <v>Highly Effective</v>
      </c>
      <c r="F15">
        <f>ConversionTable!I7</f>
        <v>3.51</v>
      </c>
      <c r="G15">
        <f>ConversionTable!J7</f>
        <v>4</v>
      </c>
    </row>
    <row r="16" spans="1:25" x14ac:dyDescent="0.25">
      <c r="A16" t="str">
        <f>IF(RawData!B13&lt;&gt;"",RawData!B13&amp;", "&amp;RawData!C13&amp;" - "&amp;RawData!A13,"")</f>
        <v/>
      </c>
      <c r="B16" t="str">
        <f t="shared" si="1"/>
        <v/>
      </c>
    </row>
    <row r="17" spans="1:2" x14ac:dyDescent="0.25">
      <c r="A17" t="str">
        <f>IF(RawData!B14&lt;&gt;"",RawData!B14&amp;", "&amp;RawData!C14&amp;" - "&amp;RawData!A14,"")</f>
        <v/>
      </c>
      <c r="B17" t="str">
        <f t="shared" si="1"/>
        <v/>
      </c>
    </row>
    <row r="18" spans="1:2" x14ac:dyDescent="0.25">
      <c r="A18" t="str">
        <f>IF(RawData!B15&lt;&gt;"",RawData!B15&amp;", "&amp;RawData!C15&amp;" - "&amp;RawData!A15,"")</f>
        <v/>
      </c>
      <c r="B18" t="str">
        <f t="shared" si="1"/>
        <v/>
      </c>
    </row>
    <row r="19" spans="1:2" x14ac:dyDescent="0.25">
      <c r="A19" t="str">
        <f>IF(RawData!B16&lt;&gt;"",RawData!B16&amp;", "&amp;RawData!C16&amp;" - "&amp;RawData!A16,"")</f>
        <v/>
      </c>
      <c r="B19" t="str">
        <f t="shared" si="1"/>
        <v/>
      </c>
    </row>
    <row r="20" spans="1:2" x14ac:dyDescent="0.25">
      <c r="A20" t="str">
        <f>IF(RawData!B17&lt;&gt;"",RawData!B17&amp;", "&amp;RawData!C17&amp;" - "&amp;RawData!A17,"")</f>
        <v/>
      </c>
      <c r="B20" t="str">
        <f t="shared" si="1"/>
        <v/>
      </c>
    </row>
    <row r="21" spans="1:2" x14ac:dyDescent="0.25">
      <c r="A21" t="str">
        <f>IF(RawData!B18&lt;&gt;"",RawData!B18&amp;", "&amp;RawData!C18&amp;" - "&amp;RawData!A18,"")</f>
        <v/>
      </c>
      <c r="B21" t="str">
        <f t="shared" si="1"/>
        <v/>
      </c>
    </row>
    <row r="22" spans="1:2" x14ac:dyDescent="0.25">
      <c r="A22" t="str">
        <f>IF(RawData!B19&lt;&gt;"",RawData!B19&amp;", "&amp;RawData!C19&amp;" - "&amp;RawData!A19,"")</f>
        <v/>
      </c>
      <c r="B22" t="str">
        <f t="shared" si="1"/>
        <v/>
      </c>
    </row>
    <row r="23" spans="1:2" x14ac:dyDescent="0.25">
      <c r="A23" t="str">
        <f>IF(RawData!B20&lt;&gt;"",RawData!B20&amp;", "&amp;RawData!C20&amp;" - "&amp;RawData!A20,"")</f>
        <v/>
      </c>
      <c r="B23" t="str">
        <f t="shared" si="1"/>
        <v/>
      </c>
    </row>
    <row r="24" spans="1:2" x14ac:dyDescent="0.25">
      <c r="A24" t="str">
        <f>IF(RawData!B21&lt;&gt;"",RawData!B21&amp;", "&amp;RawData!C21&amp;" - "&amp;RawData!A21,"")</f>
        <v/>
      </c>
      <c r="B24" t="str">
        <f t="shared" si="1"/>
        <v/>
      </c>
    </row>
    <row r="25" spans="1:2" x14ac:dyDescent="0.25">
      <c r="A25" t="str">
        <f>IF(RawData!B22&lt;&gt;"",RawData!B22&amp;", "&amp;RawData!C22&amp;" - "&amp;RawData!A22,"")</f>
        <v/>
      </c>
      <c r="B25" t="str">
        <f t="shared" si="1"/>
        <v/>
      </c>
    </row>
    <row r="26" spans="1:2" x14ac:dyDescent="0.25">
      <c r="A26" t="str">
        <f>IF(RawData!B23&lt;&gt;"",RawData!B23&amp;", "&amp;RawData!C23&amp;" - "&amp;RawData!A23,"")</f>
        <v/>
      </c>
      <c r="B26" t="str">
        <f t="shared" si="1"/>
        <v/>
      </c>
    </row>
    <row r="27" spans="1:2" x14ac:dyDescent="0.25">
      <c r="A27" t="str">
        <f>IF(RawData!B24&lt;&gt;"",RawData!B24&amp;", "&amp;RawData!C24&amp;" - "&amp;RawData!A24,"")</f>
        <v/>
      </c>
      <c r="B27" t="str">
        <f t="shared" si="1"/>
        <v/>
      </c>
    </row>
    <row r="28" spans="1:2" x14ac:dyDescent="0.25">
      <c r="A28" t="str">
        <f>IF(RawData!B25&lt;&gt;"",RawData!B25&amp;", "&amp;RawData!C25&amp;" - "&amp;RawData!A25,"")</f>
        <v/>
      </c>
      <c r="B28" t="str">
        <f t="shared" si="1"/>
        <v/>
      </c>
    </row>
    <row r="29" spans="1:2" x14ac:dyDescent="0.25">
      <c r="A29" t="str">
        <f>IF(RawData!B26&lt;&gt;"",RawData!B26&amp;", "&amp;RawData!C26&amp;" - "&amp;RawData!A26,"")</f>
        <v/>
      </c>
      <c r="B29" t="str">
        <f t="shared" si="1"/>
        <v/>
      </c>
    </row>
    <row r="30" spans="1:2" x14ac:dyDescent="0.25">
      <c r="A30" t="str">
        <f>IF(RawData!B27&lt;&gt;"",RawData!B27&amp;", "&amp;RawData!C27&amp;" - "&amp;RawData!A27,"")</f>
        <v/>
      </c>
      <c r="B30" t="str">
        <f t="shared" si="1"/>
        <v/>
      </c>
    </row>
    <row r="31" spans="1:2" x14ac:dyDescent="0.25">
      <c r="A31" t="str">
        <f>IF(RawData!B28&lt;&gt;"",RawData!B28&amp;", "&amp;RawData!C28&amp;" - "&amp;RawData!A28,"")</f>
        <v/>
      </c>
      <c r="B31" t="str">
        <f t="shared" si="1"/>
        <v/>
      </c>
    </row>
    <row r="32" spans="1:2" x14ac:dyDescent="0.25">
      <c r="A32" t="str">
        <f>IF(RawData!B29&lt;&gt;"",RawData!B29&amp;", "&amp;RawData!C29&amp;" - "&amp;RawData!A29,"")</f>
        <v/>
      </c>
      <c r="B32" t="str">
        <f t="shared" si="1"/>
        <v/>
      </c>
    </row>
    <row r="33" spans="1:2" x14ac:dyDescent="0.25">
      <c r="A33" t="str">
        <f>IF(RawData!B30&lt;&gt;"",RawData!B30&amp;", "&amp;RawData!C30&amp;" - "&amp;RawData!A30,"")</f>
        <v/>
      </c>
      <c r="B33" t="str">
        <f t="shared" si="1"/>
        <v/>
      </c>
    </row>
    <row r="34" spans="1:2" x14ac:dyDescent="0.25">
      <c r="A34" t="str">
        <f>IF(RawData!B31&lt;&gt;"",RawData!B31&amp;", "&amp;RawData!C31&amp;" - "&amp;RawData!A31,"")</f>
        <v/>
      </c>
      <c r="B34" t="str">
        <f t="shared" si="1"/>
        <v/>
      </c>
    </row>
    <row r="35" spans="1:2" x14ac:dyDescent="0.25">
      <c r="A35" t="str">
        <f>IF(RawData!B32&lt;&gt;"",RawData!B32&amp;", "&amp;RawData!C32&amp;" - "&amp;RawData!A32,"")</f>
        <v/>
      </c>
      <c r="B35" t="str">
        <f t="shared" si="1"/>
        <v/>
      </c>
    </row>
    <row r="36" spans="1:2" x14ac:dyDescent="0.25">
      <c r="A36" t="str">
        <f>IF(RawData!B33&lt;&gt;"",RawData!B33&amp;", "&amp;RawData!C33&amp;" - "&amp;RawData!A33,"")</f>
        <v/>
      </c>
      <c r="B36" t="str">
        <f t="shared" si="1"/>
        <v/>
      </c>
    </row>
    <row r="37" spans="1:2" x14ac:dyDescent="0.25">
      <c r="A37" t="str">
        <f>IF(RawData!B34&lt;&gt;"",RawData!B34&amp;", "&amp;RawData!C34&amp;" - "&amp;RawData!A34,"")</f>
        <v/>
      </c>
      <c r="B37" t="str">
        <f t="shared" si="1"/>
        <v/>
      </c>
    </row>
    <row r="38" spans="1:2" x14ac:dyDescent="0.25">
      <c r="A38" t="str">
        <f>IF(RawData!B35&lt;&gt;"",RawData!B35&amp;", "&amp;RawData!C35&amp;" - "&amp;RawData!A35,"")</f>
        <v/>
      </c>
      <c r="B38" t="str">
        <f t="shared" si="1"/>
        <v/>
      </c>
    </row>
    <row r="39" spans="1:2" x14ac:dyDescent="0.25">
      <c r="A39" t="str">
        <f>IF(RawData!B36&lt;&gt;"",RawData!B36&amp;", "&amp;RawData!C36&amp;" - "&amp;RawData!A36,"")</f>
        <v/>
      </c>
      <c r="B39" t="str">
        <f t="shared" si="1"/>
        <v/>
      </c>
    </row>
    <row r="40" spans="1:2" x14ac:dyDescent="0.25">
      <c r="A40" t="str">
        <f>IF(RawData!B37&lt;&gt;"",RawData!B37&amp;", "&amp;RawData!C37&amp;" - "&amp;RawData!A37,"")</f>
        <v/>
      </c>
      <c r="B40" t="str">
        <f t="shared" si="1"/>
        <v/>
      </c>
    </row>
    <row r="41" spans="1:2" x14ac:dyDescent="0.25">
      <c r="A41" t="str">
        <f>IF(RawData!B38&lt;&gt;"",RawData!B38&amp;", "&amp;RawData!C38&amp;" - "&amp;RawData!A38,"")</f>
        <v/>
      </c>
      <c r="B41" t="str">
        <f t="shared" si="1"/>
        <v/>
      </c>
    </row>
    <row r="42" spans="1:2" x14ac:dyDescent="0.25">
      <c r="A42" t="str">
        <f>IF(RawData!B39&lt;&gt;"",RawData!B39&amp;", "&amp;RawData!C39&amp;" - "&amp;RawData!A39,"")</f>
        <v/>
      </c>
      <c r="B42" t="str">
        <f t="shared" si="1"/>
        <v/>
      </c>
    </row>
    <row r="43" spans="1:2" x14ac:dyDescent="0.25">
      <c r="A43" t="str">
        <f>IF(RawData!B40&lt;&gt;"",RawData!B40&amp;", "&amp;RawData!C40&amp;" - "&amp;RawData!A40,"")</f>
        <v/>
      </c>
      <c r="B43" t="str">
        <f t="shared" si="1"/>
        <v/>
      </c>
    </row>
    <row r="44" spans="1:2" x14ac:dyDescent="0.25">
      <c r="A44" t="str">
        <f>IF(RawData!B41&lt;&gt;"",RawData!B41&amp;", "&amp;RawData!C41&amp;" - "&amp;RawData!A41,"")</f>
        <v/>
      </c>
      <c r="B44" t="str">
        <f t="shared" si="1"/>
        <v/>
      </c>
    </row>
    <row r="45" spans="1:2" x14ac:dyDescent="0.25">
      <c r="A45" t="str">
        <f>IF(RawData!B42&lt;&gt;"",RawData!B42&amp;", "&amp;RawData!C42&amp;" - "&amp;RawData!A42,"")</f>
        <v/>
      </c>
      <c r="B45" t="str">
        <f t="shared" si="1"/>
        <v/>
      </c>
    </row>
    <row r="46" spans="1:2" x14ac:dyDescent="0.25">
      <c r="A46" t="str">
        <f>IF(RawData!B43&lt;&gt;"",RawData!B43&amp;", "&amp;RawData!C43&amp;" - "&amp;RawData!A43,"")</f>
        <v/>
      </c>
      <c r="B46" t="str">
        <f t="shared" si="1"/>
        <v/>
      </c>
    </row>
    <row r="47" spans="1:2" x14ac:dyDescent="0.25">
      <c r="A47" t="str">
        <f>IF(RawData!B44&lt;&gt;"",RawData!B44&amp;", "&amp;RawData!C44&amp;" - "&amp;RawData!A44,"")</f>
        <v/>
      </c>
      <c r="B47" t="str">
        <f t="shared" si="1"/>
        <v/>
      </c>
    </row>
    <row r="48" spans="1:2" x14ac:dyDescent="0.25">
      <c r="A48" t="str">
        <f>IF(RawData!B45&lt;&gt;"",RawData!B45&amp;", "&amp;RawData!C45&amp;" - "&amp;RawData!A45,"")</f>
        <v/>
      </c>
      <c r="B48" t="str">
        <f t="shared" si="1"/>
        <v/>
      </c>
    </row>
    <row r="49" spans="1:2" x14ac:dyDescent="0.25">
      <c r="A49" t="str">
        <f>IF(RawData!B46&lt;&gt;"",RawData!B46&amp;", "&amp;RawData!C46&amp;" - "&amp;RawData!A46,"")</f>
        <v/>
      </c>
      <c r="B49" t="str">
        <f t="shared" si="1"/>
        <v/>
      </c>
    </row>
    <row r="50" spans="1:2" x14ac:dyDescent="0.25">
      <c r="A50" t="str">
        <f>IF(RawData!B47&lt;&gt;"",RawData!B47&amp;", "&amp;RawData!C47&amp;" - "&amp;RawData!A47,"")</f>
        <v/>
      </c>
      <c r="B50" t="str">
        <f t="shared" si="1"/>
        <v/>
      </c>
    </row>
    <row r="51" spans="1:2" x14ac:dyDescent="0.25">
      <c r="A51" t="str">
        <f>IF(RawData!B48&lt;&gt;"",RawData!B48&amp;", "&amp;RawData!C48&amp;" - "&amp;RawData!A48,"")</f>
        <v/>
      </c>
      <c r="B51" t="str">
        <f t="shared" si="1"/>
        <v/>
      </c>
    </row>
    <row r="52" spans="1:2" x14ac:dyDescent="0.25">
      <c r="A52" t="str">
        <f>IF(RawData!B49&lt;&gt;"",RawData!B49&amp;", "&amp;RawData!C49&amp;" - "&amp;RawData!A49,"")</f>
        <v/>
      </c>
      <c r="B52" t="str">
        <f t="shared" si="1"/>
        <v/>
      </c>
    </row>
    <row r="53" spans="1:2" x14ac:dyDescent="0.25">
      <c r="A53" t="str">
        <f>IF(RawData!B50&lt;&gt;"",RawData!B50&amp;", "&amp;RawData!C50&amp;" - "&amp;RawData!A50,"")</f>
        <v/>
      </c>
      <c r="B53" t="str">
        <f t="shared" si="1"/>
        <v/>
      </c>
    </row>
    <row r="54" spans="1:2" x14ac:dyDescent="0.25">
      <c r="A54" t="str">
        <f>IF(RawData!B51&lt;&gt;"",RawData!B51&amp;", "&amp;RawData!C51&amp;" - "&amp;RawData!A51,"")</f>
        <v/>
      </c>
      <c r="B54" t="str">
        <f t="shared" si="1"/>
        <v/>
      </c>
    </row>
    <row r="55" spans="1:2" x14ac:dyDescent="0.25">
      <c r="A55" t="str">
        <f>IF(RawData!B52&lt;&gt;"",RawData!B52&amp;", "&amp;RawData!C52&amp;" - "&amp;RawData!A52,"")</f>
        <v/>
      </c>
      <c r="B55" t="str">
        <f t="shared" si="1"/>
        <v/>
      </c>
    </row>
    <row r="56" spans="1:2" x14ac:dyDescent="0.25">
      <c r="A56" t="str">
        <f>IF(RawData!B53&lt;&gt;"",RawData!B53&amp;", "&amp;RawData!C53&amp;" - "&amp;RawData!A53,"")</f>
        <v/>
      </c>
      <c r="B56" t="str">
        <f t="shared" si="1"/>
        <v/>
      </c>
    </row>
    <row r="57" spans="1:2" x14ac:dyDescent="0.25">
      <c r="A57" t="str">
        <f>IF(RawData!B54&lt;&gt;"",RawData!B54&amp;", "&amp;RawData!C54&amp;" - "&amp;RawData!A54,"")</f>
        <v/>
      </c>
      <c r="B57" t="str">
        <f t="shared" si="1"/>
        <v/>
      </c>
    </row>
    <row r="58" spans="1:2" x14ac:dyDescent="0.25">
      <c r="A58" t="str">
        <f>IF(RawData!B55&lt;&gt;"",RawData!B55&amp;", "&amp;RawData!C55&amp;" - "&amp;RawData!A55,"")</f>
        <v/>
      </c>
      <c r="B58" t="str">
        <f t="shared" si="1"/>
        <v/>
      </c>
    </row>
    <row r="59" spans="1:2" x14ac:dyDescent="0.25">
      <c r="A59" t="str">
        <f>IF(RawData!B56&lt;&gt;"",RawData!B56&amp;", "&amp;RawData!C56&amp;" - "&amp;RawData!A56,"")</f>
        <v/>
      </c>
      <c r="B59" t="str">
        <f t="shared" si="1"/>
        <v/>
      </c>
    </row>
    <row r="60" spans="1:2" x14ac:dyDescent="0.25">
      <c r="A60" t="str">
        <f>IF(RawData!B57&lt;&gt;"",RawData!B57&amp;", "&amp;RawData!C57&amp;" - "&amp;RawData!A57,"")</f>
        <v/>
      </c>
      <c r="B60" t="str">
        <f t="shared" si="1"/>
        <v/>
      </c>
    </row>
    <row r="61" spans="1:2" x14ac:dyDescent="0.25">
      <c r="A61" t="str">
        <f>IF(RawData!B58&lt;&gt;"",RawData!B58&amp;", "&amp;RawData!C58&amp;" - "&amp;RawData!A58,"")</f>
        <v/>
      </c>
      <c r="B61" t="str">
        <f t="shared" si="1"/>
        <v/>
      </c>
    </row>
    <row r="62" spans="1:2" x14ac:dyDescent="0.25">
      <c r="A62" t="str">
        <f>IF(RawData!B59&lt;&gt;"",RawData!B59&amp;", "&amp;RawData!C59&amp;" - "&amp;RawData!A59,"")</f>
        <v/>
      </c>
      <c r="B62" t="str">
        <f t="shared" si="1"/>
        <v/>
      </c>
    </row>
    <row r="63" spans="1:2" x14ac:dyDescent="0.25">
      <c r="A63" t="str">
        <f>IF(RawData!B60&lt;&gt;"",RawData!B60&amp;", "&amp;RawData!C60&amp;" - "&amp;RawData!A60,"")</f>
        <v/>
      </c>
      <c r="B63" t="str">
        <f t="shared" si="1"/>
        <v/>
      </c>
    </row>
    <row r="64" spans="1:2" x14ac:dyDescent="0.25">
      <c r="A64" t="str">
        <f>IF(RawData!B61&lt;&gt;"",RawData!B61&amp;", "&amp;RawData!C61&amp;" - "&amp;RawData!A61,"")</f>
        <v/>
      </c>
      <c r="B64" t="str">
        <f t="shared" si="1"/>
        <v/>
      </c>
    </row>
    <row r="65" spans="1:2" x14ac:dyDescent="0.25">
      <c r="A65" t="str">
        <f>IF(RawData!B62&lt;&gt;"",RawData!B62&amp;", "&amp;RawData!C62&amp;" - "&amp;RawData!A62,"")</f>
        <v/>
      </c>
      <c r="B65" t="str">
        <f t="shared" si="1"/>
        <v/>
      </c>
    </row>
    <row r="66" spans="1:2" x14ac:dyDescent="0.25">
      <c r="A66" t="str">
        <f>IF(RawData!B63&lt;&gt;"",RawData!B63&amp;", "&amp;RawData!C63&amp;" - "&amp;RawData!A63,"")</f>
        <v/>
      </c>
      <c r="B66" t="str">
        <f t="shared" si="1"/>
        <v/>
      </c>
    </row>
    <row r="67" spans="1:2" x14ac:dyDescent="0.25">
      <c r="A67" t="str">
        <f>IF(RawData!B64&lt;&gt;"",RawData!B64&amp;", "&amp;RawData!C64&amp;" - "&amp;RawData!A64,"")</f>
        <v/>
      </c>
      <c r="B67" t="str">
        <f t="shared" si="1"/>
        <v/>
      </c>
    </row>
    <row r="68" spans="1:2" x14ac:dyDescent="0.25">
      <c r="A68" t="str">
        <f>IF(RawData!B65&lt;&gt;"",RawData!B65&amp;", "&amp;RawData!C65&amp;" - "&amp;RawData!A65,"")</f>
        <v/>
      </c>
      <c r="B68" t="str">
        <f t="shared" si="1"/>
        <v/>
      </c>
    </row>
    <row r="69" spans="1:2" x14ac:dyDescent="0.25">
      <c r="A69" t="str">
        <f>IF(RawData!B66&lt;&gt;"",RawData!B66&amp;", "&amp;RawData!C66&amp;" - "&amp;RawData!A66,"")</f>
        <v/>
      </c>
      <c r="B69" t="str">
        <f t="shared" si="1"/>
        <v/>
      </c>
    </row>
    <row r="70" spans="1:2" x14ac:dyDescent="0.25">
      <c r="A70" t="str">
        <f>IF(RawData!B67&lt;&gt;"",RawData!B67&amp;", "&amp;RawData!C67&amp;" - "&amp;RawData!A67,"")</f>
        <v/>
      </c>
      <c r="B70" t="str">
        <f t="shared" si="1"/>
        <v/>
      </c>
    </row>
    <row r="71" spans="1:2" x14ac:dyDescent="0.25">
      <c r="A71" t="str">
        <f>IF(RawData!B68&lt;&gt;"",RawData!B68&amp;", "&amp;RawData!C68&amp;" - "&amp;RawData!A68,"")</f>
        <v/>
      </c>
      <c r="B71" t="str">
        <f t="shared" ref="B71:B134" si="2">IF(A71&lt;&gt;"",B70+1,"")</f>
        <v/>
      </c>
    </row>
    <row r="72" spans="1:2" x14ac:dyDescent="0.25">
      <c r="A72" t="str">
        <f>IF(RawData!B69&lt;&gt;"",RawData!B69&amp;", "&amp;RawData!C69&amp;" - "&amp;RawData!A69,"")</f>
        <v/>
      </c>
      <c r="B72" t="str">
        <f t="shared" si="2"/>
        <v/>
      </c>
    </row>
    <row r="73" spans="1:2" x14ac:dyDescent="0.25">
      <c r="A73" t="str">
        <f>IF(RawData!B70&lt;&gt;"",RawData!B70&amp;", "&amp;RawData!C70&amp;" - "&amp;RawData!A70,"")</f>
        <v/>
      </c>
      <c r="B73" t="str">
        <f t="shared" si="2"/>
        <v/>
      </c>
    </row>
    <row r="74" spans="1:2" x14ac:dyDescent="0.25">
      <c r="A74" t="str">
        <f>IF(RawData!B71&lt;&gt;"",RawData!B71&amp;", "&amp;RawData!C71&amp;" - "&amp;RawData!A71,"")</f>
        <v/>
      </c>
      <c r="B74" t="str">
        <f t="shared" si="2"/>
        <v/>
      </c>
    </row>
    <row r="75" spans="1:2" x14ac:dyDescent="0.25">
      <c r="A75" t="str">
        <f>IF(RawData!B72&lt;&gt;"",RawData!B72&amp;", "&amp;RawData!C72&amp;" - "&amp;RawData!A72,"")</f>
        <v/>
      </c>
      <c r="B75" t="str">
        <f t="shared" si="2"/>
        <v/>
      </c>
    </row>
    <row r="76" spans="1:2" x14ac:dyDescent="0.25">
      <c r="A76" t="str">
        <f>IF(RawData!B73&lt;&gt;"",RawData!B73&amp;", "&amp;RawData!C73&amp;" - "&amp;RawData!A73,"")</f>
        <v/>
      </c>
      <c r="B76" t="str">
        <f t="shared" si="2"/>
        <v/>
      </c>
    </row>
    <row r="77" spans="1:2" x14ac:dyDescent="0.25">
      <c r="A77" t="str">
        <f>IF(RawData!B74&lt;&gt;"",RawData!B74&amp;", "&amp;RawData!C74&amp;" - "&amp;RawData!A74,"")</f>
        <v/>
      </c>
      <c r="B77" t="str">
        <f t="shared" si="2"/>
        <v/>
      </c>
    </row>
    <row r="78" spans="1:2" x14ac:dyDescent="0.25">
      <c r="A78" t="str">
        <f>IF(RawData!B75&lt;&gt;"",RawData!B75&amp;", "&amp;RawData!C75&amp;" - "&amp;RawData!A75,"")</f>
        <v/>
      </c>
      <c r="B78" t="str">
        <f t="shared" si="2"/>
        <v/>
      </c>
    </row>
    <row r="79" spans="1:2" x14ac:dyDescent="0.25">
      <c r="A79" t="str">
        <f>IF(RawData!B76&lt;&gt;"",RawData!B76&amp;", "&amp;RawData!C76&amp;" - "&amp;RawData!A76,"")</f>
        <v/>
      </c>
      <c r="B79" t="str">
        <f t="shared" si="2"/>
        <v/>
      </c>
    </row>
    <row r="80" spans="1:2" x14ac:dyDescent="0.25">
      <c r="A80" t="str">
        <f>IF(RawData!B77&lt;&gt;"",RawData!B77&amp;", "&amp;RawData!C77&amp;" - "&amp;RawData!A77,"")</f>
        <v/>
      </c>
      <c r="B80" t="str">
        <f t="shared" si="2"/>
        <v/>
      </c>
    </row>
    <row r="81" spans="1:2" x14ac:dyDescent="0.25">
      <c r="A81" t="str">
        <f>IF(RawData!B78&lt;&gt;"",RawData!B78&amp;", "&amp;RawData!C78&amp;" - "&amp;RawData!A78,"")</f>
        <v/>
      </c>
      <c r="B81" t="str">
        <f t="shared" si="2"/>
        <v/>
      </c>
    </row>
    <row r="82" spans="1:2" x14ac:dyDescent="0.25">
      <c r="A82" t="str">
        <f>IF(RawData!B79&lt;&gt;"",RawData!B79&amp;", "&amp;RawData!C79&amp;" - "&amp;RawData!A79,"")</f>
        <v/>
      </c>
      <c r="B82" t="str">
        <f t="shared" si="2"/>
        <v/>
      </c>
    </row>
    <row r="83" spans="1:2" x14ac:dyDescent="0.25">
      <c r="A83" t="str">
        <f>IF(RawData!B80&lt;&gt;"",RawData!B80&amp;", "&amp;RawData!C80&amp;" - "&amp;RawData!A80,"")</f>
        <v/>
      </c>
      <c r="B83" t="str">
        <f t="shared" si="2"/>
        <v/>
      </c>
    </row>
    <row r="84" spans="1:2" x14ac:dyDescent="0.25">
      <c r="A84" t="str">
        <f>IF(RawData!B81&lt;&gt;"",RawData!B81&amp;", "&amp;RawData!C81&amp;" - "&amp;RawData!A81,"")</f>
        <v/>
      </c>
      <c r="B84" t="str">
        <f t="shared" si="2"/>
        <v/>
      </c>
    </row>
    <row r="85" spans="1:2" x14ac:dyDescent="0.25">
      <c r="A85" t="str">
        <f>IF(RawData!B82&lt;&gt;"",RawData!B82&amp;", "&amp;RawData!C82&amp;" - "&amp;RawData!A82,"")</f>
        <v/>
      </c>
      <c r="B85" t="str">
        <f t="shared" si="2"/>
        <v/>
      </c>
    </row>
    <row r="86" spans="1:2" x14ac:dyDescent="0.25">
      <c r="A86" t="str">
        <f>IF(RawData!B83&lt;&gt;"",RawData!B83&amp;", "&amp;RawData!C83&amp;" - "&amp;RawData!A83,"")</f>
        <v/>
      </c>
      <c r="B86" t="str">
        <f t="shared" si="2"/>
        <v/>
      </c>
    </row>
    <row r="87" spans="1:2" x14ac:dyDescent="0.25">
      <c r="A87" t="str">
        <f>IF(RawData!B84&lt;&gt;"",RawData!B84&amp;", "&amp;RawData!C84&amp;" - "&amp;RawData!A84,"")</f>
        <v/>
      </c>
      <c r="B87" t="str">
        <f t="shared" si="2"/>
        <v/>
      </c>
    </row>
    <row r="88" spans="1:2" x14ac:dyDescent="0.25">
      <c r="A88" t="str">
        <f>IF(RawData!B85&lt;&gt;"",RawData!B85&amp;", "&amp;RawData!C85&amp;" - "&amp;RawData!A85,"")</f>
        <v/>
      </c>
      <c r="B88" t="str">
        <f t="shared" si="2"/>
        <v/>
      </c>
    </row>
    <row r="89" spans="1:2" x14ac:dyDescent="0.25">
      <c r="A89" t="str">
        <f>IF(RawData!B86&lt;&gt;"",RawData!B86&amp;", "&amp;RawData!C86&amp;" - "&amp;RawData!A86,"")</f>
        <v/>
      </c>
      <c r="B89" t="str">
        <f t="shared" si="2"/>
        <v/>
      </c>
    </row>
    <row r="90" spans="1:2" x14ac:dyDescent="0.25">
      <c r="A90" t="str">
        <f>IF(RawData!B87&lt;&gt;"",RawData!B87&amp;", "&amp;RawData!C87&amp;" - "&amp;RawData!A87,"")</f>
        <v/>
      </c>
      <c r="B90" t="str">
        <f t="shared" si="2"/>
        <v/>
      </c>
    </row>
    <row r="91" spans="1:2" x14ac:dyDescent="0.25">
      <c r="A91" t="str">
        <f>IF(RawData!B88&lt;&gt;"",RawData!B88&amp;", "&amp;RawData!C88&amp;" - "&amp;RawData!A88,"")</f>
        <v/>
      </c>
      <c r="B91" t="str">
        <f t="shared" si="2"/>
        <v/>
      </c>
    </row>
    <row r="92" spans="1:2" x14ac:dyDescent="0.25">
      <c r="A92" t="str">
        <f>IF(RawData!B89&lt;&gt;"",RawData!B89&amp;", "&amp;RawData!C89&amp;" - "&amp;RawData!A89,"")</f>
        <v/>
      </c>
      <c r="B92" t="str">
        <f t="shared" si="2"/>
        <v/>
      </c>
    </row>
    <row r="93" spans="1:2" x14ac:dyDescent="0.25">
      <c r="A93" t="str">
        <f>IF(RawData!B90&lt;&gt;"",RawData!B90&amp;", "&amp;RawData!C90&amp;" - "&amp;RawData!A90,"")</f>
        <v/>
      </c>
      <c r="B93" t="str">
        <f t="shared" si="2"/>
        <v/>
      </c>
    </row>
    <row r="94" spans="1:2" x14ac:dyDescent="0.25">
      <c r="A94" t="str">
        <f>IF(RawData!B91&lt;&gt;"",RawData!B91&amp;", "&amp;RawData!C91&amp;" - "&amp;RawData!A91,"")</f>
        <v/>
      </c>
      <c r="B94" t="str">
        <f t="shared" si="2"/>
        <v/>
      </c>
    </row>
    <row r="95" spans="1:2" x14ac:dyDescent="0.25">
      <c r="A95" t="str">
        <f>IF(RawData!B92&lt;&gt;"",RawData!B92&amp;", "&amp;RawData!C92&amp;" - "&amp;RawData!A92,"")</f>
        <v/>
      </c>
      <c r="B95" t="str">
        <f t="shared" si="2"/>
        <v/>
      </c>
    </row>
    <row r="96" spans="1:2" x14ac:dyDescent="0.25">
      <c r="A96" t="str">
        <f>IF(RawData!B93&lt;&gt;"",RawData!B93&amp;", "&amp;RawData!C93&amp;" - "&amp;RawData!A93,"")</f>
        <v/>
      </c>
      <c r="B96" t="str">
        <f t="shared" si="2"/>
        <v/>
      </c>
    </row>
    <row r="97" spans="1:2" x14ac:dyDescent="0.25">
      <c r="A97" t="str">
        <f>IF(RawData!B94&lt;&gt;"",RawData!B94&amp;", "&amp;RawData!C94&amp;" - "&amp;RawData!A94,"")</f>
        <v/>
      </c>
      <c r="B97" t="str">
        <f t="shared" si="2"/>
        <v/>
      </c>
    </row>
    <row r="98" spans="1:2" x14ac:dyDescent="0.25">
      <c r="A98" t="str">
        <f>IF(RawData!B95&lt;&gt;"",RawData!B95&amp;", "&amp;RawData!C95&amp;" - "&amp;RawData!A95,"")</f>
        <v/>
      </c>
      <c r="B98" t="str">
        <f t="shared" si="2"/>
        <v/>
      </c>
    </row>
    <row r="99" spans="1:2" x14ac:dyDescent="0.25">
      <c r="A99" t="str">
        <f>IF(RawData!B96&lt;&gt;"",RawData!B96&amp;", "&amp;RawData!C96&amp;" - "&amp;RawData!A96,"")</f>
        <v/>
      </c>
      <c r="B99" t="str">
        <f t="shared" si="2"/>
        <v/>
      </c>
    </row>
    <row r="100" spans="1:2" x14ac:dyDescent="0.25">
      <c r="A100" t="str">
        <f>IF(RawData!B97&lt;&gt;"",RawData!B97&amp;", "&amp;RawData!C97&amp;" - "&amp;RawData!A97,"")</f>
        <v/>
      </c>
      <c r="B100" t="str">
        <f t="shared" si="2"/>
        <v/>
      </c>
    </row>
    <row r="101" spans="1:2" x14ac:dyDescent="0.25">
      <c r="A101" t="str">
        <f>IF(RawData!B98&lt;&gt;"",RawData!B98&amp;", "&amp;RawData!C98&amp;" - "&amp;RawData!A98,"")</f>
        <v/>
      </c>
      <c r="B101" t="str">
        <f t="shared" si="2"/>
        <v/>
      </c>
    </row>
    <row r="102" spans="1:2" x14ac:dyDescent="0.25">
      <c r="A102" t="str">
        <f>IF(RawData!B99&lt;&gt;"",RawData!B99&amp;", "&amp;RawData!C99&amp;" - "&amp;RawData!A99,"")</f>
        <v/>
      </c>
      <c r="B102" t="str">
        <f t="shared" si="2"/>
        <v/>
      </c>
    </row>
    <row r="103" spans="1:2" x14ac:dyDescent="0.25">
      <c r="A103" t="str">
        <f>IF(RawData!B100&lt;&gt;"",RawData!B100&amp;", "&amp;RawData!C100&amp;" - "&amp;RawData!A100,"")</f>
        <v/>
      </c>
      <c r="B103" t="str">
        <f t="shared" si="2"/>
        <v/>
      </c>
    </row>
    <row r="104" spans="1:2" x14ac:dyDescent="0.25">
      <c r="A104" t="str">
        <f>IF(RawData!B101&lt;&gt;"",RawData!B101&amp;", "&amp;RawData!C101&amp;" - "&amp;RawData!A101,"")</f>
        <v/>
      </c>
      <c r="B104" t="str">
        <f t="shared" si="2"/>
        <v/>
      </c>
    </row>
    <row r="105" spans="1:2" x14ac:dyDescent="0.25">
      <c r="A105" t="str">
        <f>IF(RawData!B102&lt;&gt;"",RawData!B102&amp;", "&amp;RawData!C102&amp;" - "&amp;RawData!A102,"")</f>
        <v/>
      </c>
      <c r="B105" t="str">
        <f t="shared" si="2"/>
        <v/>
      </c>
    </row>
    <row r="106" spans="1:2" x14ac:dyDescent="0.25">
      <c r="A106" t="str">
        <f>IF(RawData!B103&lt;&gt;"",RawData!B103&amp;", "&amp;RawData!C103&amp;" - "&amp;RawData!A103,"")</f>
        <v/>
      </c>
      <c r="B106" t="str">
        <f t="shared" si="2"/>
        <v/>
      </c>
    </row>
    <row r="107" spans="1:2" x14ac:dyDescent="0.25">
      <c r="A107" t="str">
        <f>IF(RawData!B104&lt;&gt;"",RawData!B104&amp;", "&amp;RawData!C104&amp;" - "&amp;RawData!A104,"")</f>
        <v/>
      </c>
      <c r="B107" t="str">
        <f t="shared" si="2"/>
        <v/>
      </c>
    </row>
    <row r="108" spans="1:2" x14ac:dyDescent="0.25">
      <c r="A108" t="str">
        <f>IF(RawData!B105&lt;&gt;"",RawData!B105&amp;", "&amp;RawData!C105&amp;" - "&amp;RawData!A105,"")</f>
        <v/>
      </c>
      <c r="B108" t="str">
        <f t="shared" si="2"/>
        <v/>
      </c>
    </row>
    <row r="109" spans="1:2" x14ac:dyDescent="0.25">
      <c r="A109" t="str">
        <f>IF(RawData!B106&lt;&gt;"",RawData!B106&amp;", "&amp;RawData!C106&amp;" - "&amp;RawData!A106,"")</f>
        <v/>
      </c>
      <c r="B109" t="str">
        <f t="shared" si="2"/>
        <v/>
      </c>
    </row>
    <row r="110" spans="1:2" x14ac:dyDescent="0.25">
      <c r="A110" t="str">
        <f>IF(RawData!B107&lt;&gt;"",RawData!B107&amp;", "&amp;RawData!C107&amp;" - "&amp;RawData!A107,"")</f>
        <v/>
      </c>
      <c r="B110" t="str">
        <f t="shared" si="2"/>
        <v/>
      </c>
    </row>
    <row r="111" spans="1:2" x14ac:dyDescent="0.25">
      <c r="A111" t="str">
        <f>IF(RawData!B108&lt;&gt;"",RawData!B108&amp;", "&amp;RawData!C108&amp;" - "&amp;RawData!A108,"")</f>
        <v/>
      </c>
      <c r="B111" t="str">
        <f t="shared" si="2"/>
        <v/>
      </c>
    </row>
    <row r="112" spans="1:2" x14ac:dyDescent="0.25">
      <c r="A112" t="str">
        <f>IF(RawData!B109&lt;&gt;"",RawData!B109&amp;", "&amp;RawData!C109&amp;" - "&amp;RawData!A109,"")</f>
        <v/>
      </c>
      <c r="B112" t="str">
        <f t="shared" si="2"/>
        <v/>
      </c>
    </row>
    <row r="113" spans="1:2" x14ac:dyDescent="0.25">
      <c r="A113" t="str">
        <f>IF(RawData!B110&lt;&gt;"",RawData!B110&amp;", "&amp;RawData!C110&amp;" - "&amp;RawData!A110,"")</f>
        <v/>
      </c>
      <c r="B113" t="str">
        <f t="shared" si="2"/>
        <v/>
      </c>
    </row>
    <row r="114" spans="1:2" x14ac:dyDescent="0.25">
      <c r="A114" t="str">
        <f>IF(RawData!B111&lt;&gt;"",RawData!B111&amp;", "&amp;RawData!C111&amp;" - "&amp;RawData!A111,"")</f>
        <v/>
      </c>
      <c r="B114" t="str">
        <f t="shared" si="2"/>
        <v/>
      </c>
    </row>
    <row r="115" spans="1:2" x14ac:dyDescent="0.25">
      <c r="A115" t="str">
        <f>IF(RawData!B112&lt;&gt;"",RawData!B112&amp;", "&amp;RawData!C112&amp;" - "&amp;RawData!A112,"")</f>
        <v/>
      </c>
      <c r="B115" t="str">
        <f t="shared" si="2"/>
        <v/>
      </c>
    </row>
    <row r="116" spans="1:2" x14ac:dyDescent="0.25">
      <c r="A116" t="str">
        <f>IF(RawData!B113&lt;&gt;"",RawData!B113&amp;", "&amp;RawData!C113&amp;" - "&amp;RawData!A113,"")</f>
        <v/>
      </c>
      <c r="B116" t="str">
        <f t="shared" si="2"/>
        <v/>
      </c>
    </row>
    <row r="117" spans="1:2" x14ac:dyDescent="0.25">
      <c r="A117" t="str">
        <f>IF(RawData!B114&lt;&gt;"",RawData!B114&amp;", "&amp;RawData!C114&amp;" - "&amp;RawData!A114,"")</f>
        <v/>
      </c>
      <c r="B117" t="str">
        <f t="shared" si="2"/>
        <v/>
      </c>
    </row>
    <row r="118" spans="1:2" x14ac:dyDescent="0.25">
      <c r="A118" t="str">
        <f>IF(RawData!B115&lt;&gt;"",RawData!B115&amp;", "&amp;RawData!C115&amp;" - "&amp;RawData!A115,"")</f>
        <v/>
      </c>
      <c r="B118" t="str">
        <f t="shared" si="2"/>
        <v/>
      </c>
    </row>
    <row r="119" spans="1:2" x14ac:dyDescent="0.25">
      <c r="A119" t="str">
        <f>IF(RawData!B116&lt;&gt;"",RawData!B116&amp;", "&amp;RawData!C116&amp;" - "&amp;RawData!A116,"")</f>
        <v/>
      </c>
      <c r="B119" t="str">
        <f t="shared" si="2"/>
        <v/>
      </c>
    </row>
    <row r="120" spans="1:2" x14ac:dyDescent="0.25">
      <c r="A120" t="str">
        <f>IF(RawData!B117&lt;&gt;"",RawData!B117&amp;", "&amp;RawData!C117&amp;" - "&amp;RawData!A117,"")</f>
        <v/>
      </c>
      <c r="B120" t="str">
        <f t="shared" si="2"/>
        <v/>
      </c>
    </row>
    <row r="121" spans="1:2" x14ac:dyDescent="0.25">
      <c r="A121" t="str">
        <f>IF(RawData!B118&lt;&gt;"",RawData!B118&amp;", "&amp;RawData!C118&amp;" - "&amp;RawData!A118,"")</f>
        <v/>
      </c>
      <c r="B121" t="str">
        <f t="shared" si="2"/>
        <v/>
      </c>
    </row>
    <row r="122" spans="1:2" x14ac:dyDescent="0.25">
      <c r="A122" t="str">
        <f>IF(RawData!B119&lt;&gt;"",RawData!B119&amp;", "&amp;RawData!C119&amp;" - "&amp;RawData!A119,"")</f>
        <v/>
      </c>
      <c r="B122" t="str">
        <f t="shared" si="2"/>
        <v/>
      </c>
    </row>
    <row r="123" spans="1:2" x14ac:dyDescent="0.25">
      <c r="A123" t="str">
        <f>IF(RawData!B120&lt;&gt;"",RawData!B120&amp;", "&amp;RawData!C120&amp;" - "&amp;RawData!A120,"")</f>
        <v/>
      </c>
      <c r="B123" t="str">
        <f t="shared" si="2"/>
        <v/>
      </c>
    </row>
    <row r="124" spans="1:2" x14ac:dyDescent="0.25">
      <c r="A124" t="str">
        <f>IF(RawData!B121&lt;&gt;"",RawData!B121&amp;", "&amp;RawData!C121&amp;" - "&amp;RawData!A121,"")</f>
        <v/>
      </c>
      <c r="B124" t="str">
        <f t="shared" si="2"/>
        <v/>
      </c>
    </row>
    <row r="125" spans="1:2" x14ac:dyDescent="0.25">
      <c r="A125" t="str">
        <f>IF(RawData!B122&lt;&gt;"",RawData!B122&amp;", "&amp;RawData!C122&amp;" - "&amp;RawData!A122,"")</f>
        <v/>
      </c>
      <c r="B125" t="str">
        <f t="shared" si="2"/>
        <v/>
      </c>
    </row>
    <row r="126" spans="1:2" x14ac:dyDescent="0.25">
      <c r="A126" t="str">
        <f>IF(RawData!B123&lt;&gt;"",RawData!B123&amp;", "&amp;RawData!C123&amp;" - "&amp;RawData!A123,"")</f>
        <v/>
      </c>
      <c r="B126" t="str">
        <f t="shared" si="2"/>
        <v/>
      </c>
    </row>
    <row r="127" spans="1:2" x14ac:dyDescent="0.25">
      <c r="A127" t="str">
        <f>IF(RawData!B124&lt;&gt;"",RawData!B124&amp;", "&amp;RawData!C124&amp;" - "&amp;RawData!A124,"")</f>
        <v/>
      </c>
      <c r="B127" t="str">
        <f t="shared" si="2"/>
        <v/>
      </c>
    </row>
    <row r="128" spans="1:2" x14ac:dyDescent="0.25">
      <c r="A128" t="str">
        <f>IF(RawData!B125&lt;&gt;"",RawData!B125&amp;", "&amp;RawData!C125&amp;" - "&amp;RawData!A125,"")</f>
        <v/>
      </c>
      <c r="B128" t="str">
        <f t="shared" si="2"/>
        <v/>
      </c>
    </row>
    <row r="129" spans="1:2" x14ac:dyDescent="0.25">
      <c r="A129" t="str">
        <f>IF(RawData!B126&lt;&gt;"",RawData!B126&amp;", "&amp;RawData!C126&amp;" - "&amp;RawData!A126,"")</f>
        <v/>
      </c>
      <c r="B129" t="str">
        <f t="shared" si="2"/>
        <v/>
      </c>
    </row>
    <row r="130" spans="1:2" x14ac:dyDescent="0.25">
      <c r="A130" t="str">
        <f>IF(RawData!B127&lt;&gt;"",RawData!B127&amp;", "&amp;RawData!C127&amp;" - "&amp;RawData!A127,"")</f>
        <v/>
      </c>
      <c r="B130" t="str">
        <f t="shared" si="2"/>
        <v/>
      </c>
    </row>
    <row r="131" spans="1:2" x14ac:dyDescent="0.25">
      <c r="A131" t="str">
        <f>IF(RawData!B128&lt;&gt;"",RawData!B128&amp;", "&amp;RawData!C128&amp;" - "&amp;RawData!A128,"")</f>
        <v/>
      </c>
      <c r="B131" t="str">
        <f t="shared" si="2"/>
        <v/>
      </c>
    </row>
    <row r="132" spans="1:2" x14ac:dyDescent="0.25">
      <c r="A132" t="str">
        <f>IF(RawData!B129&lt;&gt;"",RawData!B129&amp;", "&amp;RawData!C129&amp;" - "&amp;RawData!A129,"")</f>
        <v/>
      </c>
      <c r="B132" t="str">
        <f t="shared" si="2"/>
        <v/>
      </c>
    </row>
    <row r="133" spans="1:2" x14ac:dyDescent="0.25">
      <c r="A133" t="str">
        <f>IF(RawData!B130&lt;&gt;"",RawData!B130&amp;", "&amp;RawData!C130&amp;" - "&amp;RawData!A130,"")</f>
        <v/>
      </c>
      <c r="B133" t="str">
        <f t="shared" si="2"/>
        <v/>
      </c>
    </row>
    <row r="134" spans="1:2" x14ac:dyDescent="0.25">
      <c r="A134" t="str">
        <f>IF(RawData!B131&lt;&gt;"",RawData!B131&amp;", "&amp;RawData!C131&amp;" - "&amp;RawData!A131,"")</f>
        <v/>
      </c>
      <c r="B134" t="str">
        <f t="shared" si="2"/>
        <v/>
      </c>
    </row>
    <row r="135" spans="1:2" x14ac:dyDescent="0.25">
      <c r="A135" t="str">
        <f>IF(RawData!B132&lt;&gt;"",RawData!B132&amp;", "&amp;RawData!C132&amp;" - "&amp;RawData!A132,"")</f>
        <v/>
      </c>
      <c r="B135" t="str">
        <f t="shared" ref="B135:B198" si="3">IF(A135&lt;&gt;"",B134+1,"")</f>
        <v/>
      </c>
    </row>
    <row r="136" spans="1:2" x14ac:dyDescent="0.25">
      <c r="A136" t="str">
        <f>IF(RawData!B133&lt;&gt;"",RawData!B133&amp;", "&amp;RawData!C133&amp;" - "&amp;RawData!A133,"")</f>
        <v/>
      </c>
      <c r="B136" t="str">
        <f t="shared" si="3"/>
        <v/>
      </c>
    </row>
    <row r="137" spans="1:2" x14ac:dyDescent="0.25">
      <c r="A137" t="str">
        <f>IF(RawData!B134&lt;&gt;"",RawData!B134&amp;", "&amp;RawData!C134&amp;" - "&amp;RawData!A134,"")</f>
        <v/>
      </c>
      <c r="B137" t="str">
        <f t="shared" si="3"/>
        <v/>
      </c>
    </row>
    <row r="138" spans="1:2" x14ac:dyDescent="0.25">
      <c r="A138" t="str">
        <f>IF(RawData!B135&lt;&gt;"",RawData!B135&amp;", "&amp;RawData!C135&amp;" - "&amp;RawData!A135,"")</f>
        <v/>
      </c>
      <c r="B138" t="str">
        <f t="shared" si="3"/>
        <v/>
      </c>
    </row>
    <row r="139" spans="1:2" x14ac:dyDescent="0.25">
      <c r="A139" t="str">
        <f>IF(RawData!B136&lt;&gt;"",RawData!B136&amp;", "&amp;RawData!C136&amp;" - "&amp;RawData!A136,"")</f>
        <v/>
      </c>
      <c r="B139" t="str">
        <f t="shared" si="3"/>
        <v/>
      </c>
    </row>
    <row r="140" spans="1:2" x14ac:dyDescent="0.25">
      <c r="A140" t="str">
        <f>IF(RawData!B137&lt;&gt;"",RawData!B137&amp;", "&amp;RawData!C137&amp;" - "&amp;RawData!A137,"")</f>
        <v/>
      </c>
      <c r="B140" t="str">
        <f t="shared" si="3"/>
        <v/>
      </c>
    </row>
    <row r="141" spans="1:2" x14ac:dyDescent="0.25">
      <c r="A141" t="str">
        <f>IF(RawData!B138&lt;&gt;"",RawData!B138&amp;", "&amp;RawData!C138&amp;" - "&amp;RawData!A138,"")</f>
        <v/>
      </c>
      <c r="B141" t="str">
        <f t="shared" si="3"/>
        <v/>
      </c>
    </row>
    <row r="142" spans="1:2" x14ac:dyDescent="0.25">
      <c r="A142" t="str">
        <f>IF(RawData!B139&lt;&gt;"",RawData!B139&amp;", "&amp;RawData!C139&amp;" - "&amp;RawData!A139,"")</f>
        <v/>
      </c>
      <c r="B142" t="str">
        <f t="shared" si="3"/>
        <v/>
      </c>
    </row>
    <row r="143" spans="1:2" x14ac:dyDescent="0.25">
      <c r="A143" t="str">
        <f>IF(RawData!B140&lt;&gt;"",RawData!B140&amp;", "&amp;RawData!C140&amp;" - "&amp;RawData!A140,"")</f>
        <v/>
      </c>
      <c r="B143" t="str">
        <f t="shared" si="3"/>
        <v/>
      </c>
    </row>
    <row r="144" spans="1:2" x14ac:dyDescent="0.25">
      <c r="A144" t="str">
        <f>IF(RawData!B141&lt;&gt;"",RawData!B141&amp;", "&amp;RawData!C141&amp;" - "&amp;RawData!A141,"")</f>
        <v/>
      </c>
      <c r="B144" t="str">
        <f t="shared" si="3"/>
        <v/>
      </c>
    </row>
    <row r="145" spans="1:2" x14ac:dyDescent="0.25">
      <c r="A145" t="str">
        <f>IF(RawData!B142&lt;&gt;"",RawData!B142&amp;", "&amp;RawData!C142&amp;" - "&amp;RawData!A142,"")</f>
        <v/>
      </c>
      <c r="B145" t="str">
        <f t="shared" si="3"/>
        <v/>
      </c>
    </row>
    <row r="146" spans="1:2" x14ac:dyDescent="0.25">
      <c r="A146" t="str">
        <f>IF(RawData!B143&lt;&gt;"",RawData!B143&amp;", "&amp;RawData!C143&amp;" - "&amp;RawData!A143,"")</f>
        <v/>
      </c>
      <c r="B146" t="str">
        <f t="shared" si="3"/>
        <v/>
      </c>
    </row>
    <row r="147" spans="1:2" x14ac:dyDescent="0.25">
      <c r="A147" t="str">
        <f>IF(RawData!B144&lt;&gt;"",RawData!B144&amp;", "&amp;RawData!C144&amp;" - "&amp;RawData!A144,"")</f>
        <v/>
      </c>
      <c r="B147" t="str">
        <f t="shared" si="3"/>
        <v/>
      </c>
    </row>
    <row r="148" spans="1:2" x14ac:dyDescent="0.25">
      <c r="A148" t="str">
        <f>IF(RawData!B145&lt;&gt;"",RawData!B145&amp;", "&amp;RawData!C145&amp;" - "&amp;RawData!A145,"")</f>
        <v/>
      </c>
      <c r="B148" t="str">
        <f t="shared" si="3"/>
        <v/>
      </c>
    </row>
    <row r="149" spans="1:2" x14ac:dyDescent="0.25">
      <c r="A149" t="str">
        <f>IF(RawData!B146&lt;&gt;"",RawData!B146&amp;", "&amp;RawData!C146&amp;" - "&amp;RawData!A146,"")</f>
        <v/>
      </c>
      <c r="B149" t="str">
        <f t="shared" si="3"/>
        <v/>
      </c>
    </row>
    <row r="150" spans="1:2" x14ac:dyDescent="0.25">
      <c r="A150" t="str">
        <f>IF(RawData!B147&lt;&gt;"",RawData!B147&amp;", "&amp;RawData!C147&amp;" - "&amp;RawData!A147,"")</f>
        <v/>
      </c>
      <c r="B150" t="str">
        <f t="shared" si="3"/>
        <v/>
      </c>
    </row>
    <row r="151" spans="1:2" x14ac:dyDescent="0.25">
      <c r="A151" t="str">
        <f>IF(RawData!B148&lt;&gt;"",RawData!B148&amp;", "&amp;RawData!C148&amp;" - "&amp;RawData!A148,"")</f>
        <v/>
      </c>
      <c r="B151" t="str">
        <f t="shared" si="3"/>
        <v/>
      </c>
    </row>
    <row r="152" spans="1:2" x14ac:dyDescent="0.25">
      <c r="A152" t="str">
        <f>IF(RawData!B149&lt;&gt;"",RawData!B149&amp;", "&amp;RawData!C149&amp;" - "&amp;RawData!A149,"")</f>
        <v/>
      </c>
      <c r="B152" t="str">
        <f t="shared" si="3"/>
        <v/>
      </c>
    </row>
    <row r="153" spans="1:2" x14ac:dyDescent="0.25">
      <c r="A153" t="str">
        <f>IF(RawData!B150&lt;&gt;"",RawData!B150&amp;", "&amp;RawData!C150&amp;" - "&amp;RawData!A150,"")</f>
        <v/>
      </c>
      <c r="B153" t="str">
        <f t="shared" si="3"/>
        <v/>
      </c>
    </row>
    <row r="154" spans="1:2" x14ac:dyDescent="0.25">
      <c r="A154" t="str">
        <f>IF(RawData!B151&lt;&gt;"",RawData!B151&amp;", "&amp;RawData!C151&amp;" - "&amp;RawData!A151,"")</f>
        <v/>
      </c>
      <c r="B154" t="str">
        <f t="shared" si="3"/>
        <v/>
      </c>
    </row>
    <row r="155" spans="1:2" x14ac:dyDescent="0.25">
      <c r="A155" t="str">
        <f>IF(RawData!B152&lt;&gt;"",RawData!B152&amp;", "&amp;RawData!C152&amp;" - "&amp;RawData!A152,"")</f>
        <v/>
      </c>
      <c r="B155" t="str">
        <f t="shared" si="3"/>
        <v/>
      </c>
    </row>
    <row r="156" spans="1:2" x14ac:dyDescent="0.25">
      <c r="A156" t="str">
        <f>IF(RawData!B153&lt;&gt;"",RawData!B153&amp;", "&amp;RawData!C153&amp;" - "&amp;RawData!A153,"")</f>
        <v/>
      </c>
      <c r="B156" t="str">
        <f t="shared" si="3"/>
        <v/>
      </c>
    </row>
    <row r="157" spans="1:2" x14ac:dyDescent="0.25">
      <c r="A157" t="str">
        <f>IF(RawData!B154&lt;&gt;"",RawData!B154&amp;", "&amp;RawData!C154&amp;" - "&amp;RawData!A154,"")</f>
        <v/>
      </c>
      <c r="B157" t="str">
        <f t="shared" si="3"/>
        <v/>
      </c>
    </row>
    <row r="158" spans="1:2" x14ac:dyDescent="0.25">
      <c r="A158" t="str">
        <f>IF(RawData!B155&lt;&gt;"",RawData!B155&amp;", "&amp;RawData!C155&amp;" - "&amp;RawData!A155,"")</f>
        <v/>
      </c>
      <c r="B158" t="str">
        <f t="shared" si="3"/>
        <v/>
      </c>
    </row>
    <row r="159" spans="1:2" x14ac:dyDescent="0.25">
      <c r="A159" t="str">
        <f>IF(RawData!B156&lt;&gt;"",RawData!B156&amp;", "&amp;RawData!C156&amp;" - "&amp;RawData!A156,"")</f>
        <v/>
      </c>
      <c r="B159" t="str">
        <f t="shared" si="3"/>
        <v/>
      </c>
    </row>
    <row r="160" spans="1:2" x14ac:dyDescent="0.25">
      <c r="A160" t="str">
        <f>IF(RawData!B157&lt;&gt;"",RawData!B157&amp;", "&amp;RawData!C157&amp;" - "&amp;RawData!A157,"")</f>
        <v/>
      </c>
      <c r="B160" t="str">
        <f t="shared" si="3"/>
        <v/>
      </c>
    </row>
    <row r="161" spans="1:2" x14ac:dyDescent="0.25">
      <c r="A161" t="str">
        <f>IF(RawData!B158&lt;&gt;"",RawData!B158&amp;", "&amp;RawData!C158&amp;" - "&amp;RawData!A158,"")</f>
        <v/>
      </c>
      <c r="B161" t="str">
        <f t="shared" si="3"/>
        <v/>
      </c>
    </row>
    <row r="162" spans="1:2" x14ac:dyDescent="0.25">
      <c r="A162" t="str">
        <f>IF(RawData!B159&lt;&gt;"",RawData!B159&amp;", "&amp;RawData!C159&amp;" - "&amp;RawData!A159,"")</f>
        <v/>
      </c>
      <c r="B162" t="str">
        <f t="shared" si="3"/>
        <v/>
      </c>
    </row>
    <row r="163" spans="1:2" x14ac:dyDescent="0.25">
      <c r="A163" t="str">
        <f>IF(RawData!B160&lt;&gt;"",RawData!B160&amp;", "&amp;RawData!C160&amp;" - "&amp;RawData!A160,"")</f>
        <v/>
      </c>
      <c r="B163" t="str">
        <f t="shared" si="3"/>
        <v/>
      </c>
    </row>
    <row r="164" spans="1:2" x14ac:dyDescent="0.25">
      <c r="A164" t="str">
        <f>IF(RawData!B161&lt;&gt;"",RawData!B161&amp;", "&amp;RawData!C161&amp;" - "&amp;RawData!A161,"")</f>
        <v/>
      </c>
      <c r="B164" t="str">
        <f t="shared" si="3"/>
        <v/>
      </c>
    </row>
    <row r="165" spans="1:2" x14ac:dyDescent="0.25">
      <c r="A165" t="str">
        <f>IF(RawData!B162&lt;&gt;"",RawData!B162&amp;", "&amp;RawData!C162&amp;" - "&amp;RawData!A162,"")</f>
        <v/>
      </c>
      <c r="B165" t="str">
        <f t="shared" si="3"/>
        <v/>
      </c>
    </row>
    <row r="166" spans="1:2" x14ac:dyDescent="0.25">
      <c r="A166" t="str">
        <f>IF(RawData!B163&lt;&gt;"",RawData!B163&amp;", "&amp;RawData!C163&amp;" - "&amp;RawData!A163,"")</f>
        <v/>
      </c>
      <c r="B166" t="str">
        <f t="shared" si="3"/>
        <v/>
      </c>
    </row>
    <row r="167" spans="1:2" x14ac:dyDescent="0.25">
      <c r="A167" t="str">
        <f>IF(RawData!B164&lt;&gt;"",RawData!B164&amp;", "&amp;RawData!C164&amp;" - "&amp;RawData!A164,"")</f>
        <v/>
      </c>
      <c r="B167" t="str">
        <f t="shared" si="3"/>
        <v/>
      </c>
    </row>
    <row r="168" spans="1:2" x14ac:dyDescent="0.25">
      <c r="A168" t="str">
        <f>IF(RawData!B165&lt;&gt;"",RawData!B165&amp;", "&amp;RawData!C165&amp;" - "&amp;RawData!A165,"")</f>
        <v/>
      </c>
      <c r="B168" t="str">
        <f t="shared" si="3"/>
        <v/>
      </c>
    </row>
    <row r="169" spans="1:2" x14ac:dyDescent="0.25">
      <c r="A169" t="str">
        <f>IF(RawData!B166&lt;&gt;"",RawData!B166&amp;", "&amp;RawData!C166&amp;" - "&amp;RawData!A166,"")</f>
        <v/>
      </c>
      <c r="B169" t="str">
        <f t="shared" si="3"/>
        <v/>
      </c>
    </row>
    <row r="170" spans="1:2" x14ac:dyDescent="0.25">
      <c r="A170" t="str">
        <f>IF(RawData!B167&lt;&gt;"",RawData!B167&amp;", "&amp;RawData!C167&amp;" - "&amp;RawData!A167,"")</f>
        <v/>
      </c>
      <c r="B170" t="str">
        <f t="shared" si="3"/>
        <v/>
      </c>
    </row>
    <row r="171" spans="1:2" x14ac:dyDescent="0.25">
      <c r="A171" t="str">
        <f>IF(RawData!B168&lt;&gt;"",RawData!B168&amp;", "&amp;RawData!C168&amp;" - "&amp;RawData!A168,"")</f>
        <v/>
      </c>
      <c r="B171" t="str">
        <f t="shared" si="3"/>
        <v/>
      </c>
    </row>
    <row r="172" spans="1:2" x14ac:dyDescent="0.25">
      <c r="A172" t="str">
        <f>IF(RawData!B169&lt;&gt;"",RawData!B169&amp;", "&amp;RawData!C169&amp;" - "&amp;RawData!A169,"")</f>
        <v/>
      </c>
      <c r="B172" t="str">
        <f t="shared" si="3"/>
        <v/>
      </c>
    </row>
    <row r="173" spans="1:2" x14ac:dyDescent="0.25">
      <c r="A173" t="str">
        <f>IF(RawData!B170&lt;&gt;"",RawData!B170&amp;", "&amp;RawData!C170&amp;" - "&amp;RawData!A170,"")</f>
        <v/>
      </c>
      <c r="B173" t="str">
        <f t="shared" si="3"/>
        <v/>
      </c>
    </row>
    <row r="174" spans="1:2" x14ac:dyDescent="0.25">
      <c r="A174" t="str">
        <f>IF(RawData!B171&lt;&gt;"",RawData!B171&amp;", "&amp;RawData!C171&amp;" - "&amp;RawData!A171,"")</f>
        <v/>
      </c>
      <c r="B174" t="str">
        <f t="shared" si="3"/>
        <v/>
      </c>
    </row>
    <row r="175" spans="1:2" x14ac:dyDescent="0.25">
      <c r="A175" t="str">
        <f>IF(RawData!B172&lt;&gt;"",RawData!B172&amp;", "&amp;RawData!C172&amp;" - "&amp;RawData!A172,"")</f>
        <v/>
      </c>
      <c r="B175" t="str">
        <f t="shared" si="3"/>
        <v/>
      </c>
    </row>
    <row r="176" spans="1:2" x14ac:dyDescent="0.25">
      <c r="A176" t="str">
        <f>IF(RawData!B173&lt;&gt;"",RawData!B173&amp;", "&amp;RawData!C173&amp;" - "&amp;RawData!A173,"")</f>
        <v/>
      </c>
      <c r="B176" t="str">
        <f t="shared" si="3"/>
        <v/>
      </c>
    </row>
    <row r="177" spans="1:2" x14ac:dyDescent="0.25">
      <c r="A177" t="str">
        <f>IF(RawData!B174&lt;&gt;"",RawData!B174&amp;", "&amp;RawData!C174&amp;" - "&amp;RawData!A174,"")</f>
        <v/>
      </c>
      <c r="B177" t="str">
        <f t="shared" si="3"/>
        <v/>
      </c>
    </row>
    <row r="178" spans="1:2" x14ac:dyDescent="0.25">
      <c r="A178" t="str">
        <f>IF(RawData!B175&lt;&gt;"",RawData!B175&amp;", "&amp;RawData!C175&amp;" - "&amp;RawData!A175,"")</f>
        <v/>
      </c>
      <c r="B178" t="str">
        <f t="shared" si="3"/>
        <v/>
      </c>
    </row>
    <row r="179" spans="1:2" x14ac:dyDescent="0.25">
      <c r="A179" t="str">
        <f>IF(RawData!B176&lt;&gt;"",RawData!B176&amp;", "&amp;RawData!C176&amp;" - "&amp;RawData!A176,"")</f>
        <v/>
      </c>
      <c r="B179" t="str">
        <f t="shared" si="3"/>
        <v/>
      </c>
    </row>
    <row r="180" spans="1:2" x14ac:dyDescent="0.25">
      <c r="A180" t="str">
        <f>IF(RawData!B177&lt;&gt;"",RawData!B177&amp;", "&amp;RawData!C177&amp;" - "&amp;RawData!A177,"")</f>
        <v/>
      </c>
      <c r="B180" t="str">
        <f t="shared" si="3"/>
        <v/>
      </c>
    </row>
    <row r="181" spans="1:2" x14ac:dyDescent="0.25">
      <c r="A181" t="str">
        <f>IF(RawData!B178&lt;&gt;"",RawData!B178&amp;", "&amp;RawData!C178&amp;" - "&amp;RawData!A178,"")</f>
        <v/>
      </c>
      <c r="B181" t="str">
        <f t="shared" si="3"/>
        <v/>
      </c>
    </row>
    <row r="182" spans="1:2" x14ac:dyDescent="0.25">
      <c r="A182" t="str">
        <f>IF(RawData!B179&lt;&gt;"",RawData!B179&amp;", "&amp;RawData!C179&amp;" - "&amp;RawData!A179,"")</f>
        <v/>
      </c>
      <c r="B182" t="str">
        <f t="shared" si="3"/>
        <v/>
      </c>
    </row>
    <row r="183" spans="1:2" x14ac:dyDescent="0.25">
      <c r="A183" t="str">
        <f>IF(RawData!B180&lt;&gt;"",RawData!B180&amp;", "&amp;RawData!C180&amp;" - "&amp;RawData!A180,"")</f>
        <v/>
      </c>
      <c r="B183" t="str">
        <f t="shared" si="3"/>
        <v/>
      </c>
    </row>
    <row r="184" spans="1:2" x14ac:dyDescent="0.25">
      <c r="A184" t="str">
        <f>IF(RawData!B181&lt;&gt;"",RawData!B181&amp;", "&amp;RawData!C181&amp;" - "&amp;RawData!A181,"")</f>
        <v/>
      </c>
      <c r="B184" t="str">
        <f t="shared" si="3"/>
        <v/>
      </c>
    </row>
    <row r="185" spans="1:2" x14ac:dyDescent="0.25">
      <c r="A185" t="str">
        <f>IF(RawData!B182&lt;&gt;"",RawData!B182&amp;", "&amp;RawData!C182&amp;" - "&amp;RawData!A182,"")</f>
        <v/>
      </c>
      <c r="B185" t="str">
        <f t="shared" si="3"/>
        <v/>
      </c>
    </row>
    <row r="186" spans="1:2" x14ac:dyDescent="0.25">
      <c r="A186" t="str">
        <f>IF(RawData!B183&lt;&gt;"",RawData!B183&amp;", "&amp;RawData!C183&amp;" - "&amp;RawData!A183,"")</f>
        <v/>
      </c>
      <c r="B186" t="str">
        <f t="shared" si="3"/>
        <v/>
      </c>
    </row>
    <row r="187" spans="1:2" x14ac:dyDescent="0.25">
      <c r="A187" t="str">
        <f>IF(RawData!B184&lt;&gt;"",RawData!B184&amp;", "&amp;RawData!C184&amp;" - "&amp;RawData!A184,"")</f>
        <v/>
      </c>
      <c r="B187" t="str">
        <f t="shared" si="3"/>
        <v/>
      </c>
    </row>
    <row r="188" spans="1:2" x14ac:dyDescent="0.25">
      <c r="A188" t="str">
        <f>IF(RawData!B185&lt;&gt;"",RawData!B185&amp;", "&amp;RawData!C185&amp;" - "&amp;RawData!A185,"")</f>
        <v/>
      </c>
      <c r="B188" t="str">
        <f t="shared" si="3"/>
        <v/>
      </c>
    </row>
    <row r="189" spans="1:2" x14ac:dyDescent="0.25">
      <c r="A189" t="str">
        <f>IF(RawData!B186&lt;&gt;"",RawData!B186&amp;", "&amp;RawData!C186&amp;" - "&amp;RawData!A186,"")</f>
        <v/>
      </c>
      <c r="B189" t="str">
        <f t="shared" si="3"/>
        <v/>
      </c>
    </row>
    <row r="190" spans="1:2" x14ac:dyDescent="0.25">
      <c r="A190" t="str">
        <f>IF(RawData!B187&lt;&gt;"",RawData!B187&amp;", "&amp;RawData!C187&amp;" - "&amp;RawData!A187,"")</f>
        <v/>
      </c>
      <c r="B190" t="str">
        <f t="shared" si="3"/>
        <v/>
      </c>
    </row>
    <row r="191" spans="1:2" x14ac:dyDescent="0.25">
      <c r="A191" t="str">
        <f>IF(RawData!B188&lt;&gt;"",RawData!B188&amp;", "&amp;RawData!C188&amp;" - "&amp;RawData!A188,"")</f>
        <v/>
      </c>
      <c r="B191" t="str">
        <f t="shared" si="3"/>
        <v/>
      </c>
    </row>
    <row r="192" spans="1:2" x14ac:dyDescent="0.25">
      <c r="A192" t="str">
        <f>IF(RawData!B189&lt;&gt;"",RawData!B189&amp;", "&amp;RawData!C189&amp;" - "&amp;RawData!A189,"")</f>
        <v/>
      </c>
      <c r="B192" t="str">
        <f t="shared" si="3"/>
        <v/>
      </c>
    </row>
    <row r="193" spans="1:2" x14ac:dyDescent="0.25">
      <c r="A193" t="str">
        <f>IF(RawData!B190&lt;&gt;"",RawData!B190&amp;", "&amp;RawData!C190&amp;" - "&amp;RawData!A190,"")</f>
        <v/>
      </c>
      <c r="B193" t="str">
        <f t="shared" si="3"/>
        <v/>
      </c>
    </row>
    <row r="194" spans="1:2" x14ac:dyDescent="0.25">
      <c r="A194" t="str">
        <f>IF(RawData!B191&lt;&gt;"",RawData!B191&amp;", "&amp;RawData!C191&amp;" - "&amp;RawData!A191,"")</f>
        <v/>
      </c>
      <c r="B194" t="str">
        <f t="shared" si="3"/>
        <v/>
      </c>
    </row>
    <row r="195" spans="1:2" x14ac:dyDescent="0.25">
      <c r="A195" t="str">
        <f>IF(RawData!B192&lt;&gt;"",RawData!B192&amp;", "&amp;RawData!C192&amp;" - "&amp;RawData!A192,"")</f>
        <v/>
      </c>
      <c r="B195" t="str">
        <f t="shared" si="3"/>
        <v/>
      </c>
    </row>
    <row r="196" spans="1:2" x14ac:dyDescent="0.25">
      <c r="A196" t="str">
        <f>IF(RawData!B193&lt;&gt;"",RawData!B193&amp;", "&amp;RawData!C193&amp;" - "&amp;RawData!A193,"")</f>
        <v/>
      </c>
      <c r="B196" t="str">
        <f t="shared" si="3"/>
        <v/>
      </c>
    </row>
    <row r="197" spans="1:2" x14ac:dyDescent="0.25">
      <c r="A197" t="str">
        <f>IF(RawData!B194&lt;&gt;"",RawData!B194&amp;", "&amp;RawData!C194&amp;" - "&amp;RawData!A194,"")</f>
        <v/>
      </c>
      <c r="B197" t="str">
        <f t="shared" si="3"/>
        <v/>
      </c>
    </row>
    <row r="198" spans="1:2" x14ac:dyDescent="0.25">
      <c r="A198" t="str">
        <f>IF(RawData!B195&lt;&gt;"",RawData!B195&amp;", "&amp;RawData!C195&amp;" - "&amp;RawData!A195,"")</f>
        <v/>
      </c>
      <c r="B198" t="str">
        <f t="shared" si="3"/>
        <v/>
      </c>
    </row>
    <row r="199" spans="1:2" x14ac:dyDescent="0.25">
      <c r="A199" t="str">
        <f>IF(RawData!B196&lt;&gt;"",RawData!B196&amp;", "&amp;RawData!C196&amp;" - "&amp;RawData!A196,"")</f>
        <v/>
      </c>
      <c r="B199" t="str">
        <f t="shared" ref="B199:B262" si="4">IF(A199&lt;&gt;"",B198+1,"")</f>
        <v/>
      </c>
    </row>
    <row r="200" spans="1:2" x14ac:dyDescent="0.25">
      <c r="A200" t="str">
        <f>IF(RawData!B197&lt;&gt;"",RawData!B197&amp;", "&amp;RawData!C197&amp;" - "&amp;RawData!A197,"")</f>
        <v/>
      </c>
      <c r="B200" t="str">
        <f t="shared" si="4"/>
        <v/>
      </c>
    </row>
    <row r="201" spans="1:2" x14ac:dyDescent="0.25">
      <c r="A201" t="str">
        <f>IF(RawData!B198&lt;&gt;"",RawData!B198&amp;", "&amp;RawData!C198&amp;" - "&amp;RawData!A198,"")</f>
        <v/>
      </c>
      <c r="B201" t="str">
        <f t="shared" si="4"/>
        <v/>
      </c>
    </row>
    <row r="202" spans="1:2" x14ac:dyDescent="0.25">
      <c r="A202" t="str">
        <f>IF(RawData!B199&lt;&gt;"",RawData!B199&amp;", "&amp;RawData!C199&amp;" - "&amp;RawData!A199,"")</f>
        <v/>
      </c>
      <c r="B202" t="str">
        <f t="shared" si="4"/>
        <v/>
      </c>
    </row>
    <row r="203" spans="1:2" x14ac:dyDescent="0.25">
      <c r="A203" t="str">
        <f>IF(RawData!B200&lt;&gt;"",RawData!B200&amp;", "&amp;RawData!C200&amp;" - "&amp;RawData!A200,"")</f>
        <v/>
      </c>
      <c r="B203" t="str">
        <f t="shared" si="4"/>
        <v/>
      </c>
    </row>
    <row r="204" spans="1:2" x14ac:dyDescent="0.25">
      <c r="A204" t="str">
        <f>IF(RawData!B201&lt;&gt;"",RawData!B201&amp;", "&amp;RawData!C201&amp;" - "&amp;RawData!A201,"")</f>
        <v/>
      </c>
      <c r="B204" t="str">
        <f t="shared" si="4"/>
        <v/>
      </c>
    </row>
    <row r="205" spans="1:2" x14ac:dyDescent="0.25">
      <c r="A205" t="str">
        <f>IF(RawData!B202&lt;&gt;"",RawData!B202&amp;", "&amp;RawData!C202&amp;" - "&amp;RawData!A202,"")</f>
        <v/>
      </c>
      <c r="B205" t="str">
        <f t="shared" si="4"/>
        <v/>
      </c>
    </row>
    <row r="206" spans="1:2" x14ac:dyDescent="0.25">
      <c r="A206" t="str">
        <f>IF(RawData!B203&lt;&gt;"",RawData!B203&amp;", "&amp;RawData!C203&amp;" - "&amp;RawData!A203,"")</f>
        <v/>
      </c>
      <c r="B206" t="str">
        <f t="shared" si="4"/>
        <v/>
      </c>
    </row>
    <row r="207" spans="1:2" x14ac:dyDescent="0.25">
      <c r="A207" t="str">
        <f>IF(RawData!B204&lt;&gt;"",RawData!B204&amp;", "&amp;RawData!C204&amp;" - "&amp;RawData!A204,"")</f>
        <v/>
      </c>
      <c r="B207" t="str">
        <f t="shared" si="4"/>
        <v/>
      </c>
    </row>
    <row r="208" spans="1:2" x14ac:dyDescent="0.25">
      <c r="A208" t="str">
        <f>IF(RawData!B205&lt;&gt;"",RawData!B205&amp;", "&amp;RawData!C205&amp;" - "&amp;RawData!A205,"")</f>
        <v/>
      </c>
      <c r="B208" t="str">
        <f t="shared" si="4"/>
        <v/>
      </c>
    </row>
    <row r="209" spans="1:2" x14ac:dyDescent="0.25">
      <c r="A209" t="str">
        <f>IF(RawData!B206&lt;&gt;"",RawData!B206&amp;", "&amp;RawData!C206&amp;" - "&amp;RawData!A206,"")</f>
        <v/>
      </c>
      <c r="B209" t="str">
        <f t="shared" si="4"/>
        <v/>
      </c>
    </row>
    <row r="210" spans="1:2" x14ac:dyDescent="0.25">
      <c r="A210" t="str">
        <f>IF(RawData!B207&lt;&gt;"",RawData!B207&amp;", "&amp;RawData!C207&amp;" - "&amp;RawData!A207,"")</f>
        <v/>
      </c>
      <c r="B210" t="str">
        <f t="shared" si="4"/>
        <v/>
      </c>
    </row>
    <row r="211" spans="1:2" x14ac:dyDescent="0.25">
      <c r="A211" t="str">
        <f>IF(RawData!B208&lt;&gt;"",RawData!B208&amp;", "&amp;RawData!C208&amp;" - "&amp;RawData!A208,"")</f>
        <v/>
      </c>
      <c r="B211" t="str">
        <f t="shared" si="4"/>
        <v/>
      </c>
    </row>
    <row r="212" spans="1:2" x14ac:dyDescent="0.25">
      <c r="A212" t="str">
        <f>IF(RawData!B209&lt;&gt;"",RawData!B209&amp;", "&amp;RawData!C209&amp;" - "&amp;RawData!A209,"")</f>
        <v/>
      </c>
      <c r="B212" t="str">
        <f t="shared" si="4"/>
        <v/>
      </c>
    </row>
    <row r="213" spans="1:2" x14ac:dyDescent="0.25">
      <c r="A213" t="str">
        <f>IF(RawData!B210&lt;&gt;"",RawData!B210&amp;", "&amp;RawData!C210&amp;" - "&amp;RawData!A210,"")</f>
        <v/>
      </c>
      <c r="B213" t="str">
        <f t="shared" si="4"/>
        <v/>
      </c>
    </row>
    <row r="214" spans="1:2" x14ac:dyDescent="0.25">
      <c r="A214" t="str">
        <f>IF(RawData!B211&lt;&gt;"",RawData!B211&amp;", "&amp;RawData!C211&amp;" - "&amp;RawData!A211,"")</f>
        <v/>
      </c>
      <c r="B214" t="str">
        <f t="shared" si="4"/>
        <v/>
      </c>
    </row>
    <row r="215" spans="1:2" x14ac:dyDescent="0.25">
      <c r="A215" t="str">
        <f>IF(RawData!B212&lt;&gt;"",RawData!B212&amp;", "&amp;RawData!C212&amp;" - "&amp;RawData!A212,"")</f>
        <v/>
      </c>
      <c r="B215" t="str">
        <f t="shared" si="4"/>
        <v/>
      </c>
    </row>
    <row r="216" spans="1:2" x14ac:dyDescent="0.25">
      <c r="A216" t="str">
        <f>IF(RawData!B213&lt;&gt;"",RawData!B213&amp;", "&amp;RawData!C213&amp;" - "&amp;RawData!A213,"")</f>
        <v/>
      </c>
      <c r="B216" t="str">
        <f t="shared" si="4"/>
        <v/>
      </c>
    </row>
    <row r="217" spans="1:2" x14ac:dyDescent="0.25">
      <c r="A217" t="str">
        <f>IF(RawData!B214&lt;&gt;"",RawData!B214&amp;", "&amp;RawData!C214&amp;" - "&amp;RawData!A214,"")</f>
        <v/>
      </c>
      <c r="B217" t="str">
        <f t="shared" si="4"/>
        <v/>
      </c>
    </row>
    <row r="218" spans="1:2" x14ac:dyDescent="0.25">
      <c r="A218" t="str">
        <f>IF(RawData!B215&lt;&gt;"",RawData!B215&amp;", "&amp;RawData!C215&amp;" - "&amp;RawData!A215,"")</f>
        <v/>
      </c>
      <c r="B218" t="str">
        <f t="shared" si="4"/>
        <v/>
      </c>
    </row>
    <row r="219" spans="1:2" x14ac:dyDescent="0.25">
      <c r="A219" t="str">
        <f>IF(RawData!B216&lt;&gt;"",RawData!B216&amp;", "&amp;RawData!C216&amp;" - "&amp;RawData!A216,"")</f>
        <v/>
      </c>
      <c r="B219" t="str">
        <f t="shared" si="4"/>
        <v/>
      </c>
    </row>
    <row r="220" spans="1:2" x14ac:dyDescent="0.25">
      <c r="A220" t="str">
        <f>IF(RawData!B217&lt;&gt;"",RawData!B217&amp;", "&amp;RawData!C217&amp;" - "&amp;RawData!A217,"")</f>
        <v/>
      </c>
      <c r="B220" t="str">
        <f t="shared" si="4"/>
        <v/>
      </c>
    </row>
    <row r="221" spans="1:2" x14ac:dyDescent="0.25">
      <c r="A221" t="str">
        <f>IF(RawData!B218&lt;&gt;"",RawData!B218&amp;", "&amp;RawData!C218&amp;" - "&amp;RawData!A218,"")</f>
        <v/>
      </c>
      <c r="B221" t="str">
        <f t="shared" si="4"/>
        <v/>
      </c>
    </row>
    <row r="222" spans="1:2" x14ac:dyDescent="0.25">
      <c r="A222" t="str">
        <f>IF(RawData!B219&lt;&gt;"",RawData!B219&amp;", "&amp;RawData!C219&amp;" - "&amp;RawData!A219,"")</f>
        <v/>
      </c>
      <c r="B222" t="str">
        <f t="shared" si="4"/>
        <v/>
      </c>
    </row>
    <row r="223" spans="1:2" x14ac:dyDescent="0.25">
      <c r="A223" t="str">
        <f>IF(RawData!B220&lt;&gt;"",RawData!B220&amp;", "&amp;RawData!C220&amp;" - "&amp;RawData!A220,"")</f>
        <v/>
      </c>
      <c r="B223" t="str">
        <f t="shared" si="4"/>
        <v/>
      </c>
    </row>
    <row r="224" spans="1:2" x14ac:dyDescent="0.25">
      <c r="A224" t="str">
        <f>IF(RawData!B221&lt;&gt;"",RawData!B221&amp;", "&amp;RawData!C221&amp;" - "&amp;RawData!A221,"")</f>
        <v/>
      </c>
      <c r="B224" t="str">
        <f t="shared" si="4"/>
        <v/>
      </c>
    </row>
    <row r="225" spans="1:2" x14ac:dyDescent="0.25">
      <c r="A225" t="str">
        <f>IF(RawData!B222&lt;&gt;"",RawData!B222&amp;", "&amp;RawData!C222&amp;" - "&amp;RawData!A222,"")</f>
        <v/>
      </c>
      <c r="B225" t="str">
        <f t="shared" si="4"/>
        <v/>
      </c>
    </row>
    <row r="226" spans="1:2" x14ac:dyDescent="0.25">
      <c r="A226" t="str">
        <f>IF(RawData!B223&lt;&gt;"",RawData!B223&amp;", "&amp;RawData!C223&amp;" - "&amp;RawData!A223,"")</f>
        <v/>
      </c>
      <c r="B226" t="str">
        <f t="shared" si="4"/>
        <v/>
      </c>
    </row>
    <row r="227" spans="1:2" x14ac:dyDescent="0.25">
      <c r="A227" t="str">
        <f>IF(RawData!B224&lt;&gt;"",RawData!B224&amp;", "&amp;RawData!C224&amp;" - "&amp;RawData!A224,"")</f>
        <v/>
      </c>
      <c r="B227" t="str">
        <f t="shared" si="4"/>
        <v/>
      </c>
    </row>
    <row r="228" spans="1:2" x14ac:dyDescent="0.25">
      <c r="A228" t="str">
        <f>IF(RawData!B225&lt;&gt;"",RawData!B225&amp;", "&amp;RawData!C225&amp;" - "&amp;RawData!A225,"")</f>
        <v/>
      </c>
      <c r="B228" t="str">
        <f t="shared" si="4"/>
        <v/>
      </c>
    </row>
    <row r="229" spans="1:2" x14ac:dyDescent="0.25">
      <c r="A229" t="str">
        <f>IF(RawData!B226&lt;&gt;"",RawData!B226&amp;", "&amp;RawData!C226&amp;" - "&amp;RawData!A226,"")</f>
        <v/>
      </c>
      <c r="B229" t="str">
        <f t="shared" si="4"/>
        <v/>
      </c>
    </row>
    <row r="230" spans="1:2" x14ac:dyDescent="0.25">
      <c r="A230" t="str">
        <f>IF(RawData!B227&lt;&gt;"",RawData!B227&amp;", "&amp;RawData!C227&amp;" - "&amp;RawData!A227,"")</f>
        <v/>
      </c>
      <c r="B230" t="str">
        <f t="shared" si="4"/>
        <v/>
      </c>
    </row>
    <row r="231" spans="1:2" x14ac:dyDescent="0.25">
      <c r="A231" t="str">
        <f>IF(RawData!B228&lt;&gt;"",RawData!B228&amp;", "&amp;RawData!C228&amp;" - "&amp;RawData!A228,"")</f>
        <v/>
      </c>
      <c r="B231" t="str">
        <f t="shared" si="4"/>
        <v/>
      </c>
    </row>
    <row r="232" spans="1:2" x14ac:dyDescent="0.25">
      <c r="A232" t="str">
        <f>IF(RawData!B229&lt;&gt;"",RawData!B229&amp;", "&amp;RawData!C229&amp;" - "&amp;RawData!A229,"")</f>
        <v/>
      </c>
      <c r="B232" t="str">
        <f t="shared" si="4"/>
        <v/>
      </c>
    </row>
    <row r="233" spans="1:2" x14ac:dyDescent="0.25">
      <c r="A233" t="str">
        <f>IF(RawData!B230&lt;&gt;"",RawData!B230&amp;", "&amp;RawData!C230&amp;" - "&amp;RawData!A230,"")</f>
        <v/>
      </c>
      <c r="B233" t="str">
        <f t="shared" si="4"/>
        <v/>
      </c>
    </row>
    <row r="234" spans="1:2" x14ac:dyDescent="0.25">
      <c r="A234" t="str">
        <f>IF(RawData!B231&lt;&gt;"",RawData!B231&amp;", "&amp;RawData!C231&amp;" - "&amp;RawData!A231,"")</f>
        <v/>
      </c>
      <c r="B234" t="str">
        <f t="shared" si="4"/>
        <v/>
      </c>
    </row>
    <row r="235" spans="1:2" x14ac:dyDescent="0.25">
      <c r="A235" t="str">
        <f>IF(RawData!B232&lt;&gt;"",RawData!B232&amp;", "&amp;RawData!C232&amp;" - "&amp;RawData!A232,"")</f>
        <v/>
      </c>
      <c r="B235" t="str">
        <f t="shared" si="4"/>
        <v/>
      </c>
    </row>
    <row r="236" spans="1:2" x14ac:dyDescent="0.25">
      <c r="A236" t="str">
        <f>IF(RawData!B233&lt;&gt;"",RawData!B233&amp;", "&amp;RawData!C233&amp;" - "&amp;RawData!A233,"")</f>
        <v/>
      </c>
      <c r="B236" t="str">
        <f t="shared" si="4"/>
        <v/>
      </c>
    </row>
    <row r="237" spans="1:2" x14ac:dyDescent="0.25">
      <c r="A237" t="str">
        <f>IF(RawData!B234&lt;&gt;"",RawData!B234&amp;", "&amp;RawData!C234&amp;" - "&amp;RawData!A234,"")</f>
        <v/>
      </c>
      <c r="B237" t="str">
        <f t="shared" si="4"/>
        <v/>
      </c>
    </row>
    <row r="238" spans="1:2" x14ac:dyDescent="0.25">
      <c r="A238" t="str">
        <f>IF(RawData!B235&lt;&gt;"",RawData!B235&amp;", "&amp;RawData!C235&amp;" - "&amp;RawData!A235,"")</f>
        <v/>
      </c>
      <c r="B238" t="str">
        <f t="shared" si="4"/>
        <v/>
      </c>
    </row>
    <row r="239" spans="1:2" x14ac:dyDescent="0.25">
      <c r="A239" t="str">
        <f>IF(RawData!B236&lt;&gt;"",RawData!B236&amp;", "&amp;RawData!C236&amp;" - "&amp;RawData!A236,"")</f>
        <v/>
      </c>
      <c r="B239" t="str">
        <f t="shared" si="4"/>
        <v/>
      </c>
    </row>
    <row r="240" spans="1:2" x14ac:dyDescent="0.25">
      <c r="A240" t="str">
        <f>IF(RawData!B237&lt;&gt;"",RawData!B237&amp;", "&amp;RawData!C237&amp;" - "&amp;RawData!A237,"")</f>
        <v/>
      </c>
      <c r="B240" t="str">
        <f t="shared" si="4"/>
        <v/>
      </c>
    </row>
    <row r="241" spans="1:2" x14ac:dyDescent="0.25">
      <c r="A241" t="str">
        <f>IF(RawData!B238&lt;&gt;"",RawData!B238&amp;", "&amp;RawData!C238&amp;" - "&amp;RawData!A238,"")</f>
        <v/>
      </c>
      <c r="B241" t="str">
        <f t="shared" si="4"/>
        <v/>
      </c>
    </row>
    <row r="242" spans="1:2" x14ac:dyDescent="0.25">
      <c r="A242" t="str">
        <f>IF(RawData!B239&lt;&gt;"",RawData!B239&amp;", "&amp;RawData!C239&amp;" - "&amp;RawData!A239,"")</f>
        <v/>
      </c>
      <c r="B242" t="str">
        <f t="shared" si="4"/>
        <v/>
      </c>
    </row>
    <row r="243" spans="1:2" x14ac:dyDescent="0.25">
      <c r="A243" t="str">
        <f>IF(RawData!B240&lt;&gt;"",RawData!B240&amp;", "&amp;RawData!C240&amp;" - "&amp;RawData!A240,"")</f>
        <v/>
      </c>
      <c r="B243" t="str">
        <f t="shared" si="4"/>
        <v/>
      </c>
    </row>
    <row r="244" spans="1:2" x14ac:dyDescent="0.25">
      <c r="A244" t="str">
        <f>IF(RawData!B241&lt;&gt;"",RawData!B241&amp;", "&amp;RawData!C241&amp;" - "&amp;RawData!A241,"")</f>
        <v/>
      </c>
      <c r="B244" t="str">
        <f t="shared" si="4"/>
        <v/>
      </c>
    </row>
    <row r="245" spans="1:2" x14ac:dyDescent="0.25">
      <c r="A245" t="str">
        <f>IF(RawData!B242&lt;&gt;"",RawData!B242&amp;", "&amp;RawData!C242&amp;" - "&amp;RawData!A242,"")</f>
        <v/>
      </c>
      <c r="B245" t="str">
        <f t="shared" si="4"/>
        <v/>
      </c>
    </row>
    <row r="246" spans="1:2" x14ac:dyDescent="0.25">
      <c r="A246" t="str">
        <f>IF(RawData!B243&lt;&gt;"",RawData!B243&amp;", "&amp;RawData!C243&amp;" - "&amp;RawData!A243,"")</f>
        <v/>
      </c>
      <c r="B246" t="str">
        <f t="shared" si="4"/>
        <v/>
      </c>
    </row>
    <row r="247" spans="1:2" x14ac:dyDescent="0.25">
      <c r="A247" t="str">
        <f>IF(RawData!B244&lt;&gt;"",RawData!B244&amp;", "&amp;RawData!C244&amp;" - "&amp;RawData!A244,"")</f>
        <v/>
      </c>
      <c r="B247" t="str">
        <f t="shared" si="4"/>
        <v/>
      </c>
    </row>
    <row r="248" spans="1:2" x14ac:dyDescent="0.25">
      <c r="A248" t="str">
        <f>IF(RawData!B245&lt;&gt;"",RawData!B245&amp;", "&amp;RawData!C245&amp;" - "&amp;RawData!A245,"")</f>
        <v/>
      </c>
      <c r="B248" t="str">
        <f t="shared" si="4"/>
        <v/>
      </c>
    </row>
    <row r="249" spans="1:2" x14ac:dyDescent="0.25">
      <c r="A249" t="str">
        <f>IF(RawData!B246&lt;&gt;"",RawData!B246&amp;", "&amp;RawData!C246&amp;" - "&amp;RawData!A246,"")</f>
        <v/>
      </c>
      <c r="B249" t="str">
        <f t="shared" si="4"/>
        <v/>
      </c>
    </row>
    <row r="250" spans="1:2" x14ac:dyDescent="0.25">
      <c r="A250" t="str">
        <f>IF(RawData!B247&lt;&gt;"",RawData!B247&amp;", "&amp;RawData!C247&amp;" - "&amp;RawData!A247,"")</f>
        <v/>
      </c>
      <c r="B250" t="str">
        <f t="shared" si="4"/>
        <v/>
      </c>
    </row>
    <row r="251" spans="1:2" x14ac:dyDescent="0.25">
      <c r="A251" t="str">
        <f>IF(RawData!B248&lt;&gt;"",RawData!B248&amp;", "&amp;RawData!C248&amp;" - "&amp;RawData!A248,"")</f>
        <v/>
      </c>
      <c r="B251" t="str">
        <f t="shared" si="4"/>
        <v/>
      </c>
    </row>
    <row r="252" spans="1:2" x14ac:dyDescent="0.25">
      <c r="A252" t="str">
        <f>IF(RawData!B249&lt;&gt;"",RawData!B249&amp;", "&amp;RawData!C249&amp;" - "&amp;RawData!A249,"")</f>
        <v/>
      </c>
      <c r="B252" t="str">
        <f t="shared" si="4"/>
        <v/>
      </c>
    </row>
    <row r="253" spans="1:2" x14ac:dyDescent="0.25">
      <c r="A253" t="str">
        <f>IF(RawData!B250&lt;&gt;"",RawData!B250&amp;", "&amp;RawData!C250&amp;" - "&amp;RawData!A250,"")</f>
        <v/>
      </c>
      <c r="B253" t="str">
        <f t="shared" si="4"/>
        <v/>
      </c>
    </row>
    <row r="254" spans="1:2" x14ac:dyDescent="0.25">
      <c r="A254" t="str">
        <f>IF(RawData!B251&lt;&gt;"",RawData!B251&amp;", "&amp;RawData!C251&amp;" - "&amp;RawData!A251,"")</f>
        <v/>
      </c>
      <c r="B254" t="str">
        <f t="shared" si="4"/>
        <v/>
      </c>
    </row>
    <row r="255" spans="1:2" x14ac:dyDescent="0.25">
      <c r="A255" t="str">
        <f>IF(RawData!B252&lt;&gt;"",RawData!B252&amp;", "&amp;RawData!C252&amp;" - "&amp;RawData!A252,"")</f>
        <v/>
      </c>
      <c r="B255" t="str">
        <f t="shared" si="4"/>
        <v/>
      </c>
    </row>
    <row r="256" spans="1:2" x14ac:dyDescent="0.25">
      <c r="A256" t="str">
        <f>IF(RawData!B253&lt;&gt;"",RawData!B253&amp;", "&amp;RawData!C253&amp;" - "&amp;RawData!A253,"")</f>
        <v/>
      </c>
      <c r="B256" t="str">
        <f t="shared" si="4"/>
        <v/>
      </c>
    </row>
    <row r="257" spans="1:2" x14ac:dyDescent="0.25">
      <c r="A257" t="str">
        <f>IF(RawData!B254&lt;&gt;"",RawData!B254&amp;", "&amp;RawData!C254&amp;" - "&amp;RawData!A254,"")</f>
        <v/>
      </c>
      <c r="B257" t="str">
        <f t="shared" si="4"/>
        <v/>
      </c>
    </row>
    <row r="258" spans="1:2" x14ac:dyDescent="0.25">
      <c r="A258" t="str">
        <f>IF(RawData!B255&lt;&gt;"",RawData!B255&amp;", "&amp;RawData!C255&amp;" - "&amp;RawData!A255,"")</f>
        <v/>
      </c>
      <c r="B258" t="str">
        <f t="shared" si="4"/>
        <v/>
      </c>
    </row>
    <row r="259" spans="1:2" x14ac:dyDescent="0.25">
      <c r="A259" t="str">
        <f>IF(RawData!B256&lt;&gt;"",RawData!B256&amp;", "&amp;RawData!C256&amp;" - "&amp;RawData!A256,"")</f>
        <v/>
      </c>
      <c r="B259" t="str">
        <f t="shared" si="4"/>
        <v/>
      </c>
    </row>
    <row r="260" spans="1:2" x14ac:dyDescent="0.25">
      <c r="A260" t="str">
        <f>IF(RawData!B257&lt;&gt;"",RawData!B257&amp;", "&amp;RawData!C257&amp;" - "&amp;RawData!A257,"")</f>
        <v/>
      </c>
      <c r="B260" t="str">
        <f t="shared" si="4"/>
        <v/>
      </c>
    </row>
    <row r="261" spans="1:2" x14ac:dyDescent="0.25">
      <c r="A261" t="str">
        <f>IF(RawData!B258&lt;&gt;"",RawData!B258&amp;", "&amp;RawData!C258&amp;" - "&amp;RawData!A258,"")</f>
        <v/>
      </c>
      <c r="B261" t="str">
        <f t="shared" si="4"/>
        <v/>
      </c>
    </row>
    <row r="262" spans="1:2" x14ac:dyDescent="0.25">
      <c r="A262" t="str">
        <f>IF(RawData!B259&lt;&gt;"",RawData!B259&amp;", "&amp;RawData!C259&amp;" - "&amp;RawData!A259,"")</f>
        <v/>
      </c>
      <c r="B262" t="str">
        <f t="shared" si="4"/>
        <v/>
      </c>
    </row>
    <row r="263" spans="1:2" x14ac:dyDescent="0.25">
      <c r="A263" t="str">
        <f>IF(RawData!B260&lt;&gt;"",RawData!B260&amp;", "&amp;RawData!C260&amp;" - "&amp;RawData!A260,"")</f>
        <v/>
      </c>
      <c r="B263" t="str">
        <f t="shared" ref="B263:B326" si="5">IF(A263&lt;&gt;"",B262+1,"")</f>
        <v/>
      </c>
    </row>
    <row r="264" spans="1:2" x14ac:dyDescent="0.25">
      <c r="A264" t="str">
        <f>IF(RawData!B261&lt;&gt;"",RawData!B261&amp;", "&amp;RawData!C261&amp;" - "&amp;RawData!A261,"")</f>
        <v/>
      </c>
      <c r="B264" t="str">
        <f t="shared" si="5"/>
        <v/>
      </c>
    </row>
    <row r="265" spans="1:2" x14ac:dyDescent="0.25">
      <c r="A265" t="str">
        <f>IF(RawData!B262&lt;&gt;"",RawData!B262&amp;", "&amp;RawData!C262&amp;" - "&amp;RawData!A262,"")</f>
        <v/>
      </c>
      <c r="B265" t="str">
        <f t="shared" si="5"/>
        <v/>
      </c>
    </row>
    <row r="266" spans="1:2" x14ac:dyDescent="0.25">
      <c r="A266" t="str">
        <f>IF(RawData!B263&lt;&gt;"",RawData!B263&amp;", "&amp;RawData!C263&amp;" - "&amp;RawData!A263,"")</f>
        <v/>
      </c>
      <c r="B266" t="str">
        <f t="shared" si="5"/>
        <v/>
      </c>
    </row>
    <row r="267" spans="1:2" x14ac:dyDescent="0.25">
      <c r="A267" t="str">
        <f>IF(RawData!B264&lt;&gt;"",RawData!B264&amp;", "&amp;RawData!C264&amp;" - "&amp;RawData!A264,"")</f>
        <v/>
      </c>
      <c r="B267" t="str">
        <f t="shared" si="5"/>
        <v/>
      </c>
    </row>
    <row r="268" spans="1:2" x14ac:dyDescent="0.25">
      <c r="A268" t="str">
        <f>IF(RawData!B265&lt;&gt;"",RawData!B265&amp;", "&amp;RawData!C265&amp;" - "&amp;RawData!A265,"")</f>
        <v/>
      </c>
      <c r="B268" t="str">
        <f t="shared" si="5"/>
        <v/>
      </c>
    </row>
    <row r="269" spans="1:2" x14ac:dyDescent="0.25">
      <c r="A269" t="str">
        <f>IF(RawData!B266&lt;&gt;"",RawData!B266&amp;", "&amp;RawData!C266&amp;" - "&amp;RawData!A266,"")</f>
        <v/>
      </c>
      <c r="B269" t="str">
        <f t="shared" si="5"/>
        <v/>
      </c>
    </row>
    <row r="270" spans="1:2" x14ac:dyDescent="0.25">
      <c r="A270" t="str">
        <f>IF(RawData!B267&lt;&gt;"",RawData!B267&amp;", "&amp;RawData!C267&amp;" - "&amp;RawData!A267,"")</f>
        <v/>
      </c>
      <c r="B270" t="str">
        <f t="shared" si="5"/>
        <v/>
      </c>
    </row>
    <row r="271" spans="1:2" x14ac:dyDescent="0.25">
      <c r="A271" t="str">
        <f>IF(RawData!B268&lt;&gt;"",RawData!B268&amp;", "&amp;RawData!C268&amp;" - "&amp;RawData!A268,"")</f>
        <v/>
      </c>
      <c r="B271" t="str">
        <f t="shared" si="5"/>
        <v/>
      </c>
    </row>
    <row r="272" spans="1:2" x14ac:dyDescent="0.25">
      <c r="A272" t="str">
        <f>IF(RawData!B269&lt;&gt;"",RawData!B269&amp;", "&amp;RawData!C269&amp;" - "&amp;RawData!A269,"")</f>
        <v/>
      </c>
      <c r="B272" t="str">
        <f t="shared" si="5"/>
        <v/>
      </c>
    </row>
    <row r="273" spans="1:2" x14ac:dyDescent="0.25">
      <c r="A273" t="str">
        <f>IF(RawData!B270&lt;&gt;"",RawData!B270&amp;", "&amp;RawData!C270&amp;" - "&amp;RawData!A270,"")</f>
        <v/>
      </c>
      <c r="B273" t="str">
        <f t="shared" si="5"/>
        <v/>
      </c>
    </row>
    <row r="274" spans="1:2" x14ac:dyDescent="0.25">
      <c r="A274" t="str">
        <f>IF(RawData!B271&lt;&gt;"",RawData!B271&amp;", "&amp;RawData!C271&amp;" - "&amp;RawData!A271,"")</f>
        <v/>
      </c>
      <c r="B274" t="str">
        <f t="shared" si="5"/>
        <v/>
      </c>
    </row>
    <row r="275" spans="1:2" x14ac:dyDescent="0.25">
      <c r="A275" t="str">
        <f>IF(RawData!B272&lt;&gt;"",RawData!B272&amp;", "&amp;RawData!C272&amp;" - "&amp;RawData!A272,"")</f>
        <v/>
      </c>
      <c r="B275" t="str">
        <f t="shared" si="5"/>
        <v/>
      </c>
    </row>
    <row r="276" spans="1:2" x14ac:dyDescent="0.25">
      <c r="A276" t="str">
        <f>IF(RawData!B273&lt;&gt;"",RawData!B273&amp;", "&amp;RawData!C273&amp;" - "&amp;RawData!A273,"")</f>
        <v/>
      </c>
      <c r="B276" t="str">
        <f t="shared" si="5"/>
        <v/>
      </c>
    </row>
    <row r="277" spans="1:2" x14ac:dyDescent="0.25">
      <c r="A277" t="str">
        <f>IF(RawData!B274&lt;&gt;"",RawData!B274&amp;", "&amp;RawData!C274&amp;" - "&amp;RawData!A274,"")</f>
        <v/>
      </c>
      <c r="B277" t="str">
        <f t="shared" si="5"/>
        <v/>
      </c>
    </row>
    <row r="278" spans="1:2" x14ac:dyDescent="0.25">
      <c r="A278" t="str">
        <f>IF(RawData!B275&lt;&gt;"",RawData!B275&amp;", "&amp;RawData!C275&amp;" - "&amp;RawData!A275,"")</f>
        <v/>
      </c>
      <c r="B278" t="str">
        <f t="shared" si="5"/>
        <v/>
      </c>
    </row>
    <row r="279" spans="1:2" x14ac:dyDescent="0.25">
      <c r="A279" t="str">
        <f>IF(RawData!B276&lt;&gt;"",RawData!B276&amp;", "&amp;RawData!C276&amp;" - "&amp;RawData!A276,"")</f>
        <v/>
      </c>
      <c r="B279" t="str">
        <f t="shared" si="5"/>
        <v/>
      </c>
    </row>
    <row r="280" spans="1:2" x14ac:dyDescent="0.25">
      <c r="A280" t="str">
        <f>IF(RawData!B277&lt;&gt;"",RawData!B277&amp;", "&amp;RawData!C277&amp;" - "&amp;RawData!A277,"")</f>
        <v/>
      </c>
      <c r="B280" t="str">
        <f t="shared" si="5"/>
        <v/>
      </c>
    </row>
    <row r="281" spans="1:2" x14ac:dyDescent="0.25">
      <c r="A281" t="str">
        <f>IF(RawData!B278&lt;&gt;"",RawData!B278&amp;", "&amp;RawData!C278&amp;" - "&amp;RawData!A278,"")</f>
        <v/>
      </c>
      <c r="B281" t="str">
        <f t="shared" si="5"/>
        <v/>
      </c>
    </row>
    <row r="282" spans="1:2" x14ac:dyDescent="0.25">
      <c r="A282" t="str">
        <f>IF(RawData!B279&lt;&gt;"",RawData!B279&amp;", "&amp;RawData!C279&amp;" - "&amp;RawData!A279,"")</f>
        <v/>
      </c>
      <c r="B282" t="str">
        <f t="shared" si="5"/>
        <v/>
      </c>
    </row>
    <row r="283" spans="1:2" x14ac:dyDescent="0.25">
      <c r="A283" t="str">
        <f>IF(RawData!B280&lt;&gt;"",RawData!B280&amp;", "&amp;RawData!C280&amp;" - "&amp;RawData!A280,"")</f>
        <v/>
      </c>
      <c r="B283" t="str">
        <f t="shared" si="5"/>
        <v/>
      </c>
    </row>
    <row r="284" spans="1:2" x14ac:dyDescent="0.25">
      <c r="A284" t="str">
        <f>IF(RawData!B281&lt;&gt;"",RawData!B281&amp;", "&amp;RawData!C281&amp;" - "&amp;RawData!A281,"")</f>
        <v/>
      </c>
      <c r="B284" t="str">
        <f t="shared" si="5"/>
        <v/>
      </c>
    </row>
    <row r="285" spans="1:2" x14ac:dyDescent="0.25">
      <c r="A285" t="str">
        <f>IF(RawData!B282&lt;&gt;"",RawData!B282&amp;", "&amp;RawData!C282&amp;" - "&amp;RawData!A282,"")</f>
        <v/>
      </c>
      <c r="B285" t="str">
        <f t="shared" si="5"/>
        <v/>
      </c>
    </row>
    <row r="286" spans="1:2" x14ac:dyDescent="0.25">
      <c r="A286" t="str">
        <f>IF(RawData!B283&lt;&gt;"",RawData!B283&amp;", "&amp;RawData!C283&amp;" - "&amp;RawData!A283,"")</f>
        <v/>
      </c>
      <c r="B286" t="str">
        <f t="shared" si="5"/>
        <v/>
      </c>
    </row>
    <row r="287" spans="1:2" x14ac:dyDescent="0.25">
      <c r="A287" t="str">
        <f>IF(RawData!B284&lt;&gt;"",RawData!B284&amp;", "&amp;RawData!C284&amp;" - "&amp;RawData!A284,"")</f>
        <v/>
      </c>
      <c r="B287" t="str">
        <f t="shared" si="5"/>
        <v/>
      </c>
    </row>
    <row r="288" spans="1:2" x14ac:dyDescent="0.25">
      <c r="A288" t="str">
        <f>IF(RawData!B285&lt;&gt;"",RawData!B285&amp;", "&amp;RawData!C285&amp;" - "&amp;RawData!A285,"")</f>
        <v/>
      </c>
      <c r="B288" t="str">
        <f t="shared" si="5"/>
        <v/>
      </c>
    </row>
    <row r="289" spans="1:2" x14ac:dyDescent="0.25">
      <c r="A289" t="str">
        <f>IF(RawData!B286&lt;&gt;"",RawData!B286&amp;", "&amp;RawData!C286&amp;" - "&amp;RawData!A286,"")</f>
        <v/>
      </c>
      <c r="B289" t="str">
        <f t="shared" si="5"/>
        <v/>
      </c>
    </row>
    <row r="290" spans="1:2" x14ac:dyDescent="0.25">
      <c r="A290" t="str">
        <f>IF(RawData!B287&lt;&gt;"",RawData!B287&amp;", "&amp;RawData!C287&amp;" - "&amp;RawData!A287,"")</f>
        <v/>
      </c>
      <c r="B290" t="str">
        <f t="shared" si="5"/>
        <v/>
      </c>
    </row>
    <row r="291" spans="1:2" x14ac:dyDescent="0.25">
      <c r="A291" t="str">
        <f>IF(RawData!B288&lt;&gt;"",RawData!B288&amp;", "&amp;RawData!C288&amp;" - "&amp;RawData!A288,"")</f>
        <v/>
      </c>
      <c r="B291" t="str">
        <f t="shared" si="5"/>
        <v/>
      </c>
    </row>
    <row r="292" spans="1:2" x14ac:dyDescent="0.25">
      <c r="A292" t="str">
        <f>IF(RawData!B289&lt;&gt;"",RawData!B289&amp;", "&amp;RawData!C289&amp;" - "&amp;RawData!A289,"")</f>
        <v/>
      </c>
      <c r="B292" t="str">
        <f t="shared" si="5"/>
        <v/>
      </c>
    </row>
    <row r="293" spans="1:2" x14ac:dyDescent="0.25">
      <c r="A293" t="str">
        <f>IF(RawData!B290&lt;&gt;"",RawData!B290&amp;", "&amp;RawData!C290&amp;" - "&amp;RawData!A290,"")</f>
        <v/>
      </c>
      <c r="B293" t="str">
        <f t="shared" si="5"/>
        <v/>
      </c>
    </row>
    <row r="294" spans="1:2" x14ac:dyDescent="0.25">
      <c r="A294" t="str">
        <f>IF(RawData!B291&lt;&gt;"",RawData!B291&amp;", "&amp;RawData!C291&amp;" - "&amp;RawData!A291,"")</f>
        <v/>
      </c>
      <c r="B294" t="str">
        <f t="shared" si="5"/>
        <v/>
      </c>
    </row>
    <row r="295" spans="1:2" x14ac:dyDescent="0.25">
      <c r="A295" t="str">
        <f>IF(RawData!B292&lt;&gt;"",RawData!B292&amp;", "&amp;RawData!C292&amp;" - "&amp;RawData!A292,"")</f>
        <v/>
      </c>
      <c r="B295" t="str">
        <f t="shared" si="5"/>
        <v/>
      </c>
    </row>
    <row r="296" spans="1:2" x14ac:dyDescent="0.25">
      <c r="A296" t="str">
        <f>IF(RawData!B293&lt;&gt;"",RawData!B293&amp;", "&amp;RawData!C293&amp;" - "&amp;RawData!A293,"")</f>
        <v/>
      </c>
      <c r="B296" t="str">
        <f t="shared" si="5"/>
        <v/>
      </c>
    </row>
    <row r="297" spans="1:2" x14ac:dyDescent="0.25">
      <c r="A297" t="str">
        <f>IF(RawData!B294&lt;&gt;"",RawData!B294&amp;", "&amp;RawData!C294&amp;" - "&amp;RawData!A294,"")</f>
        <v/>
      </c>
      <c r="B297" t="str">
        <f t="shared" si="5"/>
        <v/>
      </c>
    </row>
    <row r="298" spans="1:2" x14ac:dyDescent="0.25">
      <c r="A298" t="str">
        <f>IF(RawData!B295&lt;&gt;"",RawData!B295&amp;", "&amp;RawData!C295&amp;" - "&amp;RawData!A295,"")</f>
        <v/>
      </c>
      <c r="B298" t="str">
        <f t="shared" si="5"/>
        <v/>
      </c>
    </row>
    <row r="299" spans="1:2" x14ac:dyDescent="0.25">
      <c r="A299" t="str">
        <f>IF(RawData!B296&lt;&gt;"",RawData!B296&amp;", "&amp;RawData!C296&amp;" - "&amp;RawData!A296,"")</f>
        <v/>
      </c>
      <c r="B299" t="str">
        <f t="shared" si="5"/>
        <v/>
      </c>
    </row>
    <row r="300" spans="1:2" x14ac:dyDescent="0.25">
      <c r="A300" t="str">
        <f>IF(RawData!B297&lt;&gt;"",RawData!B297&amp;", "&amp;RawData!C297&amp;" - "&amp;RawData!A297,"")</f>
        <v/>
      </c>
      <c r="B300" t="str">
        <f t="shared" si="5"/>
        <v/>
      </c>
    </row>
    <row r="301" spans="1:2" x14ac:dyDescent="0.25">
      <c r="A301" t="str">
        <f>IF(RawData!B298&lt;&gt;"",RawData!B298&amp;", "&amp;RawData!C298&amp;" - "&amp;RawData!A298,"")</f>
        <v/>
      </c>
      <c r="B301" t="str">
        <f t="shared" si="5"/>
        <v/>
      </c>
    </row>
    <row r="302" spans="1:2" x14ac:dyDescent="0.25">
      <c r="A302" t="str">
        <f>IF(RawData!B299&lt;&gt;"",RawData!B299&amp;", "&amp;RawData!C299&amp;" - "&amp;RawData!A299,"")</f>
        <v/>
      </c>
      <c r="B302" t="str">
        <f t="shared" si="5"/>
        <v/>
      </c>
    </row>
    <row r="303" spans="1:2" x14ac:dyDescent="0.25">
      <c r="A303" t="str">
        <f>IF(RawData!B300&lt;&gt;"",RawData!B300&amp;", "&amp;RawData!C300&amp;" - "&amp;RawData!A300,"")</f>
        <v/>
      </c>
      <c r="B303" t="str">
        <f t="shared" si="5"/>
        <v/>
      </c>
    </row>
    <row r="304" spans="1:2" x14ac:dyDescent="0.25">
      <c r="A304" t="str">
        <f>IF(RawData!B301&lt;&gt;"",RawData!B301&amp;", "&amp;RawData!C301&amp;" - "&amp;RawData!A301,"")</f>
        <v/>
      </c>
      <c r="B304" t="str">
        <f t="shared" si="5"/>
        <v/>
      </c>
    </row>
    <row r="305" spans="1:2" x14ac:dyDescent="0.25">
      <c r="A305" t="str">
        <f>IF(RawData!B302&lt;&gt;"",RawData!B302&amp;", "&amp;RawData!C302&amp;" - "&amp;RawData!A302,"")</f>
        <v/>
      </c>
      <c r="B305" t="str">
        <f t="shared" si="5"/>
        <v/>
      </c>
    </row>
    <row r="306" spans="1:2" x14ac:dyDescent="0.25">
      <c r="A306" t="str">
        <f>IF(RawData!B303&lt;&gt;"",RawData!B303&amp;", "&amp;RawData!C303&amp;" - "&amp;RawData!A303,"")</f>
        <v/>
      </c>
      <c r="B306" t="str">
        <f t="shared" si="5"/>
        <v/>
      </c>
    </row>
    <row r="307" spans="1:2" x14ac:dyDescent="0.25">
      <c r="A307" t="str">
        <f>IF(RawData!B304&lt;&gt;"",RawData!B304&amp;", "&amp;RawData!C304&amp;" - "&amp;RawData!A304,"")</f>
        <v/>
      </c>
      <c r="B307" t="str">
        <f t="shared" si="5"/>
        <v/>
      </c>
    </row>
    <row r="308" spans="1:2" x14ac:dyDescent="0.25">
      <c r="A308" t="str">
        <f>IF(RawData!B305&lt;&gt;"",RawData!B305&amp;", "&amp;RawData!C305&amp;" - "&amp;RawData!A305,"")</f>
        <v/>
      </c>
      <c r="B308" t="str">
        <f t="shared" si="5"/>
        <v/>
      </c>
    </row>
    <row r="309" spans="1:2" x14ac:dyDescent="0.25">
      <c r="A309" t="str">
        <f>IF(RawData!B306&lt;&gt;"",RawData!B306&amp;", "&amp;RawData!C306&amp;" - "&amp;RawData!A306,"")</f>
        <v/>
      </c>
      <c r="B309" t="str">
        <f t="shared" si="5"/>
        <v/>
      </c>
    </row>
    <row r="310" spans="1:2" x14ac:dyDescent="0.25">
      <c r="A310" t="str">
        <f>IF(RawData!B307&lt;&gt;"",RawData!B307&amp;", "&amp;RawData!C307&amp;" - "&amp;RawData!A307,"")</f>
        <v/>
      </c>
      <c r="B310" t="str">
        <f t="shared" si="5"/>
        <v/>
      </c>
    </row>
    <row r="311" spans="1:2" x14ac:dyDescent="0.25">
      <c r="A311" t="str">
        <f>IF(RawData!B308&lt;&gt;"",RawData!B308&amp;", "&amp;RawData!C308&amp;" - "&amp;RawData!A308,"")</f>
        <v/>
      </c>
      <c r="B311" t="str">
        <f t="shared" si="5"/>
        <v/>
      </c>
    </row>
    <row r="312" spans="1:2" x14ac:dyDescent="0.25">
      <c r="A312" t="str">
        <f>IF(RawData!B309&lt;&gt;"",RawData!B309&amp;", "&amp;RawData!C309&amp;" - "&amp;RawData!A309,"")</f>
        <v/>
      </c>
      <c r="B312" t="str">
        <f t="shared" si="5"/>
        <v/>
      </c>
    </row>
    <row r="313" spans="1:2" x14ac:dyDescent="0.25">
      <c r="A313" t="str">
        <f>IF(RawData!B310&lt;&gt;"",RawData!B310&amp;", "&amp;RawData!C310&amp;" - "&amp;RawData!A310,"")</f>
        <v/>
      </c>
      <c r="B313" t="str">
        <f t="shared" si="5"/>
        <v/>
      </c>
    </row>
    <row r="314" spans="1:2" x14ac:dyDescent="0.25">
      <c r="A314" t="str">
        <f>IF(RawData!B311&lt;&gt;"",RawData!B311&amp;", "&amp;RawData!C311&amp;" - "&amp;RawData!A311,"")</f>
        <v/>
      </c>
      <c r="B314" t="str">
        <f t="shared" si="5"/>
        <v/>
      </c>
    </row>
    <row r="315" spans="1:2" x14ac:dyDescent="0.25">
      <c r="A315" t="str">
        <f>IF(RawData!B312&lt;&gt;"",RawData!B312&amp;", "&amp;RawData!C312&amp;" - "&amp;RawData!A312,"")</f>
        <v/>
      </c>
      <c r="B315" t="str">
        <f t="shared" si="5"/>
        <v/>
      </c>
    </row>
    <row r="316" spans="1:2" x14ac:dyDescent="0.25">
      <c r="A316" t="str">
        <f>IF(RawData!B313&lt;&gt;"",RawData!B313&amp;", "&amp;RawData!C313&amp;" - "&amp;RawData!A313,"")</f>
        <v/>
      </c>
      <c r="B316" t="str">
        <f t="shared" si="5"/>
        <v/>
      </c>
    </row>
    <row r="317" spans="1:2" x14ac:dyDescent="0.25">
      <c r="A317" t="str">
        <f>IF(RawData!B314&lt;&gt;"",RawData!B314&amp;", "&amp;RawData!C314&amp;" - "&amp;RawData!A314,"")</f>
        <v/>
      </c>
      <c r="B317" t="str">
        <f t="shared" si="5"/>
        <v/>
      </c>
    </row>
    <row r="318" spans="1:2" x14ac:dyDescent="0.25">
      <c r="A318" t="str">
        <f>IF(RawData!B315&lt;&gt;"",RawData!B315&amp;", "&amp;RawData!C315&amp;" - "&amp;RawData!A315,"")</f>
        <v/>
      </c>
      <c r="B318" t="str">
        <f t="shared" si="5"/>
        <v/>
      </c>
    </row>
    <row r="319" spans="1:2" x14ac:dyDescent="0.25">
      <c r="A319" t="str">
        <f>IF(RawData!B316&lt;&gt;"",RawData!B316&amp;", "&amp;RawData!C316&amp;" - "&amp;RawData!A316,"")</f>
        <v/>
      </c>
      <c r="B319" t="str">
        <f t="shared" si="5"/>
        <v/>
      </c>
    </row>
    <row r="320" spans="1:2" x14ac:dyDescent="0.25">
      <c r="A320" t="str">
        <f>IF(RawData!B317&lt;&gt;"",RawData!B317&amp;", "&amp;RawData!C317&amp;" - "&amp;RawData!A317,"")</f>
        <v/>
      </c>
      <c r="B320" t="str">
        <f t="shared" si="5"/>
        <v/>
      </c>
    </row>
    <row r="321" spans="1:2" x14ac:dyDescent="0.25">
      <c r="A321" t="str">
        <f>IF(RawData!B318&lt;&gt;"",RawData!B318&amp;", "&amp;RawData!C318&amp;" - "&amp;RawData!A318,"")</f>
        <v/>
      </c>
      <c r="B321" t="str">
        <f t="shared" si="5"/>
        <v/>
      </c>
    </row>
    <row r="322" spans="1:2" x14ac:dyDescent="0.25">
      <c r="A322" t="str">
        <f>IF(RawData!B319&lt;&gt;"",RawData!B319&amp;", "&amp;RawData!C319&amp;" - "&amp;RawData!A319,"")</f>
        <v/>
      </c>
      <c r="B322" t="str">
        <f t="shared" si="5"/>
        <v/>
      </c>
    </row>
    <row r="323" spans="1:2" x14ac:dyDescent="0.25">
      <c r="A323" t="str">
        <f>IF(RawData!B320&lt;&gt;"",RawData!B320&amp;", "&amp;RawData!C320&amp;" - "&amp;RawData!A320,"")</f>
        <v/>
      </c>
      <c r="B323" t="str">
        <f t="shared" si="5"/>
        <v/>
      </c>
    </row>
    <row r="324" spans="1:2" x14ac:dyDescent="0.25">
      <c r="A324" t="str">
        <f>IF(RawData!B321&lt;&gt;"",RawData!B321&amp;", "&amp;RawData!C321&amp;" - "&amp;RawData!A321,"")</f>
        <v/>
      </c>
      <c r="B324" t="str">
        <f t="shared" si="5"/>
        <v/>
      </c>
    </row>
    <row r="325" spans="1:2" x14ac:dyDescent="0.25">
      <c r="A325" t="str">
        <f>IF(RawData!B322&lt;&gt;"",RawData!B322&amp;", "&amp;RawData!C322&amp;" - "&amp;RawData!A322,"")</f>
        <v/>
      </c>
      <c r="B325" t="str">
        <f t="shared" si="5"/>
        <v/>
      </c>
    </row>
    <row r="326" spans="1:2" x14ac:dyDescent="0.25">
      <c r="A326" t="str">
        <f>IF(RawData!B323&lt;&gt;"",RawData!B323&amp;", "&amp;RawData!C323&amp;" - "&amp;RawData!A323,"")</f>
        <v/>
      </c>
      <c r="B326" t="str">
        <f t="shared" si="5"/>
        <v/>
      </c>
    </row>
    <row r="327" spans="1:2" x14ac:dyDescent="0.25">
      <c r="A327" t="str">
        <f>IF(RawData!B324&lt;&gt;"",RawData!B324&amp;", "&amp;RawData!C324&amp;" - "&amp;RawData!A324,"")</f>
        <v/>
      </c>
      <c r="B327" t="str">
        <f t="shared" ref="B327:B390" si="6">IF(A327&lt;&gt;"",B326+1,"")</f>
        <v/>
      </c>
    </row>
    <row r="328" spans="1:2" x14ac:dyDescent="0.25">
      <c r="A328" t="str">
        <f>IF(RawData!B325&lt;&gt;"",RawData!B325&amp;", "&amp;RawData!C325&amp;" - "&amp;RawData!A325,"")</f>
        <v/>
      </c>
      <c r="B328" t="str">
        <f t="shared" si="6"/>
        <v/>
      </c>
    </row>
    <row r="329" spans="1:2" x14ac:dyDescent="0.25">
      <c r="A329" t="str">
        <f>IF(RawData!B326&lt;&gt;"",RawData!B326&amp;", "&amp;RawData!C326&amp;" - "&amp;RawData!A326,"")</f>
        <v/>
      </c>
      <c r="B329" t="str">
        <f t="shared" si="6"/>
        <v/>
      </c>
    </row>
    <row r="330" spans="1:2" x14ac:dyDescent="0.25">
      <c r="A330" t="str">
        <f>IF(RawData!B327&lt;&gt;"",RawData!B327&amp;", "&amp;RawData!C327&amp;" - "&amp;RawData!A327,"")</f>
        <v/>
      </c>
      <c r="B330" t="str">
        <f t="shared" si="6"/>
        <v/>
      </c>
    </row>
    <row r="331" spans="1:2" x14ac:dyDescent="0.25">
      <c r="A331" t="str">
        <f>IF(RawData!B328&lt;&gt;"",RawData!B328&amp;", "&amp;RawData!C328&amp;" - "&amp;RawData!A328,"")</f>
        <v/>
      </c>
      <c r="B331" t="str">
        <f t="shared" si="6"/>
        <v/>
      </c>
    </row>
    <row r="332" spans="1:2" x14ac:dyDescent="0.25">
      <c r="A332" t="str">
        <f>IF(RawData!B329&lt;&gt;"",RawData!B329&amp;", "&amp;RawData!C329&amp;" - "&amp;RawData!A329,"")</f>
        <v/>
      </c>
      <c r="B332" t="str">
        <f t="shared" si="6"/>
        <v/>
      </c>
    </row>
    <row r="333" spans="1:2" x14ac:dyDescent="0.25">
      <c r="A333" t="str">
        <f>IF(RawData!B330&lt;&gt;"",RawData!B330&amp;", "&amp;RawData!C330&amp;" - "&amp;RawData!A330,"")</f>
        <v/>
      </c>
      <c r="B333" t="str">
        <f t="shared" si="6"/>
        <v/>
      </c>
    </row>
    <row r="334" spans="1:2" x14ac:dyDescent="0.25">
      <c r="A334" t="str">
        <f>IF(RawData!B331&lt;&gt;"",RawData!B331&amp;", "&amp;RawData!C331&amp;" - "&amp;RawData!A331,"")</f>
        <v/>
      </c>
      <c r="B334" t="str">
        <f t="shared" si="6"/>
        <v/>
      </c>
    </row>
    <row r="335" spans="1:2" x14ac:dyDescent="0.25">
      <c r="A335" t="str">
        <f>IF(RawData!B332&lt;&gt;"",RawData!B332&amp;", "&amp;RawData!C332&amp;" - "&amp;RawData!A332,"")</f>
        <v/>
      </c>
      <c r="B335" t="str">
        <f t="shared" si="6"/>
        <v/>
      </c>
    </row>
    <row r="336" spans="1:2" x14ac:dyDescent="0.25">
      <c r="A336" t="str">
        <f>IF(RawData!B333&lt;&gt;"",RawData!B333&amp;", "&amp;RawData!C333&amp;" - "&amp;RawData!A333,"")</f>
        <v/>
      </c>
      <c r="B336" t="str">
        <f t="shared" si="6"/>
        <v/>
      </c>
    </row>
    <row r="337" spans="1:2" x14ac:dyDescent="0.25">
      <c r="A337" t="str">
        <f>IF(RawData!B334&lt;&gt;"",RawData!B334&amp;", "&amp;RawData!C334&amp;" - "&amp;RawData!A334,"")</f>
        <v/>
      </c>
      <c r="B337" t="str">
        <f t="shared" si="6"/>
        <v/>
      </c>
    </row>
    <row r="338" spans="1:2" x14ac:dyDescent="0.25">
      <c r="A338" t="str">
        <f>IF(RawData!B335&lt;&gt;"",RawData!B335&amp;", "&amp;RawData!C335&amp;" - "&amp;RawData!A335,"")</f>
        <v/>
      </c>
      <c r="B338" t="str">
        <f t="shared" si="6"/>
        <v/>
      </c>
    </row>
    <row r="339" spans="1:2" x14ac:dyDescent="0.25">
      <c r="A339" t="str">
        <f>IF(RawData!B336&lt;&gt;"",RawData!B336&amp;", "&amp;RawData!C336&amp;" - "&amp;RawData!A336,"")</f>
        <v/>
      </c>
      <c r="B339" t="str">
        <f t="shared" si="6"/>
        <v/>
      </c>
    </row>
    <row r="340" spans="1:2" x14ac:dyDescent="0.25">
      <c r="A340" t="str">
        <f>IF(RawData!B337&lt;&gt;"",RawData!B337&amp;", "&amp;RawData!C337&amp;" - "&amp;RawData!A337,"")</f>
        <v/>
      </c>
      <c r="B340" t="str">
        <f t="shared" si="6"/>
        <v/>
      </c>
    </row>
    <row r="341" spans="1:2" x14ac:dyDescent="0.25">
      <c r="A341" t="str">
        <f>IF(RawData!B338&lt;&gt;"",RawData!B338&amp;", "&amp;RawData!C338&amp;" - "&amp;RawData!A338,"")</f>
        <v/>
      </c>
      <c r="B341" t="str">
        <f t="shared" si="6"/>
        <v/>
      </c>
    </row>
    <row r="342" spans="1:2" x14ac:dyDescent="0.25">
      <c r="A342" t="str">
        <f>IF(RawData!B339&lt;&gt;"",RawData!B339&amp;", "&amp;RawData!C339&amp;" - "&amp;RawData!A339,"")</f>
        <v/>
      </c>
      <c r="B342" t="str">
        <f t="shared" si="6"/>
        <v/>
      </c>
    </row>
    <row r="343" spans="1:2" x14ac:dyDescent="0.25">
      <c r="A343" t="str">
        <f>IF(RawData!B340&lt;&gt;"",RawData!B340&amp;", "&amp;RawData!C340&amp;" - "&amp;RawData!A340,"")</f>
        <v/>
      </c>
      <c r="B343" t="str">
        <f t="shared" si="6"/>
        <v/>
      </c>
    </row>
    <row r="344" spans="1:2" x14ac:dyDescent="0.25">
      <c r="A344" t="str">
        <f>IF(RawData!B341&lt;&gt;"",RawData!B341&amp;", "&amp;RawData!C341&amp;" - "&amp;RawData!A341,"")</f>
        <v/>
      </c>
      <c r="B344" t="str">
        <f t="shared" si="6"/>
        <v/>
      </c>
    </row>
    <row r="345" spans="1:2" x14ac:dyDescent="0.25">
      <c r="A345" t="str">
        <f>IF(RawData!B342&lt;&gt;"",RawData!B342&amp;", "&amp;RawData!C342&amp;" - "&amp;RawData!A342,"")</f>
        <v/>
      </c>
      <c r="B345" t="str">
        <f t="shared" si="6"/>
        <v/>
      </c>
    </row>
    <row r="346" spans="1:2" x14ac:dyDescent="0.25">
      <c r="A346" t="str">
        <f>IF(RawData!B343&lt;&gt;"",RawData!B343&amp;", "&amp;RawData!C343&amp;" - "&amp;RawData!A343,"")</f>
        <v/>
      </c>
      <c r="B346" t="str">
        <f t="shared" si="6"/>
        <v/>
      </c>
    </row>
    <row r="347" spans="1:2" x14ac:dyDescent="0.25">
      <c r="A347" t="str">
        <f>IF(RawData!B344&lt;&gt;"",RawData!B344&amp;", "&amp;RawData!C344&amp;" - "&amp;RawData!A344,"")</f>
        <v/>
      </c>
      <c r="B347" t="str">
        <f t="shared" si="6"/>
        <v/>
      </c>
    </row>
    <row r="348" spans="1:2" x14ac:dyDescent="0.25">
      <c r="A348" t="str">
        <f>IF(RawData!B345&lt;&gt;"",RawData!B345&amp;", "&amp;RawData!C345&amp;" - "&amp;RawData!A345,"")</f>
        <v/>
      </c>
      <c r="B348" t="str">
        <f t="shared" si="6"/>
        <v/>
      </c>
    </row>
    <row r="349" spans="1:2" x14ac:dyDescent="0.25">
      <c r="A349" t="str">
        <f>IF(RawData!B346&lt;&gt;"",RawData!B346&amp;", "&amp;RawData!C346&amp;" - "&amp;RawData!A346,"")</f>
        <v/>
      </c>
      <c r="B349" t="str">
        <f t="shared" si="6"/>
        <v/>
      </c>
    </row>
    <row r="350" spans="1:2" x14ac:dyDescent="0.25">
      <c r="A350" t="str">
        <f>IF(RawData!B347&lt;&gt;"",RawData!B347&amp;", "&amp;RawData!C347&amp;" - "&amp;RawData!A347,"")</f>
        <v/>
      </c>
      <c r="B350" t="str">
        <f t="shared" si="6"/>
        <v/>
      </c>
    </row>
    <row r="351" spans="1:2" x14ac:dyDescent="0.25">
      <c r="A351" t="str">
        <f>IF(RawData!B348&lt;&gt;"",RawData!B348&amp;", "&amp;RawData!C348&amp;" - "&amp;RawData!A348,"")</f>
        <v/>
      </c>
      <c r="B351" t="str">
        <f t="shared" si="6"/>
        <v/>
      </c>
    </row>
    <row r="352" spans="1:2" x14ac:dyDescent="0.25">
      <c r="A352" t="str">
        <f>IF(RawData!B349&lt;&gt;"",RawData!B349&amp;", "&amp;RawData!C349&amp;" - "&amp;RawData!A349,"")</f>
        <v/>
      </c>
      <c r="B352" t="str">
        <f t="shared" si="6"/>
        <v/>
      </c>
    </row>
    <row r="353" spans="1:2" x14ac:dyDescent="0.25">
      <c r="A353" t="str">
        <f>IF(RawData!B350&lt;&gt;"",RawData!B350&amp;", "&amp;RawData!C350&amp;" - "&amp;RawData!A350,"")</f>
        <v/>
      </c>
      <c r="B353" t="str">
        <f t="shared" si="6"/>
        <v/>
      </c>
    </row>
    <row r="354" spans="1:2" x14ac:dyDescent="0.25">
      <c r="A354" t="str">
        <f>IF(RawData!B351&lt;&gt;"",RawData!B351&amp;", "&amp;RawData!C351&amp;" - "&amp;RawData!A351,"")</f>
        <v/>
      </c>
      <c r="B354" t="str">
        <f t="shared" si="6"/>
        <v/>
      </c>
    </row>
    <row r="355" spans="1:2" x14ac:dyDescent="0.25">
      <c r="A355" t="str">
        <f>IF(RawData!B352&lt;&gt;"",RawData!B352&amp;", "&amp;RawData!C352&amp;" - "&amp;RawData!A352,"")</f>
        <v/>
      </c>
      <c r="B355" t="str">
        <f t="shared" si="6"/>
        <v/>
      </c>
    </row>
    <row r="356" spans="1:2" x14ac:dyDescent="0.25">
      <c r="A356" t="str">
        <f>IF(RawData!B353&lt;&gt;"",RawData!B353&amp;", "&amp;RawData!C353&amp;" - "&amp;RawData!A353,"")</f>
        <v/>
      </c>
      <c r="B356" t="str">
        <f t="shared" si="6"/>
        <v/>
      </c>
    </row>
    <row r="357" spans="1:2" x14ac:dyDescent="0.25">
      <c r="A357" t="str">
        <f>IF(RawData!B354&lt;&gt;"",RawData!B354&amp;", "&amp;RawData!C354&amp;" - "&amp;RawData!A354,"")</f>
        <v/>
      </c>
      <c r="B357" t="str">
        <f t="shared" si="6"/>
        <v/>
      </c>
    </row>
    <row r="358" spans="1:2" x14ac:dyDescent="0.25">
      <c r="A358" t="str">
        <f>IF(RawData!B355&lt;&gt;"",RawData!B355&amp;", "&amp;RawData!C355&amp;" - "&amp;RawData!A355,"")</f>
        <v/>
      </c>
      <c r="B358" t="str">
        <f t="shared" si="6"/>
        <v/>
      </c>
    </row>
    <row r="359" spans="1:2" x14ac:dyDescent="0.25">
      <c r="A359" t="str">
        <f>IF(RawData!B356&lt;&gt;"",RawData!B356&amp;", "&amp;RawData!C356&amp;" - "&amp;RawData!A356,"")</f>
        <v/>
      </c>
      <c r="B359" t="str">
        <f t="shared" si="6"/>
        <v/>
      </c>
    </row>
    <row r="360" spans="1:2" x14ac:dyDescent="0.25">
      <c r="A360" t="str">
        <f>IF(RawData!B357&lt;&gt;"",RawData!B357&amp;", "&amp;RawData!C357&amp;" - "&amp;RawData!A357,"")</f>
        <v/>
      </c>
      <c r="B360" t="str">
        <f t="shared" si="6"/>
        <v/>
      </c>
    </row>
    <row r="361" spans="1:2" x14ac:dyDescent="0.25">
      <c r="A361" t="str">
        <f>IF(RawData!B358&lt;&gt;"",RawData!B358&amp;", "&amp;RawData!C358&amp;" - "&amp;RawData!A358,"")</f>
        <v/>
      </c>
      <c r="B361" t="str">
        <f t="shared" si="6"/>
        <v/>
      </c>
    </row>
    <row r="362" spans="1:2" x14ac:dyDescent="0.25">
      <c r="A362" t="str">
        <f>IF(RawData!B359&lt;&gt;"",RawData!B359&amp;", "&amp;RawData!C359&amp;" - "&amp;RawData!A359,"")</f>
        <v/>
      </c>
      <c r="B362" t="str">
        <f t="shared" si="6"/>
        <v/>
      </c>
    </row>
    <row r="363" spans="1:2" x14ac:dyDescent="0.25">
      <c r="A363" t="str">
        <f>IF(RawData!B360&lt;&gt;"",RawData!B360&amp;", "&amp;RawData!C360&amp;" - "&amp;RawData!A360,"")</f>
        <v/>
      </c>
      <c r="B363" t="str">
        <f t="shared" si="6"/>
        <v/>
      </c>
    </row>
    <row r="364" spans="1:2" x14ac:dyDescent="0.25">
      <c r="A364" t="str">
        <f>IF(RawData!B361&lt;&gt;"",RawData!B361&amp;", "&amp;RawData!C361&amp;" - "&amp;RawData!A361,"")</f>
        <v/>
      </c>
      <c r="B364" t="str">
        <f t="shared" si="6"/>
        <v/>
      </c>
    </row>
    <row r="365" spans="1:2" x14ac:dyDescent="0.25">
      <c r="A365" t="str">
        <f>IF(RawData!B362&lt;&gt;"",RawData!B362&amp;", "&amp;RawData!C362&amp;" - "&amp;RawData!A362,"")</f>
        <v/>
      </c>
      <c r="B365" t="str">
        <f t="shared" si="6"/>
        <v/>
      </c>
    </row>
    <row r="366" spans="1:2" x14ac:dyDescent="0.25">
      <c r="A366" t="str">
        <f>IF(RawData!B363&lt;&gt;"",RawData!B363&amp;", "&amp;RawData!C363&amp;" - "&amp;RawData!A363,"")</f>
        <v/>
      </c>
      <c r="B366" t="str">
        <f t="shared" si="6"/>
        <v/>
      </c>
    </row>
    <row r="367" spans="1:2" x14ac:dyDescent="0.25">
      <c r="A367" t="str">
        <f>IF(RawData!B364&lt;&gt;"",RawData!B364&amp;", "&amp;RawData!C364&amp;" - "&amp;RawData!A364,"")</f>
        <v/>
      </c>
      <c r="B367" t="str">
        <f t="shared" si="6"/>
        <v/>
      </c>
    </row>
    <row r="368" spans="1:2" x14ac:dyDescent="0.25">
      <c r="A368" t="str">
        <f>IF(RawData!B365&lt;&gt;"",RawData!B365&amp;", "&amp;RawData!C365&amp;" - "&amp;RawData!A365,"")</f>
        <v/>
      </c>
      <c r="B368" t="str">
        <f t="shared" si="6"/>
        <v/>
      </c>
    </row>
    <row r="369" spans="1:2" x14ac:dyDescent="0.25">
      <c r="A369" t="str">
        <f>IF(RawData!B366&lt;&gt;"",RawData!B366&amp;", "&amp;RawData!C366&amp;" - "&amp;RawData!A366,"")</f>
        <v/>
      </c>
      <c r="B369" t="str">
        <f t="shared" si="6"/>
        <v/>
      </c>
    </row>
    <row r="370" spans="1:2" x14ac:dyDescent="0.25">
      <c r="A370" t="str">
        <f>IF(RawData!B367&lt;&gt;"",RawData!B367&amp;", "&amp;RawData!C367&amp;" - "&amp;RawData!A367,"")</f>
        <v/>
      </c>
      <c r="B370" t="str">
        <f t="shared" si="6"/>
        <v/>
      </c>
    </row>
    <row r="371" spans="1:2" x14ac:dyDescent="0.25">
      <c r="A371" t="str">
        <f>IF(RawData!B368&lt;&gt;"",RawData!B368&amp;", "&amp;RawData!C368&amp;" - "&amp;RawData!A368,"")</f>
        <v/>
      </c>
      <c r="B371" t="str">
        <f t="shared" si="6"/>
        <v/>
      </c>
    </row>
    <row r="372" spans="1:2" x14ac:dyDescent="0.25">
      <c r="A372" t="str">
        <f>IF(RawData!B369&lt;&gt;"",RawData!B369&amp;", "&amp;RawData!C369&amp;" - "&amp;RawData!A369,"")</f>
        <v/>
      </c>
      <c r="B372" t="str">
        <f t="shared" si="6"/>
        <v/>
      </c>
    </row>
    <row r="373" spans="1:2" x14ac:dyDescent="0.25">
      <c r="A373" t="str">
        <f>IF(RawData!B370&lt;&gt;"",RawData!B370&amp;", "&amp;RawData!C370&amp;" - "&amp;RawData!A370,"")</f>
        <v/>
      </c>
      <c r="B373" t="str">
        <f t="shared" si="6"/>
        <v/>
      </c>
    </row>
    <row r="374" spans="1:2" x14ac:dyDescent="0.25">
      <c r="A374" t="str">
        <f>IF(RawData!B371&lt;&gt;"",RawData!B371&amp;", "&amp;RawData!C371&amp;" - "&amp;RawData!A371,"")</f>
        <v/>
      </c>
      <c r="B374" t="str">
        <f t="shared" si="6"/>
        <v/>
      </c>
    </row>
    <row r="375" spans="1:2" x14ac:dyDescent="0.25">
      <c r="A375" t="str">
        <f>IF(RawData!B372&lt;&gt;"",RawData!B372&amp;", "&amp;RawData!C372&amp;" - "&amp;RawData!A372,"")</f>
        <v/>
      </c>
      <c r="B375" t="str">
        <f t="shared" si="6"/>
        <v/>
      </c>
    </row>
    <row r="376" spans="1:2" x14ac:dyDescent="0.25">
      <c r="A376" t="str">
        <f>IF(RawData!B373&lt;&gt;"",RawData!B373&amp;", "&amp;RawData!C373&amp;" - "&amp;RawData!A373,"")</f>
        <v/>
      </c>
      <c r="B376" t="str">
        <f t="shared" si="6"/>
        <v/>
      </c>
    </row>
    <row r="377" spans="1:2" x14ac:dyDescent="0.25">
      <c r="A377" t="str">
        <f>IF(RawData!B374&lt;&gt;"",RawData!B374&amp;", "&amp;RawData!C374&amp;" - "&amp;RawData!A374,"")</f>
        <v/>
      </c>
      <c r="B377" t="str">
        <f t="shared" si="6"/>
        <v/>
      </c>
    </row>
    <row r="378" spans="1:2" x14ac:dyDescent="0.25">
      <c r="A378" t="str">
        <f>IF(RawData!B375&lt;&gt;"",RawData!B375&amp;", "&amp;RawData!C375&amp;" - "&amp;RawData!A375,"")</f>
        <v/>
      </c>
      <c r="B378" t="str">
        <f t="shared" si="6"/>
        <v/>
      </c>
    </row>
    <row r="379" spans="1:2" x14ac:dyDescent="0.25">
      <c r="A379" t="str">
        <f>IF(RawData!B376&lt;&gt;"",RawData!B376&amp;", "&amp;RawData!C376&amp;" - "&amp;RawData!A376,"")</f>
        <v/>
      </c>
      <c r="B379" t="str">
        <f t="shared" si="6"/>
        <v/>
      </c>
    </row>
    <row r="380" spans="1:2" x14ac:dyDescent="0.25">
      <c r="A380" t="str">
        <f>IF(RawData!B377&lt;&gt;"",RawData!B377&amp;", "&amp;RawData!C377&amp;" - "&amp;RawData!A377,"")</f>
        <v/>
      </c>
      <c r="B380" t="str">
        <f t="shared" si="6"/>
        <v/>
      </c>
    </row>
    <row r="381" spans="1:2" x14ac:dyDescent="0.25">
      <c r="A381" t="str">
        <f>IF(RawData!B378&lt;&gt;"",RawData!B378&amp;", "&amp;RawData!C378&amp;" - "&amp;RawData!A378,"")</f>
        <v/>
      </c>
      <c r="B381" t="str">
        <f t="shared" si="6"/>
        <v/>
      </c>
    </row>
    <row r="382" spans="1:2" x14ac:dyDescent="0.25">
      <c r="A382" t="str">
        <f>IF(RawData!B379&lt;&gt;"",RawData!B379&amp;", "&amp;RawData!C379&amp;" - "&amp;RawData!A379,"")</f>
        <v/>
      </c>
      <c r="B382" t="str">
        <f t="shared" si="6"/>
        <v/>
      </c>
    </row>
    <row r="383" spans="1:2" x14ac:dyDescent="0.25">
      <c r="A383" t="str">
        <f>IF(RawData!B380&lt;&gt;"",RawData!B380&amp;", "&amp;RawData!C380&amp;" - "&amp;RawData!A380,"")</f>
        <v/>
      </c>
      <c r="B383" t="str">
        <f t="shared" si="6"/>
        <v/>
      </c>
    </row>
    <row r="384" spans="1:2" x14ac:dyDescent="0.25">
      <c r="A384" t="str">
        <f>IF(RawData!B381&lt;&gt;"",RawData!B381&amp;", "&amp;RawData!C381&amp;" - "&amp;RawData!A381,"")</f>
        <v/>
      </c>
      <c r="B384" t="str">
        <f t="shared" si="6"/>
        <v/>
      </c>
    </row>
    <row r="385" spans="1:2" x14ac:dyDescent="0.25">
      <c r="A385" t="str">
        <f>IF(RawData!B382&lt;&gt;"",RawData!B382&amp;", "&amp;RawData!C382&amp;" - "&amp;RawData!A382,"")</f>
        <v/>
      </c>
      <c r="B385" t="str">
        <f t="shared" si="6"/>
        <v/>
      </c>
    </row>
    <row r="386" spans="1:2" x14ac:dyDescent="0.25">
      <c r="A386" t="str">
        <f>IF(RawData!B383&lt;&gt;"",RawData!B383&amp;", "&amp;RawData!C383&amp;" - "&amp;RawData!A383,"")</f>
        <v/>
      </c>
      <c r="B386" t="str">
        <f t="shared" si="6"/>
        <v/>
      </c>
    </row>
    <row r="387" spans="1:2" x14ac:dyDescent="0.25">
      <c r="A387" t="str">
        <f>IF(RawData!B384&lt;&gt;"",RawData!B384&amp;", "&amp;RawData!C384&amp;" - "&amp;RawData!A384,"")</f>
        <v/>
      </c>
      <c r="B387" t="str">
        <f t="shared" si="6"/>
        <v/>
      </c>
    </row>
    <row r="388" spans="1:2" x14ac:dyDescent="0.25">
      <c r="A388" t="str">
        <f>IF(RawData!B385&lt;&gt;"",RawData!B385&amp;", "&amp;RawData!C385&amp;" - "&amp;RawData!A385,"")</f>
        <v/>
      </c>
      <c r="B388" t="str">
        <f t="shared" si="6"/>
        <v/>
      </c>
    </row>
    <row r="389" spans="1:2" x14ac:dyDescent="0.25">
      <c r="A389" t="str">
        <f>IF(RawData!B386&lt;&gt;"",RawData!B386&amp;", "&amp;RawData!C386&amp;" - "&amp;RawData!A386,"")</f>
        <v/>
      </c>
      <c r="B389" t="str">
        <f t="shared" si="6"/>
        <v/>
      </c>
    </row>
    <row r="390" spans="1:2" x14ac:dyDescent="0.25">
      <c r="A390" t="str">
        <f>IF(RawData!B387&lt;&gt;"",RawData!B387&amp;", "&amp;RawData!C387&amp;" - "&amp;RawData!A387,"")</f>
        <v/>
      </c>
      <c r="B390" t="str">
        <f t="shared" si="6"/>
        <v/>
      </c>
    </row>
    <row r="391" spans="1:2" x14ac:dyDescent="0.25">
      <c r="A391" t="str">
        <f>IF(RawData!B388&lt;&gt;"",RawData!B388&amp;", "&amp;RawData!C388&amp;" - "&amp;RawData!A388,"")</f>
        <v/>
      </c>
      <c r="B391" t="str">
        <f t="shared" ref="B391:B454" si="7">IF(A391&lt;&gt;"",B390+1,"")</f>
        <v/>
      </c>
    </row>
    <row r="392" spans="1:2" x14ac:dyDescent="0.25">
      <c r="A392" t="str">
        <f>IF(RawData!B389&lt;&gt;"",RawData!B389&amp;", "&amp;RawData!C389&amp;" - "&amp;RawData!A389,"")</f>
        <v/>
      </c>
      <c r="B392" t="str">
        <f t="shared" si="7"/>
        <v/>
      </c>
    </row>
    <row r="393" spans="1:2" x14ac:dyDescent="0.25">
      <c r="A393" t="str">
        <f>IF(RawData!B390&lt;&gt;"",RawData!B390&amp;", "&amp;RawData!C390&amp;" - "&amp;RawData!A390,"")</f>
        <v/>
      </c>
      <c r="B393" t="str">
        <f t="shared" si="7"/>
        <v/>
      </c>
    </row>
    <row r="394" spans="1:2" x14ac:dyDescent="0.25">
      <c r="A394" t="str">
        <f>IF(RawData!B391&lt;&gt;"",RawData!B391&amp;", "&amp;RawData!C391&amp;" - "&amp;RawData!A391,"")</f>
        <v/>
      </c>
      <c r="B394" t="str">
        <f t="shared" si="7"/>
        <v/>
      </c>
    </row>
    <row r="395" spans="1:2" x14ac:dyDescent="0.25">
      <c r="A395" t="str">
        <f>IF(RawData!B392&lt;&gt;"",RawData!B392&amp;", "&amp;RawData!C392&amp;" - "&amp;RawData!A392,"")</f>
        <v/>
      </c>
      <c r="B395" t="str">
        <f t="shared" si="7"/>
        <v/>
      </c>
    </row>
    <row r="396" spans="1:2" x14ac:dyDescent="0.25">
      <c r="A396" t="str">
        <f>IF(RawData!B393&lt;&gt;"",RawData!B393&amp;", "&amp;RawData!C393&amp;" - "&amp;RawData!A393,"")</f>
        <v/>
      </c>
      <c r="B396" t="str">
        <f t="shared" si="7"/>
        <v/>
      </c>
    </row>
    <row r="397" spans="1:2" x14ac:dyDescent="0.25">
      <c r="A397" t="str">
        <f>IF(RawData!B394&lt;&gt;"",RawData!B394&amp;", "&amp;RawData!C394&amp;" - "&amp;RawData!A394,"")</f>
        <v/>
      </c>
      <c r="B397" t="str">
        <f t="shared" si="7"/>
        <v/>
      </c>
    </row>
    <row r="398" spans="1:2" x14ac:dyDescent="0.25">
      <c r="A398" t="str">
        <f>IF(RawData!B395&lt;&gt;"",RawData!B395&amp;", "&amp;RawData!C395&amp;" - "&amp;RawData!A395,"")</f>
        <v/>
      </c>
      <c r="B398" t="str">
        <f t="shared" si="7"/>
        <v/>
      </c>
    </row>
    <row r="399" spans="1:2" x14ac:dyDescent="0.25">
      <c r="A399" t="str">
        <f>IF(RawData!B396&lt;&gt;"",RawData!B396&amp;", "&amp;RawData!C396&amp;" - "&amp;RawData!A396,"")</f>
        <v/>
      </c>
      <c r="B399" t="str">
        <f t="shared" si="7"/>
        <v/>
      </c>
    </row>
    <row r="400" spans="1:2" x14ac:dyDescent="0.25">
      <c r="A400" t="str">
        <f>IF(RawData!B397&lt;&gt;"",RawData!B397&amp;", "&amp;RawData!C397&amp;" - "&amp;RawData!A397,"")</f>
        <v/>
      </c>
      <c r="B400" t="str">
        <f t="shared" si="7"/>
        <v/>
      </c>
    </row>
    <row r="401" spans="1:2" x14ac:dyDescent="0.25">
      <c r="A401" t="str">
        <f>IF(RawData!B398&lt;&gt;"",RawData!B398&amp;", "&amp;RawData!C398&amp;" - "&amp;RawData!A398,"")</f>
        <v/>
      </c>
      <c r="B401" t="str">
        <f t="shared" si="7"/>
        <v/>
      </c>
    </row>
    <row r="402" spans="1:2" x14ac:dyDescent="0.25">
      <c r="A402" t="str">
        <f>IF(RawData!B399&lt;&gt;"",RawData!B399&amp;", "&amp;RawData!C399&amp;" - "&amp;RawData!A399,"")</f>
        <v/>
      </c>
      <c r="B402" t="str">
        <f t="shared" si="7"/>
        <v/>
      </c>
    </row>
    <row r="403" spans="1:2" x14ac:dyDescent="0.25">
      <c r="A403" t="str">
        <f>IF(RawData!B400&lt;&gt;"",RawData!B400&amp;", "&amp;RawData!C400&amp;" - "&amp;RawData!A400,"")</f>
        <v/>
      </c>
      <c r="B403" t="str">
        <f t="shared" si="7"/>
        <v/>
      </c>
    </row>
    <row r="404" spans="1:2" x14ac:dyDescent="0.25">
      <c r="A404" t="str">
        <f>IF(RawData!B401&lt;&gt;"",RawData!B401&amp;", "&amp;RawData!C401&amp;" - "&amp;RawData!A401,"")</f>
        <v/>
      </c>
      <c r="B404" t="str">
        <f t="shared" si="7"/>
        <v/>
      </c>
    </row>
    <row r="405" spans="1:2" x14ac:dyDescent="0.25">
      <c r="A405" t="str">
        <f>IF(RawData!B402&lt;&gt;"",RawData!B402&amp;", "&amp;RawData!C402&amp;" - "&amp;RawData!A402,"")</f>
        <v/>
      </c>
      <c r="B405" t="str">
        <f t="shared" si="7"/>
        <v/>
      </c>
    </row>
    <row r="406" spans="1:2" x14ac:dyDescent="0.25">
      <c r="A406" t="str">
        <f>IF(RawData!B403&lt;&gt;"",RawData!B403&amp;", "&amp;RawData!C403&amp;" - "&amp;RawData!A403,"")</f>
        <v/>
      </c>
      <c r="B406" t="str">
        <f t="shared" si="7"/>
        <v/>
      </c>
    </row>
    <row r="407" spans="1:2" x14ac:dyDescent="0.25">
      <c r="A407" t="str">
        <f>IF(RawData!B404&lt;&gt;"",RawData!B404&amp;", "&amp;RawData!C404&amp;" - "&amp;RawData!A404,"")</f>
        <v/>
      </c>
      <c r="B407" t="str">
        <f t="shared" si="7"/>
        <v/>
      </c>
    </row>
    <row r="408" spans="1:2" x14ac:dyDescent="0.25">
      <c r="A408" t="str">
        <f>IF(RawData!B405&lt;&gt;"",RawData!B405&amp;", "&amp;RawData!C405&amp;" - "&amp;RawData!A405,"")</f>
        <v/>
      </c>
      <c r="B408" t="str">
        <f t="shared" si="7"/>
        <v/>
      </c>
    </row>
    <row r="409" spans="1:2" x14ac:dyDescent="0.25">
      <c r="A409" t="str">
        <f>IF(RawData!B406&lt;&gt;"",RawData!B406&amp;", "&amp;RawData!C406&amp;" - "&amp;RawData!A406,"")</f>
        <v/>
      </c>
      <c r="B409" t="str">
        <f t="shared" si="7"/>
        <v/>
      </c>
    </row>
    <row r="410" spans="1:2" x14ac:dyDescent="0.25">
      <c r="A410" t="str">
        <f>IF(RawData!B407&lt;&gt;"",RawData!B407&amp;", "&amp;RawData!C407&amp;" - "&amp;RawData!A407,"")</f>
        <v/>
      </c>
      <c r="B410" t="str">
        <f t="shared" si="7"/>
        <v/>
      </c>
    </row>
    <row r="411" spans="1:2" x14ac:dyDescent="0.25">
      <c r="A411" t="str">
        <f>IF(RawData!B408&lt;&gt;"",RawData!B408&amp;", "&amp;RawData!C408&amp;" - "&amp;RawData!A408,"")</f>
        <v/>
      </c>
      <c r="B411" t="str">
        <f t="shared" si="7"/>
        <v/>
      </c>
    </row>
    <row r="412" spans="1:2" x14ac:dyDescent="0.25">
      <c r="A412" t="str">
        <f>IF(RawData!B409&lt;&gt;"",RawData!B409&amp;", "&amp;RawData!C409&amp;" - "&amp;RawData!A409,"")</f>
        <v/>
      </c>
      <c r="B412" t="str">
        <f t="shared" si="7"/>
        <v/>
      </c>
    </row>
    <row r="413" spans="1:2" x14ac:dyDescent="0.25">
      <c r="A413" t="str">
        <f>IF(RawData!B410&lt;&gt;"",RawData!B410&amp;", "&amp;RawData!C410&amp;" - "&amp;RawData!A410,"")</f>
        <v/>
      </c>
      <c r="B413" t="str">
        <f t="shared" si="7"/>
        <v/>
      </c>
    </row>
    <row r="414" spans="1:2" x14ac:dyDescent="0.25">
      <c r="A414" t="str">
        <f>IF(RawData!B411&lt;&gt;"",RawData!B411&amp;", "&amp;RawData!C411&amp;" - "&amp;RawData!A411,"")</f>
        <v/>
      </c>
      <c r="B414" t="str">
        <f t="shared" si="7"/>
        <v/>
      </c>
    </row>
    <row r="415" spans="1:2" x14ac:dyDescent="0.25">
      <c r="A415" t="str">
        <f>IF(RawData!B412&lt;&gt;"",RawData!B412&amp;", "&amp;RawData!C412&amp;" - "&amp;RawData!A412,"")</f>
        <v/>
      </c>
      <c r="B415" t="str">
        <f t="shared" si="7"/>
        <v/>
      </c>
    </row>
    <row r="416" spans="1:2" x14ac:dyDescent="0.25">
      <c r="A416" t="str">
        <f>IF(RawData!B413&lt;&gt;"",RawData!B413&amp;", "&amp;RawData!C413&amp;" - "&amp;RawData!A413,"")</f>
        <v/>
      </c>
      <c r="B416" t="str">
        <f t="shared" si="7"/>
        <v/>
      </c>
    </row>
    <row r="417" spans="1:2" x14ac:dyDescent="0.25">
      <c r="A417" t="str">
        <f>IF(RawData!B414&lt;&gt;"",RawData!B414&amp;", "&amp;RawData!C414&amp;" - "&amp;RawData!A414,"")</f>
        <v/>
      </c>
      <c r="B417" t="str">
        <f t="shared" si="7"/>
        <v/>
      </c>
    </row>
    <row r="418" spans="1:2" x14ac:dyDescent="0.25">
      <c r="A418" t="str">
        <f>IF(RawData!B415&lt;&gt;"",RawData!B415&amp;", "&amp;RawData!C415&amp;" - "&amp;RawData!A415,"")</f>
        <v/>
      </c>
      <c r="B418" t="str">
        <f t="shared" si="7"/>
        <v/>
      </c>
    </row>
    <row r="419" spans="1:2" x14ac:dyDescent="0.25">
      <c r="A419" t="str">
        <f>IF(RawData!B416&lt;&gt;"",RawData!B416&amp;", "&amp;RawData!C416&amp;" - "&amp;RawData!A416,"")</f>
        <v/>
      </c>
      <c r="B419" t="str">
        <f t="shared" si="7"/>
        <v/>
      </c>
    </row>
    <row r="420" spans="1:2" x14ac:dyDescent="0.25">
      <c r="A420" t="str">
        <f>IF(RawData!B417&lt;&gt;"",RawData!B417&amp;", "&amp;RawData!C417&amp;" - "&amp;RawData!A417,"")</f>
        <v/>
      </c>
      <c r="B420" t="str">
        <f t="shared" si="7"/>
        <v/>
      </c>
    </row>
    <row r="421" spans="1:2" x14ac:dyDescent="0.25">
      <c r="A421" t="str">
        <f>IF(RawData!B418&lt;&gt;"",RawData!B418&amp;", "&amp;RawData!C418&amp;" - "&amp;RawData!A418,"")</f>
        <v/>
      </c>
      <c r="B421" t="str">
        <f t="shared" si="7"/>
        <v/>
      </c>
    </row>
    <row r="422" spans="1:2" x14ac:dyDescent="0.25">
      <c r="A422" t="str">
        <f>IF(RawData!B419&lt;&gt;"",RawData!B419&amp;", "&amp;RawData!C419&amp;" - "&amp;RawData!A419,"")</f>
        <v/>
      </c>
      <c r="B422" t="str">
        <f t="shared" si="7"/>
        <v/>
      </c>
    </row>
    <row r="423" spans="1:2" x14ac:dyDescent="0.25">
      <c r="A423" t="str">
        <f>IF(RawData!B420&lt;&gt;"",RawData!B420&amp;", "&amp;RawData!C420&amp;" - "&amp;RawData!A420,"")</f>
        <v/>
      </c>
      <c r="B423" t="str">
        <f t="shared" si="7"/>
        <v/>
      </c>
    </row>
    <row r="424" spans="1:2" x14ac:dyDescent="0.25">
      <c r="A424" t="str">
        <f>IF(RawData!B421&lt;&gt;"",RawData!B421&amp;", "&amp;RawData!C421&amp;" - "&amp;RawData!A421,"")</f>
        <v/>
      </c>
      <c r="B424" t="str">
        <f t="shared" si="7"/>
        <v/>
      </c>
    </row>
    <row r="425" spans="1:2" x14ac:dyDescent="0.25">
      <c r="A425" t="str">
        <f>IF(RawData!B422&lt;&gt;"",RawData!B422&amp;", "&amp;RawData!C422&amp;" - "&amp;RawData!A422,"")</f>
        <v/>
      </c>
      <c r="B425" t="str">
        <f t="shared" si="7"/>
        <v/>
      </c>
    </row>
    <row r="426" spans="1:2" x14ac:dyDescent="0.25">
      <c r="A426" t="str">
        <f>IF(RawData!B423&lt;&gt;"",RawData!B423&amp;", "&amp;RawData!C423&amp;" - "&amp;RawData!A423,"")</f>
        <v/>
      </c>
      <c r="B426" t="str">
        <f t="shared" si="7"/>
        <v/>
      </c>
    </row>
    <row r="427" spans="1:2" x14ac:dyDescent="0.25">
      <c r="A427" t="str">
        <f>IF(RawData!B424&lt;&gt;"",RawData!B424&amp;", "&amp;RawData!C424&amp;" - "&amp;RawData!A424,"")</f>
        <v/>
      </c>
      <c r="B427" t="str">
        <f t="shared" si="7"/>
        <v/>
      </c>
    </row>
    <row r="428" spans="1:2" x14ac:dyDescent="0.25">
      <c r="A428" t="str">
        <f>IF(RawData!B425&lt;&gt;"",RawData!B425&amp;", "&amp;RawData!C425&amp;" - "&amp;RawData!A425,"")</f>
        <v/>
      </c>
      <c r="B428" t="str">
        <f t="shared" si="7"/>
        <v/>
      </c>
    </row>
    <row r="429" spans="1:2" x14ac:dyDescent="0.25">
      <c r="A429" t="str">
        <f>IF(RawData!B426&lt;&gt;"",RawData!B426&amp;", "&amp;RawData!C426&amp;" - "&amp;RawData!A426,"")</f>
        <v/>
      </c>
      <c r="B429" t="str">
        <f t="shared" si="7"/>
        <v/>
      </c>
    </row>
    <row r="430" spans="1:2" x14ac:dyDescent="0.25">
      <c r="A430" t="str">
        <f>IF(RawData!B427&lt;&gt;"",RawData!B427&amp;", "&amp;RawData!C427&amp;" - "&amp;RawData!A427,"")</f>
        <v/>
      </c>
      <c r="B430" t="str">
        <f t="shared" si="7"/>
        <v/>
      </c>
    </row>
    <row r="431" spans="1:2" x14ac:dyDescent="0.25">
      <c r="A431" t="str">
        <f>IF(RawData!B428&lt;&gt;"",RawData!B428&amp;", "&amp;RawData!C428&amp;" - "&amp;RawData!A428,"")</f>
        <v/>
      </c>
      <c r="B431" t="str">
        <f t="shared" si="7"/>
        <v/>
      </c>
    </row>
    <row r="432" spans="1:2" x14ac:dyDescent="0.25">
      <c r="A432" t="str">
        <f>IF(RawData!B429&lt;&gt;"",RawData!B429&amp;", "&amp;RawData!C429&amp;" - "&amp;RawData!A429,"")</f>
        <v/>
      </c>
      <c r="B432" t="str">
        <f t="shared" si="7"/>
        <v/>
      </c>
    </row>
    <row r="433" spans="1:2" x14ac:dyDescent="0.25">
      <c r="A433" t="str">
        <f>IF(RawData!B430&lt;&gt;"",RawData!B430&amp;", "&amp;RawData!C430&amp;" - "&amp;RawData!A430,"")</f>
        <v/>
      </c>
      <c r="B433" t="str">
        <f t="shared" si="7"/>
        <v/>
      </c>
    </row>
    <row r="434" spans="1:2" x14ac:dyDescent="0.25">
      <c r="A434" t="str">
        <f>IF(RawData!B431&lt;&gt;"",RawData!B431&amp;", "&amp;RawData!C431&amp;" - "&amp;RawData!A431,"")</f>
        <v/>
      </c>
      <c r="B434" t="str">
        <f t="shared" si="7"/>
        <v/>
      </c>
    </row>
    <row r="435" spans="1:2" x14ac:dyDescent="0.25">
      <c r="A435" t="str">
        <f>IF(RawData!B432&lt;&gt;"",RawData!B432&amp;", "&amp;RawData!C432&amp;" - "&amp;RawData!A432,"")</f>
        <v/>
      </c>
      <c r="B435" t="str">
        <f t="shared" si="7"/>
        <v/>
      </c>
    </row>
    <row r="436" spans="1:2" x14ac:dyDescent="0.25">
      <c r="A436" t="str">
        <f>IF(RawData!B433&lt;&gt;"",RawData!B433&amp;", "&amp;RawData!C433&amp;" - "&amp;RawData!A433,"")</f>
        <v/>
      </c>
      <c r="B436" t="str">
        <f t="shared" si="7"/>
        <v/>
      </c>
    </row>
    <row r="437" spans="1:2" x14ac:dyDescent="0.25">
      <c r="A437" t="str">
        <f>IF(RawData!B434&lt;&gt;"",RawData!B434&amp;", "&amp;RawData!C434&amp;" - "&amp;RawData!A434,"")</f>
        <v/>
      </c>
      <c r="B437" t="str">
        <f t="shared" si="7"/>
        <v/>
      </c>
    </row>
    <row r="438" spans="1:2" x14ac:dyDescent="0.25">
      <c r="A438" t="str">
        <f>IF(RawData!B435&lt;&gt;"",RawData!B435&amp;", "&amp;RawData!C435&amp;" - "&amp;RawData!A435,"")</f>
        <v/>
      </c>
      <c r="B438" t="str">
        <f t="shared" si="7"/>
        <v/>
      </c>
    </row>
    <row r="439" spans="1:2" x14ac:dyDescent="0.25">
      <c r="A439" t="str">
        <f>IF(RawData!B436&lt;&gt;"",RawData!B436&amp;", "&amp;RawData!C436&amp;" - "&amp;RawData!A436,"")</f>
        <v/>
      </c>
      <c r="B439" t="str">
        <f t="shared" si="7"/>
        <v/>
      </c>
    </row>
    <row r="440" spans="1:2" x14ac:dyDescent="0.25">
      <c r="A440" t="str">
        <f>IF(RawData!B437&lt;&gt;"",RawData!B437&amp;", "&amp;RawData!C437&amp;" - "&amp;RawData!A437,"")</f>
        <v/>
      </c>
      <c r="B440" t="str">
        <f t="shared" si="7"/>
        <v/>
      </c>
    </row>
    <row r="441" spans="1:2" x14ac:dyDescent="0.25">
      <c r="A441" t="str">
        <f>IF(RawData!B438&lt;&gt;"",RawData!B438&amp;", "&amp;RawData!C438&amp;" - "&amp;RawData!A438,"")</f>
        <v/>
      </c>
      <c r="B441" t="str">
        <f t="shared" si="7"/>
        <v/>
      </c>
    </row>
    <row r="442" spans="1:2" x14ac:dyDescent="0.25">
      <c r="A442" t="str">
        <f>IF(RawData!B439&lt;&gt;"",RawData!B439&amp;", "&amp;RawData!C439&amp;" - "&amp;RawData!A439,"")</f>
        <v/>
      </c>
      <c r="B442" t="str">
        <f t="shared" si="7"/>
        <v/>
      </c>
    </row>
    <row r="443" spans="1:2" x14ac:dyDescent="0.25">
      <c r="A443" t="str">
        <f>IF(RawData!B440&lt;&gt;"",RawData!B440&amp;", "&amp;RawData!C440&amp;" - "&amp;RawData!A440,"")</f>
        <v/>
      </c>
      <c r="B443" t="str">
        <f t="shared" si="7"/>
        <v/>
      </c>
    </row>
    <row r="444" spans="1:2" x14ac:dyDescent="0.25">
      <c r="A444" t="str">
        <f>IF(RawData!B441&lt;&gt;"",RawData!B441&amp;", "&amp;RawData!C441&amp;" - "&amp;RawData!A441,"")</f>
        <v/>
      </c>
      <c r="B444" t="str">
        <f t="shared" si="7"/>
        <v/>
      </c>
    </row>
    <row r="445" spans="1:2" x14ac:dyDescent="0.25">
      <c r="A445" t="str">
        <f>IF(RawData!B442&lt;&gt;"",RawData!B442&amp;", "&amp;RawData!C442&amp;" - "&amp;RawData!A442,"")</f>
        <v/>
      </c>
      <c r="B445" t="str">
        <f t="shared" si="7"/>
        <v/>
      </c>
    </row>
    <row r="446" spans="1:2" x14ac:dyDescent="0.25">
      <c r="A446" t="str">
        <f>IF(RawData!B443&lt;&gt;"",RawData!B443&amp;", "&amp;RawData!C443&amp;" - "&amp;RawData!A443,"")</f>
        <v/>
      </c>
      <c r="B446" t="str">
        <f t="shared" si="7"/>
        <v/>
      </c>
    </row>
    <row r="447" spans="1:2" x14ac:dyDescent="0.25">
      <c r="A447" t="str">
        <f>IF(RawData!B444&lt;&gt;"",RawData!B444&amp;", "&amp;RawData!C444&amp;" - "&amp;RawData!A444,"")</f>
        <v/>
      </c>
      <c r="B447" t="str">
        <f t="shared" si="7"/>
        <v/>
      </c>
    </row>
    <row r="448" spans="1:2" x14ac:dyDescent="0.25">
      <c r="A448" t="str">
        <f>IF(RawData!B445&lt;&gt;"",RawData!B445&amp;", "&amp;RawData!C445&amp;" - "&amp;RawData!A445,"")</f>
        <v/>
      </c>
      <c r="B448" t="str">
        <f t="shared" si="7"/>
        <v/>
      </c>
    </row>
    <row r="449" spans="1:2" x14ac:dyDescent="0.25">
      <c r="A449" t="str">
        <f>IF(RawData!B446&lt;&gt;"",RawData!B446&amp;", "&amp;RawData!C446&amp;" - "&amp;RawData!A446,"")</f>
        <v/>
      </c>
      <c r="B449" t="str">
        <f t="shared" si="7"/>
        <v/>
      </c>
    </row>
    <row r="450" spans="1:2" x14ac:dyDescent="0.25">
      <c r="A450" t="str">
        <f>IF(RawData!B447&lt;&gt;"",RawData!B447&amp;", "&amp;RawData!C447&amp;" - "&amp;RawData!A447,"")</f>
        <v/>
      </c>
      <c r="B450" t="str">
        <f t="shared" si="7"/>
        <v/>
      </c>
    </row>
    <row r="451" spans="1:2" x14ac:dyDescent="0.25">
      <c r="A451" t="str">
        <f>IF(RawData!B448&lt;&gt;"",RawData!B448&amp;", "&amp;RawData!C448&amp;" - "&amp;RawData!A448,"")</f>
        <v/>
      </c>
      <c r="B451" t="str">
        <f t="shared" si="7"/>
        <v/>
      </c>
    </row>
    <row r="452" spans="1:2" x14ac:dyDescent="0.25">
      <c r="A452" t="str">
        <f>IF(RawData!B449&lt;&gt;"",RawData!B449&amp;", "&amp;RawData!C449&amp;" - "&amp;RawData!A449,"")</f>
        <v/>
      </c>
      <c r="B452" t="str">
        <f t="shared" si="7"/>
        <v/>
      </c>
    </row>
    <row r="453" spans="1:2" x14ac:dyDescent="0.25">
      <c r="A453" t="str">
        <f>IF(RawData!B450&lt;&gt;"",RawData!B450&amp;", "&amp;RawData!C450&amp;" - "&amp;RawData!A450,"")</f>
        <v/>
      </c>
      <c r="B453" t="str">
        <f t="shared" si="7"/>
        <v/>
      </c>
    </row>
    <row r="454" spans="1:2" x14ac:dyDescent="0.25">
      <c r="A454" t="str">
        <f>IF(RawData!B451&lt;&gt;"",RawData!B451&amp;", "&amp;RawData!C451&amp;" - "&amp;RawData!A451,"")</f>
        <v/>
      </c>
      <c r="B454" t="str">
        <f t="shared" si="7"/>
        <v/>
      </c>
    </row>
    <row r="455" spans="1:2" x14ac:dyDescent="0.25">
      <c r="A455" t="str">
        <f>IF(RawData!B452&lt;&gt;"",RawData!B452&amp;", "&amp;RawData!C452&amp;" - "&amp;RawData!A452,"")</f>
        <v/>
      </c>
      <c r="B455" t="str">
        <f t="shared" ref="B455:B518" si="8">IF(A455&lt;&gt;"",B454+1,"")</f>
        <v/>
      </c>
    </row>
    <row r="456" spans="1:2" x14ac:dyDescent="0.25">
      <c r="A456" t="str">
        <f>IF(RawData!B453&lt;&gt;"",RawData!B453&amp;", "&amp;RawData!C453&amp;" - "&amp;RawData!A453,"")</f>
        <v/>
      </c>
      <c r="B456" t="str">
        <f t="shared" si="8"/>
        <v/>
      </c>
    </row>
    <row r="457" spans="1:2" x14ac:dyDescent="0.25">
      <c r="A457" t="str">
        <f>IF(RawData!B454&lt;&gt;"",RawData!B454&amp;", "&amp;RawData!C454&amp;" - "&amp;RawData!A454,"")</f>
        <v/>
      </c>
      <c r="B457" t="str">
        <f t="shared" si="8"/>
        <v/>
      </c>
    </row>
    <row r="458" spans="1:2" x14ac:dyDescent="0.25">
      <c r="A458" t="str">
        <f>IF(RawData!B455&lt;&gt;"",RawData!B455&amp;", "&amp;RawData!C455&amp;" - "&amp;RawData!A455,"")</f>
        <v/>
      </c>
      <c r="B458" t="str">
        <f t="shared" si="8"/>
        <v/>
      </c>
    </row>
    <row r="459" spans="1:2" x14ac:dyDescent="0.25">
      <c r="A459" t="str">
        <f>IF(RawData!B456&lt;&gt;"",RawData!B456&amp;", "&amp;RawData!C456&amp;" - "&amp;RawData!A456,"")</f>
        <v/>
      </c>
      <c r="B459" t="str">
        <f t="shared" si="8"/>
        <v/>
      </c>
    </row>
    <row r="460" spans="1:2" x14ac:dyDescent="0.25">
      <c r="A460" t="str">
        <f>IF(RawData!B457&lt;&gt;"",RawData!B457&amp;", "&amp;RawData!C457&amp;" - "&amp;RawData!A457,"")</f>
        <v/>
      </c>
      <c r="B460" t="str">
        <f t="shared" si="8"/>
        <v/>
      </c>
    </row>
    <row r="461" spans="1:2" x14ac:dyDescent="0.25">
      <c r="A461" t="str">
        <f>IF(RawData!B458&lt;&gt;"",RawData!B458&amp;", "&amp;RawData!C458&amp;" - "&amp;RawData!A458,"")</f>
        <v/>
      </c>
      <c r="B461" t="str">
        <f t="shared" si="8"/>
        <v/>
      </c>
    </row>
    <row r="462" spans="1:2" x14ac:dyDescent="0.25">
      <c r="A462" t="str">
        <f>IF(RawData!B459&lt;&gt;"",RawData!B459&amp;", "&amp;RawData!C459&amp;" - "&amp;RawData!A459,"")</f>
        <v/>
      </c>
      <c r="B462" t="str">
        <f t="shared" si="8"/>
        <v/>
      </c>
    </row>
    <row r="463" spans="1:2" x14ac:dyDescent="0.25">
      <c r="A463" t="str">
        <f>IF(RawData!B460&lt;&gt;"",RawData!B460&amp;", "&amp;RawData!C460&amp;" - "&amp;RawData!A460,"")</f>
        <v/>
      </c>
      <c r="B463" t="str">
        <f t="shared" si="8"/>
        <v/>
      </c>
    </row>
    <row r="464" spans="1:2" x14ac:dyDescent="0.25">
      <c r="A464" t="str">
        <f>IF(RawData!B461&lt;&gt;"",RawData!B461&amp;", "&amp;RawData!C461&amp;" - "&amp;RawData!A461,"")</f>
        <v/>
      </c>
      <c r="B464" t="str">
        <f t="shared" si="8"/>
        <v/>
      </c>
    </row>
    <row r="465" spans="1:2" x14ac:dyDescent="0.25">
      <c r="A465" t="str">
        <f>IF(RawData!B462&lt;&gt;"",RawData!B462&amp;", "&amp;RawData!C462&amp;" - "&amp;RawData!A462,"")</f>
        <v/>
      </c>
      <c r="B465" t="str">
        <f t="shared" si="8"/>
        <v/>
      </c>
    </row>
    <row r="466" spans="1:2" x14ac:dyDescent="0.25">
      <c r="A466" t="str">
        <f>IF(RawData!B463&lt;&gt;"",RawData!B463&amp;", "&amp;RawData!C463&amp;" - "&amp;RawData!A463,"")</f>
        <v/>
      </c>
      <c r="B466" t="str">
        <f t="shared" si="8"/>
        <v/>
      </c>
    </row>
    <row r="467" spans="1:2" x14ac:dyDescent="0.25">
      <c r="A467" t="str">
        <f>IF(RawData!B464&lt;&gt;"",RawData!B464&amp;", "&amp;RawData!C464&amp;" - "&amp;RawData!A464,"")</f>
        <v/>
      </c>
      <c r="B467" t="str">
        <f t="shared" si="8"/>
        <v/>
      </c>
    </row>
    <row r="468" spans="1:2" x14ac:dyDescent="0.25">
      <c r="A468" t="str">
        <f>IF(RawData!B465&lt;&gt;"",RawData!B465&amp;", "&amp;RawData!C465&amp;" - "&amp;RawData!A465,"")</f>
        <v/>
      </c>
      <c r="B468" t="str">
        <f t="shared" si="8"/>
        <v/>
      </c>
    </row>
    <row r="469" spans="1:2" x14ac:dyDescent="0.25">
      <c r="A469" t="str">
        <f>IF(RawData!B466&lt;&gt;"",RawData!B466&amp;", "&amp;RawData!C466&amp;" - "&amp;RawData!A466,"")</f>
        <v/>
      </c>
      <c r="B469" t="str">
        <f t="shared" si="8"/>
        <v/>
      </c>
    </row>
    <row r="470" spans="1:2" x14ac:dyDescent="0.25">
      <c r="A470" t="str">
        <f>IF(RawData!B467&lt;&gt;"",RawData!B467&amp;", "&amp;RawData!C467&amp;" - "&amp;RawData!A467,"")</f>
        <v/>
      </c>
      <c r="B470" t="str">
        <f t="shared" si="8"/>
        <v/>
      </c>
    </row>
    <row r="471" spans="1:2" x14ac:dyDescent="0.25">
      <c r="A471" t="str">
        <f>IF(RawData!B468&lt;&gt;"",RawData!B468&amp;", "&amp;RawData!C468&amp;" - "&amp;RawData!A468,"")</f>
        <v/>
      </c>
      <c r="B471" t="str">
        <f t="shared" si="8"/>
        <v/>
      </c>
    </row>
    <row r="472" spans="1:2" x14ac:dyDescent="0.25">
      <c r="A472" t="str">
        <f>IF(RawData!B469&lt;&gt;"",RawData!B469&amp;", "&amp;RawData!C469&amp;" - "&amp;RawData!A469,"")</f>
        <v/>
      </c>
      <c r="B472" t="str">
        <f t="shared" si="8"/>
        <v/>
      </c>
    </row>
    <row r="473" spans="1:2" x14ac:dyDescent="0.25">
      <c r="A473" t="str">
        <f>IF(RawData!B470&lt;&gt;"",RawData!B470&amp;", "&amp;RawData!C470&amp;" - "&amp;RawData!A470,"")</f>
        <v/>
      </c>
      <c r="B473" t="str">
        <f t="shared" si="8"/>
        <v/>
      </c>
    </row>
    <row r="474" spans="1:2" x14ac:dyDescent="0.25">
      <c r="A474" t="str">
        <f>IF(RawData!B471&lt;&gt;"",RawData!B471&amp;", "&amp;RawData!C471&amp;" - "&amp;RawData!A471,"")</f>
        <v/>
      </c>
      <c r="B474" t="str">
        <f t="shared" si="8"/>
        <v/>
      </c>
    </row>
    <row r="475" spans="1:2" x14ac:dyDescent="0.25">
      <c r="A475" t="str">
        <f>IF(RawData!B472&lt;&gt;"",RawData!B472&amp;", "&amp;RawData!C472&amp;" - "&amp;RawData!A472,"")</f>
        <v/>
      </c>
      <c r="B475" t="str">
        <f t="shared" si="8"/>
        <v/>
      </c>
    </row>
    <row r="476" spans="1:2" x14ac:dyDescent="0.25">
      <c r="A476" t="str">
        <f>IF(RawData!B473&lt;&gt;"",RawData!B473&amp;", "&amp;RawData!C473&amp;" - "&amp;RawData!A473,"")</f>
        <v/>
      </c>
      <c r="B476" t="str">
        <f t="shared" si="8"/>
        <v/>
      </c>
    </row>
    <row r="477" spans="1:2" x14ac:dyDescent="0.25">
      <c r="A477" t="str">
        <f>IF(RawData!B474&lt;&gt;"",RawData!B474&amp;", "&amp;RawData!C474&amp;" - "&amp;RawData!A474,"")</f>
        <v/>
      </c>
      <c r="B477" t="str">
        <f t="shared" si="8"/>
        <v/>
      </c>
    </row>
    <row r="478" spans="1:2" x14ac:dyDescent="0.25">
      <c r="A478" t="str">
        <f>IF(RawData!B475&lt;&gt;"",RawData!B475&amp;", "&amp;RawData!C475&amp;" - "&amp;RawData!A475,"")</f>
        <v/>
      </c>
      <c r="B478" t="str">
        <f t="shared" si="8"/>
        <v/>
      </c>
    </row>
    <row r="479" spans="1:2" x14ac:dyDescent="0.25">
      <c r="A479" t="str">
        <f>IF(RawData!B476&lt;&gt;"",RawData!B476&amp;", "&amp;RawData!C476&amp;" - "&amp;RawData!A476,"")</f>
        <v/>
      </c>
      <c r="B479" t="str">
        <f t="shared" si="8"/>
        <v/>
      </c>
    </row>
    <row r="480" spans="1:2" x14ac:dyDescent="0.25">
      <c r="A480" t="str">
        <f>IF(RawData!B477&lt;&gt;"",RawData!B477&amp;", "&amp;RawData!C477&amp;" - "&amp;RawData!A477,"")</f>
        <v/>
      </c>
      <c r="B480" t="str">
        <f t="shared" si="8"/>
        <v/>
      </c>
    </row>
    <row r="481" spans="1:2" x14ac:dyDescent="0.25">
      <c r="A481" t="str">
        <f>IF(RawData!B478&lt;&gt;"",RawData!B478&amp;", "&amp;RawData!C478&amp;" - "&amp;RawData!A478,"")</f>
        <v/>
      </c>
      <c r="B481" t="str">
        <f t="shared" si="8"/>
        <v/>
      </c>
    </row>
    <row r="482" spans="1:2" x14ac:dyDescent="0.25">
      <c r="A482" t="str">
        <f>IF(RawData!B479&lt;&gt;"",RawData!B479&amp;", "&amp;RawData!C479&amp;" - "&amp;RawData!A479,"")</f>
        <v/>
      </c>
      <c r="B482" t="str">
        <f t="shared" si="8"/>
        <v/>
      </c>
    </row>
    <row r="483" spans="1:2" x14ac:dyDescent="0.25">
      <c r="A483" t="str">
        <f>IF(RawData!B480&lt;&gt;"",RawData!B480&amp;", "&amp;RawData!C480&amp;" - "&amp;RawData!A480,"")</f>
        <v/>
      </c>
      <c r="B483" t="str">
        <f t="shared" si="8"/>
        <v/>
      </c>
    </row>
    <row r="484" spans="1:2" x14ac:dyDescent="0.25">
      <c r="A484" t="str">
        <f>IF(RawData!B481&lt;&gt;"",RawData!B481&amp;", "&amp;RawData!C481&amp;" - "&amp;RawData!A481,"")</f>
        <v/>
      </c>
      <c r="B484" t="str">
        <f t="shared" si="8"/>
        <v/>
      </c>
    </row>
    <row r="485" spans="1:2" x14ac:dyDescent="0.25">
      <c r="A485" t="str">
        <f>IF(RawData!B482&lt;&gt;"",RawData!B482&amp;", "&amp;RawData!C482&amp;" - "&amp;RawData!A482,"")</f>
        <v/>
      </c>
      <c r="B485" t="str">
        <f t="shared" si="8"/>
        <v/>
      </c>
    </row>
    <row r="486" spans="1:2" x14ac:dyDescent="0.25">
      <c r="A486" t="str">
        <f>IF(RawData!B483&lt;&gt;"",RawData!B483&amp;", "&amp;RawData!C483&amp;" - "&amp;RawData!A483,"")</f>
        <v/>
      </c>
      <c r="B486" t="str">
        <f t="shared" si="8"/>
        <v/>
      </c>
    </row>
    <row r="487" spans="1:2" x14ac:dyDescent="0.25">
      <c r="A487" t="str">
        <f>IF(RawData!B484&lt;&gt;"",RawData!B484&amp;", "&amp;RawData!C484&amp;" - "&amp;RawData!A484,"")</f>
        <v/>
      </c>
      <c r="B487" t="str">
        <f t="shared" si="8"/>
        <v/>
      </c>
    </row>
    <row r="488" spans="1:2" x14ac:dyDescent="0.25">
      <c r="A488" t="str">
        <f>IF(RawData!B485&lt;&gt;"",RawData!B485&amp;", "&amp;RawData!C485&amp;" - "&amp;RawData!A485,"")</f>
        <v/>
      </c>
      <c r="B488" t="str">
        <f t="shared" si="8"/>
        <v/>
      </c>
    </row>
    <row r="489" spans="1:2" x14ac:dyDescent="0.25">
      <c r="A489" t="str">
        <f>IF(RawData!B486&lt;&gt;"",RawData!B486&amp;", "&amp;RawData!C486&amp;" - "&amp;RawData!A486,"")</f>
        <v/>
      </c>
      <c r="B489" t="str">
        <f t="shared" si="8"/>
        <v/>
      </c>
    </row>
    <row r="490" spans="1:2" x14ac:dyDescent="0.25">
      <c r="A490" t="str">
        <f>IF(RawData!B487&lt;&gt;"",RawData!B487&amp;", "&amp;RawData!C487&amp;" - "&amp;RawData!A487,"")</f>
        <v/>
      </c>
      <c r="B490" t="str">
        <f t="shared" si="8"/>
        <v/>
      </c>
    </row>
    <row r="491" spans="1:2" x14ac:dyDescent="0.25">
      <c r="A491" t="str">
        <f>IF(RawData!B488&lt;&gt;"",RawData!B488&amp;", "&amp;RawData!C488&amp;" - "&amp;RawData!A488,"")</f>
        <v/>
      </c>
      <c r="B491" t="str">
        <f t="shared" si="8"/>
        <v/>
      </c>
    </row>
    <row r="492" spans="1:2" x14ac:dyDescent="0.25">
      <c r="A492" t="str">
        <f>IF(RawData!B489&lt;&gt;"",RawData!B489&amp;", "&amp;RawData!C489&amp;" - "&amp;RawData!A489,"")</f>
        <v/>
      </c>
      <c r="B492" t="str">
        <f t="shared" si="8"/>
        <v/>
      </c>
    </row>
    <row r="493" spans="1:2" x14ac:dyDescent="0.25">
      <c r="A493" t="str">
        <f>IF(RawData!B490&lt;&gt;"",RawData!B490&amp;", "&amp;RawData!C490&amp;" - "&amp;RawData!A490,"")</f>
        <v/>
      </c>
      <c r="B493" t="str">
        <f t="shared" si="8"/>
        <v/>
      </c>
    </row>
    <row r="494" spans="1:2" x14ac:dyDescent="0.25">
      <c r="A494" t="str">
        <f>IF(RawData!B491&lt;&gt;"",RawData!B491&amp;", "&amp;RawData!C491&amp;" - "&amp;RawData!A491,"")</f>
        <v/>
      </c>
      <c r="B494" t="str">
        <f t="shared" si="8"/>
        <v/>
      </c>
    </row>
    <row r="495" spans="1:2" x14ac:dyDescent="0.25">
      <c r="A495" t="str">
        <f>IF(RawData!B492&lt;&gt;"",RawData!B492&amp;", "&amp;RawData!C492&amp;" - "&amp;RawData!A492,"")</f>
        <v/>
      </c>
      <c r="B495" t="str">
        <f t="shared" si="8"/>
        <v/>
      </c>
    </row>
    <row r="496" spans="1:2" x14ac:dyDescent="0.25">
      <c r="A496" t="str">
        <f>IF(RawData!B493&lt;&gt;"",RawData!B493&amp;", "&amp;RawData!C493&amp;" - "&amp;RawData!A493,"")</f>
        <v/>
      </c>
      <c r="B496" t="str">
        <f t="shared" si="8"/>
        <v/>
      </c>
    </row>
    <row r="497" spans="1:2" x14ac:dyDescent="0.25">
      <c r="A497" t="str">
        <f>IF(RawData!B494&lt;&gt;"",RawData!B494&amp;", "&amp;RawData!C494&amp;" - "&amp;RawData!A494,"")</f>
        <v/>
      </c>
      <c r="B497" t="str">
        <f t="shared" si="8"/>
        <v/>
      </c>
    </row>
    <row r="498" spans="1:2" x14ac:dyDescent="0.25">
      <c r="A498" t="str">
        <f>IF(RawData!B495&lt;&gt;"",RawData!B495&amp;", "&amp;RawData!C495&amp;" - "&amp;RawData!A495,"")</f>
        <v/>
      </c>
      <c r="B498" t="str">
        <f t="shared" si="8"/>
        <v/>
      </c>
    </row>
    <row r="499" spans="1:2" x14ac:dyDescent="0.25">
      <c r="A499" t="str">
        <f>IF(RawData!B496&lt;&gt;"",RawData!B496&amp;", "&amp;RawData!C496&amp;" - "&amp;RawData!A496,"")</f>
        <v/>
      </c>
      <c r="B499" t="str">
        <f t="shared" si="8"/>
        <v/>
      </c>
    </row>
    <row r="500" spans="1:2" x14ac:dyDescent="0.25">
      <c r="A500" t="str">
        <f>IF(RawData!B497&lt;&gt;"",RawData!B497&amp;", "&amp;RawData!C497&amp;" - "&amp;RawData!A497,"")</f>
        <v/>
      </c>
      <c r="B500" t="str">
        <f t="shared" si="8"/>
        <v/>
      </c>
    </row>
    <row r="501" spans="1:2" x14ac:dyDescent="0.25">
      <c r="A501" t="str">
        <f>IF(RawData!B498&lt;&gt;"",RawData!B498&amp;", "&amp;RawData!C498&amp;" - "&amp;RawData!A498,"")</f>
        <v/>
      </c>
      <c r="B501" t="str">
        <f t="shared" si="8"/>
        <v/>
      </c>
    </row>
    <row r="502" spans="1:2" x14ac:dyDescent="0.25">
      <c r="A502" t="str">
        <f>IF(RawData!B499&lt;&gt;"",RawData!B499&amp;", "&amp;RawData!C499&amp;" - "&amp;RawData!A499,"")</f>
        <v/>
      </c>
      <c r="B502" t="str">
        <f t="shared" si="8"/>
        <v/>
      </c>
    </row>
    <row r="503" spans="1:2" x14ac:dyDescent="0.25">
      <c r="A503" t="str">
        <f>IF(RawData!B500&lt;&gt;"",RawData!B500&amp;", "&amp;RawData!C500&amp;" - "&amp;RawData!A500,"")</f>
        <v/>
      </c>
      <c r="B503" t="str">
        <f t="shared" si="8"/>
        <v/>
      </c>
    </row>
    <row r="504" spans="1:2" x14ac:dyDescent="0.25">
      <c r="A504" t="str">
        <f>IF(RawData!B501&lt;&gt;"",RawData!B501&amp;", "&amp;RawData!C501&amp;" - "&amp;RawData!A501,"")</f>
        <v/>
      </c>
      <c r="B504" t="str">
        <f t="shared" si="8"/>
        <v/>
      </c>
    </row>
    <row r="505" spans="1:2" x14ac:dyDescent="0.25">
      <c r="A505" t="str">
        <f>IF(RawData!B502&lt;&gt;"",RawData!B502&amp;", "&amp;RawData!C502&amp;" - "&amp;RawData!A502,"")</f>
        <v/>
      </c>
      <c r="B505" t="str">
        <f t="shared" si="8"/>
        <v/>
      </c>
    </row>
    <row r="506" spans="1:2" x14ac:dyDescent="0.25">
      <c r="A506" t="str">
        <f>IF(RawData!B503&lt;&gt;"",RawData!B503&amp;", "&amp;RawData!C503&amp;" - "&amp;RawData!A503,"")</f>
        <v/>
      </c>
      <c r="B506" t="str">
        <f t="shared" si="8"/>
        <v/>
      </c>
    </row>
    <row r="507" spans="1:2" x14ac:dyDescent="0.25">
      <c r="A507" t="str">
        <f>IF(RawData!B504&lt;&gt;"",RawData!B504&amp;", "&amp;RawData!C504&amp;" - "&amp;RawData!A504,"")</f>
        <v/>
      </c>
      <c r="B507" t="str">
        <f t="shared" si="8"/>
        <v/>
      </c>
    </row>
    <row r="508" spans="1:2" x14ac:dyDescent="0.25">
      <c r="A508" t="str">
        <f>IF(RawData!B505&lt;&gt;"",RawData!B505&amp;", "&amp;RawData!C505&amp;" - "&amp;RawData!A505,"")</f>
        <v/>
      </c>
      <c r="B508" t="str">
        <f t="shared" si="8"/>
        <v/>
      </c>
    </row>
    <row r="509" spans="1:2" x14ac:dyDescent="0.25">
      <c r="A509" t="str">
        <f>IF(RawData!B506&lt;&gt;"",RawData!B506&amp;", "&amp;RawData!C506&amp;" - "&amp;RawData!A506,"")</f>
        <v/>
      </c>
      <c r="B509" t="str">
        <f t="shared" si="8"/>
        <v/>
      </c>
    </row>
    <row r="510" spans="1:2" x14ac:dyDescent="0.25">
      <c r="A510" t="str">
        <f>IF(RawData!B507&lt;&gt;"",RawData!B507&amp;", "&amp;RawData!C507&amp;" - "&amp;RawData!A507,"")</f>
        <v/>
      </c>
      <c r="B510" t="str">
        <f t="shared" si="8"/>
        <v/>
      </c>
    </row>
    <row r="511" spans="1:2" x14ac:dyDescent="0.25">
      <c r="A511" t="str">
        <f>IF(RawData!B508&lt;&gt;"",RawData!B508&amp;", "&amp;RawData!C508&amp;" - "&amp;RawData!A508,"")</f>
        <v/>
      </c>
      <c r="B511" t="str">
        <f t="shared" si="8"/>
        <v/>
      </c>
    </row>
    <row r="512" spans="1:2" x14ac:dyDescent="0.25">
      <c r="A512" t="str">
        <f>IF(RawData!B509&lt;&gt;"",RawData!B509&amp;", "&amp;RawData!C509&amp;" - "&amp;RawData!A509,"")</f>
        <v/>
      </c>
      <c r="B512" t="str">
        <f t="shared" si="8"/>
        <v/>
      </c>
    </row>
    <row r="513" spans="1:2" x14ac:dyDescent="0.25">
      <c r="A513" t="str">
        <f>IF(RawData!B510&lt;&gt;"",RawData!B510&amp;", "&amp;RawData!C510&amp;" - "&amp;RawData!A510,"")</f>
        <v/>
      </c>
      <c r="B513" t="str">
        <f t="shared" si="8"/>
        <v/>
      </c>
    </row>
    <row r="514" spans="1:2" x14ac:dyDescent="0.25">
      <c r="A514" t="str">
        <f>IF(RawData!B511&lt;&gt;"",RawData!B511&amp;", "&amp;RawData!C511&amp;" - "&amp;RawData!A511,"")</f>
        <v/>
      </c>
      <c r="B514" t="str">
        <f t="shared" si="8"/>
        <v/>
      </c>
    </row>
    <row r="515" spans="1:2" x14ac:dyDescent="0.25">
      <c r="A515" t="str">
        <f>IF(RawData!B512&lt;&gt;"",RawData!B512&amp;", "&amp;RawData!C512&amp;" - "&amp;RawData!A512,"")</f>
        <v/>
      </c>
      <c r="B515" t="str">
        <f t="shared" si="8"/>
        <v/>
      </c>
    </row>
    <row r="516" spans="1:2" x14ac:dyDescent="0.25">
      <c r="A516" t="str">
        <f>IF(RawData!B513&lt;&gt;"",RawData!B513&amp;", "&amp;RawData!C513&amp;" - "&amp;RawData!A513,"")</f>
        <v/>
      </c>
      <c r="B516" t="str">
        <f t="shared" si="8"/>
        <v/>
      </c>
    </row>
    <row r="517" spans="1:2" x14ac:dyDescent="0.25">
      <c r="A517" t="str">
        <f>IF(RawData!B514&lt;&gt;"",RawData!B514&amp;", "&amp;RawData!C514&amp;" - "&amp;RawData!A514,"")</f>
        <v/>
      </c>
      <c r="B517" t="str">
        <f t="shared" si="8"/>
        <v/>
      </c>
    </row>
    <row r="518" spans="1:2" x14ac:dyDescent="0.25">
      <c r="A518" t="str">
        <f>IF(RawData!B515&lt;&gt;"",RawData!B515&amp;", "&amp;RawData!C515&amp;" - "&amp;RawData!A515,"")</f>
        <v/>
      </c>
      <c r="B518" t="str">
        <f t="shared" si="8"/>
        <v/>
      </c>
    </row>
    <row r="519" spans="1:2" x14ac:dyDescent="0.25">
      <c r="A519" t="str">
        <f>IF(RawData!B516&lt;&gt;"",RawData!B516&amp;", "&amp;RawData!C516&amp;" - "&amp;RawData!A516,"")</f>
        <v/>
      </c>
      <c r="B519" t="str">
        <f t="shared" ref="B519:B582" si="9">IF(A519&lt;&gt;"",B518+1,"")</f>
        <v/>
      </c>
    </row>
    <row r="520" spans="1:2" x14ac:dyDescent="0.25">
      <c r="A520" t="str">
        <f>IF(RawData!B517&lt;&gt;"",RawData!B517&amp;", "&amp;RawData!C517&amp;" - "&amp;RawData!A517,"")</f>
        <v/>
      </c>
      <c r="B520" t="str">
        <f t="shared" si="9"/>
        <v/>
      </c>
    </row>
    <row r="521" spans="1:2" x14ac:dyDescent="0.25">
      <c r="A521" t="str">
        <f>IF(RawData!B518&lt;&gt;"",RawData!B518&amp;", "&amp;RawData!C518&amp;" - "&amp;RawData!A518,"")</f>
        <v/>
      </c>
      <c r="B521" t="str">
        <f t="shared" si="9"/>
        <v/>
      </c>
    </row>
    <row r="522" spans="1:2" x14ac:dyDescent="0.25">
      <c r="A522" t="str">
        <f>IF(RawData!B519&lt;&gt;"",RawData!B519&amp;", "&amp;RawData!C519&amp;" - "&amp;RawData!A519,"")</f>
        <v/>
      </c>
      <c r="B522" t="str">
        <f t="shared" si="9"/>
        <v/>
      </c>
    </row>
    <row r="523" spans="1:2" x14ac:dyDescent="0.25">
      <c r="A523" t="str">
        <f>IF(RawData!B520&lt;&gt;"",RawData!B520&amp;", "&amp;RawData!C520&amp;" - "&amp;RawData!A520,"")</f>
        <v/>
      </c>
      <c r="B523" t="str">
        <f t="shared" si="9"/>
        <v/>
      </c>
    </row>
    <row r="524" spans="1:2" x14ac:dyDescent="0.25">
      <c r="A524" t="str">
        <f>IF(RawData!B521&lt;&gt;"",RawData!B521&amp;", "&amp;RawData!C521&amp;" - "&amp;RawData!A521,"")</f>
        <v/>
      </c>
      <c r="B524" t="str">
        <f t="shared" si="9"/>
        <v/>
      </c>
    </row>
    <row r="525" spans="1:2" x14ac:dyDescent="0.25">
      <c r="A525" t="str">
        <f>IF(RawData!B522&lt;&gt;"",RawData!B522&amp;", "&amp;RawData!C522&amp;" - "&amp;RawData!A522,"")</f>
        <v/>
      </c>
      <c r="B525" t="str">
        <f t="shared" si="9"/>
        <v/>
      </c>
    </row>
    <row r="526" spans="1:2" x14ac:dyDescent="0.25">
      <c r="A526" t="str">
        <f>IF(RawData!B523&lt;&gt;"",RawData!B523&amp;", "&amp;RawData!C523&amp;" - "&amp;RawData!A523,"")</f>
        <v/>
      </c>
      <c r="B526" t="str">
        <f t="shared" si="9"/>
        <v/>
      </c>
    </row>
    <row r="527" spans="1:2" x14ac:dyDescent="0.25">
      <c r="A527" t="str">
        <f>IF(RawData!B524&lt;&gt;"",RawData!B524&amp;", "&amp;RawData!C524&amp;" - "&amp;RawData!A524,"")</f>
        <v/>
      </c>
      <c r="B527" t="str">
        <f t="shared" si="9"/>
        <v/>
      </c>
    </row>
    <row r="528" spans="1:2" x14ac:dyDescent="0.25">
      <c r="A528" t="str">
        <f>IF(RawData!B525&lt;&gt;"",RawData!B525&amp;", "&amp;RawData!C525&amp;" - "&amp;RawData!A525,"")</f>
        <v/>
      </c>
      <c r="B528" t="str">
        <f t="shared" si="9"/>
        <v/>
      </c>
    </row>
    <row r="529" spans="1:2" x14ac:dyDescent="0.25">
      <c r="A529" t="str">
        <f>IF(RawData!B526&lt;&gt;"",RawData!B526&amp;", "&amp;RawData!C526&amp;" - "&amp;RawData!A526,"")</f>
        <v/>
      </c>
      <c r="B529" t="str">
        <f t="shared" si="9"/>
        <v/>
      </c>
    </row>
    <row r="530" spans="1:2" x14ac:dyDescent="0.25">
      <c r="A530" t="str">
        <f>IF(RawData!B527&lt;&gt;"",RawData!B527&amp;", "&amp;RawData!C527&amp;" - "&amp;RawData!A527,"")</f>
        <v/>
      </c>
      <c r="B530" t="str">
        <f t="shared" si="9"/>
        <v/>
      </c>
    </row>
    <row r="531" spans="1:2" x14ac:dyDescent="0.25">
      <c r="A531" t="str">
        <f>IF(RawData!B528&lt;&gt;"",RawData!B528&amp;", "&amp;RawData!C528&amp;" - "&amp;RawData!A528,"")</f>
        <v/>
      </c>
      <c r="B531" t="str">
        <f t="shared" si="9"/>
        <v/>
      </c>
    </row>
    <row r="532" spans="1:2" x14ac:dyDescent="0.25">
      <c r="A532" t="str">
        <f>IF(RawData!B529&lt;&gt;"",RawData!B529&amp;", "&amp;RawData!C529&amp;" - "&amp;RawData!A529,"")</f>
        <v/>
      </c>
      <c r="B532" t="str">
        <f t="shared" si="9"/>
        <v/>
      </c>
    </row>
    <row r="533" spans="1:2" x14ac:dyDescent="0.25">
      <c r="A533" t="str">
        <f>IF(RawData!B530&lt;&gt;"",RawData!B530&amp;", "&amp;RawData!C530&amp;" - "&amp;RawData!A530,"")</f>
        <v/>
      </c>
      <c r="B533" t="str">
        <f t="shared" si="9"/>
        <v/>
      </c>
    </row>
    <row r="534" spans="1:2" x14ac:dyDescent="0.25">
      <c r="A534" t="str">
        <f>IF(RawData!B531&lt;&gt;"",RawData!B531&amp;", "&amp;RawData!C531&amp;" - "&amp;RawData!A531,"")</f>
        <v/>
      </c>
      <c r="B534" t="str">
        <f t="shared" si="9"/>
        <v/>
      </c>
    </row>
    <row r="535" spans="1:2" x14ac:dyDescent="0.25">
      <c r="A535" t="str">
        <f>IF(RawData!B532&lt;&gt;"",RawData!B532&amp;", "&amp;RawData!C532&amp;" - "&amp;RawData!A532,"")</f>
        <v/>
      </c>
      <c r="B535" t="str">
        <f t="shared" si="9"/>
        <v/>
      </c>
    </row>
    <row r="536" spans="1:2" x14ac:dyDescent="0.25">
      <c r="A536" t="str">
        <f>IF(RawData!B533&lt;&gt;"",RawData!B533&amp;", "&amp;RawData!C533&amp;" - "&amp;RawData!A533,"")</f>
        <v/>
      </c>
      <c r="B536" t="str">
        <f t="shared" si="9"/>
        <v/>
      </c>
    </row>
    <row r="537" spans="1:2" x14ac:dyDescent="0.25">
      <c r="A537" t="str">
        <f>IF(RawData!B534&lt;&gt;"",RawData!B534&amp;", "&amp;RawData!C534&amp;" - "&amp;RawData!A534,"")</f>
        <v/>
      </c>
      <c r="B537" t="str">
        <f t="shared" si="9"/>
        <v/>
      </c>
    </row>
    <row r="538" spans="1:2" x14ac:dyDescent="0.25">
      <c r="A538" t="str">
        <f>IF(RawData!B535&lt;&gt;"",RawData!B535&amp;", "&amp;RawData!C535&amp;" - "&amp;RawData!A535,"")</f>
        <v/>
      </c>
      <c r="B538" t="str">
        <f t="shared" si="9"/>
        <v/>
      </c>
    </row>
    <row r="539" spans="1:2" x14ac:dyDescent="0.25">
      <c r="A539" t="str">
        <f>IF(RawData!B536&lt;&gt;"",RawData!B536&amp;", "&amp;RawData!C536&amp;" - "&amp;RawData!A536,"")</f>
        <v/>
      </c>
      <c r="B539" t="str">
        <f t="shared" si="9"/>
        <v/>
      </c>
    </row>
    <row r="540" spans="1:2" x14ac:dyDescent="0.25">
      <c r="A540" t="str">
        <f>IF(RawData!B537&lt;&gt;"",RawData!B537&amp;", "&amp;RawData!C537&amp;" - "&amp;RawData!A537,"")</f>
        <v/>
      </c>
      <c r="B540" t="str">
        <f t="shared" si="9"/>
        <v/>
      </c>
    </row>
    <row r="541" spans="1:2" x14ac:dyDescent="0.25">
      <c r="A541" t="str">
        <f>IF(RawData!B538&lt;&gt;"",RawData!B538&amp;", "&amp;RawData!C538&amp;" - "&amp;RawData!A538,"")</f>
        <v/>
      </c>
      <c r="B541" t="str">
        <f t="shared" si="9"/>
        <v/>
      </c>
    </row>
    <row r="542" spans="1:2" x14ac:dyDescent="0.25">
      <c r="A542" t="str">
        <f>IF(RawData!B539&lt;&gt;"",RawData!B539&amp;", "&amp;RawData!C539&amp;" - "&amp;RawData!A539,"")</f>
        <v/>
      </c>
      <c r="B542" t="str">
        <f t="shared" si="9"/>
        <v/>
      </c>
    </row>
    <row r="543" spans="1:2" x14ac:dyDescent="0.25">
      <c r="A543" t="str">
        <f>IF(RawData!B540&lt;&gt;"",RawData!B540&amp;", "&amp;RawData!C540&amp;" - "&amp;RawData!A540,"")</f>
        <v/>
      </c>
      <c r="B543" t="str">
        <f t="shared" si="9"/>
        <v/>
      </c>
    </row>
    <row r="544" spans="1:2" x14ac:dyDescent="0.25">
      <c r="A544" t="str">
        <f>IF(RawData!B541&lt;&gt;"",RawData!B541&amp;", "&amp;RawData!C541&amp;" - "&amp;RawData!A541,"")</f>
        <v/>
      </c>
      <c r="B544" t="str">
        <f t="shared" si="9"/>
        <v/>
      </c>
    </row>
    <row r="545" spans="1:2" x14ac:dyDescent="0.25">
      <c r="A545" t="str">
        <f>IF(RawData!B542&lt;&gt;"",RawData!B542&amp;", "&amp;RawData!C542&amp;" - "&amp;RawData!A542,"")</f>
        <v/>
      </c>
      <c r="B545" t="str">
        <f t="shared" si="9"/>
        <v/>
      </c>
    </row>
    <row r="546" spans="1:2" x14ac:dyDescent="0.25">
      <c r="A546" t="str">
        <f>IF(RawData!B543&lt;&gt;"",RawData!B543&amp;", "&amp;RawData!C543&amp;" - "&amp;RawData!A543,"")</f>
        <v/>
      </c>
      <c r="B546" t="str">
        <f t="shared" si="9"/>
        <v/>
      </c>
    </row>
    <row r="547" spans="1:2" x14ac:dyDescent="0.25">
      <c r="A547" t="str">
        <f>IF(RawData!B544&lt;&gt;"",RawData!B544&amp;", "&amp;RawData!C544&amp;" - "&amp;RawData!A544,"")</f>
        <v/>
      </c>
      <c r="B547" t="str">
        <f t="shared" si="9"/>
        <v/>
      </c>
    </row>
    <row r="548" spans="1:2" x14ac:dyDescent="0.25">
      <c r="A548" t="str">
        <f>IF(RawData!B545&lt;&gt;"",RawData!B545&amp;", "&amp;RawData!C545&amp;" - "&amp;RawData!A545,"")</f>
        <v/>
      </c>
      <c r="B548" t="str">
        <f t="shared" si="9"/>
        <v/>
      </c>
    </row>
    <row r="549" spans="1:2" x14ac:dyDescent="0.25">
      <c r="A549" t="str">
        <f>IF(RawData!B546&lt;&gt;"",RawData!B546&amp;", "&amp;RawData!C546&amp;" - "&amp;RawData!A546,"")</f>
        <v/>
      </c>
      <c r="B549" t="str">
        <f t="shared" si="9"/>
        <v/>
      </c>
    </row>
    <row r="550" spans="1:2" x14ac:dyDescent="0.25">
      <c r="A550" t="str">
        <f>IF(RawData!B547&lt;&gt;"",RawData!B547&amp;", "&amp;RawData!C547&amp;" - "&amp;RawData!A547,"")</f>
        <v/>
      </c>
      <c r="B550" t="str">
        <f t="shared" si="9"/>
        <v/>
      </c>
    </row>
    <row r="551" spans="1:2" x14ac:dyDescent="0.25">
      <c r="A551" t="str">
        <f>IF(RawData!B548&lt;&gt;"",RawData!B548&amp;", "&amp;RawData!C548&amp;" - "&amp;RawData!A548,"")</f>
        <v/>
      </c>
      <c r="B551" t="str">
        <f t="shared" si="9"/>
        <v/>
      </c>
    </row>
    <row r="552" spans="1:2" x14ac:dyDescent="0.25">
      <c r="A552" t="str">
        <f>IF(RawData!B549&lt;&gt;"",RawData!B549&amp;", "&amp;RawData!C549&amp;" - "&amp;RawData!A549,"")</f>
        <v/>
      </c>
      <c r="B552" t="str">
        <f t="shared" si="9"/>
        <v/>
      </c>
    </row>
    <row r="553" spans="1:2" x14ac:dyDescent="0.25">
      <c r="A553" t="str">
        <f>IF(RawData!B550&lt;&gt;"",RawData!B550&amp;", "&amp;RawData!C550&amp;" - "&amp;RawData!A550,"")</f>
        <v/>
      </c>
      <c r="B553" t="str">
        <f t="shared" si="9"/>
        <v/>
      </c>
    </row>
    <row r="554" spans="1:2" x14ac:dyDescent="0.25">
      <c r="A554" t="str">
        <f>IF(RawData!B551&lt;&gt;"",RawData!B551&amp;", "&amp;RawData!C551&amp;" - "&amp;RawData!A551,"")</f>
        <v/>
      </c>
      <c r="B554" t="str">
        <f t="shared" si="9"/>
        <v/>
      </c>
    </row>
    <row r="555" spans="1:2" x14ac:dyDescent="0.25">
      <c r="A555" t="str">
        <f>IF(RawData!B552&lt;&gt;"",RawData!B552&amp;", "&amp;RawData!C552&amp;" - "&amp;RawData!A552,"")</f>
        <v/>
      </c>
      <c r="B555" t="str">
        <f t="shared" si="9"/>
        <v/>
      </c>
    </row>
    <row r="556" spans="1:2" x14ac:dyDescent="0.25">
      <c r="A556" t="str">
        <f>IF(RawData!B553&lt;&gt;"",RawData!B553&amp;", "&amp;RawData!C553&amp;" - "&amp;RawData!A553,"")</f>
        <v/>
      </c>
      <c r="B556" t="str">
        <f t="shared" si="9"/>
        <v/>
      </c>
    </row>
    <row r="557" spans="1:2" x14ac:dyDescent="0.25">
      <c r="A557" t="str">
        <f>IF(RawData!B554&lt;&gt;"",RawData!B554&amp;", "&amp;RawData!C554&amp;" - "&amp;RawData!A554,"")</f>
        <v/>
      </c>
      <c r="B557" t="str">
        <f t="shared" si="9"/>
        <v/>
      </c>
    </row>
    <row r="558" spans="1:2" x14ac:dyDescent="0.25">
      <c r="A558" t="str">
        <f>IF(RawData!B555&lt;&gt;"",RawData!B555&amp;", "&amp;RawData!C555&amp;" - "&amp;RawData!A555,"")</f>
        <v/>
      </c>
      <c r="B558" t="str">
        <f t="shared" si="9"/>
        <v/>
      </c>
    </row>
    <row r="559" spans="1:2" x14ac:dyDescent="0.25">
      <c r="A559" t="str">
        <f>IF(RawData!B556&lt;&gt;"",RawData!B556&amp;", "&amp;RawData!C556&amp;" - "&amp;RawData!A556,"")</f>
        <v/>
      </c>
      <c r="B559" t="str">
        <f t="shared" si="9"/>
        <v/>
      </c>
    </row>
    <row r="560" spans="1:2" x14ac:dyDescent="0.25">
      <c r="A560" t="str">
        <f>IF(RawData!B557&lt;&gt;"",RawData!B557&amp;", "&amp;RawData!C557&amp;" - "&amp;RawData!A557,"")</f>
        <v/>
      </c>
      <c r="B560" t="str">
        <f t="shared" si="9"/>
        <v/>
      </c>
    </row>
    <row r="561" spans="1:2" x14ac:dyDescent="0.25">
      <c r="A561" t="str">
        <f>IF(RawData!B558&lt;&gt;"",RawData!B558&amp;", "&amp;RawData!C558&amp;" - "&amp;RawData!A558,"")</f>
        <v/>
      </c>
      <c r="B561" t="str">
        <f t="shared" si="9"/>
        <v/>
      </c>
    </row>
    <row r="562" spans="1:2" x14ac:dyDescent="0.25">
      <c r="A562" t="str">
        <f>IF(RawData!B559&lt;&gt;"",RawData!B559&amp;", "&amp;RawData!C559&amp;" - "&amp;RawData!A559,"")</f>
        <v/>
      </c>
      <c r="B562" t="str">
        <f t="shared" si="9"/>
        <v/>
      </c>
    </row>
    <row r="563" spans="1:2" x14ac:dyDescent="0.25">
      <c r="A563" t="str">
        <f>IF(RawData!B560&lt;&gt;"",RawData!B560&amp;", "&amp;RawData!C560&amp;" - "&amp;RawData!A560,"")</f>
        <v/>
      </c>
      <c r="B563" t="str">
        <f t="shared" si="9"/>
        <v/>
      </c>
    </row>
    <row r="564" spans="1:2" x14ac:dyDescent="0.25">
      <c r="A564" t="str">
        <f>IF(RawData!B561&lt;&gt;"",RawData!B561&amp;", "&amp;RawData!C561&amp;" - "&amp;RawData!A561,"")</f>
        <v/>
      </c>
      <c r="B564" t="str">
        <f t="shared" si="9"/>
        <v/>
      </c>
    </row>
    <row r="565" spans="1:2" x14ac:dyDescent="0.25">
      <c r="A565" t="str">
        <f>IF(RawData!B562&lt;&gt;"",RawData!B562&amp;", "&amp;RawData!C562&amp;" - "&amp;RawData!A562,"")</f>
        <v/>
      </c>
      <c r="B565" t="str">
        <f t="shared" si="9"/>
        <v/>
      </c>
    </row>
    <row r="566" spans="1:2" x14ac:dyDescent="0.25">
      <c r="A566" t="str">
        <f>IF(RawData!B563&lt;&gt;"",RawData!B563&amp;", "&amp;RawData!C563&amp;" - "&amp;RawData!A563,"")</f>
        <v/>
      </c>
      <c r="B566" t="str">
        <f t="shared" si="9"/>
        <v/>
      </c>
    </row>
    <row r="567" spans="1:2" x14ac:dyDescent="0.25">
      <c r="A567" t="str">
        <f>IF(RawData!B564&lt;&gt;"",RawData!B564&amp;", "&amp;RawData!C564&amp;" - "&amp;RawData!A564,"")</f>
        <v/>
      </c>
      <c r="B567" t="str">
        <f t="shared" si="9"/>
        <v/>
      </c>
    </row>
    <row r="568" spans="1:2" x14ac:dyDescent="0.25">
      <c r="A568" t="str">
        <f>IF(RawData!B565&lt;&gt;"",RawData!B565&amp;", "&amp;RawData!C565&amp;" - "&amp;RawData!A565,"")</f>
        <v/>
      </c>
      <c r="B568" t="str">
        <f t="shared" si="9"/>
        <v/>
      </c>
    </row>
    <row r="569" spans="1:2" x14ac:dyDescent="0.25">
      <c r="A569" t="str">
        <f>IF(RawData!B566&lt;&gt;"",RawData!B566&amp;", "&amp;RawData!C566&amp;" - "&amp;RawData!A566,"")</f>
        <v/>
      </c>
      <c r="B569" t="str">
        <f t="shared" si="9"/>
        <v/>
      </c>
    </row>
    <row r="570" spans="1:2" x14ac:dyDescent="0.25">
      <c r="A570" t="str">
        <f>IF(RawData!B567&lt;&gt;"",RawData!B567&amp;", "&amp;RawData!C567&amp;" - "&amp;RawData!A567,"")</f>
        <v/>
      </c>
      <c r="B570" t="str">
        <f t="shared" si="9"/>
        <v/>
      </c>
    </row>
    <row r="571" spans="1:2" x14ac:dyDescent="0.25">
      <c r="A571" t="str">
        <f>IF(RawData!B568&lt;&gt;"",RawData!B568&amp;", "&amp;RawData!C568&amp;" - "&amp;RawData!A568,"")</f>
        <v/>
      </c>
      <c r="B571" t="str">
        <f t="shared" si="9"/>
        <v/>
      </c>
    </row>
    <row r="572" spans="1:2" x14ac:dyDescent="0.25">
      <c r="A572" t="str">
        <f>IF(RawData!B569&lt;&gt;"",RawData!B569&amp;", "&amp;RawData!C569&amp;" - "&amp;RawData!A569,"")</f>
        <v/>
      </c>
      <c r="B572" t="str">
        <f t="shared" si="9"/>
        <v/>
      </c>
    </row>
    <row r="573" spans="1:2" x14ac:dyDescent="0.25">
      <c r="A573" t="str">
        <f>IF(RawData!B570&lt;&gt;"",RawData!B570&amp;", "&amp;RawData!C570&amp;" - "&amp;RawData!A570,"")</f>
        <v/>
      </c>
      <c r="B573" t="str">
        <f t="shared" si="9"/>
        <v/>
      </c>
    </row>
    <row r="574" spans="1:2" x14ac:dyDescent="0.25">
      <c r="A574" t="str">
        <f>IF(RawData!B571&lt;&gt;"",RawData!B571&amp;", "&amp;RawData!C571&amp;" - "&amp;RawData!A571,"")</f>
        <v/>
      </c>
      <c r="B574" t="str">
        <f t="shared" si="9"/>
        <v/>
      </c>
    </row>
    <row r="575" spans="1:2" x14ac:dyDescent="0.25">
      <c r="A575" t="str">
        <f>IF(RawData!B572&lt;&gt;"",RawData!B572&amp;", "&amp;RawData!C572&amp;" - "&amp;RawData!A572,"")</f>
        <v/>
      </c>
      <c r="B575" t="str">
        <f t="shared" si="9"/>
        <v/>
      </c>
    </row>
    <row r="576" spans="1:2" x14ac:dyDescent="0.25">
      <c r="A576" t="str">
        <f>IF(RawData!B573&lt;&gt;"",RawData!B573&amp;", "&amp;RawData!C573&amp;" - "&amp;RawData!A573,"")</f>
        <v/>
      </c>
      <c r="B576" t="str">
        <f t="shared" si="9"/>
        <v/>
      </c>
    </row>
    <row r="577" spans="1:2" x14ac:dyDescent="0.25">
      <c r="A577" t="str">
        <f>IF(RawData!B574&lt;&gt;"",RawData!B574&amp;", "&amp;RawData!C574&amp;" - "&amp;RawData!A574,"")</f>
        <v/>
      </c>
      <c r="B577" t="str">
        <f t="shared" si="9"/>
        <v/>
      </c>
    </row>
    <row r="578" spans="1:2" x14ac:dyDescent="0.25">
      <c r="A578" t="str">
        <f>IF(RawData!B575&lt;&gt;"",RawData!B575&amp;", "&amp;RawData!C575&amp;" - "&amp;RawData!A575,"")</f>
        <v/>
      </c>
      <c r="B578" t="str">
        <f t="shared" si="9"/>
        <v/>
      </c>
    </row>
    <row r="579" spans="1:2" x14ac:dyDescent="0.25">
      <c r="A579" t="str">
        <f>IF(RawData!B576&lt;&gt;"",RawData!B576&amp;", "&amp;RawData!C576&amp;" - "&amp;RawData!A576,"")</f>
        <v/>
      </c>
      <c r="B579" t="str">
        <f t="shared" si="9"/>
        <v/>
      </c>
    </row>
    <row r="580" spans="1:2" x14ac:dyDescent="0.25">
      <c r="A580" t="str">
        <f>IF(RawData!B577&lt;&gt;"",RawData!B577&amp;", "&amp;RawData!C577&amp;" - "&amp;RawData!A577,"")</f>
        <v/>
      </c>
      <c r="B580" t="str">
        <f t="shared" si="9"/>
        <v/>
      </c>
    </row>
    <row r="581" spans="1:2" x14ac:dyDescent="0.25">
      <c r="A581" t="str">
        <f>IF(RawData!B578&lt;&gt;"",RawData!B578&amp;", "&amp;RawData!C578&amp;" - "&amp;RawData!A578,"")</f>
        <v/>
      </c>
      <c r="B581" t="str">
        <f t="shared" si="9"/>
        <v/>
      </c>
    </row>
    <row r="582" spans="1:2" x14ac:dyDescent="0.25">
      <c r="A582" t="str">
        <f>IF(RawData!B579&lt;&gt;"",RawData!B579&amp;", "&amp;RawData!C579&amp;" - "&amp;RawData!A579,"")</f>
        <v/>
      </c>
      <c r="B582" t="str">
        <f t="shared" si="9"/>
        <v/>
      </c>
    </row>
    <row r="583" spans="1:2" x14ac:dyDescent="0.25">
      <c r="A583" t="str">
        <f>IF(RawData!B580&lt;&gt;"",RawData!B580&amp;", "&amp;RawData!C580&amp;" - "&amp;RawData!A580,"")</f>
        <v/>
      </c>
      <c r="B583" t="str">
        <f t="shared" ref="B583:B646" si="10">IF(A583&lt;&gt;"",B582+1,"")</f>
        <v/>
      </c>
    </row>
    <row r="584" spans="1:2" x14ac:dyDescent="0.25">
      <c r="A584" t="str">
        <f>IF(RawData!B581&lt;&gt;"",RawData!B581&amp;", "&amp;RawData!C581&amp;" - "&amp;RawData!A581,"")</f>
        <v/>
      </c>
      <c r="B584" t="str">
        <f t="shared" si="10"/>
        <v/>
      </c>
    </row>
    <row r="585" spans="1:2" x14ac:dyDescent="0.25">
      <c r="A585" t="str">
        <f>IF(RawData!B582&lt;&gt;"",RawData!B582&amp;", "&amp;RawData!C582&amp;" - "&amp;RawData!A582,"")</f>
        <v/>
      </c>
      <c r="B585" t="str">
        <f t="shared" si="10"/>
        <v/>
      </c>
    </row>
    <row r="586" spans="1:2" x14ac:dyDescent="0.25">
      <c r="A586" t="str">
        <f>IF(RawData!B583&lt;&gt;"",RawData!B583&amp;", "&amp;RawData!C583&amp;" - "&amp;RawData!A583,"")</f>
        <v/>
      </c>
      <c r="B586" t="str">
        <f t="shared" si="10"/>
        <v/>
      </c>
    </row>
    <row r="587" spans="1:2" x14ac:dyDescent="0.25">
      <c r="A587" t="str">
        <f>IF(RawData!B584&lt;&gt;"",RawData!B584&amp;", "&amp;RawData!C584&amp;" - "&amp;RawData!A584,"")</f>
        <v/>
      </c>
      <c r="B587" t="str">
        <f t="shared" si="10"/>
        <v/>
      </c>
    </row>
    <row r="588" spans="1:2" x14ac:dyDescent="0.25">
      <c r="A588" t="str">
        <f>IF(RawData!B585&lt;&gt;"",RawData!B585&amp;", "&amp;RawData!C585&amp;" - "&amp;RawData!A585,"")</f>
        <v/>
      </c>
      <c r="B588" t="str">
        <f t="shared" si="10"/>
        <v/>
      </c>
    </row>
    <row r="589" spans="1:2" x14ac:dyDescent="0.25">
      <c r="A589" t="str">
        <f>IF(RawData!B586&lt;&gt;"",RawData!B586&amp;", "&amp;RawData!C586&amp;" - "&amp;RawData!A586,"")</f>
        <v/>
      </c>
      <c r="B589" t="str">
        <f t="shared" si="10"/>
        <v/>
      </c>
    </row>
    <row r="590" spans="1:2" x14ac:dyDescent="0.25">
      <c r="A590" t="str">
        <f>IF(RawData!B587&lt;&gt;"",RawData!B587&amp;", "&amp;RawData!C587&amp;" - "&amp;RawData!A587,"")</f>
        <v/>
      </c>
      <c r="B590" t="str">
        <f t="shared" si="10"/>
        <v/>
      </c>
    </row>
    <row r="591" spans="1:2" x14ac:dyDescent="0.25">
      <c r="A591" t="str">
        <f>IF(RawData!B588&lt;&gt;"",RawData!B588&amp;", "&amp;RawData!C588&amp;" - "&amp;RawData!A588,"")</f>
        <v/>
      </c>
      <c r="B591" t="str">
        <f t="shared" si="10"/>
        <v/>
      </c>
    </row>
    <row r="592" spans="1:2" x14ac:dyDescent="0.25">
      <c r="A592" t="str">
        <f>IF(RawData!B589&lt;&gt;"",RawData!B589&amp;", "&amp;RawData!C589&amp;" - "&amp;RawData!A589,"")</f>
        <v/>
      </c>
      <c r="B592" t="str">
        <f t="shared" si="10"/>
        <v/>
      </c>
    </row>
    <row r="593" spans="1:2" x14ac:dyDescent="0.25">
      <c r="A593" t="str">
        <f>IF(RawData!B590&lt;&gt;"",RawData!B590&amp;", "&amp;RawData!C590&amp;" - "&amp;RawData!A590,"")</f>
        <v/>
      </c>
      <c r="B593" t="str">
        <f t="shared" si="10"/>
        <v/>
      </c>
    </row>
    <row r="594" spans="1:2" x14ac:dyDescent="0.25">
      <c r="A594" t="str">
        <f>IF(RawData!B591&lt;&gt;"",RawData!B591&amp;", "&amp;RawData!C591&amp;" - "&amp;RawData!A591,"")</f>
        <v/>
      </c>
      <c r="B594" t="str">
        <f t="shared" si="10"/>
        <v/>
      </c>
    </row>
    <row r="595" spans="1:2" x14ac:dyDescent="0.25">
      <c r="A595" t="str">
        <f>IF(RawData!B592&lt;&gt;"",RawData!B592&amp;", "&amp;RawData!C592&amp;" - "&amp;RawData!A592,"")</f>
        <v/>
      </c>
      <c r="B595" t="str">
        <f t="shared" si="10"/>
        <v/>
      </c>
    </row>
    <row r="596" spans="1:2" x14ac:dyDescent="0.25">
      <c r="A596" t="str">
        <f>IF(RawData!B593&lt;&gt;"",RawData!B593&amp;", "&amp;RawData!C593&amp;" - "&amp;RawData!A593,"")</f>
        <v/>
      </c>
      <c r="B596" t="str">
        <f t="shared" si="10"/>
        <v/>
      </c>
    </row>
    <row r="597" spans="1:2" x14ac:dyDescent="0.25">
      <c r="A597" t="str">
        <f>IF(RawData!B594&lt;&gt;"",RawData!B594&amp;", "&amp;RawData!C594&amp;" - "&amp;RawData!A594,"")</f>
        <v/>
      </c>
      <c r="B597" t="str">
        <f t="shared" si="10"/>
        <v/>
      </c>
    </row>
    <row r="598" spans="1:2" x14ac:dyDescent="0.25">
      <c r="A598" t="str">
        <f>IF(RawData!B595&lt;&gt;"",RawData!B595&amp;", "&amp;RawData!C595&amp;" - "&amp;RawData!A595,"")</f>
        <v/>
      </c>
      <c r="B598" t="str">
        <f t="shared" si="10"/>
        <v/>
      </c>
    </row>
    <row r="599" spans="1:2" x14ac:dyDescent="0.25">
      <c r="A599" t="str">
        <f>IF(RawData!B596&lt;&gt;"",RawData!B596&amp;", "&amp;RawData!C596&amp;" - "&amp;RawData!A596,"")</f>
        <v/>
      </c>
      <c r="B599" t="str">
        <f t="shared" si="10"/>
        <v/>
      </c>
    </row>
    <row r="600" spans="1:2" x14ac:dyDescent="0.25">
      <c r="A600" t="str">
        <f>IF(RawData!B597&lt;&gt;"",RawData!B597&amp;", "&amp;RawData!C597&amp;" - "&amp;RawData!A597,"")</f>
        <v/>
      </c>
      <c r="B600" t="str">
        <f t="shared" si="10"/>
        <v/>
      </c>
    </row>
    <row r="601" spans="1:2" x14ac:dyDescent="0.25">
      <c r="A601" t="str">
        <f>IF(RawData!B598&lt;&gt;"",RawData!B598&amp;", "&amp;RawData!C598&amp;" - "&amp;RawData!A598,"")</f>
        <v/>
      </c>
      <c r="B601" t="str">
        <f t="shared" si="10"/>
        <v/>
      </c>
    </row>
    <row r="602" spans="1:2" x14ac:dyDescent="0.25">
      <c r="A602" t="str">
        <f>IF(RawData!B599&lt;&gt;"",RawData!B599&amp;", "&amp;RawData!C599&amp;" - "&amp;RawData!A599,"")</f>
        <v/>
      </c>
      <c r="B602" t="str">
        <f t="shared" si="10"/>
        <v/>
      </c>
    </row>
    <row r="603" spans="1:2" x14ac:dyDescent="0.25">
      <c r="A603" t="str">
        <f>IF(RawData!B600&lt;&gt;"",RawData!B600&amp;", "&amp;RawData!C600&amp;" - "&amp;RawData!A600,"")</f>
        <v/>
      </c>
      <c r="B603" t="str">
        <f t="shared" si="10"/>
        <v/>
      </c>
    </row>
    <row r="604" spans="1:2" x14ac:dyDescent="0.25">
      <c r="A604" t="str">
        <f>IF(RawData!B601&lt;&gt;"",RawData!B601&amp;", "&amp;RawData!C601&amp;" - "&amp;RawData!A601,"")</f>
        <v/>
      </c>
      <c r="B604" t="str">
        <f t="shared" si="10"/>
        <v/>
      </c>
    </row>
    <row r="605" spans="1:2" x14ac:dyDescent="0.25">
      <c r="A605" t="str">
        <f>IF(RawData!B602&lt;&gt;"",RawData!B602&amp;", "&amp;RawData!C602&amp;" - "&amp;RawData!A602,"")</f>
        <v/>
      </c>
      <c r="B605" t="str">
        <f t="shared" si="10"/>
        <v/>
      </c>
    </row>
    <row r="606" spans="1:2" x14ac:dyDescent="0.25">
      <c r="A606" t="str">
        <f>IF(RawData!B603&lt;&gt;"",RawData!B603&amp;", "&amp;RawData!C603&amp;" - "&amp;RawData!A603,"")</f>
        <v/>
      </c>
      <c r="B606" t="str">
        <f t="shared" si="10"/>
        <v/>
      </c>
    </row>
    <row r="607" spans="1:2" x14ac:dyDescent="0.25">
      <c r="A607" t="str">
        <f>IF(RawData!B604&lt;&gt;"",RawData!B604&amp;", "&amp;RawData!C604&amp;" - "&amp;RawData!A604,"")</f>
        <v/>
      </c>
      <c r="B607" t="str">
        <f t="shared" si="10"/>
        <v/>
      </c>
    </row>
    <row r="608" spans="1:2" x14ac:dyDescent="0.25">
      <c r="A608" t="str">
        <f>IF(RawData!B605&lt;&gt;"",RawData!B605&amp;", "&amp;RawData!C605&amp;" - "&amp;RawData!A605,"")</f>
        <v/>
      </c>
      <c r="B608" t="str">
        <f t="shared" si="10"/>
        <v/>
      </c>
    </row>
    <row r="609" spans="1:2" x14ac:dyDescent="0.25">
      <c r="A609" t="str">
        <f>IF(RawData!B606&lt;&gt;"",RawData!B606&amp;", "&amp;RawData!C606&amp;" - "&amp;RawData!A606,"")</f>
        <v/>
      </c>
      <c r="B609" t="str">
        <f t="shared" si="10"/>
        <v/>
      </c>
    </row>
    <row r="610" spans="1:2" x14ac:dyDescent="0.25">
      <c r="A610" t="str">
        <f>IF(RawData!B607&lt;&gt;"",RawData!B607&amp;", "&amp;RawData!C607&amp;" - "&amp;RawData!A607,"")</f>
        <v/>
      </c>
      <c r="B610" t="str">
        <f t="shared" si="10"/>
        <v/>
      </c>
    </row>
    <row r="611" spans="1:2" x14ac:dyDescent="0.25">
      <c r="A611" t="str">
        <f>IF(RawData!B608&lt;&gt;"",RawData!B608&amp;", "&amp;RawData!C608&amp;" - "&amp;RawData!A608,"")</f>
        <v/>
      </c>
      <c r="B611" t="str">
        <f t="shared" si="10"/>
        <v/>
      </c>
    </row>
    <row r="612" spans="1:2" x14ac:dyDescent="0.25">
      <c r="A612" t="str">
        <f>IF(RawData!B609&lt;&gt;"",RawData!B609&amp;", "&amp;RawData!C609&amp;" - "&amp;RawData!A609,"")</f>
        <v/>
      </c>
      <c r="B612" t="str">
        <f t="shared" si="10"/>
        <v/>
      </c>
    </row>
    <row r="613" spans="1:2" x14ac:dyDescent="0.25">
      <c r="A613" t="str">
        <f>IF(RawData!B610&lt;&gt;"",RawData!B610&amp;", "&amp;RawData!C610&amp;" - "&amp;RawData!A610,"")</f>
        <v/>
      </c>
      <c r="B613" t="str">
        <f t="shared" si="10"/>
        <v/>
      </c>
    </row>
    <row r="614" spans="1:2" x14ac:dyDescent="0.25">
      <c r="A614" t="str">
        <f>IF(RawData!B611&lt;&gt;"",RawData!B611&amp;", "&amp;RawData!C611&amp;" - "&amp;RawData!A611,"")</f>
        <v/>
      </c>
      <c r="B614" t="str">
        <f t="shared" si="10"/>
        <v/>
      </c>
    </row>
    <row r="615" spans="1:2" x14ac:dyDescent="0.25">
      <c r="A615" t="str">
        <f>IF(RawData!B612&lt;&gt;"",RawData!B612&amp;", "&amp;RawData!C612&amp;" - "&amp;RawData!A612,"")</f>
        <v/>
      </c>
      <c r="B615" t="str">
        <f t="shared" si="10"/>
        <v/>
      </c>
    </row>
    <row r="616" spans="1:2" x14ac:dyDescent="0.25">
      <c r="A616" t="str">
        <f>IF(RawData!B613&lt;&gt;"",RawData!B613&amp;", "&amp;RawData!C613&amp;" - "&amp;RawData!A613,"")</f>
        <v/>
      </c>
      <c r="B616" t="str">
        <f t="shared" si="10"/>
        <v/>
      </c>
    </row>
    <row r="617" spans="1:2" x14ac:dyDescent="0.25">
      <c r="A617" t="str">
        <f>IF(RawData!B614&lt;&gt;"",RawData!B614&amp;", "&amp;RawData!C614&amp;" - "&amp;RawData!A614,"")</f>
        <v/>
      </c>
      <c r="B617" t="str">
        <f t="shared" si="10"/>
        <v/>
      </c>
    </row>
    <row r="618" spans="1:2" x14ac:dyDescent="0.25">
      <c r="A618" t="str">
        <f>IF(RawData!B615&lt;&gt;"",RawData!B615&amp;", "&amp;RawData!C615&amp;" - "&amp;RawData!A615,"")</f>
        <v/>
      </c>
      <c r="B618" t="str">
        <f t="shared" si="10"/>
        <v/>
      </c>
    </row>
    <row r="619" spans="1:2" x14ac:dyDescent="0.25">
      <c r="A619" t="str">
        <f>IF(RawData!B616&lt;&gt;"",RawData!B616&amp;", "&amp;RawData!C616&amp;" - "&amp;RawData!A616,"")</f>
        <v/>
      </c>
      <c r="B619" t="str">
        <f t="shared" si="10"/>
        <v/>
      </c>
    </row>
    <row r="620" spans="1:2" x14ac:dyDescent="0.25">
      <c r="A620" t="str">
        <f>IF(RawData!B617&lt;&gt;"",RawData!B617&amp;", "&amp;RawData!C617&amp;" - "&amp;RawData!A617,"")</f>
        <v/>
      </c>
      <c r="B620" t="str">
        <f t="shared" si="10"/>
        <v/>
      </c>
    </row>
    <row r="621" spans="1:2" x14ac:dyDescent="0.25">
      <c r="A621" t="str">
        <f>IF(RawData!B618&lt;&gt;"",RawData!B618&amp;", "&amp;RawData!C618&amp;" - "&amp;RawData!A618,"")</f>
        <v/>
      </c>
      <c r="B621" t="str">
        <f t="shared" si="10"/>
        <v/>
      </c>
    </row>
    <row r="622" spans="1:2" x14ac:dyDescent="0.25">
      <c r="A622" t="str">
        <f>IF(RawData!B619&lt;&gt;"",RawData!B619&amp;", "&amp;RawData!C619&amp;" - "&amp;RawData!A619,"")</f>
        <v/>
      </c>
      <c r="B622" t="str">
        <f t="shared" si="10"/>
        <v/>
      </c>
    </row>
    <row r="623" spans="1:2" x14ac:dyDescent="0.25">
      <c r="A623" t="str">
        <f>IF(RawData!B620&lt;&gt;"",RawData!B620&amp;", "&amp;RawData!C620&amp;" - "&amp;RawData!A620,"")</f>
        <v/>
      </c>
      <c r="B623" t="str">
        <f t="shared" si="10"/>
        <v/>
      </c>
    </row>
    <row r="624" spans="1:2" x14ac:dyDescent="0.25">
      <c r="A624" t="str">
        <f>IF(RawData!B621&lt;&gt;"",RawData!B621&amp;", "&amp;RawData!C621&amp;" - "&amp;RawData!A621,"")</f>
        <v/>
      </c>
      <c r="B624" t="str">
        <f t="shared" si="10"/>
        <v/>
      </c>
    </row>
    <row r="625" spans="1:2" x14ac:dyDescent="0.25">
      <c r="A625" t="str">
        <f>IF(RawData!B622&lt;&gt;"",RawData!B622&amp;", "&amp;RawData!C622&amp;" - "&amp;RawData!A622,"")</f>
        <v/>
      </c>
      <c r="B625" t="str">
        <f t="shared" si="10"/>
        <v/>
      </c>
    </row>
    <row r="626" spans="1:2" x14ac:dyDescent="0.25">
      <c r="A626" t="str">
        <f>IF(RawData!B623&lt;&gt;"",RawData!B623&amp;", "&amp;RawData!C623&amp;" - "&amp;RawData!A623,"")</f>
        <v/>
      </c>
      <c r="B626" t="str">
        <f t="shared" si="10"/>
        <v/>
      </c>
    </row>
    <row r="627" spans="1:2" x14ac:dyDescent="0.25">
      <c r="A627" t="str">
        <f>IF(RawData!B624&lt;&gt;"",RawData!B624&amp;", "&amp;RawData!C624&amp;" - "&amp;RawData!A624,"")</f>
        <v/>
      </c>
      <c r="B627" t="str">
        <f t="shared" si="10"/>
        <v/>
      </c>
    </row>
    <row r="628" spans="1:2" x14ac:dyDescent="0.25">
      <c r="A628" t="str">
        <f>IF(RawData!B625&lt;&gt;"",RawData!B625&amp;", "&amp;RawData!C625&amp;" - "&amp;RawData!A625,"")</f>
        <v/>
      </c>
      <c r="B628" t="str">
        <f t="shared" si="10"/>
        <v/>
      </c>
    </row>
    <row r="629" spans="1:2" x14ac:dyDescent="0.25">
      <c r="A629" t="str">
        <f>IF(RawData!B626&lt;&gt;"",RawData!B626&amp;", "&amp;RawData!C626&amp;" - "&amp;RawData!A626,"")</f>
        <v/>
      </c>
      <c r="B629" t="str">
        <f t="shared" si="10"/>
        <v/>
      </c>
    </row>
    <row r="630" spans="1:2" x14ac:dyDescent="0.25">
      <c r="A630" t="str">
        <f>IF(RawData!B627&lt;&gt;"",RawData!B627&amp;", "&amp;RawData!C627&amp;" - "&amp;RawData!A627,"")</f>
        <v/>
      </c>
      <c r="B630" t="str">
        <f t="shared" si="10"/>
        <v/>
      </c>
    </row>
    <row r="631" spans="1:2" x14ac:dyDescent="0.25">
      <c r="A631" t="str">
        <f>IF(RawData!B628&lt;&gt;"",RawData!B628&amp;", "&amp;RawData!C628&amp;" - "&amp;RawData!A628,"")</f>
        <v/>
      </c>
      <c r="B631" t="str">
        <f t="shared" si="10"/>
        <v/>
      </c>
    </row>
    <row r="632" spans="1:2" x14ac:dyDescent="0.25">
      <c r="A632" t="str">
        <f>IF(RawData!B629&lt;&gt;"",RawData!B629&amp;", "&amp;RawData!C629&amp;" - "&amp;RawData!A629,"")</f>
        <v/>
      </c>
      <c r="B632" t="str">
        <f t="shared" si="10"/>
        <v/>
      </c>
    </row>
    <row r="633" spans="1:2" x14ac:dyDescent="0.25">
      <c r="A633" t="str">
        <f>IF(RawData!B630&lt;&gt;"",RawData!B630&amp;", "&amp;RawData!C630&amp;" - "&amp;RawData!A630,"")</f>
        <v/>
      </c>
      <c r="B633" t="str">
        <f t="shared" si="10"/>
        <v/>
      </c>
    </row>
    <row r="634" spans="1:2" x14ac:dyDescent="0.25">
      <c r="A634" t="str">
        <f>IF(RawData!B631&lt;&gt;"",RawData!B631&amp;", "&amp;RawData!C631&amp;" - "&amp;RawData!A631,"")</f>
        <v/>
      </c>
      <c r="B634" t="str">
        <f t="shared" si="10"/>
        <v/>
      </c>
    </row>
    <row r="635" spans="1:2" x14ac:dyDescent="0.25">
      <c r="A635" t="str">
        <f>IF(RawData!B632&lt;&gt;"",RawData!B632&amp;", "&amp;RawData!C632&amp;" - "&amp;RawData!A632,"")</f>
        <v/>
      </c>
      <c r="B635" t="str">
        <f t="shared" si="10"/>
        <v/>
      </c>
    </row>
    <row r="636" spans="1:2" x14ac:dyDescent="0.25">
      <c r="A636" t="str">
        <f>IF(RawData!B633&lt;&gt;"",RawData!B633&amp;", "&amp;RawData!C633&amp;" - "&amp;RawData!A633,"")</f>
        <v/>
      </c>
      <c r="B636" t="str">
        <f t="shared" si="10"/>
        <v/>
      </c>
    </row>
    <row r="637" spans="1:2" x14ac:dyDescent="0.25">
      <c r="A637" t="str">
        <f>IF(RawData!B634&lt;&gt;"",RawData!B634&amp;", "&amp;RawData!C634&amp;" - "&amp;RawData!A634,"")</f>
        <v/>
      </c>
      <c r="B637" t="str">
        <f t="shared" si="10"/>
        <v/>
      </c>
    </row>
    <row r="638" spans="1:2" x14ac:dyDescent="0.25">
      <c r="A638" t="str">
        <f>IF(RawData!B635&lt;&gt;"",RawData!B635&amp;", "&amp;RawData!C635&amp;" - "&amp;RawData!A635,"")</f>
        <v/>
      </c>
      <c r="B638" t="str">
        <f t="shared" si="10"/>
        <v/>
      </c>
    </row>
    <row r="639" spans="1:2" x14ac:dyDescent="0.25">
      <c r="A639" t="str">
        <f>IF(RawData!B636&lt;&gt;"",RawData!B636&amp;", "&amp;RawData!C636&amp;" - "&amp;RawData!A636,"")</f>
        <v/>
      </c>
      <c r="B639" t="str">
        <f t="shared" si="10"/>
        <v/>
      </c>
    </row>
    <row r="640" spans="1:2" x14ac:dyDescent="0.25">
      <c r="A640" t="str">
        <f>IF(RawData!B637&lt;&gt;"",RawData!B637&amp;", "&amp;RawData!C637&amp;" - "&amp;RawData!A637,"")</f>
        <v/>
      </c>
      <c r="B640" t="str">
        <f t="shared" si="10"/>
        <v/>
      </c>
    </row>
    <row r="641" spans="1:2" x14ac:dyDescent="0.25">
      <c r="A641" t="str">
        <f>IF(RawData!B638&lt;&gt;"",RawData!B638&amp;", "&amp;RawData!C638&amp;" - "&amp;RawData!A638,"")</f>
        <v/>
      </c>
      <c r="B641" t="str">
        <f t="shared" si="10"/>
        <v/>
      </c>
    </row>
    <row r="642" spans="1:2" x14ac:dyDescent="0.25">
      <c r="A642" t="str">
        <f>IF(RawData!B639&lt;&gt;"",RawData!B639&amp;", "&amp;RawData!C639&amp;" - "&amp;RawData!A639,"")</f>
        <v/>
      </c>
      <c r="B642" t="str">
        <f t="shared" si="10"/>
        <v/>
      </c>
    </row>
    <row r="643" spans="1:2" x14ac:dyDescent="0.25">
      <c r="A643" t="str">
        <f>IF(RawData!B640&lt;&gt;"",RawData!B640&amp;", "&amp;RawData!C640&amp;" - "&amp;RawData!A640,"")</f>
        <v/>
      </c>
      <c r="B643" t="str">
        <f t="shared" si="10"/>
        <v/>
      </c>
    </row>
    <row r="644" spans="1:2" x14ac:dyDescent="0.25">
      <c r="A644" t="str">
        <f>IF(RawData!B641&lt;&gt;"",RawData!B641&amp;", "&amp;RawData!C641&amp;" - "&amp;RawData!A641,"")</f>
        <v/>
      </c>
      <c r="B644" t="str">
        <f t="shared" si="10"/>
        <v/>
      </c>
    </row>
    <row r="645" spans="1:2" x14ac:dyDescent="0.25">
      <c r="A645" t="str">
        <f>IF(RawData!B642&lt;&gt;"",RawData!B642&amp;", "&amp;RawData!C642&amp;" - "&amp;RawData!A642,"")</f>
        <v/>
      </c>
      <c r="B645" t="str">
        <f t="shared" si="10"/>
        <v/>
      </c>
    </row>
    <row r="646" spans="1:2" x14ac:dyDescent="0.25">
      <c r="A646" t="str">
        <f>IF(RawData!B643&lt;&gt;"",RawData!B643&amp;", "&amp;RawData!C643&amp;" - "&amp;RawData!A643,"")</f>
        <v/>
      </c>
      <c r="B646" t="str">
        <f t="shared" si="10"/>
        <v/>
      </c>
    </row>
    <row r="647" spans="1:2" x14ac:dyDescent="0.25">
      <c r="A647" t="str">
        <f>IF(RawData!B644&lt;&gt;"",RawData!B644&amp;", "&amp;RawData!C644&amp;" - "&amp;RawData!A644,"")</f>
        <v/>
      </c>
      <c r="B647" t="str">
        <f t="shared" ref="B647:B710" si="11">IF(A647&lt;&gt;"",B646+1,"")</f>
        <v/>
      </c>
    </row>
    <row r="648" spans="1:2" x14ac:dyDescent="0.25">
      <c r="A648" t="str">
        <f>IF(RawData!B645&lt;&gt;"",RawData!B645&amp;", "&amp;RawData!C645&amp;" - "&amp;RawData!A645,"")</f>
        <v/>
      </c>
      <c r="B648" t="str">
        <f t="shared" si="11"/>
        <v/>
      </c>
    </row>
    <row r="649" spans="1:2" x14ac:dyDescent="0.25">
      <c r="A649" t="str">
        <f>IF(RawData!B646&lt;&gt;"",RawData!B646&amp;", "&amp;RawData!C646&amp;" - "&amp;RawData!A646,"")</f>
        <v/>
      </c>
      <c r="B649" t="str">
        <f t="shared" si="11"/>
        <v/>
      </c>
    </row>
    <row r="650" spans="1:2" x14ac:dyDescent="0.25">
      <c r="A650" t="str">
        <f>IF(RawData!B647&lt;&gt;"",RawData!B647&amp;", "&amp;RawData!C647&amp;" - "&amp;RawData!A647,"")</f>
        <v/>
      </c>
      <c r="B650" t="str">
        <f t="shared" si="11"/>
        <v/>
      </c>
    </row>
    <row r="651" spans="1:2" x14ac:dyDescent="0.25">
      <c r="A651" t="str">
        <f>IF(RawData!B648&lt;&gt;"",RawData!B648&amp;", "&amp;RawData!C648&amp;" - "&amp;RawData!A648,"")</f>
        <v/>
      </c>
      <c r="B651" t="str">
        <f t="shared" si="11"/>
        <v/>
      </c>
    </row>
    <row r="652" spans="1:2" x14ac:dyDescent="0.25">
      <c r="A652" t="str">
        <f>IF(RawData!B649&lt;&gt;"",RawData!B649&amp;", "&amp;RawData!C649&amp;" - "&amp;RawData!A649,"")</f>
        <v/>
      </c>
      <c r="B652" t="str">
        <f t="shared" si="11"/>
        <v/>
      </c>
    </row>
    <row r="653" spans="1:2" x14ac:dyDescent="0.25">
      <c r="A653" t="str">
        <f>IF(RawData!B650&lt;&gt;"",RawData!B650&amp;", "&amp;RawData!C650&amp;" - "&amp;RawData!A650,"")</f>
        <v/>
      </c>
      <c r="B653" t="str">
        <f t="shared" si="11"/>
        <v/>
      </c>
    </row>
    <row r="654" spans="1:2" x14ac:dyDescent="0.25">
      <c r="A654" t="str">
        <f>IF(RawData!B651&lt;&gt;"",RawData!B651&amp;", "&amp;RawData!C651&amp;" - "&amp;RawData!A651,"")</f>
        <v/>
      </c>
      <c r="B654" t="str">
        <f t="shared" si="11"/>
        <v/>
      </c>
    </row>
    <row r="655" spans="1:2" x14ac:dyDescent="0.25">
      <c r="A655" t="str">
        <f>IF(RawData!B652&lt;&gt;"",RawData!B652&amp;", "&amp;RawData!C652&amp;" - "&amp;RawData!A652,"")</f>
        <v/>
      </c>
      <c r="B655" t="str">
        <f t="shared" si="11"/>
        <v/>
      </c>
    </row>
    <row r="656" spans="1:2" x14ac:dyDescent="0.25">
      <c r="A656" t="str">
        <f>IF(RawData!B653&lt;&gt;"",RawData!B653&amp;", "&amp;RawData!C653&amp;" - "&amp;RawData!A653,"")</f>
        <v/>
      </c>
      <c r="B656" t="str">
        <f t="shared" si="11"/>
        <v/>
      </c>
    </row>
    <row r="657" spans="1:2" x14ac:dyDescent="0.25">
      <c r="A657" t="str">
        <f>IF(RawData!B654&lt;&gt;"",RawData!B654&amp;", "&amp;RawData!C654&amp;" - "&amp;RawData!A654,"")</f>
        <v/>
      </c>
      <c r="B657" t="str">
        <f t="shared" si="11"/>
        <v/>
      </c>
    </row>
    <row r="658" spans="1:2" x14ac:dyDescent="0.25">
      <c r="A658" t="str">
        <f>IF(RawData!B655&lt;&gt;"",RawData!B655&amp;", "&amp;RawData!C655&amp;" - "&amp;RawData!A655,"")</f>
        <v/>
      </c>
      <c r="B658" t="str">
        <f t="shared" si="11"/>
        <v/>
      </c>
    </row>
    <row r="659" spans="1:2" x14ac:dyDescent="0.25">
      <c r="A659" t="str">
        <f>IF(RawData!B656&lt;&gt;"",RawData!B656&amp;", "&amp;RawData!C656&amp;" - "&amp;RawData!A656,"")</f>
        <v/>
      </c>
      <c r="B659" t="str">
        <f t="shared" si="11"/>
        <v/>
      </c>
    </row>
    <row r="660" spans="1:2" x14ac:dyDescent="0.25">
      <c r="A660" t="str">
        <f>IF(RawData!B657&lt;&gt;"",RawData!B657&amp;", "&amp;RawData!C657&amp;" - "&amp;RawData!A657,"")</f>
        <v/>
      </c>
      <c r="B660" t="str">
        <f t="shared" si="11"/>
        <v/>
      </c>
    </row>
    <row r="661" spans="1:2" x14ac:dyDescent="0.25">
      <c r="A661" t="str">
        <f>IF(RawData!B658&lt;&gt;"",RawData!B658&amp;", "&amp;RawData!C658&amp;" - "&amp;RawData!A658,"")</f>
        <v/>
      </c>
      <c r="B661" t="str">
        <f t="shared" si="11"/>
        <v/>
      </c>
    </row>
    <row r="662" spans="1:2" x14ac:dyDescent="0.25">
      <c r="A662" t="str">
        <f>IF(RawData!B659&lt;&gt;"",RawData!B659&amp;", "&amp;RawData!C659&amp;" - "&amp;RawData!A659,"")</f>
        <v/>
      </c>
      <c r="B662" t="str">
        <f t="shared" si="11"/>
        <v/>
      </c>
    </row>
    <row r="663" spans="1:2" x14ac:dyDescent="0.25">
      <c r="A663" t="str">
        <f>IF(RawData!B660&lt;&gt;"",RawData!B660&amp;", "&amp;RawData!C660&amp;" - "&amp;RawData!A660,"")</f>
        <v/>
      </c>
      <c r="B663" t="str">
        <f t="shared" si="11"/>
        <v/>
      </c>
    </row>
    <row r="664" spans="1:2" x14ac:dyDescent="0.25">
      <c r="A664" t="str">
        <f>IF(RawData!B661&lt;&gt;"",RawData!B661&amp;", "&amp;RawData!C661&amp;" - "&amp;RawData!A661,"")</f>
        <v/>
      </c>
      <c r="B664" t="str">
        <f t="shared" si="11"/>
        <v/>
      </c>
    </row>
    <row r="665" spans="1:2" x14ac:dyDescent="0.25">
      <c r="A665" t="str">
        <f>IF(RawData!B662&lt;&gt;"",RawData!B662&amp;", "&amp;RawData!C662&amp;" - "&amp;RawData!A662,"")</f>
        <v/>
      </c>
      <c r="B665" t="str">
        <f t="shared" si="11"/>
        <v/>
      </c>
    </row>
    <row r="666" spans="1:2" x14ac:dyDescent="0.25">
      <c r="A666" t="str">
        <f>IF(RawData!B663&lt;&gt;"",RawData!B663&amp;", "&amp;RawData!C663&amp;" - "&amp;RawData!A663,"")</f>
        <v/>
      </c>
      <c r="B666" t="str">
        <f t="shared" si="11"/>
        <v/>
      </c>
    </row>
    <row r="667" spans="1:2" x14ac:dyDescent="0.25">
      <c r="A667" t="str">
        <f>IF(RawData!B664&lt;&gt;"",RawData!B664&amp;", "&amp;RawData!C664&amp;" - "&amp;RawData!A664,"")</f>
        <v/>
      </c>
      <c r="B667" t="str">
        <f t="shared" si="11"/>
        <v/>
      </c>
    </row>
    <row r="668" spans="1:2" x14ac:dyDescent="0.25">
      <c r="A668" t="str">
        <f>IF(RawData!B665&lt;&gt;"",RawData!B665&amp;", "&amp;RawData!C665&amp;" - "&amp;RawData!A665,"")</f>
        <v/>
      </c>
      <c r="B668" t="str">
        <f t="shared" si="11"/>
        <v/>
      </c>
    </row>
    <row r="669" spans="1:2" x14ac:dyDescent="0.25">
      <c r="A669" t="str">
        <f>IF(RawData!B666&lt;&gt;"",RawData!B666&amp;", "&amp;RawData!C666&amp;" - "&amp;RawData!A666,"")</f>
        <v/>
      </c>
      <c r="B669" t="str">
        <f t="shared" si="11"/>
        <v/>
      </c>
    </row>
    <row r="670" spans="1:2" x14ac:dyDescent="0.25">
      <c r="A670" t="str">
        <f>IF(RawData!B667&lt;&gt;"",RawData!B667&amp;", "&amp;RawData!C667&amp;" - "&amp;RawData!A667,"")</f>
        <v/>
      </c>
      <c r="B670" t="str">
        <f t="shared" si="11"/>
        <v/>
      </c>
    </row>
    <row r="671" spans="1:2" x14ac:dyDescent="0.25">
      <c r="A671" t="str">
        <f>IF(RawData!B668&lt;&gt;"",RawData!B668&amp;", "&amp;RawData!C668&amp;" - "&amp;RawData!A668,"")</f>
        <v/>
      </c>
      <c r="B671" t="str">
        <f t="shared" si="11"/>
        <v/>
      </c>
    </row>
    <row r="672" spans="1:2" x14ac:dyDescent="0.25">
      <c r="A672" t="str">
        <f>IF(RawData!B669&lt;&gt;"",RawData!B669&amp;", "&amp;RawData!C669&amp;" - "&amp;RawData!A669,"")</f>
        <v/>
      </c>
      <c r="B672" t="str">
        <f t="shared" si="11"/>
        <v/>
      </c>
    </row>
    <row r="673" spans="1:2" x14ac:dyDescent="0.25">
      <c r="A673" t="str">
        <f>IF(RawData!B670&lt;&gt;"",RawData!B670&amp;", "&amp;RawData!C670&amp;" - "&amp;RawData!A670,"")</f>
        <v/>
      </c>
      <c r="B673" t="str">
        <f t="shared" si="11"/>
        <v/>
      </c>
    </row>
    <row r="674" spans="1:2" x14ac:dyDescent="0.25">
      <c r="A674" t="str">
        <f>IF(RawData!B671&lt;&gt;"",RawData!B671&amp;", "&amp;RawData!C671&amp;" - "&amp;RawData!A671,"")</f>
        <v/>
      </c>
      <c r="B674" t="str">
        <f t="shared" si="11"/>
        <v/>
      </c>
    </row>
    <row r="675" spans="1:2" x14ac:dyDescent="0.25">
      <c r="A675" t="str">
        <f>IF(RawData!B672&lt;&gt;"",RawData!B672&amp;", "&amp;RawData!C672&amp;" - "&amp;RawData!A672,"")</f>
        <v/>
      </c>
      <c r="B675" t="str">
        <f t="shared" si="11"/>
        <v/>
      </c>
    </row>
    <row r="676" spans="1:2" x14ac:dyDescent="0.25">
      <c r="A676" t="str">
        <f>IF(RawData!B673&lt;&gt;"",RawData!B673&amp;", "&amp;RawData!C673&amp;" - "&amp;RawData!A673,"")</f>
        <v/>
      </c>
      <c r="B676" t="str">
        <f t="shared" si="11"/>
        <v/>
      </c>
    </row>
    <row r="677" spans="1:2" x14ac:dyDescent="0.25">
      <c r="A677" t="str">
        <f>IF(RawData!B674&lt;&gt;"",RawData!B674&amp;", "&amp;RawData!C674&amp;" - "&amp;RawData!A674,"")</f>
        <v/>
      </c>
      <c r="B677" t="str">
        <f t="shared" si="11"/>
        <v/>
      </c>
    </row>
    <row r="678" spans="1:2" x14ac:dyDescent="0.25">
      <c r="A678" t="str">
        <f>IF(RawData!B675&lt;&gt;"",RawData!B675&amp;", "&amp;RawData!C675&amp;" - "&amp;RawData!A675,"")</f>
        <v/>
      </c>
      <c r="B678" t="str">
        <f t="shared" si="11"/>
        <v/>
      </c>
    </row>
    <row r="679" spans="1:2" x14ac:dyDescent="0.25">
      <c r="A679" t="str">
        <f>IF(RawData!B676&lt;&gt;"",RawData!B676&amp;", "&amp;RawData!C676&amp;" - "&amp;RawData!A676,"")</f>
        <v/>
      </c>
      <c r="B679" t="str">
        <f t="shared" si="11"/>
        <v/>
      </c>
    </row>
    <row r="680" spans="1:2" x14ac:dyDescent="0.25">
      <c r="A680" t="str">
        <f>IF(RawData!B677&lt;&gt;"",RawData!B677&amp;", "&amp;RawData!C677&amp;" - "&amp;RawData!A677,"")</f>
        <v/>
      </c>
      <c r="B680" t="str">
        <f t="shared" si="11"/>
        <v/>
      </c>
    </row>
    <row r="681" spans="1:2" x14ac:dyDescent="0.25">
      <c r="A681" t="str">
        <f>IF(RawData!B678&lt;&gt;"",RawData!B678&amp;", "&amp;RawData!C678&amp;" - "&amp;RawData!A678,"")</f>
        <v/>
      </c>
      <c r="B681" t="str">
        <f t="shared" si="11"/>
        <v/>
      </c>
    </row>
    <row r="682" spans="1:2" x14ac:dyDescent="0.25">
      <c r="A682" t="str">
        <f>IF(RawData!B679&lt;&gt;"",RawData!B679&amp;", "&amp;RawData!C679&amp;" - "&amp;RawData!A679,"")</f>
        <v/>
      </c>
      <c r="B682" t="str">
        <f t="shared" si="11"/>
        <v/>
      </c>
    </row>
    <row r="683" spans="1:2" x14ac:dyDescent="0.25">
      <c r="A683" t="str">
        <f>IF(RawData!B680&lt;&gt;"",RawData!B680&amp;", "&amp;RawData!C680&amp;" - "&amp;RawData!A680,"")</f>
        <v/>
      </c>
      <c r="B683" t="str">
        <f t="shared" si="11"/>
        <v/>
      </c>
    </row>
    <row r="684" spans="1:2" x14ac:dyDescent="0.25">
      <c r="A684" t="str">
        <f>IF(RawData!B681&lt;&gt;"",RawData!B681&amp;", "&amp;RawData!C681&amp;" - "&amp;RawData!A681,"")</f>
        <v/>
      </c>
      <c r="B684" t="str">
        <f t="shared" si="11"/>
        <v/>
      </c>
    </row>
    <row r="685" spans="1:2" x14ac:dyDescent="0.25">
      <c r="A685" t="str">
        <f>IF(RawData!B682&lt;&gt;"",RawData!B682&amp;", "&amp;RawData!C682&amp;" - "&amp;RawData!A682,"")</f>
        <v/>
      </c>
      <c r="B685" t="str">
        <f t="shared" si="11"/>
        <v/>
      </c>
    </row>
    <row r="686" spans="1:2" x14ac:dyDescent="0.25">
      <c r="A686" t="str">
        <f>IF(RawData!B683&lt;&gt;"",RawData!B683&amp;", "&amp;RawData!C683&amp;" - "&amp;RawData!A683,"")</f>
        <v/>
      </c>
      <c r="B686" t="str">
        <f t="shared" si="11"/>
        <v/>
      </c>
    </row>
    <row r="687" spans="1:2" x14ac:dyDescent="0.25">
      <c r="A687" t="str">
        <f>IF(RawData!B684&lt;&gt;"",RawData!B684&amp;", "&amp;RawData!C684&amp;" - "&amp;RawData!A684,"")</f>
        <v/>
      </c>
      <c r="B687" t="str">
        <f t="shared" si="11"/>
        <v/>
      </c>
    </row>
    <row r="688" spans="1:2" x14ac:dyDescent="0.25">
      <c r="A688" t="str">
        <f>IF(RawData!B685&lt;&gt;"",RawData!B685&amp;", "&amp;RawData!C685&amp;" - "&amp;RawData!A685,"")</f>
        <v/>
      </c>
      <c r="B688" t="str">
        <f t="shared" si="11"/>
        <v/>
      </c>
    </row>
    <row r="689" spans="1:2" x14ac:dyDescent="0.25">
      <c r="A689" t="str">
        <f>IF(RawData!B686&lt;&gt;"",RawData!B686&amp;", "&amp;RawData!C686&amp;" - "&amp;RawData!A686,"")</f>
        <v/>
      </c>
      <c r="B689" t="str">
        <f t="shared" si="11"/>
        <v/>
      </c>
    </row>
    <row r="690" spans="1:2" x14ac:dyDescent="0.25">
      <c r="A690" t="str">
        <f>IF(RawData!B687&lt;&gt;"",RawData!B687&amp;", "&amp;RawData!C687&amp;" - "&amp;RawData!A687,"")</f>
        <v/>
      </c>
      <c r="B690" t="str">
        <f t="shared" si="11"/>
        <v/>
      </c>
    </row>
    <row r="691" spans="1:2" x14ac:dyDescent="0.25">
      <c r="A691" t="str">
        <f>IF(RawData!B688&lt;&gt;"",RawData!B688&amp;", "&amp;RawData!C688&amp;" - "&amp;RawData!A688,"")</f>
        <v/>
      </c>
      <c r="B691" t="str">
        <f t="shared" si="11"/>
        <v/>
      </c>
    </row>
    <row r="692" spans="1:2" x14ac:dyDescent="0.25">
      <c r="A692" t="str">
        <f>IF(RawData!B689&lt;&gt;"",RawData!B689&amp;", "&amp;RawData!C689&amp;" - "&amp;RawData!A689,"")</f>
        <v/>
      </c>
      <c r="B692" t="str">
        <f t="shared" si="11"/>
        <v/>
      </c>
    </row>
    <row r="693" spans="1:2" x14ac:dyDescent="0.25">
      <c r="A693" t="str">
        <f>IF(RawData!B690&lt;&gt;"",RawData!B690&amp;", "&amp;RawData!C690&amp;" - "&amp;RawData!A690,"")</f>
        <v/>
      </c>
      <c r="B693" t="str">
        <f t="shared" si="11"/>
        <v/>
      </c>
    </row>
    <row r="694" spans="1:2" x14ac:dyDescent="0.25">
      <c r="A694" t="str">
        <f>IF(RawData!B691&lt;&gt;"",RawData!B691&amp;", "&amp;RawData!C691&amp;" - "&amp;RawData!A691,"")</f>
        <v/>
      </c>
      <c r="B694" t="str">
        <f t="shared" si="11"/>
        <v/>
      </c>
    </row>
    <row r="695" spans="1:2" x14ac:dyDescent="0.25">
      <c r="A695" t="str">
        <f>IF(RawData!B692&lt;&gt;"",RawData!B692&amp;", "&amp;RawData!C692&amp;" - "&amp;RawData!A692,"")</f>
        <v/>
      </c>
      <c r="B695" t="str">
        <f t="shared" si="11"/>
        <v/>
      </c>
    </row>
    <row r="696" spans="1:2" x14ac:dyDescent="0.25">
      <c r="A696" t="str">
        <f>IF(RawData!B693&lt;&gt;"",RawData!B693&amp;", "&amp;RawData!C693&amp;" - "&amp;RawData!A693,"")</f>
        <v/>
      </c>
      <c r="B696" t="str">
        <f t="shared" si="11"/>
        <v/>
      </c>
    </row>
    <row r="697" spans="1:2" x14ac:dyDescent="0.25">
      <c r="A697" t="str">
        <f>IF(RawData!B694&lt;&gt;"",RawData!B694&amp;", "&amp;RawData!C694&amp;" - "&amp;RawData!A694,"")</f>
        <v/>
      </c>
      <c r="B697" t="str">
        <f t="shared" si="11"/>
        <v/>
      </c>
    </row>
    <row r="698" spans="1:2" x14ac:dyDescent="0.25">
      <c r="A698" t="str">
        <f>IF(RawData!B695&lt;&gt;"",RawData!B695&amp;", "&amp;RawData!C695&amp;" - "&amp;RawData!A695,"")</f>
        <v/>
      </c>
      <c r="B698" t="str">
        <f t="shared" si="11"/>
        <v/>
      </c>
    </row>
    <row r="699" spans="1:2" x14ac:dyDescent="0.25">
      <c r="A699" t="str">
        <f>IF(RawData!B696&lt;&gt;"",RawData!B696&amp;", "&amp;RawData!C696&amp;" - "&amp;RawData!A696,"")</f>
        <v/>
      </c>
      <c r="B699" t="str">
        <f t="shared" si="11"/>
        <v/>
      </c>
    </row>
    <row r="700" spans="1:2" x14ac:dyDescent="0.25">
      <c r="A700" t="str">
        <f>IF(RawData!B697&lt;&gt;"",RawData!B697&amp;", "&amp;RawData!C697&amp;" - "&amp;RawData!A697,"")</f>
        <v/>
      </c>
      <c r="B700" t="str">
        <f t="shared" si="11"/>
        <v/>
      </c>
    </row>
    <row r="701" spans="1:2" x14ac:dyDescent="0.25">
      <c r="A701" t="str">
        <f>IF(RawData!B698&lt;&gt;"",RawData!B698&amp;", "&amp;RawData!C698&amp;" - "&amp;RawData!A698,"")</f>
        <v/>
      </c>
      <c r="B701" t="str">
        <f t="shared" si="11"/>
        <v/>
      </c>
    </row>
    <row r="702" spans="1:2" x14ac:dyDescent="0.25">
      <c r="A702" t="str">
        <f>IF(RawData!B699&lt;&gt;"",RawData!B699&amp;", "&amp;RawData!C699&amp;" - "&amp;RawData!A699,"")</f>
        <v/>
      </c>
      <c r="B702" t="str">
        <f t="shared" si="11"/>
        <v/>
      </c>
    </row>
    <row r="703" spans="1:2" x14ac:dyDescent="0.25">
      <c r="A703" t="str">
        <f>IF(RawData!B700&lt;&gt;"",RawData!B700&amp;", "&amp;RawData!C700&amp;" - "&amp;RawData!A700,"")</f>
        <v/>
      </c>
      <c r="B703" t="str">
        <f t="shared" si="11"/>
        <v/>
      </c>
    </row>
    <row r="704" spans="1:2" x14ac:dyDescent="0.25">
      <c r="A704" t="str">
        <f>IF(RawData!B701&lt;&gt;"",RawData!B701&amp;", "&amp;RawData!C701&amp;" - "&amp;RawData!A701,"")</f>
        <v/>
      </c>
      <c r="B704" t="str">
        <f t="shared" si="11"/>
        <v/>
      </c>
    </row>
    <row r="705" spans="1:2" x14ac:dyDescent="0.25">
      <c r="A705" t="str">
        <f>IF(RawData!B702&lt;&gt;"",RawData!B702&amp;", "&amp;RawData!C702&amp;" - "&amp;RawData!A702,"")</f>
        <v/>
      </c>
      <c r="B705" t="str">
        <f t="shared" si="11"/>
        <v/>
      </c>
    </row>
    <row r="706" spans="1:2" x14ac:dyDescent="0.25">
      <c r="A706" t="str">
        <f>IF(RawData!B703&lt;&gt;"",RawData!B703&amp;", "&amp;RawData!C703&amp;" - "&amp;RawData!A703,"")</f>
        <v/>
      </c>
      <c r="B706" t="str">
        <f t="shared" si="11"/>
        <v/>
      </c>
    </row>
    <row r="707" spans="1:2" x14ac:dyDescent="0.25">
      <c r="A707" t="str">
        <f>IF(RawData!B704&lt;&gt;"",RawData!B704&amp;", "&amp;RawData!C704&amp;" - "&amp;RawData!A704,"")</f>
        <v/>
      </c>
      <c r="B707" t="str">
        <f t="shared" si="11"/>
        <v/>
      </c>
    </row>
    <row r="708" spans="1:2" x14ac:dyDescent="0.25">
      <c r="A708" t="str">
        <f>IF(RawData!B705&lt;&gt;"",RawData!B705&amp;", "&amp;RawData!C705&amp;" - "&amp;RawData!A705,"")</f>
        <v/>
      </c>
      <c r="B708" t="str">
        <f t="shared" si="11"/>
        <v/>
      </c>
    </row>
    <row r="709" spans="1:2" x14ac:dyDescent="0.25">
      <c r="A709" t="str">
        <f>IF(RawData!B706&lt;&gt;"",RawData!B706&amp;", "&amp;RawData!C706&amp;" - "&amp;RawData!A706,"")</f>
        <v/>
      </c>
      <c r="B709" t="str">
        <f t="shared" si="11"/>
        <v/>
      </c>
    </row>
    <row r="710" spans="1:2" x14ac:dyDescent="0.25">
      <c r="A710" t="str">
        <f>IF(RawData!B707&lt;&gt;"",RawData!B707&amp;", "&amp;RawData!C707&amp;" - "&amp;RawData!A707,"")</f>
        <v/>
      </c>
      <c r="B710" t="str">
        <f t="shared" si="11"/>
        <v/>
      </c>
    </row>
    <row r="711" spans="1:2" x14ac:dyDescent="0.25">
      <c r="A711" t="str">
        <f>IF(RawData!B708&lt;&gt;"",RawData!B708&amp;", "&amp;RawData!C708&amp;" - "&amp;RawData!A708,"")</f>
        <v/>
      </c>
      <c r="B711" t="str">
        <f t="shared" ref="B711:B774" si="12">IF(A711&lt;&gt;"",B710+1,"")</f>
        <v/>
      </c>
    </row>
    <row r="712" spans="1:2" x14ac:dyDescent="0.25">
      <c r="A712" t="str">
        <f>IF(RawData!B709&lt;&gt;"",RawData!B709&amp;", "&amp;RawData!C709&amp;" - "&amp;RawData!A709,"")</f>
        <v/>
      </c>
      <c r="B712" t="str">
        <f t="shared" si="12"/>
        <v/>
      </c>
    </row>
    <row r="713" spans="1:2" x14ac:dyDescent="0.25">
      <c r="A713" t="str">
        <f>IF(RawData!B710&lt;&gt;"",RawData!B710&amp;", "&amp;RawData!C710&amp;" - "&amp;RawData!A710,"")</f>
        <v/>
      </c>
      <c r="B713" t="str">
        <f t="shared" si="12"/>
        <v/>
      </c>
    </row>
    <row r="714" spans="1:2" x14ac:dyDescent="0.25">
      <c r="A714" t="str">
        <f>IF(RawData!B711&lt;&gt;"",RawData!B711&amp;", "&amp;RawData!C711&amp;" - "&amp;RawData!A711,"")</f>
        <v/>
      </c>
      <c r="B714" t="str">
        <f t="shared" si="12"/>
        <v/>
      </c>
    </row>
    <row r="715" spans="1:2" x14ac:dyDescent="0.25">
      <c r="A715" t="str">
        <f>IF(RawData!B712&lt;&gt;"",RawData!B712&amp;", "&amp;RawData!C712&amp;" - "&amp;RawData!A712,"")</f>
        <v/>
      </c>
      <c r="B715" t="str">
        <f t="shared" si="12"/>
        <v/>
      </c>
    </row>
    <row r="716" spans="1:2" x14ac:dyDescent="0.25">
      <c r="A716" t="str">
        <f>IF(RawData!B713&lt;&gt;"",RawData!B713&amp;", "&amp;RawData!C713&amp;" - "&amp;RawData!A713,"")</f>
        <v/>
      </c>
      <c r="B716" t="str">
        <f t="shared" si="12"/>
        <v/>
      </c>
    </row>
    <row r="717" spans="1:2" x14ac:dyDescent="0.25">
      <c r="A717" t="str">
        <f>IF(RawData!B714&lt;&gt;"",RawData!B714&amp;", "&amp;RawData!C714&amp;" - "&amp;RawData!A714,"")</f>
        <v/>
      </c>
      <c r="B717" t="str">
        <f t="shared" si="12"/>
        <v/>
      </c>
    </row>
    <row r="718" spans="1:2" x14ac:dyDescent="0.25">
      <c r="A718" t="str">
        <f>IF(RawData!B715&lt;&gt;"",RawData!B715&amp;", "&amp;RawData!C715&amp;" - "&amp;RawData!A715,"")</f>
        <v/>
      </c>
      <c r="B718" t="str">
        <f t="shared" si="12"/>
        <v/>
      </c>
    </row>
    <row r="719" spans="1:2" x14ac:dyDescent="0.25">
      <c r="A719" t="str">
        <f>IF(RawData!B716&lt;&gt;"",RawData!B716&amp;", "&amp;RawData!C716&amp;" - "&amp;RawData!A716,"")</f>
        <v/>
      </c>
      <c r="B719" t="str">
        <f t="shared" si="12"/>
        <v/>
      </c>
    </row>
    <row r="720" spans="1:2" x14ac:dyDescent="0.25">
      <c r="A720" t="str">
        <f>IF(RawData!B717&lt;&gt;"",RawData!B717&amp;", "&amp;RawData!C717&amp;" - "&amp;RawData!A717,"")</f>
        <v/>
      </c>
      <c r="B720" t="str">
        <f t="shared" si="12"/>
        <v/>
      </c>
    </row>
    <row r="721" spans="1:2" x14ac:dyDescent="0.25">
      <c r="A721" t="str">
        <f>IF(RawData!B718&lt;&gt;"",RawData!B718&amp;", "&amp;RawData!C718&amp;" - "&amp;RawData!A718,"")</f>
        <v/>
      </c>
      <c r="B721" t="str">
        <f t="shared" si="12"/>
        <v/>
      </c>
    </row>
    <row r="722" spans="1:2" x14ac:dyDescent="0.25">
      <c r="A722" t="str">
        <f>IF(RawData!B719&lt;&gt;"",RawData!B719&amp;", "&amp;RawData!C719&amp;" - "&amp;RawData!A719,"")</f>
        <v/>
      </c>
      <c r="B722" t="str">
        <f t="shared" si="12"/>
        <v/>
      </c>
    </row>
    <row r="723" spans="1:2" x14ac:dyDescent="0.25">
      <c r="A723" t="str">
        <f>IF(RawData!B720&lt;&gt;"",RawData!B720&amp;", "&amp;RawData!C720&amp;" - "&amp;RawData!A720,"")</f>
        <v/>
      </c>
      <c r="B723" t="str">
        <f t="shared" si="12"/>
        <v/>
      </c>
    </row>
    <row r="724" spans="1:2" x14ac:dyDescent="0.25">
      <c r="A724" t="str">
        <f>IF(RawData!B721&lt;&gt;"",RawData!B721&amp;", "&amp;RawData!C721&amp;" - "&amp;RawData!A721,"")</f>
        <v/>
      </c>
      <c r="B724" t="str">
        <f t="shared" si="12"/>
        <v/>
      </c>
    </row>
    <row r="725" spans="1:2" x14ac:dyDescent="0.25">
      <c r="A725" t="str">
        <f>IF(RawData!B722&lt;&gt;"",RawData!B722&amp;", "&amp;RawData!C722&amp;" - "&amp;RawData!A722,"")</f>
        <v/>
      </c>
      <c r="B725" t="str">
        <f t="shared" si="12"/>
        <v/>
      </c>
    </row>
    <row r="726" spans="1:2" x14ac:dyDescent="0.25">
      <c r="A726" t="str">
        <f>IF(RawData!B723&lt;&gt;"",RawData!B723&amp;", "&amp;RawData!C723&amp;" - "&amp;RawData!A723,"")</f>
        <v/>
      </c>
      <c r="B726" t="str">
        <f t="shared" si="12"/>
        <v/>
      </c>
    </row>
    <row r="727" spans="1:2" x14ac:dyDescent="0.25">
      <c r="A727" t="str">
        <f>IF(RawData!B724&lt;&gt;"",RawData!B724&amp;", "&amp;RawData!C724&amp;" - "&amp;RawData!A724,"")</f>
        <v/>
      </c>
      <c r="B727" t="str">
        <f t="shared" si="12"/>
        <v/>
      </c>
    </row>
    <row r="728" spans="1:2" x14ac:dyDescent="0.25">
      <c r="A728" t="str">
        <f>IF(RawData!B725&lt;&gt;"",RawData!B725&amp;", "&amp;RawData!C725&amp;" - "&amp;RawData!A725,"")</f>
        <v/>
      </c>
      <c r="B728" t="str">
        <f t="shared" si="12"/>
        <v/>
      </c>
    </row>
    <row r="729" spans="1:2" x14ac:dyDescent="0.25">
      <c r="A729" t="str">
        <f>IF(RawData!B726&lt;&gt;"",RawData!B726&amp;", "&amp;RawData!C726&amp;" - "&amp;RawData!A726,"")</f>
        <v/>
      </c>
      <c r="B729" t="str">
        <f t="shared" si="12"/>
        <v/>
      </c>
    </row>
    <row r="730" spans="1:2" x14ac:dyDescent="0.25">
      <c r="A730" t="str">
        <f>IF(RawData!B727&lt;&gt;"",RawData!B727&amp;", "&amp;RawData!C727&amp;" - "&amp;RawData!A727,"")</f>
        <v/>
      </c>
      <c r="B730" t="str">
        <f t="shared" si="12"/>
        <v/>
      </c>
    </row>
    <row r="731" spans="1:2" x14ac:dyDescent="0.25">
      <c r="A731" t="str">
        <f>IF(RawData!B728&lt;&gt;"",RawData!B728&amp;", "&amp;RawData!C728&amp;" - "&amp;RawData!A728,"")</f>
        <v/>
      </c>
      <c r="B731" t="str">
        <f t="shared" si="12"/>
        <v/>
      </c>
    </row>
    <row r="732" spans="1:2" x14ac:dyDescent="0.25">
      <c r="A732" t="str">
        <f>IF(RawData!B729&lt;&gt;"",RawData!B729&amp;", "&amp;RawData!C729&amp;" - "&amp;RawData!A729,"")</f>
        <v/>
      </c>
      <c r="B732" t="str">
        <f t="shared" si="12"/>
        <v/>
      </c>
    </row>
    <row r="733" spans="1:2" x14ac:dyDescent="0.25">
      <c r="A733" t="str">
        <f>IF(RawData!B730&lt;&gt;"",RawData!B730&amp;", "&amp;RawData!C730&amp;" - "&amp;RawData!A730,"")</f>
        <v/>
      </c>
      <c r="B733" t="str">
        <f t="shared" si="12"/>
        <v/>
      </c>
    </row>
    <row r="734" spans="1:2" x14ac:dyDescent="0.25">
      <c r="A734" t="str">
        <f>IF(RawData!B731&lt;&gt;"",RawData!B731&amp;", "&amp;RawData!C731&amp;" - "&amp;RawData!A731,"")</f>
        <v/>
      </c>
      <c r="B734" t="str">
        <f t="shared" si="12"/>
        <v/>
      </c>
    </row>
    <row r="735" spans="1:2" x14ac:dyDescent="0.25">
      <c r="A735" t="str">
        <f>IF(RawData!B732&lt;&gt;"",RawData!B732&amp;", "&amp;RawData!C732&amp;" - "&amp;RawData!A732,"")</f>
        <v/>
      </c>
      <c r="B735" t="str">
        <f t="shared" si="12"/>
        <v/>
      </c>
    </row>
    <row r="736" spans="1:2" x14ac:dyDescent="0.25">
      <c r="A736" t="str">
        <f>IF(RawData!B733&lt;&gt;"",RawData!B733&amp;", "&amp;RawData!C733&amp;" - "&amp;RawData!A733,"")</f>
        <v/>
      </c>
      <c r="B736" t="str">
        <f t="shared" si="12"/>
        <v/>
      </c>
    </row>
    <row r="737" spans="1:2" x14ac:dyDescent="0.25">
      <c r="A737" t="str">
        <f>IF(RawData!B734&lt;&gt;"",RawData!B734&amp;", "&amp;RawData!C734&amp;" - "&amp;RawData!A734,"")</f>
        <v/>
      </c>
      <c r="B737" t="str">
        <f t="shared" si="12"/>
        <v/>
      </c>
    </row>
    <row r="738" spans="1:2" x14ac:dyDescent="0.25">
      <c r="A738" t="str">
        <f>IF(RawData!B735&lt;&gt;"",RawData!B735&amp;", "&amp;RawData!C735&amp;" - "&amp;RawData!A735,"")</f>
        <v/>
      </c>
      <c r="B738" t="str">
        <f t="shared" si="12"/>
        <v/>
      </c>
    </row>
    <row r="739" spans="1:2" x14ac:dyDescent="0.25">
      <c r="A739" t="str">
        <f>IF(RawData!B736&lt;&gt;"",RawData!B736&amp;", "&amp;RawData!C736&amp;" - "&amp;RawData!A736,"")</f>
        <v/>
      </c>
      <c r="B739" t="str">
        <f t="shared" si="12"/>
        <v/>
      </c>
    </row>
    <row r="740" spans="1:2" x14ac:dyDescent="0.25">
      <c r="A740" t="str">
        <f>IF(RawData!B737&lt;&gt;"",RawData!B737&amp;", "&amp;RawData!C737&amp;" - "&amp;RawData!A737,"")</f>
        <v/>
      </c>
      <c r="B740" t="str">
        <f t="shared" si="12"/>
        <v/>
      </c>
    </row>
    <row r="741" spans="1:2" x14ac:dyDescent="0.25">
      <c r="A741" t="str">
        <f>IF(RawData!B738&lt;&gt;"",RawData!B738&amp;", "&amp;RawData!C738&amp;" - "&amp;RawData!A738,"")</f>
        <v/>
      </c>
      <c r="B741" t="str">
        <f t="shared" si="12"/>
        <v/>
      </c>
    </row>
    <row r="742" spans="1:2" x14ac:dyDescent="0.25">
      <c r="A742" t="str">
        <f>IF(RawData!B739&lt;&gt;"",RawData!B739&amp;", "&amp;RawData!C739&amp;" - "&amp;RawData!A739,"")</f>
        <v/>
      </c>
      <c r="B742" t="str">
        <f t="shared" si="12"/>
        <v/>
      </c>
    </row>
    <row r="743" spans="1:2" x14ac:dyDescent="0.25">
      <c r="A743" t="str">
        <f>IF(RawData!B740&lt;&gt;"",RawData!B740&amp;", "&amp;RawData!C740&amp;" - "&amp;RawData!A740,"")</f>
        <v/>
      </c>
      <c r="B743" t="str">
        <f t="shared" si="12"/>
        <v/>
      </c>
    </row>
    <row r="744" spans="1:2" x14ac:dyDescent="0.25">
      <c r="A744" t="str">
        <f>IF(RawData!B741&lt;&gt;"",RawData!B741&amp;", "&amp;RawData!C741&amp;" - "&amp;RawData!A741,"")</f>
        <v/>
      </c>
      <c r="B744" t="str">
        <f t="shared" si="12"/>
        <v/>
      </c>
    </row>
    <row r="745" spans="1:2" x14ac:dyDescent="0.25">
      <c r="A745" t="str">
        <f>IF(RawData!B742&lt;&gt;"",RawData!B742&amp;", "&amp;RawData!C742&amp;" - "&amp;RawData!A742,"")</f>
        <v/>
      </c>
      <c r="B745" t="str">
        <f t="shared" si="12"/>
        <v/>
      </c>
    </row>
    <row r="746" spans="1:2" x14ac:dyDescent="0.25">
      <c r="A746" t="str">
        <f>IF(RawData!B743&lt;&gt;"",RawData!B743&amp;", "&amp;RawData!C743&amp;" - "&amp;RawData!A743,"")</f>
        <v/>
      </c>
      <c r="B746" t="str">
        <f t="shared" si="12"/>
        <v/>
      </c>
    </row>
    <row r="747" spans="1:2" x14ac:dyDescent="0.25">
      <c r="A747" t="str">
        <f>IF(RawData!B744&lt;&gt;"",RawData!B744&amp;", "&amp;RawData!C744&amp;" - "&amp;RawData!A744,"")</f>
        <v/>
      </c>
      <c r="B747" t="str">
        <f t="shared" si="12"/>
        <v/>
      </c>
    </row>
    <row r="748" spans="1:2" x14ac:dyDescent="0.25">
      <c r="A748" t="str">
        <f>IF(RawData!B745&lt;&gt;"",RawData!B745&amp;", "&amp;RawData!C745&amp;" - "&amp;RawData!A745,"")</f>
        <v/>
      </c>
      <c r="B748" t="str">
        <f t="shared" si="12"/>
        <v/>
      </c>
    </row>
    <row r="749" spans="1:2" x14ac:dyDescent="0.25">
      <c r="A749" t="str">
        <f>IF(RawData!B746&lt;&gt;"",RawData!B746&amp;", "&amp;RawData!C746&amp;" - "&amp;RawData!A746,"")</f>
        <v/>
      </c>
      <c r="B749" t="str">
        <f t="shared" si="12"/>
        <v/>
      </c>
    </row>
    <row r="750" spans="1:2" x14ac:dyDescent="0.25">
      <c r="A750" t="str">
        <f>IF(RawData!B747&lt;&gt;"",RawData!B747&amp;", "&amp;RawData!C747&amp;" - "&amp;RawData!A747,"")</f>
        <v/>
      </c>
      <c r="B750" t="str">
        <f t="shared" si="12"/>
        <v/>
      </c>
    </row>
    <row r="751" spans="1:2" x14ac:dyDescent="0.25">
      <c r="A751" t="str">
        <f>IF(RawData!B748&lt;&gt;"",RawData!B748&amp;", "&amp;RawData!C748&amp;" - "&amp;RawData!A748,"")</f>
        <v/>
      </c>
      <c r="B751" t="str">
        <f t="shared" si="12"/>
        <v/>
      </c>
    </row>
    <row r="752" spans="1:2" x14ac:dyDescent="0.25">
      <c r="A752" t="str">
        <f>IF(RawData!B749&lt;&gt;"",RawData!B749&amp;", "&amp;RawData!C749&amp;" - "&amp;RawData!A749,"")</f>
        <v/>
      </c>
      <c r="B752" t="str">
        <f t="shared" si="12"/>
        <v/>
      </c>
    </row>
    <row r="753" spans="1:2" x14ac:dyDescent="0.25">
      <c r="A753" t="str">
        <f>IF(RawData!B750&lt;&gt;"",RawData!B750&amp;", "&amp;RawData!C750&amp;" - "&amp;RawData!A750,"")</f>
        <v/>
      </c>
      <c r="B753" t="str">
        <f t="shared" si="12"/>
        <v/>
      </c>
    </row>
    <row r="754" spans="1:2" x14ac:dyDescent="0.25">
      <c r="A754" t="str">
        <f>IF(RawData!B751&lt;&gt;"",RawData!B751&amp;", "&amp;RawData!C751&amp;" - "&amp;RawData!A751,"")</f>
        <v/>
      </c>
      <c r="B754" t="str">
        <f t="shared" si="12"/>
        <v/>
      </c>
    </row>
    <row r="755" spans="1:2" x14ac:dyDescent="0.25">
      <c r="A755" t="str">
        <f>IF(RawData!B752&lt;&gt;"",RawData!B752&amp;", "&amp;RawData!C752&amp;" - "&amp;RawData!A752,"")</f>
        <v/>
      </c>
      <c r="B755" t="str">
        <f t="shared" si="12"/>
        <v/>
      </c>
    </row>
    <row r="756" spans="1:2" x14ac:dyDescent="0.25">
      <c r="A756" t="str">
        <f>IF(RawData!B753&lt;&gt;"",RawData!B753&amp;", "&amp;RawData!C753&amp;" - "&amp;RawData!A753,"")</f>
        <v/>
      </c>
      <c r="B756" t="str">
        <f t="shared" si="12"/>
        <v/>
      </c>
    </row>
    <row r="757" spans="1:2" x14ac:dyDescent="0.25">
      <c r="A757" t="str">
        <f>IF(RawData!B754&lt;&gt;"",RawData!B754&amp;", "&amp;RawData!C754&amp;" - "&amp;RawData!A754,"")</f>
        <v/>
      </c>
      <c r="B757" t="str">
        <f t="shared" si="12"/>
        <v/>
      </c>
    </row>
    <row r="758" spans="1:2" x14ac:dyDescent="0.25">
      <c r="A758" t="str">
        <f>IF(RawData!B755&lt;&gt;"",RawData!B755&amp;", "&amp;RawData!C755&amp;" - "&amp;RawData!A755,"")</f>
        <v/>
      </c>
      <c r="B758" t="str">
        <f t="shared" si="12"/>
        <v/>
      </c>
    </row>
    <row r="759" spans="1:2" x14ac:dyDescent="0.25">
      <c r="A759" t="str">
        <f>IF(RawData!B756&lt;&gt;"",RawData!B756&amp;", "&amp;RawData!C756&amp;" - "&amp;RawData!A756,"")</f>
        <v/>
      </c>
      <c r="B759" t="str">
        <f t="shared" si="12"/>
        <v/>
      </c>
    </row>
    <row r="760" spans="1:2" x14ac:dyDescent="0.25">
      <c r="A760" t="str">
        <f>IF(RawData!B757&lt;&gt;"",RawData!B757&amp;", "&amp;RawData!C757&amp;" - "&amp;RawData!A757,"")</f>
        <v/>
      </c>
      <c r="B760" t="str">
        <f t="shared" si="12"/>
        <v/>
      </c>
    </row>
    <row r="761" spans="1:2" x14ac:dyDescent="0.25">
      <c r="A761" t="str">
        <f>IF(RawData!B758&lt;&gt;"",RawData!B758&amp;", "&amp;RawData!C758&amp;" - "&amp;RawData!A758,"")</f>
        <v/>
      </c>
      <c r="B761" t="str">
        <f t="shared" si="12"/>
        <v/>
      </c>
    </row>
    <row r="762" spans="1:2" x14ac:dyDescent="0.25">
      <c r="A762" t="str">
        <f>IF(RawData!B759&lt;&gt;"",RawData!B759&amp;", "&amp;RawData!C759&amp;" - "&amp;RawData!A759,"")</f>
        <v/>
      </c>
      <c r="B762" t="str">
        <f t="shared" si="12"/>
        <v/>
      </c>
    </row>
    <row r="763" spans="1:2" x14ac:dyDescent="0.25">
      <c r="A763" t="str">
        <f>IF(RawData!B760&lt;&gt;"",RawData!B760&amp;", "&amp;RawData!C760&amp;" - "&amp;RawData!A760,"")</f>
        <v/>
      </c>
      <c r="B763" t="str">
        <f t="shared" si="12"/>
        <v/>
      </c>
    </row>
    <row r="764" spans="1:2" x14ac:dyDescent="0.25">
      <c r="A764" t="str">
        <f>IF(RawData!B761&lt;&gt;"",RawData!B761&amp;", "&amp;RawData!C761&amp;" - "&amp;RawData!A761,"")</f>
        <v/>
      </c>
      <c r="B764" t="str">
        <f t="shared" si="12"/>
        <v/>
      </c>
    </row>
    <row r="765" spans="1:2" x14ac:dyDescent="0.25">
      <c r="A765" t="str">
        <f>IF(RawData!B762&lt;&gt;"",RawData!B762&amp;", "&amp;RawData!C762&amp;" - "&amp;RawData!A762,"")</f>
        <v/>
      </c>
      <c r="B765" t="str">
        <f t="shared" si="12"/>
        <v/>
      </c>
    </row>
    <row r="766" spans="1:2" x14ac:dyDescent="0.25">
      <c r="A766" t="str">
        <f>IF(RawData!B763&lt;&gt;"",RawData!B763&amp;", "&amp;RawData!C763&amp;" - "&amp;RawData!A763,"")</f>
        <v/>
      </c>
      <c r="B766" t="str">
        <f t="shared" si="12"/>
        <v/>
      </c>
    </row>
    <row r="767" spans="1:2" x14ac:dyDescent="0.25">
      <c r="A767" t="str">
        <f>IF(RawData!B764&lt;&gt;"",RawData!B764&amp;", "&amp;RawData!C764&amp;" - "&amp;RawData!A764,"")</f>
        <v/>
      </c>
      <c r="B767" t="str">
        <f t="shared" si="12"/>
        <v/>
      </c>
    </row>
    <row r="768" spans="1:2" x14ac:dyDescent="0.25">
      <c r="A768" t="str">
        <f>IF(RawData!B765&lt;&gt;"",RawData!B765&amp;", "&amp;RawData!C765&amp;" - "&amp;RawData!A765,"")</f>
        <v/>
      </c>
      <c r="B768" t="str">
        <f t="shared" si="12"/>
        <v/>
      </c>
    </row>
    <row r="769" spans="1:2" x14ac:dyDescent="0.25">
      <c r="A769" t="str">
        <f>IF(RawData!B766&lt;&gt;"",RawData!B766&amp;", "&amp;RawData!C766&amp;" - "&amp;RawData!A766,"")</f>
        <v/>
      </c>
      <c r="B769" t="str">
        <f t="shared" si="12"/>
        <v/>
      </c>
    </row>
    <row r="770" spans="1:2" x14ac:dyDescent="0.25">
      <c r="A770" t="str">
        <f>IF(RawData!B767&lt;&gt;"",RawData!B767&amp;", "&amp;RawData!C767&amp;" - "&amp;RawData!A767,"")</f>
        <v/>
      </c>
      <c r="B770" t="str">
        <f t="shared" si="12"/>
        <v/>
      </c>
    </row>
    <row r="771" spans="1:2" x14ac:dyDescent="0.25">
      <c r="A771" t="str">
        <f>IF(RawData!B768&lt;&gt;"",RawData!B768&amp;", "&amp;RawData!C768&amp;" - "&amp;RawData!A768,"")</f>
        <v/>
      </c>
      <c r="B771" t="str">
        <f t="shared" si="12"/>
        <v/>
      </c>
    </row>
    <row r="772" spans="1:2" x14ac:dyDescent="0.25">
      <c r="A772" t="str">
        <f>IF(RawData!B769&lt;&gt;"",RawData!B769&amp;", "&amp;RawData!C769&amp;" - "&amp;RawData!A769,"")</f>
        <v/>
      </c>
      <c r="B772" t="str">
        <f t="shared" si="12"/>
        <v/>
      </c>
    </row>
    <row r="773" spans="1:2" x14ac:dyDescent="0.25">
      <c r="A773" t="str">
        <f>IF(RawData!B770&lt;&gt;"",RawData!B770&amp;", "&amp;RawData!C770&amp;" - "&amp;RawData!A770,"")</f>
        <v/>
      </c>
      <c r="B773" t="str">
        <f t="shared" si="12"/>
        <v/>
      </c>
    </row>
    <row r="774" spans="1:2" x14ac:dyDescent="0.25">
      <c r="A774" t="str">
        <f>IF(RawData!B771&lt;&gt;"",RawData!B771&amp;", "&amp;RawData!C771&amp;" - "&amp;RawData!A771,"")</f>
        <v/>
      </c>
      <c r="B774" t="str">
        <f t="shared" si="12"/>
        <v/>
      </c>
    </row>
    <row r="775" spans="1:2" x14ac:dyDescent="0.25">
      <c r="A775" t="str">
        <f>IF(RawData!B772&lt;&gt;"",RawData!B772&amp;", "&amp;RawData!C772&amp;" - "&amp;RawData!A772,"")</f>
        <v/>
      </c>
      <c r="B775" t="str">
        <f t="shared" ref="B775:B838" si="13">IF(A775&lt;&gt;"",B774+1,"")</f>
        <v/>
      </c>
    </row>
    <row r="776" spans="1:2" x14ac:dyDescent="0.25">
      <c r="A776" t="str">
        <f>IF(RawData!B773&lt;&gt;"",RawData!B773&amp;", "&amp;RawData!C773&amp;" - "&amp;RawData!A773,"")</f>
        <v/>
      </c>
      <c r="B776" t="str">
        <f t="shared" si="13"/>
        <v/>
      </c>
    </row>
    <row r="777" spans="1:2" x14ac:dyDescent="0.25">
      <c r="A777" t="str">
        <f>IF(RawData!B774&lt;&gt;"",RawData!B774&amp;", "&amp;RawData!C774&amp;" - "&amp;RawData!A774,"")</f>
        <v/>
      </c>
      <c r="B777" t="str">
        <f t="shared" si="13"/>
        <v/>
      </c>
    </row>
    <row r="778" spans="1:2" x14ac:dyDescent="0.25">
      <c r="A778" t="str">
        <f>IF(RawData!B775&lt;&gt;"",RawData!B775&amp;", "&amp;RawData!C775&amp;" - "&amp;RawData!A775,"")</f>
        <v/>
      </c>
      <c r="B778" t="str">
        <f t="shared" si="13"/>
        <v/>
      </c>
    </row>
    <row r="779" spans="1:2" x14ac:dyDescent="0.25">
      <c r="A779" t="str">
        <f>IF(RawData!B776&lt;&gt;"",RawData!B776&amp;", "&amp;RawData!C776&amp;" - "&amp;RawData!A776,"")</f>
        <v/>
      </c>
      <c r="B779" t="str">
        <f t="shared" si="13"/>
        <v/>
      </c>
    </row>
    <row r="780" spans="1:2" x14ac:dyDescent="0.25">
      <c r="A780" t="str">
        <f>IF(RawData!B777&lt;&gt;"",RawData!B777&amp;", "&amp;RawData!C777&amp;" - "&amp;RawData!A777,"")</f>
        <v/>
      </c>
      <c r="B780" t="str">
        <f t="shared" si="13"/>
        <v/>
      </c>
    </row>
    <row r="781" spans="1:2" x14ac:dyDescent="0.25">
      <c r="A781" t="str">
        <f>IF(RawData!B778&lt;&gt;"",RawData!B778&amp;", "&amp;RawData!C778&amp;" - "&amp;RawData!A778,"")</f>
        <v/>
      </c>
      <c r="B781" t="str">
        <f t="shared" si="13"/>
        <v/>
      </c>
    </row>
    <row r="782" spans="1:2" x14ac:dyDescent="0.25">
      <c r="A782" t="str">
        <f>IF(RawData!B779&lt;&gt;"",RawData!B779&amp;", "&amp;RawData!C779&amp;" - "&amp;RawData!A779,"")</f>
        <v/>
      </c>
      <c r="B782" t="str">
        <f t="shared" si="13"/>
        <v/>
      </c>
    </row>
    <row r="783" spans="1:2" x14ac:dyDescent="0.25">
      <c r="A783" t="str">
        <f>IF(RawData!B780&lt;&gt;"",RawData!B780&amp;", "&amp;RawData!C780&amp;" - "&amp;RawData!A780,"")</f>
        <v/>
      </c>
      <c r="B783" t="str">
        <f t="shared" si="13"/>
        <v/>
      </c>
    </row>
    <row r="784" spans="1:2" x14ac:dyDescent="0.25">
      <c r="A784" t="str">
        <f>IF(RawData!B781&lt;&gt;"",RawData!B781&amp;", "&amp;RawData!C781&amp;" - "&amp;RawData!A781,"")</f>
        <v/>
      </c>
      <c r="B784" t="str">
        <f t="shared" si="13"/>
        <v/>
      </c>
    </row>
    <row r="785" spans="1:2" x14ac:dyDescent="0.25">
      <c r="A785" t="str">
        <f>IF(RawData!B782&lt;&gt;"",RawData!B782&amp;", "&amp;RawData!C782&amp;" - "&amp;RawData!A782,"")</f>
        <v/>
      </c>
      <c r="B785" t="str">
        <f t="shared" si="13"/>
        <v/>
      </c>
    </row>
    <row r="786" spans="1:2" x14ac:dyDescent="0.25">
      <c r="A786" t="str">
        <f>IF(RawData!B783&lt;&gt;"",RawData!B783&amp;", "&amp;RawData!C783&amp;" - "&amp;RawData!A783,"")</f>
        <v/>
      </c>
      <c r="B786" t="str">
        <f t="shared" si="13"/>
        <v/>
      </c>
    </row>
    <row r="787" spans="1:2" x14ac:dyDescent="0.25">
      <c r="A787" t="str">
        <f>IF(RawData!B784&lt;&gt;"",RawData!B784&amp;", "&amp;RawData!C784&amp;" - "&amp;RawData!A784,"")</f>
        <v/>
      </c>
      <c r="B787" t="str">
        <f t="shared" si="13"/>
        <v/>
      </c>
    </row>
    <row r="788" spans="1:2" x14ac:dyDescent="0.25">
      <c r="A788" t="str">
        <f>IF(RawData!B785&lt;&gt;"",RawData!B785&amp;", "&amp;RawData!C785&amp;" - "&amp;RawData!A785,"")</f>
        <v/>
      </c>
      <c r="B788" t="str">
        <f t="shared" si="13"/>
        <v/>
      </c>
    </row>
    <row r="789" spans="1:2" x14ac:dyDescent="0.25">
      <c r="A789" t="str">
        <f>IF(RawData!B786&lt;&gt;"",RawData!B786&amp;", "&amp;RawData!C786&amp;" - "&amp;RawData!A786,"")</f>
        <v/>
      </c>
      <c r="B789" t="str">
        <f t="shared" si="13"/>
        <v/>
      </c>
    </row>
    <row r="790" spans="1:2" x14ac:dyDescent="0.25">
      <c r="A790" t="str">
        <f>IF(RawData!B787&lt;&gt;"",RawData!B787&amp;", "&amp;RawData!C787&amp;" - "&amp;RawData!A787,"")</f>
        <v/>
      </c>
      <c r="B790" t="str">
        <f t="shared" si="13"/>
        <v/>
      </c>
    </row>
    <row r="791" spans="1:2" x14ac:dyDescent="0.25">
      <c r="A791" t="str">
        <f>IF(RawData!B788&lt;&gt;"",RawData!B788&amp;", "&amp;RawData!C788&amp;" - "&amp;RawData!A788,"")</f>
        <v/>
      </c>
      <c r="B791" t="str">
        <f t="shared" si="13"/>
        <v/>
      </c>
    </row>
    <row r="792" spans="1:2" x14ac:dyDescent="0.25">
      <c r="A792" t="str">
        <f>IF(RawData!B789&lt;&gt;"",RawData!B789&amp;", "&amp;RawData!C789&amp;" - "&amp;RawData!A789,"")</f>
        <v/>
      </c>
      <c r="B792" t="str">
        <f t="shared" si="13"/>
        <v/>
      </c>
    </row>
    <row r="793" spans="1:2" x14ac:dyDescent="0.25">
      <c r="A793" t="str">
        <f>IF(RawData!B790&lt;&gt;"",RawData!B790&amp;", "&amp;RawData!C790&amp;" - "&amp;RawData!A790,"")</f>
        <v/>
      </c>
      <c r="B793" t="str">
        <f t="shared" si="13"/>
        <v/>
      </c>
    </row>
    <row r="794" spans="1:2" x14ac:dyDescent="0.25">
      <c r="A794" t="str">
        <f>IF(RawData!B791&lt;&gt;"",RawData!B791&amp;", "&amp;RawData!C791&amp;" - "&amp;RawData!A791,"")</f>
        <v/>
      </c>
      <c r="B794" t="str">
        <f t="shared" si="13"/>
        <v/>
      </c>
    </row>
    <row r="795" spans="1:2" x14ac:dyDescent="0.25">
      <c r="A795" t="str">
        <f>IF(RawData!B792&lt;&gt;"",RawData!B792&amp;", "&amp;RawData!C792&amp;" - "&amp;RawData!A792,"")</f>
        <v/>
      </c>
      <c r="B795" t="str">
        <f t="shared" si="13"/>
        <v/>
      </c>
    </row>
    <row r="796" spans="1:2" x14ac:dyDescent="0.25">
      <c r="A796" t="str">
        <f>IF(RawData!B793&lt;&gt;"",RawData!B793&amp;", "&amp;RawData!C793&amp;" - "&amp;RawData!A793,"")</f>
        <v/>
      </c>
      <c r="B796" t="str">
        <f t="shared" si="13"/>
        <v/>
      </c>
    </row>
    <row r="797" spans="1:2" x14ac:dyDescent="0.25">
      <c r="A797" t="str">
        <f>IF(RawData!B794&lt;&gt;"",RawData!B794&amp;", "&amp;RawData!C794&amp;" - "&amp;RawData!A794,"")</f>
        <v/>
      </c>
      <c r="B797" t="str">
        <f t="shared" si="13"/>
        <v/>
      </c>
    </row>
    <row r="798" spans="1:2" x14ac:dyDescent="0.25">
      <c r="A798" t="str">
        <f>IF(RawData!B795&lt;&gt;"",RawData!B795&amp;", "&amp;RawData!C795&amp;" - "&amp;RawData!A795,"")</f>
        <v/>
      </c>
      <c r="B798" t="str">
        <f t="shared" si="13"/>
        <v/>
      </c>
    </row>
    <row r="799" spans="1:2" x14ac:dyDescent="0.25">
      <c r="A799" t="str">
        <f>IF(RawData!B796&lt;&gt;"",RawData!B796&amp;", "&amp;RawData!C796&amp;" - "&amp;RawData!A796,"")</f>
        <v/>
      </c>
      <c r="B799" t="str">
        <f t="shared" si="13"/>
        <v/>
      </c>
    </row>
    <row r="800" spans="1:2" x14ac:dyDescent="0.25">
      <c r="A800" t="str">
        <f>IF(RawData!B797&lt;&gt;"",RawData!B797&amp;", "&amp;RawData!C797&amp;" - "&amp;RawData!A797,"")</f>
        <v/>
      </c>
      <c r="B800" t="str">
        <f t="shared" si="13"/>
        <v/>
      </c>
    </row>
    <row r="801" spans="1:2" x14ac:dyDescent="0.25">
      <c r="A801" t="str">
        <f>IF(RawData!B798&lt;&gt;"",RawData!B798&amp;", "&amp;RawData!C798&amp;" - "&amp;RawData!A798,"")</f>
        <v/>
      </c>
      <c r="B801" t="str">
        <f t="shared" si="13"/>
        <v/>
      </c>
    </row>
    <row r="802" spans="1:2" x14ac:dyDescent="0.25">
      <c r="A802" t="str">
        <f>IF(RawData!B799&lt;&gt;"",RawData!B799&amp;", "&amp;RawData!C799&amp;" - "&amp;RawData!A799,"")</f>
        <v/>
      </c>
      <c r="B802" t="str">
        <f t="shared" si="13"/>
        <v/>
      </c>
    </row>
    <row r="803" spans="1:2" x14ac:dyDescent="0.25">
      <c r="A803" t="str">
        <f>IF(RawData!B800&lt;&gt;"",RawData!B800&amp;", "&amp;RawData!C800&amp;" - "&amp;RawData!A800,"")</f>
        <v/>
      </c>
      <c r="B803" t="str">
        <f t="shared" si="13"/>
        <v/>
      </c>
    </row>
    <row r="804" spans="1:2" x14ac:dyDescent="0.25">
      <c r="A804" t="str">
        <f>IF(RawData!B801&lt;&gt;"",RawData!B801&amp;", "&amp;RawData!C801&amp;" - "&amp;RawData!A801,"")</f>
        <v/>
      </c>
      <c r="B804" t="str">
        <f t="shared" si="13"/>
        <v/>
      </c>
    </row>
    <row r="805" spans="1:2" x14ac:dyDescent="0.25">
      <c r="A805" t="str">
        <f>IF(RawData!B802&lt;&gt;"",RawData!B802&amp;", "&amp;RawData!C802&amp;" - "&amp;RawData!A802,"")</f>
        <v/>
      </c>
      <c r="B805" t="str">
        <f t="shared" si="13"/>
        <v/>
      </c>
    </row>
    <row r="806" spans="1:2" x14ac:dyDescent="0.25">
      <c r="A806" t="str">
        <f>IF(RawData!B803&lt;&gt;"",RawData!B803&amp;", "&amp;RawData!C803&amp;" - "&amp;RawData!A803,"")</f>
        <v/>
      </c>
      <c r="B806" t="str">
        <f t="shared" si="13"/>
        <v/>
      </c>
    </row>
    <row r="807" spans="1:2" x14ac:dyDescent="0.25">
      <c r="A807" t="str">
        <f>IF(RawData!B804&lt;&gt;"",RawData!B804&amp;", "&amp;RawData!C804&amp;" - "&amp;RawData!A804,"")</f>
        <v/>
      </c>
      <c r="B807" t="str">
        <f t="shared" si="13"/>
        <v/>
      </c>
    </row>
    <row r="808" spans="1:2" x14ac:dyDescent="0.25">
      <c r="A808" t="str">
        <f>IF(RawData!B805&lt;&gt;"",RawData!B805&amp;", "&amp;RawData!C805&amp;" - "&amp;RawData!A805,"")</f>
        <v/>
      </c>
      <c r="B808" t="str">
        <f t="shared" si="13"/>
        <v/>
      </c>
    </row>
    <row r="809" spans="1:2" x14ac:dyDescent="0.25">
      <c r="A809" t="str">
        <f>IF(RawData!B806&lt;&gt;"",RawData!B806&amp;", "&amp;RawData!C806&amp;" - "&amp;RawData!A806,"")</f>
        <v/>
      </c>
      <c r="B809" t="str">
        <f t="shared" si="13"/>
        <v/>
      </c>
    </row>
    <row r="810" spans="1:2" x14ac:dyDescent="0.25">
      <c r="A810" t="str">
        <f>IF(RawData!B807&lt;&gt;"",RawData!B807&amp;", "&amp;RawData!C807&amp;" - "&amp;RawData!A807,"")</f>
        <v/>
      </c>
      <c r="B810" t="str">
        <f t="shared" si="13"/>
        <v/>
      </c>
    </row>
    <row r="811" spans="1:2" x14ac:dyDescent="0.25">
      <c r="A811" t="str">
        <f>IF(RawData!B808&lt;&gt;"",RawData!B808&amp;", "&amp;RawData!C808&amp;" - "&amp;RawData!A808,"")</f>
        <v/>
      </c>
      <c r="B811" t="str">
        <f t="shared" si="13"/>
        <v/>
      </c>
    </row>
    <row r="812" spans="1:2" x14ac:dyDescent="0.25">
      <c r="A812" t="str">
        <f>IF(RawData!B809&lt;&gt;"",RawData!B809&amp;", "&amp;RawData!C809&amp;" - "&amp;RawData!A809,"")</f>
        <v/>
      </c>
      <c r="B812" t="str">
        <f t="shared" si="13"/>
        <v/>
      </c>
    </row>
    <row r="813" spans="1:2" x14ac:dyDescent="0.25">
      <c r="A813" t="str">
        <f>IF(RawData!B810&lt;&gt;"",RawData!B810&amp;", "&amp;RawData!C810&amp;" - "&amp;RawData!A810,"")</f>
        <v/>
      </c>
      <c r="B813" t="str">
        <f t="shared" si="13"/>
        <v/>
      </c>
    </row>
    <row r="814" spans="1:2" x14ac:dyDescent="0.25">
      <c r="A814" t="str">
        <f>IF(RawData!B811&lt;&gt;"",RawData!B811&amp;", "&amp;RawData!C811&amp;" - "&amp;RawData!A811,"")</f>
        <v/>
      </c>
      <c r="B814" t="str">
        <f t="shared" si="13"/>
        <v/>
      </c>
    </row>
    <row r="815" spans="1:2" x14ac:dyDescent="0.25">
      <c r="A815" t="str">
        <f>IF(RawData!B812&lt;&gt;"",RawData!B812&amp;", "&amp;RawData!C812&amp;" - "&amp;RawData!A812,"")</f>
        <v/>
      </c>
      <c r="B815" t="str">
        <f t="shared" si="13"/>
        <v/>
      </c>
    </row>
    <row r="816" spans="1:2" x14ac:dyDescent="0.25">
      <c r="A816" t="str">
        <f>IF(RawData!B813&lt;&gt;"",RawData!B813&amp;", "&amp;RawData!C813&amp;" - "&amp;RawData!A813,"")</f>
        <v/>
      </c>
      <c r="B816" t="str">
        <f t="shared" si="13"/>
        <v/>
      </c>
    </row>
    <row r="817" spans="1:2" x14ac:dyDescent="0.25">
      <c r="A817" t="str">
        <f>IF(RawData!B814&lt;&gt;"",RawData!B814&amp;", "&amp;RawData!C814&amp;" - "&amp;RawData!A814,"")</f>
        <v/>
      </c>
      <c r="B817" t="str">
        <f t="shared" si="13"/>
        <v/>
      </c>
    </row>
    <row r="818" spans="1:2" x14ac:dyDescent="0.25">
      <c r="A818" t="str">
        <f>IF(RawData!B815&lt;&gt;"",RawData!B815&amp;", "&amp;RawData!C815&amp;" - "&amp;RawData!A815,"")</f>
        <v/>
      </c>
      <c r="B818" t="str">
        <f t="shared" si="13"/>
        <v/>
      </c>
    </row>
    <row r="819" spans="1:2" x14ac:dyDescent="0.25">
      <c r="A819" t="str">
        <f>IF(RawData!B816&lt;&gt;"",RawData!B816&amp;", "&amp;RawData!C816&amp;" - "&amp;RawData!A816,"")</f>
        <v/>
      </c>
      <c r="B819" t="str">
        <f t="shared" si="13"/>
        <v/>
      </c>
    </row>
    <row r="820" spans="1:2" x14ac:dyDescent="0.25">
      <c r="A820" t="str">
        <f>IF(RawData!B817&lt;&gt;"",RawData!B817&amp;", "&amp;RawData!C817&amp;" - "&amp;RawData!A817,"")</f>
        <v/>
      </c>
      <c r="B820" t="str">
        <f t="shared" si="13"/>
        <v/>
      </c>
    </row>
    <row r="821" spans="1:2" x14ac:dyDescent="0.25">
      <c r="A821" t="str">
        <f>IF(RawData!B818&lt;&gt;"",RawData!B818&amp;", "&amp;RawData!C818&amp;" - "&amp;RawData!A818,"")</f>
        <v/>
      </c>
      <c r="B821" t="str">
        <f t="shared" si="13"/>
        <v/>
      </c>
    </row>
    <row r="822" spans="1:2" x14ac:dyDescent="0.25">
      <c r="A822" t="str">
        <f>IF(RawData!B819&lt;&gt;"",RawData!B819&amp;", "&amp;RawData!C819&amp;" - "&amp;RawData!A819,"")</f>
        <v/>
      </c>
      <c r="B822" t="str">
        <f t="shared" si="13"/>
        <v/>
      </c>
    </row>
    <row r="823" spans="1:2" x14ac:dyDescent="0.25">
      <c r="A823" t="str">
        <f>IF(RawData!B820&lt;&gt;"",RawData!B820&amp;", "&amp;RawData!C820&amp;" - "&amp;RawData!A820,"")</f>
        <v/>
      </c>
      <c r="B823" t="str">
        <f t="shared" si="13"/>
        <v/>
      </c>
    </row>
    <row r="824" spans="1:2" x14ac:dyDescent="0.25">
      <c r="A824" t="str">
        <f>IF(RawData!B821&lt;&gt;"",RawData!B821&amp;", "&amp;RawData!C821&amp;" - "&amp;RawData!A821,"")</f>
        <v/>
      </c>
      <c r="B824" t="str">
        <f t="shared" si="13"/>
        <v/>
      </c>
    </row>
    <row r="825" spans="1:2" x14ac:dyDescent="0.25">
      <c r="A825" t="str">
        <f>IF(RawData!B822&lt;&gt;"",RawData!B822&amp;", "&amp;RawData!C822&amp;" - "&amp;RawData!A822,"")</f>
        <v/>
      </c>
      <c r="B825" t="str">
        <f t="shared" si="13"/>
        <v/>
      </c>
    </row>
    <row r="826" spans="1:2" x14ac:dyDescent="0.25">
      <c r="A826" t="str">
        <f>IF(RawData!B823&lt;&gt;"",RawData!B823&amp;", "&amp;RawData!C823&amp;" - "&amp;RawData!A823,"")</f>
        <v/>
      </c>
      <c r="B826" t="str">
        <f t="shared" si="13"/>
        <v/>
      </c>
    </row>
    <row r="827" spans="1:2" x14ac:dyDescent="0.25">
      <c r="A827" t="str">
        <f>IF(RawData!B824&lt;&gt;"",RawData!B824&amp;", "&amp;RawData!C824&amp;" - "&amp;RawData!A824,"")</f>
        <v/>
      </c>
      <c r="B827" t="str">
        <f t="shared" si="13"/>
        <v/>
      </c>
    </row>
    <row r="828" spans="1:2" x14ac:dyDescent="0.25">
      <c r="A828" t="str">
        <f>IF(RawData!B825&lt;&gt;"",RawData!B825&amp;", "&amp;RawData!C825&amp;" - "&amp;RawData!A825,"")</f>
        <v/>
      </c>
      <c r="B828" t="str">
        <f t="shared" si="13"/>
        <v/>
      </c>
    </row>
    <row r="829" spans="1:2" x14ac:dyDescent="0.25">
      <c r="A829" t="str">
        <f>IF(RawData!B826&lt;&gt;"",RawData!B826&amp;", "&amp;RawData!C826&amp;" - "&amp;RawData!A826,"")</f>
        <v/>
      </c>
      <c r="B829" t="str">
        <f t="shared" si="13"/>
        <v/>
      </c>
    </row>
    <row r="830" spans="1:2" x14ac:dyDescent="0.25">
      <c r="A830" t="str">
        <f>IF(RawData!B827&lt;&gt;"",RawData!B827&amp;", "&amp;RawData!C827&amp;" - "&amp;RawData!A827,"")</f>
        <v/>
      </c>
      <c r="B830" t="str">
        <f t="shared" si="13"/>
        <v/>
      </c>
    </row>
    <row r="831" spans="1:2" x14ac:dyDescent="0.25">
      <c r="A831" t="str">
        <f>IF(RawData!B828&lt;&gt;"",RawData!B828&amp;", "&amp;RawData!C828&amp;" - "&amp;RawData!A828,"")</f>
        <v/>
      </c>
      <c r="B831" t="str">
        <f t="shared" si="13"/>
        <v/>
      </c>
    </row>
    <row r="832" spans="1:2" x14ac:dyDescent="0.25">
      <c r="A832" t="str">
        <f>IF(RawData!B829&lt;&gt;"",RawData!B829&amp;", "&amp;RawData!C829&amp;" - "&amp;RawData!A829,"")</f>
        <v/>
      </c>
      <c r="B832" t="str">
        <f t="shared" si="13"/>
        <v/>
      </c>
    </row>
    <row r="833" spans="1:2" x14ac:dyDescent="0.25">
      <c r="A833" t="str">
        <f>IF(RawData!B830&lt;&gt;"",RawData!B830&amp;", "&amp;RawData!C830&amp;" - "&amp;RawData!A830,"")</f>
        <v/>
      </c>
      <c r="B833" t="str">
        <f t="shared" si="13"/>
        <v/>
      </c>
    </row>
    <row r="834" spans="1:2" x14ac:dyDescent="0.25">
      <c r="A834" t="str">
        <f>IF(RawData!B831&lt;&gt;"",RawData!B831&amp;", "&amp;RawData!C831&amp;" - "&amp;RawData!A831,"")</f>
        <v/>
      </c>
      <c r="B834" t="str">
        <f t="shared" si="13"/>
        <v/>
      </c>
    </row>
    <row r="835" spans="1:2" x14ac:dyDescent="0.25">
      <c r="A835" t="str">
        <f>IF(RawData!B832&lt;&gt;"",RawData!B832&amp;", "&amp;RawData!C832&amp;" - "&amp;RawData!A832,"")</f>
        <v/>
      </c>
      <c r="B835" t="str">
        <f t="shared" si="13"/>
        <v/>
      </c>
    </row>
    <row r="836" spans="1:2" x14ac:dyDescent="0.25">
      <c r="A836" t="str">
        <f>IF(RawData!B833&lt;&gt;"",RawData!B833&amp;", "&amp;RawData!C833&amp;" - "&amp;RawData!A833,"")</f>
        <v/>
      </c>
      <c r="B836" t="str">
        <f t="shared" si="13"/>
        <v/>
      </c>
    </row>
    <row r="837" spans="1:2" x14ac:dyDescent="0.25">
      <c r="A837" t="str">
        <f>IF(RawData!B834&lt;&gt;"",RawData!B834&amp;", "&amp;RawData!C834&amp;" - "&amp;RawData!A834,"")</f>
        <v/>
      </c>
      <c r="B837" t="str">
        <f t="shared" si="13"/>
        <v/>
      </c>
    </row>
    <row r="838" spans="1:2" x14ac:dyDescent="0.25">
      <c r="A838" t="str">
        <f>IF(RawData!B835&lt;&gt;"",RawData!B835&amp;", "&amp;RawData!C835&amp;" - "&amp;RawData!A835,"")</f>
        <v/>
      </c>
      <c r="B838" t="str">
        <f t="shared" si="13"/>
        <v/>
      </c>
    </row>
    <row r="839" spans="1:2" x14ac:dyDescent="0.25">
      <c r="A839" t="str">
        <f>IF(RawData!B836&lt;&gt;"",RawData!B836&amp;", "&amp;RawData!C836&amp;" - "&amp;RawData!A836,"")</f>
        <v/>
      </c>
      <c r="B839" t="str">
        <f t="shared" ref="B839:B902" si="14">IF(A839&lt;&gt;"",B838+1,"")</f>
        <v/>
      </c>
    </row>
    <row r="840" spans="1:2" x14ac:dyDescent="0.25">
      <c r="A840" t="str">
        <f>IF(RawData!B837&lt;&gt;"",RawData!B837&amp;", "&amp;RawData!C837&amp;" - "&amp;RawData!A837,"")</f>
        <v/>
      </c>
      <c r="B840" t="str">
        <f t="shared" si="14"/>
        <v/>
      </c>
    </row>
    <row r="841" spans="1:2" x14ac:dyDescent="0.25">
      <c r="A841" t="str">
        <f>IF(RawData!B838&lt;&gt;"",RawData!B838&amp;", "&amp;RawData!C838&amp;" - "&amp;RawData!A838,"")</f>
        <v/>
      </c>
      <c r="B841" t="str">
        <f t="shared" si="14"/>
        <v/>
      </c>
    </row>
    <row r="842" spans="1:2" x14ac:dyDescent="0.25">
      <c r="A842" t="str">
        <f>IF(RawData!B839&lt;&gt;"",RawData!B839&amp;", "&amp;RawData!C839&amp;" - "&amp;RawData!A839,"")</f>
        <v/>
      </c>
      <c r="B842" t="str">
        <f t="shared" si="14"/>
        <v/>
      </c>
    </row>
    <row r="843" spans="1:2" x14ac:dyDescent="0.25">
      <c r="A843" t="str">
        <f>IF(RawData!B840&lt;&gt;"",RawData!B840&amp;", "&amp;RawData!C840&amp;" - "&amp;RawData!A840,"")</f>
        <v/>
      </c>
      <c r="B843" t="str">
        <f t="shared" si="14"/>
        <v/>
      </c>
    </row>
    <row r="844" spans="1:2" x14ac:dyDescent="0.25">
      <c r="A844" t="str">
        <f>IF(RawData!B841&lt;&gt;"",RawData!B841&amp;", "&amp;RawData!C841&amp;" - "&amp;RawData!A841,"")</f>
        <v/>
      </c>
      <c r="B844" t="str">
        <f t="shared" si="14"/>
        <v/>
      </c>
    </row>
    <row r="845" spans="1:2" x14ac:dyDescent="0.25">
      <c r="A845" t="str">
        <f>IF(RawData!B842&lt;&gt;"",RawData!B842&amp;", "&amp;RawData!C842&amp;" - "&amp;RawData!A842,"")</f>
        <v/>
      </c>
      <c r="B845" t="str">
        <f t="shared" si="14"/>
        <v/>
      </c>
    </row>
    <row r="846" spans="1:2" x14ac:dyDescent="0.25">
      <c r="A846" t="str">
        <f>IF(RawData!B843&lt;&gt;"",RawData!B843&amp;", "&amp;RawData!C843&amp;" - "&amp;RawData!A843,"")</f>
        <v/>
      </c>
      <c r="B846" t="str">
        <f t="shared" si="14"/>
        <v/>
      </c>
    </row>
    <row r="847" spans="1:2" x14ac:dyDescent="0.25">
      <c r="A847" t="str">
        <f>IF(RawData!B844&lt;&gt;"",RawData!B844&amp;", "&amp;RawData!C844&amp;" - "&amp;RawData!A844,"")</f>
        <v/>
      </c>
      <c r="B847" t="str">
        <f t="shared" si="14"/>
        <v/>
      </c>
    </row>
    <row r="848" spans="1:2" x14ac:dyDescent="0.25">
      <c r="A848" t="str">
        <f>IF(RawData!B845&lt;&gt;"",RawData!B845&amp;", "&amp;RawData!C845&amp;" - "&amp;RawData!A845,"")</f>
        <v/>
      </c>
      <c r="B848" t="str">
        <f t="shared" si="14"/>
        <v/>
      </c>
    </row>
    <row r="849" spans="1:2" x14ac:dyDescent="0.25">
      <c r="A849" t="str">
        <f>IF(RawData!B846&lt;&gt;"",RawData!B846&amp;", "&amp;RawData!C846&amp;" - "&amp;RawData!A846,"")</f>
        <v/>
      </c>
      <c r="B849" t="str">
        <f t="shared" si="14"/>
        <v/>
      </c>
    </row>
    <row r="850" spans="1:2" x14ac:dyDescent="0.25">
      <c r="A850" t="str">
        <f>IF(RawData!B847&lt;&gt;"",RawData!B847&amp;", "&amp;RawData!C847&amp;" - "&amp;RawData!A847,"")</f>
        <v/>
      </c>
      <c r="B850" t="str">
        <f t="shared" si="14"/>
        <v/>
      </c>
    </row>
    <row r="851" spans="1:2" x14ac:dyDescent="0.25">
      <c r="A851" t="str">
        <f>IF(RawData!B848&lt;&gt;"",RawData!B848&amp;", "&amp;RawData!C848&amp;" - "&amp;RawData!A848,"")</f>
        <v/>
      </c>
      <c r="B851" t="str">
        <f t="shared" si="14"/>
        <v/>
      </c>
    </row>
    <row r="852" spans="1:2" x14ac:dyDescent="0.25">
      <c r="A852" t="str">
        <f>IF(RawData!B849&lt;&gt;"",RawData!B849&amp;", "&amp;RawData!C849&amp;" - "&amp;RawData!A849,"")</f>
        <v/>
      </c>
      <c r="B852" t="str">
        <f t="shared" si="14"/>
        <v/>
      </c>
    </row>
    <row r="853" spans="1:2" x14ac:dyDescent="0.25">
      <c r="A853" t="str">
        <f>IF(RawData!B850&lt;&gt;"",RawData!B850&amp;", "&amp;RawData!C850&amp;" - "&amp;RawData!A850,"")</f>
        <v/>
      </c>
      <c r="B853" t="str">
        <f t="shared" si="14"/>
        <v/>
      </c>
    </row>
    <row r="854" spans="1:2" x14ac:dyDescent="0.25">
      <c r="A854" t="str">
        <f>IF(RawData!B851&lt;&gt;"",RawData!B851&amp;", "&amp;RawData!C851&amp;" - "&amp;RawData!A851,"")</f>
        <v/>
      </c>
      <c r="B854" t="str">
        <f t="shared" si="14"/>
        <v/>
      </c>
    </row>
    <row r="855" spans="1:2" x14ac:dyDescent="0.25">
      <c r="A855" t="str">
        <f>IF(RawData!B852&lt;&gt;"",RawData!B852&amp;", "&amp;RawData!C852&amp;" - "&amp;RawData!A852,"")</f>
        <v/>
      </c>
      <c r="B855" t="str">
        <f t="shared" si="14"/>
        <v/>
      </c>
    </row>
    <row r="856" spans="1:2" x14ac:dyDescent="0.25">
      <c r="A856" t="str">
        <f>IF(RawData!B853&lt;&gt;"",RawData!B853&amp;", "&amp;RawData!C853&amp;" - "&amp;RawData!A853,"")</f>
        <v/>
      </c>
      <c r="B856" t="str">
        <f t="shared" si="14"/>
        <v/>
      </c>
    </row>
    <row r="857" spans="1:2" x14ac:dyDescent="0.25">
      <c r="A857" t="str">
        <f>IF(RawData!B854&lt;&gt;"",RawData!B854&amp;", "&amp;RawData!C854&amp;" - "&amp;RawData!A854,"")</f>
        <v/>
      </c>
      <c r="B857" t="str">
        <f t="shared" si="14"/>
        <v/>
      </c>
    </row>
    <row r="858" spans="1:2" x14ac:dyDescent="0.25">
      <c r="A858" t="str">
        <f>IF(RawData!B855&lt;&gt;"",RawData!B855&amp;", "&amp;RawData!C855&amp;" - "&amp;RawData!A855,"")</f>
        <v/>
      </c>
      <c r="B858" t="str">
        <f t="shared" si="14"/>
        <v/>
      </c>
    </row>
    <row r="859" spans="1:2" x14ac:dyDescent="0.25">
      <c r="A859" t="str">
        <f>IF(RawData!B856&lt;&gt;"",RawData!B856&amp;", "&amp;RawData!C856&amp;" - "&amp;RawData!A856,"")</f>
        <v/>
      </c>
      <c r="B859" t="str">
        <f t="shared" si="14"/>
        <v/>
      </c>
    </row>
    <row r="860" spans="1:2" x14ac:dyDescent="0.25">
      <c r="A860" t="str">
        <f>IF(RawData!B857&lt;&gt;"",RawData!B857&amp;", "&amp;RawData!C857&amp;" - "&amp;RawData!A857,"")</f>
        <v/>
      </c>
      <c r="B860" t="str">
        <f t="shared" si="14"/>
        <v/>
      </c>
    </row>
    <row r="861" spans="1:2" x14ac:dyDescent="0.25">
      <c r="A861" t="str">
        <f>IF(RawData!B858&lt;&gt;"",RawData!B858&amp;", "&amp;RawData!C858&amp;" - "&amp;RawData!A858,"")</f>
        <v/>
      </c>
      <c r="B861" t="str">
        <f t="shared" si="14"/>
        <v/>
      </c>
    </row>
    <row r="862" spans="1:2" x14ac:dyDescent="0.25">
      <c r="A862" t="str">
        <f>IF(RawData!B859&lt;&gt;"",RawData!B859&amp;", "&amp;RawData!C859&amp;" - "&amp;RawData!A859,"")</f>
        <v/>
      </c>
      <c r="B862" t="str">
        <f t="shared" si="14"/>
        <v/>
      </c>
    </row>
    <row r="863" spans="1:2" x14ac:dyDescent="0.25">
      <c r="A863" t="str">
        <f>IF(RawData!B860&lt;&gt;"",RawData!B860&amp;", "&amp;RawData!C860&amp;" - "&amp;RawData!A860,"")</f>
        <v/>
      </c>
      <c r="B863" t="str">
        <f t="shared" si="14"/>
        <v/>
      </c>
    </row>
    <row r="864" spans="1:2" x14ac:dyDescent="0.25">
      <c r="A864" t="str">
        <f>IF(RawData!B861&lt;&gt;"",RawData!B861&amp;", "&amp;RawData!C861&amp;" - "&amp;RawData!A861,"")</f>
        <v/>
      </c>
      <c r="B864" t="str">
        <f t="shared" si="14"/>
        <v/>
      </c>
    </row>
    <row r="865" spans="1:2" x14ac:dyDescent="0.25">
      <c r="A865" t="str">
        <f>IF(RawData!B862&lt;&gt;"",RawData!B862&amp;", "&amp;RawData!C862&amp;" - "&amp;RawData!A862,"")</f>
        <v/>
      </c>
      <c r="B865" t="str">
        <f t="shared" si="14"/>
        <v/>
      </c>
    </row>
    <row r="866" spans="1:2" x14ac:dyDescent="0.25">
      <c r="A866" t="str">
        <f>IF(RawData!B863&lt;&gt;"",RawData!B863&amp;", "&amp;RawData!C863&amp;" - "&amp;RawData!A863,"")</f>
        <v/>
      </c>
      <c r="B866" t="str">
        <f t="shared" si="14"/>
        <v/>
      </c>
    </row>
    <row r="867" spans="1:2" x14ac:dyDescent="0.25">
      <c r="A867" t="str">
        <f>IF(RawData!B864&lt;&gt;"",RawData!B864&amp;", "&amp;RawData!C864&amp;" - "&amp;RawData!A864,"")</f>
        <v/>
      </c>
      <c r="B867" t="str">
        <f t="shared" si="14"/>
        <v/>
      </c>
    </row>
    <row r="868" spans="1:2" x14ac:dyDescent="0.25">
      <c r="A868" t="str">
        <f>IF(RawData!B865&lt;&gt;"",RawData!B865&amp;", "&amp;RawData!C865&amp;" - "&amp;RawData!A865,"")</f>
        <v/>
      </c>
      <c r="B868" t="str">
        <f t="shared" si="14"/>
        <v/>
      </c>
    </row>
    <row r="869" spans="1:2" x14ac:dyDescent="0.25">
      <c r="A869" t="str">
        <f>IF(RawData!B866&lt;&gt;"",RawData!B866&amp;", "&amp;RawData!C866&amp;" - "&amp;RawData!A866,"")</f>
        <v/>
      </c>
      <c r="B869" t="str">
        <f t="shared" si="14"/>
        <v/>
      </c>
    </row>
    <row r="870" spans="1:2" x14ac:dyDescent="0.25">
      <c r="A870" t="str">
        <f>IF(RawData!B867&lt;&gt;"",RawData!B867&amp;", "&amp;RawData!C867&amp;" - "&amp;RawData!A867,"")</f>
        <v/>
      </c>
      <c r="B870" t="str">
        <f t="shared" si="14"/>
        <v/>
      </c>
    </row>
    <row r="871" spans="1:2" x14ac:dyDescent="0.25">
      <c r="A871" t="str">
        <f>IF(RawData!B868&lt;&gt;"",RawData!B868&amp;", "&amp;RawData!C868&amp;" - "&amp;RawData!A868,"")</f>
        <v/>
      </c>
      <c r="B871" t="str">
        <f t="shared" si="14"/>
        <v/>
      </c>
    </row>
    <row r="872" spans="1:2" x14ac:dyDescent="0.25">
      <c r="A872" t="str">
        <f>IF(RawData!B869&lt;&gt;"",RawData!B869&amp;", "&amp;RawData!C869&amp;" - "&amp;RawData!A869,"")</f>
        <v/>
      </c>
      <c r="B872" t="str">
        <f t="shared" si="14"/>
        <v/>
      </c>
    </row>
    <row r="873" spans="1:2" x14ac:dyDescent="0.25">
      <c r="A873" t="str">
        <f>IF(RawData!B870&lt;&gt;"",RawData!B870&amp;", "&amp;RawData!C870&amp;" - "&amp;RawData!A870,"")</f>
        <v/>
      </c>
      <c r="B873" t="str">
        <f t="shared" si="14"/>
        <v/>
      </c>
    </row>
    <row r="874" spans="1:2" x14ac:dyDescent="0.25">
      <c r="A874" t="str">
        <f>IF(RawData!B871&lt;&gt;"",RawData!B871&amp;", "&amp;RawData!C871&amp;" - "&amp;RawData!A871,"")</f>
        <v/>
      </c>
      <c r="B874" t="str">
        <f t="shared" si="14"/>
        <v/>
      </c>
    </row>
    <row r="875" spans="1:2" x14ac:dyDescent="0.25">
      <c r="A875" t="str">
        <f>IF(RawData!B872&lt;&gt;"",RawData!B872&amp;", "&amp;RawData!C872&amp;" - "&amp;RawData!A872,"")</f>
        <v/>
      </c>
      <c r="B875" t="str">
        <f t="shared" si="14"/>
        <v/>
      </c>
    </row>
    <row r="876" spans="1:2" x14ac:dyDescent="0.25">
      <c r="A876" t="str">
        <f>IF(RawData!B873&lt;&gt;"",RawData!B873&amp;", "&amp;RawData!C873&amp;" - "&amp;RawData!A873,"")</f>
        <v/>
      </c>
      <c r="B876" t="str">
        <f t="shared" si="14"/>
        <v/>
      </c>
    </row>
    <row r="877" spans="1:2" x14ac:dyDescent="0.25">
      <c r="A877" t="str">
        <f>IF(RawData!B874&lt;&gt;"",RawData!B874&amp;", "&amp;RawData!C874&amp;" - "&amp;RawData!A874,"")</f>
        <v/>
      </c>
      <c r="B877" t="str">
        <f t="shared" si="14"/>
        <v/>
      </c>
    </row>
    <row r="878" spans="1:2" x14ac:dyDescent="0.25">
      <c r="A878" t="str">
        <f>IF(RawData!B875&lt;&gt;"",RawData!B875&amp;", "&amp;RawData!C875&amp;" - "&amp;RawData!A875,"")</f>
        <v/>
      </c>
      <c r="B878" t="str">
        <f t="shared" si="14"/>
        <v/>
      </c>
    </row>
    <row r="879" spans="1:2" x14ac:dyDescent="0.25">
      <c r="A879" t="str">
        <f>IF(RawData!B876&lt;&gt;"",RawData!B876&amp;", "&amp;RawData!C876&amp;" - "&amp;RawData!A876,"")</f>
        <v/>
      </c>
      <c r="B879" t="str">
        <f t="shared" si="14"/>
        <v/>
      </c>
    </row>
    <row r="880" spans="1:2" x14ac:dyDescent="0.25">
      <c r="A880" t="str">
        <f>IF(RawData!B877&lt;&gt;"",RawData!B877&amp;", "&amp;RawData!C877&amp;" - "&amp;RawData!A877,"")</f>
        <v/>
      </c>
      <c r="B880" t="str">
        <f t="shared" si="14"/>
        <v/>
      </c>
    </row>
    <row r="881" spans="1:2" x14ac:dyDescent="0.25">
      <c r="A881" t="str">
        <f>IF(RawData!B878&lt;&gt;"",RawData!B878&amp;", "&amp;RawData!C878&amp;" - "&amp;RawData!A878,"")</f>
        <v/>
      </c>
      <c r="B881" t="str">
        <f t="shared" si="14"/>
        <v/>
      </c>
    </row>
    <row r="882" spans="1:2" x14ac:dyDescent="0.25">
      <c r="A882" t="str">
        <f>IF(RawData!B879&lt;&gt;"",RawData!B879&amp;", "&amp;RawData!C879&amp;" - "&amp;RawData!A879,"")</f>
        <v/>
      </c>
      <c r="B882" t="str">
        <f t="shared" si="14"/>
        <v/>
      </c>
    </row>
    <row r="883" spans="1:2" x14ac:dyDescent="0.25">
      <c r="A883" t="str">
        <f>IF(RawData!B880&lt;&gt;"",RawData!B880&amp;", "&amp;RawData!C880&amp;" - "&amp;RawData!A880,"")</f>
        <v/>
      </c>
      <c r="B883" t="str">
        <f t="shared" si="14"/>
        <v/>
      </c>
    </row>
    <row r="884" spans="1:2" x14ac:dyDescent="0.25">
      <c r="A884" t="str">
        <f>IF(RawData!B881&lt;&gt;"",RawData!B881&amp;", "&amp;RawData!C881&amp;" - "&amp;RawData!A881,"")</f>
        <v/>
      </c>
      <c r="B884" t="str">
        <f t="shared" si="14"/>
        <v/>
      </c>
    </row>
    <row r="885" spans="1:2" x14ac:dyDescent="0.25">
      <c r="A885" t="str">
        <f>IF(RawData!B882&lt;&gt;"",RawData!B882&amp;", "&amp;RawData!C882&amp;" - "&amp;RawData!A882,"")</f>
        <v/>
      </c>
      <c r="B885" t="str">
        <f t="shared" si="14"/>
        <v/>
      </c>
    </row>
    <row r="886" spans="1:2" x14ac:dyDescent="0.25">
      <c r="A886" t="str">
        <f>IF(RawData!B883&lt;&gt;"",RawData!B883&amp;", "&amp;RawData!C883&amp;" - "&amp;RawData!A883,"")</f>
        <v/>
      </c>
      <c r="B886" t="str">
        <f t="shared" si="14"/>
        <v/>
      </c>
    </row>
    <row r="887" spans="1:2" x14ac:dyDescent="0.25">
      <c r="A887" t="str">
        <f>IF(RawData!B884&lt;&gt;"",RawData!B884&amp;", "&amp;RawData!C884&amp;" - "&amp;RawData!A884,"")</f>
        <v/>
      </c>
      <c r="B887" t="str">
        <f t="shared" si="14"/>
        <v/>
      </c>
    </row>
    <row r="888" spans="1:2" x14ac:dyDescent="0.25">
      <c r="A888" t="str">
        <f>IF(RawData!B885&lt;&gt;"",RawData!B885&amp;", "&amp;RawData!C885&amp;" - "&amp;RawData!A885,"")</f>
        <v/>
      </c>
      <c r="B888" t="str">
        <f t="shared" si="14"/>
        <v/>
      </c>
    </row>
    <row r="889" spans="1:2" x14ac:dyDescent="0.25">
      <c r="A889" t="str">
        <f>IF(RawData!B886&lt;&gt;"",RawData!B886&amp;", "&amp;RawData!C886&amp;" - "&amp;RawData!A886,"")</f>
        <v/>
      </c>
      <c r="B889" t="str">
        <f t="shared" si="14"/>
        <v/>
      </c>
    </row>
    <row r="890" spans="1:2" x14ac:dyDescent="0.25">
      <c r="A890" t="str">
        <f>IF(RawData!B887&lt;&gt;"",RawData!B887&amp;", "&amp;RawData!C887&amp;" - "&amp;RawData!A887,"")</f>
        <v/>
      </c>
      <c r="B890" t="str">
        <f t="shared" si="14"/>
        <v/>
      </c>
    </row>
    <row r="891" spans="1:2" x14ac:dyDescent="0.25">
      <c r="A891" t="str">
        <f>IF(RawData!B888&lt;&gt;"",RawData!B888&amp;", "&amp;RawData!C888&amp;" - "&amp;RawData!A888,"")</f>
        <v/>
      </c>
      <c r="B891" t="str">
        <f t="shared" si="14"/>
        <v/>
      </c>
    </row>
    <row r="892" spans="1:2" x14ac:dyDescent="0.25">
      <c r="A892" t="str">
        <f>IF(RawData!B889&lt;&gt;"",RawData!B889&amp;", "&amp;RawData!C889&amp;" - "&amp;RawData!A889,"")</f>
        <v/>
      </c>
      <c r="B892" t="str">
        <f t="shared" si="14"/>
        <v/>
      </c>
    </row>
    <row r="893" spans="1:2" x14ac:dyDescent="0.25">
      <c r="A893" t="str">
        <f>IF(RawData!B890&lt;&gt;"",RawData!B890&amp;", "&amp;RawData!C890&amp;" - "&amp;RawData!A890,"")</f>
        <v/>
      </c>
      <c r="B893" t="str">
        <f t="shared" si="14"/>
        <v/>
      </c>
    </row>
    <row r="894" spans="1:2" x14ac:dyDescent="0.25">
      <c r="A894" t="str">
        <f>IF(RawData!B891&lt;&gt;"",RawData!B891&amp;", "&amp;RawData!C891&amp;" - "&amp;RawData!A891,"")</f>
        <v/>
      </c>
      <c r="B894" t="str">
        <f t="shared" si="14"/>
        <v/>
      </c>
    </row>
    <row r="895" spans="1:2" x14ac:dyDescent="0.25">
      <c r="A895" t="str">
        <f>IF(RawData!B892&lt;&gt;"",RawData!B892&amp;", "&amp;RawData!C892&amp;" - "&amp;RawData!A892,"")</f>
        <v/>
      </c>
      <c r="B895" t="str">
        <f t="shared" si="14"/>
        <v/>
      </c>
    </row>
    <row r="896" spans="1:2" x14ac:dyDescent="0.25">
      <c r="A896" t="str">
        <f>IF(RawData!B893&lt;&gt;"",RawData!B893&amp;", "&amp;RawData!C893&amp;" - "&amp;RawData!A893,"")</f>
        <v/>
      </c>
      <c r="B896" t="str">
        <f t="shared" si="14"/>
        <v/>
      </c>
    </row>
    <row r="897" spans="1:2" x14ac:dyDescent="0.25">
      <c r="A897" t="str">
        <f>IF(RawData!B894&lt;&gt;"",RawData!B894&amp;", "&amp;RawData!C894&amp;" - "&amp;RawData!A894,"")</f>
        <v/>
      </c>
      <c r="B897" t="str">
        <f t="shared" si="14"/>
        <v/>
      </c>
    </row>
    <row r="898" spans="1:2" x14ac:dyDescent="0.25">
      <c r="A898" t="str">
        <f>IF(RawData!B895&lt;&gt;"",RawData!B895&amp;", "&amp;RawData!C895&amp;" - "&amp;RawData!A895,"")</f>
        <v/>
      </c>
      <c r="B898" t="str">
        <f t="shared" si="14"/>
        <v/>
      </c>
    </row>
    <row r="899" spans="1:2" x14ac:dyDescent="0.25">
      <c r="A899" t="str">
        <f>IF(RawData!B896&lt;&gt;"",RawData!B896&amp;", "&amp;RawData!C896&amp;" - "&amp;RawData!A896,"")</f>
        <v/>
      </c>
      <c r="B899" t="str">
        <f t="shared" si="14"/>
        <v/>
      </c>
    </row>
    <row r="900" spans="1:2" x14ac:dyDescent="0.25">
      <c r="A900" t="str">
        <f>IF(RawData!B897&lt;&gt;"",RawData!B897&amp;", "&amp;RawData!C897&amp;" - "&amp;RawData!A897,"")</f>
        <v/>
      </c>
      <c r="B900" t="str">
        <f t="shared" si="14"/>
        <v/>
      </c>
    </row>
    <row r="901" spans="1:2" x14ac:dyDescent="0.25">
      <c r="A901" t="str">
        <f>IF(RawData!B898&lt;&gt;"",RawData!B898&amp;", "&amp;RawData!C898&amp;" - "&amp;RawData!A898,"")</f>
        <v/>
      </c>
      <c r="B901" t="str">
        <f t="shared" si="14"/>
        <v/>
      </c>
    </row>
    <row r="902" spans="1:2" x14ac:dyDescent="0.25">
      <c r="A902" t="str">
        <f>IF(RawData!B899&lt;&gt;"",RawData!B899&amp;", "&amp;RawData!C899&amp;" - "&amp;RawData!A899,"")</f>
        <v/>
      </c>
      <c r="B902" t="str">
        <f t="shared" si="14"/>
        <v/>
      </c>
    </row>
    <row r="903" spans="1:2" x14ac:dyDescent="0.25">
      <c r="A903" t="str">
        <f>IF(RawData!B900&lt;&gt;"",RawData!B900&amp;", "&amp;RawData!C900&amp;" - "&amp;RawData!A900,"")</f>
        <v/>
      </c>
      <c r="B903" t="str">
        <f t="shared" ref="B903:B966" si="15">IF(A903&lt;&gt;"",B902+1,"")</f>
        <v/>
      </c>
    </row>
    <row r="904" spans="1:2" x14ac:dyDescent="0.25">
      <c r="A904" t="str">
        <f>IF(RawData!B901&lt;&gt;"",RawData!B901&amp;", "&amp;RawData!C901&amp;" - "&amp;RawData!A901,"")</f>
        <v/>
      </c>
      <c r="B904" t="str">
        <f t="shared" si="15"/>
        <v/>
      </c>
    </row>
    <row r="905" spans="1:2" x14ac:dyDescent="0.25">
      <c r="A905" t="str">
        <f>IF(RawData!B902&lt;&gt;"",RawData!B902&amp;", "&amp;RawData!C902&amp;" - "&amp;RawData!A902,"")</f>
        <v/>
      </c>
      <c r="B905" t="str">
        <f t="shared" si="15"/>
        <v/>
      </c>
    </row>
    <row r="906" spans="1:2" x14ac:dyDescent="0.25">
      <c r="A906" t="str">
        <f>IF(RawData!B903&lt;&gt;"",RawData!B903&amp;", "&amp;RawData!C903&amp;" - "&amp;RawData!A903,"")</f>
        <v/>
      </c>
      <c r="B906" t="str">
        <f t="shared" si="15"/>
        <v/>
      </c>
    </row>
    <row r="907" spans="1:2" x14ac:dyDescent="0.25">
      <c r="A907" t="str">
        <f>IF(RawData!B904&lt;&gt;"",RawData!B904&amp;", "&amp;RawData!C904&amp;" - "&amp;RawData!A904,"")</f>
        <v/>
      </c>
      <c r="B907" t="str">
        <f t="shared" si="15"/>
        <v/>
      </c>
    </row>
    <row r="908" spans="1:2" x14ac:dyDescent="0.25">
      <c r="A908" t="str">
        <f>IF(RawData!B905&lt;&gt;"",RawData!B905&amp;", "&amp;RawData!C905&amp;" - "&amp;RawData!A905,"")</f>
        <v/>
      </c>
      <c r="B908" t="str">
        <f t="shared" si="15"/>
        <v/>
      </c>
    </row>
    <row r="909" spans="1:2" x14ac:dyDescent="0.25">
      <c r="A909" t="str">
        <f>IF(RawData!B906&lt;&gt;"",RawData!B906&amp;", "&amp;RawData!C906&amp;" - "&amp;RawData!A906,"")</f>
        <v/>
      </c>
      <c r="B909" t="str">
        <f t="shared" si="15"/>
        <v/>
      </c>
    </row>
    <row r="910" spans="1:2" x14ac:dyDescent="0.25">
      <c r="A910" t="str">
        <f>IF(RawData!B907&lt;&gt;"",RawData!B907&amp;", "&amp;RawData!C907&amp;" - "&amp;RawData!A907,"")</f>
        <v/>
      </c>
      <c r="B910" t="str">
        <f t="shared" si="15"/>
        <v/>
      </c>
    </row>
    <row r="911" spans="1:2" x14ac:dyDescent="0.25">
      <c r="A911" t="str">
        <f>IF(RawData!B908&lt;&gt;"",RawData!B908&amp;", "&amp;RawData!C908&amp;" - "&amp;RawData!A908,"")</f>
        <v/>
      </c>
      <c r="B911" t="str">
        <f t="shared" si="15"/>
        <v/>
      </c>
    </row>
    <row r="912" spans="1:2" x14ac:dyDescent="0.25">
      <c r="A912" t="str">
        <f>IF(RawData!B909&lt;&gt;"",RawData!B909&amp;", "&amp;RawData!C909&amp;" - "&amp;RawData!A909,"")</f>
        <v/>
      </c>
      <c r="B912" t="str">
        <f t="shared" si="15"/>
        <v/>
      </c>
    </row>
    <row r="913" spans="1:2" x14ac:dyDescent="0.25">
      <c r="A913" t="str">
        <f>IF(RawData!B910&lt;&gt;"",RawData!B910&amp;", "&amp;RawData!C910&amp;" - "&amp;RawData!A910,"")</f>
        <v/>
      </c>
      <c r="B913" t="str">
        <f t="shared" si="15"/>
        <v/>
      </c>
    </row>
    <row r="914" spans="1:2" x14ac:dyDescent="0.25">
      <c r="A914" t="str">
        <f>IF(RawData!B911&lt;&gt;"",RawData!B911&amp;", "&amp;RawData!C911&amp;" - "&amp;RawData!A911,"")</f>
        <v/>
      </c>
      <c r="B914" t="str">
        <f t="shared" si="15"/>
        <v/>
      </c>
    </row>
    <row r="915" spans="1:2" x14ac:dyDescent="0.25">
      <c r="A915" t="str">
        <f>IF(RawData!B912&lt;&gt;"",RawData!B912&amp;", "&amp;RawData!C912&amp;" - "&amp;RawData!A912,"")</f>
        <v/>
      </c>
      <c r="B915" t="str">
        <f t="shared" si="15"/>
        <v/>
      </c>
    </row>
    <row r="916" spans="1:2" x14ac:dyDescent="0.25">
      <c r="A916" t="str">
        <f>IF(RawData!B913&lt;&gt;"",RawData!B913&amp;", "&amp;RawData!C913&amp;" - "&amp;RawData!A913,"")</f>
        <v/>
      </c>
      <c r="B916" t="str">
        <f t="shared" si="15"/>
        <v/>
      </c>
    </row>
    <row r="917" spans="1:2" x14ac:dyDescent="0.25">
      <c r="A917" t="str">
        <f>IF(RawData!B914&lt;&gt;"",RawData!B914&amp;", "&amp;RawData!C914&amp;" - "&amp;RawData!A914,"")</f>
        <v/>
      </c>
      <c r="B917" t="str">
        <f t="shared" si="15"/>
        <v/>
      </c>
    </row>
    <row r="918" spans="1:2" x14ac:dyDescent="0.25">
      <c r="A918" t="str">
        <f>IF(RawData!B915&lt;&gt;"",RawData!B915&amp;", "&amp;RawData!C915&amp;" - "&amp;RawData!A915,"")</f>
        <v/>
      </c>
      <c r="B918" t="str">
        <f t="shared" si="15"/>
        <v/>
      </c>
    </row>
    <row r="919" spans="1:2" x14ac:dyDescent="0.25">
      <c r="A919" t="str">
        <f>IF(RawData!B916&lt;&gt;"",RawData!B916&amp;", "&amp;RawData!C916&amp;" - "&amp;RawData!A916,"")</f>
        <v/>
      </c>
      <c r="B919" t="str">
        <f t="shared" si="15"/>
        <v/>
      </c>
    </row>
    <row r="920" spans="1:2" x14ac:dyDescent="0.25">
      <c r="A920" t="str">
        <f>IF(RawData!B917&lt;&gt;"",RawData!B917&amp;", "&amp;RawData!C917&amp;" - "&amp;RawData!A917,"")</f>
        <v/>
      </c>
      <c r="B920" t="str">
        <f t="shared" si="15"/>
        <v/>
      </c>
    </row>
    <row r="921" spans="1:2" x14ac:dyDescent="0.25">
      <c r="A921" t="str">
        <f>IF(RawData!B918&lt;&gt;"",RawData!B918&amp;", "&amp;RawData!C918&amp;" - "&amp;RawData!A918,"")</f>
        <v/>
      </c>
      <c r="B921" t="str">
        <f t="shared" si="15"/>
        <v/>
      </c>
    </row>
    <row r="922" spans="1:2" x14ac:dyDescent="0.25">
      <c r="A922" t="str">
        <f>IF(RawData!B919&lt;&gt;"",RawData!B919&amp;", "&amp;RawData!C919&amp;" - "&amp;RawData!A919,"")</f>
        <v/>
      </c>
      <c r="B922" t="str">
        <f t="shared" si="15"/>
        <v/>
      </c>
    </row>
    <row r="923" spans="1:2" x14ac:dyDescent="0.25">
      <c r="A923" t="str">
        <f>IF(RawData!B920&lt;&gt;"",RawData!B920&amp;", "&amp;RawData!C920&amp;" - "&amp;RawData!A920,"")</f>
        <v/>
      </c>
      <c r="B923" t="str">
        <f t="shared" si="15"/>
        <v/>
      </c>
    </row>
    <row r="924" spans="1:2" x14ac:dyDescent="0.25">
      <c r="A924" t="str">
        <f>IF(RawData!B921&lt;&gt;"",RawData!B921&amp;", "&amp;RawData!C921&amp;" - "&amp;RawData!A921,"")</f>
        <v/>
      </c>
      <c r="B924" t="str">
        <f t="shared" si="15"/>
        <v/>
      </c>
    </row>
    <row r="925" spans="1:2" x14ac:dyDescent="0.25">
      <c r="A925" t="str">
        <f>IF(RawData!B922&lt;&gt;"",RawData!B922&amp;", "&amp;RawData!C922&amp;" - "&amp;RawData!A922,"")</f>
        <v/>
      </c>
      <c r="B925" t="str">
        <f t="shared" si="15"/>
        <v/>
      </c>
    </row>
    <row r="926" spans="1:2" x14ac:dyDescent="0.25">
      <c r="A926" t="str">
        <f>IF(RawData!B923&lt;&gt;"",RawData!B923&amp;", "&amp;RawData!C923&amp;" - "&amp;RawData!A923,"")</f>
        <v/>
      </c>
      <c r="B926" t="str">
        <f t="shared" si="15"/>
        <v/>
      </c>
    </row>
    <row r="927" spans="1:2" x14ac:dyDescent="0.25">
      <c r="A927" t="str">
        <f>IF(RawData!B924&lt;&gt;"",RawData!B924&amp;", "&amp;RawData!C924&amp;" - "&amp;RawData!A924,"")</f>
        <v/>
      </c>
      <c r="B927" t="str">
        <f t="shared" si="15"/>
        <v/>
      </c>
    </row>
    <row r="928" spans="1:2" x14ac:dyDescent="0.25">
      <c r="A928" t="str">
        <f>IF(RawData!B925&lt;&gt;"",RawData!B925&amp;", "&amp;RawData!C925&amp;" - "&amp;RawData!A925,"")</f>
        <v/>
      </c>
      <c r="B928" t="str">
        <f t="shared" si="15"/>
        <v/>
      </c>
    </row>
    <row r="929" spans="1:2" x14ac:dyDescent="0.25">
      <c r="A929" t="str">
        <f>IF(RawData!B926&lt;&gt;"",RawData!B926&amp;", "&amp;RawData!C926&amp;" - "&amp;RawData!A926,"")</f>
        <v/>
      </c>
      <c r="B929" t="str">
        <f t="shared" si="15"/>
        <v/>
      </c>
    </row>
    <row r="930" spans="1:2" x14ac:dyDescent="0.25">
      <c r="A930" t="str">
        <f>IF(RawData!B927&lt;&gt;"",RawData!B927&amp;", "&amp;RawData!C927&amp;" - "&amp;RawData!A927,"")</f>
        <v/>
      </c>
      <c r="B930" t="str">
        <f t="shared" si="15"/>
        <v/>
      </c>
    </row>
    <row r="931" spans="1:2" x14ac:dyDescent="0.25">
      <c r="A931" t="str">
        <f>IF(RawData!B928&lt;&gt;"",RawData!B928&amp;", "&amp;RawData!C928&amp;" - "&amp;RawData!A928,"")</f>
        <v/>
      </c>
      <c r="B931" t="str">
        <f t="shared" si="15"/>
        <v/>
      </c>
    </row>
    <row r="932" spans="1:2" x14ac:dyDescent="0.25">
      <c r="A932" t="str">
        <f>IF(RawData!B929&lt;&gt;"",RawData!B929&amp;", "&amp;RawData!C929&amp;" - "&amp;RawData!A929,"")</f>
        <v/>
      </c>
      <c r="B932" t="str">
        <f t="shared" si="15"/>
        <v/>
      </c>
    </row>
    <row r="933" spans="1:2" x14ac:dyDescent="0.25">
      <c r="A933" t="str">
        <f>IF(RawData!B930&lt;&gt;"",RawData!B930&amp;", "&amp;RawData!C930&amp;" - "&amp;RawData!A930,"")</f>
        <v/>
      </c>
      <c r="B933" t="str">
        <f t="shared" si="15"/>
        <v/>
      </c>
    </row>
    <row r="934" spans="1:2" x14ac:dyDescent="0.25">
      <c r="A934" t="str">
        <f>IF(RawData!B931&lt;&gt;"",RawData!B931&amp;", "&amp;RawData!C931&amp;" - "&amp;RawData!A931,"")</f>
        <v/>
      </c>
      <c r="B934" t="str">
        <f t="shared" si="15"/>
        <v/>
      </c>
    </row>
    <row r="935" spans="1:2" x14ac:dyDescent="0.25">
      <c r="A935" t="str">
        <f>IF(RawData!B932&lt;&gt;"",RawData!B932&amp;", "&amp;RawData!C932&amp;" - "&amp;RawData!A932,"")</f>
        <v/>
      </c>
      <c r="B935" t="str">
        <f t="shared" si="15"/>
        <v/>
      </c>
    </row>
    <row r="936" spans="1:2" x14ac:dyDescent="0.25">
      <c r="A936" t="str">
        <f>IF(RawData!B933&lt;&gt;"",RawData!B933&amp;", "&amp;RawData!C933&amp;" - "&amp;RawData!A933,"")</f>
        <v/>
      </c>
      <c r="B936" t="str">
        <f t="shared" si="15"/>
        <v/>
      </c>
    </row>
    <row r="937" spans="1:2" x14ac:dyDescent="0.25">
      <c r="A937" t="str">
        <f>IF(RawData!B934&lt;&gt;"",RawData!B934&amp;", "&amp;RawData!C934&amp;" - "&amp;RawData!A934,"")</f>
        <v/>
      </c>
      <c r="B937" t="str">
        <f t="shared" si="15"/>
        <v/>
      </c>
    </row>
    <row r="938" spans="1:2" x14ac:dyDescent="0.25">
      <c r="A938" t="str">
        <f>IF(RawData!B935&lt;&gt;"",RawData!B935&amp;", "&amp;RawData!C935&amp;" - "&amp;RawData!A935,"")</f>
        <v/>
      </c>
      <c r="B938" t="str">
        <f t="shared" si="15"/>
        <v/>
      </c>
    </row>
    <row r="939" spans="1:2" x14ac:dyDescent="0.25">
      <c r="A939" t="str">
        <f>IF(RawData!B936&lt;&gt;"",RawData!B936&amp;", "&amp;RawData!C936&amp;" - "&amp;RawData!A936,"")</f>
        <v/>
      </c>
      <c r="B939" t="str">
        <f t="shared" si="15"/>
        <v/>
      </c>
    </row>
    <row r="940" spans="1:2" x14ac:dyDescent="0.25">
      <c r="A940" t="str">
        <f>IF(RawData!B937&lt;&gt;"",RawData!B937&amp;", "&amp;RawData!C937&amp;" - "&amp;RawData!A937,"")</f>
        <v/>
      </c>
      <c r="B940" t="str">
        <f t="shared" si="15"/>
        <v/>
      </c>
    </row>
    <row r="941" spans="1:2" x14ac:dyDescent="0.25">
      <c r="A941" t="str">
        <f>IF(RawData!B938&lt;&gt;"",RawData!B938&amp;", "&amp;RawData!C938&amp;" - "&amp;RawData!A938,"")</f>
        <v/>
      </c>
      <c r="B941" t="str">
        <f t="shared" si="15"/>
        <v/>
      </c>
    </row>
    <row r="942" spans="1:2" x14ac:dyDescent="0.25">
      <c r="A942" t="str">
        <f>IF(RawData!B939&lt;&gt;"",RawData!B939&amp;", "&amp;RawData!C939&amp;" - "&amp;RawData!A939,"")</f>
        <v/>
      </c>
      <c r="B942" t="str">
        <f t="shared" si="15"/>
        <v/>
      </c>
    </row>
    <row r="943" spans="1:2" x14ac:dyDescent="0.25">
      <c r="A943" t="str">
        <f>IF(RawData!B940&lt;&gt;"",RawData!B940&amp;", "&amp;RawData!C940&amp;" - "&amp;RawData!A940,"")</f>
        <v/>
      </c>
      <c r="B943" t="str">
        <f t="shared" si="15"/>
        <v/>
      </c>
    </row>
    <row r="944" spans="1:2" x14ac:dyDescent="0.25">
      <c r="A944" t="str">
        <f>IF(RawData!B941&lt;&gt;"",RawData!B941&amp;", "&amp;RawData!C941&amp;" - "&amp;RawData!A941,"")</f>
        <v/>
      </c>
      <c r="B944" t="str">
        <f t="shared" si="15"/>
        <v/>
      </c>
    </row>
    <row r="945" spans="1:2" x14ac:dyDescent="0.25">
      <c r="A945" t="str">
        <f>IF(RawData!B942&lt;&gt;"",RawData!B942&amp;", "&amp;RawData!C942&amp;" - "&amp;RawData!A942,"")</f>
        <v/>
      </c>
      <c r="B945" t="str">
        <f t="shared" si="15"/>
        <v/>
      </c>
    </row>
    <row r="946" spans="1:2" x14ac:dyDescent="0.25">
      <c r="A946" t="str">
        <f>IF(RawData!B943&lt;&gt;"",RawData!B943&amp;", "&amp;RawData!C943&amp;" - "&amp;RawData!A943,"")</f>
        <v/>
      </c>
      <c r="B946" t="str">
        <f t="shared" si="15"/>
        <v/>
      </c>
    </row>
    <row r="947" spans="1:2" x14ac:dyDescent="0.25">
      <c r="A947" t="str">
        <f>IF(RawData!B944&lt;&gt;"",RawData!B944&amp;", "&amp;RawData!C944&amp;" - "&amp;RawData!A944,"")</f>
        <v/>
      </c>
      <c r="B947" t="str">
        <f t="shared" si="15"/>
        <v/>
      </c>
    </row>
    <row r="948" spans="1:2" x14ac:dyDescent="0.25">
      <c r="A948" t="str">
        <f>IF(RawData!B945&lt;&gt;"",RawData!B945&amp;", "&amp;RawData!C945&amp;" - "&amp;RawData!A945,"")</f>
        <v/>
      </c>
      <c r="B948" t="str">
        <f t="shared" si="15"/>
        <v/>
      </c>
    </row>
    <row r="949" spans="1:2" x14ac:dyDescent="0.25">
      <c r="A949" t="str">
        <f>IF(RawData!B946&lt;&gt;"",RawData!B946&amp;", "&amp;RawData!C946&amp;" - "&amp;RawData!A946,"")</f>
        <v/>
      </c>
      <c r="B949" t="str">
        <f t="shared" si="15"/>
        <v/>
      </c>
    </row>
    <row r="950" spans="1:2" x14ac:dyDescent="0.25">
      <c r="A950" t="str">
        <f>IF(RawData!B947&lt;&gt;"",RawData!B947&amp;", "&amp;RawData!C947&amp;" - "&amp;RawData!A947,"")</f>
        <v/>
      </c>
      <c r="B950" t="str">
        <f t="shared" si="15"/>
        <v/>
      </c>
    </row>
    <row r="951" spans="1:2" x14ac:dyDescent="0.25">
      <c r="A951" t="str">
        <f>IF(RawData!B948&lt;&gt;"",RawData!B948&amp;", "&amp;RawData!C948&amp;" - "&amp;RawData!A948,"")</f>
        <v/>
      </c>
      <c r="B951" t="str">
        <f t="shared" si="15"/>
        <v/>
      </c>
    </row>
    <row r="952" spans="1:2" x14ac:dyDescent="0.25">
      <c r="A952" t="str">
        <f>IF(RawData!B949&lt;&gt;"",RawData!B949&amp;", "&amp;RawData!C949&amp;" - "&amp;RawData!A949,"")</f>
        <v/>
      </c>
      <c r="B952" t="str">
        <f t="shared" si="15"/>
        <v/>
      </c>
    </row>
    <row r="953" spans="1:2" x14ac:dyDescent="0.25">
      <c r="A953" t="str">
        <f>IF(RawData!B950&lt;&gt;"",RawData!B950&amp;", "&amp;RawData!C950&amp;" - "&amp;RawData!A950,"")</f>
        <v/>
      </c>
      <c r="B953" t="str">
        <f t="shared" si="15"/>
        <v/>
      </c>
    </row>
    <row r="954" spans="1:2" x14ac:dyDescent="0.25">
      <c r="A954" t="str">
        <f>IF(RawData!B951&lt;&gt;"",RawData!B951&amp;", "&amp;RawData!C951&amp;" - "&amp;RawData!A951,"")</f>
        <v/>
      </c>
      <c r="B954" t="str">
        <f t="shared" si="15"/>
        <v/>
      </c>
    </row>
    <row r="955" spans="1:2" x14ac:dyDescent="0.25">
      <c r="A955" t="str">
        <f>IF(RawData!B952&lt;&gt;"",RawData!B952&amp;", "&amp;RawData!C952&amp;" - "&amp;RawData!A952,"")</f>
        <v/>
      </c>
      <c r="B955" t="str">
        <f t="shared" si="15"/>
        <v/>
      </c>
    </row>
    <row r="956" spans="1:2" x14ac:dyDescent="0.25">
      <c r="A956" t="str">
        <f>IF(RawData!B953&lt;&gt;"",RawData!B953&amp;", "&amp;RawData!C953&amp;" - "&amp;RawData!A953,"")</f>
        <v/>
      </c>
      <c r="B956" t="str">
        <f t="shared" si="15"/>
        <v/>
      </c>
    </row>
    <row r="957" spans="1:2" x14ac:dyDescent="0.25">
      <c r="A957" t="str">
        <f>IF(RawData!B954&lt;&gt;"",RawData!B954&amp;", "&amp;RawData!C954&amp;" - "&amp;RawData!A954,"")</f>
        <v/>
      </c>
      <c r="B957" t="str">
        <f t="shared" si="15"/>
        <v/>
      </c>
    </row>
    <row r="958" spans="1:2" x14ac:dyDescent="0.25">
      <c r="A958" t="str">
        <f>IF(RawData!B955&lt;&gt;"",RawData!B955&amp;", "&amp;RawData!C955&amp;" - "&amp;RawData!A955,"")</f>
        <v/>
      </c>
      <c r="B958" t="str">
        <f t="shared" si="15"/>
        <v/>
      </c>
    </row>
    <row r="959" spans="1:2" x14ac:dyDescent="0.25">
      <c r="A959" t="str">
        <f>IF(RawData!B956&lt;&gt;"",RawData!B956&amp;", "&amp;RawData!C956&amp;" - "&amp;RawData!A956,"")</f>
        <v/>
      </c>
      <c r="B959" t="str">
        <f t="shared" si="15"/>
        <v/>
      </c>
    </row>
    <row r="960" spans="1:2" x14ac:dyDescent="0.25">
      <c r="A960" t="str">
        <f>IF(RawData!B957&lt;&gt;"",RawData!B957&amp;", "&amp;RawData!C957&amp;" - "&amp;RawData!A957,"")</f>
        <v/>
      </c>
      <c r="B960" t="str">
        <f t="shared" si="15"/>
        <v/>
      </c>
    </row>
    <row r="961" spans="1:2" x14ac:dyDescent="0.25">
      <c r="A961" t="str">
        <f>IF(RawData!B958&lt;&gt;"",RawData!B958&amp;", "&amp;RawData!C958&amp;" - "&amp;RawData!A958,"")</f>
        <v/>
      </c>
      <c r="B961" t="str">
        <f t="shared" si="15"/>
        <v/>
      </c>
    </row>
    <row r="962" spans="1:2" x14ac:dyDescent="0.25">
      <c r="A962" t="str">
        <f>IF(RawData!B959&lt;&gt;"",RawData!B959&amp;", "&amp;RawData!C959&amp;" - "&amp;RawData!A959,"")</f>
        <v/>
      </c>
      <c r="B962" t="str">
        <f t="shared" si="15"/>
        <v/>
      </c>
    </row>
    <row r="963" spans="1:2" x14ac:dyDescent="0.25">
      <c r="A963" t="str">
        <f>IF(RawData!B960&lt;&gt;"",RawData!B960&amp;", "&amp;RawData!C960&amp;" - "&amp;RawData!A960,"")</f>
        <v/>
      </c>
      <c r="B963" t="str">
        <f t="shared" si="15"/>
        <v/>
      </c>
    </row>
    <row r="964" spans="1:2" x14ac:dyDescent="0.25">
      <c r="A964" t="str">
        <f>IF(RawData!B961&lt;&gt;"",RawData!B961&amp;", "&amp;RawData!C961&amp;" - "&amp;RawData!A961,"")</f>
        <v/>
      </c>
      <c r="B964" t="str">
        <f t="shared" si="15"/>
        <v/>
      </c>
    </row>
    <row r="965" spans="1:2" x14ac:dyDescent="0.25">
      <c r="A965" t="str">
        <f>IF(RawData!B962&lt;&gt;"",RawData!B962&amp;", "&amp;RawData!C962&amp;" - "&amp;RawData!A962,"")</f>
        <v/>
      </c>
      <c r="B965" t="str">
        <f t="shared" si="15"/>
        <v/>
      </c>
    </row>
    <row r="966" spans="1:2" x14ac:dyDescent="0.25">
      <c r="A966" t="str">
        <f>IF(RawData!B963&lt;&gt;"",RawData!B963&amp;", "&amp;RawData!C963&amp;" - "&amp;RawData!A963,"")</f>
        <v/>
      </c>
      <c r="B966" t="str">
        <f t="shared" si="15"/>
        <v/>
      </c>
    </row>
    <row r="967" spans="1:2" x14ac:dyDescent="0.25">
      <c r="A967" t="str">
        <f>IF(RawData!B964&lt;&gt;"",RawData!B964&amp;", "&amp;RawData!C964&amp;" - "&amp;RawData!A964,"")</f>
        <v/>
      </c>
      <c r="B967" t="str">
        <f t="shared" ref="B967:B1030" si="16">IF(A967&lt;&gt;"",B966+1,"")</f>
        <v/>
      </c>
    </row>
    <row r="968" spans="1:2" x14ac:dyDescent="0.25">
      <c r="A968" t="str">
        <f>IF(RawData!B965&lt;&gt;"",RawData!B965&amp;", "&amp;RawData!C965&amp;" - "&amp;RawData!A965,"")</f>
        <v/>
      </c>
      <c r="B968" t="str">
        <f t="shared" si="16"/>
        <v/>
      </c>
    </row>
    <row r="969" spans="1:2" x14ac:dyDescent="0.25">
      <c r="A969" t="str">
        <f>IF(RawData!B966&lt;&gt;"",RawData!B966&amp;", "&amp;RawData!C966&amp;" - "&amp;RawData!A966,"")</f>
        <v/>
      </c>
      <c r="B969" t="str">
        <f t="shared" si="16"/>
        <v/>
      </c>
    </row>
    <row r="970" spans="1:2" x14ac:dyDescent="0.25">
      <c r="A970" t="str">
        <f>IF(RawData!B967&lt;&gt;"",RawData!B967&amp;", "&amp;RawData!C967&amp;" - "&amp;RawData!A967,"")</f>
        <v/>
      </c>
      <c r="B970" t="str">
        <f t="shared" si="16"/>
        <v/>
      </c>
    </row>
    <row r="971" spans="1:2" x14ac:dyDescent="0.25">
      <c r="A971" t="str">
        <f>IF(RawData!B968&lt;&gt;"",RawData!B968&amp;", "&amp;RawData!C968&amp;" - "&amp;RawData!A968,"")</f>
        <v/>
      </c>
      <c r="B971" t="str">
        <f t="shared" si="16"/>
        <v/>
      </c>
    </row>
    <row r="972" spans="1:2" x14ac:dyDescent="0.25">
      <c r="A972" t="str">
        <f>IF(RawData!B969&lt;&gt;"",RawData!B969&amp;", "&amp;RawData!C969&amp;" - "&amp;RawData!A969,"")</f>
        <v/>
      </c>
      <c r="B972" t="str">
        <f t="shared" si="16"/>
        <v/>
      </c>
    </row>
    <row r="973" spans="1:2" x14ac:dyDescent="0.25">
      <c r="A973" t="str">
        <f>IF(RawData!B970&lt;&gt;"",RawData!B970&amp;", "&amp;RawData!C970&amp;" - "&amp;RawData!A970,"")</f>
        <v/>
      </c>
      <c r="B973" t="str">
        <f t="shared" si="16"/>
        <v/>
      </c>
    </row>
    <row r="974" spans="1:2" x14ac:dyDescent="0.25">
      <c r="A974" t="str">
        <f>IF(RawData!B971&lt;&gt;"",RawData!B971&amp;", "&amp;RawData!C971&amp;" - "&amp;RawData!A971,"")</f>
        <v/>
      </c>
      <c r="B974" t="str">
        <f t="shared" si="16"/>
        <v/>
      </c>
    </row>
    <row r="975" spans="1:2" x14ac:dyDescent="0.25">
      <c r="A975" t="str">
        <f>IF(RawData!B972&lt;&gt;"",RawData!B972&amp;", "&amp;RawData!C972&amp;" - "&amp;RawData!A972,"")</f>
        <v/>
      </c>
      <c r="B975" t="str">
        <f t="shared" si="16"/>
        <v/>
      </c>
    </row>
    <row r="976" spans="1:2" x14ac:dyDescent="0.25">
      <c r="A976" t="str">
        <f>IF(RawData!B973&lt;&gt;"",RawData!B973&amp;", "&amp;RawData!C973&amp;" - "&amp;RawData!A973,"")</f>
        <v/>
      </c>
      <c r="B976" t="str">
        <f t="shared" si="16"/>
        <v/>
      </c>
    </row>
    <row r="977" spans="1:2" x14ac:dyDescent="0.25">
      <c r="A977" t="str">
        <f>IF(RawData!B974&lt;&gt;"",RawData!B974&amp;", "&amp;RawData!C974&amp;" - "&amp;RawData!A974,"")</f>
        <v/>
      </c>
      <c r="B977" t="str">
        <f t="shared" si="16"/>
        <v/>
      </c>
    </row>
    <row r="978" spans="1:2" x14ac:dyDescent="0.25">
      <c r="A978" t="str">
        <f>IF(RawData!B975&lt;&gt;"",RawData!B975&amp;", "&amp;RawData!C975&amp;" - "&amp;RawData!A975,"")</f>
        <v/>
      </c>
      <c r="B978" t="str">
        <f t="shared" si="16"/>
        <v/>
      </c>
    </row>
    <row r="979" spans="1:2" x14ac:dyDescent="0.25">
      <c r="A979" t="str">
        <f>IF(RawData!B976&lt;&gt;"",RawData!B976&amp;", "&amp;RawData!C976&amp;" - "&amp;RawData!A976,"")</f>
        <v/>
      </c>
      <c r="B979" t="str">
        <f t="shared" si="16"/>
        <v/>
      </c>
    </row>
    <row r="980" spans="1:2" x14ac:dyDescent="0.25">
      <c r="A980" t="str">
        <f>IF(RawData!B977&lt;&gt;"",RawData!B977&amp;", "&amp;RawData!C977&amp;" - "&amp;RawData!A977,"")</f>
        <v/>
      </c>
      <c r="B980" t="str">
        <f t="shared" si="16"/>
        <v/>
      </c>
    </row>
    <row r="981" spans="1:2" x14ac:dyDescent="0.25">
      <c r="A981" t="str">
        <f>IF(RawData!B978&lt;&gt;"",RawData!B978&amp;", "&amp;RawData!C978&amp;" - "&amp;RawData!A978,"")</f>
        <v/>
      </c>
      <c r="B981" t="str">
        <f t="shared" si="16"/>
        <v/>
      </c>
    </row>
    <row r="982" spans="1:2" x14ac:dyDescent="0.25">
      <c r="A982" t="str">
        <f>IF(RawData!B979&lt;&gt;"",RawData!B979&amp;", "&amp;RawData!C979&amp;" - "&amp;RawData!A979,"")</f>
        <v/>
      </c>
      <c r="B982" t="str">
        <f t="shared" si="16"/>
        <v/>
      </c>
    </row>
    <row r="983" spans="1:2" x14ac:dyDescent="0.25">
      <c r="A983" t="str">
        <f>IF(RawData!B980&lt;&gt;"",RawData!B980&amp;", "&amp;RawData!C980&amp;" - "&amp;RawData!A980,"")</f>
        <v/>
      </c>
      <c r="B983" t="str">
        <f t="shared" si="16"/>
        <v/>
      </c>
    </row>
    <row r="984" spans="1:2" x14ac:dyDescent="0.25">
      <c r="A984" t="str">
        <f>IF(RawData!B981&lt;&gt;"",RawData!B981&amp;", "&amp;RawData!C981&amp;" - "&amp;RawData!A981,"")</f>
        <v/>
      </c>
      <c r="B984" t="str">
        <f t="shared" si="16"/>
        <v/>
      </c>
    </row>
    <row r="985" spans="1:2" x14ac:dyDescent="0.25">
      <c r="A985" t="str">
        <f>IF(RawData!B982&lt;&gt;"",RawData!B982&amp;", "&amp;RawData!C982&amp;" - "&amp;RawData!A982,"")</f>
        <v/>
      </c>
      <c r="B985" t="str">
        <f t="shared" si="16"/>
        <v/>
      </c>
    </row>
    <row r="986" spans="1:2" x14ac:dyDescent="0.25">
      <c r="A986" t="str">
        <f>IF(RawData!B983&lt;&gt;"",RawData!B983&amp;", "&amp;RawData!C983&amp;" - "&amp;RawData!A983,"")</f>
        <v/>
      </c>
      <c r="B986" t="str">
        <f t="shared" si="16"/>
        <v/>
      </c>
    </row>
    <row r="987" spans="1:2" x14ac:dyDescent="0.25">
      <c r="A987" t="str">
        <f>IF(RawData!B984&lt;&gt;"",RawData!B984&amp;", "&amp;RawData!C984&amp;" - "&amp;RawData!A984,"")</f>
        <v/>
      </c>
      <c r="B987" t="str">
        <f t="shared" si="16"/>
        <v/>
      </c>
    </row>
    <row r="988" spans="1:2" x14ac:dyDescent="0.25">
      <c r="A988" t="str">
        <f>IF(RawData!B985&lt;&gt;"",RawData!B985&amp;", "&amp;RawData!C985&amp;" - "&amp;RawData!A985,"")</f>
        <v/>
      </c>
      <c r="B988" t="str">
        <f t="shared" si="16"/>
        <v/>
      </c>
    </row>
    <row r="989" spans="1:2" x14ac:dyDescent="0.25">
      <c r="A989" t="str">
        <f>IF(RawData!B986&lt;&gt;"",RawData!B986&amp;", "&amp;RawData!C986&amp;" - "&amp;RawData!A986,"")</f>
        <v/>
      </c>
      <c r="B989" t="str">
        <f t="shared" si="16"/>
        <v/>
      </c>
    </row>
    <row r="990" spans="1:2" x14ac:dyDescent="0.25">
      <c r="A990" t="str">
        <f>IF(RawData!B987&lt;&gt;"",RawData!B987&amp;", "&amp;RawData!C987&amp;" - "&amp;RawData!A987,"")</f>
        <v/>
      </c>
      <c r="B990" t="str">
        <f t="shared" si="16"/>
        <v/>
      </c>
    </row>
    <row r="991" spans="1:2" x14ac:dyDescent="0.25">
      <c r="A991" t="str">
        <f>IF(RawData!B988&lt;&gt;"",RawData!B988&amp;", "&amp;RawData!C988&amp;" - "&amp;RawData!A988,"")</f>
        <v/>
      </c>
      <c r="B991" t="str">
        <f t="shared" si="16"/>
        <v/>
      </c>
    </row>
    <row r="992" spans="1:2" x14ac:dyDescent="0.25">
      <c r="A992" t="str">
        <f>IF(RawData!B989&lt;&gt;"",RawData!B989&amp;", "&amp;RawData!C989&amp;" - "&amp;RawData!A989,"")</f>
        <v/>
      </c>
      <c r="B992" t="str">
        <f t="shared" si="16"/>
        <v/>
      </c>
    </row>
    <row r="993" spans="1:2" x14ac:dyDescent="0.25">
      <c r="A993" t="str">
        <f>IF(RawData!B990&lt;&gt;"",RawData!B990&amp;", "&amp;RawData!C990&amp;" - "&amp;RawData!A990,"")</f>
        <v/>
      </c>
      <c r="B993" t="str">
        <f t="shared" si="16"/>
        <v/>
      </c>
    </row>
    <row r="994" spans="1:2" x14ac:dyDescent="0.25">
      <c r="A994" t="str">
        <f>IF(RawData!B991&lt;&gt;"",RawData!B991&amp;", "&amp;RawData!C991&amp;" - "&amp;RawData!A991,"")</f>
        <v/>
      </c>
      <c r="B994" t="str">
        <f t="shared" si="16"/>
        <v/>
      </c>
    </row>
    <row r="995" spans="1:2" x14ac:dyDescent="0.25">
      <c r="A995" t="str">
        <f>IF(RawData!B992&lt;&gt;"",RawData!B992&amp;", "&amp;RawData!C992&amp;" - "&amp;RawData!A992,"")</f>
        <v/>
      </c>
      <c r="B995" t="str">
        <f t="shared" si="16"/>
        <v/>
      </c>
    </row>
    <row r="996" spans="1:2" x14ac:dyDescent="0.25">
      <c r="A996" t="str">
        <f>IF(RawData!B993&lt;&gt;"",RawData!B993&amp;", "&amp;RawData!C993&amp;" - "&amp;RawData!A993,"")</f>
        <v/>
      </c>
      <c r="B996" t="str">
        <f t="shared" si="16"/>
        <v/>
      </c>
    </row>
    <row r="997" spans="1:2" x14ac:dyDescent="0.25">
      <c r="A997" t="str">
        <f>IF(RawData!B994&lt;&gt;"",RawData!B994&amp;", "&amp;RawData!C994&amp;" - "&amp;RawData!A994,"")</f>
        <v/>
      </c>
      <c r="B997" t="str">
        <f t="shared" si="16"/>
        <v/>
      </c>
    </row>
    <row r="998" spans="1:2" x14ac:dyDescent="0.25">
      <c r="A998" t="str">
        <f>IF(RawData!B995&lt;&gt;"",RawData!B995&amp;", "&amp;RawData!C995&amp;" - "&amp;RawData!A995,"")</f>
        <v/>
      </c>
      <c r="B998" t="str">
        <f t="shared" si="16"/>
        <v/>
      </c>
    </row>
    <row r="999" spans="1:2" x14ac:dyDescent="0.25">
      <c r="A999" t="str">
        <f>IF(RawData!B996&lt;&gt;"",RawData!B996&amp;", "&amp;RawData!C996&amp;" - "&amp;RawData!A996,"")</f>
        <v/>
      </c>
      <c r="B999" t="str">
        <f t="shared" si="16"/>
        <v/>
      </c>
    </row>
    <row r="1000" spans="1:2" x14ac:dyDescent="0.25">
      <c r="A1000" t="str">
        <f>IF(RawData!B997&lt;&gt;"",RawData!B997&amp;", "&amp;RawData!C997&amp;" - "&amp;RawData!A997,"")</f>
        <v/>
      </c>
      <c r="B1000" t="str">
        <f t="shared" si="16"/>
        <v/>
      </c>
    </row>
    <row r="1001" spans="1:2" x14ac:dyDescent="0.25">
      <c r="A1001" t="str">
        <f>IF(RawData!B998&lt;&gt;"",RawData!B998&amp;", "&amp;RawData!C998&amp;" - "&amp;RawData!A998,"")</f>
        <v/>
      </c>
      <c r="B1001" t="str">
        <f t="shared" si="16"/>
        <v/>
      </c>
    </row>
    <row r="1002" spans="1:2" x14ac:dyDescent="0.25">
      <c r="A1002" t="str">
        <f>IF(RawData!B999&lt;&gt;"",RawData!B999&amp;", "&amp;RawData!C999&amp;" - "&amp;RawData!A999,"")</f>
        <v/>
      </c>
      <c r="B1002" t="str">
        <f t="shared" si="16"/>
        <v/>
      </c>
    </row>
    <row r="1003" spans="1:2" x14ac:dyDescent="0.25">
      <c r="A1003" t="str">
        <f>IF(RawData!B1000&lt;&gt;"",RawData!B1000&amp;", "&amp;RawData!C1000&amp;" - "&amp;RawData!A1000,"")</f>
        <v/>
      </c>
      <c r="B1003" t="str">
        <f t="shared" si="16"/>
        <v/>
      </c>
    </row>
    <row r="1004" spans="1:2" x14ac:dyDescent="0.25">
      <c r="A1004" t="str">
        <f>IF(RawData!B1001&lt;&gt;"",RawData!B1001&amp;", "&amp;RawData!C1001&amp;" - "&amp;RawData!A1001,"")</f>
        <v/>
      </c>
      <c r="B1004" t="str">
        <f t="shared" si="16"/>
        <v/>
      </c>
    </row>
    <row r="1005" spans="1:2" x14ac:dyDescent="0.25">
      <c r="A1005" t="str">
        <f>IF(RawData!B1002&lt;&gt;"",RawData!B1002&amp;", "&amp;RawData!C1002&amp;" - "&amp;RawData!A1002,"")</f>
        <v/>
      </c>
      <c r="B1005" t="str">
        <f t="shared" si="16"/>
        <v/>
      </c>
    </row>
    <row r="1006" spans="1:2" x14ac:dyDescent="0.25">
      <c r="A1006" t="str">
        <f>IF(RawData!B1003&lt;&gt;"",RawData!B1003&amp;", "&amp;RawData!C1003&amp;" - "&amp;RawData!A1003,"")</f>
        <v/>
      </c>
      <c r="B1006" t="str">
        <f t="shared" si="16"/>
        <v/>
      </c>
    </row>
    <row r="1007" spans="1:2" x14ac:dyDescent="0.25">
      <c r="A1007" t="str">
        <f>IF(RawData!B1004&lt;&gt;"",RawData!B1004&amp;", "&amp;RawData!C1004&amp;" - "&amp;RawData!A1004,"")</f>
        <v/>
      </c>
      <c r="B1007" t="str">
        <f t="shared" si="16"/>
        <v/>
      </c>
    </row>
    <row r="1008" spans="1:2" x14ac:dyDescent="0.25">
      <c r="A1008" t="str">
        <f>IF(RawData!B1005&lt;&gt;"",RawData!B1005&amp;", "&amp;RawData!C1005&amp;" - "&amp;RawData!A1005,"")</f>
        <v/>
      </c>
      <c r="B1008" t="str">
        <f t="shared" si="16"/>
        <v/>
      </c>
    </row>
    <row r="1009" spans="1:2" x14ac:dyDescent="0.25">
      <c r="A1009" t="str">
        <f>IF(RawData!B1006&lt;&gt;"",RawData!B1006&amp;", "&amp;RawData!C1006&amp;" - "&amp;RawData!A1006,"")</f>
        <v/>
      </c>
      <c r="B1009" t="str">
        <f t="shared" si="16"/>
        <v/>
      </c>
    </row>
    <row r="1010" spans="1:2" x14ac:dyDescent="0.25">
      <c r="A1010" t="str">
        <f>IF(RawData!B1007&lt;&gt;"",RawData!B1007&amp;", "&amp;RawData!C1007&amp;" - "&amp;RawData!A1007,"")</f>
        <v/>
      </c>
      <c r="B1010" t="str">
        <f t="shared" si="16"/>
        <v/>
      </c>
    </row>
    <row r="1011" spans="1:2" x14ac:dyDescent="0.25">
      <c r="A1011" t="str">
        <f>IF(RawData!B1008&lt;&gt;"",RawData!B1008&amp;", "&amp;RawData!C1008&amp;" - "&amp;RawData!A1008,"")</f>
        <v/>
      </c>
      <c r="B1011" t="str">
        <f t="shared" si="16"/>
        <v/>
      </c>
    </row>
    <row r="1012" spans="1:2" x14ac:dyDescent="0.25">
      <c r="A1012" t="str">
        <f>IF(RawData!B1009&lt;&gt;"",RawData!B1009&amp;", "&amp;RawData!C1009&amp;" - "&amp;RawData!A1009,"")</f>
        <v/>
      </c>
      <c r="B1012" t="str">
        <f t="shared" si="16"/>
        <v/>
      </c>
    </row>
    <row r="1013" spans="1:2" x14ac:dyDescent="0.25">
      <c r="A1013" t="str">
        <f>IF(RawData!B1010&lt;&gt;"",RawData!B1010&amp;", "&amp;RawData!C1010&amp;" - "&amp;RawData!A1010,"")</f>
        <v/>
      </c>
      <c r="B1013" t="str">
        <f t="shared" si="16"/>
        <v/>
      </c>
    </row>
    <row r="1014" spans="1:2" x14ac:dyDescent="0.25">
      <c r="A1014" t="str">
        <f>IF(RawData!B1011&lt;&gt;"",RawData!B1011&amp;", "&amp;RawData!C1011&amp;" - "&amp;RawData!A1011,"")</f>
        <v/>
      </c>
      <c r="B1014" t="str">
        <f t="shared" si="16"/>
        <v/>
      </c>
    </row>
    <row r="1015" spans="1:2" x14ac:dyDescent="0.25">
      <c r="A1015" t="str">
        <f>IF(RawData!B1012&lt;&gt;"",RawData!B1012&amp;", "&amp;RawData!C1012&amp;" - "&amp;RawData!A1012,"")</f>
        <v/>
      </c>
      <c r="B1015" t="str">
        <f t="shared" si="16"/>
        <v/>
      </c>
    </row>
    <row r="1016" spans="1:2" x14ac:dyDescent="0.25">
      <c r="A1016" t="str">
        <f>IF(RawData!B1013&lt;&gt;"",RawData!B1013&amp;", "&amp;RawData!C1013&amp;" - "&amp;RawData!A1013,"")</f>
        <v/>
      </c>
      <c r="B1016" t="str">
        <f t="shared" si="16"/>
        <v/>
      </c>
    </row>
    <row r="1017" spans="1:2" x14ac:dyDescent="0.25">
      <c r="A1017" t="str">
        <f>IF(RawData!B1014&lt;&gt;"",RawData!B1014&amp;", "&amp;RawData!C1014&amp;" - "&amp;RawData!A1014,"")</f>
        <v/>
      </c>
      <c r="B1017" t="str">
        <f t="shared" si="16"/>
        <v/>
      </c>
    </row>
    <row r="1018" spans="1:2" x14ac:dyDescent="0.25">
      <c r="A1018" t="str">
        <f>IF(RawData!B1015&lt;&gt;"",RawData!B1015&amp;", "&amp;RawData!C1015&amp;" - "&amp;RawData!A1015,"")</f>
        <v/>
      </c>
      <c r="B1018" t="str">
        <f t="shared" si="16"/>
        <v/>
      </c>
    </row>
    <row r="1019" spans="1:2" x14ac:dyDescent="0.25">
      <c r="A1019" t="str">
        <f>IF(RawData!B1016&lt;&gt;"",RawData!B1016&amp;", "&amp;RawData!C1016&amp;" - "&amp;RawData!A1016,"")</f>
        <v/>
      </c>
      <c r="B1019" t="str">
        <f t="shared" si="16"/>
        <v/>
      </c>
    </row>
    <row r="1020" spans="1:2" x14ac:dyDescent="0.25">
      <c r="A1020" t="str">
        <f>IF(RawData!B1017&lt;&gt;"",RawData!B1017&amp;", "&amp;RawData!C1017&amp;" - "&amp;RawData!A1017,"")</f>
        <v/>
      </c>
      <c r="B1020" t="str">
        <f t="shared" si="16"/>
        <v/>
      </c>
    </row>
    <row r="1021" spans="1:2" x14ac:dyDescent="0.25">
      <c r="A1021" t="str">
        <f>IF(RawData!B1018&lt;&gt;"",RawData!B1018&amp;", "&amp;RawData!C1018&amp;" - "&amp;RawData!A1018,"")</f>
        <v/>
      </c>
      <c r="B1021" t="str">
        <f t="shared" si="16"/>
        <v/>
      </c>
    </row>
    <row r="1022" spans="1:2" x14ac:dyDescent="0.25">
      <c r="A1022" t="str">
        <f>IF(RawData!B1019&lt;&gt;"",RawData!B1019&amp;", "&amp;RawData!C1019&amp;" - "&amp;RawData!A1019,"")</f>
        <v/>
      </c>
      <c r="B1022" t="str">
        <f t="shared" si="16"/>
        <v/>
      </c>
    </row>
    <row r="1023" spans="1:2" x14ac:dyDescent="0.25">
      <c r="A1023" t="str">
        <f>IF(RawData!B1020&lt;&gt;"",RawData!B1020&amp;", "&amp;RawData!C1020&amp;" - "&amp;RawData!A1020,"")</f>
        <v/>
      </c>
      <c r="B1023" t="str">
        <f t="shared" si="16"/>
        <v/>
      </c>
    </row>
    <row r="1024" spans="1:2" x14ac:dyDescent="0.25">
      <c r="A1024" t="str">
        <f>IF(RawData!B1021&lt;&gt;"",RawData!B1021&amp;", "&amp;RawData!C1021&amp;" - "&amp;RawData!A1021,"")</f>
        <v/>
      </c>
      <c r="B1024" t="str">
        <f t="shared" si="16"/>
        <v/>
      </c>
    </row>
    <row r="1025" spans="1:2" x14ac:dyDescent="0.25">
      <c r="A1025" t="str">
        <f>IF(RawData!B1022&lt;&gt;"",RawData!B1022&amp;", "&amp;RawData!C1022&amp;" - "&amp;RawData!A1022,"")</f>
        <v/>
      </c>
      <c r="B1025" t="str">
        <f t="shared" si="16"/>
        <v/>
      </c>
    </row>
    <row r="1026" spans="1:2" x14ac:dyDescent="0.25">
      <c r="A1026" t="str">
        <f>IF(RawData!B1023&lt;&gt;"",RawData!B1023&amp;", "&amp;RawData!C1023&amp;" - "&amp;RawData!A1023,"")</f>
        <v/>
      </c>
      <c r="B1026" t="str">
        <f t="shared" si="16"/>
        <v/>
      </c>
    </row>
    <row r="1027" spans="1:2" x14ac:dyDescent="0.25">
      <c r="A1027" t="str">
        <f>IF(RawData!B1024&lt;&gt;"",RawData!B1024&amp;", "&amp;RawData!C1024&amp;" - "&amp;RawData!A1024,"")</f>
        <v/>
      </c>
      <c r="B1027" t="str">
        <f t="shared" si="16"/>
        <v/>
      </c>
    </row>
    <row r="1028" spans="1:2" x14ac:dyDescent="0.25">
      <c r="A1028" t="str">
        <f>IF(RawData!B1025&lt;&gt;"",RawData!B1025&amp;", "&amp;RawData!C1025&amp;" - "&amp;RawData!A1025,"")</f>
        <v/>
      </c>
      <c r="B1028" t="str">
        <f t="shared" si="16"/>
        <v/>
      </c>
    </row>
    <row r="1029" spans="1:2" x14ac:dyDescent="0.25">
      <c r="A1029" t="str">
        <f>IF(RawData!B1026&lt;&gt;"",RawData!B1026&amp;", "&amp;RawData!C1026&amp;" - "&amp;RawData!A1026,"")</f>
        <v/>
      </c>
      <c r="B1029" t="str">
        <f t="shared" si="16"/>
        <v/>
      </c>
    </row>
    <row r="1030" spans="1:2" x14ac:dyDescent="0.25">
      <c r="A1030" t="str">
        <f>IF(RawData!B1027&lt;&gt;"",RawData!B1027&amp;", "&amp;RawData!C1027&amp;" - "&amp;RawData!A1027,"")</f>
        <v/>
      </c>
      <c r="B1030" t="str">
        <f t="shared" si="16"/>
        <v/>
      </c>
    </row>
    <row r="1031" spans="1:2" x14ac:dyDescent="0.25">
      <c r="A1031" t="str">
        <f>IF(RawData!B1028&lt;&gt;"",RawData!B1028&amp;", "&amp;RawData!C1028&amp;" - "&amp;RawData!A1028,"")</f>
        <v/>
      </c>
      <c r="B1031" t="str">
        <f t="shared" ref="B1031:B1094" si="17">IF(A1031&lt;&gt;"",B1030+1,"")</f>
        <v/>
      </c>
    </row>
    <row r="1032" spans="1:2" x14ac:dyDescent="0.25">
      <c r="A1032" t="str">
        <f>IF(RawData!B1029&lt;&gt;"",RawData!B1029&amp;", "&amp;RawData!C1029&amp;" - "&amp;RawData!A1029,"")</f>
        <v/>
      </c>
      <c r="B1032" t="str">
        <f t="shared" si="17"/>
        <v/>
      </c>
    </row>
    <row r="1033" spans="1:2" x14ac:dyDescent="0.25">
      <c r="A1033" t="str">
        <f>IF(RawData!B1030&lt;&gt;"",RawData!B1030&amp;", "&amp;RawData!C1030&amp;" - "&amp;RawData!A1030,"")</f>
        <v/>
      </c>
      <c r="B1033" t="str">
        <f t="shared" si="17"/>
        <v/>
      </c>
    </row>
    <row r="1034" spans="1:2" x14ac:dyDescent="0.25">
      <c r="A1034" t="str">
        <f>IF(RawData!B1031&lt;&gt;"",RawData!B1031&amp;", "&amp;RawData!C1031&amp;" - "&amp;RawData!A1031,"")</f>
        <v/>
      </c>
      <c r="B1034" t="str">
        <f t="shared" si="17"/>
        <v/>
      </c>
    </row>
    <row r="1035" spans="1:2" x14ac:dyDescent="0.25">
      <c r="A1035" t="str">
        <f>IF(RawData!B1032&lt;&gt;"",RawData!B1032&amp;", "&amp;RawData!C1032&amp;" - "&amp;RawData!A1032,"")</f>
        <v/>
      </c>
      <c r="B1035" t="str">
        <f t="shared" si="17"/>
        <v/>
      </c>
    </row>
    <row r="1036" spans="1:2" x14ac:dyDescent="0.25">
      <c r="A1036" t="str">
        <f>IF(RawData!B1033&lt;&gt;"",RawData!B1033&amp;", "&amp;RawData!C1033&amp;" - "&amp;RawData!A1033,"")</f>
        <v/>
      </c>
      <c r="B1036" t="str">
        <f t="shared" si="17"/>
        <v/>
      </c>
    </row>
    <row r="1037" spans="1:2" x14ac:dyDescent="0.25">
      <c r="A1037" t="str">
        <f>IF(RawData!B1034&lt;&gt;"",RawData!B1034&amp;", "&amp;RawData!C1034&amp;" - "&amp;RawData!A1034,"")</f>
        <v/>
      </c>
      <c r="B1037" t="str">
        <f t="shared" si="17"/>
        <v/>
      </c>
    </row>
    <row r="1038" spans="1:2" x14ac:dyDescent="0.25">
      <c r="A1038" t="str">
        <f>IF(RawData!B1035&lt;&gt;"",RawData!B1035&amp;", "&amp;RawData!C1035&amp;" - "&amp;RawData!A1035,"")</f>
        <v/>
      </c>
      <c r="B1038" t="str">
        <f t="shared" si="17"/>
        <v/>
      </c>
    </row>
    <row r="1039" spans="1:2" x14ac:dyDescent="0.25">
      <c r="A1039" t="str">
        <f>IF(RawData!B1036&lt;&gt;"",RawData!B1036&amp;", "&amp;RawData!C1036&amp;" - "&amp;RawData!A1036,"")</f>
        <v/>
      </c>
      <c r="B1039" t="str">
        <f t="shared" si="17"/>
        <v/>
      </c>
    </row>
    <row r="1040" spans="1:2" x14ac:dyDescent="0.25">
      <c r="A1040" t="str">
        <f>IF(RawData!B1037&lt;&gt;"",RawData!B1037&amp;", "&amp;RawData!C1037&amp;" - "&amp;RawData!A1037,"")</f>
        <v/>
      </c>
      <c r="B1040" t="str">
        <f t="shared" si="17"/>
        <v/>
      </c>
    </row>
    <row r="1041" spans="1:2" x14ac:dyDescent="0.25">
      <c r="A1041" t="str">
        <f>IF(RawData!B1038&lt;&gt;"",RawData!B1038&amp;", "&amp;RawData!C1038&amp;" - "&amp;RawData!A1038,"")</f>
        <v/>
      </c>
      <c r="B1041" t="str">
        <f t="shared" si="17"/>
        <v/>
      </c>
    </row>
    <row r="1042" spans="1:2" x14ac:dyDescent="0.25">
      <c r="A1042" t="str">
        <f>IF(RawData!B1039&lt;&gt;"",RawData!B1039&amp;", "&amp;RawData!C1039&amp;" - "&amp;RawData!A1039,"")</f>
        <v/>
      </c>
      <c r="B1042" t="str">
        <f t="shared" si="17"/>
        <v/>
      </c>
    </row>
    <row r="1043" spans="1:2" x14ac:dyDescent="0.25">
      <c r="A1043" t="str">
        <f>IF(RawData!B1040&lt;&gt;"",RawData!B1040&amp;", "&amp;RawData!C1040&amp;" - "&amp;RawData!A1040,"")</f>
        <v/>
      </c>
      <c r="B1043" t="str">
        <f t="shared" si="17"/>
        <v/>
      </c>
    </row>
    <row r="1044" spans="1:2" x14ac:dyDescent="0.25">
      <c r="A1044" t="str">
        <f>IF(RawData!B1041&lt;&gt;"",RawData!B1041&amp;", "&amp;RawData!C1041&amp;" - "&amp;RawData!A1041,"")</f>
        <v/>
      </c>
      <c r="B1044" t="str">
        <f t="shared" si="17"/>
        <v/>
      </c>
    </row>
    <row r="1045" spans="1:2" x14ac:dyDescent="0.25">
      <c r="A1045" t="str">
        <f>IF(RawData!B1042&lt;&gt;"",RawData!B1042&amp;", "&amp;RawData!C1042&amp;" - "&amp;RawData!A1042,"")</f>
        <v/>
      </c>
      <c r="B1045" t="str">
        <f t="shared" si="17"/>
        <v/>
      </c>
    </row>
    <row r="1046" spans="1:2" x14ac:dyDescent="0.25">
      <c r="A1046" t="str">
        <f>IF(RawData!B1043&lt;&gt;"",RawData!B1043&amp;", "&amp;RawData!C1043&amp;" - "&amp;RawData!A1043,"")</f>
        <v/>
      </c>
      <c r="B1046" t="str">
        <f t="shared" si="17"/>
        <v/>
      </c>
    </row>
    <row r="1047" spans="1:2" x14ac:dyDescent="0.25">
      <c r="A1047" t="str">
        <f>IF(RawData!B1044&lt;&gt;"",RawData!B1044&amp;", "&amp;RawData!C1044&amp;" - "&amp;RawData!A1044,"")</f>
        <v/>
      </c>
      <c r="B1047" t="str">
        <f t="shared" si="17"/>
        <v/>
      </c>
    </row>
    <row r="1048" spans="1:2" x14ac:dyDescent="0.25">
      <c r="A1048" t="str">
        <f>IF(RawData!B1045&lt;&gt;"",RawData!B1045&amp;", "&amp;RawData!C1045&amp;" - "&amp;RawData!A1045,"")</f>
        <v/>
      </c>
      <c r="B1048" t="str">
        <f t="shared" si="17"/>
        <v/>
      </c>
    </row>
    <row r="1049" spans="1:2" x14ac:dyDescent="0.25">
      <c r="A1049" t="str">
        <f>IF(RawData!B1046&lt;&gt;"",RawData!B1046&amp;", "&amp;RawData!C1046&amp;" - "&amp;RawData!A1046,"")</f>
        <v/>
      </c>
      <c r="B1049" t="str">
        <f t="shared" si="17"/>
        <v/>
      </c>
    </row>
    <row r="1050" spans="1:2" x14ac:dyDescent="0.25">
      <c r="A1050" t="str">
        <f>IF(RawData!B1047&lt;&gt;"",RawData!B1047&amp;", "&amp;RawData!C1047&amp;" - "&amp;RawData!A1047,"")</f>
        <v/>
      </c>
      <c r="B1050" t="str">
        <f t="shared" si="17"/>
        <v/>
      </c>
    </row>
    <row r="1051" spans="1:2" x14ac:dyDescent="0.25">
      <c r="A1051" t="str">
        <f>IF(RawData!B1048&lt;&gt;"",RawData!B1048&amp;", "&amp;RawData!C1048&amp;" - "&amp;RawData!A1048,"")</f>
        <v/>
      </c>
      <c r="B1051" t="str">
        <f t="shared" si="17"/>
        <v/>
      </c>
    </row>
    <row r="1052" spans="1:2" x14ac:dyDescent="0.25">
      <c r="A1052" t="str">
        <f>IF(RawData!B1049&lt;&gt;"",RawData!B1049&amp;", "&amp;RawData!C1049&amp;" - "&amp;RawData!A1049,"")</f>
        <v/>
      </c>
      <c r="B1052" t="str">
        <f t="shared" si="17"/>
        <v/>
      </c>
    </row>
    <row r="1053" spans="1:2" x14ac:dyDescent="0.25">
      <c r="A1053" t="str">
        <f>IF(RawData!B1050&lt;&gt;"",RawData!B1050&amp;", "&amp;RawData!C1050&amp;" - "&amp;RawData!A1050,"")</f>
        <v/>
      </c>
      <c r="B1053" t="str">
        <f t="shared" si="17"/>
        <v/>
      </c>
    </row>
    <row r="1054" spans="1:2" x14ac:dyDescent="0.25">
      <c r="A1054" t="str">
        <f>IF(RawData!B1051&lt;&gt;"",RawData!B1051&amp;", "&amp;RawData!C1051&amp;" - "&amp;RawData!A1051,"")</f>
        <v/>
      </c>
      <c r="B1054" t="str">
        <f t="shared" si="17"/>
        <v/>
      </c>
    </row>
    <row r="1055" spans="1:2" x14ac:dyDescent="0.25">
      <c r="A1055" t="str">
        <f>IF(RawData!B1052&lt;&gt;"",RawData!B1052&amp;", "&amp;RawData!C1052&amp;" - "&amp;RawData!A1052,"")</f>
        <v/>
      </c>
      <c r="B1055" t="str">
        <f t="shared" si="17"/>
        <v/>
      </c>
    </row>
    <row r="1056" spans="1:2" x14ac:dyDescent="0.25">
      <c r="A1056" t="str">
        <f>IF(RawData!B1053&lt;&gt;"",RawData!B1053&amp;", "&amp;RawData!C1053&amp;" - "&amp;RawData!A1053,"")</f>
        <v/>
      </c>
      <c r="B1056" t="str">
        <f t="shared" si="17"/>
        <v/>
      </c>
    </row>
    <row r="1057" spans="1:2" x14ac:dyDescent="0.25">
      <c r="A1057" t="str">
        <f>IF(RawData!B1054&lt;&gt;"",RawData!B1054&amp;", "&amp;RawData!C1054&amp;" - "&amp;RawData!A1054,"")</f>
        <v/>
      </c>
      <c r="B1057" t="str">
        <f t="shared" si="17"/>
        <v/>
      </c>
    </row>
    <row r="1058" spans="1:2" x14ac:dyDescent="0.25">
      <c r="A1058" t="str">
        <f>IF(RawData!B1055&lt;&gt;"",RawData!B1055&amp;", "&amp;RawData!C1055&amp;" - "&amp;RawData!A1055,"")</f>
        <v/>
      </c>
      <c r="B1058" t="str">
        <f t="shared" si="17"/>
        <v/>
      </c>
    </row>
    <row r="1059" spans="1:2" x14ac:dyDescent="0.25">
      <c r="A1059" t="str">
        <f>IF(RawData!B1056&lt;&gt;"",RawData!B1056&amp;", "&amp;RawData!C1056&amp;" - "&amp;RawData!A1056,"")</f>
        <v/>
      </c>
      <c r="B1059" t="str">
        <f t="shared" si="17"/>
        <v/>
      </c>
    </row>
    <row r="1060" spans="1:2" x14ac:dyDescent="0.25">
      <c r="A1060" t="str">
        <f>IF(RawData!B1057&lt;&gt;"",RawData!B1057&amp;", "&amp;RawData!C1057&amp;" - "&amp;RawData!A1057,"")</f>
        <v/>
      </c>
      <c r="B1060" t="str">
        <f t="shared" si="17"/>
        <v/>
      </c>
    </row>
    <row r="1061" spans="1:2" x14ac:dyDescent="0.25">
      <c r="A1061" t="str">
        <f>IF(RawData!B1058&lt;&gt;"",RawData!B1058&amp;", "&amp;RawData!C1058&amp;" - "&amp;RawData!A1058,"")</f>
        <v/>
      </c>
      <c r="B1061" t="str">
        <f t="shared" si="17"/>
        <v/>
      </c>
    </row>
    <row r="1062" spans="1:2" x14ac:dyDescent="0.25">
      <c r="A1062" t="str">
        <f>IF(RawData!B1059&lt;&gt;"",RawData!B1059&amp;", "&amp;RawData!C1059&amp;" - "&amp;RawData!A1059,"")</f>
        <v/>
      </c>
      <c r="B1062" t="str">
        <f t="shared" si="17"/>
        <v/>
      </c>
    </row>
    <row r="1063" spans="1:2" x14ac:dyDescent="0.25">
      <c r="A1063" t="str">
        <f>IF(RawData!B1060&lt;&gt;"",RawData!B1060&amp;", "&amp;RawData!C1060&amp;" - "&amp;RawData!A1060,"")</f>
        <v/>
      </c>
      <c r="B1063" t="str">
        <f t="shared" si="17"/>
        <v/>
      </c>
    </row>
    <row r="1064" spans="1:2" x14ac:dyDescent="0.25">
      <c r="A1064" t="str">
        <f>IF(RawData!B1061&lt;&gt;"",RawData!B1061&amp;", "&amp;RawData!C1061&amp;" - "&amp;RawData!A1061,"")</f>
        <v/>
      </c>
      <c r="B1064" t="str">
        <f t="shared" si="17"/>
        <v/>
      </c>
    </row>
    <row r="1065" spans="1:2" x14ac:dyDescent="0.25">
      <c r="A1065" t="str">
        <f>IF(RawData!B1062&lt;&gt;"",RawData!B1062&amp;", "&amp;RawData!C1062&amp;" - "&amp;RawData!A1062,"")</f>
        <v/>
      </c>
      <c r="B1065" t="str">
        <f t="shared" si="17"/>
        <v/>
      </c>
    </row>
    <row r="1066" spans="1:2" x14ac:dyDescent="0.25">
      <c r="A1066" t="str">
        <f>IF(RawData!B1063&lt;&gt;"",RawData!B1063&amp;", "&amp;RawData!C1063&amp;" - "&amp;RawData!A1063,"")</f>
        <v/>
      </c>
      <c r="B1066" t="str">
        <f t="shared" si="17"/>
        <v/>
      </c>
    </row>
    <row r="1067" spans="1:2" x14ac:dyDescent="0.25">
      <c r="A1067" t="str">
        <f>IF(RawData!B1064&lt;&gt;"",RawData!B1064&amp;", "&amp;RawData!C1064&amp;" - "&amp;RawData!A1064,"")</f>
        <v/>
      </c>
      <c r="B1067" t="str">
        <f t="shared" si="17"/>
        <v/>
      </c>
    </row>
    <row r="1068" spans="1:2" x14ac:dyDescent="0.25">
      <c r="A1068" t="str">
        <f>IF(RawData!B1065&lt;&gt;"",RawData!B1065&amp;", "&amp;RawData!C1065&amp;" - "&amp;RawData!A1065,"")</f>
        <v/>
      </c>
      <c r="B1068" t="str">
        <f t="shared" si="17"/>
        <v/>
      </c>
    </row>
    <row r="1069" spans="1:2" x14ac:dyDescent="0.25">
      <c r="A1069" t="str">
        <f>IF(RawData!B1066&lt;&gt;"",RawData!B1066&amp;", "&amp;RawData!C1066&amp;" - "&amp;RawData!A1066,"")</f>
        <v/>
      </c>
      <c r="B1069" t="str">
        <f t="shared" si="17"/>
        <v/>
      </c>
    </row>
    <row r="1070" spans="1:2" x14ac:dyDescent="0.25">
      <c r="A1070" t="str">
        <f>IF(RawData!B1067&lt;&gt;"",RawData!B1067&amp;", "&amp;RawData!C1067&amp;" - "&amp;RawData!A1067,"")</f>
        <v/>
      </c>
      <c r="B1070" t="str">
        <f t="shared" si="17"/>
        <v/>
      </c>
    </row>
    <row r="1071" spans="1:2" x14ac:dyDescent="0.25">
      <c r="A1071" t="str">
        <f>IF(RawData!B1068&lt;&gt;"",RawData!B1068&amp;", "&amp;RawData!C1068&amp;" - "&amp;RawData!A1068,"")</f>
        <v/>
      </c>
      <c r="B1071" t="str">
        <f t="shared" si="17"/>
        <v/>
      </c>
    </row>
    <row r="1072" spans="1:2" x14ac:dyDescent="0.25">
      <c r="A1072" t="str">
        <f>IF(RawData!B1069&lt;&gt;"",RawData!B1069&amp;", "&amp;RawData!C1069&amp;" - "&amp;RawData!A1069,"")</f>
        <v/>
      </c>
      <c r="B1072" t="str">
        <f t="shared" si="17"/>
        <v/>
      </c>
    </row>
    <row r="1073" spans="1:2" x14ac:dyDescent="0.25">
      <c r="A1073" t="str">
        <f>IF(RawData!B1070&lt;&gt;"",RawData!B1070&amp;", "&amp;RawData!C1070&amp;" - "&amp;RawData!A1070,"")</f>
        <v/>
      </c>
      <c r="B1073" t="str">
        <f t="shared" si="17"/>
        <v/>
      </c>
    </row>
    <row r="1074" spans="1:2" x14ac:dyDescent="0.25">
      <c r="A1074" t="str">
        <f>IF(RawData!B1071&lt;&gt;"",RawData!B1071&amp;", "&amp;RawData!C1071&amp;" - "&amp;RawData!A1071,"")</f>
        <v/>
      </c>
      <c r="B1074" t="str">
        <f t="shared" si="17"/>
        <v/>
      </c>
    </row>
    <row r="1075" spans="1:2" x14ac:dyDescent="0.25">
      <c r="A1075" t="str">
        <f>IF(RawData!B1072&lt;&gt;"",RawData!B1072&amp;", "&amp;RawData!C1072&amp;" - "&amp;RawData!A1072,"")</f>
        <v/>
      </c>
      <c r="B1075" t="str">
        <f t="shared" si="17"/>
        <v/>
      </c>
    </row>
    <row r="1076" spans="1:2" x14ac:dyDescent="0.25">
      <c r="A1076" t="str">
        <f>IF(RawData!B1073&lt;&gt;"",RawData!B1073&amp;", "&amp;RawData!C1073&amp;" - "&amp;RawData!A1073,"")</f>
        <v/>
      </c>
      <c r="B1076" t="str">
        <f t="shared" si="17"/>
        <v/>
      </c>
    </row>
    <row r="1077" spans="1:2" x14ac:dyDescent="0.25">
      <c r="A1077" t="str">
        <f>IF(RawData!B1074&lt;&gt;"",RawData!B1074&amp;", "&amp;RawData!C1074&amp;" - "&amp;RawData!A1074,"")</f>
        <v/>
      </c>
      <c r="B1077" t="str">
        <f t="shared" si="17"/>
        <v/>
      </c>
    </row>
    <row r="1078" spans="1:2" x14ac:dyDescent="0.25">
      <c r="A1078" t="str">
        <f>IF(RawData!B1075&lt;&gt;"",RawData!B1075&amp;", "&amp;RawData!C1075&amp;" - "&amp;RawData!A1075,"")</f>
        <v/>
      </c>
      <c r="B1078" t="str">
        <f t="shared" si="17"/>
        <v/>
      </c>
    </row>
    <row r="1079" spans="1:2" x14ac:dyDescent="0.25">
      <c r="A1079" t="str">
        <f>IF(RawData!B1076&lt;&gt;"",RawData!B1076&amp;", "&amp;RawData!C1076&amp;" - "&amp;RawData!A1076,"")</f>
        <v/>
      </c>
      <c r="B1079" t="str">
        <f t="shared" si="17"/>
        <v/>
      </c>
    </row>
    <row r="1080" spans="1:2" x14ac:dyDescent="0.25">
      <c r="A1080" t="str">
        <f>IF(RawData!B1077&lt;&gt;"",RawData!B1077&amp;", "&amp;RawData!C1077&amp;" - "&amp;RawData!A1077,"")</f>
        <v/>
      </c>
      <c r="B1080" t="str">
        <f t="shared" si="17"/>
        <v/>
      </c>
    </row>
    <row r="1081" spans="1:2" x14ac:dyDescent="0.25">
      <c r="A1081" t="str">
        <f>IF(RawData!B1078&lt;&gt;"",RawData!B1078&amp;", "&amp;RawData!C1078&amp;" - "&amp;RawData!A1078,"")</f>
        <v/>
      </c>
      <c r="B1081" t="str">
        <f t="shared" si="17"/>
        <v/>
      </c>
    </row>
    <row r="1082" spans="1:2" x14ac:dyDescent="0.25">
      <c r="A1082" t="str">
        <f>IF(RawData!B1079&lt;&gt;"",RawData!B1079&amp;", "&amp;RawData!C1079&amp;" - "&amp;RawData!A1079,"")</f>
        <v/>
      </c>
      <c r="B1082" t="str">
        <f t="shared" si="17"/>
        <v/>
      </c>
    </row>
    <row r="1083" spans="1:2" x14ac:dyDescent="0.25">
      <c r="A1083" t="str">
        <f>IF(RawData!B1080&lt;&gt;"",RawData!B1080&amp;", "&amp;RawData!C1080&amp;" - "&amp;RawData!A1080,"")</f>
        <v/>
      </c>
      <c r="B1083" t="str">
        <f t="shared" si="17"/>
        <v/>
      </c>
    </row>
    <row r="1084" spans="1:2" x14ac:dyDescent="0.25">
      <c r="A1084" t="str">
        <f>IF(RawData!B1081&lt;&gt;"",RawData!B1081&amp;", "&amp;RawData!C1081&amp;" - "&amp;RawData!A1081,"")</f>
        <v/>
      </c>
      <c r="B1084" t="str">
        <f t="shared" si="17"/>
        <v/>
      </c>
    </row>
    <row r="1085" spans="1:2" x14ac:dyDescent="0.25">
      <c r="A1085" t="str">
        <f>IF(RawData!B1082&lt;&gt;"",RawData!B1082&amp;", "&amp;RawData!C1082&amp;" - "&amp;RawData!A1082,"")</f>
        <v/>
      </c>
      <c r="B1085" t="str">
        <f t="shared" si="17"/>
        <v/>
      </c>
    </row>
    <row r="1086" spans="1:2" x14ac:dyDescent="0.25">
      <c r="A1086" t="str">
        <f>IF(RawData!B1083&lt;&gt;"",RawData!B1083&amp;", "&amp;RawData!C1083&amp;" - "&amp;RawData!A1083,"")</f>
        <v/>
      </c>
      <c r="B1086" t="str">
        <f t="shared" si="17"/>
        <v/>
      </c>
    </row>
    <row r="1087" spans="1:2" x14ac:dyDescent="0.25">
      <c r="A1087" t="str">
        <f>IF(RawData!B1084&lt;&gt;"",RawData!B1084&amp;", "&amp;RawData!C1084&amp;" - "&amp;RawData!A1084,"")</f>
        <v/>
      </c>
      <c r="B1087" t="str">
        <f t="shared" si="17"/>
        <v/>
      </c>
    </row>
    <row r="1088" spans="1:2" x14ac:dyDescent="0.25">
      <c r="A1088" t="str">
        <f>IF(RawData!B1085&lt;&gt;"",RawData!B1085&amp;", "&amp;RawData!C1085&amp;" - "&amp;RawData!A1085,"")</f>
        <v/>
      </c>
      <c r="B1088" t="str">
        <f t="shared" si="17"/>
        <v/>
      </c>
    </row>
    <row r="1089" spans="1:2" x14ac:dyDescent="0.25">
      <c r="A1089" t="str">
        <f>IF(RawData!B1086&lt;&gt;"",RawData!B1086&amp;", "&amp;RawData!C1086&amp;" - "&amp;RawData!A1086,"")</f>
        <v/>
      </c>
      <c r="B1089" t="str">
        <f t="shared" si="17"/>
        <v/>
      </c>
    </row>
    <row r="1090" spans="1:2" x14ac:dyDescent="0.25">
      <c r="A1090" t="str">
        <f>IF(RawData!B1087&lt;&gt;"",RawData!B1087&amp;", "&amp;RawData!C1087&amp;" - "&amp;RawData!A1087,"")</f>
        <v/>
      </c>
      <c r="B1090" t="str">
        <f t="shared" si="17"/>
        <v/>
      </c>
    </row>
    <row r="1091" spans="1:2" x14ac:dyDescent="0.25">
      <c r="A1091" t="str">
        <f>IF(RawData!B1088&lt;&gt;"",RawData!B1088&amp;", "&amp;RawData!C1088&amp;" - "&amp;RawData!A1088,"")</f>
        <v/>
      </c>
      <c r="B1091" t="str">
        <f t="shared" si="17"/>
        <v/>
      </c>
    </row>
    <row r="1092" spans="1:2" x14ac:dyDescent="0.25">
      <c r="A1092" t="str">
        <f>IF(RawData!B1089&lt;&gt;"",RawData!B1089&amp;", "&amp;RawData!C1089&amp;" - "&amp;RawData!A1089,"")</f>
        <v/>
      </c>
      <c r="B1092" t="str">
        <f t="shared" si="17"/>
        <v/>
      </c>
    </row>
    <row r="1093" spans="1:2" x14ac:dyDescent="0.25">
      <c r="A1093" t="str">
        <f>IF(RawData!B1090&lt;&gt;"",RawData!B1090&amp;", "&amp;RawData!C1090&amp;" - "&amp;RawData!A1090,"")</f>
        <v/>
      </c>
      <c r="B1093" t="str">
        <f t="shared" si="17"/>
        <v/>
      </c>
    </row>
    <row r="1094" spans="1:2" x14ac:dyDescent="0.25">
      <c r="A1094" t="str">
        <f>IF(RawData!B1091&lt;&gt;"",RawData!B1091&amp;", "&amp;RawData!C1091&amp;" - "&amp;RawData!A1091,"")</f>
        <v/>
      </c>
      <c r="B1094" t="str">
        <f t="shared" si="17"/>
        <v/>
      </c>
    </row>
    <row r="1095" spans="1:2" x14ac:dyDescent="0.25">
      <c r="A1095" t="str">
        <f>IF(RawData!B1092&lt;&gt;"",RawData!B1092&amp;", "&amp;RawData!C1092&amp;" - "&amp;RawData!A1092,"")</f>
        <v/>
      </c>
      <c r="B1095" t="str">
        <f t="shared" ref="B1095:B1158" si="18">IF(A1095&lt;&gt;"",B1094+1,"")</f>
        <v/>
      </c>
    </row>
    <row r="1096" spans="1:2" x14ac:dyDescent="0.25">
      <c r="A1096" t="str">
        <f>IF(RawData!B1093&lt;&gt;"",RawData!B1093&amp;", "&amp;RawData!C1093&amp;" - "&amp;RawData!A1093,"")</f>
        <v/>
      </c>
      <c r="B1096" t="str">
        <f t="shared" si="18"/>
        <v/>
      </c>
    </row>
    <row r="1097" spans="1:2" x14ac:dyDescent="0.25">
      <c r="A1097" t="str">
        <f>IF(RawData!B1094&lt;&gt;"",RawData!B1094&amp;", "&amp;RawData!C1094&amp;" - "&amp;RawData!A1094,"")</f>
        <v/>
      </c>
      <c r="B1097" t="str">
        <f t="shared" si="18"/>
        <v/>
      </c>
    </row>
    <row r="1098" spans="1:2" x14ac:dyDescent="0.25">
      <c r="A1098" t="str">
        <f>IF(RawData!B1095&lt;&gt;"",RawData!B1095&amp;", "&amp;RawData!C1095&amp;" - "&amp;RawData!A1095,"")</f>
        <v/>
      </c>
      <c r="B1098" t="str">
        <f t="shared" si="18"/>
        <v/>
      </c>
    </row>
    <row r="1099" spans="1:2" x14ac:dyDescent="0.25">
      <c r="A1099" t="str">
        <f>IF(RawData!B1096&lt;&gt;"",RawData!B1096&amp;", "&amp;RawData!C1096&amp;" - "&amp;RawData!A1096,"")</f>
        <v/>
      </c>
      <c r="B1099" t="str">
        <f t="shared" si="18"/>
        <v/>
      </c>
    </row>
    <row r="1100" spans="1:2" x14ac:dyDescent="0.25">
      <c r="A1100" t="str">
        <f>IF(RawData!B1097&lt;&gt;"",RawData!B1097&amp;", "&amp;RawData!C1097&amp;" - "&amp;RawData!A1097,"")</f>
        <v/>
      </c>
      <c r="B1100" t="str">
        <f t="shared" si="18"/>
        <v/>
      </c>
    </row>
    <row r="1101" spans="1:2" x14ac:dyDescent="0.25">
      <c r="A1101" t="str">
        <f>IF(RawData!B1098&lt;&gt;"",RawData!B1098&amp;", "&amp;RawData!C1098&amp;" - "&amp;RawData!A1098,"")</f>
        <v/>
      </c>
      <c r="B1101" t="str">
        <f t="shared" si="18"/>
        <v/>
      </c>
    </row>
    <row r="1102" spans="1:2" x14ac:dyDescent="0.25">
      <c r="A1102" t="str">
        <f>IF(RawData!B1099&lt;&gt;"",RawData!B1099&amp;", "&amp;RawData!C1099&amp;" - "&amp;RawData!A1099,"")</f>
        <v/>
      </c>
      <c r="B1102" t="str">
        <f t="shared" si="18"/>
        <v/>
      </c>
    </row>
    <row r="1103" spans="1:2" x14ac:dyDescent="0.25">
      <c r="A1103" t="str">
        <f>IF(RawData!B1100&lt;&gt;"",RawData!B1100&amp;", "&amp;RawData!C1100&amp;" - "&amp;RawData!A1100,"")</f>
        <v/>
      </c>
      <c r="B1103" t="str">
        <f t="shared" si="18"/>
        <v/>
      </c>
    </row>
    <row r="1104" spans="1:2" x14ac:dyDescent="0.25">
      <c r="A1104" t="str">
        <f>IF(RawData!B1101&lt;&gt;"",RawData!B1101&amp;", "&amp;RawData!C1101&amp;" - "&amp;RawData!A1101,"")</f>
        <v/>
      </c>
      <c r="B1104" t="str">
        <f t="shared" si="18"/>
        <v/>
      </c>
    </row>
    <row r="1105" spans="1:2" x14ac:dyDescent="0.25">
      <c r="A1105" t="str">
        <f>IF(RawData!B1102&lt;&gt;"",RawData!B1102&amp;", "&amp;RawData!C1102&amp;" - "&amp;RawData!A1102,"")</f>
        <v/>
      </c>
      <c r="B1105" t="str">
        <f t="shared" si="18"/>
        <v/>
      </c>
    </row>
    <row r="1106" spans="1:2" x14ac:dyDescent="0.25">
      <c r="A1106" t="str">
        <f>IF(RawData!B1103&lt;&gt;"",RawData!B1103&amp;", "&amp;RawData!C1103&amp;" - "&amp;RawData!A1103,"")</f>
        <v/>
      </c>
      <c r="B1106" t="str">
        <f t="shared" si="18"/>
        <v/>
      </c>
    </row>
    <row r="1107" spans="1:2" x14ac:dyDescent="0.25">
      <c r="A1107" t="str">
        <f>IF(RawData!B1104&lt;&gt;"",RawData!B1104&amp;", "&amp;RawData!C1104&amp;" - "&amp;RawData!A1104,"")</f>
        <v/>
      </c>
      <c r="B1107" t="str">
        <f t="shared" si="18"/>
        <v/>
      </c>
    </row>
    <row r="1108" spans="1:2" x14ac:dyDescent="0.25">
      <c r="A1108" t="str">
        <f>IF(RawData!B1105&lt;&gt;"",RawData!B1105&amp;", "&amp;RawData!C1105&amp;" - "&amp;RawData!A1105,"")</f>
        <v/>
      </c>
      <c r="B1108" t="str">
        <f t="shared" si="18"/>
        <v/>
      </c>
    </row>
    <row r="1109" spans="1:2" x14ac:dyDescent="0.25">
      <c r="A1109" t="str">
        <f>IF(RawData!B1106&lt;&gt;"",RawData!B1106&amp;", "&amp;RawData!C1106&amp;" - "&amp;RawData!A1106,"")</f>
        <v/>
      </c>
      <c r="B1109" t="str">
        <f t="shared" si="18"/>
        <v/>
      </c>
    </row>
    <row r="1110" spans="1:2" x14ac:dyDescent="0.25">
      <c r="A1110" t="str">
        <f>IF(RawData!B1107&lt;&gt;"",RawData!B1107&amp;", "&amp;RawData!C1107&amp;" - "&amp;RawData!A1107,"")</f>
        <v/>
      </c>
      <c r="B1110" t="str">
        <f t="shared" si="18"/>
        <v/>
      </c>
    </row>
    <row r="1111" spans="1:2" x14ac:dyDescent="0.25">
      <c r="A1111" t="str">
        <f>IF(RawData!B1108&lt;&gt;"",RawData!B1108&amp;", "&amp;RawData!C1108&amp;" - "&amp;RawData!A1108,"")</f>
        <v/>
      </c>
      <c r="B1111" t="str">
        <f t="shared" si="18"/>
        <v/>
      </c>
    </row>
    <row r="1112" spans="1:2" x14ac:dyDescent="0.25">
      <c r="A1112" t="str">
        <f>IF(RawData!B1109&lt;&gt;"",RawData!B1109&amp;", "&amp;RawData!C1109&amp;" - "&amp;RawData!A1109,"")</f>
        <v/>
      </c>
      <c r="B1112" t="str">
        <f t="shared" si="18"/>
        <v/>
      </c>
    </row>
    <row r="1113" spans="1:2" x14ac:dyDescent="0.25">
      <c r="A1113" t="str">
        <f>IF(RawData!B1110&lt;&gt;"",RawData!B1110&amp;", "&amp;RawData!C1110&amp;" - "&amp;RawData!A1110,"")</f>
        <v/>
      </c>
      <c r="B1113" t="str">
        <f t="shared" si="18"/>
        <v/>
      </c>
    </row>
    <row r="1114" spans="1:2" x14ac:dyDescent="0.25">
      <c r="A1114" t="str">
        <f>IF(RawData!B1111&lt;&gt;"",RawData!B1111&amp;", "&amp;RawData!C1111&amp;" - "&amp;RawData!A1111,"")</f>
        <v/>
      </c>
      <c r="B1114" t="str">
        <f t="shared" si="18"/>
        <v/>
      </c>
    </row>
    <row r="1115" spans="1:2" x14ac:dyDescent="0.25">
      <c r="A1115" t="str">
        <f>IF(RawData!B1112&lt;&gt;"",RawData!B1112&amp;", "&amp;RawData!C1112&amp;" - "&amp;RawData!A1112,"")</f>
        <v/>
      </c>
      <c r="B1115" t="str">
        <f t="shared" si="18"/>
        <v/>
      </c>
    </row>
    <row r="1116" spans="1:2" x14ac:dyDescent="0.25">
      <c r="A1116" t="str">
        <f>IF(RawData!B1113&lt;&gt;"",RawData!B1113&amp;", "&amp;RawData!C1113&amp;" - "&amp;RawData!A1113,"")</f>
        <v/>
      </c>
      <c r="B1116" t="str">
        <f t="shared" si="18"/>
        <v/>
      </c>
    </row>
    <row r="1117" spans="1:2" x14ac:dyDescent="0.25">
      <c r="A1117" t="str">
        <f>IF(RawData!B1114&lt;&gt;"",RawData!B1114&amp;", "&amp;RawData!C1114&amp;" - "&amp;RawData!A1114,"")</f>
        <v/>
      </c>
      <c r="B1117" t="str">
        <f t="shared" si="18"/>
        <v/>
      </c>
    </row>
    <row r="1118" spans="1:2" x14ac:dyDescent="0.25">
      <c r="A1118" t="str">
        <f>IF(RawData!B1115&lt;&gt;"",RawData!B1115&amp;", "&amp;RawData!C1115&amp;" - "&amp;RawData!A1115,"")</f>
        <v/>
      </c>
      <c r="B1118" t="str">
        <f t="shared" si="18"/>
        <v/>
      </c>
    </row>
    <row r="1119" spans="1:2" x14ac:dyDescent="0.25">
      <c r="A1119" t="str">
        <f>IF(RawData!B1116&lt;&gt;"",RawData!B1116&amp;", "&amp;RawData!C1116&amp;" - "&amp;RawData!A1116,"")</f>
        <v/>
      </c>
      <c r="B1119" t="str">
        <f t="shared" si="18"/>
        <v/>
      </c>
    </row>
    <row r="1120" spans="1:2" x14ac:dyDescent="0.25">
      <c r="A1120" t="str">
        <f>IF(RawData!B1117&lt;&gt;"",RawData!B1117&amp;", "&amp;RawData!C1117&amp;" - "&amp;RawData!A1117,"")</f>
        <v/>
      </c>
      <c r="B1120" t="str">
        <f t="shared" si="18"/>
        <v/>
      </c>
    </row>
    <row r="1121" spans="1:2" x14ac:dyDescent="0.25">
      <c r="A1121" t="str">
        <f>IF(RawData!B1118&lt;&gt;"",RawData!B1118&amp;", "&amp;RawData!C1118&amp;" - "&amp;RawData!A1118,"")</f>
        <v/>
      </c>
      <c r="B1121" t="str">
        <f t="shared" si="18"/>
        <v/>
      </c>
    </row>
    <row r="1122" spans="1:2" x14ac:dyDescent="0.25">
      <c r="A1122" t="str">
        <f>IF(RawData!B1119&lt;&gt;"",RawData!B1119&amp;", "&amp;RawData!C1119&amp;" - "&amp;RawData!A1119,"")</f>
        <v/>
      </c>
      <c r="B1122" t="str">
        <f t="shared" si="18"/>
        <v/>
      </c>
    </row>
    <row r="1123" spans="1:2" x14ac:dyDescent="0.25">
      <c r="A1123" t="str">
        <f>IF(RawData!B1120&lt;&gt;"",RawData!B1120&amp;", "&amp;RawData!C1120&amp;" - "&amp;RawData!A1120,"")</f>
        <v/>
      </c>
      <c r="B1123" t="str">
        <f t="shared" si="18"/>
        <v/>
      </c>
    </row>
    <row r="1124" spans="1:2" x14ac:dyDescent="0.25">
      <c r="A1124" t="str">
        <f>IF(RawData!B1121&lt;&gt;"",RawData!B1121&amp;", "&amp;RawData!C1121&amp;" - "&amp;RawData!A1121,"")</f>
        <v/>
      </c>
      <c r="B1124" t="str">
        <f t="shared" si="18"/>
        <v/>
      </c>
    </row>
    <row r="1125" spans="1:2" x14ac:dyDescent="0.25">
      <c r="A1125" t="str">
        <f>IF(RawData!B1122&lt;&gt;"",RawData!B1122&amp;", "&amp;RawData!C1122&amp;" - "&amp;RawData!A1122,"")</f>
        <v/>
      </c>
      <c r="B1125" t="str">
        <f t="shared" si="18"/>
        <v/>
      </c>
    </row>
    <row r="1126" spans="1:2" x14ac:dyDescent="0.25">
      <c r="A1126" t="str">
        <f>IF(RawData!B1123&lt;&gt;"",RawData!B1123&amp;", "&amp;RawData!C1123&amp;" - "&amp;RawData!A1123,"")</f>
        <v/>
      </c>
      <c r="B1126" t="str">
        <f t="shared" si="18"/>
        <v/>
      </c>
    </row>
    <row r="1127" spans="1:2" x14ac:dyDescent="0.25">
      <c r="A1127" t="str">
        <f>IF(RawData!B1124&lt;&gt;"",RawData!B1124&amp;", "&amp;RawData!C1124&amp;" - "&amp;RawData!A1124,"")</f>
        <v/>
      </c>
      <c r="B1127" t="str">
        <f t="shared" si="18"/>
        <v/>
      </c>
    </row>
    <row r="1128" spans="1:2" x14ac:dyDescent="0.25">
      <c r="A1128" t="str">
        <f>IF(RawData!B1125&lt;&gt;"",RawData!B1125&amp;", "&amp;RawData!C1125&amp;" - "&amp;RawData!A1125,"")</f>
        <v/>
      </c>
      <c r="B1128" t="str">
        <f t="shared" si="18"/>
        <v/>
      </c>
    </row>
    <row r="1129" spans="1:2" x14ac:dyDescent="0.25">
      <c r="A1129" t="str">
        <f>IF(RawData!B1126&lt;&gt;"",RawData!B1126&amp;", "&amp;RawData!C1126&amp;" - "&amp;RawData!A1126,"")</f>
        <v/>
      </c>
      <c r="B1129" t="str">
        <f t="shared" si="18"/>
        <v/>
      </c>
    </row>
    <row r="1130" spans="1:2" x14ac:dyDescent="0.25">
      <c r="A1130" t="str">
        <f>IF(RawData!B1127&lt;&gt;"",RawData!B1127&amp;", "&amp;RawData!C1127&amp;" - "&amp;RawData!A1127,"")</f>
        <v/>
      </c>
      <c r="B1130" t="str">
        <f t="shared" si="18"/>
        <v/>
      </c>
    </row>
    <row r="1131" spans="1:2" x14ac:dyDescent="0.25">
      <c r="A1131" t="str">
        <f>IF(RawData!B1128&lt;&gt;"",RawData!B1128&amp;", "&amp;RawData!C1128&amp;" - "&amp;RawData!A1128,"")</f>
        <v/>
      </c>
      <c r="B1131" t="str">
        <f t="shared" si="18"/>
        <v/>
      </c>
    </row>
    <row r="1132" spans="1:2" x14ac:dyDescent="0.25">
      <c r="A1132" t="str">
        <f>IF(RawData!B1129&lt;&gt;"",RawData!B1129&amp;", "&amp;RawData!C1129&amp;" - "&amp;RawData!A1129,"")</f>
        <v/>
      </c>
      <c r="B1132" t="str">
        <f t="shared" si="18"/>
        <v/>
      </c>
    </row>
    <row r="1133" spans="1:2" x14ac:dyDescent="0.25">
      <c r="A1133" t="str">
        <f>IF(RawData!B1130&lt;&gt;"",RawData!B1130&amp;", "&amp;RawData!C1130&amp;" - "&amp;RawData!A1130,"")</f>
        <v/>
      </c>
      <c r="B1133" t="str">
        <f t="shared" si="18"/>
        <v/>
      </c>
    </row>
    <row r="1134" spans="1:2" x14ac:dyDescent="0.25">
      <c r="A1134" t="str">
        <f>IF(RawData!B1131&lt;&gt;"",RawData!B1131&amp;", "&amp;RawData!C1131&amp;" - "&amp;RawData!A1131,"")</f>
        <v/>
      </c>
      <c r="B1134" t="str">
        <f t="shared" si="18"/>
        <v/>
      </c>
    </row>
    <row r="1135" spans="1:2" x14ac:dyDescent="0.25">
      <c r="A1135" t="str">
        <f>IF(RawData!B1132&lt;&gt;"",RawData!B1132&amp;", "&amp;RawData!C1132&amp;" - "&amp;RawData!A1132,"")</f>
        <v/>
      </c>
      <c r="B1135" t="str">
        <f t="shared" si="18"/>
        <v/>
      </c>
    </row>
    <row r="1136" spans="1:2" x14ac:dyDescent="0.25">
      <c r="A1136" t="str">
        <f>IF(RawData!B1133&lt;&gt;"",RawData!B1133&amp;", "&amp;RawData!C1133&amp;" - "&amp;RawData!A1133,"")</f>
        <v/>
      </c>
      <c r="B1136" t="str">
        <f t="shared" si="18"/>
        <v/>
      </c>
    </row>
    <row r="1137" spans="1:2" x14ac:dyDescent="0.25">
      <c r="A1137" t="str">
        <f>IF(RawData!B1134&lt;&gt;"",RawData!B1134&amp;", "&amp;RawData!C1134&amp;" - "&amp;RawData!A1134,"")</f>
        <v/>
      </c>
      <c r="B1137" t="str">
        <f t="shared" si="18"/>
        <v/>
      </c>
    </row>
    <row r="1138" spans="1:2" x14ac:dyDescent="0.25">
      <c r="A1138" t="str">
        <f>IF(RawData!B1135&lt;&gt;"",RawData!B1135&amp;", "&amp;RawData!C1135&amp;" - "&amp;RawData!A1135,"")</f>
        <v/>
      </c>
      <c r="B1138" t="str">
        <f t="shared" si="18"/>
        <v/>
      </c>
    </row>
    <row r="1139" spans="1:2" x14ac:dyDescent="0.25">
      <c r="A1139" t="str">
        <f>IF(RawData!B1136&lt;&gt;"",RawData!B1136&amp;", "&amp;RawData!C1136&amp;" - "&amp;RawData!A1136,"")</f>
        <v/>
      </c>
      <c r="B1139" t="str">
        <f t="shared" si="18"/>
        <v/>
      </c>
    </row>
    <row r="1140" spans="1:2" x14ac:dyDescent="0.25">
      <c r="A1140" t="str">
        <f>IF(RawData!B1137&lt;&gt;"",RawData!B1137&amp;", "&amp;RawData!C1137&amp;" - "&amp;RawData!A1137,"")</f>
        <v/>
      </c>
      <c r="B1140" t="str">
        <f t="shared" si="18"/>
        <v/>
      </c>
    </row>
    <row r="1141" spans="1:2" x14ac:dyDescent="0.25">
      <c r="A1141" t="str">
        <f>IF(RawData!B1138&lt;&gt;"",RawData!B1138&amp;", "&amp;RawData!C1138&amp;" - "&amp;RawData!A1138,"")</f>
        <v/>
      </c>
      <c r="B1141" t="str">
        <f t="shared" si="18"/>
        <v/>
      </c>
    </row>
    <row r="1142" spans="1:2" x14ac:dyDescent="0.25">
      <c r="A1142" t="str">
        <f>IF(RawData!B1139&lt;&gt;"",RawData!B1139&amp;", "&amp;RawData!C1139&amp;" - "&amp;RawData!A1139,"")</f>
        <v/>
      </c>
      <c r="B1142" t="str">
        <f t="shared" si="18"/>
        <v/>
      </c>
    </row>
    <row r="1143" spans="1:2" x14ac:dyDescent="0.25">
      <c r="A1143" t="str">
        <f>IF(RawData!B1140&lt;&gt;"",RawData!B1140&amp;", "&amp;RawData!C1140&amp;" - "&amp;RawData!A1140,"")</f>
        <v/>
      </c>
      <c r="B1143" t="str">
        <f t="shared" si="18"/>
        <v/>
      </c>
    </row>
    <row r="1144" spans="1:2" x14ac:dyDescent="0.25">
      <c r="A1144" t="str">
        <f>IF(RawData!B1141&lt;&gt;"",RawData!B1141&amp;", "&amp;RawData!C1141&amp;" - "&amp;RawData!A1141,"")</f>
        <v/>
      </c>
      <c r="B1144" t="str">
        <f t="shared" si="18"/>
        <v/>
      </c>
    </row>
    <row r="1145" spans="1:2" x14ac:dyDescent="0.25">
      <c r="A1145" t="str">
        <f>IF(RawData!B1142&lt;&gt;"",RawData!B1142&amp;", "&amp;RawData!C1142&amp;" - "&amp;RawData!A1142,"")</f>
        <v/>
      </c>
      <c r="B1145" t="str">
        <f t="shared" si="18"/>
        <v/>
      </c>
    </row>
    <row r="1146" spans="1:2" x14ac:dyDescent="0.25">
      <c r="A1146" t="str">
        <f>IF(RawData!B1143&lt;&gt;"",RawData!B1143&amp;", "&amp;RawData!C1143&amp;" - "&amp;RawData!A1143,"")</f>
        <v/>
      </c>
      <c r="B1146" t="str">
        <f t="shared" si="18"/>
        <v/>
      </c>
    </row>
    <row r="1147" spans="1:2" x14ac:dyDescent="0.25">
      <c r="A1147" t="str">
        <f>IF(RawData!B1144&lt;&gt;"",RawData!B1144&amp;", "&amp;RawData!C1144&amp;" - "&amp;RawData!A1144,"")</f>
        <v/>
      </c>
      <c r="B1147" t="str">
        <f t="shared" si="18"/>
        <v/>
      </c>
    </row>
    <row r="1148" spans="1:2" x14ac:dyDescent="0.25">
      <c r="A1148" t="str">
        <f>IF(RawData!B1145&lt;&gt;"",RawData!B1145&amp;", "&amp;RawData!C1145&amp;" - "&amp;RawData!A1145,"")</f>
        <v/>
      </c>
      <c r="B1148" t="str">
        <f t="shared" si="18"/>
        <v/>
      </c>
    </row>
    <row r="1149" spans="1:2" x14ac:dyDescent="0.25">
      <c r="A1149" t="str">
        <f>IF(RawData!B1146&lt;&gt;"",RawData!B1146&amp;", "&amp;RawData!C1146&amp;" - "&amp;RawData!A1146,"")</f>
        <v/>
      </c>
      <c r="B1149" t="str">
        <f t="shared" si="18"/>
        <v/>
      </c>
    </row>
    <row r="1150" spans="1:2" x14ac:dyDescent="0.25">
      <c r="A1150" t="str">
        <f>IF(RawData!B1147&lt;&gt;"",RawData!B1147&amp;", "&amp;RawData!C1147&amp;" - "&amp;RawData!A1147,"")</f>
        <v/>
      </c>
      <c r="B1150" t="str">
        <f t="shared" si="18"/>
        <v/>
      </c>
    </row>
    <row r="1151" spans="1:2" x14ac:dyDescent="0.25">
      <c r="A1151" t="str">
        <f>IF(RawData!B1148&lt;&gt;"",RawData!B1148&amp;", "&amp;RawData!C1148&amp;" - "&amp;RawData!A1148,"")</f>
        <v/>
      </c>
      <c r="B1151" t="str">
        <f t="shared" si="18"/>
        <v/>
      </c>
    </row>
    <row r="1152" spans="1:2" x14ac:dyDescent="0.25">
      <c r="A1152" t="str">
        <f>IF(RawData!B1149&lt;&gt;"",RawData!B1149&amp;", "&amp;RawData!C1149&amp;" - "&amp;RawData!A1149,"")</f>
        <v/>
      </c>
      <c r="B1152" t="str">
        <f t="shared" si="18"/>
        <v/>
      </c>
    </row>
    <row r="1153" spans="1:2" x14ac:dyDescent="0.25">
      <c r="A1153" t="str">
        <f>IF(RawData!B1150&lt;&gt;"",RawData!B1150&amp;", "&amp;RawData!C1150&amp;" - "&amp;RawData!A1150,"")</f>
        <v/>
      </c>
      <c r="B1153" t="str">
        <f t="shared" si="18"/>
        <v/>
      </c>
    </row>
    <row r="1154" spans="1:2" x14ac:dyDescent="0.25">
      <c r="A1154" t="str">
        <f>IF(RawData!B1151&lt;&gt;"",RawData!B1151&amp;", "&amp;RawData!C1151&amp;" - "&amp;RawData!A1151,"")</f>
        <v/>
      </c>
      <c r="B1154" t="str">
        <f t="shared" si="18"/>
        <v/>
      </c>
    </row>
    <row r="1155" spans="1:2" x14ac:dyDescent="0.25">
      <c r="A1155" t="str">
        <f>IF(RawData!B1152&lt;&gt;"",RawData!B1152&amp;", "&amp;RawData!C1152&amp;" - "&amp;RawData!A1152,"")</f>
        <v/>
      </c>
      <c r="B1155" t="str">
        <f t="shared" si="18"/>
        <v/>
      </c>
    </row>
    <row r="1156" spans="1:2" x14ac:dyDescent="0.25">
      <c r="A1156" t="str">
        <f>IF(RawData!B1153&lt;&gt;"",RawData!B1153&amp;", "&amp;RawData!C1153&amp;" - "&amp;RawData!A1153,"")</f>
        <v/>
      </c>
      <c r="B1156" t="str">
        <f t="shared" si="18"/>
        <v/>
      </c>
    </row>
    <row r="1157" spans="1:2" x14ac:dyDescent="0.25">
      <c r="A1157" t="str">
        <f>IF(RawData!B1154&lt;&gt;"",RawData!B1154&amp;", "&amp;RawData!C1154&amp;" - "&amp;RawData!A1154,"")</f>
        <v/>
      </c>
      <c r="B1157" t="str">
        <f t="shared" si="18"/>
        <v/>
      </c>
    </row>
    <row r="1158" spans="1:2" x14ac:dyDescent="0.25">
      <c r="A1158" t="str">
        <f>IF(RawData!B1155&lt;&gt;"",RawData!B1155&amp;", "&amp;RawData!C1155&amp;" - "&amp;RawData!A1155,"")</f>
        <v/>
      </c>
      <c r="B1158" t="str">
        <f t="shared" si="18"/>
        <v/>
      </c>
    </row>
    <row r="1159" spans="1:2" x14ac:dyDescent="0.25">
      <c r="A1159" t="str">
        <f>IF(RawData!B1156&lt;&gt;"",RawData!B1156&amp;", "&amp;RawData!C1156&amp;" - "&amp;RawData!A1156,"")</f>
        <v/>
      </c>
      <c r="B1159" t="str">
        <f t="shared" ref="B1159:B1222" si="19">IF(A1159&lt;&gt;"",B1158+1,"")</f>
        <v/>
      </c>
    </row>
    <row r="1160" spans="1:2" x14ac:dyDescent="0.25">
      <c r="A1160" t="str">
        <f>IF(RawData!B1157&lt;&gt;"",RawData!B1157&amp;", "&amp;RawData!C1157&amp;" - "&amp;RawData!A1157,"")</f>
        <v/>
      </c>
      <c r="B1160" t="str">
        <f t="shared" si="19"/>
        <v/>
      </c>
    </row>
    <row r="1161" spans="1:2" x14ac:dyDescent="0.25">
      <c r="A1161" t="str">
        <f>IF(RawData!B1158&lt;&gt;"",RawData!B1158&amp;", "&amp;RawData!C1158&amp;" - "&amp;RawData!A1158,"")</f>
        <v/>
      </c>
      <c r="B1161" t="str">
        <f t="shared" si="19"/>
        <v/>
      </c>
    </row>
    <row r="1162" spans="1:2" x14ac:dyDescent="0.25">
      <c r="A1162" t="str">
        <f>IF(RawData!B1159&lt;&gt;"",RawData!B1159&amp;", "&amp;RawData!C1159&amp;" - "&amp;RawData!A1159,"")</f>
        <v/>
      </c>
      <c r="B1162" t="str">
        <f t="shared" si="19"/>
        <v/>
      </c>
    </row>
    <row r="1163" spans="1:2" x14ac:dyDescent="0.25">
      <c r="A1163" t="str">
        <f>IF(RawData!B1160&lt;&gt;"",RawData!B1160&amp;", "&amp;RawData!C1160&amp;" - "&amp;RawData!A1160,"")</f>
        <v/>
      </c>
      <c r="B1163" t="str">
        <f t="shared" si="19"/>
        <v/>
      </c>
    </row>
    <row r="1164" spans="1:2" x14ac:dyDescent="0.25">
      <c r="A1164" t="str">
        <f>IF(RawData!B1161&lt;&gt;"",RawData!B1161&amp;", "&amp;RawData!C1161&amp;" - "&amp;RawData!A1161,"")</f>
        <v/>
      </c>
      <c r="B1164" t="str">
        <f t="shared" si="19"/>
        <v/>
      </c>
    </row>
    <row r="1165" spans="1:2" x14ac:dyDescent="0.25">
      <c r="A1165" t="str">
        <f>IF(RawData!B1162&lt;&gt;"",RawData!B1162&amp;", "&amp;RawData!C1162&amp;" - "&amp;RawData!A1162,"")</f>
        <v/>
      </c>
      <c r="B1165" t="str">
        <f t="shared" si="19"/>
        <v/>
      </c>
    </row>
    <row r="1166" spans="1:2" x14ac:dyDescent="0.25">
      <c r="A1166" t="str">
        <f>IF(RawData!B1163&lt;&gt;"",RawData!B1163&amp;", "&amp;RawData!C1163&amp;" - "&amp;RawData!A1163,"")</f>
        <v/>
      </c>
      <c r="B1166" t="str">
        <f t="shared" si="19"/>
        <v/>
      </c>
    </row>
    <row r="1167" spans="1:2" x14ac:dyDescent="0.25">
      <c r="A1167" t="str">
        <f>IF(RawData!B1164&lt;&gt;"",RawData!B1164&amp;", "&amp;RawData!C1164&amp;" - "&amp;RawData!A1164,"")</f>
        <v/>
      </c>
      <c r="B1167" t="str">
        <f t="shared" si="19"/>
        <v/>
      </c>
    </row>
    <row r="1168" spans="1:2" x14ac:dyDescent="0.25">
      <c r="A1168" t="str">
        <f>IF(RawData!B1165&lt;&gt;"",RawData!B1165&amp;", "&amp;RawData!C1165&amp;" - "&amp;RawData!A1165,"")</f>
        <v/>
      </c>
      <c r="B1168" t="str">
        <f t="shared" si="19"/>
        <v/>
      </c>
    </row>
    <row r="1169" spans="1:2" x14ac:dyDescent="0.25">
      <c r="A1169" t="str">
        <f>IF(RawData!B1166&lt;&gt;"",RawData!B1166&amp;", "&amp;RawData!C1166&amp;" - "&amp;RawData!A1166,"")</f>
        <v/>
      </c>
      <c r="B1169" t="str">
        <f t="shared" si="19"/>
        <v/>
      </c>
    </row>
    <row r="1170" spans="1:2" x14ac:dyDescent="0.25">
      <c r="A1170" t="str">
        <f>IF(RawData!B1167&lt;&gt;"",RawData!B1167&amp;", "&amp;RawData!C1167&amp;" - "&amp;RawData!A1167,"")</f>
        <v/>
      </c>
      <c r="B1170" t="str">
        <f t="shared" si="19"/>
        <v/>
      </c>
    </row>
    <row r="1171" spans="1:2" x14ac:dyDescent="0.25">
      <c r="A1171" t="str">
        <f>IF(RawData!B1168&lt;&gt;"",RawData!B1168&amp;", "&amp;RawData!C1168&amp;" - "&amp;RawData!A1168,"")</f>
        <v/>
      </c>
      <c r="B1171" t="str">
        <f t="shared" si="19"/>
        <v/>
      </c>
    </row>
    <row r="1172" spans="1:2" x14ac:dyDescent="0.25">
      <c r="A1172" t="str">
        <f>IF(RawData!B1169&lt;&gt;"",RawData!B1169&amp;", "&amp;RawData!C1169&amp;" - "&amp;RawData!A1169,"")</f>
        <v/>
      </c>
      <c r="B1172" t="str">
        <f t="shared" si="19"/>
        <v/>
      </c>
    </row>
    <row r="1173" spans="1:2" x14ac:dyDescent="0.25">
      <c r="A1173" t="str">
        <f>IF(RawData!B1170&lt;&gt;"",RawData!B1170&amp;", "&amp;RawData!C1170&amp;" - "&amp;RawData!A1170,"")</f>
        <v/>
      </c>
      <c r="B1173" t="str">
        <f t="shared" si="19"/>
        <v/>
      </c>
    </row>
    <row r="1174" spans="1:2" x14ac:dyDescent="0.25">
      <c r="A1174" t="str">
        <f>IF(RawData!B1171&lt;&gt;"",RawData!B1171&amp;", "&amp;RawData!C1171&amp;" - "&amp;RawData!A1171,"")</f>
        <v/>
      </c>
      <c r="B1174" t="str">
        <f t="shared" si="19"/>
        <v/>
      </c>
    </row>
    <row r="1175" spans="1:2" x14ac:dyDescent="0.25">
      <c r="A1175" t="str">
        <f>IF(RawData!B1172&lt;&gt;"",RawData!B1172&amp;", "&amp;RawData!C1172&amp;" - "&amp;RawData!A1172,"")</f>
        <v/>
      </c>
      <c r="B1175" t="str">
        <f t="shared" si="19"/>
        <v/>
      </c>
    </row>
    <row r="1176" spans="1:2" x14ac:dyDescent="0.25">
      <c r="A1176" t="str">
        <f>IF(RawData!B1173&lt;&gt;"",RawData!B1173&amp;", "&amp;RawData!C1173&amp;" - "&amp;RawData!A1173,"")</f>
        <v/>
      </c>
      <c r="B1176" t="str">
        <f t="shared" si="19"/>
        <v/>
      </c>
    </row>
    <row r="1177" spans="1:2" x14ac:dyDescent="0.25">
      <c r="A1177" t="str">
        <f>IF(RawData!B1174&lt;&gt;"",RawData!B1174&amp;", "&amp;RawData!C1174&amp;" - "&amp;RawData!A1174,"")</f>
        <v/>
      </c>
      <c r="B1177" t="str">
        <f t="shared" si="19"/>
        <v/>
      </c>
    </row>
    <row r="1178" spans="1:2" x14ac:dyDescent="0.25">
      <c r="A1178" t="str">
        <f>IF(RawData!B1175&lt;&gt;"",RawData!B1175&amp;", "&amp;RawData!C1175&amp;" - "&amp;RawData!A1175,"")</f>
        <v/>
      </c>
      <c r="B1178" t="str">
        <f t="shared" si="19"/>
        <v/>
      </c>
    </row>
    <row r="1179" spans="1:2" x14ac:dyDescent="0.25">
      <c r="A1179" t="str">
        <f>IF(RawData!B1176&lt;&gt;"",RawData!B1176&amp;", "&amp;RawData!C1176&amp;" - "&amp;RawData!A1176,"")</f>
        <v/>
      </c>
      <c r="B1179" t="str">
        <f t="shared" si="19"/>
        <v/>
      </c>
    </row>
    <row r="1180" spans="1:2" x14ac:dyDescent="0.25">
      <c r="A1180" t="str">
        <f>IF(RawData!B1177&lt;&gt;"",RawData!B1177&amp;", "&amp;RawData!C1177&amp;" - "&amp;RawData!A1177,"")</f>
        <v/>
      </c>
      <c r="B1180" t="str">
        <f t="shared" si="19"/>
        <v/>
      </c>
    </row>
    <row r="1181" spans="1:2" x14ac:dyDescent="0.25">
      <c r="A1181" t="str">
        <f>IF(RawData!B1178&lt;&gt;"",RawData!B1178&amp;", "&amp;RawData!C1178&amp;" - "&amp;RawData!A1178,"")</f>
        <v/>
      </c>
      <c r="B1181" t="str">
        <f t="shared" si="19"/>
        <v/>
      </c>
    </row>
    <row r="1182" spans="1:2" x14ac:dyDescent="0.25">
      <c r="A1182" t="str">
        <f>IF(RawData!B1179&lt;&gt;"",RawData!B1179&amp;", "&amp;RawData!C1179&amp;" - "&amp;RawData!A1179,"")</f>
        <v/>
      </c>
      <c r="B1182" t="str">
        <f t="shared" si="19"/>
        <v/>
      </c>
    </row>
    <row r="1183" spans="1:2" x14ac:dyDescent="0.25">
      <c r="A1183" t="str">
        <f>IF(RawData!B1180&lt;&gt;"",RawData!B1180&amp;", "&amp;RawData!C1180&amp;" - "&amp;RawData!A1180,"")</f>
        <v/>
      </c>
      <c r="B1183" t="str">
        <f t="shared" si="19"/>
        <v/>
      </c>
    </row>
    <row r="1184" spans="1:2" x14ac:dyDescent="0.25">
      <c r="A1184" t="str">
        <f>IF(RawData!B1181&lt;&gt;"",RawData!B1181&amp;", "&amp;RawData!C1181&amp;" - "&amp;RawData!A1181,"")</f>
        <v/>
      </c>
      <c r="B1184" t="str">
        <f t="shared" si="19"/>
        <v/>
      </c>
    </row>
    <row r="1185" spans="1:2" x14ac:dyDescent="0.25">
      <c r="A1185" t="str">
        <f>IF(RawData!B1182&lt;&gt;"",RawData!B1182&amp;", "&amp;RawData!C1182&amp;" - "&amp;RawData!A1182,"")</f>
        <v/>
      </c>
      <c r="B1185" t="str">
        <f t="shared" si="19"/>
        <v/>
      </c>
    </row>
    <row r="1186" spans="1:2" x14ac:dyDescent="0.25">
      <c r="A1186" t="str">
        <f>IF(RawData!B1183&lt;&gt;"",RawData!B1183&amp;", "&amp;RawData!C1183&amp;" - "&amp;RawData!A1183,"")</f>
        <v/>
      </c>
      <c r="B1186" t="str">
        <f t="shared" si="19"/>
        <v/>
      </c>
    </row>
    <row r="1187" spans="1:2" x14ac:dyDescent="0.25">
      <c r="A1187" t="str">
        <f>IF(RawData!B1184&lt;&gt;"",RawData!B1184&amp;", "&amp;RawData!C1184&amp;" - "&amp;RawData!A1184,"")</f>
        <v/>
      </c>
      <c r="B1187" t="str">
        <f t="shared" si="19"/>
        <v/>
      </c>
    </row>
    <row r="1188" spans="1:2" x14ac:dyDescent="0.25">
      <c r="A1188" t="str">
        <f>IF(RawData!B1185&lt;&gt;"",RawData!B1185&amp;", "&amp;RawData!C1185&amp;" - "&amp;RawData!A1185,"")</f>
        <v/>
      </c>
      <c r="B1188" t="str">
        <f t="shared" si="19"/>
        <v/>
      </c>
    </row>
    <row r="1189" spans="1:2" x14ac:dyDescent="0.25">
      <c r="A1189" t="str">
        <f>IF(RawData!B1186&lt;&gt;"",RawData!B1186&amp;", "&amp;RawData!C1186&amp;" - "&amp;RawData!A1186,"")</f>
        <v/>
      </c>
      <c r="B1189" t="str">
        <f t="shared" si="19"/>
        <v/>
      </c>
    </row>
    <row r="1190" spans="1:2" x14ac:dyDescent="0.25">
      <c r="A1190" t="str">
        <f>IF(RawData!B1187&lt;&gt;"",RawData!B1187&amp;", "&amp;RawData!C1187&amp;" - "&amp;RawData!A1187,"")</f>
        <v/>
      </c>
      <c r="B1190" t="str">
        <f t="shared" si="19"/>
        <v/>
      </c>
    </row>
    <row r="1191" spans="1:2" x14ac:dyDescent="0.25">
      <c r="A1191" t="str">
        <f>IF(RawData!B1188&lt;&gt;"",RawData!B1188&amp;", "&amp;RawData!C1188&amp;" - "&amp;RawData!A1188,"")</f>
        <v/>
      </c>
      <c r="B1191" t="str">
        <f t="shared" si="19"/>
        <v/>
      </c>
    </row>
    <row r="1192" spans="1:2" x14ac:dyDescent="0.25">
      <c r="A1192" t="str">
        <f>IF(RawData!B1189&lt;&gt;"",RawData!B1189&amp;", "&amp;RawData!C1189&amp;" - "&amp;RawData!A1189,"")</f>
        <v/>
      </c>
      <c r="B1192" t="str">
        <f t="shared" si="19"/>
        <v/>
      </c>
    </row>
    <row r="1193" spans="1:2" x14ac:dyDescent="0.25">
      <c r="A1193" t="str">
        <f>IF(RawData!B1190&lt;&gt;"",RawData!B1190&amp;", "&amp;RawData!C1190&amp;" - "&amp;RawData!A1190,"")</f>
        <v/>
      </c>
      <c r="B1193" t="str">
        <f t="shared" si="19"/>
        <v/>
      </c>
    </row>
    <row r="1194" spans="1:2" x14ac:dyDescent="0.25">
      <c r="A1194" t="str">
        <f>IF(RawData!B1191&lt;&gt;"",RawData!B1191&amp;", "&amp;RawData!C1191&amp;" - "&amp;RawData!A1191,"")</f>
        <v/>
      </c>
      <c r="B1194" t="str">
        <f t="shared" si="19"/>
        <v/>
      </c>
    </row>
    <row r="1195" spans="1:2" x14ac:dyDescent="0.25">
      <c r="A1195" t="str">
        <f>IF(RawData!B1192&lt;&gt;"",RawData!B1192&amp;", "&amp;RawData!C1192&amp;" - "&amp;RawData!A1192,"")</f>
        <v/>
      </c>
      <c r="B1195" t="str">
        <f t="shared" si="19"/>
        <v/>
      </c>
    </row>
    <row r="1196" spans="1:2" x14ac:dyDescent="0.25">
      <c r="A1196" t="str">
        <f>IF(RawData!B1193&lt;&gt;"",RawData!B1193&amp;", "&amp;RawData!C1193&amp;" - "&amp;RawData!A1193,"")</f>
        <v/>
      </c>
      <c r="B1196" t="str">
        <f t="shared" si="19"/>
        <v/>
      </c>
    </row>
    <row r="1197" spans="1:2" x14ac:dyDescent="0.25">
      <c r="A1197" t="str">
        <f>IF(RawData!B1194&lt;&gt;"",RawData!B1194&amp;", "&amp;RawData!C1194&amp;" - "&amp;RawData!A1194,"")</f>
        <v/>
      </c>
      <c r="B1197" t="str">
        <f t="shared" si="19"/>
        <v/>
      </c>
    </row>
    <row r="1198" spans="1:2" x14ac:dyDescent="0.25">
      <c r="A1198" t="str">
        <f>IF(RawData!B1195&lt;&gt;"",RawData!B1195&amp;", "&amp;RawData!C1195&amp;" - "&amp;RawData!A1195,"")</f>
        <v/>
      </c>
      <c r="B1198" t="str">
        <f t="shared" si="19"/>
        <v/>
      </c>
    </row>
    <row r="1199" spans="1:2" x14ac:dyDescent="0.25">
      <c r="A1199" t="str">
        <f>IF(RawData!B1196&lt;&gt;"",RawData!B1196&amp;", "&amp;RawData!C1196&amp;" - "&amp;RawData!A1196,"")</f>
        <v/>
      </c>
      <c r="B1199" t="str">
        <f t="shared" si="19"/>
        <v/>
      </c>
    </row>
    <row r="1200" spans="1:2" x14ac:dyDescent="0.25">
      <c r="A1200" t="str">
        <f>IF(RawData!B1197&lt;&gt;"",RawData!B1197&amp;", "&amp;RawData!C1197&amp;" - "&amp;RawData!A1197,"")</f>
        <v/>
      </c>
      <c r="B1200" t="str">
        <f t="shared" si="19"/>
        <v/>
      </c>
    </row>
    <row r="1201" spans="1:2" x14ac:dyDescent="0.25">
      <c r="A1201" t="str">
        <f>IF(RawData!B1198&lt;&gt;"",RawData!B1198&amp;", "&amp;RawData!C1198&amp;" - "&amp;RawData!A1198,"")</f>
        <v/>
      </c>
      <c r="B1201" t="str">
        <f t="shared" si="19"/>
        <v/>
      </c>
    </row>
    <row r="1202" spans="1:2" x14ac:dyDescent="0.25">
      <c r="A1202" t="str">
        <f>IF(RawData!B1199&lt;&gt;"",RawData!B1199&amp;", "&amp;RawData!C1199&amp;" - "&amp;RawData!A1199,"")</f>
        <v/>
      </c>
      <c r="B1202" t="str">
        <f t="shared" si="19"/>
        <v/>
      </c>
    </row>
    <row r="1203" spans="1:2" x14ac:dyDescent="0.25">
      <c r="A1203" t="str">
        <f>IF(RawData!B1200&lt;&gt;"",RawData!B1200&amp;", "&amp;RawData!C1200&amp;" - "&amp;RawData!A1200,"")</f>
        <v/>
      </c>
      <c r="B1203" t="str">
        <f t="shared" si="19"/>
        <v/>
      </c>
    </row>
    <row r="1204" spans="1:2" x14ac:dyDescent="0.25">
      <c r="A1204" t="str">
        <f>IF(RawData!B1201&lt;&gt;"",RawData!B1201&amp;", "&amp;RawData!C1201&amp;" - "&amp;RawData!A1201,"")</f>
        <v/>
      </c>
      <c r="B1204" t="str">
        <f t="shared" si="19"/>
        <v/>
      </c>
    </row>
    <row r="1205" spans="1:2" x14ac:dyDescent="0.25">
      <c r="A1205" t="str">
        <f>IF(RawData!B1202&lt;&gt;"",RawData!B1202&amp;", "&amp;RawData!C1202&amp;" - "&amp;RawData!A1202,"")</f>
        <v/>
      </c>
      <c r="B1205" t="str">
        <f t="shared" si="19"/>
        <v/>
      </c>
    </row>
    <row r="1206" spans="1:2" x14ac:dyDescent="0.25">
      <c r="A1206" t="str">
        <f>IF(RawData!B1203&lt;&gt;"",RawData!B1203&amp;", "&amp;RawData!C1203&amp;" - "&amp;RawData!A1203,"")</f>
        <v/>
      </c>
      <c r="B1206" t="str">
        <f t="shared" si="19"/>
        <v/>
      </c>
    </row>
    <row r="1207" spans="1:2" x14ac:dyDescent="0.25">
      <c r="A1207" t="str">
        <f>IF(RawData!B1204&lt;&gt;"",RawData!B1204&amp;", "&amp;RawData!C1204&amp;" - "&amp;RawData!A1204,"")</f>
        <v/>
      </c>
      <c r="B1207" t="str">
        <f t="shared" si="19"/>
        <v/>
      </c>
    </row>
    <row r="1208" spans="1:2" x14ac:dyDescent="0.25">
      <c r="A1208" t="str">
        <f>IF(RawData!B1205&lt;&gt;"",RawData!B1205&amp;", "&amp;RawData!C1205&amp;" - "&amp;RawData!A1205,"")</f>
        <v/>
      </c>
      <c r="B1208" t="str">
        <f t="shared" si="19"/>
        <v/>
      </c>
    </row>
    <row r="1209" spans="1:2" x14ac:dyDescent="0.25">
      <c r="A1209" t="str">
        <f>IF(RawData!B1206&lt;&gt;"",RawData!B1206&amp;", "&amp;RawData!C1206&amp;" - "&amp;RawData!A1206,"")</f>
        <v/>
      </c>
      <c r="B1209" t="str">
        <f t="shared" si="19"/>
        <v/>
      </c>
    </row>
    <row r="1210" spans="1:2" x14ac:dyDescent="0.25">
      <c r="A1210" t="str">
        <f>IF(RawData!B1207&lt;&gt;"",RawData!B1207&amp;", "&amp;RawData!C1207&amp;" - "&amp;RawData!A1207,"")</f>
        <v/>
      </c>
      <c r="B1210" t="str">
        <f t="shared" si="19"/>
        <v/>
      </c>
    </row>
    <row r="1211" spans="1:2" x14ac:dyDescent="0.25">
      <c r="A1211" t="str">
        <f>IF(RawData!B1208&lt;&gt;"",RawData!B1208&amp;", "&amp;RawData!C1208&amp;" - "&amp;RawData!A1208,"")</f>
        <v/>
      </c>
      <c r="B1211" t="str">
        <f t="shared" si="19"/>
        <v/>
      </c>
    </row>
    <row r="1212" spans="1:2" x14ac:dyDescent="0.25">
      <c r="A1212" t="str">
        <f>IF(RawData!B1209&lt;&gt;"",RawData!B1209&amp;", "&amp;RawData!C1209&amp;" - "&amp;RawData!A1209,"")</f>
        <v/>
      </c>
      <c r="B1212" t="str">
        <f t="shared" si="19"/>
        <v/>
      </c>
    </row>
    <row r="1213" spans="1:2" x14ac:dyDescent="0.25">
      <c r="A1213" t="str">
        <f>IF(RawData!B1210&lt;&gt;"",RawData!B1210&amp;", "&amp;RawData!C1210&amp;" - "&amp;RawData!A1210,"")</f>
        <v/>
      </c>
      <c r="B1213" t="str">
        <f t="shared" si="19"/>
        <v/>
      </c>
    </row>
    <row r="1214" spans="1:2" x14ac:dyDescent="0.25">
      <c r="A1214" t="str">
        <f>IF(RawData!B1211&lt;&gt;"",RawData!B1211&amp;", "&amp;RawData!C1211&amp;" - "&amp;RawData!A1211,"")</f>
        <v/>
      </c>
      <c r="B1214" t="str">
        <f t="shared" si="19"/>
        <v/>
      </c>
    </row>
    <row r="1215" spans="1:2" x14ac:dyDescent="0.25">
      <c r="A1215" t="str">
        <f>IF(RawData!B1212&lt;&gt;"",RawData!B1212&amp;", "&amp;RawData!C1212&amp;" - "&amp;RawData!A1212,"")</f>
        <v/>
      </c>
      <c r="B1215" t="str">
        <f t="shared" si="19"/>
        <v/>
      </c>
    </row>
    <row r="1216" spans="1:2" x14ac:dyDescent="0.25">
      <c r="A1216" t="str">
        <f>IF(RawData!B1213&lt;&gt;"",RawData!B1213&amp;", "&amp;RawData!C1213&amp;" - "&amp;RawData!A1213,"")</f>
        <v/>
      </c>
      <c r="B1216" t="str">
        <f t="shared" si="19"/>
        <v/>
      </c>
    </row>
    <row r="1217" spans="1:2" x14ac:dyDescent="0.25">
      <c r="A1217" t="str">
        <f>IF(RawData!B1214&lt;&gt;"",RawData!B1214&amp;", "&amp;RawData!C1214&amp;" - "&amp;RawData!A1214,"")</f>
        <v/>
      </c>
      <c r="B1217" t="str">
        <f t="shared" si="19"/>
        <v/>
      </c>
    </row>
    <row r="1218" spans="1:2" x14ac:dyDescent="0.25">
      <c r="A1218" t="str">
        <f>IF(RawData!B1215&lt;&gt;"",RawData!B1215&amp;", "&amp;RawData!C1215&amp;" - "&amp;RawData!A1215,"")</f>
        <v/>
      </c>
      <c r="B1218" t="str">
        <f t="shared" si="19"/>
        <v/>
      </c>
    </row>
    <row r="1219" spans="1:2" x14ac:dyDescent="0.25">
      <c r="A1219" t="str">
        <f>IF(RawData!B1216&lt;&gt;"",RawData!B1216&amp;", "&amp;RawData!C1216&amp;" - "&amp;RawData!A1216,"")</f>
        <v/>
      </c>
      <c r="B1219" t="str">
        <f t="shared" si="19"/>
        <v/>
      </c>
    </row>
    <row r="1220" spans="1:2" x14ac:dyDescent="0.25">
      <c r="A1220" t="str">
        <f>IF(RawData!B1217&lt;&gt;"",RawData!B1217&amp;", "&amp;RawData!C1217&amp;" - "&amp;RawData!A1217,"")</f>
        <v/>
      </c>
      <c r="B1220" t="str">
        <f t="shared" si="19"/>
        <v/>
      </c>
    </row>
    <row r="1221" spans="1:2" x14ac:dyDescent="0.25">
      <c r="A1221" t="str">
        <f>IF(RawData!B1218&lt;&gt;"",RawData!B1218&amp;", "&amp;RawData!C1218&amp;" - "&amp;RawData!A1218,"")</f>
        <v/>
      </c>
      <c r="B1221" t="str">
        <f t="shared" si="19"/>
        <v/>
      </c>
    </row>
    <row r="1222" spans="1:2" x14ac:dyDescent="0.25">
      <c r="A1222" t="str">
        <f>IF(RawData!B1219&lt;&gt;"",RawData!B1219&amp;", "&amp;RawData!C1219&amp;" - "&amp;RawData!A1219,"")</f>
        <v/>
      </c>
      <c r="B1222" t="str">
        <f t="shared" si="19"/>
        <v/>
      </c>
    </row>
    <row r="1223" spans="1:2" x14ac:dyDescent="0.25">
      <c r="A1223" t="str">
        <f>IF(RawData!B1220&lt;&gt;"",RawData!B1220&amp;", "&amp;RawData!C1220&amp;" - "&amp;RawData!A1220,"")</f>
        <v/>
      </c>
      <c r="B1223" t="str">
        <f t="shared" ref="B1223:B1286" si="20">IF(A1223&lt;&gt;"",B1222+1,"")</f>
        <v/>
      </c>
    </row>
    <row r="1224" spans="1:2" x14ac:dyDescent="0.25">
      <c r="A1224" t="str">
        <f>IF(RawData!B1221&lt;&gt;"",RawData!B1221&amp;", "&amp;RawData!C1221&amp;" - "&amp;RawData!A1221,"")</f>
        <v/>
      </c>
      <c r="B1224" t="str">
        <f t="shared" si="20"/>
        <v/>
      </c>
    </row>
    <row r="1225" spans="1:2" x14ac:dyDescent="0.25">
      <c r="A1225" t="str">
        <f>IF(RawData!B1222&lt;&gt;"",RawData!B1222&amp;", "&amp;RawData!C1222&amp;" - "&amp;RawData!A1222,"")</f>
        <v/>
      </c>
      <c r="B1225" t="str">
        <f t="shared" si="20"/>
        <v/>
      </c>
    </row>
    <row r="1226" spans="1:2" x14ac:dyDescent="0.25">
      <c r="A1226" t="str">
        <f>IF(RawData!B1223&lt;&gt;"",RawData!B1223&amp;", "&amp;RawData!C1223&amp;" - "&amp;RawData!A1223,"")</f>
        <v/>
      </c>
      <c r="B1226" t="str">
        <f t="shared" si="20"/>
        <v/>
      </c>
    </row>
    <row r="1227" spans="1:2" x14ac:dyDescent="0.25">
      <c r="A1227" t="str">
        <f>IF(RawData!B1224&lt;&gt;"",RawData!B1224&amp;", "&amp;RawData!C1224&amp;" - "&amp;RawData!A1224,"")</f>
        <v/>
      </c>
      <c r="B1227" t="str">
        <f t="shared" si="20"/>
        <v/>
      </c>
    </row>
    <row r="1228" spans="1:2" x14ac:dyDescent="0.25">
      <c r="A1228" t="str">
        <f>IF(RawData!B1225&lt;&gt;"",RawData!B1225&amp;", "&amp;RawData!C1225&amp;" - "&amp;RawData!A1225,"")</f>
        <v/>
      </c>
      <c r="B1228" t="str">
        <f t="shared" si="20"/>
        <v/>
      </c>
    </row>
    <row r="1229" spans="1:2" x14ac:dyDescent="0.25">
      <c r="A1229" t="str">
        <f>IF(RawData!B1226&lt;&gt;"",RawData!B1226&amp;", "&amp;RawData!C1226&amp;" - "&amp;RawData!A1226,"")</f>
        <v/>
      </c>
      <c r="B1229" t="str">
        <f t="shared" si="20"/>
        <v/>
      </c>
    </row>
    <row r="1230" spans="1:2" x14ac:dyDescent="0.25">
      <c r="A1230" t="str">
        <f>IF(RawData!B1227&lt;&gt;"",RawData!B1227&amp;", "&amp;RawData!C1227&amp;" - "&amp;RawData!A1227,"")</f>
        <v/>
      </c>
      <c r="B1230" t="str">
        <f t="shared" si="20"/>
        <v/>
      </c>
    </row>
    <row r="1231" spans="1:2" x14ac:dyDescent="0.25">
      <c r="A1231" t="str">
        <f>IF(RawData!B1228&lt;&gt;"",RawData!B1228&amp;", "&amp;RawData!C1228&amp;" - "&amp;RawData!A1228,"")</f>
        <v/>
      </c>
      <c r="B1231" t="str">
        <f t="shared" si="20"/>
        <v/>
      </c>
    </row>
    <row r="1232" spans="1:2" x14ac:dyDescent="0.25">
      <c r="A1232" t="str">
        <f>IF(RawData!B1229&lt;&gt;"",RawData!B1229&amp;", "&amp;RawData!C1229&amp;" - "&amp;RawData!A1229,"")</f>
        <v/>
      </c>
      <c r="B1232" t="str">
        <f t="shared" si="20"/>
        <v/>
      </c>
    </row>
    <row r="1233" spans="1:2" x14ac:dyDescent="0.25">
      <c r="A1233" t="str">
        <f>IF(RawData!B1230&lt;&gt;"",RawData!B1230&amp;", "&amp;RawData!C1230&amp;" - "&amp;RawData!A1230,"")</f>
        <v/>
      </c>
      <c r="B1233" t="str">
        <f t="shared" si="20"/>
        <v/>
      </c>
    </row>
    <row r="1234" spans="1:2" x14ac:dyDescent="0.25">
      <c r="A1234" t="str">
        <f>IF(RawData!B1231&lt;&gt;"",RawData!B1231&amp;", "&amp;RawData!C1231&amp;" - "&amp;RawData!A1231,"")</f>
        <v/>
      </c>
      <c r="B1234" t="str">
        <f t="shared" si="20"/>
        <v/>
      </c>
    </row>
    <row r="1235" spans="1:2" x14ac:dyDescent="0.25">
      <c r="A1235" t="str">
        <f>IF(RawData!B1232&lt;&gt;"",RawData!B1232&amp;", "&amp;RawData!C1232&amp;" - "&amp;RawData!A1232,"")</f>
        <v/>
      </c>
      <c r="B1235" t="str">
        <f t="shared" si="20"/>
        <v/>
      </c>
    </row>
    <row r="1236" spans="1:2" x14ac:dyDescent="0.25">
      <c r="A1236" t="str">
        <f>IF(RawData!B1233&lt;&gt;"",RawData!B1233&amp;", "&amp;RawData!C1233&amp;" - "&amp;RawData!A1233,"")</f>
        <v/>
      </c>
      <c r="B1236" t="str">
        <f t="shared" si="20"/>
        <v/>
      </c>
    </row>
    <row r="1237" spans="1:2" x14ac:dyDescent="0.25">
      <c r="A1237" t="str">
        <f>IF(RawData!B1234&lt;&gt;"",RawData!B1234&amp;", "&amp;RawData!C1234&amp;" - "&amp;RawData!A1234,"")</f>
        <v/>
      </c>
      <c r="B1237" t="str">
        <f t="shared" si="20"/>
        <v/>
      </c>
    </row>
    <row r="1238" spans="1:2" x14ac:dyDescent="0.25">
      <c r="A1238" t="str">
        <f>IF(RawData!B1235&lt;&gt;"",RawData!B1235&amp;", "&amp;RawData!C1235&amp;" - "&amp;RawData!A1235,"")</f>
        <v/>
      </c>
      <c r="B1238" t="str">
        <f t="shared" si="20"/>
        <v/>
      </c>
    </row>
    <row r="1239" spans="1:2" x14ac:dyDescent="0.25">
      <c r="A1239" t="str">
        <f>IF(RawData!B1236&lt;&gt;"",RawData!B1236&amp;", "&amp;RawData!C1236&amp;" - "&amp;RawData!A1236,"")</f>
        <v/>
      </c>
      <c r="B1239" t="str">
        <f t="shared" si="20"/>
        <v/>
      </c>
    </row>
    <row r="1240" spans="1:2" x14ac:dyDescent="0.25">
      <c r="A1240" t="str">
        <f>IF(RawData!B1237&lt;&gt;"",RawData!B1237&amp;", "&amp;RawData!C1237&amp;" - "&amp;RawData!A1237,"")</f>
        <v/>
      </c>
      <c r="B1240" t="str">
        <f t="shared" si="20"/>
        <v/>
      </c>
    </row>
    <row r="1241" spans="1:2" x14ac:dyDescent="0.25">
      <c r="A1241" t="str">
        <f>IF(RawData!B1238&lt;&gt;"",RawData!B1238&amp;", "&amp;RawData!C1238&amp;" - "&amp;RawData!A1238,"")</f>
        <v/>
      </c>
      <c r="B1241" t="str">
        <f t="shared" si="20"/>
        <v/>
      </c>
    </row>
    <row r="1242" spans="1:2" x14ac:dyDescent="0.25">
      <c r="A1242" t="str">
        <f>IF(RawData!B1239&lt;&gt;"",RawData!B1239&amp;", "&amp;RawData!C1239&amp;" - "&amp;RawData!A1239,"")</f>
        <v/>
      </c>
      <c r="B1242" t="str">
        <f t="shared" si="20"/>
        <v/>
      </c>
    </row>
    <row r="1243" spans="1:2" x14ac:dyDescent="0.25">
      <c r="A1243" t="str">
        <f>IF(RawData!B1240&lt;&gt;"",RawData!B1240&amp;", "&amp;RawData!C1240&amp;" - "&amp;RawData!A1240,"")</f>
        <v/>
      </c>
      <c r="B1243" t="str">
        <f t="shared" si="20"/>
        <v/>
      </c>
    </row>
    <row r="1244" spans="1:2" x14ac:dyDescent="0.25">
      <c r="A1244" t="str">
        <f>IF(RawData!B1241&lt;&gt;"",RawData!B1241&amp;", "&amp;RawData!C1241&amp;" - "&amp;RawData!A1241,"")</f>
        <v/>
      </c>
      <c r="B1244" t="str">
        <f t="shared" si="20"/>
        <v/>
      </c>
    </row>
    <row r="1245" spans="1:2" x14ac:dyDescent="0.25">
      <c r="A1245" t="str">
        <f>IF(RawData!B1242&lt;&gt;"",RawData!B1242&amp;", "&amp;RawData!C1242&amp;" - "&amp;RawData!A1242,"")</f>
        <v/>
      </c>
      <c r="B1245" t="str">
        <f t="shared" si="20"/>
        <v/>
      </c>
    </row>
    <row r="1246" spans="1:2" x14ac:dyDescent="0.25">
      <c r="A1246" t="str">
        <f>IF(RawData!B1243&lt;&gt;"",RawData!B1243&amp;", "&amp;RawData!C1243&amp;" - "&amp;RawData!A1243,"")</f>
        <v/>
      </c>
      <c r="B1246" t="str">
        <f t="shared" si="20"/>
        <v/>
      </c>
    </row>
    <row r="1247" spans="1:2" x14ac:dyDescent="0.25">
      <c r="A1247" t="str">
        <f>IF(RawData!B1244&lt;&gt;"",RawData!B1244&amp;", "&amp;RawData!C1244&amp;" - "&amp;RawData!A1244,"")</f>
        <v/>
      </c>
      <c r="B1247" t="str">
        <f t="shared" si="20"/>
        <v/>
      </c>
    </row>
    <row r="1248" spans="1:2" x14ac:dyDescent="0.25">
      <c r="A1248" t="str">
        <f>IF(RawData!B1245&lt;&gt;"",RawData!B1245&amp;", "&amp;RawData!C1245&amp;" - "&amp;RawData!A1245,"")</f>
        <v/>
      </c>
      <c r="B1248" t="str">
        <f t="shared" si="20"/>
        <v/>
      </c>
    </row>
    <row r="1249" spans="1:2" x14ac:dyDescent="0.25">
      <c r="A1249" t="str">
        <f>IF(RawData!B1246&lt;&gt;"",RawData!B1246&amp;", "&amp;RawData!C1246&amp;" - "&amp;RawData!A1246,"")</f>
        <v/>
      </c>
      <c r="B1249" t="str">
        <f t="shared" si="20"/>
        <v/>
      </c>
    </row>
    <row r="1250" spans="1:2" x14ac:dyDescent="0.25">
      <c r="A1250" t="str">
        <f>IF(RawData!B1247&lt;&gt;"",RawData!B1247&amp;", "&amp;RawData!C1247&amp;" - "&amp;RawData!A1247,"")</f>
        <v/>
      </c>
      <c r="B1250" t="str">
        <f t="shared" si="20"/>
        <v/>
      </c>
    </row>
    <row r="1251" spans="1:2" x14ac:dyDescent="0.25">
      <c r="A1251" t="str">
        <f>IF(RawData!B1248&lt;&gt;"",RawData!B1248&amp;", "&amp;RawData!C1248&amp;" - "&amp;RawData!A1248,"")</f>
        <v/>
      </c>
      <c r="B1251" t="str">
        <f t="shared" si="20"/>
        <v/>
      </c>
    </row>
    <row r="1252" spans="1:2" x14ac:dyDescent="0.25">
      <c r="A1252" t="str">
        <f>IF(RawData!B1249&lt;&gt;"",RawData!B1249&amp;", "&amp;RawData!C1249&amp;" - "&amp;RawData!A1249,"")</f>
        <v/>
      </c>
      <c r="B1252" t="str">
        <f t="shared" si="20"/>
        <v/>
      </c>
    </row>
    <row r="1253" spans="1:2" x14ac:dyDescent="0.25">
      <c r="A1253" t="str">
        <f>IF(RawData!B1250&lt;&gt;"",RawData!B1250&amp;", "&amp;RawData!C1250&amp;" - "&amp;RawData!A1250,"")</f>
        <v/>
      </c>
      <c r="B1253" t="str">
        <f t="shared" si="20"/>
        <v/>
      </c>
    </row>
    <row r="1254" spans="1:2" x14ac:dyDescent="0.25">
      <c r="A1254" t="str">
        <f>IF(RawData!B1251&lt;&gt;"",RawData!B1251&amp;", "&amp;RawData!C1251&amp;" - "&amp;RawData!A1251,"")</f>
        <v/>
      </c>
      <c r="B1254" t="str">
        <f t="shared" si="20"/>
        <v/>
      </c>
    </row>
    <row r="1255" spans="1:2" x14ac:dyDescent="0.25">
      <c r="A1255" t="str">
        <f>IF(RawData!B1252&lt;&gt;"",RawData!B1252&amp;", "&amp;RawData!C1252&amp;" - "&amp;RawData!A1252,"")</f>
        <v/>
      </c>
      <c r="B1255" t="str">
        <f t="shared" si="20"/>
        <v/>
      </c>
    </row>
    <row r="1256" spans="1:2" x14ac:dyDescent="0.25">
      <c r="A1256" t="str">
        <f>IF(RawData!B1253&lt;&gt;"",RawData!B1253&amp;", "&amp;RawData!C1253&amp;" - "&amp;RawData!A1253,"")</f>
        <v/>
      </c>
      <c r="B1256" t="str">
        <f t="shared" si="20"/>
        <v/>
      </c>
    </row>
    <row r="1257" spans="1:2" x14ac:dyDescent="0.25">
      <c r="A1257" t="str">
        <f>IF(RawData!B1254&lt;&gt;"",RawData!B1254&amp;", "&amp;RawData!C1254&amp;" - "&amp;RawData!A1254,"")</f>
        <v/>
      </c>
      <c r="B1257" t="str">
        <f t="shared" si="20"/>
        <v/>
      </c>
    </row>
    <row r="1258" spans="1:2" x14ac:dyDescent="0.25">
      <c r="A1258" t="str">
        <f>IF(RawData!B1255&lt;&gt;"",RawData!B1255&amp;", "&amp;RawData!C1255&amp;" - "&amp;RawData!A1255,"")</f>
        <v/>
      </c>
      <c r="B1258" t="str">
        <f t="shared" si="20"/>
        <v/>
      </c>
    </row>
    <row r="1259" spans="1:2" x14ac:dyDescent="0.25">
      <c r="A1259" t="str">
        <f>IF(RawData!B1256&lt;&gt;"",RawData!B1256&amp;", "&amp;RawData!C1256&amp;" - "&amp;RawData!A1256,"")</f>
        <v/>
      </c>
      <c r="B1259" t="str">
        <f t="shared" si="20"/>
        <v/>
      </c>
    </row>
    <row r="1260" spans="1:2" x14ac:dyDescent="0.25">
      <c r="A1260" t="str">
        <f>IF(RawData!B1257&lt;&gt;"",RawData!B1257&amp;", "&amp;RawData!C1257&amp;" - "&amp;RawData!A1257,"")</f>
        <v/>
      </c>
      <c r="B1260" t="str">
        <f t="shared" si="20"/>
        <v/>
      </c>
    </row>
    <row r="1261" spans="1:2" x14ac:dyDescent="0.25">
      <c r="A1261" t="str">
        <f>IF(RawData!B1258&lt;&gt;"",RawData!B1258&amp;", "&amp;RawData!C1258&amp;" - "&amp;RawData!A1258,"")</f>
        <v/>
      </c>
      <c r="B1261" t="str">
        <f t="shared" si="20"/>
        <v/>
      </c>
    </row>
    <row r="1262" spans="1:2" x14ac:dyDescent="0.25">
      <c r="A1262" t="str">
        <f>IF(RawData!B1259&lt;&gt;"",RawData!B1259&amp;", "&amp;RawData!C1259&amp;" - "&amp;RawData!A1259,"")</f>
        <v/>
      </c>
      <c r="B1262" t="str">
        <f t="shared" si="20"/>
        <v/>
      </c>
    </row>
    <row r="1263" spans="1:2" x14ac:dyDescent="0.25">
      <c r="A1263" t="str">
        <f>IF(RawData!B1260&lt;&gt;"",RawData!B1260&amp;", "&amp;RawData!C1260&amp;" - "&amp;RawData!A1260,"")</f>
        <v/>
      </c>
      <c r="B1263" t="str">
        <f t="shared" si="20"/>
        <v/>
      </c>
    </row>
    <row r="1264" spans="1:2" x14ac:dyDescent="0.25">
      <c r="A1264" t="str">
        <f>IF(RawData!B1261&lt;&gt;"",RawData!B1261&amp;", "&amp;RawData!C1261&amp;" - "&amp;RawData!A1261,"")</f>
        <v/>
      </c>
      <c r="B1264" t="str">
        <f t="shared" si="20"/>
        <v/>
      </c>
    </row>
    <row r="1265" spans="1:2" x14ac:dyDescent="0.25">
      <c r="A1265" t="str">
        <f>IF(RawData!B1262&lt;&gt;"",RawData!B1262&amp;", "&amp;RawData!C1262&amp;" - "&amp;RawData!A1262,"")</f>
        <v/>
      </c>
      <c r="B1265" t="str">
        <f t="shared" si="20"/>
        <v/>
      </c>
    </row>
    <row r="1266" spans="1:2" x14ac:dyDescent="0.25">
      <c r="A1266" t="str">
        <f>IF(RawData!B1263&lt;&gt;"",RawData!B1263&amp;", "&amp;RawData!C1263&amp;" - "&amp;RawData!A1263,"")</f>
        <v/>
      </c>
      <c r="B1266" t="str">
        <f t="shared" si="20"/>
        <v/>
      </c>
    </row>
    <row r="1267" spans="1:2" x14ac:dyDescent="0.25">
      <c r="A1267" t="str">
        <f>IF(RawData!B1264&lt;&gt;"",RawData!B1264&amp;", "&amp;RawData!C1264&amp;" - "&amp;RawData!A1264,"")</f>
        <v/>
      </c>
      <c r="B1267" t="str">
        <f t="shared" si="20"/>
        <v/>
      </c>
    </row>
    <row r="1268" spans="1:2" x14ac:dyDescent="0.25">
      <c r="A1268" t="str">
        <f>IF(RawData!B1265&lt;&gt;"",RawData!B1265&amp;", "&amp;RawData!C1265&amp;" - "&amp;RawData!A1265,"")</f>
        <v/>
      </c>
      <c r="B1268" t="str">
        <f t="shared" si="20"/>
        <v/>
      </c>
    </row>
    <row r="1269" spans="1:2" x14ac:dyDescent="0.25">
      <c r="A1269" t="str">
        <f>IF(RawData!B1266&lt;&gt;"",RawData!B1266&amp;", "&amp;RawData!C1266&amp;" - "&amp;RawData!A1266,"")</f>
        <v/>
      </c>
      <c r="B1269" t="str">
        <f t="shared" si="20"/>
        <v/>
      </c>
    </row>
    <row r="1270" spans="1:2" x14ac:dyDescent="0.25">
      <c r="A1270" t="str">
        <f>IF(RawData!B1267&lt;&gt;"",RawData!B1267&amp;", "&amp;RawData!C1267&amp;" - "&amp;RawData!A1267,"")</f>
        <v/>
      </c>
      <c r="B1270" t="str">
        <f t="shared" si="20"/>
        <v/>
      </c>
    </row>
    <row r="1271" spans="1:2" x14ac:dyDescent="0.25">
      <c r="A1271" t="str">
        <f>IF(RawData!B1268&lt;&gt;"",RawData!B1268&amp;", "&amp;RawData!C1268&amp;" - "&amp;RawData!A1268,"")</f>
        <v/>
      </c>
      <c r="B1271" t="str">
        <f t="shared" si="20"/>
        <v/>
      </c>
    </row>
    <row r="1272" spans="1:2" x14ac:dyDescent="0.25">
      <c r="A1272" t="str">
        <f>IF(RawData!B1269&lt;&gt;"",RawData!B1269&amp;", "&amp;RawData!C1269&amp;" - "&amp;RawData!A1269,"")</f>
        <v/>
      </c>
      <c r="B1272" t="str">
        <f t="shared" si="20"/>
        <v/>
      </c>
    </row>
    <row r="1273" spans="1:2" x14ac:dyDescent="0.25">
      <c r="A1273" t="str">
        <f>IF(RawData!B1270&lt;&gt;"",RawData!B1270&amp;", "&amp;RawData!C1270&amp;" - "&amp;RawData!A1270,"")</f>
        <v/>
      </c>
      <c r="B1273" t="str">
        <f t="shared" si="20"/>
        <v/>
      </c>
    </row>
    <row r="1274" spans="1:2" x14ac:dyDescent="0.25">
      <c r="A1274" t="str">
        <f>IF(RawData!B1271&lt;&gt;"",RawData!B1271&amp;", "&amp;RawData!C1271&amp;" - "&amp;RawData!A1271,"")</f>
        <v/>
      </c>
      <c r="B1274" t="str">
        <f t="shared" si="20"/>
        <v/>
      </c>
    </row>
    <row r="1275" spans="1:2" x14ac:dyDescent="0.25">
      <c r="A1275" t="str">
        <f>IF(RawData!B1272&lt;&gt;"",RawData!B1272&amp;", "&amp;RawData!C1272&amp;" - "&amp;RawData!A1272,"")</f>
        <v/>
      </c>
      <c r="B1275" t="str">
        <f t="shared" si="20"/>
        <v/>
      </c>
    </row>
    <row r="1276" spans="1:2" x14ac:dyDescent="0.25">
      <c r="A1276" t="str">
        <f>IF(RawData!B1273&lt;&gt;"",RawData!B1273&amp;", "&amp;RawData!C1273&amp;" - "&amp;RawData!A1273,"")</f>
        <v/>
      </c>
      <c r="B1276" t="str">
        <f t="shared" si="20"/>
        <v/>
      </c>
    </row>
    <row r="1277" spans="1:2" x14ac:dyDescent="0.25">
      <c r="A1277" t="str">
        <f>IF(RawData!B1274&lt;&gt;"",RawData!B1274&amp;", "&amp;RawData!C1274&amp;" - "&amp;RawData!A1274,"")</f>
        <v/>
      </c>
      <c r="B1277" t="str">
        <f t="shared" si="20"/>
        <v/>
      </c>
    </row>
    <row r="1278" spans="1:2" x14ac:dyDescent="0.25">
      <c r="A1278" t="str">
        <f>IF(RawData!B1275&lt;&gt;"",RawData!B1275&amp;", "&amp;RawData!C1275&amp;" - "&amp;RawData!A1275,"")</f>
        <v/>
      </c>
      <c r="B1278" t="str">
        <f t="shared" si="20"/>
        <v/>
      </c>
    </row>
    <row r="1279" spans="1:2" x14ac:dyDescent="0.25">
      <c r="A1279" t="str">
        <f>IF(RawData!B1276&lt;&gt;"",RawData!B1276&amp;", "&amp;RawData!C1276&amp;" - "&amp;RawData!A1276,"")</f>
        <v/>
      </c>
      <c r="B1279" t="str">
        <f t="shared" si="20"/>
        <v/>
      </c>
    </row>
    <row r="1280" spans="1:2" x14ac:dyDescent="0.25">
      <c r="A1280" t="str">
        <f>IF(RawData!B1277&lt;&gt;"",RawData!B1277&amp;", "&amp;RawData!C1277&amp;" - "&amp;RawData!A1277,"")</f>
        <v/>
      </c>
      <c r="B1280" t="str">
        <f t="shared" si="20"/>
        <v/>
      </c>
    </row>
    <row r="1281" spans="1:2" x14ac:dyDescent="0.25">
      <c r="A1281" t="str">
        <f>IF(RawData!B1278&lt;&gt;"",RawData!B1278&amp;", "&amp;RawData!C1278&amp;" - "&amp;RawData!A1278,"")</f>
        <v/>
      </c>
      <c r="B1281" t="str">
        <f t="shared" si="20"/>
        <v/>
      </c>
    </row>
    <row r="1282" spans="1:2" x14ac:dyDescent="0.25">
      <c r="A1282" t="str">
        <f>IF(RawData!B1279&lt;&gt;"",RawData!B1279&amp;", "&amp;RawData!C1279&amp;" - "&amp;RawData!A1279,"")</f>
        <v/>
      </c>
      <c r="B1282" t="str">
        <f t="shared" si="20"/>
        <v/>
      </c>
    </row>
    <row r="1283" spans="1:2" x14ac:dyDescent="0.25">
      <c r="A1283" t="str">
        <f>IF(RawData!B1280&lt;&gt;"",RawData!B1280&amp;", "&amp;RawData!C1280&amp;" - "&amp;RawData!A1280,"")</f>
        <v/>
      </c>
      <c r="B1283" t="str">
        <f t="shared" si="20"/>
        <v/>
      </c>
    </row>
    <row r="1284" spans="1:2" x14ac:dyDescent="0.25">
      <c r="A1284" t="str">
        <f>IF(RawData!B1281&lt;&gt;"",RawData!B1281&amp;", "&amp;RawData!C1281&amp;" - "&amp;RawData!A1281,"")</f>
        <v/>
      </c>
      <c r="B1284" t="str">
        <f t="shared" si="20"/>
        <v/>
      </c>
    </row>
    <row r="1285" spans="1:2" x14ac:dyDescent="0.25">
      <c r="A1285" t="str">
        <f>IF(RawData!B1282&lt;&gt;"",RawData!B1282&amp;", "&amp;RawData!C1282&amp;" - "&amp;RawData!A1282,"")</f>
        <v/>
      </c>
      <c r="B1285" t="str">
        <f t="shared" si="20"/>
        <v/>
      </c>
    </row>
    <row r="1286" spans="1:2" x14ac:dyDescent="0.25">
      <c r="A1286" t="str">
        <f>IF(RawData!B1283&lt;&gt;"",RawData!B1283&amp;", "&amp;RawData!C1283&amp;" - "&amp;RawData!A1283,"")</f>
        <v/>
      </c>
      <c r="B1286" t="str">
        <f t="shared" si="20"/>
        <v/>
      </c>
    </row>
    <row r="1287" spans="1:2" x14ac:dyDescent="0.25">
      <c r="A1287" t="str">
        <f>IF(RawData!B1284&lt;&gt;"",RawData!B1284&amp;", "&amp;RawData!C1284&amp;" - "&amp;RawData!A1284,"")</f>
        <v/>
      </c>
      <c r="B1287" t="str">
        <f t="shared" ref="B1287:B1350" si="21">IF(A1287&lt;&gt;"",B1286+1,"")</f>
        <v/>
      </c>
    </row>
    <row r="1288" spans="1:2" x14ac:dyDescent="0.25">
      <c r="A1288" t="str">
        <f>IF(RawData!B1285&lt;&gt;"",RawData!B1285&amp;", "&amp;RawData!C1285&amp;" - "&amp;RawData!A1285,"")</f>
        <v/>
      </c>
      <c r="B1288" t="str">
        <f t="shared" si="21"/>
        <v/>
      </c>
    </row>
    <row r="1289" spans="1:2" x14ac:dyDescent="0.25">
      <c r="A1289" t="str">
        <f>IF(RawData!B1286&lt;&gt;"",RawData!B1286&amp;", "&amp;RawData!C1286&amp;" - "&amp;RawData!A1286,"")</f>
        <v/>
      </c>
      <c r="B1289" t="str">
        <f t="shared" si="21"/>
        <v/>
      </c>
    </row>
    <row r="1290" spans="1:2" x14ac:dyDescent="0.25">
      <c r="A1290" t="str">
        <f>IF(RawData!B1287&lt;&gt;"",RawData!B1287&amp;", "&amp;RawData!C1287&amp;" - "&amp;RawData!A1287,"")</f>
        <v/>
      </c>
      <c r="B1290" t="str">
        <f t="shared" si="21"/>
        <v/>
      </c>
    </row>
    <row r="1291" spans="1:2" x14ac:dyDescent="0.25">
      <c r="A1291" t="str">
        <f>IF(RawData!B1288&lt;&gt;"",RawData!B1288&amp;", "&amp;RawData!C1288&amp;" - "&amp;RawData!A1288,"")</f>
        <v/>
      </c>
      <c r="B1291" t="str">
        <f t="shared" si="21"/>
        <v/>
      </c>
    </row>
    <row r="1292" spans="1:2" x14ac:dyDescent="0.25">
      <c r="A1292" t="str">
        <f>IF(RawData!B1289&lt;&gt;"",RawData!B1289&amp;", "&amp;RawData!C1289&amp;" - "&amp;RawData!A1289,"")</f>
        <v/>
      </c>
      <c r="B1292" t="str">
        <f t="shared" si="21"/>
        <v/>
      </c>
    </row>
    <row r="1293" spans="1:2" x14ac:dyDescent="0.25">
      <c r="A1293" t="str">
        <f>IF(RawData!B1290&lt;&gt;"",RawData!B1290&amp;", "&amp;RawData!C1290&amp;" - "&amp;RawData!A1290,"")</f>
        <v/>
      </c>
      <c r="B1293" t="str">
        <f t="shared" si="21"/>
        <v/>
      </c>
    </row>
    <row r="1294" spans="1:2" x14ac:dyDescent="0.25">
      <c r="A1294" t="str">
        <f>IF(RawData!B1291&lt;&gt;"",RawData!B1291&amp;", "&amp;RawData!C1291&amp;" - "&amp;RawData!A1291,"")</f>
        <v/>
      </c>
      <c r="B1294" t="str">
        <f t="shared" si="21"/>
        <v/>
      </c>
    </row>
    <row r="1295" spans="1:2" x14ac:dyDescent="0.25">
      <c r="A1295" t="str">
        <f>IF(RawData!B1292&lt;&gt;"",RawData!B1292&amp;", "&amp;RawData!C1292&amp;" - "&amp;RawData!A1292,"")</f>
        <v/>
      </c>
      <c r="B1295" t="str">
        <f t="shared" si="21"/>
        <v/>
      </c>
    </row>
    <row r="1296" spans="1:2" x14ac:dyDescent="0.25">
      <c r="A1296" t="str">
        <f>IF(RawData!B1293&lt;&gt;"",RawData!B1293&amp;", "&amp;RawData!C1293&amp;" - "&amp;RawData!A1293,"")</f>
        <v/>
      </c>
      <c r="B1296" t="str">
        <f t="shared" si="21"/>
        <v/>
      </c>
    </row>
    <row r="1297" spans="1:2" x14ac:dyDescent="0.25">
      <c r="A1297" t="str">
        <f>IF(RawData!B1294&lt;&gt;"",RawData!B1294&amp;", "&amp;RawData!C1294&amp;" - "&amp;RawData!A1294,"")</f>
        <v/>
      </c>
      <c r="B1297" t="str">
        <f t="shared" si="21"/>
        <v/>
      </c>
    </row>
    <row r="1298" spans="1:2" x14ac:dyDescent="0.25">
      <c r="A1298" t="str">
        <f>IF(RawData!B1295&lt;&gt;"",RawData!B1295&amp;", "&amp;RawData!C1295&amp;" - "&amp;RawData!A1295,"")</f>
        <v/>
      </c>
      <c r="B1298" t="str">
        <f t="shared" si="21"/>
        <v/>
      </c>
    </row>
    <row r="1299" spans="1:2" x14ac:dyDescent="0.25">
      <c r="A1299" t="str">
        <f>IF(RawData!B1296&lt;&gt;"",RawData!B1296&amp;", "&amp;RawData!C1296&amp;" - "&amp;RawData!A1296,"")</f>
        <v/>
      </c>
      <c r="B1299" t="str">
        <f t="shared" si="21"/>
        <v/>
      </c>
    </row>
    <row r="1300" spans="1:2" x14ac:dyDescent="0.25">
      <c r="A1300" t="str">
        <f>IF(RawData!B1297&lt;&gt;"",RawData!B1297&amp;", "&amp;RawData!C1297&amp;" - "&amp;RawData!A1297,"")</f>
        <v/>
      </c>
      <c r="B1300" t="str">
        <f t="shared" si="21"/>
        <v/>
      </c>
    </row>
    <row r="1301" spans="1:2" x14ac:dyDescent="0.25">
      <c r="A1301" t="str">
        <f>IF(RawData!B1298&lt;&gt;"",RawData!B1298&amp;", "&amp;RawData!C1298&amp;" - "&amp;RawData!A1298,"")</f>
        <v/>
      </c>
      <c r="B1301" t="str">
        <f t="shared" si="21"/>
        <v/>
      </c>
    </row>
    <row r="1302" spans="1:2" x14ac:dyDescent="0.25">
      <c r="A1302" t="str">
        <f>IF(RawData!B1299&lt;&gt;"",RawData!B1299&amp;", "&amp;RawData!C1299&amp;" - "&amp;RawData!A1299,"")</f>
        <v/>
      </c>
      <c r="B1302" t="str">
        <f t="shared" si="21"/>
        <v/>
      </c>
    </row>
    <row r="1303" spans="1:2" x14ac:dyDescent="0.25">
      <c r="A1303" t="str">
        <f>IF(RawData!B1300&lt;&gt;"",RawData!B1300&amp;", "&amp;RawData!C1300&amp;" - "&amp;RawData!A1300,"")</f>
        <v/>
      </c>
      <c r="B1303" t="str">
        <f t="shared" si="21"/>
        <v/>
      </c>
    </row>
    <row r="1304" spans="1:2" x14ac:dyDescent="0.25">
      <c r="A1304" t="str">
        <f>IF(RawData!B1301&lt;&gt;"",RawData!B1301&amp;", "&amp;RawData!C1301&amp;" - "&amp;RawData!A1301,"")</f>
        <v/>
      </c>
      <c r="B1304" t="str">
        <f t="shared" si="21"/>
        <v/>
      </c>
    </row>
    <row r="1305" spans="1:2" x14ac:dyDescent="0.25">
      <c r="A1305" t="str">
        <f>IF(RawData!B1302&lt;&gt;"",RawData!B1302&amp;", "&amp;RawData!C1302&amp;" - "&amp;RawData!A1302,"")</f>
        <v/>
      </c>
      <c r="B1305" t="str">
        <f t="shared" si="21"/>
        <v/>
      </c>
    </row>
    <row r="1306" spans="1:2" x14ac:dyDescent="0.25">
      <c r="A1306" t="str">
        <f>IF(RawData!B1303&lt;&gt;"",RawData!B1303&amp;", "&amp;RawData!C1303&amp;" - "&amp;RawData!A1303,"")</f>
        <v/>
      </c>
      <c r="B1306" t="str">
        <f t="shared" si="21"/>
        <v/>
      </c>
    </row>
    <row r="1307" spans="1:2" x14ac:dyDescent="0.25">
      <c r="A1307" t="str">
        <f>IF(RawData!B1304&lt;&gt;"",RawData!B1304&amp;", "&amp;RawData!C1304&amp;" - "&amp;RawData!A1304,"")</f>
        <v/>
      </c>
      <c r="B1307" t="str">
        <f t="shared" si="21"/>
        <v/>
      </c>
    </row>
    <row r="1308" spans="1:2" x14ac:dyDescent="0.25">
      <c r="A1308" t="str">
        <f>IF(RawData!B1305&lt;&gt;"",RawData!B1305&amp;", "&amp;RawData!C1305&amp;" - "&amp;RawData!A1305,"")</f>
        <v/>
      </c>
      <c r="B1308" t="str">
        <f t="shared" si="21"/>
        <v/>
      </c>
    </row>
    <row r="1309" spans="1:2" x14ac:dyDescent="0.25">
      <c r="A1309" t="str">
        <f>IF(RawData!B1306&lt;&gt;"",RawData!B1306&amp;", "&amp;RawData!C1306&amp;" - "&amp;RawData!A1306,"")</f>
        <v/>
      </c>
      <c r="B1309" t="str">
        <f t="shared" si="21"/>
        <v/>
      </c>
    </row>
    <row r="1310" spans="1:2" x14ac:dyDescent="0.25">
      <c r="A1310" t="str">
        <f>IF(RawData!B1307&lt;&gt;"",RawData!B1307&amp;", "&amp;RawData!C1307&amp;" - "&amp;RawData!A1307,"")</f>
        <v/>
      </c>
      <c r="B1310" t="str">
        <f t="shared" si="21"/>
        <v/>
      </c>
    </row>
    <row r="1311" spans="1:2" x14ac:dyDescent="0.25">
      <c r="A1311" t="str">
        <f>IF(RawData!B1308&lt;&gt;"",RawData!B1308&amp;", "&amp;RawData!C1308&amp;" - "&amp;RawData!A1308,"")</f>
        <v/>
      </c>
      <c r="B1311" t="str">
        <f t="shared" si="21"/>
        <v/>
      </c>
    </row>
    <row r="1312" spans="1:2" x14ac:dyDescent="0.25">
      <c r="A1312" t="str">
        <f>IF(RawData!B1309&lt;&gt;"",RawData!B1309&amp;", "&amp;RawData!C1309&amp;" - "&amp;RawData!A1309,"")</f>
        <v/>
      </c>
      <c r="B1312" t="str">
        <f t="shared" si="21"/>
        <v/>
      </c>
    </row>
    <row r="1313" spans="1:2" x14ac:dyDescent="0.25">
      <c r="A1313" t="str">
        <f>IF(RawData!B1310&lt;&gt;"",RawData!B1310&amp;", "&amp;RawData!C1310&amp;" - "&amp;RawData!A1310,"")</f>
        <v/>
      </c>
      <c r="B1313" t="str">
        <f t="shared" si="21"/>
        <v/>
      </c>
    </row>
    <row r="1314" spans="1:2" x14ac:dyDescent="0.25">
      <c r="A1314" t="str">
        <f>IF(RawData!B1311&lt;&gt;"",RawData!B1311&amp;", "&amp;RawData!C1311&amp;" - "&amp;RawData!A1311,"")</f>
        <v/>
      </c>
      <c r="B1314" t="str">
        <f t="shared" si="21"/>
        <v/>
      </c>
    </row>
    <row r="1315" spans="1:2" x14ac:dyDescent="0.25">
      <c r="A1315" t="str">
        <f>IF(RawData!B1312&lt;&gt;"",RawData!B1312&amp;", "&amp;RawData!C1312&amp;" - "&amp;RawData!A1312,"")</f>
        <v/>
      </c>
      <c r="B1315" t="str">
        <f t="shared" si="21"/>
        <v/>
      </c>
    </row>
    <row r="1316" spans="1:2" x14ac:dyDescent="0.25">
      <c r="A1316" t="str">
        <f>IF(RawData!B1313&lt;&gt;"",RawData!B1313&amp;", "&amp;RawData!C1313&amp;" - "&amp;RawData!A1313,"")</f>
        <v/>
      </c>
      <c r="B1316" t="str">
        <f t="shared" si="21"/>
        <v/>
      </c>
    </row>
    <row r="1317" spans="1:2" x14ac:dyDescent="0.25">
      <c r="A1317" t="str">
        <f>IF(RawData!B1314&lt;&gt;"",RawData!B1314&amp;", "&amp;RawData!C1314&amp;" - "&amp;RawData!A1314,"")</f>
        <v/>
      </c>
      <c r="B1317" t="str">
        <f t="shared" si="21"/>
        <v/>
      </c>
    </row>
    <row r="1318" spans="1:2" x14ac:dyDescent="0.25">
      <c r="A1318" t="str">
        <f>IF(RawData!B1315&lt;&gt;"",RawData!B1315&amp;", "&amp;RawData!C1315&amp;" - "&amp;RawData!A1315,"")</f>
        <v/>
      </c>
      <c r="B1318" t="str">
        <f t="shared" si="21"/>
        <v/>
      </c>
    </row>
    <row r="1319" spans="1:2" x14ac:dyDescent="0.25">
      <c r="A1319" t="str">
        <f>IF(RawData!B1316&lt;&gt;"",RawData!B1316&amp;", "&amp;RawData!C1316&amp;" - "&amp;RawData!A1316,"")</f>
        <v/>
      </c>
      <c r="B1319" t="str">
        <f t="shared" si="21"/>
        <v/>
      </c>
    </row>
    <row r="1320" spans="1:2" x14ac:dyDescent="0.25">
      <c r="A1320" t="str">
        <f>IF(RawData!B1317&lt;&gt;"",RawData!B1317&amp;", "&amp;RawData!C1317&amp;" - "&amp;RawData!A1317,"")</f>
        <v/>
      </c>
      <c r="B1320" t="str">
        <f t="shared" si="21"/>
        <v/>
      </c>
    </row>
    <row r="1321" spans="1:2" x14ac:dyDescent="0.25">
      <c r="A1321" t="str">
        <f>IF(RawData!B1318&lt;&gt;"",RawData!B1318&amp;", "&amp;RawData!C1318&amp;" - "&amp;RawData!A1318,"")</f>
        <v/>
      </c>
      <c r="B1321" t="str">
        <f t="shared" si="21"/>
        <v/>
      </c>
    </row>
    <row r="1322" spans="1:2" x14ac:dyDescent="0.25">
      <c r="A1322" t="str">
        <f>IF(RawData!B1319&lt;&gt;"",RawData!B1319&amp;", "&amp;RawData!C1319&amp;" - "&amp;RawData!A1319,"")</f>
        <v/>
      </c>
      <c r="B1322" t="str">
        <f t="shared" si="21"/>
        <v/>
      </c>
    </row>
    <row r="1323" spans="1:2" x14ac:dyDescent="0.25">
      <c r="A1323" t="str">
        <f>IF(RawData!B1320&lt;&gt;"",RawData!B1320&amp;", "&amp;RawData!C1320&amp;" - "&amp;RawData!A1320,"")</f>
        <v/>
      </c>
      <c r="B1323" t="str">
        <f t="shared" si="21"/>
        <v/>
      </c>
    </row>
    <row r="1324" spans="1:2" x14ac:dyDescent="0.25">
      <c r="A1324" t="str">
        <f>IF(RawData!B1321&lt;&gt;"",RawData!B1321&amp;", "&amp;RawData!C1321&amp;" - "&amp;RawData!A1321,"")</f>
        <v/>
      </c>
      <c r="B1324" t="str">
        <f t="shared" si="21"/>
        <v/>
      </c>
    </row>
    <row r="1325" spans="1:2" x14ac:dyDescent="0.25">
      <c r="A1325" t="str">
        <f>IF(RawData!B1322&lt;&gt;"",RawData!B1322&amp;", "&amp;RawData!C1322&amp;" - "&amp;RawData!A1322,"")</f>
        <v/>
      </c>
      <c r="B1325" t="str">
        <f t="shared" si="21"/>
        <v/>
      </c>
    </row>
    <row r="1326" spans="1:2" x14ac:dyDescent="0.25">
      <c r="A1326" t="str">
        <f>IF(RawData!B1323&lt;&gt;"",RawData!B1323&amp;", "&amp;RawData!C1323&amp;" - "&amp;RawData!A1323,"")</f>
        <v/>
      </c>
      <c r="B1326" t="str">
        <f t="shared" si="21"/>
        <v/>
      </c>
    </row>
    <row r="1327" spans="1:2" x14ac:dyDescent="0.25">
      <c r="A1327" t="str">
        <f>IF(RawData!B1324&lt;&gt;"",RawData!B1324&amp;", "&amp;RawData!C1324&amp;" - "&amp;RawData!A1324,"")</f>
        <v/>
      </c>
      <c r="B1327" t="str">
        <f t="shared" si="21"/>
        <v/>
      </c>
    </row>
    <row r="1328" spans="1:2" x14ac:dyDescent="0.25">
      <c r="A1328" t="str">
        <f>IF(RawData!B1325&lt;&gt;"",RawData!B1325&amp;", "&amp;RawData!C1325&amp;" - "&amp;RawData!A1325,"")</f>
        <v/>
      </c>
      <c r="B1328" t="str">
        <f t="shared" si="21"/>
        <v/>
      </c>
    </row>
    <row r="1329" spans="1:2" x14ac:dyDescent="0.25">
      <c r="A1329" t="str">
        <f>IF(RawData!B1326&lt;&gt;"",RawData!B1326&amp;", "&amp;RawData!C1326&amp;" - "&amp;RawData!A1326,"")</f>
        <v/>
      </c>
      <c r="B1329" t="str">
        <f t="shared" si="21"/>
        <v/>
      </c>
    </row>
    <row r="1330" spans="1:2" x14ac:dyDescent="0.25">
      <c r="A1330" t="str">
        <f>IF(RawData!B1327&lt;&gt;"",RawData!B1327&amp;", "&amp;RawData!C1327&amp;" - "&amp;RawData!A1327,"")</f>
        <v/>
      </c>
      <c r="B1330" t="str">
        <f t="shared" si="21"/>
        <v/>
      </c>
    </row>
    <row r="1331" spans="1:2" x14ac:dyDescent="0.25">
      <c r="A1331" t="str">
        <f>IF(RawData!B1328&lt;&gt;"",RawData!B1328&amp;", "&amp;RawData!C1328&amp;" - "&amp;RawData!A1328,"")</f>
        <v/>
      </c>
      <c r="B1331" t="str">
        <f t="shared" si="21"/>
        <v/>
      </c>
    </row>
    <row r="1332" spans="1:2" x14ac:dyDescent="0.25">
      <c r="A1332" t="str">
        <f>IF(RawData!B1329&lt;&gt;"",RawData!B1329&amp;", "&amp;RawData!C1329&amp;" - "&amp;RawData!A1329,"")</f>
        <v/>
      </c>
      <c r="B1332" t="str">
        <f t="shared" si="21"/>
        <v/>
      </c>
    </row>
    <row r="1333" spans="1:2" x14ac:dyDescent="0.25">
      <c r="A1333" t="str">
        <f>IF(RawData!B1330&lt;&gt;"",RawData!B1330&amp;", "&amp;RawData!C1330&amp;" - "&amp;RawData!A1330,"")</f>
        <v/>
      </c>
      <c r="B1333" t="str">
        <f t="shared" si="21"/>
        <v/>
      </c>
    </row>
    <row r="1334" spans="1:2" x14ac:dyDescent="0.25">
      <c r="A1334" t="str">
        <f>IF(RawData!B1331&lt;&gt;"",RawData!B1331&amp;", "&amp;RawData!C1331&amp;" - "&amp;RawData!A1331,"")</f>
        <v/>
      </c>
      <c r="B1334" t="str">
        <f t="shared" si="21"/>
        <v/>
      </c>
    </row>
    <row r="1335" spans="1:2" x14ac:dyDescent="0.25">
      <c r="A1335" t="str">
        <f>IF(RawData!B1332&lt;&gt;"",RawData!B1332&amp;", "&amp;RawData!C1332&amp;" - "&amp;RawData!A1332,"")</f>
        <v/>
      </c>
      <c r="B1335" t="str">
        <f t="shared" si="21"/>
        <v/>
      </c>
    </row>
    <row r="1336" spans="1:2" x14ac:dyDescent="0.25">
      <c r="A1336" t="str">
        <f>IF(RawData!B1333&lt;&gt;"",RawData!B1333&amp;", "&amp;RawData!C1333&amp;" - "&amp;RawData!A1333,"")</f>
        <v/>
      </c>
      <c r="B1336" t="str">
        <f t="shared" si="21"/>
        <v/>
      </c>
    </row>
    <row r="1337" spans="1:2" x14ac:dyDescent="0.25">
      <c r="A1337" t="str">
        <f>IF(RawData!B1334&lt;&gt;"",RawData!B1334&amp;", "&amp;RawData!C1334&amp;" - "&amp;RawData!A1334,"")</f>
        <v/>
      </c>
      <c r="B1337" t="str">
        <f t="shared" si="21"/>
        <v/>
      </c>
    </row>
    <row r="1338" spans="1:2" x14ac:dyDescent="0.25">
      <c r="A1338" t="str">
        <f>IF(RawData!B1335&lt;&gt;"",RawData!B1335&amp;", "&amp;RawData!C1335&amp;" - "&amp;RawData!A1335,"")</f>
        <v/>
      </c>
      <c r="B1338" t="str">
        <f t="shared" si="21"/>
        <v/>
      </c>
    </row>
    <row r="1339" spans="1:2" x14ac:dyDescent="0.25">
      <c r="A1339" t="str">
        <f>IF(RawData!B1336&lt;&gt;"",RawData!B1336&amp;", "&amp;RawData!C1336&amp;" - "&amp;RawData!A1336,"")</f>
        <v/>
      </c>
      <c r="B1339" t="str">
        <f t="shared" si="21"/>
        <v/>
      </c>
    </row>
    <row r="1340" spans="1:2" x14ac:dyDescent="0.25">
      <c r="A1340" t="str">
        <f>IF(RawData!B1337&lt;&gt;"",RawData!B1337&amp;", "&amp;RawData!C1337&amp;" - "&amp;RawData!A1337,"")</f>
        <v/>
      </c>
      <c r="B1340" t="str">
        <f t="shared" si="21"/>
        <v/>
      </c>
    </row>
    <row r="1341" spans="1:2" x14ac:dyDescent="0.25">
      <c r="A1341" t="str">
        <f>IF(RawData!B1338&lt;&gt;"",RawData!B1338&amp;", "&amp;RawData!C1338&amp;" - "&amp;RawData!A1338,"")</f>
        <v/>
      </c>
      <c r="B1341" t="str">
        <f t="shared" si="21"/>
        <v/>
      </c>
    </row>
    <row r="1342" spans="1:2" x14ac:dyDescent="0.25">
      <c r="A1342" t="str">
        <f>IF(RawData!B1339&lt;&gt;"",RawData!B1339&amp;", "&amp;RawData!C1339&amp;" - "&amp;RawData!A1339,"")</f>
        <v/>
      </c>
      <c r="B1342" t="str">
        <f t="shared" si="21"/>
        <v/>
      </c>
    </row>
    <row r="1343" spans="1:2" x14ac:dyDescent="0.25">
      <c r="A1343" t="str">
        <f>IF(RawData!B1340&lt;&gt;"",RawData!B1340&amp;", "&amp;RawData!C1340&amp;" - "&amp;RawData!A1340,"")</f>
        <v/>
      </c>
      <c r="B1343" t="str">
        <f t="shared" si="21"/>
        <v/>
      </c>
    </row>
    <row r="1344" spans="1:2" x14ac:dyDescent="0.25">
      <c r="A1344" t="str">
        <f>IF(RawData!B1341&lt;&gt;"",RawData!B1341&amp;", "&amp;RawData!C1341&amp;" - "&amp;RawData!A1341,"")</f>
        <v/>
      </c>
      <c r="B1344" t="str">
        <f t="shared" si="21"/>
        <v/>
      </c>
    </row>
    <row r="1345" spans="1:2" x14ac:dyDescent="0.25">
      <c r="A1345" t="str">
        <f>IF(RawData!B1342&lt;&gt;"",RawData!B1342&amp;", "&amp;RawData!C1342&amp;" - "&amp;RawData!A1342,"")</f>
        <v/>
      </c>
      <c r="B1345" t="str">
        <f t="shared" si="21"/>
        <v/>
      </c>
    </row>
    <row r="1346" spans="1:2" x14ac:dyDescent="0.25">
      <c r="A1346" t="str">
        <f>IF(RawData!B1343&lt;&gt;"",RawData!B1343&amp;", "&amp;RawData!C1343&amp;" - "&amp;RawData!A1343,"")</f>
        <v/>
      </c>
      <c r="B1346" t="str">
        <f t="shared" si="21"/>
        <v/>
      </c>
    </row>
    <row r="1347" spans="1:2" x14ac:dyDescent="0.25">
      <c r="A1347" t="str">
        <f>IF(RawData!B1344&lt;&gt;"",RawData!B1344&amp;", "&amp;RawData!C1344&amp;" - "&amp;RawData!A1344,"")</f>
        <v/>
      </c>
      <c r="B1347" t="str">
        <f t="shared" si="21"/>
        <v/>
      </c>
    </row>
    <row r="1348" spans="1:2" x14ac:dyDescent="0.25">
      <c r="A1348" t="str">
        <f>IF(RawData!B1345&lt;&gt;"",RawData!B1345&amp;", "&amp;RawData!C1345&amp;" - "&amp;RawData!A1345,"")</f>
        <v/>
      </c>
      <c r="B1348" t="str">
        <f t="shared" si="21"/>
        <v/>
      </c>
    </row>
    <row r="1349" spans="1:2" x14ac:dyDescent="0.25">
      <c r="A1349" t="str">
        <f>IF(RawData!B1346&lt;&gt;"",RawData!B1346&amp;", "&amp;RawData!C1346&amp;" - "&amp;RawData!A1346,"")</f>
        <v/>
      </c>
      <c r="B1349" t="str">
        <f t="shared" si="21"/>
        <v/>
      </c>
    </row>
    <row r="1350" spans="1:2" x14ac:dyDescent="0.25">
      <c r="A1350" t="str">
        <f>IF(RawData!B1347&lt;&gt;"",RawData!B1347&amp;", "&amp;RawData!C1347&amp;" - "&amp;RawData!A1347,"")</f>
        <v/>
      </c>
      <c r="B1350" t="str">
        <f t="shared" si="21"/>
        <v/>
      </c>
    </row>
    <row r="1351" spans="1:2" x14ac:dyDescent="0.25">
      <c r="A1351" t="str">
        <f>IF(RawData!B1348&lt;&gt;"",RawData!B1348&amp;", "&amp;RawData!C1348&amp;" - "&amp;RawData!A1348,"")</f>
        <v/>
      </c>
      <c r="B1351" t="str">
        <f t="shared" ref="B1351:B1414" si="22">IF(A1351&lt;&gt;"",B1350+1,"")</f>
        <v/>
      </c>
    </row>
    <row r="1352" spans="1:2" x14ac:dyDescent="0.25">
      <c r="A1352" t="str">
        <f>IF(RawData!B1349&lt;&gt;"",RawData!B1349&amp;", "&amp;RawData!C1349&amp;" - "&amp;RawData!A1349,"")</f>
        <v/>
      </c>
      <c r="B1352" t="str">
        <f t="shared" si="22"/>
        <v/>
      </c>
    </row>
    <row r="1353" spans="1:2" x14ac:dyDescent="0.25">
      <c r="A1353" t="str">
        <f>IF(RawData!B1350&lt;&gt;"",RawData!B1350&amp;", "&amp;RawData!C1350&amp;" - "&amp;RawData!A1350,"")</f>
        <v/>
      </c>
      <c r="B1353" t="str">
        <f t="shared" si="22"/>
        <v/>
      </c>
    </row>
    <row r="1354" spans="1:2" x14ac:dyDescent="0.25">
      <c r="A1354" t="str">
        <f>IF(RawData!B1351&lt;&gt;"",RawData!B1351&amp;", "&amp;RawData!C1351&amp;" - "&amp;RawData!A1351,"")</f>
        <v/>
      </c>
      <c r="B1354" t="str">
        <f t="shared" si="22"/>
        <v/>
      </c>
    </row>
    <row r="1355" spans="1:2" x14ac:dyDescent="0.25">
      <c r="A1355" t="str">
        <f>IF(RawData!B1352&lt;&gt;"",RawData!B1352&amp;", "&amp;RawData!C1352&amp;" - "&amp;RawData!A1352,"")</f>
        <v/>
      </c>
      <c r="B1355" t="str">
        <f t="shared" si="22"/>
        <v/>
      </c>
    </row>
    <row r="1356" spans="1:2" x14ac:dyDescent="0.25">
      <c r="A1356" t="str">
        <f>IF(RawData!B1353&lt;&gt;"",RawData!B1353&amp;", "&amp;RawData!C1353&amp;" - "&amp;RawData!A1353,"")</f>
        <v/>
      </c>
      <c r="B1356" t="str">
        <f t="shared" si="22"/>
        <v/>
      </c>
    </row>
    <row r="1357" spans="1:2" x14ac:dyDescent="0.25">
      <c r="A1357" t="str">
        <f>IF(RawData!B1354&lt;&gt;"",RawData!B1354&amp;", "&amp;RawData!C1354&amp;" - "&amp;RawData!A1354,"")</f>
        <v/>
      </c>
      <c r="B1357" t="str">
        <f t="shared" si="22"/>
        <v/>
      </c>
    </row>
    <row r="1358" spans="1:2" x14ac:dyDescent="0.25">
      <c r="A1358" t="str">
        <f>IF(RawData!B1355&lt;&gt;"",RawData!B1355&amp;", "&amp;RawData!C1355&amp;" - "&amp;RawData!A1355,"")</f>
        <v/>
      </c>
      <c r="B1358" t="str">
        <f t="shared" si="22"/>
        <v/>
      </c>
    </row>
    <row r="1359" spans="1:2" x14ac:dyDescent="0.25">
      <c r="A1359" t="str">
        <f>IF(RawData!B1356&lt;&gt;"",RawData!B1356&amp;", "&amp;RawData!C1356&amp;" - "&amp;RawData!A1356,"")</f>
        <v/>
      </c>
      <c r="B1359" t="str">
        <f t="shared" si="22"/>
        <v/>
      </c>
    </row>
    <row r="1360" spans="1:2" x14ac:dyDescent="0.25">
      <c r="A1360" t="str">
        <f>IF(RawData!B1357&lt;&gt;"",RawData!B1357&amp;", "&amp;RawData!C1357&amp;" - "&amp;RawData!A1357,"")</f>
        <v/>
      </c>
      <c r="B1360" t="str">
        <f t="shared" si="22"/>
        <v/>
      </c>
    </row>
    <row r="1361" spans="1:2" x14ac:dyDescent="0.25">
      <c r="A1361" t="str">
        <f>IF(RawData!B1358&lt;&gt;"",RawData!B1358&amp;", "&amp;RawData!C1358&amp;" - "&amp;RawData!A1358,"")</f>
        <v/>
      </c>
      <c r="B1361" t="str">
        <f t="shared" si="22"/>
        <v/>
      </c>
    </row>
    <row r="1362" spans="1:2" x14ac:dyDescent="0.25">
      <c r="A1362" t="str">
        <f>IF(RawData!B1359&lt;&gt;"",RawData!B1359&amp;", "&amp;RawData!C1359&amp;" - "&amp;RawData!A1359,"")</f>
        <v/>
      </c>
      <c r="B1362" t="str">
        <f t="shared" si="22"/>
        <v/>
      </c>
    </row>
    <row r="1363" spans="1:2" x14ac:dyDescent="0.25">
      <c r="A1363" t="str">
        <f>IF(RawData!B1360&lt;&gt;"",RawData!B1360&amp;", "&amp;RawData!C1360&amp;" - "&amp;RawData!A1360,"")</f>
        <v/>
      </c>
      <c r="B1363" t="str">
        <f t="shared" si="22"/>
        <v/>
      </c>
    </row>
    <row r="1364" spans="1:2" x14ac:dyDescent="0.25">
      <c r="A1364" t="str">
        <f>IF(RawData!B1361&lt;&gt;"",RawData!B1361&amp;", "&amp;RawData!C1361&amp;" - "&amp;RawData!A1361,"")</f>
        <v/>
      </c>
      <c r="B1364" t="str">
        <f t="shared" si="22"/>
        <v/>
      </c>
    </row>
    <row r="1365" spans="1:2" x14ac:dyDescent="0.25">
      <c r="A1365" t="str">
        <f>IF(RawData!B1362&lt;&gt;"",RawData!B1362&amp;", "&amp;RawData!C1362&amp;" - "&amp;RawData!A1362,"")</f>
        <v/>
      </c>
      <c r="B1365" t="str">
        <f t="shared" si="22"/>
        <v/>
      </c>
    </row>
    <row r="1366" spans="1:2" x14ac:dyDescent="0.25">
      <c r="A1366" t="str">
        <f>IF(RawData!B1363&lt;&gt;"",RawData!B1363&amp;", "&amp;RawData!C1363&amp;" - "&amp;RawData!A1363,"")</f>
        <v/>
      </c>
      <c r="B1366" t="str">
        <f t="shared" si="22"/>
        <v/>
      </c>
    </row>
    <row r="1367" spans="1:2" x14ac:dyDescent="0.25">
      <c r="A1367" t="str">
        <f>IF(RawData!B1364&lt;&gt;"",RawData!B1364&amp;", "&amp;RawData!C1364&amp;" - "&amp;RawData!A1364,"")</f>
        <v/>
      </c>
      <c r="B1367" t="str">
        <f t="shared" si="22"/>
        <v/>
      </c>
    </row>
    <row r="1368" spans="1:2" x14ac:dyDescent="0.25">
      <c r="A1368" t="str">
        <f>IF(RawData!B1365&lt;&gt;"",RawData!B1365&amp;", "&amp;RawData!C1365&amp;" - "&amp;RawData!A1365,"")</f>
        <v/>
      </c>
      <c r="B1368" t="str">
        <f t="shared" si="22"/>
        <v/>
      </c>
    </row>
    <row r="1369" spans="1:2" x14ac:dyDescent="0.25">
      <c r="A1369" t="str">
        <f>IF(RawData!B1366&lt;&gt;"",RawData!B1366&amp;", "&amp;RawData!C1366&amp;" - "&amp;RawData!A1366,"")</f>
        <v/>
      </c>
      <c r="B1369" t="str">
        <f t="shared" si="22"/>
        <v/>
      </c>
    </row>
    <row r="1370" spans="1:2" x14ac:dyDescent="0.25">
      <c r="A1370" t="str">
        <f>IF(RawData!B1367&lt;&gt;"",RawData!B1367&amp;", "&amp;RawData!C1367&amp;" - "&amp;RawData!A1367,"")</f>
        <v/>
      </c>
      <c r="B1370" t="str">
        <f t="shared" si="22"/>
        <v/>
      </c>
    </row>
    <row r="1371" spans="1:2" x14ac:dyDescent="0.25">
      <c r="A1371" t="str">
        <f>IF(RawData!B1368&lt;&gt;"",RawData!B1368&amp;", "&amp;RawData!C1368&amp;" - "&amp;RawData!A1368,"")</f>
        <v/>
      </c>
      <c r="B1371" t="str">
        <f t="shared" si="22"/>
        <v/>
      </c>
    </row>
    <row r="1372" spans="1:2" x14ac:dyDescent="0.25">
      <c r="A1372" t="str">
        <f>IF(RawData!B1369&lt;&gt;"",RawData!B1369&amp;", "&amp;RawData!C1369&amp;" - "&amp;RawData!A1369,"")</f>
        <v/>
      </c>
      <c r="B1372" t="str">
        <f t="shared" si="22"/>
        <v/>
      </c>
    </row>
    <row r="1373" spans="1:2" x14ac:dyDescent="0.25">
      <c r="A1373" t="str">
        <f>IF(RawData!B1370&lt;&gt;"",RawData!B1370&amp;", "&amp;RawData!C1370&amp;" - "&amp;RawData!A1370,"")</f>
        <v/>
      </c>
      <c r="B1373" t="str">
        <f t="shared" si="22"/>
        <v/>
      </c>
    </row>
    <row r="1374" spans="1:2" x14ac:dyDescent="0.25">
      <c r="A1374" t="str">
        <f>IF(RawData!B1371&lt;&gt;"",RawData!B1371&amp;", "&amp;RawData!C1371&amp;" - "&amp;RawData!A1371,"")</f>
        <v/>
      </c>
      <c r="B1374" t="str">
        <f t="shared" si="22"/>
        <v/>
      </c>
    </row>
    <row r="1375" spans="1:2" x14ac:dyDescent="0.25">
      <c r="A1375" t="str">
        <f>IF(RawData!B1372&lt;&gt;"",RawData!B1372&amp;", "&amp;RawData!C1372&amp;" - "&amp;RawData!A1372,"")</f>
        <v/>
      </c>
      <c r="B1375" t="str">
        <f t="shared" si="22"/>
        <v/>
      </c>
    </row>
    <row r="1376" spans="1:2" x14ac:dyDescent="0.25">
      <c r="A1376" t="str">
        <f>IF(RawData!B1373&lt;&gt;"",RawData!B1373&amp;", "&amp;RawData!C1373&amp;" - "&amp;RawData!A1373,"")</f>
        <v/>
      </c>
      <c r="B1376" t="str">
        <f t="shared" si="22"/>
        <v/>
      </c>
    </row>
    <row r="1377" spans="1:2" x14ac:dyDescent="0.25">
      <c r="A1377" t="str">
        <f>IF(RawData!B1374&lt;&gt;"",RawData!B1374&amp;", "&amp;RawData!C1374&amp;" - "&amp;RawData!A1374,"")</f>
        <v/>
      </c>
      <c r="B1377" t="str">
        <f t="shared" si="22"/>
        <v/>
      </c>
    </row>
    <row r="1378" spans="1:2" x14ac:dyDescent="0.25">
      <c r="A1378" t="str">
        <f>IF(RawData!B1375&lt;&gt;"",RawData!B1375&amp;", "&amp;RawData!C1375&amp;" - "&amp;RawData!A1375,"")</f>
        <v/>
      </c>
      <c r="B1378" t="str">
        <f t="shared" si="22"/>
        <v/>
      </c>
    </row>
    <row r="1379" spans="1:2" x14ac:dyDescent="0.25">
      <c r="A1379" t="str">
        <f>IF(RawData!B1376&lt;&gt;"",RawData!B1376&amp;", "&amp;RawData!C1376&amp;" - "&amp;RawData!A1376,"")</f>
        <v/>
      </c>
      <c r="B1379" t="str">
        <f t="shared" si="22"/>
        <v/>
      </c>
    </row>
    <row r="1380" spans="1:2" x14ac:dyDescent="0.25">
      <c r="A1380" t="str">
        <f>IF(RawData!B1377&lt;&gt;"",RawData!B1377&amp;", "&amp;RawData!C1377&amp;" - "&amp;RawData!A1377,"")</f>
        <v/>
      </c>
      <c r="B1380" t="str">
        <f t="shared" si="22"/>
        <v/>
      </c>
    </row>
    <row r="1381" spans="1:2" x14ac:dyDescent="0.25">
      <c r="A1381" t="str">
        <f>IF(RawData!B1378&lt;&gt;"",RawData!B1378&amp;", "&amp;RawData!C1378&amp;" - "&amp;RawData!A1378,"")</f>
        <v/>
      </c>
      <c r="B1381" t="str">
        <f t="shared" si="22"/>
        <v/>
      </c>
    </row>
    <row r="1382" spans="1:2" x14ac:dyDescent="0.25">
      <c r="A1382" t="str">
        <f>IF(RawData!B1379&lt;&gt;"",RawData!B1379&amp;", "&amp;RawData!C1379&amp;" - "&amp;RawData!A1379,"")</f>
        <v/>
      </c>
      <c r="B1382" t="str">
        <f t="shared" si="22"/>
        <v/>
      </c>
    </row>
    <row r="1383" spans="1:2" x14ac:dyDescent="0.25">
      <c r="A1383" t="str">
        <f>IF(RawData!B1380&lt;&gt;"",RawData!B1380&amp;", "&amp;RawData!C1380&amp;" - "&amp;RawData!A1380,"")</f>
        <v/>
      </c>
      <c r="B1383" t="str">
        <f t="shared" si="22"/>
        <v/>
      </c>
    </row>
    <row r="1384" spans="1:2" x14ac:dyDescent="0.25">
      <c r="A1384" t="str">
        <f>IF(RawData!B1381&lt;&gt;"",RawData!B1381&amp;", "&amp;RawData!C1381&amp;" - "&amp;RawData!A1381,"")</f>
        <v/>
      </c>
      <c r="B1384" t="str">
        <f t="shared" si="22"/>
        <v/>
      </c>
    </row>
    <row r="1385" spans="1:2" x14ac:dyDescent="0.25">
      <c r="A1385" t="str">
        <f>IF(RawData!B1382&lt;&gt;"",RawData!B1382&amp;", "&amp;RawData!C1382&amp;" - "&amp;RawData!A1382,"")</f>
        <v/>
      </c>
      <c r="B1385" t="str">
        <f t="shared" si="22"/>
        <v/>
      </c>
    </row>
    <row r="1386" spans="1:2" x14ac:dyDescent="0.25">
      <c r="A1386" t="str">
        <f>IF(RawData!B1383&lt;&gt;"",RawData!B1383&amp;", "&amp;RawData!C1383&amp;" - "&amp;RawData!A1383,"")</f>
        <v/>
      </c>
      <c r="B1386" t="str">
        <f t="shared" si="22"/>
        <v/>
      </c>
    </row>
    <row r="1387" spans="1:2" x14ac:dyDescent="0.25">
      <c r="A1387" t="str">
        <f>IF(RawData!B1384&lt;&gt;"",RawData!B1384&amp;", "&amp;RawData!C1384&amp;" - "&amp;RawData!A1384,"")</f>
        <v/>
      </c>
      <c r="B1387" t="str">
        <f t="shared" si="22"/>
        <v/>
      </c>
    </row>
    <row r="1388" spans="1:2" x14ac:dyDescent="0.25">
      <c r="A1388" t="str">
        <f>IF(RawData!B1385&lt;&gt;"",RawData!B1385&amp;", "&amp;RawData!C1385&amp;" - "&amp;RawData!A1385,"")</f>
        <v/>
      </c>
      <c r="B1388" t="str">
        <f t="shared" si="22"/>
        <v/>
      </c>
    </row>
    <row r="1389" spans="1:2" x14ac:dyDescent="0.25">
      <c r="A1389" t="str">
        <f>IF(RawData!B1386&lt;&gt;"",RawData!B1386&amp;", "&amp;RawData!C1386&amp;" - "&amp;RawData!A1386,"")</f>
        <v/>
      </c>
      <c r="B1389" t="str">
        <f t="shared" si="22"/>
        <v/>
      </c>
    </row>
    <row r="1390" spans="1:2" x14ac:dyDescent="0.25">
      <c r="A1390" t="str">
        <f>IF(RawData!B1387&lt;&gt;"",RawData!B1387&amp;", "&amp;RawData!C1387&amp;" - "&amp;RawData!A1387,"")</f>
        <v/>
      </c>
      <c r="B1390" t="str">
        <f t="shared" si="22"/>
        <v/>
      </c>
    </row>
    <row r="1391" spans="1:2" x14ac:dyDescent="0.25">
      <c r="A1391" t="str">
        <f>IF(RawData!B1388&lt;&gt;"",RawData!B1388&amp;", "&amp;RawData!C1388&amp;" - "&amp;RawData!A1388,"")</f>
        <v/>
      </c>
      <c r="B1391" t="str">
        <f t="shared" si="22"/>
        <v/>
      </c>
    </row>
    <row r="1392" spans="1:2" x14ac:dyDescent="0.25">
      <c r="A1392" t="str">
        <f>IF(RawData!B1389&lt;&gt;"",RawData!B1389&amp;", "&amp;RawData!C1389&amp;" - "&amp;RawData!A1389,"")</f>
        <v/>
      </c>
      <c r="B1392" t="str">
        <f t="shared" si="22"/>
        <v/>
      </c>
    </row>
    <row r="1393" spans="1:2" x14ac:dyDescent="0.25">
      <c r="A1393" t="str">
        <f>IF(RawData!B1390&lt;&gt;"",RawData!B1390&amp;", "&amp;RawData!C1390&amp;" - "&amp;RawData!A1390,"")</f>
        <v/>
      </c>
      <c r="B1393" t="str">
        <f t="shared" si="22"/>
        <v/>
      </c>
    </row>
    <row r="1394" spans="1:2" x14ac:dyDescent="0.25">
      <c r="A1394" t="str">
        <f>IF(RawData!B1391&lt;&gt;"",RawData!B1391&amp;", "&amp;RawData!C1391&amp;" - "&amp;RawData!A1391,"")</f>
        <v/>
      </c>
      <c r="B1394" t="str">
        <f t="shared" si="22"/>
        <v/>
      </c>
    </row>
    <row r="1395" spans="1:2" x14ac:dyDescent="0.25">
      <c r="A1395" t="str">
        <f>IF(RawData!B1392&lt;&gt;"",RawData!B1392&amp;", "&amp;RawData!C1392&amp;" - "&amp;RawData!A1392,"")</f>
        <v/>
      </c>
      <c r="B1395" t="str">
        <f t="shared" si="22"/>
        <v/>
      </c>
    </row>
    <row r="1396" spans="1:2" x14ac:dyDescent="0.25">
      <c r="A1396" t="str">
        <f>IF(RawData!B1393&lt;&gt;"",RawData!B1393&amp;", "&amp;RawData!C1393&amp;" - "&amp;RawData!A1393,"")</f>
        <v/>
      </c>
      <c r="B1396" t="str">
        <f t="shared" si="22"/>
        <v/>
      </c>
    </row>
    <row r="1397" spans="1:2" x14ac:dyDescent="0.25">
      <c r="A1397" t="str">
        <f>IF(RawData!B1394&lt;&gt;"",RawData!B1394&amp;", "&amp;RawData!C1394&amp;" - "&amp;RawData!A1394,"")</f>
        <v/>
      </c>
      <c r="B1397" t="str">
        <f t="shared" si="22"/>
        <v/>
      </c>
    </row>
    <row r="1398" spans="1:2" x14ac:dyDescent="0.25">
      <c r="A1398" t="str">
        <f>IF(RawData!B1395&lt;&gt;"",RawData!B1395&amp;", "&amp;RawData!C1395&amp;" - "&amp;RawData!A1395,"")</f>
        <v/>
      </c>
      <c r="B1398" t="str">
        <f t="shared" si="22"/>
        <v/>
      </c>
    </row>
    <row r="1399" spans="1:2" x14ac:dyDescent="0.25">
      <c r="A1399" t="str">
        <f>IF(RawData!B1396&lt;&gt;"",RawData!B1396&amp;", "&amp;RawData!C1396&amp;" - "&amp;RawData!A1396,"")</f>
        <v/>
      </c>
      <c r="B1399" t="str">
        <f t="shared" si="22"/>
        <v/>
      </c>
    </row>
    <row r="1400" spans="1:2" x14ac:dyDescent="0.25">
      <c r="A1400" t="str">
        <f>IF(RawData!B1397&lt;&gt;"",RawData!B1397&amp;", "&amp;RawData!C1397&amp;" - "&amp;RawData!A1397,"")</f>
        <v/>
      </c>
      <c r="B1400" t="str">
        <f t="shared" si="22"/>
        <v/>
      </c>
    </row>
    <row r="1401" spans="1:2" x14ac:dyDescent="0.25">
      <c r="A1401" t="str">
        <f>IF(RawData!B1398&lt;&gt;"",RawData!B1398&amp;", "&amp;RawData!C1398&amp;" - "&amp;RawData!A1398,"")</f>
        <v/>
      </c>
      <c r="B1401" t="str">
        <f t="shared" si="22"/>
        <v/>
      </c>
    </row>
    <row r="1402" spans="1:2" x14ac:dyDescent="0.25">
      <c r="A1402" t="str">
        <f>IF(RawData!B1399&lt;&gt;"",RawData!B1399&amp;", "&amp;RawData!C1399&amp;" - "&amp;RawData!A1399,"")</f>
        <v/>
      </c>
      <c r="B1402" t="str">
        <f t="shared" si="22"/>
        <v/>
      </c>
    </row>
    <row r="1403" spans="1:2" x14ac:dyDescent="0.25">
      <c r="A1403" t="str">
        <f>IF(RawData!B1400&lt;&gt;"",RawData!B1400&amp;", "&amp;RawData!C1400&amp;" - "&amp;RawData!A1400,"")</f>
        <v/>
      </c>
      <c r="B1403" t="str">
        <f t="shared" si="22"/>
        <v/>
      </c>
    </row>
    <row r="1404" spans="1:2" x14ac:dyDescent="0.25">
      <c r="A1404" t="str">
        <f>IF(RawData!B1401&lt;&gt;"",RawData!B1401&amp;", "&amp;RawData!C1401&amp;" - "&amp;RawData!A1401,"")</f>
        <v/>
      </c>
      <c r="B1404" t="str">
        <f t="shared" si="22"/>
        <v/>
      </c>
    </row>
    <row r="1405" spans="1:2" x14ac:dyDescent="0.25">
      <c r="A1405" t="str">
        <f>IF(RawData!B1402&lt;&gt;"",RawData!B1402&amp;", "&amp;RawData!C1402&amp;" - "&amp;RawData!A1402,"")</f>
        <v/>
      </c>
      <c r="B1405" t="str">
        <f t="shared" si="22"/>
        <v/>
      </c>
    </row>
    <row r="1406" spans="1:2" x14ac:dyDescent="0.25">
      <c r="A1406" t="str">
        <f>IF(RawData!B1403&lt;&gt;"",RawData!B1403&amp;", "&amp;RawData!C1403&amp;" - "&amp;RawData!A1403,"")</f>
        <v/>
      </c>
      <c r="B1406" t="str">
        <f t="shared" si="22"/>
        <v/>
      </c>
    </row>
    <row r="1407" spans="1:2" x14ac:dyDescent="0.25">
      <c r="A1407" t="str">
        <f>IF(RawData!B1404&lt;&gt;"",RawData!B1404&amp;", "&amp;RawData!C1404&amp;" - "&amp;RawData!A1404,"")</f>
        <v/>
      </c>
      <c r="B1407" t="str">
        <f t="shared" si="22"/>
        <v/>
      </c>
    </row>
    <row r="1408" spans="1:2" x14ac:dyDescent="0.25">
      <c r="A1408" t="str">
        <f>IF(RawData!B1405&lt;&gt;"",RawData!B1405&amp;", "&amp;RawData!C1405&amp;" - "&amp;RawData!A1405,"")</f>
        <v/>
      </c>
      <c r="B1408" t="str">
        <f t="shared" si="22"/>
        <v/>
      </c>
    </row>
    <row r="1409" spans="1:2" x14ac:dyDescent="0.25">
      <c r="A1409" t="str">
        <f>IF(RawData!B1406&lt;&gt;"",RawData!B1406&amp;", "&amp;RawData!C1406&amp;" - "&amp;RawData!A1406,"")</f>
        <v/>
      </c>
      <c r="B1409" t="str">
        <f t="shared" si="22"/>
        <v/>
      </c>
    </row>
    <row r="1410" spans="1:2" x14ac:dyDescent="0.25">
      <c r="A1410" t="str">
        <f>IF(RawData!B1407&lt;&gt;"",RawData!B1407&amp;", "&amp;RawData!C1407&amp;" - "&amp;RawData!A1407,"")</f>
        <v/>
      </c>
      <c r="B1410" t="str">
        <f t="shared" si="22"/>
        <v/>
      </c>
    </row>
    <row r="1411" spans="1:2" x14ac:dyDescent="0.25">
      <c r="A1411" t="str">
        <f>IF(RawData!B1408&lt;&gt;"",RawData!B1408&amp;", "&amp;RawData!C1408&amp;" - "&amp;RawData!A1408,"")</f>
        <v/>
      </c>
      <c r="B1411" t="str">
        <f t="shared" si="22"/>
        <v/>
      </c>
    </row>
    <row r="1412" spans="1:2" x14ac:dyDescent="0.25">
      <c r="A1412" t="str">
        <f>IF(RawData!B1409&lt;&gt;"",RawData!B1409&amp;", "&amp;RawData!C1409&amp;" - "&amp;RawData!A1409,"")</f>
        <v/>
      </c>
      <c r="B1412" t="str">
        <f t="shared" si="22"/>
        <v/>
      </c>
    </row>
    <row r="1413" spans="1:2" x14ac:dyDescent="0.25">
      <c r="A1413" t="str">
        <f>IF(RawData!B1410&lt;&gt;"",RawData!B1410&amp;", "&amp;RawData!C1410&amp;" - "&amp;RawData!A1410,"")</f>
        <v/>
      </c>
      <c r="B1413" t="str">
        <f t="shared" si="22"/>
        <v/>
      </c>
    </row>
    <row r="1414" spans="1:2" x14ac:dyDescent="0.25">
      <c r="A1414" t="str">
        <f>IF(RawData!B1411&lt;&gt;"",RawData!B1411&amp;", "&amp;RawData!C1411&amp;" - "&amp;RawData!A1411,"")</f>
        <v/>
      </c>
      <c r="B1414" t="str">
        <f t="shared" si="22"/>
        <v/>
      </c>
    </row>
    <row r="1415" spans="1:2" x14ac:dyDescent="0.25">
      <c r="A1415" t="str">
        <f>IF(RawData!B1412&lt;&gt;"",RawData!B1412&amp;", "&amp;RawData!C1412&amp;" - "&amp;RawData!A1412,"")</f>
        <v/>
      </c>
      <c r="B1415" t="str">
        <f t="shared" ref="B1415:B1478" si="23">IF(A1415&lt;&gt;"",B1414+1,"")</f>
        <v/>
      </c>
    </row>
    <row r="1416" spans="1:2" x14ac:dyDescent="0.25">
      <c r="A1416" t="str">
        <f>IF(RawData!B1413&lt;&gt;"",RawData!B1413&amp;", "&amp;RawData!C1413&amp;" - "&amp;RawData!A1413,"")</f>
        <v/>
      </c>
      <c r="B1416" t="str">
        <f t="shared" si="23"/>
        <v/>
      </c>
    </row>
    <row r="1417" spans="1:2" x14ac:dyDescent="0.25">
      <c r="A1417" t="str">
        <f>IF(RawData!B1414&lt;&gt;"",RawData!B1414&amp;", "&amp;RawData!C1414&amp;" - "&amp;RawData!A1414,"")</f>
        <v/>
      </c>
      <c r="B1417" t="str">
        <f t="shared" si="23"/>
        <v/>
      </c>
    </row>
    <row r="1418" spans="1:2" x14ac:dyDescent="0.25">
      <c r="A1418" t="str">
        <f>IF(RawData!B1415&lt;&gt;"",RawData!B1415&amp;", "&amp;RawData!C1415&amp;" - "&amp;RawData!A1415,"")</f>
        <v/>
      </c>
      <c r="B1418" t="str">
        <f t="shared" si="23"/>
        <v/>
      </c>
    </row>
    <row r="1419" spans="1:2" x14ac:dyDescent="0.25">
      <c r="A1419" t="str">
        <f>IF(RawData!B1416&lt;&gt;"",RawData!B1416&amp;", "&amp;RawData!C1416&amp;" - "&amp;RawData!A1416,"")</f>
        <v/>
      </c>
      <c r="B1419" t="str">
        <f t="shared" si="23"/>
        <v/>
      </c>
    </row>
    <row r="1420" spans="1:2" x14ac:dyDescent="0.25">
      <c r="A1420" t="str">
        <f>IF(RawData!B1417&lt;&gt;"",RawData!B1417&amp;", "&amp;RawData!C1417&amp;" - "&amp;RawData!A1417,"")</f>
        <v/>
      </c>
      <c r="B1420" t="str">
        <f t="shared" si="23"/>
        <v/>
      </c>
    </row>
    <row r="1421" spans="1:2" x14ac:dyDescent="0.25">
      <c r="A1421" t="str">
        <f>IF(RawData!B1418&lt;&gt;"",RawData!B1418&amp;", "&amp;RawData!C1418&amp;" - "&amp;RawData!A1418,"")</f>
        <v/>
      </c>
      <c r="B1421" t="str">
        <f t="shared" si="23"/>
        <v/>
      </c>
    </row>
    <row r="1422" spans="1:2" x14ac:dyDescent="0.25">
      <c r="A1422" t="str">
        <f>IF(RawData!B1419&lt;&gt;"",RawData!B1419&amp;", "&amp;RawData!C1419&amp;" - "&amp;RawData!A1419,"")</f>
        <v/>
      </c>
      <c r="B1422" t="str">
        <f t="shared" si="23"/>
        <v/>
      </c>
    </row>
    <row r="1423" spans="1:2" x14ac:dyDescent="0.25">
      <c r="A1423" t="str">
        <f>IF(RawData!B1420&lt;&gt;"",RawData!B1420&amp;", "&amp;RawData!C1420&amp;" - "&amp;RawData!A1420,"")</f>
        <v/>
      </c>
      <c r="B1423" t="str">
        <f t="shared" si="23"/>
        <v/>
      </c>
    </row>
    <row r="1424" spans="1:2" x14ac:dyDescent="0.25">
      <c r="A1424" t="str">
        <f>IF(RawData!B1421&lt;&gt;"",RawData!B1421&amp;", "&amp;RawData!C1421&amp;" - "&amp;RawData!A1421,"")</f>
        <v/>
      </c>
      <c r="B1424" t="str">
        <f t="shared" si="23"/>
        <v/>
      </c>
    </row>
    <row r="1425" spans="1:2" x14ac:dyDescent="0.25">
      <c r="A1425" t="str">
        <f>IF(RawData!B1422&lt;&gt;"",RawData!B1422&amp;", "&amp;RawData!C1422&amp;" - "&amp;RawData!A1422,"")</f>
        <v/>
      </c>
      <c r="B1425" t="str">
        <f t="shared" si="23"/>
        <v/>
      </c>
    </row>
    <row r="1426" spans="1:2" x14ac:dyDescent="0.25">
      <c r="A1426" t="str">
        <f>IF(RawData!B1423&lt;&gt;"",RawData!B1423&amp;", "&amp;RawData!C1423&amp;" - "&amp;RawData!A1423,"")</f>
        <v/>
      </c>
      <c r="B1426" t="str">
        <f t="shared" si="23"/>
        <v/>
      </c>
    </row>
    <row r="1427" spans="1:2" x14ac:dyDescent="0.25">
      <c r="A1427" t="str">
        <f>IF(RawData!B1424&lt;&gt;"",RawData!B1424&amp;", "&amp;RawData!C1424&amp;" - "&amp;RawData!A1424,"")</f>
        <v/>
      </c>
      <c r="B1427" t="str">
        <f t="shared" si="23"/>
        <v/>
      </c>
    </row>
    <row r="1428" spans="1:2" x14ac:dyDescent="0.25">
      <c r="A1428" t="str">
        <f>IF(RawData!B1425&lt;&gt;"",RawData!B1425&amp;", "&amp;RawData!C1425&amp;" - "&amp;RawData!A1425,"")</f>
        <v/>
      </c>
      <c r="B1428" t="str">
        <f t="shared" si="23"/>
        <v/>
      </c>
    </row>
    <row r="1429" spans="1:2" x14ac:dyDescent="0.25">
      <c r="A1429" t="str">
        <f>IF(RawData!B1426&lt;&gt;"",RawData!B1426&amp;", "&amp;RawData!C1426&amp;" - "&amp;RawData!A1426,"")</f>
        <v/>
      </c>
      <c r="B1429" t="str">
        <f t="shared" si="23"/>
        <v/>
      </c>
    </row>
    <row r="1430" spans="1:2" x14ac:dyDescent="0.25">
      <c r="A1430" t="str">
        <f>IF(RawData!B1427&lt;&gt;"",RawData!B1427&amp;", "&amp;RawData!C1427&amp;" - "&amp;RawData!A1427,"")</f>
        <v/>
      </c>
      <c r="B1430" t="str">
        <f t="shared" si="23"/>
        <v/>
      </c>
    </row>
    <row r="1431" spans="1:2" x14ac:dyDescent="0.25">
      <c r="A1431" t="str">
        <f>IF(RawData!B1428&lt;&gt;"",RawData!B1428&amp;", "&amp;RawData!C1428&amp;" - "&amp;RawData!A1428,"")</f>
        <v/>
      </c>
      <c r="B1431" t="str">
        <f t="shared" si="23"/>
        <v/>
      </c>
    </row>
    <row r="1432" spans="1:2" x14ac:dyDescent="0.25">
      <c r="A1432" t="str">
        <f>IF(RawData!B1429&lt;&gt;"",RawData!B1429&amp;", "&amp;RawData!C1429&amp;" - "&amp;RawData!A1429,"")</f>
        <v/>
      </c>
      <c r="B1432" t="str">
        <f t="shared" si="23"/>
        <v/>
      </c>
    </row>
    <row r="1433" spans="1:2" x14ac:dyDescent="0.25">
      <c r="A1433" t="str">
        <f>IF(RawData!B1430&lt;&gt;"",RawData!B1430&amp;", "&amp;RawData!C1430&amp;" - "&amp;RawData!A1430,"")</f>
        <v/>
      </c>
      <c r="B1433" t="str">
        <f t="shared" si="23"/>
        <v/>
      </c>
    </row>
    <row r="1434" spans="1:2" x14ac:dyDescent="0.25">
      <c r="A1434" t="str">
        <f>IF(RawData!B1431&lt;&gt;"",RawData!B1431&amp;", "&amp;RawData!C1431&amp;" - "&amp;RawData!A1431,"")</f>
        <v/>
      </c>
      <c r="B1434" t="str">
        <f t="shared" si="23"/>
        <v/>
      </c>
    </row>
    <row r="1435" spans="1:2" x14ac:dyDescent="0.25">
      <c r="A1435" t="str">
        <f>IF(RawData!B1432&lt;&gt;"",RawData!B1432&amp;", "&amp;RawData!C1432&amp;" - "&amp;RawData!A1432,"")</f>
        <v/>
      </c>
      <c r="B1435" t="str">
        <f t="shared" si="23"/>
        <v/>
      </c>
    </row>
    <row r="1436" spans="1:2" x14ac:dyDescent="0.25">
      <c r="A1436" t="str">
        <f>IF(RawData!B1433&lt;&gt;"",RawData!B1433&amp;", "&amp;RawData!C1433&amp;" - "&amp;RawData!A1433,"")</f>
        <v/>
      </c>
      <c r="B1436" t="str">
        <f t="shared" si="23"/>
        <v/>
      </c>
    </row>
    <row r="1437" spans="1:2" x14ac:dyDescent="0.25">
      <c r="A1437" t="str">
        <f>IF(RawData!B1434&lt;&gt;"",RawData!B1434&amp;", "&amp;RawData!C1434&amp;" - "&amp;RawData!A1434,"")</f>
        <v/>
      </c>
      <c r="B1437" t="str">
        <f t="shared" si="23"/>
        <v/>
      </c>
    </row>
    <row r="1438" spans="1:2" x14ac:dyDescent="0.25">
      <c r="A1438" t="str">
        <f>IF(RawData!B1435&lt;&gt;"",RawData!B1435&amp;", "&amp;RawData!C1435&amp;" - "&amp;RawData!A1435,"")</f>
        <v/>
      </c>
      <c r="B1438" t="str">
        <f t="shared" si="23"/>
        <v/>
      </c>
    </row>
    <row r="1439" spans="1:2" x14ac:dyDescent="0.25">
      <c r="A1439" t="str">
        <f>IF(RawData!B1436&lt;&gt;"",RawData!B1436&amp;", "&amp;RawData!C1436&amp;" - "&amp;RawData!A1436,"")</f>
        <v/>
      </c>
      <c r="B1439" t="str">
        <f t="shared" si="23"/>
        <v/>
      </c>
    </row>
    <row r="1440" spans="1:2" x14ac:dyDescent="0.25">
      <c r="A1440" t="str">
        <f>IF(RawData!B1437&lt;&gt;"",RawData!B1437&amp;", "&amp;RawData!C1437&amp;" - "&amp;RawData!A1437,"")</f>
        <v/>
      </c>
      <c r="B1440" t="str">
        <f t="shared" si="23"/>
        <v/>
      </c>
    </row>
    <row r="1441" spans="1:2" x14ac:dyDescent="0.25">
      <c r="A1441" t="str">
        <f>IF(RawData!B1438&lt;&gt;"",RawData!B1438&amp;", "&amp;RawData!C1438&amp;" - "&amp;RawData!A1438,"")</f>
        <v/>
      </c>
      <c r="B1441" t="str">
        <f t="shared" si="23"/>
        <v/>
      </c>
    </row>
    <row r="1442" spans="1:2" x14ac:dyDescent="0.25">
      <c r="A1442" t="str">
        <f>IF(RawData!B1439&lt;&gt;"",RawData!B1439&amp;", "&amp;RawData!C1439&amp;" - "&amp;RawData!A1439,"")</f>
        <v/>
      </c>
      <c r="B1442" t="str">
        <f t="shared" si="23"/>
        <v/>
      </c>
    </row>
    <row r="1443" spans="1:2" x14ac:dyDescent="0.25">
      <c r="A1443" t="str">
        <f>IF(RawData!B1440&lt;&gt;"",RawData!B1440&amp;", "&amp;RawData!C1440&amp;" - "&amp;RawData!A1440,"")</f>
        <v/>
      </c>
      <c r="B1443" t="str">
        <f t="shared" si="23"/>
        <v/>
      </c>
    </row>
    <row r="1444" spans="1:2" x14ac:dyDescent="0.25">
      <c r="A1444" t="str">
        <f>IF(RawData!B1441&lt;&gt;"",RawData!B1441&amp;", "&amp;RawData!C1441&amp;" - "&amp;RawData!A1441,"")</f>
        <v/>
      </c>
      <c r="B1444" t="str">
        <f t="shared" si="23"/>
        <v/>
      </c>
    </row>
    <row r="1445" spans="1:2" x14ac:dyDescent="0.25">
      <c r="A1445" t="str">
        <f>IF(RawData!B1442&lt;&gt;"",RawData!B1442&amp;", "&amp;RawData!C1442&amp;" - "&amp;RawData!A1442,"")</f>
        <v/>
      </c>
      <c r="B1445" t="str">
        <f t="shared" si="23"/>
        <v/>
      </c>
    </row>
    <row r="1446" spans="1:2" x14ac:dyDescent="0.25">
      <c r="A1446" t="str">
        <f>IF(RawData!B1443&lt;&gt;"",RawData!B1443&amp;", "&amp;RawData!C1443&amp;" - "&amp;RawData!A1443,"")</f>
        <v/>
      </c>
      <c r="B1446" t="str">
        <f t="shared" si="23"/>
        <v/>
      </c>
    </row>
    <row r="1447" spans="1:2" x14ac:dyDescent="0.25">
      <c r="A1447" t="str">
        <f>IF(RawData!B1444&lt;&gt;"",RawData!B1444&amp;", "&amp;RawData!C1444&amp;" - "&amp;RawData!A1444,"")</f>
        <v/>
      </c>
      <c r="B1447" t="str">
        <f t="shared" si="23"/>
        <v/>
      </c>
    </row>
    <row r="1448" spans="1:2" x14ac:dyDescent="0.25">
      <c r="A1448" t="str">
        <f>IF(RawData!B1445&lt;&gt;"",RawData!B1445&amp;", "&amp;RawData!C1445&amp;" - "&amp;RawData!A1445,"")</f>
        <v/>
      </c>
      <c r="B1448" t="str">
        <f t="shared" si="23"/>
        <v/>
      </c>
    </row>
    <row r="1449" spans="1:2" x14ac:dyDescent="0.25">
      <c r="A1449" t="str">
        <f>IF(RawData!B1446&lt;&gt;"",RawData!B1446&amp;", "&amp;RawData!C1446&amp;" - "&amp;RawData!A1446,"")</f>
        <v/>
      </c>
      <c r="B1449" t="str">
        <f t="shared" si="23"/>
        <v/>
      </c>
    </row>
    <row r="1450" spans="1:2" x14ac:dyDescent="0.25">
      <c r="A1450" t="str">
        <f>IF(RawData!B1447&lt;&gt;"",RawData!B1447&amp;", "&amp;RawData!C1447&amp;" - "&amp;RawData!A1447,"")</f>
        <v/>
      </c>
      <c r="B1450" t="str">
        <f t="shared" si="23"/>
        <v/>
      </c>
    </row>
    <row r="1451" spans="1:2" x14ac:dyDescent="0.25">
      <c r="A1451" t="str">
        <f>IF(RawData!B1448&lt;&gt;"",RawData!B1448&amp;", "&amp;RawData!C1448&amp;" - "&amp;RawData!A1448,"")</f>
        <v/>
      </c>
      <c r="B1451" t="str">
        <f t="shared" si="23"/>
        <v/>
      </c>
    </row>
    <row r="1452" spans="1:2" x14ac:dyDescent="0.25">
      <c r="A1452" t="str">
        <f>IF(RawData!B1449&lt;&gt;"",RawData!B1449&amp;", "&amp;RawData!C1449&amp;" - "&amp;RawData!A1449,"")</f>
        <v/>
      </c>
      <c r="B1452" t="str">
        <f t="shared" si="23"/>
        <v/>
      </c>
    </row>
    <row r="1453" spans="1:2" x14ac:dyDescent="0.25">
      <c r="A1453" t="str">
        <f>IF(RawData!B1450&lt;&gt;"",RawData!B1450&amp;", "&amp;RawData!C1450&amp;" - "&amp;RawData!A1450,"")</f>
        <v/>
      </c>
      <c r="B1453" t="str">
        <f t="shared" si="23"/>
        <v/>
      </c>
    </row>
    <row r="1454" spans="1:2" x14ac:dyDescent="0.25">
      <c r="A1454" t="str">
        <f>IF(RawData!B1451&lt;&gt;"",RawData!B1451&amp;", "&amp;RawData!C1451&amp;" - "&amp;RawData!A1451,"")</f>
        <v/>
      </c>
      <c r="B1454" t="str">
        <f t="shared" si="23"/>
        <v/>
      </c>
    </row>
    <row r="1455" spans="1:2" x14ac:dyDescent="0.25">
      <c r="A1455" t="str">
        <f>IF(RawData!B1452&lt;&gt;"",RawData!B1452&amp;", "&amp;RawData!C1452&amp;" - "&amp;RawData!A1452,"")</f>
        <v/>
      </c>
      <c r="B1455" t="str">
        <f t="shared" si="23"/>
        <v/>
      </c>
    </row>
    <row r="1456" spans="1:2" x14ac:dyDescent="0.25">
      <c r="A1456" t="str">
        <f>IF(RawData!B1453&lt;&gt;"",RawData!B1453&amp;", "&amp;RawData!C1453&amp;" - "&amp;RawData!A1453,"")</f>
        <v/>
      </c>
      <c r="B1456" t="str">
        <f t="shared" si="23"/>
        <v/>
      </c>
    </row>
    <row r="1457" spans="1:2" x14ac:dyDescent="0.25">
      <c r="A1457" t="str">
        <f>IF(RawData!B1454&lt;&gt;"",RawData!B1454&amp;", "&amp;RawData!C1454&amp;" - "&amp;RawData!A1454,"")</f>
        <v/>
      </c>
      <c r="B1457" t="str">
        <f t="shared" si="23"/>
        <v/>
      </c>
    </row>
    <row r="1458" spans="1:2" x14ac:dyDescent="0.25">
      <c r="A1458" t="str">
        <f>IF(RawData!B1455&lt;&gt;"",RawData!B1455&amp;", "&amp;RawData!C1455&amp;" - "&amp;RawData!A1455,"")</f>
        <v/>
      </c>
      <c r="B1458" t="str">
        <f t="shared" si="23"/>
        <v/>
      </c>
    </row>
    <row r="1459" spans="1:2" x14ac:dyDescent="0.25">
      <c r="A1459" t="str">
        <f>IF(RawData!B1456&lt;&gt;"",RawData!B1456&amp;", "&amp;RawData!C1456&amp;" - "&amp;RawData!A1456,"")</f>
        <v/>
      </c>
      <c r="B1459" t="str">
        <f t="shared" si="23"/>
        <v/>
      </c>
    </row>
    <row r="1460" spans="1:2" x14ac:dyDescent="0.25">
      <c r="A1460" t="str">
        <f>IF(RawData!B1457&lt;&gt;"",RawData!B1457&amp;", "&amp;RawData!C1457&amp;" - "&amp;RawData!A1457,"")</f>
        <v/>
      </c>
      <c r="B1460" t="str">
        <f t="shared" si="23"/>
        <v/>
      </c>
    </row>
    <row r="1461" spans="1:2" x14ac:dyDescent="0.25">
      <c r="A1461" t="str">
        <f>IF(RawData!B1458&lt;&gt;"",RawData!B1458&amp;", "&amp;RawData!C1458&amp;" - "&amp;RawData!A1458,"")</f>
        <v/>
      </c>
      <c r="B1461" t="str">
        <f t="shared" si="23"/>
        <v/>
      </c>
    </row>
    <row r="1462" spans="1:2" x14ac:dyDescent="0.25">
      <c r="A1462" t="str">
        <f>IF(RawData!B1459&lt;&gt;"",RawData!B1459&amp;", "&amp;RawData!C1459&amp;" - "&amp;RawData!A1459,"")</f>
        <v/>
      </c>
      <c r="B1462" t="str">
        <f t="shared" si="23"/>
        <v/>
      </c>
    </row>
    <row r="1463" spans="1:2" x14ac:dyDescent="0.25">
      <c r="A1463" t="str">
        <f>IF(RawData!B1460&lt;&gt;"",RawData!B1460&amp;", "&amp;RawData!C1460&amp;" - "&amp;RawData!A1460,"")</f>
        <v/>
      </c>
      <c r="B1463" t="str">
        <f t="shared" si="23"/>
        <v/>
      </c>
    </row>
    <row r="1464" spans="1:2" x14ac:dyDescent="0.25">
      <c r="A1464" t="str">
        <f>IF(RawData!B1461&lt;&gt;"",RawData!B1461&amp;", "&amp;RawData!C1461&amp;" - "&amp;RawData!A1461,"")</f>
        <v/>
      </c>
      <c r="B1464" t="str">
        <f t="shared" si="23"/>
        <v/>
      </c>
    </row>
    <row r="1465" spans="1:2" x14ac:dyDescent="0.25">
      <c r="A1465" t="str">
        <f>IF(RawData!B1462&lt;&gt;"",RawData!B1462&amp;", "&amp;RawData!C1462&amp;" - "&amp;RawData!A1462,"")</f>
        <v/>
      </c>
      <c r="B1465" t="str">
        <f t="shared" si="23"/>
        <v/>
      </c>
    </row>
    <row r="1466" spans="1:2" x14ac:dyDescent="0.25">
      <c r="A1466" t="str">
        <f>IF(RawData!B1463&lt;&gt;"",RawData!B1463&amp;", "&amp;RawData!C1463&amp;" - "&amp;RawData!A1463,"")</f>
        <v/>
      </c>
      <c r="B1466" t="str">
        <f t="shared" si="23"/>
        <v/>
      </c>
    </row>
    <row r="1467" spans="1:2" x14ac:dyDescent="0.25">
      <c r="A1467" t="str">
        <f>IF(RawData!B1464&lt;&gt;"",RawData!B1464&amp;", "&amp;RawData!C1464&amp;" - "&amp;RawData!A1464,"")</f>
        <v/>
      </c>
      <c r="B1467" t="str">
        <f t="shared" si="23"/>
        <v/>
      </c>
    </row>
    <row r="1468" spans="1:2" x14ac:dyDescent="0.25">
      <c r="A1468" t="str">
        <f>IF(RawData!B1465&lt;&gt;"",RawData!B1465&amp;", "&amp;RawData!C1465&amp;" - "&amp;RawData!A1465,"")</f>
        <v/>
      </c>
      <c r="B1468" t="str">
        <f t="shared" si="23"/>
        <v/>
      </c>
    </row>
    <row r="1469" spans="1:2" x14ac:dyDescent="0.25">
      <c r="A1469" t="str">
        <f>IF(RawData!B1466&lt;&gt;"",RawData!B1466&amp;", "&amp;RawData!C1466&amp;" - "&amp;RawData!A1466,"")</f>
        <v/>
      </c>
      <c r="B1469" t="str">
        <f t="shared" si="23"/>
        <v/>
      </c>
    </row>
    <row r="1470" spans="1:2" x14ac:dyDescent="0.25">
      <c r="A1470" t="str">
        <f>IF(RawData!B1467&lt;&gt;"",RawData!B1467&amp;", "&amp;RawData!C1467&amp;" - "&amp;RawData!A1467,"")</f>
        <v/>
      </c>
      <c r="B1470" t="str">
        <f t="shared" si="23"/>
        <v/>
      </c>
    </row>
    <row r="1471" spans="1:2" x14ac:dyDescent="0.25">
      <c r="A1471" t="str">
        <f>IF(RawData!B1468&lt;&gt;"",RawData!B1468&amp;", "&amp;RawData!C1468&amp;" - "&amp;RawData!A1468,"")</f>
        <v/>
      </c>
      <c r="B1471" t="str">
        <f t="shared" si="23"/>
        <v/>
      </c>
    </row>
    <row r="1472" spans="1:2" x14ac:dyDescent="0.25">
      <c r="A1472" t="str">
        <f>IF(RawData!B1469&lt;&gt;"",RawData!B1469&amp;", "&amp;RawData!C1469&amp;" - "&amp;RawData!A1469,"")</f>
        <v/>
      </c>
      <c r="B1472" t="str">
        <f t="shared" si="23"/>
        <v/>
      </c>
    </row>
    <row r="1473" spans="1:2" x14ac:dyDescent="0.25">
      <c r="A1473" t="str">
        <f>IF(RawData!B1470&lt;&gt;"",RawData!B1470&amp;", "&amp;RawData!C1470&amp;" - "&amp;RawData!A1470,"")</f>
        <v/>
      </c>
      <c r="B1473" t="str">
        <f t="shared" si="23"/>
        <v/>
      </c>
    </row>
    <row r="1474" spans="1:2" x14ac:dyDescent="0.25">
      <c r="A1474" t="str">
        <f>IF(RawData!B1471&lt;&gt;"",RawData!B1471&amp;", "&amp;RawData!C1471&amp;" - "&amp;RawData!A1471,"")</f>
        <v/>
      </c>
      <c r="B1474" t="str">
        <f t="shared" si="23"/>
        <v/>
      </c>
    </row>
    <row r="1475" spans="1:2" x14ac:dyDescent="0.25">
      <c r="A1475" t="str">
        <f>IF(RawData!B1472&lt;&gt;"",RawData!B1472&amp;", "&amp;RawData!C1472&amp;" - "&amp;RawData!A1472,"")</f>
        <v/>
      </c>
      <c r="B1475" t="str">
        <f t="shared" si="23"/>
        <v/>
      </c>
    </row>
    <row r="1476" spans="1:2" x14ac:dyDescent="0.25">
      <c r="A1476" t="str">
        <f>IF(RawData!B1473&lt;&gt;"",RawData!B1473&amp;", "&amp;RawData!C1473&amp;" - "&amp;RawData!A1473,"")</f>
        <v/>
      </c>
      <c r="B1476" t="str">
        <f t="shared" si="23"/>
        <v/>
      </c>
    </row>
    <row r="1477" spans="1:2" x14ac:dyDescent="0.25">
      <c r="A1477" t="str">
        <f>IF(RawData!B1474&lt;&gt;"",RawData!B1474&amp;", "&amp;RawData!C1474&amp;" - "&amp;RawData!A1474,"")</f>
        <v/>
      </c>
      <c r="B1477" t="str">
        <f t="shared" si="23"/>
        <v/>
      </c>
    </row>
    <row r="1478" spans="1:2" x14ac:dyDescent="0.25">
      <c r="A1478" t="str">
        <f>IF(RawData!B1475&lt;&gt;"",RawData!B1475&amp;", "&amp;RawData!C1475&amp;" - "&amp;RawData!A1475,"")</f>
        <v/>
      </c>
      <c r="B1478" t="str">
        <f t="shared" si="23"/>
        <v/>
      </c>
    </row>
    <row r="1479" spans="1:2" x14ac:dyDescent="0.25">
      <c r="A1479" t="str">
        <f>IF(RawData!B1476&lt;&gt;"",RawData!B1476&amp;", "&amp;RawData!C1476&amp;" - "&amp;RawData!A1476,"")</f>
        <v/>
      </c>
      <c r="B1479" t="str">
        <f t="shared" ref="B1479:B1542" si="24">IF(A1479&lt;&gt;"",B1478+1,"")</f>
        <v/>
      </c>
    </row>
    <row r="1480" spans="1:2" x14ac:dyDescent="0.25">
      <c r="A1480" t="str">
        <f>IF(RawData!B1477&lt;&gt;"",RawData!B1477&amp;", "&amp;RawData!C1477&amp;" - "&amp;RawData!A1477,"")</f>
        <v/>
      </c>
      <c r="B1480" t="str">
        <f t="shared" si="24"/>
        <v/>
      </c>
    </row>
    <row r="1481" spans="1:2" x14ac:dyDescent="0.25">
      <c r="A1481" t="str">
        <f>IF(RawData!B1478&lt;&gt;"",RawData!B1478&amp;", "&amp;RawData!C1478&amp;" - "&amp;RawData!A1478,"")</f>
        <v/>
      </c>
      <c r="B1481" t="str">
        <f t="shared" si="24"/>
        <v/>
      </c>
    </row>
    <row r="1482" spans="1:2" x14ac:dyDescent="0.25">
      <c r="A1482" t="str">
        <f>IF(RawData!B1479&lt;&gt;"",RawData!B1479&amp;", "&amp;RawData!C1479&amp;" - "&amp;RawData!A1479,"")</f>
        <v/>
      </c>
      <c r="B1482" t="str">
        <f t="shared" si="24"/>
        <v/>
      </c>
    </row>
    <row r="1483" spans="1:2" x14ac:dyDescent="0.25">
      <c r="A1483" t="str">
        <f>IF(RawData!B1480&lt;&gt;"",RawData!B1480&amp;", "&amp;RawData!C1480&amp;" - "&amp;RawData!A1480,"")</f>
        <v/>
      </c>
      <c r="B1483" t="str">
        <f t="shared" si="24"/>
        <v/>
      </c>
    </row>
    <row r="1484" spans="1:2" x14ac:dyDescent="0.25">
      <c r="A1484" t="str">
        <f>IF(RawData!B1481&lt;&gt;"",RawData!B1481&amp;", "&amp;RawData!C1481&amp;" - "&amp;RawData!A1481,"")</f>
        <v/>
      </c>
      <c r="B1484" t="str">
        <f t="shared" si="24"/>
        <v/>
      </c>
    </row>
    <row r="1485" spans="1:2" x14ac:dyDescent="0.25">
      <c r="A1485" t="str">
        <f>IF(RawData!B1482&lt;&gt;"",RawData!B1482&amp;", "&amp;RawData!C1482&amp;" - "&amp;RawData!A1482,"")</f>
        <v/>
      </c>
      <c r="B1485" t="str">
        <f t="shared" si="24"/>
        <v/>
      </c>
    </row>
    <row r="1486" spans="1:2" x14ac:dyDescent="0.25">
      <c r="A1486" t="str">
        <f>IF(RawData!B1483&lt;&gt;"",RawData!B1483&amp;", "&amp;RawData!C1483&amp;" - "&amp;RawData!A1483,"")</f>
        <v/>
      </c>
      <c r="B1486" t="str">
        <f t="shared" si="24"/>
        <v/>
      </c>
    </row>
    <row r="1487" spans="1:2" x14ac:dyDescent="0.25">
      <c r="A1487" t="str">
        <f>IF(RawData!B1484&lt;&gt;"",RawData!B1484&amp;", "&amp;RawData!C1484&amp;" - "&amp;RawData!A1484,"")</f>
        <v/>
      </c>
      <c r="B1487" t="str">
        <f t="shared" si="24"/>
        <v/>
      </c>
    </row>
    <row r="1488" spans="1:2" x14ac:dyDescent="0.25">
      <c r="A1488" t="str">
        <f>IF(RawData!B1485&lt;&gt;"",RawData!B1485&amp;", "&amp;RawData!C1485&amp;" - "&amp;RawData!A1485,"")</f>
        <v/>
      </c>
      <c r="B1488" t="str">
        <f t="shared" si="24"/>
        <v/>
      </c>
    </row>
    <row r="1489" spans="1:2" x14ac:dyDescent="0.25">
      <c r="A1489" t="str">
        <f>IF(RawData!B1486&lt;&gt;"",RawData!B1486&amp;", "&amp;RawData!C1486&amp;" - "&amp;RawData!A1486,"")</f>
        <v/>
      </c>
      <c r="B1489" t="str">
        <f t="shared" si="24"/>
        <v/>
      </c>
    </row>
    <row r="1490" spans="1:2" x14ac:dyDescent="0.25">
      <c r="A1490" t="str">
        <f>IF(RawData!B1487&lt;&gt;"",RawData!B1487&amp;", "&amp;RawData!C1487&amp;" - "&amp;RawData!A1487,"")</f>
        <v/>
      </c>
      <c r="B1490" t="str">
        <f t="shared" si="24"/>
        <v/>
      </c>
    </row>
    <row r="1491" spans="1:2" x14ac:dyDescent="0.25">
      <c r="A1491" t="str">
        <f>IF(RawData!B1488&lt;&gt;"",RawData!B1488&amp;", "&amp;RawData!C1488&amp;" - "&amp;RawData!A1488,"")</f>
        <v/>
      </c>
      <c r="B1491" t="str">
        <f t="shared" si="24"/>
        <v/>
      </c>
    </row>
    <row r="1492" spans="1:2" x14ac:dyDescent="0.25">
      <c r="A1492" t="str">
        <f>IF(RawData!B1489&lt;&gt;"",RawData!B1489&amp;", "&amp;RawData!C1489&amp;" - "&amp;RawData!A1489,"")</f>
        <v/>
      </c>
      <c r="B1492" t="str">
        <f t="shared" si="24"/>
        <v/>
      </c>
    </row>
    <row r="1493" spans="1:2" x14ac:dyDescent="0.25">
      <c r="A1493" t="str">
        <f>IF(RawData!B1490&lt;&gt;"",RawData!B1490&amp;", "&amp;RawData!C1490&amp;" - "&amp;RawData!A1490,"")</f>
        <v/>
      </c>
      <c r="B1493" t="str">
        <f t="shared" si="24"/>
        <v/>
      </c>
    </row>
    <row r="1494" spans="1:2" x14ac:dyDescent="0.25">
      <c r="A1494" t="str">
        <f>IF(RawData!B1491&lt;&gt;"",RawData!B1491&amp;", "&amp;RawData!C1491&amp;" - "&amp;RawData!A1491,"")</f>
        <v/>
      </c>
      <c r="B1494" t="str">
        <f t="shared" si="24"/>
        <v/>
      </c>
    </row>
    <row r="1495" spans="1:2" x14ac:dyDescent="0.25">
      <c r="A1495" t="str">
        <f>IF(RawData!B1492&lt;&gt;"",RawData!B1492&amp;", "&amp;RawData!C1492&amp;" - "&amp;RawData!A1492,"")</f>
        <v/>
      </c>
      <c r="B1495" t="str">
        <f t="shared" si="24"/>
        <v/>
      </c>
    </row>
    <row r="1496" spans="1:2" x14ac:dyDescent="0.25">
      <c r="A1496" t="str">
        <f>IF(RawData!B1493&lt;&gt;"",RawData!B1493&amp;", "&amp;RawData!C1493&amp;" - "&amp;RawData!A1493,"")</f>
        <v/>
      </c>
      <c r="B1496" t="str">
        <f t="shared" si="24"/>
        <v/>
      </c>
    </row>
    <row r="1497" spans="1:2" x14ac:dyDescent="0.25">
      <c r="A1497" t="str">
        <f>IF(RawData!B1494&lt;&gt;"",RawData!B1494&amp;", "&amp;RawData!C1494&amp;" - "&amp;RawData!A1494,"")</f>
        <v/>
      </c>
      <c r="B1497" t="str">
        <f t="shared" si="24"/>
        <v/>
      </c>
    </row>
    <row r="1498" spans="1:2" x14ac:dyDescent="0.25">
      <c r="A1498" t="str">
        <f>IF(RawData!B1495&lt;&gt;"",RawData!B1495&amp;", "&amp;RawData!C1495&amp;" - "&amp;RawData!A1495,"")</f>
        <v/>
      </c>
      <c r="B1498" t="str">
        <f t="shared" si="24"/>
        <v/>
      </c>
    </row>
    <row r="1499" spans="1:2" x14ac:dyDescent="0.25">
      <c r="A1499" t="str">
        <f>IF(RawData!B1496&lt;&gt;"",RawData!B1496&amp;", "&amp;RawData!C1496&amp;" - "&amp;RawData!A1496,"")</f>
        <v/>
      </c>
      <c r="B1499" t="str">
        <f t="shared" si="24"/>
        <v/>
      </c>
    </row>
    <row r="1500" spans="1:2" x14ac:dyDescent="0.25">
      <c r="A1500" t="str">
        <f>IF(RawData!B1497&lt;&gt;"",RawData!B1497&amp;", "&amp;RawData!C1497&amp;" - "&amp;RawData!A1497,"")</f>
        <v/>
      </c>
      <c r="B1500" t="str">
        <f t="shared" si="24"/>
        <v/>
      </c>
    </row>
    <row r="1501" spans="1:2" x14ac:dyDescent="0.25">
      <c r="A1501" t="str">
        <f>IF(RawData!B1498&lt;&gt;"",RawData!B1498&amp;", "&amp;RawData!C1498&amp;" - "&amp;RawData!A1498,"")</f>
        <v/>
      </c>
      <c r="B1501" t="str">
        <f t="shared" si="24"/>
        <v/>
      </c>
    </row>
    <row r="1502" spans="1:2" x14ac:dyDescent="0.25">
      <c r="A1502" t="str">
        <f>IF(RawData!B1499&lt;&gt;"",RawData!B1499&amp;", "&amp;RawData!C1499&amp;" - "&amp;RawData!A1499,"")</f>
        <v/>
      </c>
      <c r="B1502" t="str">
        <f t="shared" si="24"/>
        <v/>
      </c>
    </row>
    <row r="1503" spans="1:2" x14ac:dyDescent="0.25">
      <c r="A1503" t="str">
        <f>IF(RawData!B1500&lt;&gt;"",RawData!B1500&amp;", "&amp;RawData!C1500&amp;" - "&amp;RawData!A1500,"")</f>
        <v/>
      </c>
      <c r="B1503" t="str">
        <f t="shared" si="24"/>
        <v/>
      </c>
    </row>
    <row r="1504" spans="1:2" x14ac:dyDescent="0.25">
      <c r="A1504" t="str">
        <f>IF(RawData!B1501&lt;&gt;"",RawData!B1501&amp;", "&amp;RawData!C1501&amp;" - "&amp;RawData!A1501,"")</f>
        <v/>
      </c>
      <c r="B1504" t="str">
        <f t="shared" si="24"/>
        <v/>
      </c>
    </row>
    <row r="1505" spans="1:2" x14ac:dyDescent="0.25">
      <c r="A1505" t="str">
        <f>IF(RawData!B1502&lt;&gt;"",RawData!B1502&amp;", "&amp;RawData!C1502&amp;" - "&amp;RawData!A1502,"")</f>
        <v/>
      </c>
      <c r="B1505" t="str">
        <f t="shared" si="24"/>
        <v/>
      </c>
    </row>
    <row r="1506" spans="1:2" x14ac:dyDescent="0.25">
      <c r="A1506" t="str">
        <f>IF(RawData!B1503&lt;&gt;"",RawData!B1503&amp;", "&amp;RawData!C1503&amp;" - "&amp;RawData!A1503,"")</f>
        <v/>
      </c>
      <c r="B1506" t="str">
        <f t="shared" si="24"/>
        <v/>
      </c>
    </row>
    <row r="1507" spans="1:2" x14ac:dyDescent="0.25">
      <c r="A1507" t="str">
        <f>IF(RawData!B1504&lt;&gt;"",RawData!B1504&amp;", "&amp;RawData!C1504&amp;" - "&amp;RawData!A1504,"")</f>
        <v/>
      </c>
      <c r="B1507" t="str">
        <f t="shared" si="24"/>
        <v/>
      </c>
    </row>
    <row r="1508" spans="1:2" x14ac:dyDescent="0.25">
      <c r="A1508" t="str">
        <f>IF(RawData!B1505&lt;&gt;"",RawData!B1505&amp;", "&amp;RawData!C1505&amp;" - "&amp;RawData!A1505,"")</f>
        <v/>
      </c>
      <c r="B1508" t="str">
        <f t="shared" si="24"/>
        <v/>
      </c>
    </row>
    <row r="1509" spans="1:2" x14ac:dyDescent="0.25">
      <c r="A1509" t="str">
        <f>IF(RawData!B1506&lt;&gt;"",RawData!B1506&amp;", "&amp;RawData!C1506&amp;" - "&amp;RawData!A1506,"")</f>
        <v/>
      </c>
      <c r="B1509" t="str">
        <f t="shared" si="24"/>
        <v/>
      </c>
    </row>
    <row r="1510" spans="1:2" x14ac:dyDescent="0.25">
      <c r="A1510" t="str">
        <f>IF(RawData!B1507&lt;&gt;"",RawData!B1507&amp;", "&amp;RawData!C1507&amp;" - "&amp;RawData!A1507,"")</f>
        <v/>
      </c>
      <c r="B1510" t="str">
        <f t="shared" si="24"/>
        <v/>
      </c>
    </row>
    <row r="1511" spans="1:2" x14ac:dyDescent="0.25">
      <c r="A1511" t="str">
        <f>IF(RawData!B1508&lt;&gt;"",RawData!B1508&amp;", "&amp;RawData!C1508&amp;" - "&amp;RawData!A1508,"")</f>
        <v/>
      </c>
      <c r="B1511" t="str">
        <f t="shared" si="24"/>
        <v/>
      </c>
    </row>
    <row r="1512" spans="1:2" x14ac:dyDescent="0.25">
      <c r="A1512" t="str">
        <f>IF(RawData!B1509&lt;&gt;"",RawData!B1509&amp;", "&amp;RawData!C1509&amp;" - "&amp;RawData!A1509,"")</f>
        <v/>
      </c>
      <c r="B1512" t="str">
        <f t="shared" si="24"/>
        <v/>
      </c>
    </row>
    <row r="1513" spans="1:2" x14ac:dyDescent="0.25">
      <c r="A1513" t="str">
        <f>IF(RawData!B1510&lt;&gt;"",RawData!B1510&amp;", "&amp;RawData!C1510&amp;" - "&amp;RawData!A1510,"")</f>
        <v/>
      </c>
      <c r="B1513" t="str">
        <f t="shared" si="24"/>
        <v/>
      </c>
    </row>
    <row r="1514" spans="1:2" x14ac:dyDescent="0.25">
      <c r="A1514" t="str">
        <f>IF(RawData!B1511&lt;&gt;"",RawData!B1511&amp;", "&amp;RawData!C1511&amp;" - "&amp;RawData!A1511,"")</f>
        <v/>
      </c>
      <c r="B1514" t="str">
        <f t="shared" si="24"/>
        <v/>
      </c>
    </row>
    <row r="1515" spans="1:2" x14ac:dyDescent="0.25">
      <c r="A1515" t="str">
        <f>IF(RawData!B1512&lt;&gt;"",RawData!B1512&amp;", "&amp;RawData!C1512&amp;" - "&amp;RawData!A1512,"")</f>
        <v/>
      </c>
      <c r="B1515" t="str">
        <f t="shared" si="24"/>
        <v/>
      </c>
    </row>
    <row r="1516" spans="1:2" x14ac:dyDescent="0.25">
      <c r="A1516" t="str">
        <f>IF(RawData!B1513&lt;&gt;"",RawData!B1513&amp;", "&amp;RawData!C1513&amp;" - "&amp;RawData!A1513,"")</f>
        <v/>
      </c>
      <c r="B1516" t="str">
        <f t="shared" si="24"/>
        <v/>
      </c>
    </row>
    <row r="1517" spans="1:2" x14ac:dyDescent="0.25">
      <c r="A1517" t="str">
        <f>IF(RawData!B1514&lt;&gt;"",RawData!B1514&amp;", "&amp;RawData!C1514&amp;" - "&amp;RawData!A1514,"")</f>
        <v/>
      </c>
      <c r="B1517" t="str">
        <f t="shared" si="24"/>
        <v/>
      </c>
    </row>
    <row r="1518" spans="1:2" x14ac:dyDescent="0.25">
      <c r="A1518" t="str">
        <f>IF(RawData!B1515&lt;&gt;"",RawData!B1515&amp;", "&amp;RawData!C1515&amp;" - "&amp;RawData!A1515,"")</f>
        <v/>
      </c>
      <c r="B1518" t="str">
        <f t="shared" si="24"/>
        <v/>
      </c>
    </row>
    <row r="1519" spans="1:2" x14ac:dyDescent="0.25">
      <c r="A1519" t="str">
        <f>IF(RawData!B1516&lt;&gt;"",RawData!B1516&amp;", "&amp;RawData!C1516&amp;" - "&amp;RawData!A1516,"")</f>
        <v/>
      </c>
      <c r="B1519" t="str">
        <f t="shared" si="24"/>
        <v/>
      </c>
    </row>
    <row r="1520" spans="1:2" x14ac:dyDescent="0.25">
      <c r="A1520" t="str">
        <f>IF(RawData!B1517&lt;&gt;"",RawData!B1517&amp;", "&amp;RawData!C1517&amp;" - "&amp;RawData!A1517,"")</f>
        <v/>
      </c>
      <c r="B1520" t="str">
        <f t="shared" si="24"/>
        <v/>
      </c>
    </row>
    <row r="1521" spans="1:2" x14ac:dyDescent="0.25">
      <c r="A1521" t="str">
        <f>IF(RawData!B1518&lt;&gt;"",RawData!B1518&amp;", "&amp;RawData!C1518&amp;" - "&amp;RawData!A1518,"")</f>
        <v/>
      </c>
      <c r="B1521" t="str">
        <f t="shared" si="24"/>
        <v/>
      </c>
    </row>
    <row r="1522" spans="1:2" x14ac:dyDescent="0.25">
      <c r="A1522" t="str">
        <f>IF(RawData!B1519&lt;&gt;"",RawData!B1519&amp;", "&amp;RawData!C1519&amp;" - "&amp;RawData!A1519,"")</f>
        <v/>
      </c>
      <c r="B1522" t="str">
        <f t="shared" si="24"/>
        <v/>
      </c>
    </row>
    <row r="1523" spans="1:2" x14ac:dyDescent="0.25">
      <c r="A1523" t="str">
        <f>IF(RawData!B1520&lt;&gt;"",RawData!B1520&amp;", "&amp;RawData!C1520&amp;" - "&amp;RawData!A1520,"")</f>
        <v/>
      </c>
      <c r="B1523" t="str">
        <f t="shared" si="24"/>
        <v/>
      </c>
    </row>
    <row r="1524" spans="1:2" x14ac:dyDescent="0.25">
      <c r="A1524" t="str">
        <f>IF(RawData!B1521&lt;&gt;"",RawData!B1521&amp;", "&amp;RawData!C1521&amp;" - "&amp;RawData!A1521,"")</f>
        <v/>
      </c>
      <c r="B1524" t="str">
        <f t="shared" si="24"/>
        <v/>
      </c>
    </row>
    <row r="1525" spans="1:2" x14ac:dyDescent="0.25">
      <c r="A1525" t="str">
        <f>IF(RawData!B1522&lt;&gt;"",RawData!B1522&amp;", "&amp;RawData!C1522&amp;" - "&amp;RawData!A1522,"")</f>
        <v/>
      </c>
      <c r="B1525" t="str">
        <f t="shared" si="24"/>
        <v/>
      </c>
    </row>
    <row r="1526" spans="1:2" x14ac:dyDescent="0.25">
      <c r="A1526" t="str">
        <f>IF(RawData!B1523&lt;&gt;"",RawData!B1523&amp;", "&amp;RawData!C1523&amp;" - "&amp;RawData!A1523,"")</f>
        <v/>
      </c>
      <c r="B1526" t="str">
        <f t="shared" si="24"/>
        <v/>
      </c>
    </row>
    <row r="1527" spans="1:2" x14ac:dyDescent="0.25">
      <c r="A1527" t="str">
        <f>IF(RawData!B1524&lt;&gt;"",RawData!B1524&amp;", "&amp;RawData!C1524&amp;" - "&amp;RawData!A1524,"")</f>
        <v/>
      </c>
      <c r="B1527" t="str">
        <f t="shared" si="24"/>
        <v/>
      </c>
    </row>
    <row r="1528" spans="1:2" x14ac:dyDescent="0.25">
      <c r="A1528" t="str">
        <f>IF(RawData!B1525&lt;&gt;"",RawData!B1525&amp;", "&amp;RawData!C1525&amp;" - "&amp;RawData!A1525,"")</f>
        <v/>
      </c>
      <c r="B1528" t="str">
        <f t="shared" si="24"/>
        <v/>
      </c>
    </row>
    <row r="1529" spans="1:2" x14ac:dyDescent="0.25">
      <c r="A1529" t="str">
        <f>IF(RawData!B1526&lt;&gt;"",RawData!B1526&amp;", "&amp;RawData!C1526&amp;" - "&amp;RawData!A1526,"")</f>
        <v/>
      </c>
      <c r="B1529" t="str">
        <f t="shared" si="24"/>
        <v/>
      </c>
    </row>
    <row r="1530" spans="1:2" x14ac:dyDescent="0.25">
      <c r="A1530" t="str">
        <f>IF(RawData!B1527&lt;&gt;"",RawData!B1527&amp;", "&amp;RawData!C1527&amp;" - "&amp;RawData!A1527,"")</f>
        <v/>
      </c>
      <c r="B1530" t="str">
        <f t="shared" si="24"/>
        <v/>
      </c>
    </row>
    <row r="1531" spans="1:2" x14ac:dyDescent="0.25">
      <c r="A1531" t="str">
        <f>IF(RawData!B1528&lt;&gt;"",RawData!B1528&amp;", "&amp;RawData!C1528&amp;" - "&amp;RawData!A1528,"")</f>
        <v/>
      </c>
      <c r="B1531" t="str">
        <f t="shared" si="24"/>
        <v/>
      </c>
    </row>
    <row r="1532" spans="1:2" x14ac:dyDescent="0.25">
      <c r="A1532" t="str">
        <f>IF(RawData!B1529&lt;&gt;"",RawData!B1529&amp;", "&amp;RawData!C1529&amp;" - "&amp;RawData!A1529,"")</f>
        <v/>
      </c>
      <c r="B1532" t="str">
        <f t="shared" si="24"/>
        <v/>
      </c>
    </row>
    <row r="1533" spans="1:2" x14ac:dyDescent="0.25">
      <c r="A1533" t="str">
        <f>IF(RawData!B1530&lt;&gt;"",RawData!B1530&amp;", "&amp;RawData!C1530&amp;" - "&amp;RawData!A1530,"")</f>
        <v/>
      </c>
      <c r="B1533" t="str">
        <f t="shared" si="24"/>
        <v/>
      </c>
    </row>
    <row r="1534" spans="1:2" x14ac:dyDescent="0.25">
      <c r="A1534" t="str">
        <f>IF(RawData!B1531&lt;&gt;"",RawData!B1531&amp;", "&amp;RawData!C1531&amp;" - "&amp;RawData!A1531,"")</f>
        <v/>
      </c>
      <c r="B1534" t="str">
        <f t="shared" si="24"/>
        <v/>
      </c>
    </row>
    <row r="1535" spans="1:2" x14ac:dyDescent="0.25">
      <c r="A1535" t="str">
        <f>IF(RawData!B1532&lt;&gt;"",RawData!B1532&amp;", "&amp;RawData!C1532&amp;" - "&amp;RawData!A1532,"")</f>
        <v/>
      </c>
      <c r="B1535" t="str">
        <f t="shared" si="24"/>
        <v/>
      </c>
    </row>
    <row r="1536" spans="1:2" x14ac:dyDescent="0.25">
      <c r="A1536" t="str">
        <f>IF(RawData!B1533&lt;&gt;"",RawData!B1533&amp;", "&amp;RawData!C1533&amp;" - "&amp;RawData!A1533,"")</f>
        <v/>
      </c>
      <c r="B1536" t="str">
        <f t="shared" si="24"/>
        <v/>
      </c>
    </row>
    <row r="1537" spans="1:2" x14ac:dyDescent="0.25">
      <c r="A1537" t="str">
        <f>IF(RawData!B1534&lt;&gt;"",RawData!B1534&amp;", "&amp;RawData!C1534&amp;" - "&amp;RawData!A1534,"")</f>
        <v/>
      </c>
      <c r="B1537" t="str">
        <f t="shared" si="24"/>
        <v/>
      </c>
    </row>
    <row r="1538" spans="1:2" x14ac:dyDescent="0.25">
      <c r="A1538" t="str">
        <f>IF(RawData!B1535&lt;&gt;"",RawData!B1535&amp;", "&amp;RawData!C1535&amp;" - "&amp;RawData!A1535,"")</f>
        <v/>
      </c>
      <c r="B1538" t="str">
        <f t="shared" si="24"/>
        <v/>
      </c>
    </row>
    <row r="1539" spans="1:2" x14ac:dyDescent="0.25">
      <c r="A1539" t="str">
        <f>IF(RawData!B1536&lt;&gt;"",RawData!B1536&amp;", "&amp;RawData!C1536&amp;" - "&amp;RawData!A1536,"")</f>
        <v/>
      </c>
      <c r="B1539" t="str">
        <f t="shared" si="24"/>
        <v/>
      </c>
    </row>
    <row r="1540" spans="1:2" x14ac:dyDescent="0.25">
      <c r="A1540" t="str">
        <f>IF(RawData!B1537&lt;&gt;"",RawData!B1537&amp;", "&amp;RawData!C1537&amp;" - "&amp;RawData!A1537,"")</f>
        <v/>
      </c>
      <c r="B1540" t="str">
        <f t="shared" si="24"/>
        <v/>
      </c>
    </row>
    <row r="1541" spans="1:2" x14ac:dyDescent="0.25">
      <c r="A1541" t="str">
        <f>IF(RawData!B1538&lt;&gt;"",RawData!B1538&amp;", "&amp;RawData!C1538&amp;" - "&amp;RawData!A1538,"")</f>
        <v/>
      </c>
      <c r="B1541" t="str">
        <f t="shared" si="24"/>
        <v/>
      </c>
    </row>
    <row r="1542" spans="1:2" x14ac:dyDescent="0.25">
      <c r="A1542" t="str">
        <f>IF(RawData!B1539&lt;&gt;"",RawData!B1539&amp;", "&amp;RawData!C1539&amp;" - "&amp;RawData!A1539,"")</f>
        <v/>
      </c>
      <c r="B1542" t="str">
        <f t="shared" si="24"/>
        <v/>
      </c>
    </row>
    <row r="1543" spans="1:2" x14ac:dyDescent="0.25">
      <c r="A1543" t="str">
        <f>IF(RawData!B1540&lt;&gt;"",RawData!B1540&amp;", "&amp;RawData!C1540&amp;" - "&amp;RawData!A1540,"")</f>
        <v/>
      </c>
      <c r="B1543" t="str">
        <f t="shared" ref="B1543:B1606" si="25">IF(A1543&lt;&gt;"",B1542+1,"")</f>
        <v/>
      </c>
    </row>
    <row r="1544" spans="1:2" x14ac:dyDescent="0.25">
      <c r="A1544" t="str">
        <f>IF(RawData!B1541&lt;&gt;"",RawData!B1541&amp;", "&amp;RawData!C1541&amp;" - "&amp;RawData!A1541,"")</f>
        <v/>
      </c>
      <c r="B1544" t="str">
        <f t="shared" si="25"/>
        <v/>
      </c>
    </row>
    <row r="1545" spans="1:2" x14ac:dyDescent="0.25">
      <c r="A1545" t="str">
        <f>IF(RawData!B1542&lt;&gt;"",RawData!B1542&amp;", "&amp;RawData!C1542&amp;" - "&amp;RawData!A1542,"")</f>
        <v/>
      </c>
      <c r="B1545" t="str">
        <f t="shared" si="25"/>
        <v/>
      </c>
    </row>
    <row r="1546" spans="1:2" x14ac:dyDescent="0.25">
      <c r="A1546" t="str">
        <f>IF(RawData!B1543&lt;&gt;"",RawData!B1543&amp;", "&amp;RawData!C1543&amp;" - "&amp;RawData!A1543,"")</f>
        <v/>
      </c>
      <c r="B1546" t="str">
        <f t="shared" si="25"/>
        <v/>
      </c>
    </row>
    <row r="1547" spans="1:2" x14ac:dyDescent="0.25">
      <c r="A1547" t="str">
        <f>IF(RawData!B1544&lt;&gt;"",RawData!B1544&amp;", "&amp;RawData!C1544&amp;" - "&amp;RawData!A1544,"")</f>
        <v/>
      </c>
      <c r="B1547" t="str">
        <f t="shared" si="25"/>
        <v/>
      </c>
    </row>
    <row r="1548" spans="1:2" x14ac:dyDescent="0.25">
      <c r="A1548" t="str">
        <f>IF(RawData!B1545&lt;&gt;"",RawData!B1545&amp;", "&amp;RawData!C1545&amp;" - "&amp;RawData!A1545,"")</f>
        <v/>
      </c>
      <c r="B1548" t="str">
        <f t="shared" si="25"/>
        <v/>
      </c>
    </row>
    <row r="1549" spans="1:2" x14ac:dyDescent="0.25">
      <c r="A1549" t="str">
        <f>IF(RawData!B1546&lt;&gt;"",RawData!B1546&amp;", "&amp;RawData!C1546&amp;" - "&amp;RawData!A1546,"")</f>
        <v/>
      </c>
      <c r="B1549" t="str">
        <f t="shared" si="25"/>
        <v/>
      </c>
    </row>
    <row r="1550" spans="1:2" x14ac:dyDescent="0.25">
      <c r="A1550" t="str">
        <f>IF(RawData!B1547&lt;&gt;"",RawData!B1547&amp;", "&amp;RawData!C1547&amp;" - "&amp;RawData!A1547,"")</f>
        <v/>
      </c>
      <c r="B1550" t="str">
        <f t="shared" si="25"/>
        <v/>
      </c>
    </row>
    <row r="1551" spans="1:2" x14ac:dyDescent="0.25">
      <c r="A1551" t="str">
        <f>IF(RawData!B1548&lt;&gt;"",RawData!B1548&amp;", "&amp;RawData!C1548&amp;" - "&amp;RawData!A1548,"")</f>
        <v/>
      </c>
      <c r="B1551" t="str">
        <f t="shared" si="25"/>
        <v/>
      </c>
    </row>
    <row r="1552" spans="1:2" x14ac:dyDescent="0.25">
      <c r="A1552" t="str">
        <f>IF(RawData!B1549&lt;&gt;"",RawData!B1549&amp;", "&amp;RawData!C1549&amp;" - "&amp;RawData!A1549,"")</f>
        <v/>
      </c>
      <c r="B1552" t="str">
        <f t="shared" si="25"/>
        <v/>
      </c>
    </row>
    <row r="1553" spans="1:2" x14ac:dyDescent="0.25">
      <c r="A1553" t="str">
        <f>IF(RawData!B1550&lt;&gt;"",RawData!B1550&amp;", "&amp;RawData!C1550&amp;" - "&amp;RawData!A1550,"")</f>
        <v/>
      </c>
      <c r="B1553" t="str">
        <f t="shared" si="25"/>
        <v/>
      </c>
    </row>
    <row r="1554" spans="1:2" x14ac:dyDescent="0.25">
      <c r="A1554" t="str">
        <f>IF(RawData!B1551&lt;&gt;"",RawData!B1551&amp;", "&amp;RawData!C1551&amp;" - "&amp;RawData!A1551,"")</f>
        <v/>
      </c>
      <c r="B1554" t="str">
        <f t="shared" si="25"/>
        <v/>
      </c>
    </row>
    <row r="1555" spans="1:2" x14ac:dyDescent="0.25">
      <c r="A1555" t="str">
        <f>IF(RawData!B1552&lt;&gt;"",RawData!B1552&amp;", "&amp;RawData!C1552&amp;" - "&amp;RawData!A1552,"")</f>
        <v/>
      </c>
      <c r="B1555" t="str">
        <f t="shared" si="25"/>
        <v/>
      </c>
    </row>
    <row r="1556" spans="1:2" x14ac:dyDescent="0.25">
      <c r="A1556" t="str">
        <f>IF(RawData!B1553&lt;&gt;"",RawData!B1553&amp;", "&amp;RawData!C1553&amp;" - "&amp;RawData!A1553,"")</f>
        <v/>
      </c>
      <c r="B1556" t="str">
        <f t="shared" si="25"/>
        <v/>
      </c>
    </row>
    <row r="1557" spans="1:2" x14ac:dyDescent="0.25">
      <c r="A1557" t="str">
        <f>IF(RawData!B1554&lt;&gt;"",RawData!B1554&amp;", "&amp;RawData!C1554&amp;" - "&amp;RawData!A1554,"")</f>
        <v/>
      </c>
      <c r="B1557" t="str">
        <f t="shared" si="25"/>
        <v/>
      </c>
    </row>
    <row r="1558" spans="1:2" x14ac:dyDescent="0.25">
      <c r="A1558" t="str">
        <f>IF(RawData!B1555&lt;&gt;"",RawData!B1555&amp;", "&amp;RawData!C1555&amp;" - "&amp;RawData!A1555,"")</f>
        <v/>
      </c>
      <c r="B1558" t="str">
        <f t="shared" si="25"/>
        <v/>
      </c>
    </row>
    <row r="1559" spans="1:2" x14ac:dyDescent="0.25">
      <c r="A1559" t="str">
        <f>IF(RawData!B1556&lt;&gt;"",RawData!B1556&amp;", "&amp;RawData!C1556&amp;" - "&amp;RawData!A1556,"")</f>
        <v/>
      </c>
      <c r="B1559" t="str">
        <f t="shared" si="25"/>
        <v/>
      </c>
    </row>
    <row r="1560" spans="1:2" x14ac:dyDescent="0.25">
      <c r="A1560" t="str">
        <f>IF(RawData!B1557&lt;&gt;"",RawData!B1557&amp;", "&amp;RawData!C1557&amp;" - "&amp;RawData!A1557,"")</f>
        <v/>
      </c>
      <c r="B1560" t="str">
        <f t="shared" si="25"/>
        <v/>
      </c>
    </row>
    <row r="1561" spans="1:2" x14ac:dyDescent="0.25">
      <c r="A1561" t="str">
        <f>IF(RawData!B1558&lt;&gt;"",RawData!B1558&amp;", "&amp;RawData!C1558&amp;" - "&amp;RawData!A1558,"")</f>
        <v/>
      </c>
      <c r="B1561" t="str">
        <f t="shared" si="25"/>
        <v/>
      </c>
    </row>
    <row r="1562" spans="1:2" x14ac:dyDescent="0.25">
      <c r="A1562" t="str">
        <f>IF(RawData!B1559&lt;&gt;"",RawData!B1559&amp;", "&amp;RawData!C1559&amp;" - "&amp;RawData!A1559,"")</f>
        <v/>
      </c>
      <c r="B1562" t="str">
        <f t="shared" si="25"/>
        <v/>
      </c>
    </row>
    <row r="1563" spans="1:2" x14ac:dyDescent="0.25">
      <c r="A1563" t="str">
        <f>IF(RawData!B1560&lt;&gt;"",RawData!B1560&amp;", "&amp;RawData!C1560&amp;" - "&amp;RawData!A1560,"")</f>
        <v/>
      </c>
      <c r="B1563" t="str">
        <f t="shared" si="25"/>
        <v/>
      </c>
    </row>
    <row r="1564" spans="1:2" x14ac:dyDescent="0.25">
      <c r="A1564" t="str">
        <f>IF(RawData!B1561&lt;&gt;"",RawData!B1561&amp;", "&amp;RawData!C1561&amp;" - "&amp;RawData!A1561,"")</f>
        <v/>
      </c>
      <c r="B1564" t="str">
        <f t="shared" si="25"/>
        <v/>
      </c>
    </row>
    <row r="1565" spans="1:2" x14ac:dyDescent="0.25">
      <c r="A1565" t="str">
        <f>IF(RawData!B1562&lt;&gt;"",RawData!B1562&amp;", "&amp;RawData!C1562&amp;" - "&amp;RawData!A1562,"")</f>
        <v/>
      </c>
      <c r="B1565" t="str">
        <f t="shared" si="25"/>
        <v/>
      </c>
    </row>
    <row r="1566" spans="1:2" x14ac:dyDescent="0.25">
      <c r="A1566" t="str">
        <f>IF(RawData!B1563&lt;&gt;"",RawData!B1563&amp;", "&amp;RawData!C1563&amp;" - "&amp;RawData!A1563,"")</f>
        <v/>
      </c>
      <c r="B1566" t="str">
        <f t="shared" si="25"/>
        <v/>
      </c>
    </row>
    <row r="1567" spans="1:2" x14ac:dyDescent="0.25">
      <c r="A1567" t="str">
        <f>IF(RawData!B1564&lt;&gt;"",RawData!B1564&amp;", "&amp;RawData!C1564&amp;" - "&amp;RawData!A1564,"")</f>
        <v/>
      </c>
      <c r="B1567" t="str">
        <f t="shared" si="25"/>
        <v/>
      </c>
    </row>
    <row r="1568" spans="1:2" x14ac:dyDescent="0.25">
      <c r="A1568" t="str">
        <f>IF(RawData!B1565&lt;&gt;"",RawData!B1565&amp;", "&amp;RawData!C1565&amp;" - "&amp;RawData!A1565,"")</f>
        <v/>
      </c>
      <c r="B1568" t="str">
        <f t="shared" si="25"/>
        <v/>
      </c>
    </row>
    <row r="1569" spans="1:2" x14ac:dyDescent="0.25">
      <c r="A1569" t="str">
        <f>IF(RawData!B1566&lt;&gt;"",RawData!B1566&amp;", "&amp;RawData!C1566&amp;" - "&amp;RawData!A1566,"")</f>
        <v/>
      </c>
      <c r="B1569" t="str">
        <f t="shared" si="25"/>
        <v/>
      </c>
    </row>
    <row r="1570" spans="1:2" x14ac:dyDescent="0.25">
      <c r="A1570" t="str">
        <f>IF(RawData!B1567&lt;&gt;"",RawData!B1567&amp;", "&amp;RawData!C1567&amp;" - "&amp;RawData!A1567,"")</f>
        <v/>
      </c>
      <c r="B1570" t="str">
        <f t="shared" si="25"/>
        <v/>
      </c>
    </row>
    <row r="1571" spans="1:2" x14ac:dyDescent="0.25">
      <c r="A1571" t="str">
        <f>IF(RawData!B1568&lt;&gt;"",RawData!B1568&amp;", "&amp;RawData!C1568&amp;" - "&amp;RawData!A1568,"")</f>
        <v/>
      </c>
      <c r="B1571" t="str">
        <f t="shared" si="25"/>
        <v/>
      </c>
    </row>
    <row r="1572" spans="1:2" x14ac:dyDescent="0.25">
      <c r="A1572" t="str">
        <f>IF(RawData!B1569&lt;&gt;"",RawData!B1569&amp;", "&amp;RawData!C1569&amp;" - "&amp;RawData!A1569,"")</f>
        <v/>
      </c>
      <c r="B1572" t="str">
        <f t="shared" si="25"/>
        <v/>
      </c>
    </row>
    <row r="1573" spans="1:2" x14ac:dyDescent="0.25">
      <c r="A1573" t="str">
        <f>IF(RawData!B1570&lt;&gt;"",RawData!B1570&amp;", "&amp;RawData!C1570&amp;" - "&amp;RawData!A1570,"")</f>
        <v/>
      </c>
      <c r="B1573" t="str">
        <f t="shared" si="25"/>
        <v/>
      </c>
    </row>
    <row r="1574" spans="1:2" x14ac:dyDescent="0.25">
      <c r="A1574" t="str">
        <f>IF(RawData!B1571&lt;&gt;"",RawData!B1571&amp;", "&amp;RawData!C1571&amp;" - "&amp;RawData!A1571,"")</f>
        <v/>
      </c>
      <c r="B1574" t="str">
        <f t="shared" si="25"/>
        <v/>
      </c>
    </row>
    <row r="1575" spans="1:2" x14ac:dyDescent="0.25">
      <c r="A1575" t="str">
        <f>IF(RawData!B1572&lt;&gt;"",RawData!B1572&amp;", "&amp;RawData!C1572&amp;" - "&amp;RawData!A1572,"")</f>
        <v/>
      </c>
      <c r="B1575" t="str">
        <f t="shared" si="25"/>
        <v/>
      </c>
    </row>
    <row r="1576" spans="1:2" x14ac:dyDescent="0.25">
      <c r="A1576" t="str">
        <f>IF(RawData!B1573&lt;&gt;"",RawData!B1573&amp;", "&amp;RawData!C1573&amp;" - "&amp;RawData!A1573,"")</f>
        <v/>
      </c>
      <c r="B1576" t="str">
        <f t="shared" si="25"/>
        <v/>
      </c>
    </row>
    <row r="1577" spans="1:2" x14ac:dyDescent="0.25">
      <c r="A1577" t="str">
        <f>IF(RawData!B1574&lt;&gt;"",RawData!B1574&amp;", "&amp;RawData!C1574&amp;" - "&amp;RawData!A1574,"")</f>
        <v/>
      </c>
      <c r="B1577" t="str">
        <f t="shared" si="25"/>
        <v/>
      </c>
    </row>
    <row r="1578" spans="1:2" x14ac:dyDescent="0.25">
      <c r="A1578" t="str">
        <f>IF(RawData!B1575&lt;&gt;"",RawData!B1575&amp;", "&amp;RawData!C1575&amp;" - "&amp;RawData!A1575,"")</f>
        <v/>
      </c>
      <c r="B1578" t="str">
        <f t="shared" si="25"/>
        <v/>
      </c>
    </row>
    <row r="1579" spans="1:2" x14ac:dyDescent="0.25">
      <c r="A1579" t="str">
        <f>IF(RawData!B1576&lt;&gt;"",RawData!B1576&amp;", "&amp;RawData!C1576&amp;" - "&amp;RawData!A1576,"")</f>
        <v/>
      </c>
      <c r="B1579" t="str">
        <f t="shared" si="25"/>
        <v/>
      </c>
    </row>
    <row r="1580" spans="1:2" x14ac:dyDescent="0.25">
      <c r="A1580" t="str">
        <f>IF(RawData!B1577&lt;&gt;"",RawData!B1577&amp;", "&amp;RawData!C1577&amp;" - "&amp;RawData!A1577,"")</f>
        <v/>
      </c>
      <c r="B1580" t="str">
        <f t="shared" si="25"/>
        <v/>
      </c>
    </row>
    <row r="1581" spans="1:2" x14ac:dyDescent="0.25">
      <c r="A1581" t="str">
        <f>IF(RawData!B1578&lt;&gt;"",RawData!B1578&amp;", "&amp;RawData!C1578&amp;" - "&amp;RawData!A1578,"")</f>
        <v/>
      </c>
      <c r="B1581" t="str">
        <f t="shared" si="25"/>
        <v/>
      </c>
    </row>
    <row r="1582" spans="1:2" x14ac:dyDescent="0.25">
      <c r="A1582" t="str">
        <f>IF(RawData!B1579&lt;&gt;"",RawData!B1579&amp;", "&amp;RawData!C1579&amp;" - "&amp;RawData!A1579,"")</f>
        <v/>
      </c>
      <c r="B1582" t="str">
        <f t="shared" si="25"/>
        <v/>
      </c>
    </row>
    <row r="1583" spans="1:2" x14ac:dyDescent="0.25">
      <c r="A1583" t="str">
        <f>IF(RawData!B1580&lt;&gt;"",RawData!B1580&amp;", "&amp;RawData!C1580&amp;" - "&amp;RawData!A1580,"")</f>
        <v/>
      </c>
      <c r="B1583" t="str">
        <f t="shared" si="25"/>
        <v/>
      </c>
    </row>
    <row r="1584" spans="1:2" x14ac:dyDescent="0.25">
      <c r="A1584" t="str">
        <f>IF(RawData!B1581&lt;&gt;"",RawData!B1581&amp;", "&amp;RawData!C1581&amp;" - "&amp;RawData!A1581,"")</f>
        <v/>
      </c>
      <c r="B1584" t="str">
        <f t="shared" si="25"/>
        <v/>
      </c>
    </row>
    <row r="1585" spans="1:2" x14ac:dyDescent="0.25">
      <c r="A1585" t="str">
        <f>IF(RawData!B1582&lt;&gt;"",RawData!B1582&amp;", "&amp;RawData!C1582&amp;" - "&amp;RawData!A1582,"")</f>
        <v/>
      </c>
      <c r="B1585" t="str">
        <f t="shared" si="25"/>
        <v/>
      </c>
    </row>
    <row r="1586" spans="1:2" x14ac:dyDescent="0.25">
      <c r="A1586" t="str">
        <f>IF(RawData!B1583&lt;&gt;"",RawData!B1583&amp;", "&amp;RawData!C1583&amp;" - "&amp;RawData!A1583,"")</f>
        <v/>
      </c>
      <c r="B1586" t="str">
        <f t="shared" si="25"/>
        <v/>
      </c>
    </row>
    <row r="1587" spans="1:2" x14ac:dyDescent="0.25">
      <c r="A1587" t="str">
        <f>IF(RawData!B1584&lt;&gt;"",RawData!B1584&amp;", "&amp;RawData!C1584&amp;" - "&amp;RawData!A1584,"")</f>
        <v/>
      </c>
      <c r="B1587" t="str">
        <f t="shared" si="25"/>
        <v/>
      </c>
    </row>
    <row r="1588" spans="1:2" x14ac:dyDescent="0.25">
      <c r="A1588" t="str">
        <f>IF(RawData!B1585&lt;&gt;"",RawData!B1585&amp;", "&amp;RawData!C1585&amp;" - "&amp;RawData!A1585,"")</f>
        <v/>
      </c>
      <c r="B1588" t="str">
        <f t="shared" si="25"/>
        <v/>
      </c>
    </row>
    <row r="1589" spans="1:2" x14ac:dyDescent="0.25">
      <c r="A1589" t="str">
        <f>IF(RawData!B1586&lt;&gt;"",RawData!B1586&amp;", "&amp;RawData!C1586&amp;" - "&amp;RawData!A1586,"")</f>
        <v/>
      </c>
      <c r="B1589" t="str">
        <f t="shared" si="25"/>
        <v/>
      </c>
    </row>
    <row r="1590" spans="1:2" x14ac:dyDescent="0.25">
      <c r="A1590" t="str">
        <f>IF(RawData!B1587&lt;&gt;"",RawData!B1587&amp;", "&amp;RawData!C1587&amp;" - "&amp;RawData!A1587,"")</f>
        <v/>
      </c>
      <c r="B1590" t="str">
        <f t="shared" si="25"/>
        <v/>
      </c>
    </row>
    <row r="1591" spans="1:2" x14ac:dyDescent="0.25">
      <c r="A1591" t="str">
        <f>IF(RawData!B1588&lt;&gt;"",RawData!B1588&amp;", "&amp;RawData!C1588&amp;" - "&amp;RawData!A1588,"")</f>
        <v/>
      </c>
      <c r="B1591" t="str">
        <f t="shared" si="25"/>
        <v/>
      </c>
    </row>
    <row r="1592" spans="1:2" x14ac:dyDescent="0.25">
      <c r="A1592" t="str">
        <f>IF(RawData!B1589&lt;&gt;"",RawData!B1589&amp;", "&amp;RawData!C1589&amp;" - "&amp;RawData!A1589,"")</f>
        <v/>
      </c>
      <c r="B1592" t="str">
        <f t="shared" si="25"/>
        <v/>
      </c>
    </row>
    <row r="1593" spans="1:2" x14ac:dyDescent="0.25">
      <c r="A1593" t="str">
        <f>IF(RawData!B1590&lt;&gt;"",RawData!B1590&amp;", "&amp;RawData!C1590&amp;" - "&amp;RawData!A1590,"")</f>
        <v/>
      </c>
      <c r="B1593" t="str">
        <f t="shared" si="25"/>
        <v/>
      </c>
    </row>
    <row r="1594" spans="1:2" x14ac:dyDescent="0.25">
      <c r="A1594" t="str">
        <f>IF(RawData!B1591&lt;&gt;"",RawData!B1591&amp;", "&amp;RawData!C1591&amp;" - "&amp;RawData!A1591,"")</f>
        <v/>
      </c>
      <c r="B1594" t="str">
        <f t="shared" si="25"/>
        <v/>
      </c>
    </row>
    <row r="1595" spans="1:2" x14ac:dyDescent="0.25">
      <c r="A1595" t="str">
        <f>IF(RawData!B1592&lt;&gt;"",RawData!B1592&amp;", "&amp;RawData!C1592&amp;" - "&amp;RawData!A1592,"")</f>
        <v/>
      </c>
      <c r="B1595" t="str">
        <f t="shared" si="25"/>
        <v/>
      </c>
    </row>
    <row r="1596" spans="1:2" x14ac:dyDescent="0.25">
      <c r="A1596" t="str">
        <f>IF(RawData!B1593&lt;&gt;"",RawData!B1593&amp;", "&amp;RawData!C1593&amp;" - "&amp;RawData!A1593,"")</f>
        <v/>
      </c>
      <c r="B1596" t="str">
        <f t="shared" si="25"/>
        <v/>
      </c>
    </row>
    <row r="1597" spans="1:2" x14ac:dyDescent="0.25">
      <c r="A1597" t="str">
        <f>IF(RawData!B1594&lt;&gt;"",RawData!B1594&amp;", "&amp;RawData!C1594&amp;" - "&amp;RawData!A1594,"")</f>
        <v/>
      </c>
      <c r="B1597" t="str">
        <f t="shared" si="25"/>
        <v/>
      </c>
    </row>
    <row r="1598" spans="1:2" x14ac:dyDescent="0.25">
      <c r="A1598" t="str">
        <f>IF(RawData!B1595&lt;&gt;"",RawData!B1595&amp;", "&amp;RawData!C1595&amp;" - "&amp;RawData!A1595,"")</f>
        <v/>
      </c>
      <c r="B1598" t="str">
        <f t="shared" si="25"/>
        <v/>
      </c>
    </row>
    <row r="1599" spans="1:2" x14ac:dyDescent="0.25">
      <c r="A1599" t="str">
        <f>IF(RawData!B1596&lt;&gt;"",RawData!B1596&amp;", "&amp;RawData!C1596&amp;" - "&amp;RawData!A1596,"")</f>
        <v/>
      </c>
      <c r="B1599" t="str">
        <f t="shared" si="25"/>
        <v/>
      </c>
    </row>
    <row r="1600" spans="1:2" x14ac:dyDescent="0.25">
      <c r="A1600" t="str">
        <f>IF(RawData!B1597&lt;&gt;"",RawData!B1597&amp;", "&amp;RawData!C1597&amp;" - "&amp;RawData!A1597,"")</f>
        <v/>
      </c>
      <c r="B1600" t="str">
        <f t="shared" si="25"/>
        <v/>
      </c>
    </row>
    <row r="1601" spans="1:2" x14ac:dyDescent="0.25">
      <c r="A1601" t="str">
        <f>IF(RawData!B1598&lt;&gt;"",RawData!B1598&amp;", "&amp;RawData!C1598&amp;" - "&amp;RawData!A1598,"")</f>
        <v/>
      </c>
      <c r="B1601" t="str">
        <f t="shared" si="25"/>
        <v/>
      </c>
    </row>
    <row r="1602" spans="1:2" x14ac:dyDescent="0.25">
      <c r="A1602" t="str">
        <f>IF(RawData!B1599&lt;&gt;"",RawData!B1599&amp;", "&amp;RawData!C1599&amp;" - "&amp;RawData!A1599,"")</f>
        <v/>
      </c>
      <c r="B1602" t="str">
        <f t="shared" si="25"/>
        <v/>
      </c>
    </row>
    <row r="1603" spans="1:2" x14ac:dyDescent="0.25">
      <c r="A1603" t="str">
        <f>IF(RawData!B1600&lt;&gt;"",RawData!B1600&amp;", "&amp;RawData!C1600&amp;" - "&amp;RawData!A1600,"")</f>
        <v/>
      </c>
      <c r="B1603" t="str">
        <f t="shared" si="25"/>
        <v/>
      </c>
    </row>
    <row r="1604" spans="1:2" x14ac:dyDescent="0.25">
      <c r="A1604" t="str">
        <f>IF(RawData!B1601&lt;&gt;"",RawData!B1601&amp;", "&amp;RawData!C1601&amp;" - "&amp;RawData!A1601,"")</f>
        <v/>
      </c>
      <c r="B1604" t="str">
        <f t="shared" si="25"/>
        <v/>
      </c>
    </row>
    <row r="1605" spans="1:2" x14ac:dyDescent="0.25">
      <c r="A1605" t="str">
        <f>IF(RawData!B1602&lt;&gt;"",RawData!B1602&amp;", "&amp;RawData!C1602&amp;" - "&amp;RawData!A1602,"")</f>
        <v/>
      </c>
      <c r="B1605" t="str">
        <f t="shared" si="25"/>
        <v/>
      </c>
    </row>
    <row r="1606" spans="1:2" x14ac:dyDescent="0.25">
      <c r="A1606" t="str">
        <f>IF(RawData!B1603&lt;&gt;"",RawData!B1603&amp;", "&amp;RawData!C1603&amp;" - "&amp;RawData!A1603,"")</f>
        <v/>
      </c>
      <c r="B1606" t="str">
        <f t="shared" si="25"/>
        <v/>
      </c>
    </row>
    <row r="1607" spans="1:2" x14ac:dyDescent="0.25">
      <c r="A1607" t="str">
        <f>IF(RawData!B1604&lt;&gt;"",RawData!B1604&amp;", "&amp;RawData!C1604&amp;" - "&amp;RawData!A1604,"")</f>
        <v/>
      </c>
      <c r="B1607" t="str">
        <f t="shared" ref="B1607:B1670" si="26">IF(A1607&lt;&gt;"",B1606+1,"")</f>
        <v/>
      </c>
    </row>
    <row r="1608" spans="1:2" x14ac:dyDescent="0.25">
      <c r="A1608" t="str">
        <f>IF(RawData!B1605&lt;&gt;"",RawData!B1605&amp;", "&amp;RawData!C1605&amp;" - "&amp;RawData!A1605,"")</f>
        <v/>
      </c>
      <c r="B1608" t="str">
        <f t="shared" si="26"/>
        <v/>
      </c>
    </row>
    <row r="1609" spans="1:2" x14ac:dyDescent="0.25">
      <c r="A1609" t="str">
        <f>IF(RawData!B1606&lt;&gt;"",RawData!B1606&amp;", "&amp;RawData!C1606&amp;" - "&amp;RawData!A1606,"")</f>
        <v/>
      </c>
      <c r="B1609" t="str">
        <f t="shared" si="26"/>
        <v/>
      </c>
    </row>
    <row r="1610" spans="1:2" x14ac:dyDescent="0.25">
      <c r="A1610" t="str">
        <f>IF(RawData!B1607&lt;&gt;"",RawData!B1607&amp;", "&amp;RawData!C1607&amp;" - "&amp;RawData!A1607,"")</f>
        <v/>
      </c>
      <c r="B1610" t="str">
        <f t="shared" si="26"/>
        <v/>
      </c>
    </row>
    <row r="1611" spans="1:2" x14ac:dyDescent="0.25">
      <c r="A1611" t="str">
        <f>IF(RawData!B1608&lt;&gt;"",RawData!B1608&amp;", "&amp;RawData!C1608&amp;" - "&amp;RawData!A1608,"")</f>
        <v/>
      </c>
      <c r="B1611" t="str">
        <f t="shared" si="26"/>
        <v/>
      </c>
    </row>
    <row r="1612" spans="1:2" x14ac:dyDescent="0.25">
      <c r="A1612" t="str">
        <f>IF(RawData!B1609&lt;&gt;"",RawData!B1609&amp;", "&amp;RawData!C1609&amp;" - "&amp;RawData!A1609,"")</f>
        <v/>
      </c>
      <c r="B1612" t="str">
        <f t="shared" si="26"/>
        <v/>
      </c>
    </row>
    <row r="1613" spans="1:2" x14ac:dyDescent="0.25">
      <c r="A1613" t="str">
        <f>IF(RawData!B1610&lt;&gt;"",RawData!B1610&amp;", "&amp;RawData!C1610&amp;" - "&amp;RawData!A1610,"")</f>
        <v/>
      </c>
      <c r="B1613" t="str">
        <f t="shared" si="26"/>
        <v/>
      </c>
    </row>
    <row r="1614" spans="1:2" x14ac:dyDescent="0.25">
      <c r="A1614" t="str">
        <f>IF(RawData!B1611&lt;&gt;"",RawData!B1611&amp;", "&amp;RawData!C1611&amp;" - "&amp;RawData!A1611,"")</f>
        <v/>
      </c>
      <c r="B1614" t="str">
        <f t="shared" si="26"/>
        <v/>
      </c>
    </row>
    <row r="1615" spans="1:2" x14ac:dyDescent="0.25">
      <c r="A1615" t="str">
        <f>IF(RawData!B1612&lt;&gt;"",RawData!B1612&amp;", "&amp;RawData!C1612&amp;" - "&amp;RawData!A1612,"")</f>
        <v/>
      </c>
      <c r="B1615" t="str">
        <f t="shared" si="26"/>
        <v/>
      </c>
    </row>
    <row r="1616" spans="1:2" x14ac:dyDescent="0.25">
      <c r="A1616" t="str">
        <f>IF(RawData!B1613&lt;&gt;"",RawData!B1613&amp;", "&amp;RawData!C1613&amp;" - "&amp;RawData!A1613,"")</f>
        <v/>
      </c>
      <c r="B1616" t="str">
        <f t="shared" si="26"/>
        <v/>
      </c>
    </row>
    <row r="1617" spans="1:2" x14ac:dyDescent="0.25">
      <c r="A1617" t="str">
        <f>IF(RawData!B1614&lt;&gt;"",RawData!B1614&amp;", "&amp;RawData!C1614&amp;" - "&amp;RawData!A1614,"")</f>
        <v/>
      </c>
      <c r="B1617" t="str">
        <f t="shared" si="26"/>
        <v/>
      </c>
    </row>
    <row r="1618" spans="1:2" x14ac:dyDescent="0.25">
      <c r="A1618" t="str">
        <f>IF(RawData!B1615&lt;&gt;"",RawData!B1615&amp;", "&amp;RawData!C1615&amp;" - "&amp;RawData!A1615,"")</f>
        <v/>
      </c>
      <c r="B1618" t="str">
        <f t="shared" si="26"/>
        <v/>
      </c>
    </row>
    <row r="1619" spans="1:2" x14ac:dyDescent="0.25">
      <c r="A1619" t="str">
        <f>IF(RawData!B1616&lt;&gt;"",RawData!B1616&amp;", "&amp;RawData!C1616&amp;" - "&amp;RawData!A1616,"")</f>
        <v/>
      </c>
      <c r="B1619" t="str">
        <f t="shared" si="26"/>
        <v/>
      </c>
    </row>
    <row r="1620" spans="1:2" x14ac:dyDescent="0.25">
      <c r="A1620" t="str">
        <f>IF(RawData!B1617&lt;&gt;"",RawData!B1617&amp;", "&amp;RawData!C1617&amp;" - "&amp;RawData!A1617,"")</f>
        <v/>
      </c>
      <c r="B1620" t="str">
        <f t="shared" si="26"/>
        <v/>
      </c>
    </row>
    <row r="1621" spans="1:2" x14ac:dyDescent="0.25">
      <c r="A1621" t="str">
        <f>IF(RawData!B1618&lt;&gt;"",RawData!B1618&amp;", "&amp;RawData!C1618&amp;" - "&amp;RawData!A1618,"")</f>
        <v/>
      </c>
      <c r="B1621" t="str">
        <f t="shared" si="26"/>
        <v/>
      </c>
    </row>
    <row r="1622" spans="1:2" x14ac:dyDescent="0.25">
      <c r="A1622" t="str">
        <f>IF(RawData!B1619&lt;&gt;"",RawData!B1619&amp;", "&amp;RawData!C1619&amp;" - "&amp;RawData!A1619,"")</f>
        <v/>
      </c>
      <c r="B1622" t="str">
        <f t="shared" si="26"/>
        <v/>
      </c>
    </row>
    <row r="1623" spans="1:2" x14ac:dyDescent="0.25">
      <c r="A1623" t="str">
        <f>IF(RawData!B1620&lt;&gt;"",RawData!B1620&amp;", "&amp;RawData!C1620&amp;" - "&amp;RawData!A1620,"")</f>
        <v/>
      </c>
      <c r="B1623" t="str">
        <f t="shared" si="26"/>
        <v/>
      </c>
    </row>
    <row r="1624" spans="1:2" x14ac:dyDescent="0.25">
      <c r="A1624" t="str">
        <f>IF(RawData!B1621&lt;&gt;"",RawData!B1621&amp;", "&amp;RawData!C1621&amp;" - "&amp;RawData!A1621,"")</f>
        <v/>
      </c>
      <c r="B1624" t="str">
        <f t="shared" si="26"/>
        <v/>
      </c>
    </row>
    <row r="1625" spans="1:2" x14ac:dyDescent="0.25">
      <c r="A1625" t="str">
        <f>IF(RawData!B1622&lt;&gt;"",RawData!B1622&amp;", "&amp;RawData!C1622&amp;" - "&amp;RawData!A1622,"")</f>
        <v/>
      </c>
      <c r="B1625" t="str">
        <f t="shared" si="26"/>
        <v/>
      </c>
    </row>
    <row r="1626" spans="1:2" x14ac:dyDescent="0.25">
      <c r="A1626" t="str">
        <f>IF(RawData!B1623&lt;&gt;"",RawData!B1623&amp;", "&amp;RawData!C1623&amp;" - "&amp;RawData!A1623,"")</f>
        <v/>
      </c>
      <c r="B1626" t="str">
        <f t="shared" si="26"/>
        <v/>
      </c>
    </row>
    <row r="1627" spans="1:2" x14ac:dyDescent="0.25">
      <c r="A1627" t="str">
        <f>IF(RawData!B1624&lt;&gt;"",RawData!B1624&amp;", "&amp;RawData!C1624&amp;" - "&amp;RawData!A1624,"")</f>
        <v/>
      </c>
      <c r="B1627" t="str">
        <f t="shared" si="26"/>
        <v/>
      </c>
    </row>
    <row r="1628" spans="1:2" x14ac:dyDescent="0.25">
      <c r="A1628" t="str">
        <f>IF(RawData!B1625&lt;&gt;"",RawData!B1625&amp;", "&amp;RawData!C1625&amp;" - "&amp;RawData!A1625,"")</f>
        <v/>
      </c>
      <c r="B1628" t="str">
        <f t="shared" si="26"/>
        <v/>
      </c>
    </row>
    <row r="1629" spans="1:2" x14ac:dyDescent="0.25">
      <c r="A1629" t="str">
        <f>IF(RawData!B1626&lt;&gt;"",RawData!B1626&amp;", "&amp;RawData!C1626&amp;" - "&amp;RawData!A1626,"")</f>
        <v/>
      </c>
      <c r="B1629" t="str">
        <f t="shared" si="26"/>
        <v/>
      </c>
    </row>
    <row r="1630" spans="1:2" x14ac:dyDescent="0.25">
      <c r="A1630" t="str">
        <f>IF(RawData!B1627&lt;&gt;"",RawData!B1627&amp;", "&amp;RawData!C1627&amp;" - "&amp;RawData!A1627,"")</f>
        <v/>
      </c>
      <c r="B1630" t="str">
        <f t="shared" si="26"/>
        <v/>
      </c>
    </row>
    <row r="1631" spans="1:2" x14ac:dyDescent="0.25">
      <c r="A1631" t="str">
        <f>IF(RawData!B1628&lt;&gt;"",RawData!B1628&amp;", "&amp;RawData!C1628&amp;" - "&amp;RawData!A1628,"")</f>
        <v/>
      </c>
      <c r="B1631" t="str">
        <f t="shared" si="26"/>
        <v/>
      </c>
    </row>
    <row r="1632" spans="1:2" x14ac:dyDescent="0.25">
      <c r="A1632" t="str">
        <f>IF(RawData!B1629&lt;&gt;"",RawData!B1629&amp;", "&amp;RawData!C1629&amp;" - "&amp;RawData!A1629,"")</f>
        <v/>
      </c>
      <c r="B1632" t="str">
        <f t="shared" si="26"/>
        <v/>
      </c>
    </row>
    <row r="1633" spans="1:2" x14ac:dyDescent="0.25">
      <c r="A1633" t="str">
        <f>IF(RawData!B1630&lt;&gt;"",RawData!B1630&amp;", "&amp;RawData!C1630&amp;" - "&amp;RawData!A1630,"")</f>
        <v/>
      </c>
      <c r="B1633" t="str">
        <f t="shared" si="26"/>
        <v/>
      </c>
    </row>
    <row r="1634" spans="1:2" x14ac:dyDescent="0.25">
      <c r="A1634" t="str">
        <f>IF(RawData!B1631&lt;&gt;"",RawData!B1631&amp;", "&amp;RawData!C1631&amp;" - "&amp;RawData!A1631,"")</f>
        <v/>
      </c>
      <c r="B1634" t="str">
        <f t="shared" si="26"/>
        <v/>
      </c>
    </row>
    <row r="1635" spans="1:2" x14ac:dyDescent="0.25">
      <c r="A1635" t="str">
        <f>IF(RawData!B1632&lt;&gt;"",RawData!B1632&amp;", "&amp;RawData!C1632&amp;" - "&amp;RawData!A1632,"")</f>
        <v/>
      </c>
      <c r="B1635" t="str">
        <f t="shared" si="26"/>
        <v/>
      </c>
    </row>
    <row r="1636" spans="1:2" x14ac:dyDescent="0.25">
      <c r="A1636" t="str">
        <f>IF(RawData!B1633&lt;&gt;"",RawData!B1633&amp;", "&amp;RawData!C1633&amp;" - "&amp;RawData!A1633,"")</f>
        <v/>
      </c>
      <c r="B1636" t="str">
        <f t="shared" si="26"/>
        <v/>
      </c>
    </row>
    <row r="1637" spans="1:2" x14ac:dyDescent="0.25">
      <c r="A1637" t="str">
        <f>IF(RawData!B1634&lt;&gt;"",RawData!B1634&amp;", "&amp;RawData!C1634&amp;" - "&amp;RawData!A1634,"")</f>
        <v/>
      </c>
      <c r="B1637" t="str">
        <f t="shared" si="26"/>
        <v/>
      </c>
    </row>
    <row r="1638" spans="1:2" x14ac:dyDescent="0.25">
      <c r="A1638" t="str">
        <f>IF(RawData!B1635&lt;&gt;"",RawData!B1635&amp;", "&amp;RawData!C1635&amp;" - "&amp;RawData!A1635,"")</f>
        <v/>
      </c>
      <c r="B1638" t="str">
        <f t="shared" si="26"/>
        <v/>
      </c>
    </row>
    <row r="1639" spans="1:2" x14ac:dyDescent="0.25">
      <c r="A1639" t="str">
        <f>IF(RawData!B1636&lt;&gt;"",RawData!B1636&amp;", "&amp;RawData!C1636&amp;" - "&amp;RawData!A1636,"")</f>
        <v/>
      </c>
      <c r="B1639" t="str">
        <f t="shared" si="26"/>
        <v/>
      </c>
    </row>
    <row r="1640" spans="1:2" x14ac:dyDescent="0.25">
      <c r="A1640" t="str">
        <f>IF(RawData!B1637&lt;&gt;"",RawData!B1637&amp;", "&amp;RawData!C1637&amp;" - "&amp;RawData!A1637,"")</f>
        <v/>
      </c>
      <c r="B1640" t="str">
        <f t="shared" si="26"/>
        <v/>
      </c>
    </row>
    <row r="1641" spans="1:2" x14ac:dyDescent="0.25">
      <c r="A1641" t="str">
        <f>IF(RawData!B1638&lt;&gt;"",RawData!B1638&amp;", "&amp;RawData!C1638&amp;" - "&amp;RawData!A1638,"")</f>
        <v/>
      </c>
      <c r="B1641" t="str">
        <f t="shared" si="26"/>
        <v/>
      </c>
    </row>
    <row r="1642" spans="1:2" x14ac:dyDescent="0.25">
      <c r="A1642" t="str">
        <f>IF(RawData!B1639&lt;&gt;"",RawData!B1639&amp;", "&amp;RawData!C1639&amp;" - "&amp;RawData!A1639,"")</f>
        <v/>
      </c>
      <c r="B1642" t="str">
        <f t="shared" si="26"/>
        <v/>
      </c>
    </row>
    <row r="1643" spans="1:2" x14ac:dyDescent="0.25">
      <c r="A1643" t="str">
        <f>IF(RawData!B1640&lt;&gt;"",RawData!B1640&amp;", "&amp;RawData!C1640&amp;" - "&amp;RawData!A1640,"")</f>
        <v/>
      </c>
      <c r="B1643" t="str">
        <f t="shared" si="26"/>
        <v/>
      </c>
    </row>
    <row r="1644" spans="1:2" x14ac:dyDescent="0.25">
      <c r="A1644" t="str">
        <f>IF(RawData!B1641&lt;&gt;"",RawData!B1641&amp;", "&amp;RawData!C1641&amp;" - "&amp;RawData!A1641,"")</f>
        <v/>
      </c>
      <c r="B1644" t="str">
        <f t="shared" si="26"/>
        <v/>
      </c>
    </row>
    <row r="1645" spans="1:2" x14ac:dyDescent="0.25">
      <c r="A1645" t="str">
        <f>IF(RawData!B1642&lt;&gt;"",RawData!B1642&amp;", "&amp;RawData!C1642&amp;" - "&amp;RawData!A1642,"")</f>
        <v/>
      </c>
      <c r="B1645" t="str">
        <f t="shared" si="26"/>
        <v/>
      </c>
    </row>
    <row r="1646" spans="1:2" x14ac:dyDescent="0.25">
      <c r="A1646" t="str">
        <f>IF(RawData!B1643&lt;&gt;"",RawData!B1643&amp;", "&amp;RawData!C1643&amp;" - "&amp;RawData!A1643,"")</f>
        <v/>
      </c>
      <c r="B1646" t="str">
        <f t="shared" si="26"/>
        <v/>
      </c>
    </row>
    <row r="1647" spans="1:2" x14ac:dyDescent="0.25">
      <c r="A1647" t="str">
        <f>IF(RawData!B1644&lt;&gt;"",RawData!B1644&amp;", "&amp;RawData!C1644&amp;" - "&amp;RawData!A1644,"")</f>
        <v/>
      </c>
      <c r="B1647" t="str">
        <f t="shared" si="26"/>
        <v/>
      </c>
    </row>
    <row r="1648" spans="1:2" x14ac:dyDescent="0.25">
      <c r="A1648" t="str">
        <f>IF(RawData!B1645&lt;&gt;"",RawData!B1645&amp;", "&amp;RawData!C1645&amp;" - "&amp;RawData!A1645,"")</f>
        <v/>
      </c>
      <c r="B1648" t="str">
        <f t="shared" si="26"/>
        <v/>
      </c>
    </row>
    <row r="1649" spans="1:2" x14ac:dyDescent="0.25">
      <c r="A1649" t="str">
        <f>IF(RawData!B1646&lt;&gt;"",RawData!B1646&amp;", "&amp;RawData!C1646&amp;" - "&amp;RawData!A1646,"")</f>
        <v/>
      </c>
      <c r="B1649" t="str">
        <f t="shared" si="26"/>
        <v/>
      </c>
    </row>
    <row r="1650" spans="1:2" x14ac:dyDescent="0.25">
      <c r="A1650" t="str">
        <f>IF(RawData!B1647&lt;&gt;"",RawData!B1647&amp;", "&amp;RawData!C1647&amp;" - "&amp;RawData!A1647,"")</f>
        <v/>
      </c>
      <c r="B1650" t="str">
        <f t="shared" si="26"/>
        <v/>
      </c>
    </row>
    <row r="1651" spans="1:2" x14ac:dyDescent="0.25">
      <c r="A1651" t="str">
        <f>IF(RawData!B1648&lt;&gt;"",RawData!B1648&amp;", "&amp;RawData!C1648&amp;" - "&amp;RawData!A1648,"")</f>
        <v/>
      </c>
      <c r="B1651" t="str">
        <f t="shared" si="26"/>
        <v/>
      </c>
    </row>
    <row r="1652" spans="1:2" x14ac:dyDescent="0.25">
      <c r="A1652" t="str">
        <f>IF(RawData!B1649&lt;&gt;"",RawData!B1649&amp;", "&amp;RawData!C1649&amp;" - "&amp;RawData!A1649,"")</f>
        <v/>
      </c>
      <c r="B1652" t="str">
        <f t="shared" si="26"/>
        <v/>
      </c>
    </row>
    <row r="1653" spans="1:2" x14ac:dyDescent="0.25">
      <c r="A1653" t="str">
        <f>IF(RawData!B1650&lt;&gt;"",RawData!B1650&amp;", "&amp;RawData!C1650&amp;" - "&amp;RawData!A1650,"")</f>
        <v/>
      </c>
      <c r="B1653" t="str">
        <f t="shared" si="26"/>
        <v/>
      </c>
    </row>
    <row r="1654" spans="1:2" x14ac:dyDescent="0.25">
      <c r="A1654" t="str">
        <f>IF(RawData!B1651&lt;&gt;"",RawData!B1651&amp;", "&amp;RawData!C1651&amp;" - "&amp;RawData!A1651,"")</f>
        <v/>
      </c>
      <c r="B1654" t="str">
        <f t="shared" si="26"/>
        <v/>
      </c>
    </row>
    <row r="1655" spans="1:2" x14ac:dyDescent="0.25">
      <c r="A1655" t="str">
        <f>IF(RawData!B1652&lt;&gt;"",RawData!B1652&amp;", "&amp;RawData!C1652&amp;" - "&amp;RawData!A1652,"")</f>
        <v/>
      </c>
      <c r="B1655" t="str">
        <f t="shared" si="26"/>
        <v/>
      </c>
    </row>
    <row r="1656" spans="1:2" x14ac:dyDescent="0.25">
      <c r="A1656" t="str">
        <f>IF(RawData!B1653&lt;&gt;"",RawData!B1653&amp;", "&amp;RawData!C1653&amp;" - "&amp;RawData!A1653,"")</f>
        <v/>
      </c>
      <c r="B1656" t="str">
        <f t="shared" si="26"/>
        <v/>
      </c>
    </row>
    <row r="1657" spans="1:2" x14ac:dyDescent="0.25">
      <c r="A1657" t="str">
        <f>IF(RawData!B1654&lt;&gt;"",RawData!B1654&amp;", "&amp;RawData!C1654&amp;" - "&amp;RawData!A1654,"")</f>
        <v/>
      </c>
      <c r="B1657" t="str">
        <f t="shared" si="26"/>
        <v/>
      </c>
    </row>
    <row r="1658" spans="1:2" x14ac:dyDescent="0.25">
      <c r="A1658" t="str">
        <f>IF(RawData!B1655&lt;&gt;"",RawData!B1655&amp;", "&amp;RawData!C1655&amp;" - "&amp;RawData!A1655,"")</f>
        <v/>
      </c>
      <c r="B1658" t="str">
        <f t="shared" si="26"/>
        <v/>
      </c>
    </row>
    <row r="1659" spans="1:2" x14ac:dyDescent="0.25">
      <c r="A1659" t="str">
        <f>IF(RawData!B1656&lt;&gt;"",RawData!B1656&amp;", "&amp;RawData!C1656&amp;" - "&amp;RawData!A1656,"")</f>
        <v/>
      </c>
      <c r="B1659" t="str">
        <f t="shared" si="26"/>
        <v/>
      </c>
    </row>
    <row r="1660" spans="1:2" x14ac:dyDescent="0.25">
      <c r="A1660" t="str">
        <f>IF(RawData!B1657&lt;&gt;"",RawData!B1657&amp;", "&amp;RawData!C1657&amp;" - "&amp;RawData!A1657,"")</f>
        <v/>
      </c>
      <c r="B1660" t="str">
        <f t="shared" si="26"/>
        <v/>
      </c>
    </row>
    <row r="1661" spans="1:2" x14ac:dyDescent="0.25">
      <c r="A1661" t="str">
        <f>IF(RawData!B1658&lt;&gt;"",RawData!B1658&amp;", "&amp;RawData!C1658&amp;" - "&amp;RawData!A1658,"")</f>
        <v/>
      </c>
      <c r="B1661" t="str">
        <f t="shared" si="26"/>
        <v/>
      </c>
    </row>
    <row r="1662" spans="1:2" x14ac:dyDescent="0.25">
      <c r="A1662" t="str">
        <f>IF(RawData!B1659&lt;&gt;"",RawData!B1659&amp;", "&amp;RawData!C1659&amp;" - "&amp;RawData!A1659,"")</f>
        <v/>
      </c>
      <c r="B1662" t="str">
        <f t="shared" si="26"/>
        <v/>
      </c>
    </row>
    <row r="1663" spans="1:2" x14ac:dyDescent="0.25">
      <c r="A1663" t="str">
        <f>IF(RawData!B1660&lt;&gt;"",RawData!B1660&amp;", "&amp;RawData!C1660&amp;" - "&amp;RawData!A1660,"")</f>
        <v/>
      </c>
      <c r="B1663" t="str">
        <f t="shared" si="26"/>
        <v/>
      </c>
    </row>
    <row r="1664" spans="1:2" x14ac:dyDescent="0.25">
      <c r="A1664" t="str">
        <f>IF(RawData!B1661&lt;&gt;"",RawData!B1661&amp;", "&amp;RawData!C1661&amp;" - "&amp;RawData!A1661,"")</f>
        <v/>
      </c>
      <c r="B1664" t="str">
        <f t="shared" si="26"/>
        <v/>
      </c>
    </row>
    <row r="1665" spans="1:2" x14ac:dyDescent="0.25">
      <c r="A1665" t="str">
        <f>IF(RawData!B1662&lt;&gt;"",RawData!B1662&amp;", "&amp;RawData!C1662&amp;" - "&amp;RawData!A1662,"")</f>
        <v/>
      </c>
      <c r="B1665" t="str">
        <f t="shared" si="26"/>
        <v/>
      </c>
    </row>
    <row r="1666" spans="1:2" x14ac:dyDescent="0.25">
      <c r="A1666" t="str">
        <f>IF(RawData!B1663&lt;&gt;"",RawData!B1663&amp;", "&amp;RawData!C1663&amp;" - "&amp;RawData!A1663,"")</f>
        <v/>
      </c>
      <c r="B1666" t="str">
        <f t="shared" si="26"/>
        <v/>
      </c>
    </row>
    <row r="1667" spans="1:2" x14ac:dyDescent="0.25">
      <c r="A1667" t="str">
        <f>IF(RawData!B1664&lt;&gt;"",RawData!B1664&amp;", "&amp;RawData!C1664&amp;" - "&amp;RawData!A1664,"")</f>
        <v/>
      </c>
      <c r="B1667" t="str">
        <f t="shared" si="26"/>
        <v/>
      </c>
    </row>
    <row r="1668" spans="1:2" x14ac:dyDescent="0.25">
      <c r="A1668" t="str">
        <f>IF(RawData!B1665&lt;&gt;"",RawData!B1665&amp;", "&amp;RawData!C1665&amp;" - "&amp;RawData!A1665,"")</f>
        <v/>
      </c>
      <c r="B1668" t="str">
        <f t="shared" si="26"/>
        <v/>
      </c>
    </row>
    <row r="1669" spans="1:2" x14ac:dyDescent="0.25">
      <c r="A1669" t="str">
        <f>IF(RawData!B1666&lt;&gt;"",RawData!B1666&amp;", "&amp;RawData!C1666&amp;" - "&amp;RawData!A1666,"")</f>
        <v/>
      </c>
      <c r="B1669" t="str">
        <f t="shared" si="26"/>
        <v/>
      </c>
    </row>
    <row r="1670" spans="1:2" x14ac:dyDescent="0.25">
      <c r="A1670" t="str">
        <f>IF(RawData!B1667&lt;&gt;"",RawData!B1667&amp;", "&amp;RawData!C1667&amp;" - "&amp;RawData!A1667,"")</f>
        <v/>
      </c>
      <c r="B1670" t="str">
        <f t="shared" si="26"/>
        <v/>
      </c>
    </row>
    <row r="1671" spans="1:2" x14ac:dyDescent="0.25">
      <c r="A1671" t="str">
        <f>IF(RawData!B1668&lt;&gt;"",RawData!B1668&amp;", "&amp;RawData!C1668&amp;" - "&amp;RawData!A1668,"")</f>
        <v/>
      </c>
      <c r="B1671" t="str">
        <f t="shared" ref="B1671:B1734" si="27">IF(A1671&lt;&gt;"",B1670+1,"")</f>
        <v/>
      </c>
    </row>
    <row r="1672" spans="1:2" x14ac:dyDescent="0.25">
      <c r="A1672" t="str">
        <f>IF(RawData!B1669&lt;&gt;"",RawData!B1669&amp;", "&amp;RawData!C1669&amp;" - "&amp;RawData!A1669,"")</f>
        <v/>
      </c>
      <c r="B1672" t="str">
        <f t="shared" si="27"/>
        <v/>
      </c>
    </row>
    <row r="1673" spans="1:2" x14ac:dyDescent="0.25">
      <c r="A1673" t="str">
        <f>IF(RawData!B1670&lt;&gt;"",RawData!B1670&amp;", "&amp;RawData!C1670&amp;" - "&amp;RawData!A1670,"")</f>
        <v/>
      </c>
      <c r="B1673" t="str">
        <f t="shared" si="27"/>
        <v/>
      </c>
    </row>
    <row r="1674" spans="1:2" x14ac:dyDescent="0.25">
      <c r="A1674" t="str">
        <f>IF(RawData!B1671&lt;&gt;"",RawData!B1671&amp;", "&amp;RawData!C1671&amp;" - "&amp;RawData!A1671,"")</f>
        <v/>
      </c>
      <c r="B1674" t="str">
        <f t="shared" si="27"/>
        <v/>
      </c>
    </row>
    <row r="1675" spans="1:2" x14ac:dyDescent="0.25">
      <c r="A1675" t="str">
        <f>IF(RawData!B1672&lt;&gt;"",RawData!B1672&amp;", "&amp;RawData!C1672&amp;" - "&amp;RawData!A1672,"")</f>
        <v/>
      </c>
      <c r="B1675" t="str">
        <f t="shared" si="27"/>
        <v/>
      </c>
    </row>
    <row r="1676" spans="1:2" x14ac:dyDescent="0.25">
      <c r="A1676" t="str">
        <f>IF(RawData!B1673&lt;&gt;"",RawData!B1673&amp;", "&amp;RawData!C1673&amp;" - "&amp;RawData!A1673,"")</f>
        <v/>
      </c>
      <c r="B1676" t="str">
        <f t="shared" si="27"/>
        <v/>
      </c>
    </row>
    <row r="1677" spans="1:2" x14ac:dyDescent="0.25">
      <c r="A1677" t="str">
        <f>IF(RawData!B1674&lt;&gt;"",RawData!B1674&amp;", "&amp;RawData!C1674&amp;" - "&amp;RawData!A1674,"")</f>
        <v/>
      </c>
      <c r="B1677" t="str">
        <f t="shared" si="27"/>
        <v/>
      </c>
    </row>
    <row r="1678" spans="1:2" x14ac:dyDescent="0.25">
      <c r="A1678" t="str">
        <f>IF(RawData!B1675&lt;&gt;"",RawData!B1675&amp;", "&amp;RawData!C1675&amp;" - "&amp;RawData!A1675,"")</f>
        <v/>
      </c>
      <c r="B1678" t="str">
        <f t="shared" si="27"/>
        <v/>
      </c>
    </row>
    <row r="1679" spans="1:2" x14ac:dyDescent="0.25">
      <c r="A1679" t="str">
        <f>IF(RawData!B1676&lt;&gt;"",RawData!B1676&amp;", "&amp;RawData!C1676&amp;" - "&amp;RawData!A1676,"")</f>
        <v/>
      </c>
      <c r="B1679" t="str">
        <f t="shared" si="27"/>
        <v/>
      </c>
    </row>
    <row r="1680" spans="1:2" x14ac:dyDescent="0.25">
      <c r="A1680" t="str">
        <f>IF(RawData!B1677&lt;&gt;"",RawData!B1677&amp;", "&amp;RawData!C1677&amp;" - "&amp;RawData!A1677,"")</f>
        <v/>
      </c>
      <c r="B1680" t="str">
        <f t="shared" si="27"/>
        <v/>
      </c>
    </row>
    <row r="1681" spans="1:2" x14ac:dyDescent="0.25">
      <c r="A1681" t="str">
        <f>IF(RawData!B1678&lt;&gt;"",RawData!B1678&amp;", "&amp;RawData!C1678&amp;" - "&amp;RawData!A1678,"")</f>
        <v/>
      </c>
      <c r="B1681" t="str">
        <f t="shared" si="27"/>
        <v/>
      </c>
    </row>
    <row r="1682" spans="1:2" x14ac:dyDescent="0.25">
      <c r="A1682" t="str">
        <f>IF(RawData!B1679&lt;&gt;"",RawData!B1679&amp;", "&amp;RawData!C1679&amp;" - "&amp;RawData!A1679,"")</f>
        <v/>
      </c>
      <c r="B1682" t="str">
        <f t="shared" si="27"/>
        <v/>
      </c>
    </row>
    <row r="1683" spans="1:2" x14ac:dyDescent="0.25">
      <c r="A1683" t="str">
        <f>IF(RawData!B1680&lt;&gt;"",RawData!B1680&amp;", "&amp;RawData!C1680&amp;" - "&amp;RawData!A1680,"")</f>
        <v/>
      </c>
      <c r="B1683" t="str">
        <f t="shared" si="27"/>
        <v/>
      </c>
    </row>
    <row r="1684" spans="1:2" x14ac:dyDescent="0.25">
      <c r="A1684" t="str">
        <f>IF(RawData!B1681&lt;&gt;"",RawData!B1681&amp;", "&amp;RawData!C1681&amp;" - "&amp;RawData!A1681,"")</f>
        <v/>
      </c>
      <c r="B1684" t="str">
        <f t="shared" si="27"/>
        <v/>
      </c>
    </row>
    <row r="1685" spans="1:2" x14ac:dyDescent="0.25">
      <c r="A1685" t="str">
        <f>IF(RawData!B1682&lt;&gt;"",RawData!B1682&amp;", "&amp;RawData!C1682&amp;" - "&amp;RawData!A1682,"")</f>
        <v/>
      </c>
      <c r="B1685" t="str">
        <f t="shared" si="27"/>
        <v/>
      </c>
    </row>
    <row r="1686" spans="1:2" x14ac:dyDescent="0.25">
      <c r="A1686" t="str">
        <f>IF(RawData!B1683&lt;&gt;"",RawData!B1683&amp;", "&amp;RawData!C1683&amp;" - "&amp;RawData!A1683,"")</f>
        <v/>
      </c>
      <c r="B1686" t="str">
        <f t="shared" si="27"/>
        <v/>
      </c>
    </row>
    <row r="1687" spans="1:2" x14ac:dyDescent="0.25">
      <c r="A1687" t="str">
        <f>IF(RawData!B1684&lt;&gt;"",RawData!B1684&amp;", "&amp;RawData!C1684&amp;" - "&amp;RawData!A1684,"")</f>
        <v/>
      </c>
      <c r="B1687" t="str">
        <f t="shared" si="27"/>
        <v/>
      </c>
    </row>
    <row r="1688" spans="1:2" x14ac:dyDescent="0.25">
      <c r="A1688" t="str">
        <f>IF(RawData!B1685&lt;&gt;"",RawData!B1685&amp;", "&amp;RawData!C1685&amp;" - "&amp;RawData!A1685,"")</f>
        <v/>
      </c>
      <c r="B1688" t="str">
        <f t="shared" si="27"/>
        <v/>
      </c>
    </row>
    <row r="1689" spans="1:2" x14ac:dyDescent="0.25">
      <c r="A1689" t="str">
        <f>IF(RawData!B1686&lt;&gt;"",RawData!B1686&amp;", "&amp;RawData!C1686&amp;" - "&amp;RawData!A1686,"")</f>
        <v/>
      </c>
      <c r="B1689" t="str">
        <f t="shared" si="27"/>
        <v/>
      </c>
    </row>
    <row r="1690" spans="1:2" x14ac:dyDescent="0.25">
      <c r="A1690" t="str">
        <f>IF(RawData!B1687&lt;&gt;"",RawData!B1687&amp;", "&amp;RawData!C1687&amp;" - "&amp;RawData!A1687,"")</f>
        <v/>
      </c>
      <c r="B1690" t="str">
        <f t="shared" si="27"/>
        <v/>
      </c>
    </row>
    <row r="1691" spans="1:2" x14ac:dyDescent="0.25">
      <c r="A1691" t="str">
        <f>IF(RawData!B1688&lt;&gt;"",RawData!B1688&amp;", "&amp;RawData!C1688&amp;" - "&amp;RawData!A1688,"")</f>
        <v/>
      </c>
      <c r="B1691" t="str">
        <f t="shared" si="27"/>
        <v/>
      </c>
    </row>
    <row r="1692" spans="1:2" x14ac:dyDescent="0.25">
      <c r="A1692" t="str">
        <f>IF(RawData!B1689&lt;&gt;"",RawData!B1689&amp;", "&amp;RawData!C1689&amp;" - "&amp;RawData!A1689,"")</f>
        <v/>
      </c>
      <c r="B1692" t="str">
        <f t="shared" si="27"/>
        <v/>
      </c>
    </row>
    <row r="1693" spans="1:2" x14ac:dyDescent="0.25">
      <c r="A1693" t="str">
        <f>IF(RawData!B1690&lt;&gt;"",RawData!B1690&amp;", "&amp;RawData!C1690&amp;" - "&amp;RawData!A1690,"")</f>
        <v/>
      </c>
      <c r="B1693" t="str">
        <f t="shared" si="27"/>
        <v/>
      </c>
    </row>
    <row r="1694" spans="1:2" x14ac:dyDescent="0.25">
      <c r="A1694" t="str">
        <f>IF(RawData!B1691&lt;&gt;"",RawData!B1691&amp;", "&amp;RawData!C1691&amp;" - "&amp;RawData!A1691,"")</f>
        <v/>
      </c>
      <c r="B1694" t="str">
        <f t="shared" si="27"/>
        <v/>
      </c>
    </row>
    <row r="1695" spans="1:2" x14ac:dyDescent="0.25">
      <c r="A1695" t="str">
        <f>IF(RawData!B1692&lt;&gt;"",RawData!B1692&amp;", "&amp;RawData!C1692&amp;" - "&amp;RawData!A1692,"")</f>
        <v/>
      </c>
      <c r="B1695" t="str">
        <f t="shared" si="27"/>
        <v/>
      </c>
    </row>
    <row r="1696" spans="1:2" x14ac:dyDescent="0.25">
      <c r="A1696" t="str">
        <f>IF(RawData!B1693&lt;&gt;"",RawData!B1693&amp;", "&amp;RawData!C1693&amp;" - "&amp;RawData!A1693,"")</f>
        <v/>
      </c>
      <c r="B1696" t="str">
        <f t="shared" si="27"/>
        <v/>
      </c>
    </row>
    <row r="1697" spans="1:2" x14ac:dyDescent="0.25">
      <c r="A1697" t="str">
        <f>IF(RawData!B1694&lt;&gt;"",RawData!B1694&amp;", "&amp;RawData!C1694&amp;" - "&amp;RawData!A1694,"")</f>
        <v/>
      </c>
      <c r="B1697" t="str">
        <f t="shared" si="27"/>
        <v/>
      </c>
    </row>
    <row r="1698" spans="1:2" x14ac:dyDescent="0.25">
      <c r="A1698" t="str">
        <f>IF(RawData!B1695&lt;&gt;"",RawData!B1695&amp;", "&amp;RawData!C1695&amp;" - "&amp;RawData!A1695,"")</f>
        <v/>
      </c>
      <c r="B1698" t="str">
        <f t="shared" si="27"/>
        <v/>
      </c>
    </row>
    <row r="1699" spans="1:2" x14ac:dyDescent="0.25">
      <c r="A1699" t="str">
        <f>IF(RawData!B1696&lt;&gt;"",RawData!B1696&amp;", "&amp;RawData!C1696&amp;" - "&amp;RawData!A1696,"")</f>
        <v/>
      </c>
      <c r="B1699" t="str">
        <f t="shared" si="27"/>
        <v/>
      </c>
    </row>
    <row r="1700" spans="1:2" x14ac:dyDescent="0.25">
      <c r="A1700" t="str">
        <f>IF(RawData!B1697&lt;&gt;"",RawData!B1697&amp;", "&amp;RawData!C1697&amp;" - "&amp;RawData!A1697,"")</f>
        <v/>
      </c>
      <c r="B1700" t="str">
        <f t="shared" si="27"/>
        <v/>
      </c>
    </row>
    <row r="1701" spans="1:2" x14ac:dyDescent="0.25">
      <c r="A1701" t="str">
        <f>IF(RawData!B1698&lt;&gt;"",RawData!B1698&amp;", "&amp;RawData!C1698&amp;" - "&amp;RawData!A1698,"")</f>
        <v/>
      </c>
      <c r="B1701" t="str">
        <f t="shared" si="27"/>
        <v/>
      </c>
    </row>
    <row r="1702" spans="1:2" x14ac:dyDescent="0.25">
      <c r="A1702" t="str">
        <f>IF(RawData!B1699&lt;&gt;"",RawData!B1699&amp;", "&amp;RawData!C1699&amp;" - "&amp;RawData!A1699,"")</f>
        <v/>
      </c>
      <c r="B1702" t="str">
        <f t="shared" si="27"/>
        <v/>
      </c>
    </row>
    <row r="1703" spans="1:2" x14ac:dyDescent="0.25">
      <c r="A1703" t="str">
        <f>IF(RawData!B1700&lt;&gt;"",RawData!B1700&amp;", "&amp;RawData!C1700&amp;" - "&amp;RawData!A1700,"")</f>
        <v/>
      </c>
      <c r="B1703" t="str">
        <f t="shared" si="27"/>
        <v/>
      </c>
    </row>
    <row r="1704" spans="1:2" x14ac:dyDescent="0.25">
      <c r="A1704" t="str">
        <f>IF(RawData!B1701&lt;&gt;"",RawData!B1701&amp;", "&amp;RawData!C1701&amp;" - "&amp;RawData!A1701,"")</f>
        <v/>
      </c>
      <c r="B1704" t="str">
        <f t="shared" si="27"/>
        <v/>
      </c>
    </row>
    <row r="1705" spans="1:2" x14ac:dyDescent="0.25">
      <c r="A1705" t="str">
        <f>IF(RawData!B1702&lt;&gt;"",RawData!B1702&amp;", "&amp;RawData!C1702&amp;" - "&amp;RawData!A1702,"")</f>
        <v/>
      </c>
      <c r="B1705" t="str">
        <f t="shared" si="27"/>
        <v/>
      </c>
    </row>
    <row r="1706" spans="1:2" x14ac:dyDescent="0.25">
      <c r="A1706" t="str">
        <f>IF(RawData!B1703&lt;&gt;"",RawData!B1703&amp;", "&amp;RawData!C1703&amp;" - "&amp;RawData!A1703,"")</f>
        <v/>
      </c>
      <c r="B1706" t="str">
        <f t="shared" si="27"/>
        <v/>
      </c>
    </row>
    <row r="1707" spans="1:2" x14ac:dyDescent="0.25">
      <c r="A1707" t="str">
        <f>IF(RawData!B1704&lt;&gt;"",RawData!B1704&amp;", "&amp;RawData!C1704&amp;" - "&amp;RawData!A1704,"")</f>
        <v/>
      </c>
      <c r="B1707" t="str">
        <f t="shared" si="27"/>
        <v/>
      </c>
    </row>
    <row r="1708" spans="1:2" x14ac:dyDescent="0.25">
      <c r="A1708" t="str">
        <f>IF(RawData!B1705&lt;&gt;"",RawData!B1705&amp;", "&amp;RawData!C1705&amp;" - "&amp;RawData!A1705,"")</f>
        <v/>
      </c>
      <c r="B1708" t="str">
        <f t="shared" si="27"/>
        <v/>
      </c>
    </row>
    <row r="1709" spans="1:2" x14ac:dyDescent="0.25">
      <c r="A1709" t="str">
        <f>IF(RawData!B1706&lt;&gt;"",RawData!B1706&amp;", "&amp;RawData!C1706&amp;" - "&amp;RawData!A1706,"")</f>
        <v/>
      </c>
      <c r="B1709" t="str">
        <f t="shared" si="27"/>
        <v/>
      </c>
    </row>
    <row r="1710" spans="1:2" x14ac:dyDescent="0.25">
      <c r="A1710" t="str">
        <f>IF(RawData!B1707&lt;&gt;"",RawData!B1707&amp;", "&amp;RawData!C1707&amp;" - "&amp;RawData!A1707,"")</f>
        <v/>
      </c>
      <c r="B1710" t="str">
        <f t="shared" si="27"/>
        <v/>
      </c>
    </row>
    <row r="1711" spans="1:2" x14ac:dyDescent="0.25">
      <c r="A1711" t="str">
        <f>IF(RawData!B1708&lt;&gt;"",RawData!B1708&amp;", "&amp;RawData!C1708&amp;" - "&amp;RawData!A1708,"")</f>
        <v/>
      </c>
      <c r="B1711" t="str">
        <f t="shared" si="27"/>
        <v/>
      </c>
    </row>
    <row r="1712" spans="1:2" x14ac:dyDescent="0.25">
      <c r="A1712" t="str">
        <f>IF(RawData!B1709&lt;&gt;"",RawData!B1709&amp;", "&amp;RawData!C1709&amp;" - "&amp;RawData!A1709,"")</f>
        <v/>
      </c>
      <c r="B1712" t="str">
        <f t="shared" si="27"/>
        <v/>
      </c>
    </row>
    <row r="1713" spans="1:2" x14ac:dyDescent="0.25">
      <c r="A1713" t="str">
        <f>IF(RawData!B1710&lt;&gt;"",RawData!B1710&amp;", "&amp;RawData!C1710&amp;" - "&amp;RawData!A1710,"")</f>
        <v/>
      </c>
      <c r="B1713" t="str">
        <f t="shared" si="27"/>
        <v/>
      </c>
    </row>
    <row r="1714" spans="1:2" x14ac:dyDescent="0.25">
      <c r="A1714" t="str">
        <f>IF(RawData!B1711&lt;&gt;"",RawData!B1711&amp;", "&amp;RawData!C1711&amp;" - "&amp;RawData!A1711,"")</f>
        <v/>
      </c>
      <c r="B1714" t="str">
        <f t="shared" si="27"/>
        <v/>
      </c>
    </row>
    <row r="1715" spans="1:2" x14ac:dyDescent="0.25">
      <c r="A1715" t="str">
        <f>IF(RawData!B1712&lt;&gt;"",RawData!B1712&amp;", "&amp;RawData!C1712&amp;" - "&amp;RawData!A1712,"")</f>
        <v/>
      </c>
      <c r="B1715" t="str">
        <f t="shared" si="27"/>
        <v/>
      </c>
    </row>
    <row r="1716" spans="1:2" x14ac:dyDescent="0.25">
      <c r="A1716" t="str">
        <f>IF(RawData!B1713&lt;&gt;"",RawData!B1713&amp;", "&amp;RawData!C1713&amp;" - "&amp;RawData!A1713,"")</f>
        <v/>
      </c>
      <c r="B1716" t="str">
        <f t="shared" si="27"/>
        <v/>
      </c>
    </row>
    <row r="1717" spans="1:2" x14ac:dyDescent="0.25">
      <c r="A1717" t="str">
        <f>IF(RawData!B1714&lt;&gt;"",RawData!B1714&amp;", "&amp;RawData!C1714&amp;" - "&amp;RawData!A1714,"")</f>
        <v/>
      </c>
      <c r="B1717" t="str">
        <f t="shared" si="27"/>
        <v/>
      </c>
    </row>
    <row r="1718" spans="1:2" x14ac:dyDescent="0.25">
      <c r="A1718" t="str">
        <f>IF(RawData!B1715&lt;&gt;"",RawData!B1715&amp;", "&amp;RawData!C1715&amp;" - "&amp;RawData!A1715,"")</f>
        <v/>
      </c>
      <c r="B1718" t="str">
        <f t="shared" si="27"/>
        <v/>
      </c>
    </row>
    <row r="1719" spans="1:2" x14ac:dyDescent="0.25">
      <c r="A1719" t="str">
        <f>IF(RawData!B1716&lt;&gt;"",RawData!B1716&amp;", "&amp;RawData!C1716&amp;" - "&amp;RawData!A1716,"")</f>
        <v/>
      </c>
      <c r="B1719" t="str">
        <f t="shared" si="27"/>
        <v/>
      </c>
    </row>
    <row r="1720" spans="1:2" x14ac:dyDescent="0.25">
      <c r="A1720" t="str">
        <f>IF(RawData!B1717&lt;&gt;"",RawData!B1717&amp;", "&amp;RawData!C1717&amp;" - "&amp;RawData!A1717,"")</f>
        <v/>
      </c>
      <c r="B1720" t="str">
        <f t="shared" si="27"/>
        <v/>
      </c>
    </row>
    <row r="1721" spans="1:2" x14ac:dyDescent="0.25">
      <c r="A1721" t="str">
        <f>IF(RawData!B1718&lt;&gt;"",RawData!B1718&amp;", "&amp;RawData!C1718&amp;" - "&amp;RawData!A1718,"")</f>
        <v/>
      </c>
      <c r="B1721" t="str">
        <f t="shared" si="27"/>
        <v/>
      </c>
    </row>
    <row r="1722" spans="1:2" x14ac:dyDescent="0.25">
      <c r="A1722" t="str">
        <f>IF(RawData!B1719&lt;&gt;"",RawData!B1719&amp;", "&amp;RawData!C1719&amp;" - "&amp;RawData!A1719,"")</f>
        <v/>
      </c>
      <c r="B1722" t="str">
        <f t="shared" si="27"/>
        <v/>
      </c>
    </row>
    <row r="1723" spans="1:2" x14ac:dyDescent="0.25">
      <c r="A1723" t="str">
        <f>IF(RawData!B1720&lt;&gt;"",RawData!B1720&amp;", "&amp;RawData!C1720&amp;" - "&amp;RawData!A1720,"")</f>
        <v/>
      </c>
      <c r="B1723" t="str">
        <f t="shared" si="27"/>
        <v/>
      </c>
    </row>
    <row r="1724" spans="1:2" x14ac:dyDescent="0.25">
      <c r="A1724" t="str">
        <f>IF(RawData!B1721&lt;&gt;"",RawData!B1721&amp;", "&amp;RawData!C1721&amp;" - "&amp;RawData!A1721,"")</f>
        <v/>
      </c>
      <c r="B1724" t="str">
        <f t="shared" si="27"/>
        <v/>
      </c>
    </row>
    <row r="1725" spans="1:2" x14ac:dyDescent="0.25">
      <c r="A1725" t="str">
        <f>IF(RawData!B1722&lt;&gt;"",RawData!B1722&amp;", "&amp;RawData!C1722&amp;" - "&amp;RawData!A1722,"")</f>
        <v/>
      </c>
      <c r="B1725" t="str">
        <f t="shared" si="27"/>
        <v/>
      </c>
    </row>
    <row r="1726" spans="1:2" x14ac:dyDescent="0.25">
      <c r="A1726" t="str">
        <f>IF(RawData!B1723&lt;&gt;"",RawData!B1723&amp;", "&amp;RawData!C1723&amp;" - "&amp;RawData!A1723,"")</f>
        <v/>
      </c>
      <c r="B1726" t="str">
        <f t="shared" si="27"/>
        <v/>
      </c>
    </row>
    <row r="1727" spans="1:2" x14ac:dyDescent="0.25">
      <c r="A1727" t="str">
        <f>IF(RawData!B1724&lt;&gt;"",RawData!B1724&amp;", "&amp;RawData!C1724&amp;" - "&amp;RawData!A1724,"")</f>
        <v/>
      </c>
      <c r="B1727" t="str">
        <f t="shared" si="27"/>
        <v/>
      </c>
    </row>
    <row r="1728" spans="1:2" x14ac:dyDescent="0.25">
      <c r="A1728" t="str">
        <f>IF(RawData!B1725&lt;&gt;"",RawData!B1725&amp;", "&amp;RawData!C1725&amp;" - "&amp;RawData!A1725,"")</f>
        <v/>
      </c>
      <c r="B1728" t="str">
        <f t="shared" si="27"/>
        <v/>
      </c>
    </row>
    <row r="1729" spans="1:2" x14ac:dyDescent="0.25">
      <c r="A1729" t="str">
        <f>IF(RawData!B1726&lt;&gt;"",RawData!B1726&amp;", "&amp;RawData!C1726&amp;" - "&amp;RawData!A1726,"")</f>
        <v/>
      </c>
      <c r="B1729" t="str">
        <f t="shared" si="27"/>
        <v/>
      </c>
    </row>
    <row r="1730" spans="1:2" x14ac:dyDescent="0.25">
      <c r="A1730" t="str">
        <f>IF(RawData!B1727&lt;&gt;"",RawData!B1727&amp;", "&amp;RawData!C1727&amp;" - "&amp;RawData!A1727,"")</f>
        <v/>
      </c>
      <c r="B1730" t="str">
        <f t="shared" si="27"/>
        <v/>
      </c>
    </row>
    <row r="1731" spans="1:2" x14ac:dyDescent="0.25">
      <c r="A1731" t="str">
        <f>IF(RawData!B1728&lt;&gt;"",RawData!B1728&amp;", "&amp;RawData!C1728&amp;" - "&amp;RawData!A1728,"")</f>
        <v/>
      </c>
      <c r="B1731" t="str">
        <f t="shared" si="27"/>
        <v/>
      </c>
    </row>
    <row r="1732" spans="1:2" x14ac:dyDescent="0.25">
      <c r="A1732" t="str">
        <f>IF(RawData!B1729&lt;&gt;"",RawData!B1729&amp;", "&amp;RawData!C1729&amp;" - "&amp;RawData!A1729,"")</f>
        <v/>
      </c>
      <c r="B1732" t="str">
        <f t="shared" si="27"/>
        <v/>
      </c>
    </row>
    <row r="1733" spans="1:2" x14ac:dyDescent="0.25">
      <c r="A1733" t="str">
        <f>IF(RawData!B1730&lt;&gt;"",RawData!B1730&amp;", "&amp;RawData!C1730&amp;" - "&amp;RawData!A1730,"")</f>
        <v/>
      </c>
      <c r="B1733" t="str">
        <f t="shared" si="27"/>
        <v/>
      </c>
    </row>
    <row r="1734" spans="1:2" x14ac:dyDescent="0.25">
      <c r="A1734" t="str">
        <f>IF(RawData!B1731&lt;&gt;"",RawData!B1731&amp;", "&amp;RawData!C1731&amp;" - "&amp;RawData!A1731,"")</f>
        <v/>
      </c>
      <c r="B1734" t="str">
        <f t="shared" si="27"/>
        <v/>
      </c>
    </row>
    <row r="1735" spans="1:2" x14ac:dyDescent="0.25">
      <c r="A1735" t="str">
        <f>IF(RawData!B1732&lt;&gt;"",RawData!B1732&amp;", "&amp;RawData!C1732&amp;" - "&amp;RawData!A1732,"")</f>
        <v/>
      </c>
      <c r="B1735" t="str">
        <f t="shared" ref="B1735:B1798" si="28">IF(A1735&lt;&gt;"",B1734+1,"")</f>
        <v/>
      </c>
    </row>
    <row r="1736" spans="1:2" x14ac:dyDescent="0.25">
      <c r="A1736" t="str">
        <f>IF(RawData!B1733&lt;&gt;"",RawData!B1733&amp;", "&amp;RawData!C1733&amp;" - "&amp;RawData!A1733,"")</f>
        <v/>
      </c>
      <c r="B1736" t="str">
        <f t="shared" si="28"/>
        <v/>
      </c>
    </row>
    <row r="1737" spans="1:2" x14ac:dyDescent="0.25">
      <c r="A1737" t="str">
        <f>IF(RawData!B1734&lt;&gt;"",RawData!B1734&amp;", "&amp;RawData!C1734&amp;" - "&amp;RawData!A1734,"")</f>
        <v/>
      </c>
      <c r="B1737" t="str">
        <f t="shared" si="28"/>
        <v/>
      </c>
    </row>
    <row r="1738" spans="1:2" x14ac:dyDescent="0.25">
      <c r="A1738" t="str">
        <f>IF(RawData!B1735&lt;&gt;"",RawData!B1735&amp;", "&amp;RawData!C1735&amp;" - "&amp;RawData!A1735,"")</f>
        <v/>
      </c>
      <c r="B1738" t="str">
        <f t="shared" si="28"/>
        <v/>
      </c>
    </row>
    <row r="1739" spans="1:2" x14ac:dyDescent="0.25">
      <c r="A1739" t="str">
        <f>IF(RawData!B1736&lt;&gt;"",RawData!B1736&amp;", "&amp;RawData!C1736&amp;" - "&amp;RawData!A1736,"")</f>
        <v/>
      </c>
      <c r="B1739" t="str">
        <f t="shared" si="28"/>
        <v/>
      </c>
    </row>
    <row r="1740" spans="1:2" x14ac:dyDescent="0.25">
      <c r="A1740" t="str">
        <f>IF(RawData!B1737&lt;&gt;"",RawData!B1737&amp;", "&amp;RawData!C1737&amp;" - "&amp;RawData!A1737,"")</f>
        <v/>
      </c>
      <c r="B1740" t="str">
        <f t="shared" si="28"/>
        <v/>
      </c>
    </row>
    <row r="1741" spans="1:2" x14ac:dyDescent="0.25">
      <c r="A1741" t="str">
        <f>IF(RawData!B1738&lt;&gt;"",RawData!B1738&amp;", "&amp;RawData!C1738&amp;" - "&amp;RawData!A1738,"")</f>
        <v/>
      </c>
      <c r="B1741" t="str">
        <f t="shared" si="28"/>
        <v/>
      </c>
    </row>
    <row r="1742" spans="1:2" x14ac:dyDescent="0.25">
      <c r="A1742" t="str">
        <f>IF(RawData!B1739&lt;&gt;"",RawData!B1739&amp;", "&amp;RawData!C1739&amp;" - "&amp;RawData!A1739,"")</f>
        <v/>
      </c>
      <c r="B1742" t="str">
        <f t="shared" si="28"/>
        <v/>
      </c>
    </row>
    <row r="1743" spans="1:2" x14ac:dyDescent="0.25">
      <c r="A1743" t="str">
        <f>IF(RawData!B1740&lt;&gt;"",RawData!B1740&amp;", "&amp;RawData!C1740&amp;" - "&amp;RawData!A1740,"")</f>
        <v/>
      </c>
      <c r="B1743" t="str">
        <f t="shared" si="28"/>
        <v/>
      </c>
    </row>
    <row r="1744" spans="1:2" x14ac:dyDescent="0.25">
      <c r="A1744" t="str">
        <f>IF(RawData!B1741&lt;&gt;"",RawData!B1741&amp;", "&amp;RawData!C1741&amp;" - "&amp;RawData!A1741,"")</f>
        <v/>
      </c>
      <c r="B1744" t="str">
        <f t="shared" si="28"/>
        <v/>
      </c>
    </row>
    <row r="1745" spans="1:2" x14ac:dyDescent="0.25">
      <c r="A1745" t="str">
        <f>IF(RawData!B1742&lt;&gt;"",RawData!B1742&amp;", "&amp;RawData!C1742&amp;" - "&amp;RawData!A1742,"")</f>
        <v/>
      </c>
      <c r="B1745" t="str">
        <f t="shared" si="28"/>
        <v/>
      </c>
    </row>
    <row r="1746" spans="1:2" x14ac:dyDescent="0.25">
      <c r="A1746" t="str">
        <f>IF(RawData!B1743&lt;&gt;"",RawData!B1743&amp;", "&amp;RawData!C1743&amp;" - "&amp;RawData!A1743,"")</f>
        <v/>
      </c>
      <c r="B1746" t="str">
        <f t="shared" si="28"/>
        <v/>
      </c>
    </row>
    <row r="1747" spans="1:2" x14ac:dyDescent="0.25">
      <c r="A1747" t="str">
        <f>IF(RawData!B1744&lt;&gt;"",RawData!B1744&amp;", "&amp;RawData!C1744&amp;" - "&amp;RawData!A1744,"")</f>
        <v/>
      </c>
      <c r="B1747" t="str">
        <f t="shared" si="28"/>
        <v/>
      </c>
    </row>
    <row r="1748" spans="1:2" x14ac:dyDescent="0.25">
      <c r="A1748" t="str">
        <f>IF(RawData!B1745&lt;&gt;"",RawData!B1745&amp;", "&amp;RawData!C1745&amp;" - "&amp;RawData!A1745,"")</f>
        <v/>
      </c>
      <c r="B1748" t="str">
        <f t="shared" si="28"/>
        <v/>
      </c>
    </row>
    <row r="1749" spans="1:2" x14ac:dyDescent="0.25">
      <c r="A1749" t="str">
        <f>IF(RawData!B1746&lt;&gt;"",RawData!B1746&amp;", "&amp;RawData!C1746&amp;" - "&amp;RawData!A1746,"")</f>
        <v/>
      </c>
      <c r="B1749" t="str">
        <f t="shared" si="28"/>
        <v/>
      </c>
    </row>
    <row r="1750" spans="1:2" x14ac:dyDescent="0.25">
      <c r="A1750" t="str">
        <f>IF(RawData!B1747&lt;&gt;"",RawData!B1747&amp;", "&amp;RawData!C1747&amp;" - "&amp;RawData!A1747,"")</f>
        <v/>
      </c>
      <c r="B1750" t="str">
        <f t="shared" si="28"/>
        <v/>
      </c>
    </row>
    <row r="1751" spans="1:2" x14ac:dyDescent="0.25">
      <c r="A1751" t="str">
        <f>IF(RawData!B1748&lt;&gt;"",RawData!B1748&amp;", "&amp;RawData!C1748&amp;" - "&amp;RawData!A1748,"")</f>
        <v/>
      </c>
      <c r="B1751" t="str">
        <f t="shared" si="28"/>
        <v/>
      </c>
    </row>
    <row r="1752" spans="1:2" x14ac:dyDescent="0.25">
      <c r="A1752" t="str">
        <f>IF(RawData!B1749&lt;&gt;"",RawData!B1749&amp;", "&amp;RawData!C1749&amp;" - "&amp;RawData!A1749,"")</f>
        <v/>
      </c>
      <c r="B1752" t="str">
        <f t="shared" si="28"/>
        <v/>
      </c>
    </row>
    <row r="1753" spans="1:2" x14ac:dyDescent="0.25">
      <c r="A1753" t="str">
        <f>IF(RawData!B1750&lt;&gt;"",RawData!B1750&amp;", "&amp;RawData!C1750&amp;" - "&amp;RawData!A1750,"")</f>
        <v/>
      </c>
      <c r="B1753" t="str">
        <f t="shared" si="28"/>
        <v/>
      </c>
    </row>
    <row r="1754" spans="1:2" x14ac:dyDescent="0.25">
      <c r="A1754" t="str">
        <f>IF(RawData!B1751&lt;&gt;"",RawData!B1751&amp;", "&amp;RawData!C1751&amp;" - "&amp;RawData!A1751,"")</f>
        <v/>
      </c>
      <c r="B1754" t="str">
        <f t="shared" si="28"/>
        <v/>
      </c>
    </row>
    <row r="1755" spans="1:2" x14ac:dyDescent="0.25">
      <c r="A1755" t="str">
        <f>IF(RawData!B1752&lt;&gt;"",RawData!B1752&amp;", "&amp;RawData!C1752&amp;" - "&amp;RawData!A1752,"")</f>
        <v/>
      </c>
      <c r="B1755" t="str">
        <f t="shared" si="28"/>
        <v/>
      </c>
    </row>
    <row r="1756" spans="1:2" x14ac:dyDescent="0.25">
      <c r="A1756" t="str">
        <f>IF(RawData!B1753&lt;&gt;"",RawData!B1753&amp;", "&amp;RawData!C1753&amp;" - "&amp;RawData!A1753,"")</f>
        <v/>
      </c>
      <c r="B1756" t="str">
        <f t="shared" si="28"/>
        <v/>
      </c>
    </row>
    <row r="1757" spans="1:2" x14ac:dyDescent="0.25">
      <c r="A1757" t="str">
        <f>IF(RawData!B1754&lt;&gt;"",RawData!B1754&amp;", "&amp;RawData!C1754&amp;" - "&amp;RawData!A1754,"")</f>
        <v/>
      </c>
      <c r="B1757" t="str">
        <f t="shared" si="28"/>
        <v/>
      </c>
    </row>
    <row r="1758" spans="1:2" x14ac:dyDescent="0.25">
      <c r="A1758" t="str">
        <f>IF(RawData!B1755&lt;&gt;"",RawData!B1755&amp;", "&amp;RawData!C1755&amp;" - "&amp;RawData!A1755,"")</f>
        <v/>
      </c>
      <c r="B1758" t="str">
        <f t="shared" si="28"/>
        <v/>
      </c>
    </row>
    <row r="1759" spans="1:2" x14ac:dyDescent="0.25">
      <c r="A1759" t="str">
        <f>IF(RawData!B1756&lt;&gt;"",RawData!B1756&amp;", "&amp;RawData!C1756&amp;" - "&amp;RawData!A1756,"")</f>
        <v/>
      </c>
      <c r="B1759" t="str">
        <f t="shared" si="28"/>
        <v/>
      </c>
    </row>
    <row r="1760" spans="1:2" x14ac:dyDescent="0.25">
      <c r="A1760" t="str">
        <f>IF(RawData!B1757&lt;&gt;"",RawData!B1757&amp;", "&amp;RawData!C1757&amp;" - "&amp;RawData!A1757,"")</f>
        <v/>
      </c>
      <c r="B1760" t="str">
        <f t="shared" si="28"/>
        <v/>
      </c>
    </row>
    <row r="1761" spans="1:2" x14ac:dyDescent="0.25">
      <c r="A1761" t="str">
        <f>IF(RawData!B1758&lt;&gt;"",RawData!B1758&amp;", "&amp;RawData!C1758&amp;" - "&amp;RawData!A1758,"")</f>
        <v/>
      </c>
      <c r="B1761" t="str">
        <f t="shared" si="28"/>
        <v/>
      </c>
    </row>
    <row r="1762" spans="1:2" x14ac:dyDescent="0.25">
      <c r="A1762" t="str">
        <f>IF(RawData!B1759&lt;&gt;"",RawData!B1759&amp;", "&amp;RawData!C1759&amp;" - "&amp;RawData!A1759,"")</f>
        <v/>
      </c>
      <c r="B1762" t="str">
        <f t="shared" si="28"/>
        <v/>
      </c>
    </row>
    <row r="1763" spans="1:2" x14ac:dyDescent="0.25">
      <c r="A1763" t="str">
        <f>IF(RawData!B1760&lt;&gt;"",RawData!B1760&amp;", "&amp;RawData!C1760&amp;" - "&amp;RawData!A1760,"")</f>
        <v/>
      </c>
      <c r="B1763" t="str">
        <f t="shared" si="28"/>
        <v/>
      </c>
    </row>
    <row r="1764" spans="1:2" x14ac:dyDescent="0.25">
      <c r="A1764" t="str">
        <f>IF(RawData!B1761&lt;&gt;"",RawData!B1761&amp;", "&amp;RawData!C1761&amp;" - "&amp;RawData!A1761,"")</f>
        <v/>
      </c>
      <c r="B1764" t="str">
        <f t="shared" si="28"/>
        <v/>
      </c>
    </row>
    <row r="1765" spans="1:2" x14ac:dyDescent="0.25">
      <c r="A1765" t="str">
        <f>IF(RawData!B1762&lt;&gt;"",RawData!B1762&amp;", "&amp;RawData!C1762&amp;" - "&amp;RawData!A1762,"")</f>
        <v/>
      </c>
      <c r="B1765" t="str">
        <f t="shared" si="28"/>
        <v/>
      </c>
    </row>
    <row r="1766" spans="1:2" x14ac:dyDescent="0.25">
      <c r="A1766" t="str">
        <f>IF(RawData!B1763&lt;&gt;"",RawData!B1763&amp;", "&amp;RawData!C1763&amp;" - "&amp;RawData!A1763,"")</f>
        <v/>
      </c>
      <c r="B1766" t="str">
        <f t="shared" si="28"/>
        <v/>
      </c>
    </row>
    <row r="1767" spans="1:2" x14ac:dyDescent="0.25">
      <c r="A1767" t="str">
        <f>IF(RawData!B1764&lt;&gt;"",RawData!B1764&amp;", "&amp;RawData!C1764&amp;" - "&amp;RawData!A1764,"")</f>
        <v/>
      </c>
      <c r="B1767" t="str">
        <f t="shared" si="28"/>
        <v/>
      </c>
    </row>
    <row r="1768" spans="1:2" x14ac:dyDescent="0.25">
      <c r="A1768" t="str">
        <f>IF(RawData!B1765&lt;&gt;"",RawData!B1765&amp;", "&amp;RawData!C1765&amp;" - "&amp;RawData!A1765,"")</f>
        <v/>
      </c>
      <c r="B1768" t="str">
        <f t="shared" si="28"/>
        <v/>
      </c>
    </row>
    <row r="1769" spans="1:2" x14ac:dyDescent="0.25">
      <c r="A1769" t="str">
        <f>IF(RawData!B1766&lt;&gt;"",RawData!B1766&amp;", "&amp;RawData!C1766&amp;" - "&amp;RawData!A1766,"")</f>
        <v/>
      </c>
      <c r="B1769" t="str">
        <f t="shared" si="28"/>
        <v/>
      </c>
    </row>
    <row r="1770" spans="1:2" x14ac:dyDescent="0.25">
      <c r="A1770" t="str">
        <f>IF(RawData!B1767&lt;&gt;"",RawData!B1767&amp;", "&amp;RawData!C1767&amp;" - "&amp;RawData!A1767,"")</f>
        <v/>
      </c>
      <c r="B1770" t="str">
        <f t="shared" si="28"/>
        <v/>
      </c>
    </row>
    <row r="1771" spans="1:2" x14ac:dyDescent="0.25">
      <c r="A1771" t="str">
        <f>IF(RawData!B1768&lt;&gt;"",RawData!B1768&amp;", "&amp;RawData!C1768&amp;" - "&amp;RawData!A1768,"")</f>
        <v/>
      </c>
      <c r="B1771" t="str">
        <f t="shared" si="28"/>
        <v/>
      </c>
    </row>
    <row r="1772" spans="1:2" x14ac:dyDescent="0.25">
      <c r="A1772" t="str">
        <f>IF(RawData!B1769&lt;&gt;"",RawData!B1769&amp;", "&amp;RawData!C1769&amp;" - "&amp;RawData!A1769,"")</f>
        <v/>
      </c>
      <c r="B1772" t="str">
        <f t="shared" si="28"/>
        <v/>
      </c>
    </row>
    <row r="1773" spans="1:2" x14ac:dyDescent="0.25">
      <c r="A1773" t="str">
        <f>IF(RawData!B1770&lt;&gt;"",RawData!B1770&amp;", "&amp;RawData!C1770&amp;" - "&amp;RawData!A1770,"")</f>
        <v/>
      </c>
      <c r="B1773" t="str">
        <f t="shared" si="28"/>
        <v/>
      </c>
    </row>
    <row r="1774" spans="1:2" x14ac:dyDescent="0.25">
      <c r="A1774" t="str">
        <f>IF(RawData!B1771&lt;&gt;"",RawData!B1771&amp;", "&amp;RawData!C1771&amp;" - "&amp;RawData!A1771,"")</f>
        <v/>
      </c>
      <c r="B1774" t="str">
        <f t="shared" si="28"/>
        <v/>
      </c>
    </row>
    <row r="1775" spans="1:2" x14ac:dyDescent="0.25">
      <c r="A1775" t="str">
        <f>IF(RawData!B1772&lt;&gt;"",RawData!B1772&amp;", "&amp;RawData!C1772&amp;" - "&amp;RawData!A1772,"")</f>
        <v/>
      </c>
      <c r="B1775" t="str">
        <f t="shared" si="28"/>
        <v/>
      </c>
    </row>
    <row r="1776" spans="1:2" x14ac:dyDescent="0.25">
      <c r="A1776" t="str">
        <f>IF(RawData!B1773&lt;&gt;"",RawData!B1773&amp;", "&amp;RawData!C1773&amp;" - "&amp;RawData!A1773,"")</f>
        <v/>
      </c>
      <c r="B1776" t="str">
        <f t="shared" si="28"/>
        <v/>
      </c>
    </row>
    <row r="1777" spans="1:2" x14ac:dyDescent="0.25">
      <c r="A1777" t="str">
        <f>IF(RawData!B1774&lt;&gt;"",RawData!B1774&amp;", "&amp;RawData!C1774&amp;" - "&amp;RawData!A1774,"")</f>
        <v/>
      </c>
      <c r="B1777" t="str">
        <f t="shared" si="28"/>
        <v/>
      </c>
    </row>
    <row r="1778" spans="1:2" x14ac:dyDescent="0.25">
      <c r="A1778" t="str">
        <f>IF(RawData!B1775&lt;&gt;"",RawData!B1775&amp;", "&amp;RawData!C1775&amp;" - "&amp;RawData!A1775,"")</f>
        <v/>
      </c>
      <c r="B1778" t="str">
        <f t="shared" si="28"/>
        <v/>
      </c>
    </row>
    <row r="1779" spans="1:2" x14ac:dyDescent="0.25">
      <c r="A1779" t="str">
        <f>IF(RawData!B1776&lt;&gt;"",RawData!B1776&amp;", "&amp;RawData!C1776&amp;" - "&amp;RawData!A1776,"")</f>
        <v/>
      </c>
      <c r="B1779" t="str">
        <f t="shared" si="28"/>
        <v/>
      </c>
    </row>
    <row r="1780" spans="1:2" x14ac:dyDescent="0.25">
      <c r="A1780" t="str">
        <f>IF(RawData!B1777&lt;&gt;"",RawData!B1777&amp;", "&amp;RawData!C1777&amp;" - "&amp;RawData!A1777,"")</f>
        <v/>
      </c>
      <c r="B1780" t="str">
        <f t="shared" si="28"/>
        <v/>
      </c>
    </row>
    <row r="1781" spans="1:2" x14ac:dyDescent="0.25">
      <c r="A1781" t="str">
        <f>IF(RawData!B1778&lt;&gt;"",RawData!B1778&amp;", "&amp;RawData!C1778&amp;" - "&amp;RawData!A1778,"")</f>
        <v/>
      </c>
      <c r="B1781" t="str">
        <f t="shared" si="28"/>
        <v/>
      </c>
    </row>
    <row r="1782" spans="1:2" x14ac:dyDescent="0.25">
      <c r="A1782" t="str">
        <f>IF(RawData!B1779&lt;&gt;"",RawData!B1779&amp;", "&amp;RawData!C1779&amp;" - "&amp;RawData!A1779,"")</f>
        <v/>
      </c>
      <c r="B1782" t="str">
        <f t="shared" si="28"/>
        <v/>
      </c>
    </row>
    <row r="1783" spans="1:2" x14ac:dyDescent="0.25">
      <c r="A1783" t="str">
        <f>IF(RawData!B1780&lt;&gt;"",RawData!B1780&amp;", "&amp;RawData!C1780&amp;" - "&amp;RawData!A1780,"")</f>
        <v/>
      </c>
      <c r="B1783" t="str">
        <f t="shared" si="28"/>
        <v/>
      </c>
    </row>
    <row r="1784" spans="1:2" x14ac:dyDescent="0.25">
      <c r="A1784" t="str">
        <f>IF(RawData!B1781&lt;&gt;"",RawData!B1781&amp;", "&amp;RawData!C1781&amp;" - "&amp;RawData!A1781,"")</f>
        <v/>
      </c>
      <c r="B1784" t="str">
        <f t="shared" si="28"/>
        <v/>
      </c>
    </row>
    <row r="1785" spans="1:2" x14ac:dyDescent="0.25">
      <c r="A1785" t="str">
        <f>IF(RawData!B1782&lt;&gt;"",RawData!B1782&amp;", "&amp;RawData!C1782&amp;" - "&amp;RawData!A1782,"")</f>
        <v/>
      </c>
      <c r="B1785" t="str">
        <f t="shared" si="28"/>
        <v/>
      </c>
    </row>
    <row r="1786" spans="1:2" x14ac:dyDescent="0.25">
      <c r="A1786" t="str">
        <f>IF(RawData!B1783&lt;&gt;"",RawData!B1783&amp;", "&amp;RawData!C1783&amp;" - "&amp;RawData!A1783,"")</f>
        <v/>
      </c>
      <c r="B1786" t="str">
        <f t="shared" si="28"/>
        <v/>
      </c>
    </row>
    <row r="1787" spans="1:2" x14ac:dyDescent="0.25">
      <c r="A1787" t="str">
        <f>IF(RawData!B1784&lt;&gt;"",RawData!B1784&amp;", "&amp;RawData!C1784&amp;" - "&amp;RawData!A1784,"")</f>
        <v/>
      </c>
      <c r="B1787" t="str">
        <f t="shared" si="28"/>
        <v/>
      </c>
    </row>
    <row r="1788" spans="1:2" x14ac:dyDescent="0.25">
      <c r="A1788" t="str">
        <f>IF(RawData!B1785&lt;&gt;"",RawData!B1785&amp;", "&amp;RawData!C1785&amp;" - "&amp;RawData!A1785,"")</f>
        <v/>
      </c>
      <c r="B1788" t="str">
        <f t="shared" si="28"/>
        <v/>
      </c>
    </row>
    <row r="1789" spans="1:2" x14ac:dyDescent="0.25">
      <c r="A1789" t="str">
        <f>IF(RawData!B1786&lt;&gt;"",RawData!B1786&amp;", "&amp;RawData!C1786&amp;" - "&amp;RawData!A1786,"")</f>
        <v/>
      </c>
      <c r="B1789" t="str">
        <f t="shared" si="28"/>
        <v/>
      </c>
    </row>
    <row r="1790" spans="1:2" x14ac:dyDescent="0.25">
      <c r="A1790" t="str">
        <f>IF(RawData!B1787&lt;&gt;"",RawData!B1787&amp;", "&amp;RawData!C1787&amp;" - "&amp;RawData!A1787,"")</f>
        <v/>
      </c>
      <c r="B1790" t="str">
        <f t="shared" si="28"/>
        <v/>
      </c>
    </row>
    <row r="1791" spans="1:2" x14ac:dyDescent="0.25">
      <c r="A1791" t="str">
        <f>IF(RawData!B1788&lt;&gt;"",RawData!B1788&amp;", "&amp;RawData!C1788&amp;" - "&amp;RawData!A1788,"")</f>
        <v/>
      </c>
      <c r="B1791" t="str">
        <f t="shared" si="28"/>
        <v/>
      </c>
    </row>
    <row r="1792" spans="1:2" x14ac:dyDescent="0.25">
      <c r="A1792" t="str">
        <f>IF(RawData!B1789&lt;&gt;"",RawData!B1789&amp;", "&amp;RawData!C1789&amp;" - "&amp;RawData!A1789,"")</f>
        <v/>
      </c>
      <c r="B1792" t="str">
        <f t="shared" si="28"/>
        <v/>
      </c>
    </row>
    <row r="1793" spans="1:2" x14ac:dyDescent="0.25">
      <c r="A1793" t="str">
        <f>IF(RawData!B1790&lt;&gt;"",RawData!B1790&amp;", "&amp;RawData!C1790&amp;" - "&amp;RawData!A1790,"")</f>
        <v/>
      </c>
      <c r="B1793" t="str">
        <f t="shared" si="28"/>
        <v/>
      </c>
    </row>
    <row r="1794" spans="1:2" x14ac:dyDescent="0.25">
      <c r="A1794" t="str">
        <f>IF(RawData!B1791&lt;&gt;"",RawData!B1791&amp;", "&amp;RawData!C1791&amp;" - "&amp;RawData!A1791,"")</f>
        <v/>
      </c>
      <c r="B1794" t="str">
        <f t="shared" si="28"/>
        <v/>
      </c>
    </row>
    <row r="1795" spans="1:2" x14ac:dyDescent="0.25">
      <c r="A1795" t="str">
        <f>IF(RawData!B1792&lt;&gt;"",RawData!B1792&amp;", "&amp;RawData!C1792&amp;" - "&amp;RawData!A1792,"")</f>
        <v/>
      </c>
      <c r="B1795" t="str">
        <f t="shared" si="28"/>
        <v/>
      </c>
    </row>
    <row r="1796" spans="1:2" x14ac:dyDescent="0.25">
      <c r="A1796" t="str">
        <f>IF(RawData!B1793&lt;&gt;"",RawData!B1793&amp;", "&amp;RawData!C1793&amp;" - "&amp;RawData!A1793,"")</f>
        <v/>
      </c>
      <c r="B1796" t="str">
        <f t="shared" si="28"/>
        <v/>
      </c>
    </row>
    <row r="1797" spans="1:2" x14ac:dyDescent="0.25">
      <c r="A1797" t="str">
        <f>IF(RawData!B1794&lt;&gt;"",RawData!B1794&amp;", "&amp;RawData!C1794&amp;" - "&amp;RawData!A1794,"")</f>
        <v/>
      </c>
      <c r="B1797" t="str">
        <f t="shared" si="28"/>
        <v/>
      </c>
    </row>
    <row r="1798" spans="1:2" x14ac:dyDescent="0.25">
      <c r="A1798" t="str">
        <f>IF(RawData!B1795&lt;&gt;"",RawData!B1795&amp;", "&amp;RawData!C1795&amp;" - "&amp;RawData!A1795,"")</f>
        <v/>
      </c>
      <c r="B1798" t="str">
        <f t="shared" si="28"/>
        <v/>
      </c>
    </row>
    <row r="1799" spans="1:2" x14ac:dyDescent="0.25">
      <c r="A1799" t="str">
        <f>IF(RawData!B1796&lt;&gt;"",RawData!B1796&amp;", "&amp;RawData!C1796&amp;" - "&amp;RawData!A1796,"")</f>
        <v/>
      </c>
      <c r="B1799" t="str">
        <f t="shared" ref="B1799:B1862" si="29">IF(A1799&lt;&gt;"",B1798+1,"")</f>
        <v/>
      </c>
    </row>
    <row r="1800" spans="1:2" x14ac:dyDescent="0.25">
      <c r="A1800" t="str">
        <f>IF(RawData!B1797&lt;&gt;"",RawData!B1797&amp;", "&amp;RawData!C1797&amp;" - "&amp;RawData!A1797,"")</f>
        <v/>
      </c>
      <c r="B1800" t="str">
        <f t="shared" si="29"/>
        <v/>
      </c>
    </row>
    <row r="1801" spans="1:2" x14ac:dyDescent="0.25">
      <c r="A1801" t="str">
        <f>IF(RawData!B1798&lt;&gt;"",RawData!B1798&amp;", "&amp;RawData!C1798&amp;" - "&amp;RawData!A1798,"")</f>
        <v/>
      </c>
      <c r="B1801" t="str">
        <f t="shared" si="29"/>
        <v/>
      </c>
    </row>
    <row r="1802" spans="1:2" x14ac:dyDescent="0.25">
      <c r="A1802" t="str">
        <f>IF(RawData!B1799&lt;&gt;"",RawData!B1799&amp;", "&amp;RawData!C1799&amp;" - "&amp;RawData!A1799,"")</f>
        <v/>
      </c>
      <c r="B1802" t="str">
        <f t="shared" si="29"/>
        <v/>
      </c>
    </row>
    <row r="1803" spans="1:2" x14ac:dyDescent="0.25">
      <c r="A1803" t="str">
        <f>IF(RawData!B1800&lt;&gt;"",RawData!B1800&amp;", "&amp;RawData!C1800&amp;" - "&amp;RawData!A1800,"")</f>
        <v/>
      </c>
      <c r="B1803" t="str">
        <f t="shared" si="29"/>
        <v/>
      </c>
    </row>
    <row r="1804" spans="1:2" x14ac:dyDescent="0.25">
      <c r="A1804" t="str">
        <f>IF(RawData!B1801&lt;&gt;"",RawData!B1801&amp;", "&amp;RawData!C1801&amp;" - "&amp;RawData!A1801,"")</f>
        <v/>
      </c>
      <c r="B1804" t="str">
        <f t="shared" si="29"/>
        <v/>
      </c>
    </row>
    <row r="1805" spans="1:2" x14ac:dyDescent="0.25">
      <c r="A1805" t="str">
        <f>IF(RawData!B1802&lt;&gt;"",RawData!B1802&amp;", "&amp;RawData!C1802&amp;" - "&amp;RawData!A1802,"")</f>
        <v/>
      </c>
      <c r="B1805" t="str">
        <f t="shared" si="29"/>
        <v/>
      </c>
    </row>
    <row r="1806" spans="1:2" x14ac:dyDescent="0.25">
      <c r="A1806" t="str">
        <f>IF(RawData!B1803&lt;&gt;"",RawData!B1803&amp;", "&amp;RawData!C1803&amp;" - "&amp;RawData!A1803,"")</f>
        <v/>
      </c>
      <c r="B1806" t="str">
        <f t="shared" si="29"/>
        <v/>
      </c>
    </row>
    <row r="1807" spans="1:2" x14ac:dyDescent="0.25">
      <c r="A1807" t="str">
        <f>IF(RawData!B1804&lt;&gt;"",RawData!B1804&amp;", "&amp;RawData!C1804&amp;" - "&amp;RawData!A1804,"")</f>
        <v/>
      </c>
      <c r="B1807" t="str">
        <f t="shared" si="29"/>
        <v/>
      </c>
    </row>
    <row r="1808" spans="1:2" x14ac:dyDescent="0.25">
      <c r="A1808" t="str">
        <f>IF(RawData!B1805&lt;&gt;"",RawData!B1805&amp;", "&amp;RawData!C1805&amp;" - "&amp;RawData!A1805,"")</f>
        <v/>
      </c>
      <c r="B1808" t="str">
        <f t="shared" si="29"/>
        <v/>
      </c>
    </row>
    <row r="1809" spans="1:2" x14ac:dyDescent="0.25">
      <c r="A1809" t="str">
        <f>IF(RawData!B1806&lt;&gt;"",RawData!B1806&amp;", "&amp;RawData!C1806&amp;" - "&amp;RawData!A1806,"")</f>
        <v/>
      </c>
      <c r="B1809" t="str">
        <f t="shared" si="29"/>
        <v/>
      </c>
    </row>
    <row r="1810" spans="1:2" x14ac:dyDescent="0.25">
      <c r="A1810" t="str">
        <f>IF(RawData!B1807&lt;&gt;"",RawData!B1807&amp;", "&amp;RawData!C1807&amp;" - "&amp;RawData!A1807,"")</f>
        <v/>
      </c>
      <c r="B1810" t="str">
        <f t="shared" si="29"/>
        <v/>
      </c>
    </row>
    <row r="1811" spans="1:2" x14ac:dyDescent="0.25">
      <c r="A1811" t="str">
        <f>IF(RawData!B1808&lt;&gt;"",RawData!B1808&amp;", "&amp;RawData!C1808&amp;" - "&amp;RawData!A1808,"")</f>
        <v/>
      </c>
      <c r="B1811" t="str">
        <f t="shared" si="29"/>
        <v/>
      </c>
    </row>
    <row r="1812" spans="1:2" x14ac:dyDescent="0.25">
      <c r="A1812" t="str">
        <f>IF(RawData!B1809&lt;&gt;"",RawData!B1809&amp;", "&amp;RawData!C1809&amp;" - "&amp;RawData!A1809,"")</f>
        <v/>
      </c>
      <c r="B1812" t="str">
        <f t="shared" si="29"/>
        <v/>
      </c>
    </row>
    <row r="1813" spans="1:2" x14ac:dyDescent="0.25">
      <c r="A1813" t="str">
        <f>IF(RawData!B1810&lt;&gt;"",RawData!B1810&amp;", "&amp;RawData!C1810&amp;" - "&amp;RawData!A1810,"")</f>
        <v/>
      </c>
      <c r="B1813" t="str">
        <f t="shared" si="29"/>
        <v/>
      </c>
    </row>
    <row r="1814" spans="1:2" x14ac:dyDescent="0.25">
      <c r="A1814" t="str">
        <f>IF(RawData!B1811&lt;&gt;"",RawData!B1811&amp;", "&amp;RawData!C1811&amp;" - "&amp;RawData!A1811,"")</f>
        <v/>
      </c>
      <c r="B1814" t="str">
        <f t="shared" si="29"/>
        <v/>
      </c>
    </row>
    <row r="1815" spans="1:2" x14ac:dyDescent="0.25">
      <c r="A1815" t="str">
        <f>IF(RawData!B1812&lt;&gt;"",RawData!B1812&amp;", "&amp;RawData!C1812&amp;" - "&amp;RawData!A1812,"")</f>
        <v/>
      </c>
      <c r="B1815" t="str">
        <f t="shared" si="29"/>
        <v/>
      </c>
    </row>
    <row r="1816" spans="1:2" x14ac:dyDescent="0.25">
      <c r="A1816" t="str">
        <f>IF(RawData!B1813&lt;&gt;"",RawData!B1813&amp;", "&amp;RawData!C1813&amp;" - "&amp;RawData!A1813,"")</f>
        <v/>
      </c>
      <c r="B1816" t="str">
        <f t="shared" si="29"/>
        <v/>
      </c>
    </row>
    <row r="1817" spans="1:2" x14ac:dyDescent="0.25">
      <c r="A1817" t="str">
        <f>IF(RawData!B1814&lt;&gt;"",RawData!B1814&amp;", "&amp;RawData!C1814&amp;" - "&amp;RawData!A1814,"")</f>
        <v/>
      </c>
      <c r="B1817" t="str">
        <f t="shared" si="29"/>
        <v/>
      </c>
    </row>
    <row r="1818" spans="1:2" x14ac:dyDescent="0.25">
      <c r="A1818" t="str">
        <f>IF(RawData!B1815&lt;&gt;"",RawData!B1815&amp;", "&amp;RawData!C1815&amp;" - "&amp;RawData!A1815,"")</f>
        <v/>
      </c>
      <c r="B1818" t="str">
        <f t="shared" si="29"/>
        <v/>
      </c>
    </row>
    <row r="1819" spans="1:2" x14ac:dyDescent="0.25">
      <c r="A1819" t="str">
        <f>IF(RawData!B1816&lt;&gt;"",RawData!B1816&amp;", "&amp;RawData!C1816&amp;" - "&amp;RawData!A1816,"")</f>
        <v/>
      </c>
      <c r="B1819" t="str">
        <f t="shared" si="29"/>
        <v/>
      </c>
    </row>
    <row r="1820" spans="1:2" x14ac:dyDescent="0.25">
      <c r="A1820" t="str">
        <f>IF(RawData!B1817&lt;&gt;"",RawData!B1817&amp;", "&amp;RawData!C1817&amp;" - "&amp;RawData!A1817,"")</f>
        <v/>
      </c>
      <c r="B1820" t="str">
        <f t="shared" si="29"/>
        <v/>
      </c>
    </row>
    <row r="1821" spans="1:2" x14ac:dyDescent="0.25">
      <c r="A1821" t="str">
        <f>IF(RawData!B1818&lt;&gt;"",RawData!B1818&amp;", "&amp;RawData!C1818&amp;" - "&amp;RawData!A1818,"")</f>
        <v/>
      </c>
      <c r="B1821" t="str">
        <f t="shared" si="29"/>
        <v/>
      </c>
    </row>
    <row r="1822" spans="1:2" x14ac:dyDescent="0.25">
      <c r="A1822" t="str">
        <f>IF(RawData!B1819&lt;&gt;"",RawData!B1819&amp;", "&amp;RawData!C1819&amp;" - "&amp;RawData!A1819,"")</f>
        <v/>
      </c>
      <c r="B1822" t="str">
        <f t="shared" si="29"/>
        <v/>
      </c>
    </row>
    <row r="1823" spans="1:2" x14ac:dyDescent="0.25">
      <c r="A1823" t="str">
        <f>IF(RawData!B1820&lt;&gt;"",RawData!B1820&amp;", "&amp;RawData!C1820&amp;" - "&amp;RawData!A1820,"")</f>
        <v/>
      </c>
      <c r="B1823" t="str">
        <f t="shared" si="29"/>
        <v/>
      </c>
    </row>
    <row r="1824" spans="1:2" x14ac:dyDescent="0.25">
      <c r="A1824" t="str">
        <f>IF(RawData!B1821&lt;&gt;"",RawData!B1821&amp;", "&amp;RawData!C1821&amp;" - "&amp;RawData!A1821,"")</f>
        <v/>
      </c>
      <c r="B1824" t="str">
        <f t="shared" si="29"/>
        <v/>
      </c>
    </row>
    <row r="1825" spans="1:2" x14ac:dyDescent="0.25">
      <c r="A1825" t="str">
        <f>IF(RawData!B1822&lt;&gt;"",RawData!B1822&amp;", "&amp;RawData!C1822&amp;" - "&amp;RawData!A1822,"")</f>
        <v/>
      </c>
      <c r="B1825" t="str">
        <f t="shared" si="29"/>
        <v/>
      </c>
    </row>
    <row r="1826" spans="1:2" x14ac:dyDescent="0.25">
      <c r="A1826" t="str">
        <f>IF(RawData!B1823&lt;&gt;"",RawData!B1823&amp;", "&amp;RawData!C1823&amp;" - "&amp;RawData!A1823,"")</f>
        <v/>
      </c>
      <c r="B1826" t="str">
        <f t="shared" si="29"/>
        <v/>
      </c>
    </row>
    <row r="1827" spans="1:2" x14ac:dyDescent="0.25">
      <c r="A1827" t="str">
        <f>IF(RawData!B1824&lt;&gt;"",RawData!B1824&amp;", "&amp;RawData!C1824&amp;" - "&amp;RawData!A1824,"")</f>
        <v/>
      </c>
      <c r="B1827" t="str">
        <f t="shared" si="29"/>
        <v/>
      </c>
    </row>
    <row r="1828" spans="1:2" x14ac:dyDescent="0.25">
      <c r="A1828" t="str">
        <f>IF(RawData!B1825&lt;&gt;"",RawData!B1825&amp;", "&amp;RawData!C1825&amp;" - "&amp;RawData!A1825,"")</f>
        <v/>
      </c>
      <c r="B1828" t="str">
        <f t="shared" si="29"/>
        <v/>
      </c>
    </row>
    <row r="1829" spans="1:2" x14ac:dyDescent="0.25">
      <c r="A1829" t="str">
        <f>IF(RawData!B1826&lt;&gt;"",RawData!B1826&amp;", "&amp;RawData!C1826&amp;" - "&amp;RawData!A1826,"")</f>
        <v/>
      </c>
      <c r="B1829" t="str">
        <f t="shared" si="29"/>
        <v/>
      </c>
    </row>
    <row r="1830" spans="1:2" x14ac:dyDescent="0.25">
      <c r="A1830" t="str">
        <f>IF(RawData!B1827&lt;&gt;"",RawData!B1827&amp;", "&amp;RawData!C1827&amp;" - "&amp;RawData!A1827,"")</f>
        <v/>
      </c>
      <c r="B1830" t="str">
        <f t="shared" si="29"/>
        <v/>
      </c>
    </row>
    <row r="1831" spans="1:2" x14ac:dyDescent="0.25">
      <c r="A1831" t="str">
        <f>IF(RawData!B1828&lt;&gt;"",RawData!B1828&amp;", "&amp;RawData!C1828&amp;" - "&amp;RawData!A1828,"")</f>
        <v/>
      </c>
      <c r="B1831" t="str">
        <f t="shared" si="29"/>
        <v/>
      </c>
    </row>
    <row r="1832" spans="1:2" x14ac:dyDescent="0.25">
      <c r="A1832" t="str">
        <f>IF(RawData!B1829&lt;&gt;"",RawData!B1829&amp;", "&amp;RawData!C1829&amp;" - "&amp;RawData!A1829,"")</f>
        <v/>
      </c>
      <c r="B1832" t="str">
        <f t="shared" si="29"/>
        <v/>
      </c>
    </row>
    <row r="1833" spans="1:2" x14ac:dyDescent="0.25">
      <c r="A1833" t="str">
        <f>IF(RawData!B1830&lt;&gt;"",RawData!B1830&amp;", "&amp;RawData!C1830&amp;" - "&amp;RawData!A1830,"")</f>
        <v/>
      </c>
      <c r="B1833" t="str">
        <f t="shared" si="29"/>
        <v/>
      </c>
    </row>
    <row r="1834" spans="1:2" x14ac:dyDescent="0.25">
      <c r="A1834" t="str">
        <f>IF(RawData!B1831&lt;&gt;"",RawData!B1831&amp;", "&amp;RawData!C1831&amp;" - "&amp;RawData!A1831,"")</f>
        <v/>
      </c>
      <c r="B1834" t="str">
        <f t="shared" si="29"/>
        <v/>
      </c>
    </row>
    <row r="1835" spans="1:2" x14ac:dyDescent="0.25">
      <c r="A1835" t="str">
        <f>IF(RawData!B1832&lt;&gt;"",RawData!B1832&amp;", "&amp;RawData!C1832&amp;" - "&amp;RawData!A1832,"")</f>
        <v/>
      </c>
      <c r="B1835" t="str">
        <f t="shared" si="29"/>
        <v/>
      </c>
    </row>
    <row r="1836" spans="1:2" x14ac:dyDescent="0.25">
      <c r="A1836" t="str">
        <f>IF(RawData!B1833&lt;&gt;"",RawData!B1833&amp;", "&amp;RawData!C1833&amp;" - "&amp;RawData!A1833,"")</f>
        <v/>
      </c>
      <c r="B1836" t="str">
        <f t="shared" si="29"/>
        <v/>
      </c>
    </row>
    <row r="1837" spans="1:2" x14ac:dyDescent="0.25">
      <c r="A1837" t="str">
        <f>IF(RawData!B1834&lt;&gt;"",RawData!B1834&amp;", "&amp;RawData!C1834&amp;" - "&amp;RawData!A1834,"")</f>
        <v/>
      </c>
      <c r="B1837" t="str">
        <f t="shared" si="29"/>
        <v/>
      </c>
    </row>
    <row r="1838" spans="1:2" x14ac:dyDescent="0.25">
      <c r="A1838" t="str">
        <f>IF(RawData!B1835&lt;&gt;"",RawData!B1835&amp;", "&amp;RawData!C1835&amp;" - "&amp;RawData!A1835,"")</f>
        <v/>
      </c>
      <c r="B1838" t="str">
        <f t="shared" si="29"/>
        <v/>
      </c>
    </row>
    <row r="1839" spans="1:2" x14ac:dyDescent="0.25">
      <c r="A1839" t="str">
        <f>IF(RawData!B1836&lt;&gt;"",RawData!B1836&amp;", "&amp;RawData!C1836&amp;" - "&amp;RawData!A1836,"")</f>
        <v/>
      </c>
      <c r="B1839" t="str">
        <f t="shared" si="29"/>
        <v/>
      </c>
    </row>
    <row r="1840" spans="1:2" x14ac:dyDescent="0.25">
      <c r="A1840" t="str">
        <f>IF(RawData!B1837&lt;&gt;"",RawData!B1837&amp;", "&amp;RawData!C1837&amp;" - "&amp;RawData!A1837,"")</f>
        <v/>
      </c>
      <c r="B1840" t="str">
        <f t="shared" si="29"/>
        <v/>
      </c>
    </row>
    <row r="1841" spans="1:2" x14ac:dyDescent="0.25">
      <c r="A1841" t="str">
        <f>IF(RawData!B1838&lt;&gt;"",RawData!B1838&amp;", "&amp;RawData!C1838&amp;" - "&amp;RawData!A1838,"")</f>
        <v/>
      </c>
      <c r="B1841" t="str">
        <f t="shared" si="29"/>
        <v/>
      </c>
    </row>
    <row r="1842" spans="1:2" x14ac:dyDescent="0.25">
      <c r="A1842" t="str">
        <f>IF(RawData!B1839&lt;&gt;"",RawData!B1839&amp;", "&amp;RawData!C1839&amp;" - "&amp;RawData!A1839,"")</f>
        <v/>
      </c>
      <c r="B1842" t="str">
        <f t="shared" si="29"/>
        <v/>
      </c>
    </row>
    <row r="1843" spans="1:2" x14ac:dyDescent="0.25">
      <c r="A1843" t="str">
        <f>IF(RawData!B1840&lt;&gt;"",RawData!B1840&amp;", "&amp;RawData!C1840&amp;" - "&amp;RawData!A1840,"")</f>
        <v/>
      </c>
      <c r="B1843" t="str">
        <f t="shared" si="29"/>
        <v/>
      </c>
    </row>
    <row r="1844" spans="1:2" x14ac:dyDescent="0.25">
      <c r="A1844" t="str">
        <f>IF(RawData!B1841&lt;&gt;"",RawData!B1841&amp;", "&amp;RawData!C1841&amp;" - "&amp;RawData!A1841,"")</f>
        <v/>
      </c>
      <c r="B1844" t="str">
        <f t="shared" si="29"/>
        <v/>
      </c>
    </row>
    <row r="1845" spans="1:2" x14ac:dyDescent="0.25">
      <c r="A1845" t="str">
        <f>IF(RawData!B1842&lt;&gt;"",RawData!B1842&amp;", "&amp;RawData!C1842&amp;" - "&amp;RawData!A1842,"")</f>
        <v/>
      </c>
      <c r="B1845" t="str">
        <f t="shared" si="29"/>
        <v/>
      </c>
    </row>
    <row r="1846" spans="1:2" x14ac:dyDescent="0.25">
      <c r="A1846" t="str">
        <f>IF(RawData!B1843&lt;&gt;"",RawData!B1843&amp;", "&amp;RawData!C1843&amp;" - "&amp;RawData!A1843,"")</f>
        <v/>
      </c>
      <c r="B1846" t="str">
        <f t="shared" si="29"/>
        <v/>
      </c>
    </row>
    <row r="1847" spans="1:2" x14ac:dyDescent="0.25">
      <c r="A1847" t="str">
        <f>IF(RawData!B1844&lt;&gt;"",RawData!B1844&amp;", "&amp;RawData!C1844&amp;" - "&amp;RawData!A1844,"")</f>
        <v/>
      </c>
      <c r="B1847" t="str">
        <f t="shared" si="29"/>
        <v/>
      </c>
    </row>
    <row r="1848" spans="1:2" x14ac:dyDescent="0.25">
      <c r="A1848" t="str">
        <f>IF(RawData!B1845&lt;&gt;"",RawData!B1845&amp;", "&amp;RawData!C1845&amp;" - "&amp;RawData!A1845,"")</f>
        <v/>
      </c>
      <c r="B1848" t="str">
        <f t="shared" si="29"/>
        <v/>
      </c>
    </row>
    <row r="1849" spans="1:2" x14ac:dyDescent="0.25">
      <c r="A1849" t="str">
        <f>IF(RawData!B1846&lt;&gt;"",RawData!B1846&amp;", "&amp;RawData!C1846&amp;" - "&amp;RawData!A1846,"")</f>
        <v/>
      </c>
      <c r="B1849" t="str">
        <f t="shared" si="29"/>
        <v/>
      </c>
    </row>
    <row r="1850" spans="1:2" x14ac:dyDescent="0.25">
      <c r="A1850" t="str">
        <f>IF(RawData!B1847&lt;&gt;"",RawData!B1847&amp;", "&amp;RawData!C1847&amp;" - "&amp;RawData!A1847,"")</f>
        <v/>
      </c>
      <c r="B1850" t="str">
        <f t="shared" si="29"/>
        <v/>
      </c>
    </row>
    <row r="1851" spans="1:2" x14ac:dyDescent="0.25">
      <c r="A1851" t="str">
        <f>IF(RawData!B1848&lt;&gt;"",RawData!B1848&amp;", "&amp;RawData!C1848&amp;" - "&amp;RawData!A1848,"")</f>
        <v/>
      </c>
      <c r="B1851" t="str">
        <f t="shared" si="29"/>
        <v/>
      </c>
    </row>
    <row r="1852" spans="1:2" x14ac:dyDescent="0.25">
      <c r="A1852" t="str">
        <f>IF(RawData!B1849&lt;&gt;"",RawData!B1849&amp;", "&amp;RawData!C1849&amp;" - "&amp;RawData!A1849,"")</f>
        <v/>
      </c>
      <c r="B1852" t="str">
        <f t="shared" si="29"/>
        <v/>
      </c>
    </row>
    <row r="1853" spans="1:2" x14ac:dyDescent="0.25">
      <c r="A1853" t="str">
        <f>IF(RawData!B1850&lt;&gt;"",RawData!B1850&amp;", "&amp;RawData!C1850&amp;" - "&amp;RawData!A1850,"")</f>
        <v/>
      </c>
      <c r="B1853" t="str">
        <f t="shared" si="29"/>
        <v/>
      </c>
    </row>
    <row r="1854" spans="1:2" x14ac:dyDescent="0.25">
      <c r="A1854" t="str">
        <f>IF(RawData!B1851&lt;&gt;"",RawData!B1851&amp;", "&amp;RawData!C1851&amp;" - "&amp;RawData!A1851,"")</f>
        <v/>
      </c>
      <c r="B1854" t="str">
        <f t="shared" si="29"/>
        <v/>
      </c>
    </row>
    <row r="1855" spans="1:2" x14ac:dyDescent="0.25">
      <c r="A1855" t="str">
        <f>IF(RawData!B1852&lt;&gt;"",RawData!B1852&amp;", "&amp;RawData!C1852&amp;" - "&amp;RawData!A1852,"")</f>
        <v/>
      </c>
      <c r="B1855" t="str">
        <f t="shared" si="29"/>
        <v/>
      </c>
    </row>
    <row r="1856" spans="1:2" x14ac:dyDescent="0.25">
      <c r="A1856" t="str">
        <f>IF(RawData!B1853&lt;&gt;"",RawData!B1853&amp;", "&amp;RawData!C1853&amp;" - "&amp;RawData!A1853,"")</f>
        <v/>
      </c>
      <c r="B1856" t="str">
        <f t="shared" si="29"/>
        <v/>
      </c>
    </row>
    <row r="1857" spans="1:2" x14ac:dyDescent="0.25">
      <c r="A1857" t="str">
        <f>IF(RawData!B1854&lt;&gt;"",RawData!B1854&amp;", "&amp;RawData!C1854&amp;" - "&amp;RawData!A1854,"")</f>
        <v/>
      </c>
      <c r="B1857" t="str">
        <f t="shared" si="29"/>
        <v/>
      </c>
    </row>
    <row r="1858" spans="1:2" x14ac:dyDescent="0.25">
      <c r="A1858" t="str">
        <f>IF(RawData!B1855&lt;&gt;"",RawData!B1855&amp;", "&amp;RawData!C1855&amp;" - "&amp;RawData!A1855,"")</f>
        <v/>
      </c>
      <c r="B1858" t="str">
        <f t="shared" si="29"/>
        <v/>
      </c>
    </row>
    <row r="1859" spans="1:2" x14ac:dyDescent="0.25">
      <c r="A1859" t="str">
        <f>IF(RawData!B1856&lt;&gt;"",RawData!B1856&amp;", "&amp;RawData!C1856&amp;" - "&amp;RawData!A1856,"")</f>
        <v/>
      </c>
      <c r="B1859" t="str">
        <f t="shared" si="29"/>
        <v/>
      </c>
    </row>
    <row r="1860" spans="1:2" x14ac:dyDescent="0.25">
      <c r="A1860" t="str">
        <f>IF(RawData!B1857&lt;&gt;"",RawData!B1857&amp;", "&amp;RawData!C1857&amp;" - "&amp;RawData!A1857,"")</f>
        <v/>
      </c>
      <c r="B1860" t="str">
        <f t="shared" si="29"/>
        <v/>
      </c>
    </row>
    <row r="1861" spans="1:2" x14ac:dyDescent="0.25">
      <c r="A1861" t="str">
        <f>IF(RawData!B1858&lt;&gt;"",RawData!B1858&amp;", "&amp;RawData!C1858&amp;" - "&amp;RawData!A1858,"")</f>
        <v/>
      </c>
      <c r="B1861" t="str">
        <f t="shared" si="29"/>
        <v/>
      </c>
    </row>
    <row r="1862" spans="1:2" x14ac:dyDescent="0.25">
      <c r="A1862" t="str">
        <f>IF(RawData!B1859&lt;&gt;"",RawData!B1859&amp;", "&amp;RawData!C1859&amp;" - "&amp;RawData!A1859,"")</f>
        <v/>
      </c>
      <c r="B1862" t="str">
        <f t="shared" si="29"/>
        <v/>
      </c>
    </row>
    <row r="1863" spans="1:2" x14ac:dyDescent="0.25">
      <c r="A1863" t="str">
        <f>IF(RawData!B1860&lt;&gt;"",RawData!B1860&amp;", "&amp;RawData!C1860&amp;" - "&amp;RawData!A1860,"")</f>
        <v/>
      </c>
      <c r="B1863" t="str">
        <f t="shared" ref="B1863:B1926" si="30">IF(A1863&lt;&gt;"",B1862+1,"")</f>
        <v/>
      </c>
    </row>
    <row r="1864" spans="1:2" x14ac:dyDescent="0.25">
      <c r="A1864" t="str">
        <f>IF(RawData!B1861&lt;&gt;"",RawData!B1861&amp;", "&amp;RawData!C1861&amp;" - "&amp;RawData!A1861,"")</f>
        <v/>
      </c>
      <c r="B1864" t="str">
        <f t="shared" si="30"/>
        <v/>
      </c>
    </row>
    <row r="1865" spans="1:2" x14ac:dyDescent="0.25">
      <c r="A1865" t="str">
        <f>IF(RawData!B1862&lt;&gt;"",RawData!B1862&amp;", "&amp;RawData!C1862&amp;" - "&amp;RawData!A1862,"")</f>
        <v/>
      </c>
      <c r="B1865" t="str">
        <f t="shared" si="30"/>
        <v/>
      </c>
    </row>
    <row r="1866" spans="1:2" x14ac:dyDescent="0.25">
      <c r="A1866" t="str">
        <f>IF(RawData!B1863&lt;&gt;"",RawData!B1863&amp;", "&amp;RawData!C1863&amp;" - "&amp;RawData!A1863,"")</f>
        <v/>
      </c>
      <c r="B1866" t="str">
        <f t="shared" si="30"/>
        <v/>
      </c>
    </row>
    <row r="1867" spans="1:2" x14ac:dyDescent="0.25">
      <c r="A1867" t="str">
        <f>IF(RawData!B1864&lt;&gt;"",RawData!B1864&amp;", "&amp;RawData!C1864&amp;" - "&amp;RawData!A1864,"")</f>
        <v/>
      </c>
      <c r="B1867" t="str">
        <f t="shared" si="30"/>
        <v/>
      </c>
    </row>
    <row r="1868" spans="1:2" x14ac:dyDescent="0.25">
      <c r="A1868" t="str">
        <f>IF(RawData!B1865&lt;&gt;"",RawData!B1865&amp;", "&amp;RawData!C1865&amp;" - "&amp;RawData!A1865,"")</f>
        <v/>
      </c>
      <c r="B1868" t="str">
        <f t="shared" si="30"/>
        <v/>
      </c>
    </row>
    <row r="1869" spans="1:2" x14ac:dyDescent="0.25">
      <c r="A1869" t="str">
        <f>IF(RawData!B1866&lt;&gt;"",RawData!B1866&amp;", "&amp;RawData!C1866&amp;" - "&amp;RawData!A1866,"")</f>
        <v/>
      </c>
      <c r="B1869" t="str">
        <f t="shared" si="30"/>
        <v/>
      </c>
    </row>
    <row r="1870" spans="1:2" x14ac:dyDescent="0.25">
      <c r="A1870" t="str">
        <f>IF(RawData!B1867&lt;&gt;"",RawData!B1867&amp;", "&amp;RawData!C1867&amp;" - "&amp;RawData!A1867,"")</f>
        <v/>
      </c>
      <c r="B1870" t="str">
        <f t="shared" si="30"/>
        <v/>
      </c>
    </row>
    <row r="1871" spans="1:2" x14ac:dyDescent="0.25">
      <c r="A1871" t="str">
        <f>IF(RawData!B1868&lt;&gt;"",RawData!B1868&amp;", "&amp;RawData!C1868&amp;" - "&amp;RawData!A1868,"")</f>
        <v/>
      </c>
      <c r="B1871" t="str">
        <f t="shared" si="30"/>
        <v/>
      </c>
    </row>
    <row r="1872" spans="1:2" x14ac:dyDescent="0.25">
      <c r="A1872" t="str">
        <f>IF(RawData!B1869&lt;&gt;"",RawData!B1869&amp;", "&amp;RawData!C1869&amp;" - "&amp;RawData!A1869,"")</f>
        <v/>
      </c>
      <c r="B1872" t="str">
        <f t="shared" si="30"/>
        <v/>
      </c>
    </row>
    <row r="1873" spans="1:2" x14ac:dyDescent="0.25">
      <c r="A1873" t="str">
        <f>IF(RawData!B1870&lt;&gt;"",RawData!B1870&amp;", "&amp;RawData!C1870&amp;" - "&amp;RawData!A1870,"")</f>
        <v/>
      </c>
      <c r="B1873" t="str">
        <f t="shared" si="30"/>
        <v/>
      </c>
    </row>
    <row r="1874" spans="1:2" x14ac:dyDescent="0.25">
      <c r="A1874" t="str">
        <f>IF(RawData!B1871&lt;&gt;"",RawData!B1871&amp;", "&amp;RawData!C1871&amp;" - "&amp;RawData!A1871,"")</f>
        <v/>
      </c>
      <c r="B1874" t="str">
        <f t="shared" si="30"/>
        <v/>
      </c>
    </row>
    <row r="1875" spans="1:2" x14ac:dyDescent="0.25">
      <c r="A1875" t="str">
        <f>IF(RawData!B1872&lt;&gt;"",RawData!B1872&amp;", "&amp;RawData!C1872&amp;" - "&amp;RawData!A1872,"")</f>
        <v/>
      </c>
      <c r="B1875" t="str">
        <f t="shared" si="30"/>
        <v/>
      </c>
    </row>
    <row r="1876" spans="1:2" x14ac:dyDescent="0.25">
      <c r="A1876" t="str">
        <f>IF(RawData!B1873&lt;&gt;"",RawData!B1873&amp;", "&amp;RawData!C1873&amp;" - "&amp;RawData!A1873,"")</f>
        <v/>
      </c>
      <c r="B1876" t="str">
        <f t="shared" si="30"/>
        <v/>
      </c>
    </row>
    <row r="1877" spans="1:2" x14ac:dyDescent="0.25">
      <c r="A1877" t="str">
        <f>IF(RawData!B1874&lt;&gt;"",RawData!B1874&amp;", "&amp;RawData!C1874&amp;" - "&amp;RawData!A1874,"")</f>
        <v/>
      </c>
      <c r="B1877" t="str">
        <f t="shared" si="30"/>
        <v/>
      </c>
    </row>
    <row r="1878" spans="1:2" x14ac:dyDescent="0.25">
      <c r="A1878" t="str">
        <f>IF(RawData!B1875&lt;&gt;"",RawData!B1875&amp;", "&amp;RawData!C1875&amp;" - "&amp;RawData!A1875,"")</f>
        <v/>
      </c>
      <c r="B1878" t="str">
        <f t="shared" si="30"/>
        <v/>
      </c>
    </row>
    <row r="1879" spans="1:2" x14ac:dyDescent="0.25">
      <c r="A1879" t="str">
        <f>IF(RawData!B1876&lt;&gt;"",RawData!B1876&amp;", "&amp;RawData!C1876&amp;" - "&amp;RawData!A1876,"")</f>
        <v/>
      </c>
      <c r="B1879" t="str">
        <f t="shared" si="30"/>
        <v/>
      </c>
    </row>
    <row r="1880" spans="1:2" x14ac:dyDescent="0.25">
      <c r="A1880" t="str">
        <f>IF(RawData!B1877&lt;&gt;"",RawData!B1877&amp;", "&amp;RawData!C1877&amp;" - "&amp;RawData!A1877,"")</f>
        <v/>
      </c>
      <c r="B1880" t="str">
        <f t="shared" si="30"/>
        <v/>
      </c>
    </row>
    <row r="1881" spans="1:2" x14ac:dyDescent="0.25">
      <c r="A1881" t="str">
        <f>IF(RawData!B1878&lt;&gt;"",RawData!B1878&amp;", "&amp;RawData!C1878&amp;" - "&amp;RawData!A1878,"")</f>
        <v/>
      </c>
      <c r="B1881" t="str">
        <f t="shared" si="30"/>
        <v/>
      </c>
    </row>
    <row r="1882" spans="1:2" x14ac:dyDescent="0.25">
      <c r="A1882" t="str">
        <f>IF(RawData!B1879&lt;&gt;"",RawData!B1879&amp;", "&amp;RawData!C1879&amp;" - "&amp;RawData!A1879,"")</f>
        <v/>
      </c>
      <c r="B1882" t="str">
        <f t="shared" si="30"/>
        <v/>
      </c>
    </row>
    <row r="1883" spans="1:2" x14ac:dyDescent="0.25">
      <c r="A1883" t="str">
        <f>IF(RawData!B1880&lt;&gt;"",RawData!B1880&amp;", "&amp;RawData!C1880&amp;" - "&amp;RawData!A1880,"")</f>
        <v/>
      </c>
      <c r="B1883" t="str">
        <f t="shared" si="30"/>
        <v/>
      </c>
    </row>
    <row r="1884" spans="1:2" x14ac:dyDescent="0.25">
      <c r="A1884" t="str">
        <f>IF(RawData!B1881&lt;&gt;"",RawData!B1881&amp;", "&amp;RawData!C1881&amp;" - "&amp;RawData!A1881,"")</f>
        <v/>
      </c>
      <c r="B1884" t="str">
        <f t="shared" si="30"/>
        <v/>
      </c>
    </row>
    <row r="1885" spans="1:2" x14ac:dyDescent="0.25">
      <c r="A1885" t="str">
        <f>IF(RawData!B1882&lt;&gt;"",RawData!B1882&amp;", "&amp;RawData!C1882&amp;" - "&amp;RawData!A1882,"")</f>
        <v/>
      </c>
      <c r="B1885" t="str">
        <f t="shared" si="30"/>
        <v/>
      </c>
    </row>
    <row r="1886" spans="1:2" x14ac:dyDescent="0.25">
      <c r="A1886" t="str">
        <f>IF(RawData!B1883&lt;&gt;"",RawData!B1883&amp;", "&amp;RawData!C1883&amp;" - "&amp;RawData!A1883,"")</f>
        <v/>
      </c>
      <c r="B1886" t="str">
        <f t="shared" si="30"/>
        <v/>
      </c>
    </row>
    <row r="1887" spans="1:2" x14ac:dyDescent="0.25">
      <c r="A1887" t="str">
        <f>IF(RawData!B1884&lt;&gt;"",RawData!B1884&amp;", "&amp;RawData!C1884&amp;" - "&amp;RawData!A1884,"")</f>
        <v/>
      </c>
      <c r="B1887" t="str">
        <f t="shared" si="30"/>
        <v/>
      </c>
    </row>
    <row r="1888" spans="1:2" x14ac:dyDescent="0.25">
      <c r="A1888" t="str">
        <f>IF(RawData!B1885&lt;&gt;"",RawData!B1885&amp;", "&amp;RawData!C1885&amp;" - "&amp;RawData!A1885,"")</f>
        <v/>
      </c>
      <c r="B1888" t="str">
        <f t="shared" si="30"/>
        <v/>
      </c>
    </row>
    <row r="1889" spans="1:2" x14ac:dyDescent="0.25">
      <c r="A1889" t="str">
        <f>IF(RawData!B1886&lt;&gt;"",RawData!B1886&amp;", "&amp;RawData!C1886&amp;" - "&amp;RawData!A1886,"")</f>
        <v/>
      </c>
      <c r="B1889" t="str">
        <f t="shared" si="30"/>
        <v/>
      </c>
    </row>
    <row r="1890" spans="1:2" x14ac:dyDescent="0.25">
      <c r="A1890" t="str">
        <f>IF(RawData!B1887&lt;&gt;"",RawData!B1887&amp;", "&amp;RawData!C1887&amp;" - "&amp;RawData!A1887,"")</f>
        <v/>
      </c>
      <c r="B1890" t="str">
        <f t="shared" si="30"/>
        <v/>
      </c>
    </row>
    <row r="1891" spans="1:2" x14ac:dyDescent="0.25">
      <c r="A1891" t="str">
        <f>IF(RawData!B1888&lt;&gt;"",RawData!B1888&amp;", "&amp;RawData!C1888&amp;" - "&amp;RawData!A1888,"")</f>
        <v/>
      </c>
      <c r="B1891" t="str">
        <f t="shared" si="30"/>
        <v/>
      </c>
    </row>
    <row r="1892" spans="1:2" x14ac:dyDescent="0.25">
      <c r="A1892" t="str">
        <f>IF(RawData!B1889&lt;&gt;"",RawData!B1889&amp;", "&amp;RawData!C1889&amp;" - "&amp;RawData!A1889,"")</f>
        <v/>
      </c>
      <c r="B1892" t="str">
        <f t="shared" si="30"/>
        <v/>
      </c>
    </row>
    <row r="1893" spans="1:2" x14ac:dyDescent="0.25">
      <c r="A1893" t="str">
        <f>IF(RawData!B1890&lt;&gt;"",RawData!B1890&amp;", "&amp;RawData!C1890&amp;" - "&amp;RawData!A1890,"")</f>
        <v/>
      </c>
      <c r="B1893" t="str">
        <f t="shared" si="30"/>
        <v/>
      </c>
    </row>
    <row r="1894" spans="1:2" x14ac:dyDescent="0.25">
      <c r="A1894" t="str">
        <f>IF(RawData!B1891&lt;&gt;"",RawData!B1891&amp;", "&amp;RawData!C1891&amp;" - "&amp;RawData!A1891,"")</f>
        <v/>
      </c>
      <c r="B1894" t="str">
        <f t="shared" si="30"/>
        <v/>
      </c>
    </row>
    <row r="1895" spans="1:2" x14ac:dyDescent="0.25">
      <c r="A1895" t="str">
        <f>IF(RawData!B1892&lt;&gt;"",RawData!B1892&amp;", "&amp;RawData!C1892&amp;" - "&amp;RawData!A1892,"")</f>
        <v/>
      </c>
      <c r="B1895" t="str">
        <f t="shared" si="30"/>
        <v/>
      </c>
    </row>
    <row r="1896" spans="1:2" x14ac:dyDescent="0.25">
      <c r="A1896" t="str">
        <f>IF(RawData!B1893&lt;&gt;"",RawData!B1893&amp;", "&amp;RawData!C1893&amp;" - "&amp;RawData!A1893,"")</f>
        <v/>
      </c>
      <c r="B1896" t="str">
        <f t="shared" si="30"/>
        <v/>
      </c>
    </row>
    <row r="1897" spans="1:2" x14ac:dyDescent="0.25">
      <c r="A1897" t="str">
        <f>IF(RawData!B1894&lt;&gt;"",RawData!B1894&amp;", "&amp;RawData!C1894&amp;" - "&amp;RawData!A1894,"")</f>
        <v/>
      </c>
      <c r="B1897" t="str">
        <f t="shared" si="30"/>
        <v/>
      </c>
    </row>
    <row r="1898" spans="1:2" x14ac:dyDescent="0.25">
      <c r="A1898" t="str">
        <f>IF(RawData!B1895&lt;&gt;"",RawData!B1895&amp;", "&amp;RawData!C1895&amp;" - "&amp;RawData!A1895,"")</f>
        <v/>
      </c>
      <c r="B1898" t="str">
        <f t="shared" si="30"/>
        <v/>
      </c>
    </row>
    <row r="1899" spans="1:2" x14ac:dyDescent="0.25">
      <c r="A1899" t="str">
        <f>IF(RawData!B1896&lt;&gt;"",RawData!B1896&amp;", "&amp;RawData!C1896&amp;" - "&amp;RawData!A1896,"")</f>
        <v/>
      </c>
      <c r="B1899" t="str">
        <f t="shared" si="30"/>
        <v/>
      </c>
    </row>
    <row r="1900" spans="1:2" x14ac:dyDescent="0.25">
      <c r="A1900" t="str">
        <f>IF(RawData!B1897&lt;&gt;"",RawData!B1897&amp;", "&amp;RawData!C1897&amp;" - "&amp;RawData!A1897,"")</f>
        <v/>
      </c>
      <c r="B1900" t="str">
        <f t="shared" si="30"/>
        <v/>
      </c>
    </row>
    <row r="1901" spans="1:2" x14ac:dyDescent="0.25">
      <c r="A1901" t="str">
        <f>IF(RawData!B1898&lt;&gt;"",RawData!B1898&amp;", "&amp;RawData!C1898&amp;" - "&amp;RawData!A1898,"")</f>
        <v/>
      </c>
      <c r="B1901" t="str">
        <f t="shared" si="30"/>
        <v/>
      </c>
    </row>
    <row r="1902" spans="1:2" x14ac:dyDescent="0.25">
      <c r="A1902" t="str">
        <f>IF(RawData!B1899&lt;&gt;"",RawData!B1899&amp;", "&amp;RawData!C1899&amp;" - "&amp;RawData!A1899,"")</f>
        <v/>
      </c>
      <c r="B1902" t="str">
        <f t="shared" si="30"/>
        <v/>
      </c>
    </row>
    <row r="1903" spans="1:2" x14ac:dyDescent="0.25">
      <c r="A1903" t="str">
        <f>IF(RawData!B1900&lt;&gt;"",RawData!B1900&amp;", "&amp;RawData!C1900&amp;" - "&amp;RawData!A1900,"")</f>
        <v/>
      </c>
      <c r="B1903" t="str">
        <f t="shared" si="30"/>
        <v/>
      </c>
    </row>
    <row r="1904" spans="1:2" x14ac:dyDescent="0.25">
      <c r="A1904" t="str">
        <f>IF(RawData!B1901&lt;&gt;"",RawData!B1901&amp;", "&amp;RawData!C1901&amp;" - "&amp;RawData!A1901,"")</f>
        <v/>
      </c>
      <c r="B1904" t="str">
        <f t="shared" si="30"/>
        <v/>
      </c>
    </row>
    <row r="1905" spans="1:2" x14ac:dyDescent="0.25">
      <c r="A1905" t="str">
        <f>IF(RawData!B1902&lt;&gt;"",RawData!B1902&amp;", "&amp;RawData!C1902&amp;" - "&amp;RawData!A1902,"")</f>
        <v/>
      </c>
      <c r="B1905" t="str">
        <f t="shared" si="30"/>
        <v/>
      </c>
    </row>
    <row r="1906" spans="1:2" x14ac:dyDescent="0.25">
      <c r="A1906" t="str">
        <f>IF(RawData!B1903&lt;&gt;"",RawData!B1903&amp;", "&amp;RawData!C1903&amp;" - "&amp;RawData!A1903,"")</f>
        <v/>
      </c>
      <c r="B1906" t="str">
        <f t="shared" si="30"/>
        <v/>
      </c>
    </row>
    <row r="1907" spans="1:2" x14ac:dyDescent="0.25">
      <c r="A1907" t="str">
        <f>IF(RawData!B1904&lt;&gt;"",RawData!B1904&amp;", "&amp;RawData!C1904&amp;" - "&amp;RawData!A1904,"")</f>
        <v/>
      </c>
      <c r="B1907" t="str">
        <f t="shared" si="30"/>
        <v/>
      </c>
    </row>
    <row r="1908" spans="1:2" x14ac:dyDescent="0.25">
      <c r="A1908" t="str">
        <f>IF(RawData!B1905&lt;&gt;"",RawData!B1905&amp;", "&amp;RawData!C1905&amp;" - "&amp;RawData!A1905,"")</f>
        <v/>
      </c>
      <c r="B1908" t="str">
        <f t="shared" si="30"/>
        <v/>
      </c>
    </row>
    <row r="1909" spans="1:2" x14ac:dyDescent="0.25">
      <c r="A1909" t="str">
        <f>IF(RawData!B1906&lt;&gt;"",RawData!B1906&amp;", "&amp;RawData!C1906&amp;" - "&amp;RawData!A1906,"")</f>
        <v/>
      </c>
      <c r="B1909" t="str">
        <f t="shared" si="30"/>
        <v/>
      </c>
    </row>
    <row r="1910" spans="1:2" x14ac:dyDescent="0.25">
      <c r="A1910" t="str">
        <f>IF(RawData!B1907&lt;&gt;"",RawData!B1907&amp;", "&amp;RawData!C1907&amp;" - "&amp;RawData!A1907,"")</f>
        <v/>
      </c>
      <c r="B1910" t="str">
        <f t="shared" si="30"/>
        <v/>
      </c>
    </row>
    <row r="1911" spans="1:2" x14ac:dyDescent="0.25">
      <c r="A1911" t="str">
        <f>IF(RawData!B1908&lt;&gt;"",RawData!B1908&amp;", "&amp;RawData!C1908&amp;" - "&amp;RawData!A1908,"")</f>
        <v/>
      </c>
      <c r="B1911" t="str">
        <f t="shared" si="30"/>
        <v/>
      </c>
    </row>
    <row r="1912" spans="1:2" x14ac:dyDescent="0.25">
      <c r="A1912" t="str">
        <f>IF(RawData!B1909&lt;&gt;"",RawData!B1909&amp;", "&amp;RawData!C1909&amp;" - "&amp;RawData!A1909,"")</f>
        <v/>
      </c>
      <c r="B1912" t="str">
        <f t="shared" si="30"/>
        <v/>
      </c>
    </row>
    <row r="1913" spans="1:2" x14ac:dyDescent="0.25">
      <c r="A1913" t="str">
        <f>IF(RawData!B1910&lt;&gt;"",RawData!B1910&amp;", "&amp;RawData!C1910&amp;" - "&amp;RawData!A1910,"")</f>
        <v/>
      </c>
      <c r="B1913" t="str">
        <f t="shared" si="30"/>
        <v/>
      </c>
    </row>
    <row r="1914" spans="1:2" x14ac:dyDescent="0.25">
      <c r="A1914" t="str">
        <f>IF(RawData!B1911&lt;&gt;"",RawData!B1911&amp;", "&amp;RawData!C1911&amp;" - "&amp;RawData!A1911,"")</f>
        <v/>
      </c>
      <c r="B1914" t="str">
        <f t="shared" si="30"/>
        <v/>
      </c>
    </row>
    <row r="1915" spans="1:2" x14ac:dyDescent="0.25">
      <c r="A1915" t="str">
        <f>IF(RawData!B1912&lt;&gt;"",RawData!B1912&amp;", "&amp;RawData!C1912&amp;" - "&amp;RawData!A1912,"")</f>
        <v/>
      </c>
      <c r="B1915" t="str">
        <f t="shared" si="30"/>
        <v/>
      </c>
    </row>
    <row r="1916" spans="1:2" x14ac:dyDescent="0.25">
      <c r="A1916" t="str">
        <f>IF(RawData!B1913&lt;&gt;"",RawData!B1913&amp;", "&amp;RawData!C1913&amp;" - "&amp;RawData!A1913,"")</f>
        <v/>
      </c>
      <c r="B1916" t="str">
        <f t="shared" si="30"/>
        <v/>
      </c>
    </row>
    <row r="1917" spans="1:2" x14ac:dyDescent="0.25">
      <c r="A1917" t="str">
        <f>IF(RawData!B1914&lt;&gt;"",RawData!B1914&amp;", "&amp;RawData!C1914&amp;" - "&amp;RawData!A1914,"")</f>
        <v/>
      </c>
      <c r="B1917" t="str">
        <f t="shared" si="30"/>
        <v/>
      </c>
    </row>
    <row r="1918" spans="1:2" x14ac:dyDescent="0.25">
      <c r="A1918" t="str">
        <f>IF(RawData!B1915&lt;&gt;"",RawData!B1915&amp;", "&amp;RawData!C1915&amp;" - "&amp;RawData!A1915,"")</f>
        <v/>
      </c>
      <c r="B1918" t="str">
        <f t="shared" si="30"/>
        <v/>
      </c>
    </row>
    <row r="1919" spans="1:2" x14ac:dyDescent="0.25">
      <c r="A1919" t="str">
        <f>IF(RawData!B1916&lt;&gt;"",RawData!B1916&amp;", "&amp;RawData!C1916&amp;" - "&amp;RawData!A1916,"")</f>
        <v/>
      </c>
      <c r="B1919" t="str">
        <f t="shared" si="30"/>
        <v/>
      </c>
    </row>
    <row r="1920" spans="1:2" x14ac:dyDescent="0.25">
      <c r="A1920" t="str">
        <f>IF(RawData!B1917&lt;&gt;"",RawData!B1917&amp;", "&amp;RawData!C1917&amp;" - "&amp;RawData!A1917,"")</f>
        <v/>
      </c>
      <c r="B1920" t="str">
        <f t="shared" si="30"/>
        <v/>
      </c>
    </row>
    <row r="1921" spans="1:2" x14ac:dyDescent="0.25">
      <c r="A1921" t="str">
        <f>IF(RawData!B1918&lt;&gt;"",RawData!B1918&amp;", "&amp;RawData!C1918&amp;" - "&amp;RawData!A1918,"")</f>
        <v/>
      </c>
      <c r="B1921" t="str">
        <f t="shared" si="30"/>
        <v/>
      </c>
    </row>
    <row r="1922" spans="1:2" x14ac:dyDescent="0.25">
      <c r="A1922" t="str">
        <f>IF(RawData!B1919&lt;&gt;"",RawData!B1919&amp;", "&amp;RawData!C1919&amp;" - "&amp;RawData!A1919,"")</f>
        <v/>
      </c>
      <c r="B1922" t="str">
        <f t="shared" si="30"/>
        <v/>
      </c>
    </row>
    <row r="1923" spans="1:2" x14ac:dyDescent="0.25">
      <c r="A1923" t="str">
        <f>IF(RawData!B1920&lt;&gt;"",RawData!B1920&amp;", "&amp;RawData!C1920&amp;" - "&amp;RawData!A1920,"")</f>
        <v/>
      </c>
      <c r="B1923" t="str">
        <f t="shared" si="30"/>
        <v/>
      </c>
    </row>
    <row r="1924" spans="1:2" x14ac:dyDescent="0.25">
      <c r="A1924" t="str">
        <f>IF(RawData!B1921&lt;&gt;"",RawData!B1921&amp;", "&amp;RawData!C1921&amp;" - "&amp;RawData!A1921,"")</f>
        <v/>
      </c>
      <c r="B1924" t="str">
        <f t="shared" si="30"/>
        <v/>
      </c>
    </row>
    <row r="1925" spans="1:2" x14ac:dyDescent="0.25">
      <c r="A1925" t="str">
        <f>IF(RawData!B1922&lt;&gt;"",RawData!B1922&amp;", "&amp;RawData!C1922&amp;" - "&amp;RawData!A1922,"")</f>
        <v/>
      </c>
      <c r="B1925" t="str">
        <f t="shared" si="30"/>
        <v/>
      </c>
    </row>
    <row r="1926" spans="1:2" x14ac:dyDescent="0.25">
      <c r="A1926" t="str">
        <f>IF(RawData!B1923&lt;&gt;"",RawData!B1923&amp;", "&amp;RawData!C1923&amp;" - "&amp;RawData!A1923,"")</f>
        <v/>
      </c>
      <c r="B1926" t="str">
        <f t="shared" si="30"/>
        <v/>
      </c>
    </row>
    <row r="1927" spans="1:2" x14ac:dyDescent="0.25">
      <c r="A1927" t="str">
        <f>IF(RawData!B1924&lt;&gt;"",RawData!B1924&amp;", "&amp;RawData!C1924&amp;" - "&amp;RawData!A1924,"")</f>
        <v/>
      </c>
      <c r="B1927" t="str">
        <f t="shared" ref="B1927:B1990" si="31">IF(A1927&lt;&gt;"",B1926+1,"")</f>
        <v/>
      </c>
    </row>
    <row r="1928" spans="1:2" x14ac:dyDescent="0.25">
      <c r="A1928" t="str">
        <f>IF(RawData!B1925&lt;&gt;"",RawData!B1925&amp;", "&amp;RawData!C1925&amp;" - "&amp;RawData!A1925,"")</f>
        <v/>
      </c>
      <c r="B1928" t="str">
        <f t="shared" si="31"/>
        <v/>
      </c>
    </row>
    <row r="1929" spans="1:2" x14ac:dyDescent="0.25">
      <c r="A1929" t="str">
        <f>IF(RawData!B1926&lt;&gt;"",RawData!B1926&amp;", "&amp;RawData!C1926&amp;" - "&amp;RawData!A1926,"")</f>
        <v/>
      </c>
      <c r="B1929" t="str">
        <f t="shared" si="31"/>
        <v/>
      </c>
    </row>
    <row r="1930" spans="1:2" x14ac:dyDescent="0.25">
      <c r="A1930" t="str">
        <f>IF(RawData!B1927&lt;&gt;"",RawData!B1927&amp;", "&amp;RawData!C1927&amp;" - "&amp;RawData!A1927,"")</f>
        <v/>
      </c>
      <c r="B1930" t="str">
        <f t="shared" si="31"/>
        <v/>
      </c>
    </row>
    <row r="1931" spans="1:2" x14ac:dyDescent="0.25">
      <c r="A1931" t="str">
        <f>IF(RawData!B1928&lt;&gt;"",RawData!B1928&amp;", "&amp;RawData!C1928&amp;" - "&amp;RawData!A1928,"")</f>
        <v/>
      </c>
      <c r="B1931" t="str">
        <f t="shared" si="31"/>
        <v/>
      </c>
    </row>
    <row r="1932" spans="1:2" x14ac:dyDescent="0.25">
      <c r="A1932" t="str">
        <f>IF(RawData!B1929&lt;&gt;"",RawData!B1929&amp;", "&amp;RawData!C1929&amp;" - "&amp;RawData!A1929,"")</f>
        <v/>
      </c>
      <c r="B1932" t="str">
        <f t="shared" si="31"/>
        <v/>
      </c>
    </row>
    <row r="1933" spans="1:2" x14ac:dyDescent="0.25">
      <c r="A1933" t="str">
        <f>IF(RawData!B1930&lt;&gt;"",RawData!B1930&amp;", "&amp;RawData!C1930&amp;" - "&amp;RawData!A1930,"")</f>
        <v/>
      </c>
      <c r="B1933" t="str">
        <f t="shared" si="31"/>
        <v/>
      </c>
    </row>
    <row r="1934" spans="1:2" x14ac:dyDescent="0.25">
      <c r="A1934" t="str">
        <f>IF(RawData!B1931&lt;&gt;"",RawData!B1931&amp;", "&amp;RawData!C1931&amp;" - "&amp;RawData!A1931,"")</f>
        <v/>
      </c>
      <c r="B1934" t="str">
        <f t="shared" si="31"/>
        <v/>
      </c>
    </row>
    <row r="1935" spans="1:2" x14ac:dyDescent="0.25">
      <c r="A1935" t="str">
        <f>IF(RawData!B1932&lt;&gt;"",RawData!B1932&amp;", "&amp;RawData!C1932&amp;" - "&amp;RawData!A1932,"")</f>
        <v/>
      </c>
      <c r="B1935" t="str">
        <f t="shared" si="31"/>
        <v/>
      </c>
    </row>
    <row r="1936" spans="1:2" x14ac:dyDescent="0.25">
      <c r="A1936" t="str">
        <f>IF(RawData!B1933&lt;&gt;"",RawData!B1933&amp;", "&amp;RawData!C1933&amp;" - "&amp;RawData!A1933,"")</f>
        <v/>
      </c>
      <c r="B1936" t="str">
        <f t="shared" si="31"/>
        <v/>
      </c>
    </row>
    <row r="1937" spans="1:2" x14ac:dyDescent="0.25">
      <c r="A1937" t="str">
        <f>IF(RawData!B1934&lt;&gt;"",RawData!B1934&amp;", "&amp;RawData!C1934&amp;" - "&amp;RawData!A1934,"")</f>
        <v/>
      </c>
      <c r="B1937" t="str">
        <f t="shared" si="31"/>
        <v/>
      </c>
    </row>
    <row r="1938" spans="1:2" x14ac:dyDescent="0.25">
      <c r="A1938" t="str">
        <f>IF(RawData!B1935&lt;&gt;"",RawData!B1935&amp;", "&amp;RawData!C1935&amp;" - "&amp;RawData!A1935,"")</f>
        <v/>
      </c>
      <c r="B1938" t="str">
        <f t="shared" si="31"/>
        <v/>
      </c>
    </row>
    <row r="1939" spans="1:2" x14ac:dyDescent="0.25">
      <c r="A1939" t="str">
        <f>IF(RawData!B1936&lt;&gt;"",RawData!B1936&amp;", "&amp;RawData!C1936&amp;" - "&amp;RawData!A1936,"")</f>
        <v/>
      </c>
      <c r="B1939" t="str">
        <f t="shared" si="31"/>
        <v/>
      </c>
    </row>
    <row r="1940" spans="1:2" x14ac:dyDescent="0.25">
      <c r="A1940" t="str">
        <f>IF(RawData!B1937&lt;&gt;"",RawData!B1937&amp;", "&amp;RawData!C1937&amp;" - "&amp;RawData!A1937,"")</f>
        <v/>
      </c>
      <c r="B1940" t="str">
        <f t="shared" si="31"/>
        <v/>
      </c>
    </row>
    <row r="1941" spans="1:2" x14ac:dyDescent="0.25">
      <c r="A1941" t="str">
        <f>IF(RawData!B1938&lt;&gt;"",RawData!B1938&amp;", "&amp;RawData!C1938&amp;" - "&amp;RawData!A1938,"")</f>
        <v/>
      </c>
      <c r="B1941" t="str">
        <f t="shared" si="31"/>
        <v/>
      </c>
    </row>
    <row r="1942" spans="1:2" x14ac:dyDescent="0.25">
      <c r="A1942" t="str">
        <f>IF(RawData!B1939&lt;&gt;"",RawData!B1939&amp;", "&amp;RawData!C1939&amp;" - "&amp;RawData!A1939,"")</f>
        <v/>
      </c>
      <c r="B1942" t="str">
        <f t="shared" si="31"/>
        <v/>
      </c>
    </row>
    <row r="1943" spans="1:2" x14ac:dyDescent="0.25">
      <c r="A1943" t="str">
        <f>IF(RawData!B1940&lt;&gt;"",RawData!B1940&amp;", "&amp;RawData!C1940&amp;" - "&amp;RawData!A1940,"")</f>
        <v/>
      </c>
      <c r="B1943" t="str">
        <f t="shared" si="31"/>
        <v/>
      </c>
    </row>
    <row r="1944" spans="1:2" x14ac:dyDescent="0.25">
      <c r="A1944" t="str">
        <f>IF(RawData!B1941&lt;&gt;"",RawData!B1941&amp;", "&amp;RawData!C1941&amp;" - "&amp;RawData!A1941,"")</f>
        <v/>
      </c>
      <c r="B1944" t="str">
        <f t="shared" si="31"/>
        <v/>
      </c>
    </row>
    <row r="1945" spans="1:2" x14ac:dyDescent="0.25">
      <c r="A1945" t="str">
        <f>IF(RawData!B1942&lt;&gt;"",RawData!B1942&amp;", "&amp;RawData!C1942&amp;" - "&amp;RawData!A1942,"")</f>
        <v/>
      </c>
      <c r="B1945" t="str">
        <f t="shared" si="31"/>
        <v/>
      </c>
    </row>
    <row r="1946" spans="1:2" x14ac:dyDescent="0.25">
      <c r="A1946" t="str">
        <f>IF(RawData!B1943&lt;&gt;"",RawData!B1943&amp;", "&amp;RawData!C1943&amp;" - "&amp;RawData!A1943,"")</f>
        <v/>
      </c>
      <c r="B1946" t="str">
        <f t="shared" si="31"/>
        <v/>
      </c>
    </row>
    <row r="1947" spans="1:2" x14ac:dyDescent="0.25">
      <c r="A1947" t="str">
        <f>IF(RawData!B1944&lt;&gt;"",RawData!B1944&amp;", "&amp;RawData!C1944&amp;" - "&amp;RawData!A1944,"")</f>
        <v/>
      </c>
      <c r="B1947" t="str">
        <f t="shared" si="31"/>
        <v/>
      </c>
    </row>
    <row r="1948" spans="1:2" x14ac:dyDescent="0.25">
      <c r="A1948" t="str">
        <f>IF(RawData!B1945&lt;&gt;"",RawData!B1945&amp;", "&amp;RawData!C1945&amp;" - "&amp;RawData!A1945,"")</f>
        <v/>
      </c>
      <c r="B1948" t="str">
        <f t="shared" si="31"/>
        <v/>
      </c>
    </row>
    <row r="1949" spans="1:2" x14ac:dyDescent="0.25">
      <c r="A1949" t="str">
        <f>IF(RawData!B1946&lt;&gt;"",RawData!B1946&amp;", "&amp;RawData!C1946&amp;" - "&amp;RawData!A1946,"")</f>
        <v/>
      </c>
      <c r="B1949" t="str">
        <f t="shared" si="31"/>
        <v/>
      </c>
    </row>
    <row r="1950" spans="1:2" x14ac:dyDescent="0.25">
      <c r="A1950" t="str">
        <f>IF(RawData!B1947&lt;&gt;"",RawData!B1947&amp;", "&amp;RawData!C1947&amp;" - "&amp;RawData!A1947,"")</f>
        <v/>
      </c>
      <c r="B1950" t="str">
        <f t="shared" si="31"/>
        <v/>
      </c>
    </row>
    <row r="1951" spans="1:2" x14ac:dyDescent="0.25">
      <c r="A1951" t="str">
        <f>IF(RawData!B1948&lt;&gt;"",RawData!B1948&amp;", "&amp;RawData!C1948&amp;" - "&amp;RawData!A1948,"")</f>
        <v/>
      </c>
      <c r="B1951" t="str">
        <f t="shared" si="31"/>
        <v/>
      </c>
    </row>
    <row r="1952" spans="1:2" x14ac:dyDescent="0.25">
      <c r="A1952" t="str">
        <f>IF(RawData!B1949&lt;&gt;"",RawData!B1949&amp;", "&amp;RawData!C1949&amp;" - "&amp;RawData!A1949,"")</f>
        <v/>
      </c>
      <c r="B1952" t="str">
        <f t="shared" si="31"/>
        <v/>
      </c>
    </row>
    <row r="1953" spans="1:2" x14ac:dyDescent="0.25">
      <c r="A1953" t="str">
        <f>IF(RawData!B1950&lt;&gt;"",RawData!B1950&amp;", "&amp;RawData!C1950&amp;" - "&amp;RawData!A1950,"")</f>
        <v/>
      </c>
      <c r="B1953" t="str">
        <f t="shared" si="31"/>
        <v/>
      </c>
    </row>
    <row r="1954" spans="1:2" x14ac:dyDescent="0.25">
      <c r="A1954" t="str">
        <f>IF(RawData!B1951&lt;&gt;"",RawData!B1951&amp;", "&amp;RawData!C1951&amp;" - "&amp;RawData!A1951,"")</f>
        <v/>
      </c>
      <c r="B1954" t="str">
        <f t="shared" si="31"/>
        <v/>
      </c>
    </row>
    <row r="1955" spans="1:2" x14ac:dyDescent="0.25">
      <c r="A1955" t="str">
        <f>IF(RawData!B1952&lt;&gt;"",RawData!B1952&amp;", "&amp;RawData!C1952&amp;" - "&amp;RawData!A1952,"")</f>
        <v/>
      </c>
      <c r="B1955" t="str">
        <f t="shared" si="31"/>
        <v/>
      </c>
    </row>
    <row r="1956" spans="1:2" x14ac:dyDescent="0.25">
      <c r="A1956" t="str">
        <f>IF(RawData!B1953&lt;&gt;"",RawData!B1953&amp;", "&amp;RawData!C1953&amp;" - "&amp;RawData!A1953,"")</f>
        <v/>
      </c>
      <c r="B1956" t="str">
        <f t="shared" si="31"/>
        <v/>
      </c>
    </row>
    <row r="1957" spans="1:2" x14ac:dyDescent="0.25">
      <c r="A1957" t="str">
        <f>IF(RawData!B1954&lt;&gt;"",RawData!B1954&amp;", "&amp;RawData!C1954&amp;" - "&amp;RawData!A1954,"")</f>
        <v/>
      </c>
      <c r="B1957" t="str">
        <f t="shared" si="31"/>
        <v/>
      </c>
    </row>
    <row r="1958" spans="1:2" x14ac:dyDescent="0.25">
      <c r="A1958" t="str">
        <f>IF(RawData!B1955&lt;&gt;"",RawData!B1955&amp;", "&amp;RawData!C1955&amp;" - "&amp;RawData!A1955,"")</f>
        <v/>
      </c>
      <c r="B1958" t="str">
        <f t="shared" si="31"/>
        <v/>
      </c>
    </row>
    <row r="1959" spans="1:2" x14ac:dyDescent="0.25">
      <c r="A1959" t="str">
        <f>IF(RawData!B1956&lt;&gt;"",RawData!B1956&amp;", "&amp;RawData!C1956&amp;" - "&amp;RawData!A1956,"")</f>
        <v/>
      </c>
      <c r="B1959" t="str">
        <f t="shared" si="31"/>
        <v/>
      </c>
    </row>
    <row r="1960" spans="1:2" x14ac:dyDescent="0.25">
      <c r="A1960" t="str">
        <f>IF(RawData!B1957&lt;&gt;"",RawData!B1957&amp;", "&amp;RawData!C1957&amp;" - "&amp;RawData!A1957,"")</f>
        <v/>
      </c>
      <c r="B1960" t="str">
        <f t="shared" si="31"/>
        <v/>
      </c>
    </row>
    <row r="1961" spans="1:2" x14ac:dyDescent="0.25">
      <c r="A1961" t="str">
        <f>IF(RawData!B1958&lt;&gt;"",RawData!B1958&amp;", "&amp;RawData!C1958&amp;" - "&amp;RawData!A1958,"")</f>
        <v/>
      </c>
      <c r="B1961" t="str">
        <f t="shared" si="31"/>
        <v/>
      </c>
    </row>
    <row r="1962" spans="1:2" x14ac:dyDescent="0.25">
      <c r="A1962" t="str">
        <f>IF(RawData!B1959&lt;&gt;"",RawData!B1959&amp;", "&amp;RawData!C1959&amp;" - "&amp;RawData!A1959,"")</f>
        <v/>
      </c>
      <c r="B1962" t="str">
        <f t="shared" si="31"/>
        <v/>
      </c>
    </row>
    <row r="1963" spans="1:2" x14ac:dyDescent="0.25">
      <c r="A1963" t="str">
        <f>IF(RawData!B1960&lt;&gt;"",RawData!B1960&amp;", "&amp;RawData!C1960&amp;" - "&amp;RawData!A1960,"")</f>
        <v/>
      </c>
      <c r="B1963" t="str">
        <f t="shared" si="31"/>
        <v/>
      </c>
    </row>
    <row r="1964" spans="1:2" x14ac:dyDescent="0.25">
      <c r="A1964" t="str">
        <f>IF(RawData!B1961&lt;&gt;"",RawData!B1961&amp;", "&amp;RawData!C1961&amp;" - "&amp;RawData!A1961,"")</f>
        <v/>
      </c>
      <c r="B1964" t="str">
        <f t="shared" si="31"/>
        <v/>
      </c>
    </row>
    <row r="1965" spans="1:2" x14ac:dyDescent="0.25">
      <c r="A1965" t="str">
        <f>IF(RawData!B1962&lt;&gt;"",RawData!B1962&amp;", "&amp;RawData!C1962&amp;" - "&amp;RawData!A1962,"")</f>
        <v/>
      </c>
      <c r="B1965" t="str">
        <f t="shared" si="31"/>
        <v/>
      </c>
    </row>
    <row r="1966" spans="1:2" x14ac:dyDescent="0.25">
      <c r="A1966" t="str">
        <f>IF(RawData!B1963&lt;&gt;"",RawData!B1963&amp;", "&amp;RawData!C1963&amp;" - "&amp;RawData!A1963,"")</f>
        <v/>
      </c>
      <c r="B1966" t="str">
        <f t="shared" si="31"/>
        <v/>
      </c>
    </row>
    <row r="1967" spans="1:2" x14ac:dyDescent="0.25">
      <c r="A1967" t="str">
        <f>IF(RawData!B1964&lt;&gt;"",RawData!B1964&amp;", "&amp;RawData!C1964&amp;" - "&amp;RawData!A1964,"")</f>
        <v/>
      </c>
      <c r="B1967" t="str">
        <f t="shared" si="31"/>
        <v/>
      </c>
    </row>
    <row r="1968" spans="1:2" x14ac:dyDescent="0.25">
      <c r="A1968" t="str">
        <f>IF(RawData!B1965&lt;&gt;"",RawData!B1965&amp;", "&amp;RawData!C1965&amp;" - "&amp;RawData!A1965,"")</f>
        <v/>
      </c>
      <c r="B1968" t="str">
        <f t="shared" si="31"/>
        <v/>
      </c>
    </row>
    <row r="1969" spans="1:2" x14ac:dyDescent="0.25">
      <c r="A1969" t="str">
        <f>IF(RawData!B1966&lt;&gt;"",RawData!B1966&amp;", "&amp;RawData!C1966&amp;" - "&amp;RawData!A1966,"")</f>
        <v/>
      </c>
      <c r="B1969" t="str">
        <f t="shared" si="31"/>
        <v/>
      </c>
    </row>
    <row r="1970" spans="1:2" x14ac:dyDescent="0.25">
      <c r="A1970" t="str">
        <f>IF(RawData!B1967&lt;&gt;"",RawData!B1967&amp;", "&amp;RawData!C1967&amp;" - "&amp;RawData!A1967,"")</f>
        <v/>
      </c>
      <c r="B1970" t="str">
        <f t="shared" si="31"/>
        <v/>
      </c>
    </row>
    <row r="1971" spans="1:2" x14ac:dyDescent="0.25">
      <c r="A1971" t="str">
        <f>IF(RawData!B1968&lt;&gt;"",RawData!B1968&amp;", "&amp;RawData!C1968&amp;" - "&amp;RawData!A1968,"")</f>
        <v/>
      </c>
      <c r="B1971" t="str">
        <f t="shared" si="31"/>
        <v/>
      </c>
    </row>
    <row r="1972" spans="1:2" x14ac:dyDescent="0.25">
      <c r="A1972" t="str">
        <f>IF(RawData!B1969&lt;&gt;"",RawData!B1969&amp;", "&amp;RawData!C1969&amp;" - "&amp;RawData!A1969,"")</f>
        <v/>
      </c>
      <c r="B1972" t="str">
        <f t="shared" si="31"/>
        <v/>
      </c>
    </row>
    <row r="1973" spans="1:2" x14ac:dyDescent="0.25">
      <c r="A1973" t="str">
        <f>IF(RawData!B1970&lt;&gt;"",RawData!B1970&amp;", "&amp;RawData!C1970&amp;" - "&amp;RawData!A1970,"")</f>
        <v/>
      </c>
      <c r="B1973" t="str">
        <f t="shared" si="31"/>
        <v/>
      </c>
    </row>
    <row r="1974" spans="1:2" x14ac:dyDescent="0.25">
      <c r="A1974" t="str">
        <f>IF(RawData!B1971&lt;&gt;"",RawData!B1971&amp;", "&amp;RawData!C1971&amp;" - "&amp;RawData!A1971,"")</f>
        <v/>
      </c>
      <c r="B1974" t="str">
        <f t="shared" si="31"/>
        <v/>
      </c>
    </row>
    <row r="1975" spans="1:2" x14ac:dyDescent="0.25">
      <c r="A1975" t="str">
        <f>IF(RawData!B1972&lt;&gt;"",RawData!B1972&amp;", "&amp;RawData!C1972&amp;" - "&amp;RawData!A1972,"")</f>
        <v/>
      </c>
      <c r="B1975" t="str">
        <f t="shared" si="31"/>
        <v/>
      </c>
    </row>
    <row r="1976" spans="1:2" x14ac:dyDescent="0.25">
      <c r="A1976" t="str">
        <f>IF(RawData!B1973&lt;&gt;"",RawData!B1973&amp;", "&amp;RawData!C1973&amp;" - "&amp;RawData!A1973,"")</f>
        <v/>
      </c>
      <c r="B1976" t="str">
        <f t="shared" si="31"/>
        <v/>
      </c>
    </row>
    <row r="1977" spans="1:2" x14ac:dyDescent="0.25">
      <c r="A1977" t="str">
        <f>IF(RawData!B1974&lt;&gt;"",RawData!B1974&amp;", "&amp;RawData!C1974&amp;" - "&amp;RawData!A1974,"")</f>
        <v/>
      </c>
      <c r="B1977" t="str">
        <f t="shared" si="31"/>
        <v/>
      </c>
    </row>
    <row r="1978" spans="1:2" x14ac:dyDescent="0.25">
      <c r="A1978" t="str">
        <f>IF(RawData!B1975&lt;&gt;"",RawData!B1975&amp;", "&amp;RawData!C1975&amp;" - "&amp;RawData!A1975,"")</f>
        <v/>
      </c>
      <c r="B1978" t="str">
        <f t="shared" si="31"/>
        <v/>
      </c>
    </row>
    <row r="1979" spans="1:2" x14ac:dyDescent="0.25">
      <c r="A1979" t="str">
        <f>IF(RawData!B1976&lt;&gt;"",RawData!B1976&amp;", "&amp;RawData!C1976&amp;" - "&amp;RawData!A1976,"")</f>
        <v/>
      </c>
      <c r="B1979" t="str">
        <f t="shared" si="31"/>
        <v/>
      </c>
    </row>
    <row r="1980" spans="1:2" x14ac:dyDescent="0.25">
      <c r="A1980" t="str">
        <f>IF(RawData!B1977&lt;&gt;"",RawData!B1977&amp;", "&amp;RawData!C1977&amp;" - "&amp;RawData!A1977,"")</f>
        <v/>
      </c>
      <c r="B1980" t="str">
        <f t="shared" si="31"/>
        <v/>
      </c>
    </row>
    <row r="1981" spans="1:2" x14ac:dyDescent="0.25">
      <c r="A1981" t="str">
        <f>IF(RawData!B1978&lt;&gt;"",RawData!B1978&amp;", "&amp;RawData!C1978&amp;" - "&amp;RawData!A1978,"")</f>
        <v/>
      </c>
      <c r="B1981" t="str">
        <f t="shared" si="31"/>
        <v/>
      </c>
    </row>
    <row r="1982" spans="1:2" x14ac:dyDescent="0.25">
      <c r="A1982" t="str">
        <f>IF(RawData!B1979&lt;&gt;"",RawData!B1979&amp;", "&amp;RawData!C1979&amp;" - "&amp;RawData!A1979,"")</f>
        <v/>
      </c>
      <c r="B1982" t="str">
        <f t="shared" si="31"/>
        <v/>
      </c>
    </row>
    <row r="1983" spans="1:2" x14ac:dyDescent="0.25">
      <c r="A1983" t="str">
        <f>IF(RawData!B1980&lt;&gt;"",RawData!B1980&amp;", "&amp;RawData!C1980&amp;" - "&amp;RawData!A1980,"")</f>
        <v/>
      </c>
      <c r="B1983" t="str">
        <f t="shared" si="31"/>
        <v/>
      </c>
    </row>
    <row r="1984" spans="1:2" x14ac:dyDescent="0.25">
      <c r="A1984" t="str">
        <f>IF(RawData!B1981&lt;&gt;"",RawData!B1981&amp;", "&amp;RawData!C1981&amp;" - "&amp;RawData!A1981,"")</f>
        <v/>
      </c>
      <c r="B1984" t="str">
        <f t="shared" si="31"/>
        <v/>
      </c>
    </row>
    <row r="1985" spans="1:2" x14ac:dyDescent="0.25">
      <c r="A1985" t="str">
        <f>IF(RawData!B1982&lt;&gt;"",RawData!B1982&amp;", "&amp;RawData!C1982&amp;" - "&amp;RawData!A1982,"")</f>
        <v/>
      </c>
      <c r="B1985" t="str">
        <f t="shared" si="31"/>
        <v/>
      </c>
    </row>
    <row r="1986" spans="1:2" x14ac:dyDescent="0.25">
      <c r="A1986" t="str">
        <f>IF(RawData!B1983&lt;&gt;"",RawData!B1983&amp;", "&amp;RawData!C1983&amp;" - "&amp;RawData!A1983,"")</f>
        <v/>
      </c>
      <c r="B1986" t="str">
        <f t="shared" si="31"/>
        <v/>
      </c>
    </row>
    <row r="1987" spans="1:2" x14ac:dyDescent="0.25">
      <c r="A1987" t="str">
        <f>IF(RawData!B1984&lt;&gt;"",RawData!B1984&amp;", "&amp;RawData!C1984&amp;" - "&amp;RawData!A1984,"")</f>
        <v/>
      </c>
      <c r="B1987" t="str">
        <f t="shared" si="31"/>
        <v/>
      </c>
    </row>
    <row r="1988" spans="1:2" x14ac:dyDescent="0.25">
      <c r="A1988" t="str">
        <f>IF(RawData!B1985&lt;&gt;"",RawData!B1985&amp;", "&amp;RawData!C1985&amp;" - "&amp;RawData!A1985,"")</f>
        <v/>
      </c>
      <c r="B1988" t="str">
        <f t="shared" si="31"/>
        <v/>
      </c>
    </row>
    <row r="1989" spans="1:2" x14ac:dyDescent="0.25">
      <c r="A1989" t="str">
        <f>IF(RawData!B1986&lt;&gt;"",RawData!B1986&amp;", "&amp;RawData!C1986&amp;" - "&amp;RawData!A1986,"")</f>
        <v/>
      </c>
      <c r="B1989" t="str">
        <f t="shared" si="31"/>
        <v/>
      </c>
    </row>
    <row r="1990" spans="1:2" x14ac:dyDescent="0.25">
      <c r="A1990" t="str">
        <f>IF(RawData!B1987&lt;&gt;"",RawData!B1987&amp;", "&amp;RawData!C1987&amp;" - "&amp;RawData!A1987,"")</f>
        <v/>
      </c>
      <c r="B1990" t="str">
        <f t="shared" si="31"/>
        <v/>
      </c>
    </row>
    <row r="1991" spans="1:2" x14ac:dyDescent="0.25">
      <c r="A1991" t="str">
        <f>IF(RawData!B1988&lt;&gt;"",RawData!B1988&amp;", "&amp;RawData!C1988&amp;" - "&amp;RawData!A1988,"")</f>
        <v/>
      </c>
      <c r="B1991" t="str">
        <f t="shared" ref="B1991:B2054" si="32">IF(A1991&lt;&gt;"",B1990+1,"")</f>
        <v/>
      </c>
    </row>
    <row r="1992" spans="1:2" x14ac:dyDescent="0.25">
      <c r="A1992" t="str">
        <f>IF(RawData!B1989&lt;&gt;"",RawData!B1989&amp;", "&amp;RawData!C1989&amp;" - "&amp;RawData!A1989,"")</f>
        <v/>
      </c>
      <c r="B1992" t="str">
        <f t="shared" si="32"/>
        <v/>
      </c>
    </row>
    <row r="1993" spans="1:2" x14ac:dyDescent="0.25">
      <c r="A1993" t="str">
        <f>IF(RawData!B1990&lt;&gt;"",RawData!B1990&amp;", "&amp;RawData!C1990&amp;" - "&amp;RawData!A1990,"")</f>
        <v/>
      </c>
      <c r="B1993" t="str">
        <f t="shared" si="32"/>
        <v/>
      </c>
    </row>
    <row r="1994" spans="1:2" x14ac:dyDescent="0.25">
      <c r="A1994" t="str">
        <f>IF(RawData!B1991&lt;&gt;"",RawData!B1991&amp;", "&amp;RawData!C1991&amp;" - "&amp;RawData!A1991,"")</f>
        <v/>
      </c>
      <c r="B1994" t="str">
        <f t="shared" si="32"/>
        <v/>
      </c>
    </row>
    <row r="1995" spans="1:2" x14ac:dyDescent="0.25">
      <c r="A1995" t="str">
        <f>IF(RawData!B1992&lt;&gt;"",RawData!B1992&amp;", "&amp;RawData!C1992&amp;" - "&amp;RawData!A1992,"")</f>
        <v/>
      </c>
      <c r="B1995" t="str">
        <f t="shared" si="32"/>
        <v/>
      </c>
    </row>
    <row r="1996" spans="1:2" x14ac:dyDescent="0.25">
      <c r="A1996" t="str">
        <f>IF(RawData!B1993&lt;&gt;"",RawData!B1993&amp;", "&amp;RawData!C1993&amp;" - "&amp;RawData!A1993,"")</f>
        <v/>
      </c>
      <c r="B1996" t="str">
        <f t="shared" si="32"/>
        <v/>
      </c>
    </row>
    <row r="1997" spans="1:2" x14ac:dyDescent="0.25">
      <c r="A1997" t="str">
        <f>IF(RawData!B1994&lt;&gt;"",RawData!B1994&amp;", "&amp;RawData!C1994&amp;" - "&amp;RawData!A1994,"")</f>
        <v/>
      </c>
      <c r="B1997" t="str">
        <f t="shared" si="32"/>
        <v/>
      </c>
    </row>
    <row r="1998" spans="1:2" x14ac:dyDescent="0.25">
      <c r="A1998" t="str">
        <f>IF(RawData!B1995&lt;&gt;"",RawData!B1995&amp;", "&amp;RawData!C1995&amp;" - "&amp;RawData!A1995,"")</f>
        <v/>
      </c>
      <c r="B1998" t="str">
        <f t="shared" si="32"/>
        <v/>
      </c>
    </row>
    <row r="1999" spans="1:2" x14ac:dyDescent="0.25">
      <c r="A1999" t="str">
        <f>IF(RawData!B1996&lt;&gt;"",RawData!B1996&amp;", "&amp;RawData!C1996&amp;" - "&amp;RawData!A1996,"")</f>
        <v/>
      </c>
      <c r="B1999" t="str">
        <f t="shared" si="32"/>
        <v/>
      </c>
    </row>
    <row r="2000" spans="1:2" x14ac:dyDescent="0.25">
      <c r="A2000" t="str">
        <f>IF(RawData!B1997&lt;&gt;"",RawData!B1997&amp;", "&amp;RawData!C1997&amp;" - "&amp;RawData!A1997,"")</f>
        <v/>
      </c>
      <c r="B2000" t="str">
        <f t="shared" si="32"/>
        <v/>
      </c>
    </row>
    <row r="2001" spans="1:2" x14ac:dyDescent="0.25">
      <c r="A2001" t="str">
        <f>IF(RawData!B1998&lt;&gt;"",RawData!B1998&amp;", "&amp;RawData!C1998&amp;" - "&amp;RawData!A1998,"")</f>
        <v/>
      </c>
      <c r="B2001" t="str">
        <f t="shared" si="32"/>
        <v/>
      </c>
    </row>
    <row r="2002" spans="1:2" x14ac:dyDescent="0.25">
      <c r="A2002" t="str">
        <f>IF(RawData!B1999&lt;&gt;"",RawData!B1999&amp;", "&amp;RawData!C1999&amp;" - "&amp;RawData!A1999,"")</f>
        <v/>
      </c>
      <c r="B2002" t="str">
        <f t="shared" si="32"/>
        <v/>
      </c>
    </row>
    <row r="2003" spans="1:2" x14ac:dyDescent="0.25">
      <c r="A2003" t="str">
        <f>IF(RawData!B2000&lt;&gt;"",RawData!B2000&amp;", "&amp;RawData!C2000&amp;" - "&amp;RawData!A2000,"")</f>
        <v/>
      </c>
      <c r="B2003" t="str">
        <f t="shared" si="32"/>
        <v/>
      </c>
    </row>
    <row r="2004" spans="1:2" x14ac:dyDescent="0.25">
      <c r="A2004" t="str">
        <f>IF(RawData!B2001&lt;&gt;"",RawData!B2001&amp;", "&amp;RawData!C2001&amp;" - "&amp;RawData!A2001,"")</f>
        <v/>
      </c>
      <c r="B2004" t="str">
        <f t="shared" si="32"/>
        <v/>
      </c>
    </row>
    <row r="2005" spans="1:2" x14ac:dyDescent="0.25">
      <c r="A2005" t="str">
        <f>IF(RawData!B2002&lt;&gt;"",RawData!B2002&amp;", "&amp;RawData!C2002&amp;" - "&amp;RawData!A2002,"")</f>
        <v/>
      </c>
      <c r="B2005" t="str">
        <f t="shared" si="32"/>
        <v/>
      </c>
    </row>
    <row r="2006" spans="1:2" x14ac:dyDescent="0.25">
      <c r="A2006" t="str">
        <f>IF(RawData!B2003&lt;&gt;"",RawData!B2003&amp;", "&amp;RawData!C2003&amp;" - "&amp;RawData!A2003,"")</f>
        <v/>
      </c>
      <c r="B2006" t="str">
        <f t="shared" si="32"/>
        <v/>
      </c>
    </row>
    <row r="2007" spans="1:2" x14ac:dyDescent="0.25">
      <c r="A2007" t="str">
        <f>IF(RawData!B2004&lt;&gt;"",RawData!B2004&amp;", "&amp;RawData!C2004&amp;" - "&amp;RawData!A2004,"")</f>
        <v/>
      </c>
      <c r="B2007" t="str">
        <f t="shared" si="32"/>
        <v/>
      </c>
    </row>
    <row r="2008" spans="1:2" x14ac:dyDescent="0.25">
      <c r="A2008" t="str">
        <f>IF(RawData!B2005&lt;&gt;"",RawData!B2005&amp;", "&amp;RawData!C2005&amp;" - "&amp;RawData!A2005,"")</f>
        <v/>
      </c>
      <c r="B2008" t="str">
        <f t="shared" si="32"/>
        <v/>
      </c>
    </row>
    <row r="2009" spans="1:2" x14ac:dyDescent="0.25">
      <c r="A2009" t="str">
        <f>IF(RawData!B2006&lt;&gt;"",RawData!B2006&amp;", "&amp;RawData!C2006&amp;" - "&amp;RawData!A2006,"")</f>
        <v/>
      </c>
      <c r="B2009" t="str">
        <f t="shared" si="32"/>
        <v/>
      </c>
    </row>
    <row r="2010" spans="1:2" x14ac:dyDescent="0.25">
      <c r="A2010" t="str">
        <f>IF(RawData!B2007&lt;&gt;"",RawData!B2007&amp;", "&amp;RawData!C2007&amp;" - "&amp;RawData!A2007,"")</f>
        <v/>
      </c>
      <c r="B2010" t="str">
        <f t="shared" si="32"/>
        <v/>
      </c>
    </row>
    <row r="2011" spans="1:2" x14ac:dyDescent="0.25">
      <c r="A2011" t="str">
        <f>IF(RawData!B2008&lt;&gt;"",RawData!B2008&amp;", "&amp;RawData!C2008&amp;" - "&amp;RawData!A2008,"")</f>
        <v/>
      </c>
      <c r="B2011" t="str">
        <f t="shared" si="32"/>
        <v/>
      </c>
    </row>
    <row r="2012" spans="1:2" x14ac:dyDescent="0.25">
      <c r="A2012" t="str">
        <f>IF(RawData!B2009&lt;&gt;"",RawData!B2009&amp;", "&amp;RawData!C2009&amp;" - "&amp;RawData!A2009,"")</f>
        <v/>
      </c>
      <c r="B2012" t="str">
        <f t="shared" si="32"/>
        <v/>
      </c>
    </row>
    <row r="2013" spans="1:2" x14ac:dyDescent="0.25">
      <c r="A2013" t="str">
        <f>IF(RawData!B2010&lt;&gt;"",RawData!B2010&amp;", "&amp;RawData!C2010&amp;" - "&amp;RawData!A2010,"")</f>
        <v/>
      </c>
      <c r="B2013" t="str">
        <f t="shared" si="32"/>
        <v/>
      </c>
    </row>
    <row r="2014" spans="1:2" x14ac:dyDescent="0.25">
      <c r="A2014" t="str">
        <f>IF(RawData!B2011&lt;&gt;"",RawData!B2011&amp;", "&amp;RawData!C2011&amp;" - "&amp;RawData!A2011,"")</f>
        <v/>
      </c>
      <c r="B2014" t="str">
        <f t="shared" si="32"/>
        <v/>
      </c>
    </row>
    <row r="2015" spans="1:2" x14ac:dyDescent="0.25">
      <c r="A2015" t="str">
        <f>IF(RawData!B2012&lt;&gt;"",RawData!B2012&amp;", "&amp;RawData!C2012&amp;" - "&amp;RawData!A2012,"")</f>
        <v/>
      </c>
      <c r="B2015" t="str">
        <f t="shared" si="32"/>
        <v/>
      </c>
    </row>
    <row r="2016" spans="1:2" x14ac:dyDescent="0.25">
      <c r="A2016" t="str">
        <f>IF(RawData!B2013&lt;&gt;"",RawData!B2013&amp;", "&amp;RawData!C2013&amp;" - "&amp;RawData!A2013,"")</f>
        <v/>
      </c>
      <c r="B2016" t="str">
        <f t="shared" si="32"/>
        <v/>
      </c>
    </row>
    <row r="2017" spans="1:2" x14ac:dyDescent="0.25">
      <c r="A2017" t="str">
        <f>IF(RawData!B2014&lt;&gt;"",RawData!B2014&amp;", "&amp;RawData!C2014&amp;" - "&amp;RawData!A2014,"")</f>
        <v/>
      </c>
      <c r="B2017" t="str">
        <f t="shared" si="32"/>
        <v/>
      </c>
    </row>
    <row r="2018" spans="1:2" x14ac:dyDescent="0.25">
      <c r="A2018" t="str">
        <f>IF(RawData!B2015&lt;&gt;"",RawData!B2015&amp;", "&amp;RawData!C2015&amp;" - "&amp;RawData!A2015,"")</f>
        <v/>
      </c>
      <c r="B2018" t="str">
        <f t="shared" si="32"/>
        <v/>
      </c>
    </row>
    <row r="2019" spans="1:2" x14ac:dyDescent="0.25">
      <c r="A2019" t="str">
        <f>IF(RawData!B2016&lt;&gt;"",RawData!B2016&amp;", "&amp;RawData!C2016&amp;" - "&amp;RawData!A2016,"")</f>
        <v/>
      </c>
      <c r="B2019" t="str">
        <f t="shared" si="32"/>
        <v/>
      </c>
    </row>
    <row r="2020" spans="1:2" x14ac:dyDescent="0.25">
      <c r="A2020" t="str">
        <f>IF(RawData!B2017&lt;&gt;"",RawData!B2017&amp;", "&amp;RawData!C2017&amp;" - "&amp;RawData!A2017,"")</f>
        <v/>
      </c>
      <c r="B2020" t="str">
        <f t="shared" si="32"/>
        <v/>
      </c>
    </row>
    <row r="2021" spans="1:2" x14ac:dyDescent="0.25">
      <c r="A2021" t="str">
        <f>IF(RawData!B2018&lt;&gt;"",RawData!B2018&amp;", "&amp;RawData!C2018&amp;" - "&amp;RawData!A2018,"")</f>
        <v/>
      </c>
      <c r="B2021" t="str">
        <f t="shared" si="32"/>
        <v/>
      </c>
    </row>
    <row r="2022" spans="1:2" x14ac:dyDescent="0.25">
      <c r="A2022" t="str">
        <f>IF(RawData!B2019&lt;&gt;"",RawData!B2019&amp;", "&amp;RawData!C2019&amp;" - "&amp;RawData!A2019,"")</f>
        <v/>
      </c>
      <c r="B2022" t="str">
        <f t="shared" si="32"/>
        <v/>
      </c>
    </row>
    <row r="2023" spans="1:2" x14ac:dyDescent="0.25">
      <c r="A2023" t="str">
        <f>IF(RawData!B2020&lt;&gt;"",RawData!B2020&amp;", "&amp;RawData!C2020&amp;" - "&amp;RawData!A2020,"")</f>
        <v/>
      </c>
      <c r="B2023" t="str">
        <f t="shared" si="32"/>
        <v/>
      </c>
    </row>
    <row r="2024" spans="1:2" x14ac:dyDescent="0.25">
      <c r="A2024" t="str">
        <f>IF(RawData!B2021&lt;&gt;"",RawData!B2021&amp;", "&amp;RawData!C2021&amp;" - "&amp;RawData!A2021,"")</f>
        <v/>
      </c>
      <c r="B2024" t="str">
        <f t="shared" si="32"/>
        <v/>
      </c>
    </row>
    <row r="2025" spans="1:2" x14ac:dyDescent="0.25">
      <c r="A2025" t="str">
        <f>IF(RawData!B2022&lt;&gt;"",RawData!B2022&amp;", "&amp;RawData!C2022&amp;" - "&amp;RawData!A2022,"")</f>
        <v/>
      </c>
      <c r="B2025" t="str">
        <f t="shared" si="32"/>
        <v/>
      </c>
    </row>
    <row r="2026" spans="1:2" x14ac:dyDescent="0.25">
      <c r="A2026" t="str">
        <f>IF(RawData!B2023&lt;&gt;"",RawData!B2023&amp;", "&amp;RawData!C2023&amp;" - "&amp;RawData!A2023,"")</f>
        <v/>
      </c>
      <c r="B2026" t="str">
        <f t="shared" si="32"/>
        <v/>
      </c>
    </row>
    <row r="2027" spans="1:2" x14ac:dyDescent="0.25">
      <c r="A2027" t="str">
        <f>IF(RawData!B2024&lt;&gt;"",RawData!B2024&amp;", "&amp;RawData!C2024&amp;" - "&amp;RawData!A2024,"")</f>
        <v/>
      </c>
      <c r="B2027" t="str">
        <f t="shared" si="32"/>
        <v/>
      </c>
    </row>
    <row r="2028" spans="1:2" x14ac:dyDescent="0.25">
      <c r="A2028" t="str">
        <f>IF(RawData!B2025&lt;&gt;"",RawData!B2025&amp;", "&amp;RawData!C2025&amp;" - "&amp;RawData!A2025,"")</f>
        <v/>
      </c>
      <c r="B2028" t="str">
        <f t="shared" si="32"/>
        <v/>
      </c>
    </row>
    <row r="2029" spans="1:2" x14ac:dyDescent="0.25">
      <c r="A2029" t="str">
        <f>IF(RawData!B2026&lt;&gt;"",RawData!B2026&amp;", "&amp;RawData!C2026&amp;" - "&amp;RawData!A2026,"")</f>
        <v/>
      </c>
      <c r="B2029" t="str">
        <f t="shared" si="32"/>
        <v/>
      </c>
    </row>
    <row r="2030" spans="1:2" x14ac:dyDescent="0.25">
      <c r="A2030" t="str">
        <f>IF(RawData!B2027&lt;&gt;"",RawData!B2027&amp;", "&amp;RawData!C2027&amp;" - "&amp;RawData!A2027,"")</f>
        <v/>
      </c>
      <c r="B2030" t="str">
        <f t="shared" si="32"/>
        <v/>
      </c>
    </row>
    <row r="2031" spans="1:2" x14ac:dyDescent="0.25">
      <c r="A2031" t="str">
        <f>IF(RawData!B2028&lt;&gt;"",RawData!B2028&amp;", "&amp;RawData!C2028&amp;" - "&amp;RawData!A2028,"")</f>
        <v/>
      </c>
      <c r="B2031" t="str">
        <f t="shared" si="32"/>
        <v/>
      </c>
    </row>
    <row r="2032" spans="1:2" x14ac:dyDescent="0.25">
      <c r="A2032" t="str">
        <f>IF(RawData!B2029&lt;&gt;"",RawData!B2029&amp;", "&amp;RawData!C2029&amp;" - "&amp;RawData!A2029,"")</f>
        <v/>
      </c>
      <c r="B2032" t="str">
        <f t="shared" si="32"/>
        <v/>
      </c>
    </row>
    <row r="2033" spans="1:2" x14ac:dyDescent="0.25">
      <c r="A2033" t="str">
        <f>IF(RawData!B2030&lt;&gt;"",RawData!B2030&amp;", "&amp;RawData!C2030&amp;" - "&amp;RawData!A2030,"")</f>
        <v/>
      </c>
      <c r="B2033" t="str">
        <f t="shared" si="32"/>
        <v/>
      </c>
    </row>
    <row r="2034" spans="1:2" x14ac:dyDescent="0.25">
      <c r="A2034" t="str">
        <f>IF(RawData!B2031&lt;&gt;"",RawData!B2031&amp;", "&amp;RawData!C2031&amp;" - "&amp;RawData!A2031,"")</f>
        <v/>
      </c>
      <c r="B2034" t="str">
        <f t="shared" si="32"/>
        <v/>
      </c>
    </row>
    <row r="2035" spans="1:2" x14ac:dyDescent="0.25">
      <c r="A2035" t="str">
        <f>IF(RawData!B2032&lt;&gt;"",RawData!B2032&amp;", "&amp;RawData!C2032&amp;" - "&amp;RawData!A2032,"")</f>
        <v/>
      </c>
      <c r="B2035" t="str">
        <f t="shared" si="32"/>
        <v/>
      </c>
    </row>
    <row r="2036" spans="1:2" x14ac:dyDescent="0.25">
      <c r="A2036" t="str">
        <f>IF(RawData!B2033&lt;&gt;"",RawData!B2033&amp;", "&amp;RawData!C2033&amp;" - "&amp;RawData!A2033,"")</f>
        <v/>
      </c>
      <c r="B2036" t="str">
        <f t="shared" si="32"/>
        <v/>
      </c>
    </row>
    <row r="2037" spans="1:2" x14ac:dyDescent="0.25">
      <c r="A2037" t="str">
        <f>IF(RawData!B2034&lt;&gt;"",RawData!B2034&amp;", "&amp;RawData!C2034&amp;" - "&amp;RawData!A2034,"")</f>
        <v/>
      </c>
      <c r="B2037" t="str">
        <f t="shared" si="32"/>
        <v/>
      </c>
    </row>
    <row r="2038" spans="1:2" x14ac:dyDescent="0.25">
      <c r="A2038" t="str">
        <f>IF(RawData!B2035&lt;&gt;"",RawData!B2035&amp;", "&amp;RawData!C2035&amp;" - "&amp;RawData!A2035,"")</f>
        <v/>
      </c>
      <c r="B2038" t="str">
        <f t="shared" si="32"/>
        <v/>
      </c>
    </row>
    <row r="2039" spans="1:2" x14ac:dyDescent="0.25">
      <c r="A2039" t="str">
        <f>IF(RawData!B2036&lt;&gt;"",RawData!B2036&amp;", "&amp;RawData!C2036&amp;" - "&amp;RawData!A2036,"")</f>
        <v/>
      </c>
      <c r="B2039" t="str">
        <f t="shared" si="32"/>
        <v/>
      </c>
    </row>
    <row r="2040" spans="1:2" x14ac:dyDescent="0.25">
      <c r="A2040" t="str">
        <f>IF(RawData!B2037&lt;&gt;"",RawData!B2037&amp;", "&amp;RawData!C2037&amp;" - "&amp;RawData!A2037,"")</f>
        <v/>
      </c>
      <c r="B2040" t="str">
        <f t="shared" si="32"/>
        <v/>
      </c>
    </row>
    <row r="2041" spans="1:2" x14ac:dyDescent="0.25">
      <c r="A2041" t="str">
        <f>IF(RawData!B2038&lt;&gt;"",RawData!B2038&amp;", "&amp;RawData!C2038&amp;" - "&amp;RawData!A2038,"")</f>
        <v/>
      </c>
      <c r="B2041" t="str">
        <f t="shared" si="32"/>
        <v/>
      </c>
    </row>
    <row r="2042" spans="1:2" x14ac:dyDescent="0.25">
      <c r="A2042" t="str">
        <f>IF(RawData!B2039&lt;&gt;"",RawData!B2039&amp;", "&amp;RawData!C2039&amp;" - "&amp;RawData!A2039,"")</f>
        <v/>
      </c>
      <c r="B2042" t="str">
        <f t="shared" si="32"/>
        <v/>
      </c>
    </row>
    <row r="2043" spans="1:2" x14ac:dyDescent="0.25">
      <c r="A2043" t="str">
        <f>IF(RawData!B2040&lt;&gt;"",RawData!B2040&amp;", "&amp;RawData!C2040&amp;" - "&amp;RawData!A2040,"")</f>
        <v/>
      </c>
      <c r="B2043" t="str">
        <f t="shared" si="32"/>
        <v/>
      </c>
    </row>
    <row r="2044" spans="1:2" x14ac:dyDescent="0.25">
      <c r="A2044" t="str">
        <f>IF(RawData!B2041&lt;&gt;"",RawData!B2041&amp;", "&amp;RawData!C2041&amp;" - "&amp;RawData!A2041,"")</f>
        <v/>
      </c>
      <c r="B2044" t="str">
        <f t="shared" si="32"/>
        <v/>
      </c>
    </row>
    <row r="2045" spans="1:2" x14ac:dyDescent="0.25">
      <c r="A2045" t="str">
        <f>IF(RawData!B2042&lt;&gt;"",RawData!B2042&amp;", "&amp;RawData!C2042&amp;" - "&amp;RawData!A2042,"")</f>
        <v/>
      </c>
      <c r="B2045" t="str">
        <f t="shared" si="32"/>
        <v/>
      </c>
    </row>
    <row r="2046" spans="1:2" x14ac:dyDescent="0.25">
      <c r="A2046" t="str">
        <f>IF(RawData!B2043&lt;&gt;"",RawData!B2043&amp;", "&amp;RawData!C2043&amp;" - "&amp;RawData!A2043,"")</f>
        <v/>
      </c>
      <c r="B2046" t="str">
        <f t="shared" si="32"/>
        <v/>
      </c>
    </row>
    <row r="2047" spans="1:2" x14ac:dyDescent="0.25">
      <c r="A2047" t="str">
        <f>IF(RawData!B2044&lt;&gt;"",RawData!B2044&amp;", "&amp;RawData!C2044&amp;" - "&amp;RawData!A2044,"")</f>
        <v/>
      </c>
      <c r="B2047" t="str">
        <f t="shared" si="32"/>
        <v/>
      </c>
    </row>
    <row r="2048" spans="1:2" x14ac:dyDescent="0.25">
      <c r="A2048" t="str">
        <f>IF(RawData!B2045&lt;&gt;"",RawData!B2045&amp;", "&amp;RawData!C2045&amp;" - "&amp;RawData!A2045,"")</f>
        <v/>
      </c>
      <c r="B2048" t="str">
        <f t="shared" si="32"/>
        <v/>
      </c>
    </row>
    <row r="2049" spans="1:2" x14ac:dyDescent="0.25">
      <c r="A2049" t="str">
        <f>IF(RawData!B2046&lt;&gt;"",RawData!B2046&amp;", "&amp;RawData!C2046&amp;" - "&amp;RawData!A2046,"")</f>
        <v/>
      </c>
      <c r="B2049" t="str">
        <f t="shared" si="32"/>
        <v/>
      </c>
    </row>
    <row r="2050" spans="1:2" x14ac:dyDescent="0.25">
      <c r="A2050" t="str">
        <f>IF(RawData!B2047&lt;&gt;"",RawData!B2047&amp;", "&amp;RawData!C2047&amp;" - "&amp;RawData!A2047,"")</f>
        <v/>
      </c>
      <c r="B2050" t="str">
        <f t="shared" si="32"/>
        <v/>
      </c>
    </row>
    <row r="2051" spans="1:2" x14ac:dyDescent="0.25">
      <c r="A2051" t="str">
        <f>IF(RawData!B2048&lt;&gt;"",RawData!B2048&amp;", "&amp;RawData!C2048&amp;" - "&amp;RawData!A2048,"")</f>
        <v/>
      </c>
      <c r="B2051" t="str">
        <f t="shared" si="32"/>
        <v/>
      </c>
    </row>
    <row r="2052" spans="1:2" x14ac:dyDescent="0.25">
      <c r="A2052" t="str">
        <f>IF(RawData!B2049&lt;&gt;"",RawData!B2049&amp;", "&amp;RawData!C2049&amp;" - "&amp;RawData!A2049,"")</f>
        <v/>
      </c>
      <c r="B2052" t="str">
        <f t="shared" si="32"/>
        <v/>
      </c>
    </row>
    <row r="2053" spans="1:2" x14ac:dyDescent="0.25">
      <c r="A2053" t="str">
        <f>IF(RawData!B2050&lt;&gt;"",RawData!B2050&amp;", "&amp;RawData!C2050&amp;" - "&amp;RawData!A2050,"")</f>
        <v/>
      </c>
      <c r="B2053" t="str">
        <f t="shared" si="32"/>
        <v/>
      </c>
    </row>
    <row r="2054" spans="1:2" x14ac:dyDescent="0.25">
      <c r="A2054" t="str">
        <f>IF(RawData!B2051&lt;&gt;"",RawData!B2051&amp;", "&amp;RawData!C2051&amp;" - "&amp;RawData!A2051,"")</f>
        <v/>
      </c>
      <c r="B2054" t="str">
        <f t="shared" si="32"/>
        <v/>
      </c>
    </row>
    <row r="2055" spans="1:2" x14ac:dyDescent="0.25">
      <c r="A2055" t="str">
        <f>IF(RawData!B2052&lt;&gt;"",RawData!B2052&amp;", "&amp;RawData!C2052&amp;" - "&amp;RawData!A2052,"")</f>
        <v/>
      </c>
      <c r="B2055" t="str">
        <f t="shared" ref="B2055:B2118" si="33">IF(A2055&lt;&gt;"",B2054+1,"")</f>
        <v/>
      </c>
    </row>
    <row r="2056" spans="1:2" x14ac:dyDescent="0.25">
      <c r="A2056" t="str">
        <f>IF(RawData!B2053&lt;&gt;"",RawData!B2053&amp;", "&amp;RawData!C2053&amp;" - "&amp;RawData!A2053,"")</f>
        <v/>
      </c>
      <c r="B2056" t="str">
        <f t="shared" si="33"/>
        <v/>
      </c>
    </row>
    <row r="2057" spans="1:2" x14ac:dyDescent="0.25">
      <c r="A2057" t="str">
        <f>IF(RawData!B2054&lt;&gt;"",RawData!B2054&amp;", "&amp;RawData!C2054&amp;" - "&amp;RawData!A2054,"")</f>
        <v/>
      </c>
      <c r="B2057" t="str">
        <f t="shared" si="33"/>
        <v/>
      </c>
    </row>
    <row r="2058" spans="1:2" x14ac:dyDescent="0.25">
      <c r="A2058" t="str">
        <f>IF(RawData!B2055&lt;&gt;"",RawData!B2055&amp;", "&amp;RawData!C2055&amp;" - "&amp;RawData!A2055,"")</f>
        <v/>
      </c>
      <c r="B2058" t="str">
        <f t="shared" si="33"/>
        <v/>
      </c>
    </row>
    <row r="2059" spans="1:2" x14ac:dyDescent="0.25">
      <c r="A2059" t="str">
        <f>IF(RawData!B2056&lt;&gt;"",RawData!B2056&amp;", "&amp;RawData!C2056&amp;" - "&amp;RawData!A2056,"")</f>
        <v/>
      </c>
      <c r="B2059" t="str">
        <f t="shared" si="33"/>
        <v/>
      </c>
    </row>
    <row r="2060" spans="1:2" x14ac:dyDescent="0.25">
      <c r="A2060" t="str">
        <f>IF(RawData!B2057&lt;&gt;"",RawData!B2057&amp;", "&amp;RawData!C2057&amp;" - "&amp;RawData!A2057,"")</f>
        <v/>
      </c>
      <c r="B2060" t="str">
        <f t="shared" si="33"/>
        <v/>
      </c>
    </row>
    <row r="2061" spans="1:2" x14ac:dyDescent="0.25">
      <c r="A2061" t="str">
        <f>IF(RawData!B2058&lt;&gt;"",RawData!B2058&amp;", "&amp;RawData!C2058&amp;" - "&amp;RawData!A2058,"")</f>
        <v/>
      </c>
      <c r="B2061" t="str">
        <f t="shared" si="33"/>
        <v/>
      </c>
    </row>
    <row r="2062" spans="1:2" x14ac:dyDescent="0.25">
      <c r="A2062" t="str">
        <f>IF(RawData!B2059&lt;&gt;"",RawData!B2059&amp;", "&amp;RawData!C2059&amp;" - "&amp;RawData!A2059,"")</f>
        <v/>
      </c>
      <c r="B2062" t="str">
        <f t="shared" si="33"/>
        <v/>
      </c>
    </row>
    <row r="2063" spans="1:2" x14ac:dyDescent="0.25">
      <c r="A2063" t="str">
        <f>IF(RawData!B2060&lt;&gt;"",RawData!B2060&amp;", "&amp;RawData!C2060&amp;" - "&amp;RawData!A2060,"")</f>
        <v/>
      </c>
      <c r="B2063" t="str">
        <f t="shared" si="33"/>
        <v/>
      </c>
    </row>
    <row r="2064" spans="1:2" x14ac:dyDescent="0.25">
      <c r="A2064" t="str">
        <f>IF(RawData!B2061&lt;&gt;"",RawData!B2061&amp;", "&amp;RawData!C2061&amp;" - "&amp;RawData!A2061,"")</f>
        <v/>
      </c>
      <c r="B2064" t="str">
        <f t="shared" si="33"/>
        <v/>
      </c>
    </row>
    <row r="2065" spans="1:2" x14ac:dyDescent="0.25">
      <c r="A2065" t="str">
        <f>IF(RawData!B2062&lt;&gt;"",RawData!B2062&amp;", "&amp;RawData!C2062&amp;" - "&amp;RawData!A2062,"")</f>
        <v/>
      </c>
      <c r="B2065" t="str">
        <f t="shared" si="33"/>
        <v/>
      </c>
    </row>
    <row r="2066" spans="1:2" x14ac:dyDescent="0.25">
      <c r="A2066" t="str">
        <f>IF(RawData!B2063&lt;&gt;"",RawData!B2063&amp;", "&amp;RawData!C2063&amp;" - "&amp;RawData!A2063,"")</f>
        <v/>
      </c>
      <c r="B2066" t="str">
        <f t="shared" si="33"/>
        <v/>
      </c>
    </row>
    <row r="2067" spans="1:2" x14ac:dyDescent="0.25">
      <c r="A2067" t="str">
        <f>IF(RawData!B2064&lt;&gt;"",RawData!B2064&amp;", "&amp;RawData!C2064&amp;" - "&amp;RawData!A2064,"")</f>
        <v/>
      </c>
      <c r="B2067" t="str">
        <f t="shared" si="33"/>
        <v/>
      </c>
    </row>
    <row r="2068" spans="1:2" x14ac:dyDescent="0.25">
      <c r="A2068" t="str">
        <f>IF(RawData!B2065&lt;&gt;"",RawData!B2065&amp;", "&amp;RawData!C2065&amp;" - "&amp;RawData!A2065,"")</f>
        <v/>
      </c>
      <c r="B2068" t="str">
        <f t="shared" si="33"/>
        <v/>
      </c>
    </row>
    <row r="2069" spans="1:2" x14ac:dyDescent="0.25">
      <c r="A2069" t="str">
        <f>IF(RawData!B2066&lt;&gt;"",RawData!B2066&amp;", "&amp;RawData!C2066&amp;" - "&amp;RawData!A2066,"")</f>
        <v/>
      </c>
      <c r="B2069" t="str">
        <f t="shared" si="33"/>
        <v/>
      </c>
    </row>
    <row r="2070" spans="1:2" x14ac:dyDescent="0.25">
      <c r="A2070" t="str">
        <f>IF(RawData!B2067&lt;&gt;"",RawData!B2067&amp;", "&amp;RawData!C2067&amp;" - "&amp;RawData!A2067,"")</f>
        <v/>
      </c>
      <c r="B2070" t="str">
        <f t="shared" si="33"/>
        <v/>
      </c>
    </row>
    <row r="2071" spans="1:2" x14ac:dyDescent="0.25">
      <c r="A2071" t="str">
        <f>IF(RawData!B2068&lt;&gt;"",RawData!B2068&amp;", "&amp;RawData!C2068&amp;" - "&amp;RawData!A2068,"")</f>
        <v/>
      </c>
      <c r="B2071" t="str">
        <f t="shared" si="33"/>
        <v/>
      </c>
    </row>
    <row r="2072" spans="1:2" x14ac:dyDescent="0.25">
      <c r="A2072" t="str">
        <f>IF(RawData!B2069&lt;&gt;"",RawData!B2069&amp;", "&amp;RawData!C2069&amp;" - "&amp;RawData!A2069,"")</f>
        <v/>
      </c>
      <c r="B2072" t="str">
        <f t="shared" si="33"/>
        <v/>
      </c>
    </row>
    <row r="2073" spans="1:2" x14ac:dyDescent="0.25">
      <c r="A2073" t="str">
        <f>IF(RawData!B2070&lt;&gt;"",RawData!B2070&amp;", "&amp;RawData!C2070&amp;" - "&amp;RawData!A2070,"")</f>
        <v/>
      </c>
      <c r="B2073" t="str">
        <f t="shared" si="33"/>
        <v/>
      </c>
    </row>
    <row r="2074" spans="1:2" x14ac:dyDescent="0.25">
      <c r="A2074" t="str">
        <f>IF(RawData!B2071&lt;&gt;"",RawData!B2071&amp;", "&amp;RawData!C2071&amp;" - "&amp;RawData!A2071,"")</f>
        <v/>
      </c>
      <c r="B2074" t="str">
        <f t="shared" si="33"/>
        <v/>
      </c>
    </row>
    <row r="2075" spans="1:2" x14ac:dyDescent="0.25">
      <c r="A2075" t="str">
        <f>IF(RawData!B2072&lt;&gt;"",RawData!B2072&amp;", "&amp;RawData!C2072&amp;" - "&amp;RawData!A2072,"")</f>
        <v/>
      </c>
      <c r="B2075" t="str">
        <f t="shared" si="33"/>
        <v/>
      </c>
    </row>
    <row r="2076" spans="1:2" x14ac:dyDescent="0.25">
      <c r="A2076" t="str">
        <f>IF(RawData!B2073&lt;&gt;"",RawData!B2073&amp;", "&amp;RawData!C2073&amp;" - "&amp;RawData!A2073,"")</f>
        <v/>
      </c>
      <c r="B2076" t="str">
        <f t="shared" si="33"/>
        <v/>
      </c>
    </row>
    <row r="2077" spans="1:2" x14ac:dyDescent="0.25">
      <c r="A2077" t="str">
        <f>IF(RawData!B2074&lt;&gt;"",RawData!B2074&amp;", "&amp;RawData!C2074&amp;" - "&amp;RawData!A2074,"")</f>
        <v/>
      </c>
      <c r="B2077" t="str">
        <f t="shared" si="33"/>
        <v/>
      </c>
    </row>
    <row r="2078" spans="1:2" x14ac:dyDescent="0.25">
      <c r="A2078" t="str">
        <f>IF(RawData!B2075&lt;&gt;"",RawData!B2075&amp;", "&amp;RawData!C2075&amp;" - "&amp;RawData!A2075,"")</f>
        <v/>
      </c>
      <c r="B2078" t="str">
        <f t="shared" si="33"/>
        <v/>
      </c>
    </row>
    <row r="2079" spans="1:2" x14ac:dyDescent="0.25">
      <c r="A2079" t="str">
        <f>IF(RawData!B2076&lt;&gt;"",RawData!B2076&amp;", "&amp;RawData!C2076&amp;" - "&amp;RawData!A2076,"")</f>
        <v/>
      </c>
      <c r="B2079" t="str">
        <f t="shared" si="33"/>
        <v/>
      </c>
    </row>
    <row r="2080" spans="1:2" x14ac:dyDescent="0.25">
      <c r="A2080" t="str">
        <f>IF(RawData!B2077&lt;&gt;"",RawData!B2077&amp;", "&amp;RawData!C2077&amp;" - "&amp;RawData!A2077,"")</f>
        <v/>
      </c>
      <c r="B2080" t="str">
        <f t="shared" si="33"/>
        <v/>
      </c>
    </row>
    <row r="2081" spans="1:2" x14ac:dyDescent="0.25">
      <c r="A2081" t="str">
        <f>IF(RawData!B2078&lt;&gt;"",RawData!B2078&amp;", "&amp;RawData!C2078&amp;" - "&amp;RawData!A2078,"")</f>
        <v/>
      </c>
      <c r="B2081" t="str">
        <f t="shared" si="33"/>
        <v/>
      </c>
    </row>
    <row r="2082" spans="1:2" x14ac:dyDescent="0.25">
      <c r="A2082" t="str">
        <f>IF(RawData!B2079&lt;&gt;"",RawData!B2079&amp;", "&amp;RawData!C2079&amp;" - "&amp;RawData!A2079,"")</f>
        <v/>
      </c>
      <c r="B2082" t="str">
        <f t="shared" si="33"/>
        <v/>
      </c>
    </row>
    <row r="2083" spans="1:2" x14ac:dyDescent="0.25">
      <c r="A2083" t="str">
        <f>IF(RawData!B2080&lt;&gt;"",RawData!B2080&amp;", "&amp;RawData!C2080&amp;" - "&amp;RawData!A2080,"")</f>
        <v/>
      </c>
      <c r="B2083" t="str">
        <f t="shared" si="33"/>
        <v/>
      </c>
    </row>
    <row r="2084" spans="1:2" x14ac:dyDescent="0.25">
      <c r="A2084" t="str">
        <f>IF(RawData!B2081&lt;&gt;"",RawData!B2081&amp;", "&amp;RawData!C2081&amp;" - "&amp;RawData!A2081,"")</f>
        <v/>
      </c>
      <c r="B2084" t="str">
        <f t="shared" si="33"/>
        <v/>
      </c>
    </row>
    <row r="2085" spans="1:2" x14ac:dyDescent="0.25">
      <c r="A2085" t="str">
        <f>IF(RawData!B2082&lt;&gt;"",RawData!B2082&amp;", "&amp;RawData!C2082&amp;" - "&amp;RawData!A2082,"")</f>
        <v/>
      </c>
      <c r="B2085" t="str">
        <f t="shared" si="33"/>
        <v/>
      </c>
    </row>
    <row r="2086" spans="1:2" x14ac:dyDescent="0.25">
      <c r="A2086" t="str">
        <f>IF(RawData!B2083&lt;&gt;"",RawData!B2083&amp;", "&amp;RawData!C2083&amp;" - "&amp;RawData!A2083,"")</f>
        <v/>
      </c>
      <c r="B2086" t="str">
        <f t="shared" si="33"/>
        <v/>
      </c>
    </row>
    <row r="2087" spans="1:2" x14ac:dyDescent="0.25">
      <c r="A2087" t="str">
        <f>IF(RawData!B2084&lt;&gt;"",RawData!B2084&amp;", "&amp;RawData!C2084&amp;" - "&amp;RawData!A2084,"")</f>
        <v/>
      </c>
      <c r="B2087" t="str">
        <f t="shared" si="33"/>
        <v/>
      </c>
    </row>
    <row r="2088" spans="1:2" x14ac:dyDescent="0.25">
      <c r="A2088" t="str">
        <f>IF(RawData!B2085&lt;&gt;"",RawData!B2085&amp;", "&amp;RawData!C2085&amp;" - "&amp;RawData!A2085,"")</f>
        <v/>
      </c>
      <c r="B2088" t="str">
        <f t="shared" si="33"/>
        <v/>
      </c>
    </row>
    <row r="2089" spans="1:2" x14ac:dyDescent="0.25">
      <c r="A2089" t="str">
        <f>IF(RawData!B2086&lt;&gt;"",RawData!B2086&amp;", "&amp;RawData!C2086&amp;" - "&amp;RawData!A2086,"")</f>
        <v/>
      </c>
      <c r="B2089" t="str">
        <f t="shared" si="33"/>
        <v/>
      </c>
    </row>
    <row r="2090" spans="1:2" x14ac:dyDescent="0.25">
      <c r="A2090" t="str">
        <f>IF(RawData!B2087&lt;&gt;"",RawData!B2087&amp;", "&amp;RawData!C2087&amp;" - "&amp;RawData!A2087,"")</f>
        <v/>
      </c>
      <c r="B2090" t="str">
        <f t="shared" si="33"/>
        <v/>
      </c>
    </row>
    <row r="2091" spans="1:2" x14ac:dyDescent="0.25">
      <c r="A2091" t="str">
        <f>IF(RawData!B2088&lt;&gt;"",RawData!B2088&amp;", "&amp;RawData!C2088&amp;" - "&amp;RawData!A2088,"")</f>
        <v/>
      </c>
      <c r="B2091" t="str">
        <f t="shared" si="33"/>
        <v/>
      </c>
    </row>
    <row r="2092" spans="1:2" x14ac:dyDescent="0.25">
      <c r="A2092" t="str">
        <f>IF(RawData!B2089&lt;&gt;"",RawData!B2089&amp;", "&amp;RawData!C2089&amp;" - "&amp;RawData!A2089,"")</f>
        <v/>
      </c>
      <c r="B2092" t="str">
        <f t="shared" si="33"/>
        <v/>
      </c>
    </row>
    <row r="2093" spans="1:2" x14ac:dyDescent="0.25">
      <c r="A2093" t="str">
        <f>IF(RawData!B2090&lt;&gt;"",RawData!B2090&amp;", "&amp;RawData!C2090&amp;" - "&amp;RawData!A2090,"")</f>
        <v/>
      </c>
      <c r="B2093" t="str">
        <f t="shared" si="33"/>
        <v/>
      </c>
    </row>
    <row r="2094" spans="1:2" x14ac:dyDescent="0.25">
      <c r="A2094" t="str">
        <f>IF(RawData!B2091&lt;&gt;"",RawData!B2091&amp;", "&amp;RawData!C2091&amp;" - "&amp;RawData!A2091,"")</f>
        <v/>
      </c>
      <c r="B2094" t="str">
        <f t="shared" si="33"/>
        <v/>
      </c>
    </row>
    <row r="2095" spans="1:2" x14ac:dyDescent="0.25">
      <c r="A2095" t="str">
        <f>IF(RawData!B2092&lt;&gt;"",RawData!B2092&amp;", "&amp;RawData!C2092&amp;" - "&amp;RawData!A2092,"")</f>
        <v/>
      </c>
      <c r="B2095" t="str">
        <f t="shared" si="33"/>
        <v/>
      </c>
    </row>
    <row r="2096" spans="1:2" x14ac:dyDescent="0.25">
      <c r="A2096" t="str">
        <f>IF(RawData!B2093&lt;&gt;"",RawData!B2093&amp;", "&amp;RawData!C2093&amp;" - "&amp;RawData!A2093,"")</f>
        <v/>
      </c>
      <c r="B2096" t="str">
        <f t="shared" si="33"/>
        <v/>
      </c>
    </row>
    <row r="2097" spans="1:2" x14ac:dyDescent="0.25">
      <c r="A2097" t="str">
        <f>IF(RawData!B2094&lt;&gt;"",RawData!B2094&amp;", "&amp;RawData!C2094&amp;" - "&amp;RawData!A2094,"")</f>
        <v/>
      </c>
      <c r="B2097" t="str">
        <f t="shared" si="33"/>
        <v/>
      </c>
    </row>
    <row r="2098" spans="1:2" x14ac:dyDescent="0.25">
      <c r="A2098" t="str">
        <f>IF(RawData!B2095&lt;&gt;"",RawData!B2095&amp;", "&amp;RawData!C2095&amp;" - "&amp;RawData!A2095,"")</f>
        <v/>
      </c>
      <c r="B2098" t="str">
        <f t="shared" si="33"/>
        <v/>
      </c>
    </row>
    <row r="2099" spans="1:2" x14ac:dyDescent="0.25">
      <c r="A2099" t="str">
        <f>IF(RawData!B2096&lt;&gt;"",RawData!B2096&amp;", "&amp;RawData!C2096&amp;" - "&amp;RawData!A2096,"")</f>
        <v/>
      </c>
      <c r="B2099" t="str">
        <f t="shared" si="33"/>
        <v/>
      </c>
    </row>
    <row r="2100" spans="1:2" x14ac:dyDescent="0.25">
      <c r="A2100" t="str">
        <f>IF(RawData!B2097&lt;&gt;"",RawData!B2097&amp;", "&amp;RawData!C2097&amp;" - "&amp;RawData!A2097,"")</f>
        <v/>
      </c>
      <c r="B2100" t="str">
        <f t="shared" si="33"/>
        <v/>
      </c>
    </row>
    <row r="2101" spans="1:2" x14ac:dyDescent="0.25">
      <c r="A2101" t="str">
        <f>IF(RawData!B2098&lt;&gt;"",RawData!B2098&amp;", "&amp;RawData!C2098&amp;" - "&amp;RawData!A2098,"")</f>
        <v/>
      </c>
      <c r="B2101" t="str">
        <f t="shared" si="33"/>
        <v/>
      </c>
    </row>
    <row r="2102" spans="1:2" x14ac:dyDescent="0.25">
      <c r="A2102" t="str">
        <f>IF(RawData!B2099&lt;&gt;"",RawData!B2099&amp;", "&amp;RawData!C2099&amp;" - "&amp;RawData!A2099,"")</f>
        <v/>
      </c>
      <c r="B2102" t="str">
        <f t="shared" si="33"/>
        <v/>
      </c>
    </row>
    <row r="2103" spans="1:2" x14ac:dyDescent="0.25">
      <c r="A2103" t="str">
        <f>IF(RawData!B2100&lt;&gt;"",RawData!B2100&amp;", "&amp;RawData!C2100&amp;" - "&amp;RawData!A2100,"")</f>
        <v/>
      </c>
      <c r="B2103" t="str">
        <f t="shared" si="33"/>
        <v/>
      </c>
    </row>
    <row r="2104" spans="1:2" x14ac:dyDescent="0.25">
      <c r="A2104" t="str">
        <f>IF(RawData!B2101&lt;&gt;"",RawData!B2101&amp;", "&amp;RawData!C2101&amp;" - "&amp;RawData!A2101,"")</f>
        <v/>
      </c>
      <c r="B2104" t="str">
        <f t="shared" si="33"/>
        <v/>
      </c>
    </row>
    <row r="2105" spans="1:2" x14ac:dyDescent="0.25">
      <c r="A2105" t="str">
        <f>IF(RawData!B2102&lt;&gt;"",RawData!B2102&amp;", "&amp;RawData!C2102&amp;" - "&amp;RawData!A2102,"")</f>
        <v/>
      </c>
      <c r="B2105" t="str">
        <f t="shared" si="33"/>
        <v/>
      </c>
    </row>
    <row r="2106" spans="1:2" x14ac:dyDescent="0.25">
      <c r="A2106" t="str">
        <f>IF(RawData!B2103&lt;&gt;"",RawData!B2103&amp;", "&amp;RawData!C2103&amp;" - "&amp;RawData!A2103,"")</f>
        <v/>
      </c>
      <c r="B2106" t="str">
        <f t="shared" si="33"/>
        <v/>
      </c>
    </row>
    <row r="2107" spans="1:2" x14ac:dyDescent="0.25">
      <c r="A2107" t="str">
        <f>IF(RawData!B2104&lt;&gt;"",RawData!B2104&amp;", "&amp;RawData!C2104&amp;" - "&amp;RawData!A2104,"")</f>
        <v/>
      </c>
      <c r="B2107" t="str">
        <f t="shared" si="33"/>
        <v/>
      </c>
    </row>
    <row r="2108" spans="1:2" x14ac:dyDescent="0.25">
      <c r="A2108" t="str">
        <f>IF(RawData!B2105&lt;&gt;"",RawData!B2105&amp;", "&amp;RawData!C2105&amp;" - "&amp;RawData!A2105,"")</f>
        <v/>
      </c>
      <c r="B2108" t="str">
        <f t="shared" si="33"/>
        <v/>
      </c>
    </row>
    <row r="2109" spans="1:2" x14ac:dyDescent="0.25">
      <c r="A2109" t="str">
        <f>IF(RawData!B2106&lt;&gt;"",RawData!B2106&amp;", "&amp;RawData!C2106&amp;" - "&amp;RawData!A2106,"")</f>
        <v/>
      </c>
      <c r="B2109" t="str">
        <f t="shared" si="33"/>
        <v/>
      </c>
    </row>
    <row r="2110" spans="1:2" x14ac:dyDescent="0.25">
      <c r="A2110" t="str">
        <f>IF(RawData!B2107&lt;&gt;"",RawData!B2107&amp;", "&amp;RawData!C2107&amp;" - "&amp;RawData!A2107,"")</f>
        <v/>
      </c>
      <c r="B2110" t="str">
        <f t="shared" si="33"/>
        <v/>
      </c>
    </row>
    <row r="2111" spans="1:2" x14ac:dyDescent="0.25">
      <c r="A2111" t="str">
        <f>IF(RawData!B2108&lt;&gt;"",RawData!B2108&amp;", "&amp;RawData!C2108&amp;" - "&amp;RawData!A2108,"")</f>
        <v/>
      </c>
      <c r="B2111" t="str">
        <f t="shared" si="33"/>
        <v/>
      </c>
    </row>
    <row r="2112" spans="1:2" x14ac:dyDescent="0.25">
      <c r="A2112" t="str">
        <f>IF(RawData!B2109&lt;&gt;"",RawData!B2109&amp;", "&amp;RawData!C2109&amp;" - "&amp;RawData!A2109,"")</f>
        <v/>
      </c>
      <c r="B2112" t="str">
        <f t="shared" si="33"/>
        <v/>
      </c>
    </row>
    <row r="2113" spans="1:2" x14ac:dyDescent="0.25">
      <c r="A2113" t="str">
        <f>IF(RawData!B2110&lt;&gt;"",RawData!B2110&amp;", "&amp;RawData!C2110&amp;" - "&amp;RawData!A2110,"")</f>
        <v/>
      </c>
      <c r="B2113" t="str">
        <f t="shared" si="33"/>
        <v/>
      </c>
    </row>
    <row r="2114" spans="1:2" x14ac:dyDescent="0.25">
      <c r="A2114" t="str">
        <f>IF(RawData!B2111&lt;&gt;"",RawData!B2111&amp;", "&amp;RawData!C2111&amp;" - "&amp;RawData!A2111,"")</f>
        <v/>
      </c>
      <c r="B2114" t="str">
        <f t="shared" si="33"/>
        <v/>
      </c>
    </row>
    <row r="2115" spans="1:2" x14ac:dyDescent="0.25">
      <c r="A2115" t="str">
        <f>IF(RawData!B2112&lt;&gt;"",RawData!B2112&amp;", "&amp;RawData!C2112&amp;" - "&amp;RawData!A2112,"")</f>
        <v/>
      </c>
      <c r="B2115" t="str">
        <f t="shared" si="33"/>
        <v/>
      </c>
    </row>
    <row r="2116" spans="1:2" x14ac:dyDescent="0.25">
      <c r="A2116" t="str">
        <f>IF(RawData!B2113&lt;&gt;"",RawData!B2113&amp;", "&amp;RawData!C2113&amp;" - "&amp;RawData!A2113,"")</f>
        <v/>
      </c>
      <c r="B2116" t="str">
        <f t="shared" si="33"/>
        <v/>
      </c>
    </row>
    <row r="2117" spans="1:2" x14ac:dyDescent="0.25">
      <c r="A2117" t="str">
        <f>IF(RawData!B2114&lt;&gt;"",RawData!B2114&amp;", "&amp;RawData!C2114&amp;" - "&amp;RawData!A2114,"")</f>
        <v/>
      </c>
      <c r="B2117" t="str">
        <f t="shared" si="33"/>
        <v/>
      </c>
    </row>
    <row r="2118" spans="1:2" x14ac:dyDescent="0.25">
      <c r="A2118" t="str">
        <f>IF(RawData!B2115&lt;&gt;"",RawData!B2115&amp;", "&amp;RawData!C2115&amp;" - "&amp;RawData!A2115,"")</f>
        <v/>
      </c>
      <c r="B2118" t="str">
        <f t="shared" si="33"/>
        <v/>
      </c>
    </row>
    <row r="2119" spans="1:2" x14ac:dyDescent="0.25">
      <c r="A2119" t="str">
        <f>IF(RawData!B2116&lt;&gt;"",RawData!B2116&amp;", "&amp;RawData!C2116&amp;" - "&amp;RawData!A2116,"")</f>
        <v/>
      </c>
      <c r="B2119" t="str">
        <f t="shared" ref="B2119:B2182" si="34">IF(A2119&lt;&gt;"",B2118+1,"")</f>
        <v/>
      </c>
    </row>
    <row r="2120" spans="1:2" x14ac:dyDescent="0.25">
      <c r="A2120" t="str">
        <f>IF(RawData!B2117&lt;&gt;"",RawData!B2117&amp;", "&amp;RawData!C2117&amp;" - "&amp;RawData!A2117,"")</f>
        <v/>
      </c>
      <c r="B2120" t="str">
        <f t="shared" si="34"/>
        <v/>
      </c>
    </row>
    <row r="2121" spans="1:2" x14ac:dyDescent="0.25">
      <c r="A2121" t="str">
        <f>IF(RawData!B2118&lt;&gt;"",RawData!B2118&amp;", "&amp;RawData!C2118&amp;" - "&amp;RawData!A2118,"")</f>
        <v/>
      </c>
      <c r="B2121" t="str">
        <f t="shared" si="34"/>
        <v/>
      </c>
    </row>
    <row r="2122" spans="1:2" x14ac:dyDescent="0.25">
      <c r="A2122" t="str">
        <f>IF(RawData!B2119&lt;&gt;"",RawData!B2119&amp;", "&amp;RawData!C2119&amp;" - "&amp;RawData!A2119,"")</f>
        <v/>
      </c>
      <c r="B2122" t="str">
        <f t="shared" si="34"/>
        <v/>
      </c>
    </row>
    <row r="2123" spans="1:2" x14ac:dyDescent="0.25">
      <c r="A2123" t="str">
        <f>IF(RawData!B2120&lt;&gt;"",RawData!B2120&amp;", "&amp;RawData!C2120&amp;" - "&amp;RawData!A2120,"")</f>
        <v/>
      </c>
      <c r="B2123" t="str">
        <f t="shared" si="34"/>
        <v/>
      </c>
    </row>
    <row r="2124" spans="1:2" x14ac:dyDescent="0.25">
      <c r="A2124" t="str">
        <f>IF(RawData!B2121&lt;&gt;"",RawData!B2121&amp;", "&amp;RawData!C2121&amp;" - "&amp;RawData!A2121,"")</f>
        <v/>
      </c>
      <c r="B2124" t="str">
        <f t="shared" si="34"/>
        <v/>
      </c>
    </row>
    <row r="2125" spans="1:2" x14ac:dyDescent="0.25">
      <c r="A2125" t="str">
        <f>IF(RawData!B2122&lt;&gt;"",RawData!B2122&amp;", "&amp;RawData!C2122&amp;" - "&amp;RawData!A2122,"")</f>
        <v/>
      </c>
      <c r="B2125" t="str">
        <f t="shared" si="34"/>
        <v/>
      </c>
    </row>
    <row r="2126" spans="1:2" x14ac:dyDescent="0.25">
      <c r="A2126" t="str">
        <f>IF(RawData!B2123&lt;&gt;"",RawData!B2123&amp;", "&amp;RawData!C2123&amp;" - "&amp;RawData!A2123,"")</f>
        <v/>
      </c>
      <c r="B2126" t="str">
        <f t="shared" si="34"/>
        <v/>
      </c>
    </row>
    <row r="2127" spans="1:2" x14ac:dyDescent="0.25">
      <c r="A2127" t="str">
        <f>IF(RawData!B2124&lt;&gt;"",RawData!B2124&amp;", "&amp;RawData!C2124&amp;" - "&amp;RawData!A2124,"")</f>
        <v/>
      </c>
      <c r="B2127" t="str">
        <f t="shared" si="34"/>
        <v/>
      </c>
    </row>
    <row r="2128" spans="1:2" x14ac:dyDescent="0.25">
      <c r="A2128" t="str">
        <f>IF(RawData!B2125&lt;&gt;"",RawData!B2125&amp;", "&amp;RawData!C2125&amp;" - "&amp;RawData!A2125,"")</f>
        <v/>
      </c>
      <c r="B2128" t="str">
        <f t="shared" si="34"/>
        <v/>
      </c>
    </row>
    <row r="2129" spans="1:2" x14ac:dyDescent="0.25">
      <c r="A2129" t="str">
        <f>IF(RawData!B2126&lt;&gt;"",RawData!B2126&amp;", "&amp;RawData!C2126&amp;" - "&amp;RawData!A2126,"")</f>
        <v/>
      </c>
      <c r="B2129" t="str">
        <f t="shared" si="34"/>
        <v/>
      </c>
    </row>
    <row r="2130" spans="1:2" x14ac:dyDescent="0.25">
      <c r="A2130" t="str">
        <f>IF(RawData!B2127&lt;&gt;"",RawData!B2127&amp;", "&amp;RawData!C2127&amp;" - "&amp;RawData!A2127,"")</f>
        <v/>
      </c>
      <c r="B2130" t="str">
        <f t="shared" si="34"/>
        <v/>
      </c>
    </row>
    <row r="2131" spans="1:2" x14ac:dyDescent="0.25">
      <c r="A2131" t="str">
        <f>IF(RawData!B2128&lt;&gt;"",RawData!B2128&amp;", "&amp;RawData!C2128&amp;" - "&amp;RawData!A2128,"")</f>
        <v/>
      </c>
      <c r="B2131" t="str">
        <f t="shared" si="34"/>
        <v/>
      </c>
    </row>
    <row r="2132" spans="1:2" x14ac:dyDescent="0.25">
      <c r="A2132" t="str">
        <f>IF(RawData!B2129&lt;&gt;"",RawData!B2129&amp;", "&amp;RawData!C2129&amp;" - "&amp;RawData!A2129,"")</f>
        <v/>
      </c>
      <c r="B2132" t="str">
        <f t="shared" si="34"/>
        <v/>
      </c>
    </row>
    <row r="2133" spans="1:2" x14ac:dyDescent="0.25">
      <c r="A2133" t="str">
        <f>IF(RawData!B2130&lt;&gt;"",RawData!B2130&amp;", "&amp;RawData!C2130&amp;" - "&amp;RawData!A2130,"")</f>
        <v/>
      </c>
      <c r="B2133" t="str">
        <f t="shared" si="34"/>
        <v/>
      </c>
    </row>
    <row r="2134" spans="1:2" x14ac:dyDescent="0.25">
      <c r="A2134" t="str">
        <f>IF(RawData!B2131&lt;&gt;"",RawData!B2131&amp;", "&amp;RawData!C2131&amp;" - "&amp;RawData!A2131,"")</f>
        <v/>
      </c>
      <c r="B2134" t="str">
        <f t="shared" si="34"/>
        <v/>
      </c>
    </row>
    <row r="2135" spans="1:2" x14ac:dyDescent="0.25">
      <c r="A2135" t="str">
        <f>IF(RawData!B2132&lt;&gt;"",RawData!B2132&amp;", "&amp;RawData!C2132&amp;" - "&amp;RawData!A2132,"")</f>
        <v/>
      </c>
      <c r="B2135" t="str">
        <f t="shared" si="34"/>
        <v/>
      </c>
    </row>
    <row r="2136" spans="1:2" x14ac:dyDescent="0.25">
      <c r="A2136" t="str">
        <f>IF(RawData!B2133&lt;&gt;"",RawData!B2133&amp;", "&amp;RawData!C2133&amp;" - "&amp;RawData!A2133,"")</f>
        <v/>
      </c>
      <c r="B2136" t="str">
        <f t="shared" si="34"/>
        <v/>
      </c>
    </row>
    <row r="2137" spans="1:2" x14ac:dyDescent="0.25">
      <c r="A2137" t="str">
        <f>IF(RawData!B2134&lt;&gt;"",RawData!B2134&amp;", "&amp;RawData!C2134&amp;" - "&amp;RawData!A2134,"")</f>
        <v/>
      </c>
      <c r="B2137" t="str">
        <f t="shared" si="34"/>
        <v/>
      </c>
    </row>
    <row r="2138" spans="1:2" x14ac:dyDescent="0.25">
      <c r="A2138" t="str">
        <f>IF(RawData!B2135&lt;&gt;"",RawData!B2135&amp;", "&amp;RawData!C2135&amp;" - "&amp;RawData!A2135,"")</f>
        <v/>
      </c>
      <c r="B2138" t="str">
        <f t="shared" si="34"/>
        <v/>
      </c>
    </row>
    <row r="2139" spans="1:2" x14ac:dyDescent="0.25">
      <c r="A2139" t="str">
        <f>IF(RawData!B2136&lt;&gt;"",RawData!B2136&amp;", "&amp;RawData!C2136&amp;" - "&amp;RawData!A2136,"")</f>
        <v/>
      </c>
      <c r="B2139" t="str">
        <f t="shared" si="34"/>
        <v/>
      </c>
    </row>
    <row r="2140" spans="1:2" x14ac:dyDescent="0.25">
      <c r="A2140" t="str">
        <f>IF(RawData!B2137&lt;&gt;"",RawData!B2137&amp;", "&amp;RawData!C2137&amp;" - "&amp;RawData!A2137,"")</f>
        <v/>
      </c>
      <c r="B2140" t="str">
        <f t="shared" si="34"/>
        <v/>
      </c>
    </row>
    <row r="2141" spans="1:2" x14ac:dyDescent="0.25">
      <c r="A2141" t="str">
        <f>IF(RawData!B2138&lt;&gt;"",RawData!B2138&amp;", "&amp;RawData!C2138&amp;" - "&amp;RawData!A2138,"")</f>
        <v/>
      </c>
      <c r="B2141" t="str">
        <f t="shared" si="34"/>
        <v/>
      </c>
    </row>
    <row r="2142" spans="1:2" x14ac:dyDescent="0.25">
      <c r="A2142" t="str">
        <f>IF(RawData!B2139&lt;&gt;"",RawData!B2139&amp;", "&amp;RawData!C2139&amp;" - "&amp;RawData!A2139,"")</f>
        <v/>
      </c>
      <c r="B2142" t="str">
        <f t="shared" si="34"/>
        <v/>
      </c>
    </row>
    <row r="2143" spans="1:2" x14ac:dyDescent="0.25">
      <c r="A2143" t="str">
        <f>IF(RawData!B2140&lt;&gt;"",RawData!B2140&amp;", "&amp;RawData!C2140&amp;" - "&amp;RawData!A2140,"")</f>
        <v/>
      </c>
      <c r="B2143" t="str">
        <f t="shared" si="34"/>
        <v/>
      </c>
    </row>
    <row r="2144" spans="1:2" x14ac:dyDescent="0.25">
      <c r="A2144" t="str">
        <f>IF(RawData!B2141&lt;&gt;"",RawData!B2141&amp;", "&amp;RawData!C2141&amp;" - "&amp;RawData!A2141,"")</f>
        <v/>
      </c>
      <c r="B2144" t="str">
        <f t="shared" si="34"/>
        <v/>
      </c>
    </row>
    <row r="2145" spans="1:2" x14ac:dyDescent="0.25">
      <c r="A2145" t="str">
        <f>IF(RawData!B2142&lt;&gt;"",RawData!B2142&amp;", "&amp;RawData!C2142&amp;" - "&amp;RawData!A2142,"")</f>
        <v/>
      </c>
      <c r="B2145" t="str">
        <f t="shared" si="34"/>
        <v/>
      </c>
    </row>
    <row r="2146" spans="1:2" x14ac:dyDescent="0.25">
      <c r="A2146" t="str">
        <f>IF(RawData!B2143&lt;&gt;"",RawData!B2143&amp;", "&amp;RawData!C2143&amp;" - "&amp;RawData!A2143,"")</f>
        <v/>
      </c>
      <c r="B2146" t="str">
        <f t="shared" si="34"/>
        <v/>
      </c>
    </row>
    <row r="2147" spans="1:2" x14ac:dyDescent="0.25">
      <c r="A2147" t="str">
        <f>IF(RawData!B2144&lt;&gt;"",RawData!B2144&amp;", "&amp;RawData!C2144&amp;" - "&amp;RawData!A2144,"")</f>
        <v/>
      </c>
      <c r="B2147" t="str">
        <f t="shared" si="34"/>
        <v/>
      </c>
    </row>
    <row r="2148" spans="1:2" x14ac:dyDescent="0.25">
      <c r="A2148" t="str">
        <f>IF(RawData!B2145&lt;&gt;"",RawData!B2145&amp;", "&amp;RawData!C2145&amp;" - "&amp;RawData!A2145,"")</f>
        <v/>
      </c>
      <c r="B2148" t="str">
        <f t="shared" si="34"/>
        <v/>
      </c>
    </row>
    <row r="2149" spans="1:2" x14ac:dyDescent="0.25">
      <c r="A2149" t="str">
        <f>IF(RawData!B2146&lt;&gt;"",RawData!B2146&amp;", "&amp;RawData!C2146&amp;" - "&amp;RawData!A2146,"")</f>
        <v/>
      </c>
      <c r="B2149" t="str">
        <f t="shared" si="34"/>
        <v/>
      </c>
    </row>
    <row r="2150" spans="1:2" x14ac:dyDescent="0.25">
      <c r="A2150" t="str">
        <f>IF(RawData!B2147&lt;&gt;"",RawData!B2147&amp;", "&amp;RawData!C2147&amp;" - "&amp;RawData!A2147,"")</f>
        <v/>
      </c>
      <c r="B2150" t="str">
        <f t="shared" si="34"/>
        <v/>
      </c>
    </row>
    <row r="2151" spans="1:2" x14ac:dyDescent="0.25">
      <c r="A2151" t="str">
        <f>IF(RawData!B2148&lt;&gt;"",RawData!B2148&amp;", "&amp;RawData!C2148&amp;" - "&amp;RawData!A2148,"")</f>
        <v/>
      </c>
      <c r="B2151" t="str">
        <f t="shared" si="34"/>
        <v/>
      </c>
    </row>
    <row r="2152" spans="1:2" x14ac:dyDescent="0.25">
      <c r="A2152" t="str">
        <f>IF(RawData!B2149&lt;&gt;"",RawData!B2149&amp;", "&amp;RawData!C2149&amp;" - "&amp;RawData!A2149,"")</f>
        <v/>
      </c>
      <c r="B2152" t="str">
        <f t="shared" si="34"/>
        <v/>
      </c>
    </row>
    <row r="2153" spans="1:2" x14ac:dyDescent="0.25">
      <c r="A2153" t="str">
        <f>IF(RawData!B2150&lt;&gt;"",RawData!B2150&amp;", "&amp;RawData!C2150&amp;" - "&amp;RawData!A2150,"")</f>
        <v/>
      </c>
      <c r="B2153" t="str">
        <f t="shared" si="34"/>
        <v/>
      </c>
    </row>
    <row r="2154" spans="1:2" x14ac:dyDescent="0.25">
      <c r="A2154" t="str">
        <f>IF(RawData!B2151&lt;&gt;"",RawData!B2151&amp;", "&amp;RawData!C2151&amp;" - "&amp;RawData!A2151,"")</f>
        <v/>
      </c>
      <c r="B2154" t="str">
        <f t="shared" si="34"/>
        <v/>
      </c>
    </row>
    <row r="2155" spans="1:2" x14ac:dyDescent="0.25">
      <c r="A2155" t="str">
        <f>IF(RawData!B2152&lt;&gt;"",RawData!B2152&amp;", "&amp;RawData!C2152&amp;" - "&amp;RawData!A2152,"")</f>
        <v/>
      </c>
      <c r="B2155" t="str">
        <f t="shared" si="34"/>
        <v/>
      </c>
    </row>
    <row r="2156" spans="1:2" x14ac:dyDescent="0.25">
      <c r="A2156" t="str">
        <f>IF(RawData!B2153&lt;&gt;"",RawData!B2153&amp;", "&amp;RawData!C2153&amp;" - "&amp;RawData!A2153,"")</f>
        <v/>
      </c>
      <c r="B2156" t="str">
        <f t="shared" si="34"/>
        <v/>
      </c>
    </row>
    <row r="2157" spans="1:2" x14ac:dyDescent="0.25">
      <c r="A2157" t="str">
        <f>IF(RawData!B2154&lt;&gt;"",RawData!B2154&amp;", "&amp;RawData!C2154&amp;" - "&amp;RawData!A2154,"")</f>
        <v/>
      </c>
      <c r="B2157" t="str">
        <f t="shared" si="34"/>
        <v/>
      </c>
    </row>
    <row r="2158" spans="1:2" x14ac:dyDescent="0.25">
      <c r="A2158" t="str">
        <f>IF(RawData!B2155&lt;&gt;"",RawData!B2155&amp;", "&amp;RawData!C2155&amp;" - "&amp;RawData!A2155,"")</f>
        <v/>
      </c>
      <c r="B2158" t="str">
        <f t="shared" si="34"/>
        <v/>
      </c>
    </row>
    <row r="2159" spans="1:2" x14ac:dyDescent="0.25">
      <c r="A2159" t="str">
        <f>IF(RawData!B2156&lt;&gt;"",RawData!B2156&amp;", "&amp;RawData!C2156&amp;" - "&amp;RawData!A2156,"")</f>
        <v/>
      </c>
      <c r="B2159" t="str">
        <f t="shared" si="34"/>
        <v/>
      </c>
    </row>
    <row r="2160" spans="1:2" x14ac:dyDescent="0.25">
      <c r="A2160" t="str">
        <f>IF(RawData!B2157&lt;&gt;"",RawData!B2157&amp;", "&amp;RawData!C2157&amp;" - "&amp;RawData!A2157,"")</f>
        <v/>
      </c>
      <c r="B2160" t="str">
        <f t="shared" si="34"/>
        <v/>
      </c>
    </row>
    <row r="2161" spans="1:2" x14ac:dyDescent="0.25">
      <c r="A2161" t="str">
        <f>IF(RawData!B2158&lt;&gt;"",RawData!B2158&amp;", "&amp;RawData!C2158&amp;" - "&amp;RawData!A2158,"")</f>
        <v/>
      </c>
      <c r="B2161" t="str">
        <f t="shared" si="34"/>
        <v/>
      </c>
    </row>
    <row r="2162" spans="1:2" x14ac:dyDescent="0.25">
      <c r="A2162" t="str">
        <f>IF(RawData!B2159&lt;&gt;"",RawData!B2159&amp;", "&amp;RawData!C2159&amp;" - "&amp;RawData!A2159,"")</f>
        <v/>
      </c>
      <c r="B2162" t="str">
        <f t="shared" si="34"/>
        <v/>
      </c>
    </row>
    <row r="2163" spans="1:2" x14ac:dyDescent="0.25">
      <c r="A2163" t="str">
        <f>IF(RawData!B2160&lt;&gt;"",RawData!B2160&amp;", "&amp;RawData!C2160&amp;" - "&amp;RawData!A2160,"")</f>
        <v/>
      </c>
      <c r="B2163" t="str">
        <f t="shared" si="34"/>
        <v/>
      </c>
    </row>
    <row r="2164" spans="1:2" x14ac:dyDescent="0.25">
      <c r="A2164" t="str">
        <f>IF(RawData!B2161&lt;&gt;"",RawData!B2161&amp;", "&amp;RawData!C2161&amp;" - "&amp;RawData!A2161,"")</f>
        <v/>
      </c>
      <c r="B2164" t="str">
        <f t="shared" si="34"/>
        <v/>
      </c>
    </row>
    <row r="2165" spans="1:2" x14ac:dyDescent="0.25">
      <c r="A2165" t="str">
        <f>IF(RawData!B2162&lt;&gt;"",RawData!B2162&amp;", "&amp;RawData!C2162&amp;" - "&amp;RawData!A2162,"")</f>
        <v/>
      </c>
      <c r="B2165" t="str">
        <f t="shared" si="34"/>
        <v/>
      </c>
    </row>
    <row r="2166" spans="1:2" x14ac:dyDescent="0.25">
      <c r="A2166" t="str">
        <f>IF(RawData!B2163&lt;&gt;"",RawData!B2163&amp;", "&amp;RawData!C2163&amp;" - "&amp;RawData!A2163,"")</f>
        <v/>
      </c>
      <c r="B2166" t="str">
        <f t="shared" si="34"/>
        <v/>
      </c>
    </row>
    <row r="2167" spans="1:2" x14ac:dyDescent="0.25">
      <c r="A2167" t="str">
        <f>IF(RawData!B2164&lt;&gt;"",RawData!B2164&amp;", "&amp;RawData!C2164&amp;" - "&amp;RawData!A2164,"")</f>
        <v/>
      </c>
      <c r="B2167" t="str">
        <f t="shared" si="34"/>
        <v/>
      </c>
    </row>
    <row r="2168" spans="1:2" x14ac:dyDescent="0.25">
      <c r="A2168" t="str">
        <f>IF(RawData!B2165&lt;&gt;"",RawData!B2165&amp;", "&amp;RawData!C2165&amp;" - "&amp;RawData!A2165,"")</f>
        <v/>
      </c>
      <c r="B2168" t="str">
        <f t="shared" si="34"/>
        <v/>
      </c>
    </row>
    <row r="2169" spans="1:2" x14ac:dyDescent="0.25">
      <c r="A2169" t="str">
        <f>IF(RawData!B2166&lt;&gt;"",RawData!B2166&amp;", "&amp;RawData!C2166&amp;" - "&amp;RawData!A2166,"")</f>
        <v/>
      </c>
      <c r="B2169" t="str">
        <f t="shared" si="34"/>
        <v/>
      </c>
    </row>
    <row r="2170" spans="1:2" x14ac:dyDescent="0.25">
      <c r="A2170" t="str">
        <f>IF(RawData!B2167&lt;&gt;"",RawData!B2167&amp;", "&amp;RawData!C2167&amp;" - "&amp;RawData!A2167,"")</f>
        <v/>
      </c>
      <c r="B2170" t="str">
        <f t="shared" si="34"/>
        <v/>
      </c>
    </row>
    <row r="2171" spans="1:2" x14ac:dyDescent="0.25">
      <c r="A2171" t="str">
        <f>IF(RawData!B2168&lt;&gt;"",RawData!B2168&amp;", "&amp;RawData!C2168&amp;" - "&amp;RawData!A2168,"")</f>
        <v/>
      </c>
      <c r="B2171" t="str">
        <f t="shared" si="34"/>
        <v/>
      </c>
    </row>
    <row r="2172" spans="1:2" x14ac:dyDescent="0.25">
      <c r="A2172" t="str">
        <f>IF(RawData!B2169&lt;&gt;"",RawData!B2169&amp;", "&amp;RawData!C2169&amp;" - "&amp;RawData!A2169,"")</f>
        <v/>
      </c>
      <c r="B2172" t="str">
        <f t="shared" si="34"/>
        <v/>
      </c>
    </row>
    <row r="2173" spans="1:2" x14ac:dyDescent="0.25">
      <c r="A2173" t="str">
        <f>IF(RawData!B2170&lt;&gt;"",RawData!B2170&amp;", "&amp;RawData!C2170&amp;" - "&amp;RawData!A2170,"")</f>
        <v/>
      </c>
      <c r="B2173" t="str">
        <f t="shared" si="34"/>
        <v/>
      </c>
    </row>
    <row r="2174" spans="1:2" x14ac:dyDescent="0.25">
      <c r="A2174" t="str">
        <f>IF(RawData!B2171&lt;&gt;"",RawData!B2171&amp;", "&amp;RawData!C2171&amp;" - "&amp;RawData!A2171,"")</f>
        <v/>
      </c>
      <c r="B2174" t="str">
        <f t="shared" si="34"/>
        <v/>
      </c>
    </row>
    <row r="2175" spans="1:2" x14ac:dyDescent="0.25">
      <c r="A2175" t="str">
        <f>IF(RawData!B2172&lt;&gt;"",RawData!B2172&amp;", "&amp;RawData!C2172&amp;" - "&amp;RawData!A2172,"")</f>
        <v/>
      </c>
      <c r="B2175" t="str">
        <f t="shared" si="34"/>
        <v/>
      </c>
    </row>
    <row r="2176" spans="1:2" x14ac:dyDescent="0.25">
      <c r="A2176" t="str">
        <f>IF(RawData!B2173&lt;&gt;"",RawData!B2173&amp;", "&amp;RawData!C2173&amp;" - "&amp;RawData!A2173,"")</f>
        <v/>
      </c>
      <c r="B2176" t="str">
        <f t="shared" si="34"/>
        <v/>
      </c>
    </row>
    <row r="2177" spans="1:2" x14ac:dyDescent="0.25">
      <c r="A2177" t="str">
        <f>IF(RawData!B2174&lt;&gt;"",RawData!B2174&amp;", "&amp;RawData!C2174&amp;" - "&amp;RawData!A2174,"")</f>
        <v/>
      </c>
      <c r="B2177" t="str">
        <f t="shared" si="34"/>
        <v/>
      </c>
    </row>
    <row r="2178" spans="1:2" x14ac:dyDescent="0.25">
      <c r="A2178" t="str">
        <f>IF(RawData!B2175&lt;&gt;"",RawData!B2175&amp;", "&amp;RawData!C2175&amp;" - "&amp;RawData!A2175,"")</f>
        <v/>
      </c>
      <c r="B2178" t="str">
        <f t="shared" si="34"/>
        <v/>
      </c>
    </row>
    <row r="2179" spans="1:2" x14ac:dyDescent="0.25">
      <c r="A2179" t="str">
        <f>IF(RawData!B2176&lt;&gt;"",RawData!B2176&amp;", "&amp;RawData!C2176&amp;" - "&amp;RawData!A2176,"")</f>
        <v/>
      </c>
      <c r="B2179" t="str">
        <f t="shared" si="34"/>
        <v/>
      </c>
    </row>
    <row r="2180" spans="1:2" x14ac:dyDescent="0.25">
      <c r="A2180" t="str">
        <f>IF(RawData!B2177&lt;&gt;"",RawData!B2177&amp;", "&amp;RawData!C2177&amp;" - "&amp;RawData!A2177,"")</f>
        <v/>
      </c>
      <c r="B2180" t="str">
        <f t="shared" si="34"/>
        <v/>
      </c>
    </row>
    <row r="2181" spans="1:2" x14ac:dyDescent="0.25">
      <c r="A2181" t="str">
        <f>IF(RawData!B2178&lt;&gt;"",RawData!B2178&amp;", "&amp;RawData!C2178&amp;" - "&amp;RawData!A2178,"")</f>
        <v/>
      </c>
      <c r="B2181" t="str">
        <f t="shared" si="34"/>
        <v/>
      </c>
    </row>
    <row r="2182" spans="1:2" x14ac:dyDescent="0.25">
      <c r="A2182" t="str">
        <f>IF(RawData!B2179&lt;&gt;"",RawData!B2179&amp;", "&amp;RawData!C2179&amp;" - "&amp;RawData!A2179,"")</f>
        <v/>
      </c>
      <c r="B2182" t="str">
        <f t="shared" si="34"/>
        <v/>
      </c>
    </row>
    <row r="2183" spans="1:2" x14ac:dyDescent="0.25">
      <c r="A2183" t="str">
        <f>IF(RawData!B2180&lt;&gt;"",RawData!B2180&amp;", "&amp;RawData!C2180&amp;" - "&amp;RawData!A2180,"")</f>
        <v/>
      </c>
      <c r="B2183" t="str">
        <f t="shared" ref="B2183:B2246" si="35">IF(A2183&lt;&gt;"",B2182+1,"")</f>
        <v/>
      </c>
    </row>
    <row r="2184" spans="1:2" x14ac:dyDescent="0.25">
      <c r="A2184" t="str">
        <f>IF(RawData!B2181&lt;&gt;"",RawData!B2181&amp;", "&amp;RawData!C2181&amp;" - "&amp;RawData!A2181,"")</f>
        <v/>
      </c>
      <c r="B2184" t="str">
        <f t="shared" si="35"/>
        <v/>
      </c>
    </row>
    <row r="2185" spans="1:2" x14ac:dyDescent="0.25">
      <c r="A2185" t="str">
        <f>IF(RawData!B2182&lt;&gt;"",RawData!B2182&amp;", "&amp;RawData!C2182&amp;" - "&amp;RawData!A2182,"")</f>
        <v/>
      </c>
      <c r="B2185" t="str">
        <f t="shared" si="35"/>
        <v/>
      </c>
    </row>
    <row r="2186" spans="1:2" x14ac:dyDescent="0.25">
      <c r="A2186" t="str">
        <f>IF(RawData!B2183&lt;&gt;"",RawData!B2183&amp;", "&amp;RawData!C2183&amp;" - "&amp;RawData!A2183,"")</f>
        <v/>
      </c>
      <c r="B2186" t="str">
        <f t="shared" si="35"/>
        <v/>
      </c>
    </row>
    <row r="2187" spans="1:2" x14ac:dyDescent="0.25">
      <c r="A2187" t="str">
        <f>IF(RawData!B2184&lt;&gt;"",RawData!B2184&amp;", "&amp;RawData!C2184&amp;" - "&amp;RawData!A2184,"")</f>
        <v/>
      </c>
      <c r="B2187" t="str">
        <f t="shared" si="35"/>
        <v/>
      </c>
    </row>
    <row r="2188" spans="1:2" x14ac:dyDescent="0.25">
      <c r="A2188" t="str">
        <f>IF(RawData!B2185&lt;&gt;"",RawData!B2185&amp;", "&amp;RawData!C2185&amp;" - "&amp;RawData!A2185,"")</f>
        <v/>
      </c>
      <c r="B2188" t="str">
        <f t="shared" si="35"/>
        <v/>
      </c>
    </row>
    <row r="2189" spans="1:2" x14ac:dyDescent="0.25">
      <c r="A2189" t="str">
        <f>IF(RawData!B2186&lt;&gt;"",RawData!B2186&amp;", "&amp;RawData!C2186&amp;" - "&amp;RawData!A2186,"")</f>
        <v/>
      </c>
      <c r="B2189" t="str">
        <f t="shared" si="35"/>
        <v/>
      </c>
    </row>
    <row r="2190" spans="1:2" x14ac:dyDescent="0.25">
      <c r="A2190" t="str">
        <f>IF(RawData!B2187&lt;&gt;"",RawData!B2187&amp;", "&amp;RawData!C2187&amp;" - "&amp;RawData!A2187,"")</f>
        <v/>
      </c>
      <c r="B2190" t="str">
        <f t="shared" si="35"/>
        <v/>
      </c>
    </row>
    <row r="2191" spans="1:2" x14ac:dyDescent="0.25">
      <c r="A2191" t="str">
        <f>IF(RawData!B2188&lt;&gt;"",RawData!B2188&amp;", "&amp;RawData!C2188&amp;" - "&amp;RawData!A2188,"")</f>
        <v/>
      </c>
      <c r="B2191" t="str">
        <f t="shared" si="35"/>
        <v/>
      </c>
    </row>
    <row r="2192" spans="1:2" x14ac:dyDescent="0.25">
      <c r="A2192" t="str">
        <f>IF(RawData!B2189&lt;&gt;"",RawData!B2189&amp;", "&amp;RawData!C2189&amp;" - "&amp;RawData!A2189,"")</f>
        <v/>
      </c>
      <c r="B2192" t="str">
        <f t="shared" si="35"/>
        <v/>
      </c>
    </row>
    <row r="2193" spans="1:2" x14ac:dyDescent="0.25">
      <c r="A2193" t="str">
        <f>IF(RawData!B2190&lt;&gt;"",RawData!B2190&amp;", "&amp;RawData!C2190&amp;" - "&amp;RawData!A2190,"")</f>
        <v/>
      </c>
      <c r="B2193" t="str">
        <f t="shared" si="35"/>
        <v/>
      </c>
    </row>
    <row r="2194" spans="1:2" x14ac:dyDescent="0.25">
      <c r="A2194" t="str">
        <f>IF(RawData!B2191&lt;&gt;"",RawData!B2191&amp;", "&amp;RawData!C2191&amp;" - "&amp;RawData!A2191,"")</f>
        <v/>
      </c>
      <c r="B2194" t="str">
        <f t="shared" si="35"/>
        <v/>
      </c>
    </row>
    <row r="2195" spans="1:2" x14ac:dyDescent="0.25">
      <c r="A2195" t="str">
        <f>IF(RawData!B2192&lt;&gt;"",RawData!B2192&amp;", "&amp;RawData!C2192&amp;" - "&amp;RawData!A2192,"")</f>
        <v/>
      </c>
      <c r="B2195" t="str">
        <f t="shared" si="35"/>
        <v/>
      </c>
    </row>
    <row r="2196" spans="1:2" x14ac:dyDescent="0.25">
      <c r="A2196" t="str">
        <f>IF(RawData!B2193&lt;&gt;"",RawData!B2193&amp;", "&amp;RawData!C2193&amp;" - "&amp;RawData!A2193,"")</f>
        <v/>
      </c>
      <c r="B2196" t="str">
        <f t="shared" si="35"/>
        <v/>
      </c>
    </row>
    <row r="2197" spans="1:2" x14ac:dyDescent="0.25">
      <c r="A2197" t="str">
        <f>IF(RawData!B2194&lt;&gt;"",RawData!B2194&amp;", "&amp;RawData!C2194&amp;" - "&amp;RawData!A2194,"")</f>
        <v/>
      </c>
      <c r="B2197" t="str">
        <f t="shared" si="35"/>
        <v/>
      </c>
    </row>
    <row r="2198" spans="1:2" x14ac:dyDescent="0.25">
      <c r="A2198" t="str">
        <f>IF(RawData!B2195&lt;&gt;"",RawData!B2195&amp;", "&amp;RawData!C2195&amp;" - "&amp;RawData!A2195,"")</f>
        <v/>
      </c>
      <c r="B2198" t="str">
        <f t="shared" si="35"/>
        <v/>
      </c>
    </row>
    <row r="2199" spans="1:2" x14ac:dyDescent="0.25">
      <c r="A2199" t="str">
        <f>IF(RawData!B2196&lt;&gt;"",RawData!B2196&amp;", "&amp;RawData!C2196&amp;" - "&amp;RawData!A2196,"")</f>
        <v/>
      </c>
      <c r="B2199" t="str">
        <f t="shared" si="35"/>
        <v/>
      </c>
    </row>
    <row r="2200" spans="1:2" x14ac:dyDescent="0.25">
      <c r="A2200" t="str">
        <f>IF(RawData!B2197&lt;&gt;"",RawData!B2197&amp;", "&amp;RawData!C2197&amp;" - "&amp;RawData!A2197,"")</f>
        <v/>
      </c>
      <c r="B2200" t="str">
        <f t="shared" si="35"/>
        <v/>
      </c>
    </row>
    <row r="2201" spans="1:2" x14ac:dyDescent="0.25">
      <c r="A2201" t="str">
        <f>IF(RawData!B2198&lt;&gt;"",RawData!B2198&amp;", "&amp;RawData!C2198&amp;" - "&amp;RawData!A2198,"")</f>
        <v/>
      </c>
      <c r="B2201" t="str">
        <f t="shared" si="35"/>
        <v/>
      </c>
    </row>
    <row r="2202" spans="1:2" x14ac:dyDescent="0.25">
      <c r="A2202" t="str">
        <f>IF(RawData!B2199&lt;&gt;"",RawData!B2199&amp;", "&amp;RawData!C2199&amp;" - "&amp;RawData!A2199,"")</f>
        <v/>
      </c>
      <c r="B2202" t="str">
        <f t="shared" si="35"/>
        <v/>
      </c>
    </row>
    <row r="2203" spans="1:2" x14ac:dyDescent="0.25">
      <c r="A2203" t="str">
        <f>IF(RawData!B2200&lt;&gt;"",RawData!B2200&amp;", "&amp;RawData!C2200&amp;" - "&amp;RawData!A2200,"")</f>
        <v/>
      </c>
      <c r="B2203" t="str">
        <f t="shared" si="35"/>
        <v/>
      </c>
    </row>
    <row r="2204" spans="1:2" x14ac:dyDescent="0.25">
      <c r="A2204" t="str">
        <f>IF(RawData!B2201&lt;&gt;"",RawData!B2201&amp;", "&amp;RawData!C2201&amp;" - "&amp;RawData!A2201,"")</f>
        <v/>
      </c>
      <c r="B2204" t="str">
        <f t="shared" si="35"/>
        <v/>
      </c>
    </row>
    <row r="2205" spans="1:2" x14ac:dyDescent="0.25">
      <c r="A2205" t="str">
        <f>IF(RawData!B2202&lt;&gt;"",RawData!B2202&amp;", "&amp;RawData!C2202&amp;" - "&amp;RawData!A2202,"")</f>
        <v/>
      </c>
      <c r="B2205" t="str">
        <f t="shared" si="35"/>
        <v/>
      </c>
    </row>
    <row r="2206" spans="1:2" x14ac:dyDescent="0.25">
      <c r="A2206" t="str">
        <f>IF(RawData!B2203&lt;&gt;"",RawData!B2203&amp;", "&amp;RawData!C2203&amp;" - "&amp;RawData!A2203,"")</f>
        <v/>
      </c>
      <c r="B2206" t="str">
        <f t="shared" si="35"/>
        <v/>
      </c>
    </row>
    <row r="2207" spans="1:2" x14ac:dyDescent="0.25">
      <c r="A2207" t="str">
        <f>IF(RawData!B2204&lt;&gt;"",RawData!B2204&amp;", "&amp;RawData!C2204&amp;" - "&amp;RawData!A2204,"")</f>
        <v/>
      </c>
      <c r="B2207" t="str">
        <f t="shared" si="35"/>
        <v/>
      </c>
    </row>
    <row r="2208" spans="1:2" x14ac:dyDescent="0.25">
      <c r="A2208" t="str">
        <f>IF(RawData!B2205&lt;&gt;"",RawData!B2205&amp;", "&amp;RawData!C2205&amp;" - "&amp;RawData!A2205,"")</f>
        <v/>
      </c>
      <c r="B2208" t="str">
        <f t="shared" si="35"/>
        <v/>
      </c>
    </row>
    <row r="2209" spans="1:2" x14ac:dyDescent="0.25">
      <c r="A2209" t="str">
        <f>IF(RawData!B2206&lt;&gt;"",RawData!B2206&amp;", "&amp;RawData!C2206&amp;" - "&amp;RawData!A2206,"")</f>
        <v/>
      </c>
      <c r="B2209" t="str">
        <f t="shared" si="35"/>
        <v/>
      </c>
    </row>
    <row r="2210" spans="1:2" x14ac:dyDescent="0.25">
      <c r="A2210" t="str">
        <f>IF(RawData!B2207&lt;&gt;"",RawData!B2207&amp;", "&amp;RawData!C2207&amp;" - "&amp;RawData!A2207,"")</f>
        <v/>
      </c>
      <c r="B2210" t="str">
        <f t="shared" si="35"/>
        <v/>
      </c>
    </row>
    <row r="2211" spans="1:2" x14ac:dyDescent="0.25">
      <c r="A2211" t="str">
        <f>IF(RawData!B2208&lt;&gt;"",RawData!B2208&amp;", "&amp;RawData!C2208&amp;" - "&amp;RawData!A2208,"")</f>
        <v/>
      </c>
      <c r="B2211" t="str">
        <f t="shared" si="35"/>
        <v/>
      </c>
    </row>
    <row r="2212" spans="1:2" x14ac:dyDescent="0.25">
      <c r="A2212" t="str">
        <f>IF(RawData!B2209&lt;&gt;"",RawData!B2209&amp;", "&amp;RawData!C2209&amp;" - "&amp;RawData!A2209,"")</f>
        <v/>
      </c>
      <c r="B2212" t="str">
        <f t="shared" si="35"/>
        <v/>
      </c>
    </row>
    <row r="2213" spans="1:2" x14ac:dyDescent="0.25">
      <c r="A2213" t="str">
        <f>IF(RawData!B2210&lt;&gt;"",RawData!B2210&amp;", "&amp;RawData!C2210&amp;" - "&amp;RawData!A2210,"")</f>
        <v/>
      </c>
      <c r="B2213" t="str">
        <f t="shared" si="35"/>
        <v/>
      </c>
    </row>
    <row r="2214" spans="1:2" x14ac:dyDescent="0.25">
      <c r="A2214" t="str">
        <f>IF(RawData!B2211&lt;&gt;"",RawData!B2211&amp;", "&amp;RawData!C2211&amp;" - "&amp;RawData!A2211,"")</f>
        <v/>
      </c>
      <c r="B2214" t="str">
        <f t="shared" si="35"/>
        <v/>
      </c>
    </row>
    <row r="2215" spans="1:2" x14ac:dyDescent="0.25">
      <c r="A2215" t="str">
        <f>IF(RawData!B2212&lt;&gt;"",RawData!B2212&amp;", "&amp;RawData!C2212&amp;" - "&amp;RawData!A2212,"")</f>
        <v/>
      </c>
      <c r="B2215" t="str">
        <f t="shared" si="35"/>
        <v/>
      </c>
    </row>
    <row r="2216" spans="1:2" x14ac:dyDescent="0.25">
      <c r="A2216" t="str">
        <f>IF(RawData!B2213&lt;&gt;"",RawData!B2213&amp;", "&amp;RawData!C2213&amp;" - "&amp;RawData!A2213,"")</f>
        <v/>
      </c>
      <c r="B2216" t="str">
        <f t="shared" si="35"/>
        <v/>
      </c>
    </row>
    <row r="2217" spans="1:2" x14ac:dyDescent="0.25">
      <c r="A2217" t="str">
        <f>IF(RawData!B2214&lt;&gt;"",RawData!B2214&amp;", "&amp;RawData!C2214&amp;" - "&amp;RawData!A2214,"")</f>
        <v/>
      </c>
      <c r="B2217" t="str">
        <f t="shared" si="35"/>
        <v/>
      </c>
    </row>
    <row r="2218" spans="1:2" x14ac:dyDescent="0.25">
      <c r="A2218" t="str">
        <f>IF(RawData!B2215&lt;&gt;"",RawData!B2215&amp;", "&amp;RawData!C2215&amp;" - "&amp;RawData!A2215,"")</f>
        <v/>
      </c>
      <c r="B2218" t="str">
        <f t="shared" si="35"/>
        <v/>
      </c>
    </row>
    <row r="2219" spans="1:2" x14ac:dyDescent="0.25">
      <c r="A2219" t="str">
        <f>IF(RawData!B2216&lt;&gt;"",RawData!B2216&amp;", "&amp;RawData!C2216&amp;" - "&amp;RawData!A2216,"")</f>
        <v/>
      </c>
      <c r="B2219" t="str">
        <f t="shared" si="35"/>
        <v/>
      </c>
    </row>
    <row r="2220" spans="1:2" x14ac:dyDescent="0.25">
      <c r="A2220" t="str">
        <f>IF(RawData!B2217&lt;&gt;"",RawData!B2217&amp;", "&amp;RawData!C2217&amp;" - "&amp;RawData!A2217,"")</f>
        <v/>
      </c>
      <c r="B2220" t="str">
        <f t="shared" si="35"/>
        <v/>
      </c>
    </row>
    <row r="2221" spans="1:2" x14ac:dyDescent="0.25">
      <c r="A2221" t="str">
        <f>IF(RawData!B2218&lt;&gt;"",RawData!B2218&amp;", "&amp;RawData!C2218&amp;" - "&amp;RawData!A2218,"")</f>
        <v/>
      </c>
      <c r="B2221" t="str">
        <f t="shared" si="35"/>
        <v/>
      </c>
    </row>
    <row r="2222" spans="1:2" x14ac:dyDescent="0.25">
      <c r="A2222" t="str">
        <f>IF(RawData!B2219&lt;&gt;"",RawData!B2219&amp;", "&amp;RawData!C2219&amp;" - "&amp;RawData!A2219,"")</f>
        <v/>
      </c>
      <c r="B2222" t="str">
        <f t="shared" si="35"/>
        <v/>
      </c>
    </row>
    <row r="2223" spans="1:2" x14ac:dyDescent="0.25">
      <c r="A2223" t="str">
        <f>IF(RawData!B2220&lt;&gt;"",RawData!B2220&amp;", "&amp;RawData!C2220&amp;" - "&amp;RawData!A2220,"")</f>
        <v/>
      </c>
      <c r="B2223" t="str">
        <f t="shared" si="35"/>
        <v/>
      </c>
    </row>
    <row r="2224" spans="1:2" x14ac:dyDescent="0.25">
      <c r="A2224" t="str">
        <f>IF(RawData!B2221&lt;&gt;"",RawData!B2221&amp;", "&amp;RawData!C2221&amp;" - "&amp;RawData!A2221,"")</f>
        <v/>
      </c>
      <c r="B2224" t="str">
        <f t="shared" si="35"/>
        <v/>
      </c>
    </row>
    <row r="2225" spans="1:2" x14ac:dyDescent="0.25">
      <c r="A2225" t="str">
        <f>IF(RawData!B2222&lt;&gt;"",RawData!B2222&amp;", "&amp;RawData!C2222&amp;" - "&amp;RawData!A2222,"")</f>
        <v/>
      </c>
      <c r="B2225" t="str">
        <f t="shared" si="35"/>
        <v/>
      </c>
    </row>
    <row r="2226" spans="1:2" x14ac:dyDescent="0.25">
      <c r="A2226" t="str">
        <f>IF(RawData!B2223&lt;&gt;"",RawData!B2223&amp;", "&amp;RawData!C2223&amp;" - "&amp;RawData!A2223,"")</f>
        <v/>
      </c>
      <c r="B2226" t="str">
        <f t="shared" si="35"/>
        <v/>
      </c>
    </row>
    <row r="2227" spans="1:2" x14ac:dyDescent="0.25">
      <c r="A2227" t="str">
        <f>IF(RawData!B2224&lt;&gt;"",RawData!B2224&amp;", "&amp;RawData!C2224&amp;" - "&amp;RawData!A2224,"")</f>
        <v/>
      </c>
      <c r="B2227" t="str">
        <f t="shared" si="35"/>
        <v/>
      </c>
    </row>
    <row r="2228" spans="1:2" x14ac:dyDescent="0.25">
      <c r="A2228" t="str">
        <f>IF(RawData!B2225&lt;&gt;"",RawData!B2225&amp;", "&amp;RawData!C2225&amp;" - "&amp;RawData!A2225,"")</f>
        <v/>
      </c>
      <c r="B2228" t="str">
        <f t="shared" si="35"/>
        <v/>
      </c>
    </row>
    <row r="2229" spans="1:2" x14ac:dyDescent="0.25">
      <c r="A2229" t="str">
        <f>IF(RawData!B2226&lt;&gt;"",RawData!B2226&amp;", "&amp;RawData!C2226&amp;" - "&amp;RawData!A2226,"")</f>
        <v/>
      </c>
      <c r="B2229" t="str">
        <f t="shared" si="35"/>
        <v/>
      </c>
    </row>
    <row r="2230" spans="1:2" x14ac:dyDescent="0.25">
      <c r="A2230" t="str">
        <f>IF(RawData!B2227&lt;&gt;"",RawData!B2227&amp;", "&amp;RawData!C2227&amp;" - "&amp;RawData!A2227,"")</f>
        <v/>
      </c>
      <c r="B2230" t="str">
        <f t="shared" si="35"/>
        <v/>
      </c>
    </row>
    <row r="2231" spans="1:2" x14ac:dyDescent="0.25">
      <c r="A2231" t="str">
        <f>IF(RawData!B2228&lt;&gt;"",RawData!B2228&amp;", "&amp;RawData!C2228&amp;" - "&amp;RawData!A2228,"")</f>
        <v/>
      </c>
      <c r="B2231" t="str">
        <f t="shared" si="35"/>
        <v/>
      </c>
    </row>
    <row r="2232" spans="1:2" x14ac:dyDescent="0.25">
      <c r="A2232" t="str">
        <f>IF(RawData!B2229&lt;&gt;"",RawData!B2229&amp;", "&amp;RawData!C2229&amp;" - "&amp;RawData!A2229,"")</f>
        <v/>
      </c>
      <c r="B2232" t="str">
        <f t="shared" si="35"/>
        <v/>
      </c>
    </row>
    <row r="2233" spans="1:2" x14ac:dyDescent="0.25">
      <c r="A2233" t="str">
        <f>IF(RawData!B2230&lt;&gt;"",RawData!B2230&amp;", "&amp;RawData!C2230&amp;" - "&amp;RawData!A2230,"")</f>
        <v/>
      </c>
      <c r="B2233" t="str">
        <f t="shared" si="35"/>
        <v/>
      </c>
    </row>
    <row r="2234" spans="1:2" x14ac:dyDescent="0.25">
      <c r="A2234" t="str">
        <f>IF(RawData!B2231&lt;&gt;"",RawData!B2231&amp;", "&amp;RawData!C2231&amp;" - "&amp;RawData!A2231,"")</f>
        <v/>
      </c>
      <c r="B2234" t="str">
        <f t="shared" si="35"/>
        <v/>
      </c>
    </row>
    <row r="2235" spans="1:2" x14ac:dyDescent="0.25">
      <c r="A2235" t="str">
        <f>IF(RawData!B2232&lt;&gt;"",RawData!B2232&amp;", "&amp;RawData!C2232&amp;" - "&amp;RawData!A2232,"")</f>
        <v/>
      </c>
      <c r="B2235" t="str">
        <f t="shared" si="35"/>
        <v/>
      </c>
    </row>
    <row r="2236" spans="1:2" x14ac:dyDescent="0.25">
      <c r="A2236" t="str">
        <f>IF(RawData!B2233&lt;&gt;"",RawData!B2233&amp;", "&amp;RawData!C2233&amp;" - "&amp;RawData!A2233,"")</f>
        <v/>
      </c>
      <c r="B2236" t="str">
        <f t="shared" si="35"/>
        <v/>
      </c>
    </row>
    <row r="2237" spans="1:2" x14ac:dyDescent="0.25">
      <c r="A2237" t="str">
        <f>IF(RawData!B2234&lt;&gt;"",RawData!B2234&amp;", "&amp;RawData!C2234&amp;" - "&amp;RawData!A2234,"")</f>
        <v/>
      </c>
      <c r="B2237" t="str">
        <f t="shared" si="35"/>
        <v/>
      </c>
    </row>
    <row r="2238" spans="1:2" x14ac:dyDescent="0.25">
      <c r="A2238" t="str">
        <f>IF(RawData!B2235&lt;&gt;"",RawData!B2235&amp;", "&amp;RawData!C2235&amp;" - "&amp;RawData!A2235,"")</f>
        <v/>
      </c>
      <c r="B2238" t="str">
        <f t="shared" si="35"/>
        <v/>
      </c>
    </row>
    <row r="2239" spans="1:2" x14ac:dyDescent="0.25">
      <c r="A2239" t="str">
        <f>IF(RawData!B2236&lt;&gt;"",RawData!B2236&amp;", "&amp;RawData!C2236&amp;" - "&amp;RawData!A2236,"")</f>
        <v/>
      </c>
      <c r="B2239" t="str">
        <f t="shared" si="35"/>
        <v/>
      </c>
    </row>
    <row r="2240" spans="1:2" x14ac:dyDescent="0.25">
      <c r="A2240" t="str">
        <f>IF(RawData!B2237&lt;&gt;"",RawData!B2237&amp;", "&amp;RawData!C2237&amp;" - "&amp;RawData!A2237,"")</f>
        <v/>
      </c>
      <c r="B2240" t="str">
        <f t="shared" si="35"/>
        <v/>
      </c>
    </row>
    <row r="2241" spans="1:2" x14ac:dyDescent="0.25">
      <c r="A2241" t="str">
        <f>IF(RawData!B2238&lt;&gt;"",RawData!B2238&amp;", "&amp;RawData!C2238&amp;" - "&amp;RawData!A2238,"")</f>
        <v/>
      </c>
      <c r="B2241" t="str">
        <f t="shared" si="35"/>
        <v/>
      </c>
    </row>
    <row r="2242" spans="1:2" x14ac:dyDescent="0.25">
      <c r="A2242" t="str">
        <f>IF(RawData!B2239&lt;&gt;"",RawData!B2239&amp;", "&amp;RawData!C2239&amp;" - "&amp;RawData!A2239,"")</f>
        <v/>
      </c>
      <c r="B2242" t="str">
        <f t="shared" si="35"/>
        <v/>
      </c>
    </row>
    <row r="2243" spans="1:2" x14ac:dyDescent="0.25">
      <c r="A2243" t="str">
        <f>IF(RawData!B2240&lt;&gt;"",RawData!B2240&amp;", "&amp;RawData!C2240&amp;" - "&amp;RawData!A2240,"")</f>
        <v/>
      </c>
      <c r="B2243" t="str">
        <f t="shared" si="35"/>
        <v/>
      </c>
    </row>
    <row r="2244" spans="1:2" x14ac:dyDescent="0.25">
      <c r="A2244" t="str">
        <f>IF(RawData!B2241&lt;&gt;"",RawData!B2241&amp;", "&amp;RawData!C2241&amp;" - "&amp;RawData!A2241,"")</f>
        <v/>
      </c>
      <c r="B2244" t="str">
        <f t="shared" si="35"/>
        <v/>
      </c>
    </row>
    <row r="2245" spans="1:2" x14ac:dyDescent="0.25">
      <c r="A2245" t="str">
        <f>IF(RawData!B2242&lt;&gt;"",RawData!B2242&amp;", "&amp;RawData!C2242&amp;" - "&amp;RawData!A2242,"")</f>
        <v/>
      </c>
      <c r="B2245" t="str">
        <f t="shared" si="35"/>
        <v/>
      </c>
    </row>
    <row r="2246" spans="1:2" x14ac:dyDescent="0.25">
      <c r="A2246" t="str">
        <f>IF(RawData!B2243&lt;&gt;"",RawData!B2243&amp;", "&amp;RawData!C2243&amp;" - "&amp;RawData!A2243,"")</f>
        <v/>
      </c>
      <c r="B2246" t="str">
        <f t="shared" si="35"/>
        <v/>
      </c>
    </row>
    <row r="2247" spans="1:2" x14ac:dyDescent="0.25">
      <c r="A2247" t="str">
        <f>IF(RawData!B2244&lt;&gt;"",RawData!B2244&amp;", "&amp;RawData!C2244&amp;" - "&amp;RawData!A2244,"")</f>
        <v/>
      </c>
      <c r="B2247" t="str">
        <f t="shared" ref="B2247:B2310" si="36">IF(A2247&lt;&gt;"",B2246+1,"")</f>
        <v/>
      </c>
    </row>
    <row r="2248" spans="1:2" x14ac:dyDescent="0.25">
      <c r="A2248" t="str">
        <f>IF(RawData!B2245&lt;&gt;"",RawData!B2245&amp;", "&amp;RawData!C2245&amp;" - "&amp;RawData!A2245,"")</f>
        <v/>
      </c>
      <c r="B2248" t="str">
        <f t="shared" si="36"/>
        <v/>
      </c>
    </row>
    <row r="2249" spans="1:2" x14ac:dyDescent="0.25">
      <c r="A2249" t="str">
        <f>IF(RawData!B2246&lt;&gt;"",RawData!B2246&amp;", "&amp;RawData!C2246&amp;" - "&amp;RawData!A2246,"")</f>
        <v/>
      </c>
      <c r="B2249" t="str">
        <f t="shared" si="36"/>
        <v/>
      </c>
    </row>
    <row r="2250" spans="1:2" x14ac:dyDescent="0.25">
      <c r="A2250" t="str">
        <f>IF(RawData!B2247&lt;&gt;"",RawData!B2247&amp;", "&amp;RawData!C2247&amp;" - "&amp;RawData!A2247,"")</f>
        <v/>
      </c>
      <c r="B2250" t="str">
        <f t="shared" si="36"/>
        <v/>
      </c>
    </row>
    <row r="2251" spans="1:2" x14ac:dyDescent="0.25">
      <c r="A2251" t="str">
        <f>IF(RawData!B2248&lt;&gt;"",RawData!B2248&amp;", "&amp;RawData!C2248&amp;" - "&amp;RawData!A2248,"")</f>
        <v/>
      </c>
      <c r="B2251" t="str">
        <f t="shared" si="36"/>
        <v/>
      </c>
    </row>
    <row r="2252" spans="1:2" x14ac:dyDescent="0.25">
      <c r="A2252" t="str">
        <f>IF(RawData!B2249&lt;&gt;"",RawData!B2249&amp;", "&amp;RawData!C2249&amp;" - "&amp;RawData!A2249,"")</f>
        <v/>
      </c>
      <c r="B2252" t="str">
        <f t="shared" si="36"/>
        <v/>
      </c>
    </row>
    <row r="2253" spans="1:2" x14ac:dyDescent="0.25">
      <c r="A2253" t="str">
        <f>IF(RawData!B2250&lt;&gt;"",RawData!B2250&amp;", "&amp;RawData!C2250&amp;" - "&amp;RawData!A2250,"")</f>
        <v/>
      </c>
      <c r="B2253" t="str">
        <f t="shared" si="36"/>
        <v/>
      </c>
    </row>
    <row r="2254" spans="1:2" x14ac:dyDescent="0.25">
      <c r="A2254" t="str">
        <f>IF(RawData!B2251&lt;&gt;"",RawData!B2251&amp;", "&amp;RawData!C2251&amp;" - "&amp;RawData!A2251,"")</f>
        <v/>
      </c>
      <c r="B2254" t="str">
        <f t="shared" si="36"/>
        <v/>
      </c>
    </row>
    <row r="2255" spans="1:2" x14ac:dyDescent="0.25">
      <c r="A2255" t="str">
        <f>IF(RawData!B2252&lt;&gt;"",RawData!B2252&amp;", "&amp;RawData!C2252&amp;" - "&amp;RawData!A2252,"")</f>
        <v/>
      </c>
      <c r="B2255" t="str">
        <f t="shared" si="36"/>
        <v/>
      </c>
    </row>
    <row r="2256" spans="1:2" x14ac:dyDescent="0.25">
      <c r="A2256" t="str">
        <f>IF(RawData!B2253&lt;&gt;"",RawData!B2253&amp;", "&amp;RawData!C2253&amp;" - "&amp;RawData!A2253,"")</f>
        <v/>
      </c>
      <c r="B2256" t="str">
        <f t="shared" si="36"/>
        <v/>
      </c>
    </row>
    <row r="2257" spans="1:2" x14ac:dyDescent="0.25">
      <c r="A2257" t="str">
        <f>IF(RawData!B2254&lt;&gt;"",RawData!B2254&amp;", "&amp;RawData!C2254&amp;" - "&amp;RawData!A2254,"")</f>
        <v/>
      </c>
      <c r="B2257" t="str">
        <f t="shared" si="36"/>
        <v/>
      </c>
    </row>
    <row r="2258" spans="1:2" x14ac:dyDescent="0.25">
      <c r="A2258" t="str">
        <f>IF(RawData!B2255&lt;&gt;"",RawData!B2255&amp;", "&amp;RawData!C2255&amp;" - "&amp;RawData!A2255,"")</f>
        <v/>
      </c>
      <c r="B2258" t="str">
        <f t="shared" si="36"/>
        <v/>
      </c>
    </row>
    <row r="2259" spans="1:2" x14ac:dyDescent="0.25">
      <c r="A2259" t="str">
        <f>IF(RawData!B2256&lt;&gt;"",RawData!B2256&amp;", "&amp;RawData!C2256&amp;" - "&amp;RawData!A2256,"")</f>
        <v/>
      </c>
      <c r="B2259" t="str">
        <f t="shared" si="36"/>
        <v/>
      </c>
    </row>
    <row r="2260" spans="1:2" x14ac:dyDescent="0.25">
      <c r="A2260" t="str">
        <f>IF(RawData!B2257&lt;&gt;"",RawData!B2257&amp;", "&amp;RawData!C2257&amp;" - "&amp;RawData!A2257,"")</f>
        <v/>
      </c>
      <c r="B2260" t="str">
        <f t="shared" si="36"/>
        <v/>
      </c>
    </row>
    <row r="2261" spans="1:2" x14ac:dyDescent="0.25">
      <c r="A2261" t="str">
        <f>IF(RawData!B2258&lt;&gt;"",RawData!B2258&amp;", "&amp;RawData!C2258&amp;" - "&amp;RawData!A2258,"")</f>
        <v/>
      </c>
      <c r="B2261" t="str">
        <f t="shared" si="36"/>
        <v/>
      </c>
    </row>
    <row r="2262" spans="1:2" x14ac:dyDescent="0.25">
      <c r="A2262" t="str">
        <f>IF(RawData!B2259&lt;&gt;"",RawData!B2259&amp;", "&amp;RawData!C2259&amp;" - "&amp;RawData!A2259,"")</f>
        <v/>
      </c>
      <c r="B2262" t="str">
        <f t="shared" si="36"/>
        <v/>
      </c>
    </row>
    <row r="2263" spans="1:2" x14ac:dyDescent="0.25">
      <c r="A2263" t="str">
        <f>IF(RawData!B2260&lt;&gt;"",RawData!B2260&amp;", "&amp;RawData!C2260&amp;" - "&amp;RawData!A2260,"")</f>
        <v/>
      </c>
      <c r="B2263" t="str">
        <f t="shared" si="36"/>
        <v/>
      </c>
    </row>
    <row r="2264" spans="1:2" x14ac:dyDescent="0.25">
      <c r="A2264" t="str">
        <f>IF(RawData!B2261&lt;&gt;"",RawData!B2261&amp;", "&amp;RawData!C2261&amp;" - "&amp;RawData!A2261,"")</f>
        <v/>
      </c>
      <c r="B2264" t="str">
        <f t="shared" si="36"/>
        <v/>
      </c>
    </row>
    <row r="2265" spans="1:2" x14ac:dyDescent="0.25">
      <c r="A2265" t="str">
        <f>IF(RawData!B2262&lt;&gt;"",RawData!B2262&amp;", "&amp;RawData!C2262&amp;" - "&amp;RawData!A2262,"")</f>
        <v/>
      </c>
      <c r="B2265" t="str">
        <f t="shared" si="36"/>
        <v/>
      </c>
    </row>
    <row r="2266" spans="1:2" x14ac:dyDescent="0.25">
      <c r="A2266" t="str">
        <f>IF(RawData!B2263&lt;&gt;"",RawData!B2263&amp;", "&amp;RawData!C2263&amp;" - "&amp;RawData!A2263,"")</f>
        <v/>
      </c>
      <c r="B2266" t="str">
        <f t="shared" si="36"/>
        <v/>
      </c>
    </row>
    <row r="2267" spans="1:2" x14ac:dyDescent="0.25">
      <c r="A2267" t="str">
        <f>IF(RawData!B2264&lt;&gt;"",RawData!B2264&amp;", "&amp;RawData!C2264&amp;" - "&amp;RawData!A2264,"")</f>
        <v/>
      </c>
      <c r="B2267" t="str">
        <f t="shared" si="36"/>
        <v/>
      </c>
    </row>
    <row r="2268" spans="1:2" x14ac:dyDescent="0.25">
      <c r="A2268" t="str">
        <f>IF(RawData!B2265&lt;&gt;"",RawData!B2265&amp;", "&amp;RawData!C2265&amp;" - "&amp;RawData!A2265,"")</f>
        <v/>
      </c>
      <c r="B2268" t="str">
        <f t="shared" si="36"/>
        <v/>
      </c>
    </row>
    <row r="2269" spans="1:2" x14ac:dyDescent="0.25">
      <c r="A2269" t="str">
        <f>IF(RawData!B2266&lt;&gt;"",RawData!B2266&amp;", "&amp;RawData!C2266&amp;" - "&amp;RawData!A2266,"")</f>
        <v/>
      </c>
      <c r="B2269" t="str">
        <f t="shared" si="36"/>
        <v/>
      </c>
    </row>
    <row r="2270" spans="1:2" x14ac:dyDescent="0.25">
      <c r="A2270" t="str">
        <f>IF(RawData!B2267&lt;&gt;"",RawData!B2267&amp;", "&amp;RawData!C2267&amp;" - "&amp;RawData!A2267,"")</f>
        <v/>
      </c>
      <c r="B2270" t="str">
        <f t="shared" si="36"/>
        <v/>
      </c>
    </row>
    <row r="2271" spans="1:2" x14ac:dyDescent="0.25">
      <c r="A2271" t="str">
        <f>IF(RawData!B2268&lt;&gt;"",RawData!B2268&amp;", "&amp;RawData!C2268&amp;" - "&amp;RawData!A2268,"")</f>
        <v/>
      </c>
      <c r="B2271" t="str">
        <f t="shared" si="36"/>
        <v/>
      </c>
    </row>
    <row r="2272" spans="1:2" x14ac:dyDescent="0.25">
      <c r="A2272" t="str">
        <f>IF(RawData!B2269&lt;&gt;"",RawData!B2269&amp;", "&amp;RawData!C2269&amp;" - "&amp;RawData!A2269,"")</f>
        <v/>
      </c>
      <c r="B2272" t="str">
        <f t="shared" si="36"/>
        <v/>
      </c>
    </row>
    <row r="2273" spans="1:2" x14ac:dyDescent="0.25">
      <c r="A2273" t="str">
        <f>IF(RawData!B2270&lt;&gt;"",RawData!B2270&amp;", "&amp;RawData!C2270&amp;" - "&amp;RawData!A2270,"")</f>
        <v/>
      </c>
      <c r="B2273" t="str">
        <f t="shared" si="36"/>
        <v/>
      </c>
    </row>
    <row r="2274" spans="1:2" x14ac:dyDescent="0.25">
      <c r="A2274" t="str">
        <f>IF(RawData!B2271&lt;&gt;"",RawData!B2271&amp;", "&amp;RawData!C2271&amp;" - "&amp;RawData!A2271,"")</f>
        <v/>
      </c>
      <c r="B2274" t="str">
        <f t="shared" si="36"/>
        <v/>
      </c>
    </row>
    <row r="2275" spans="1:2" x14ac:dyDescent="0.25">
      <c r="A2275" t="str">
        <f>IF(RawData!B2272&lt;&gt;"",RawData!B2272&amp;", "&amp;RawData!C2272&amp;" - "&amp;RawData!A2272,"")</f>
        <v/>
      </c>
      <c r="B2275" t="str">
        <f t="shared" si="36"/>
        <v/>
      </c>
    </row>
    <row r="2276" spans="1:2" x14ac:dyDescent="0.25">
      <c r="A2276" t="str">
        <f>IF(RawData!B2273&lt;&gt;"",RawData!B2273&amp;", "&amp;RawData!C2273&amp;" - "&amp;RawData!A2273,"")</f>
        <v/>
      </c>
      <c r="B2276" t="str">
        <f t="shared" si="36"/>
        <v/>
      </c>
    </row>
    <row r="2277" spans="1:2" x14ac:dyDescent="0.25">
      <c r="A2277" t="str">
        <f>IF(RawData!B2274&lt;&gt;"",RawData!B2274&amp;", "&amp;RawData!C2274&amp;" - "&amp;RawData!A2274,"")</f>
        <v/>
      </c>
      <c r="B2277" t="str">
        <f t="shared" si="36"/>
        <v/>
      </c>
    </row>
    <row r="2278" spans="1:2" x14ac:dyDescent="0.25">
      <c r="A2278" t="str">
        <f>IF(RawData!B2275&lt;&gt;"",RawData!B2275&amp;", "&amp;RawData!C2275&amp;" - "&amp;RawData!A2275,"")</f>
        <v/>
      </c>
      <c r="B2278" t="str">
        <f t="shared" si="36"/>
        <v/>
      </c>
    </row>
    <row r="2279" spans="1:2" x14ac:dyDescent="0.25">
      <c r="A2279" t="str">
        <f>IF(RawData!B2276&lt;&gt;"",RawData!B2276&amp;", "&amp;RawData!C2276&amp;" - "&amp;RawData!A2276,"")</f>
        <v/>
      </c>
      <c r="B2279" t="str">
        <f t="shared" si="36"/>
        <v/>
      </c>
    </row>
    <row r="2280" spans="1:2" x14ac:dyDescent="0.25">
      <c r="A2280" t="str">
        <f>IF(RawData!B2277&lt;&gt;"",RawData!B2277&amp;", "&amp;RawData!C2277&amp;" - "&amp;RawData!A2277,"")</f>
        <v/>
      </c>
      <c r="B2280" t="str">
        <f t="shared" si="36"/>
        <v/>
      </c>
    </row>
    <row r="2281" spans="1:2" x14ac:dyDescent="0.25">
      <c r="A2281" t="str">
        <f>IF(RawData!B2278&lt;&gt;"",RawData!B2278&amp;", "&amp;RawData!C2278&amp;" - "&amp;RawData!A2278,"")</f>
        <v/>
      </c>
      <c r="B2281" t="str">
        <f t="shared" si="36"/>
        <v/>
      </c>
    </row>
    <row r="2282" spans="1:2" x14ac:dyDescent="0.25">
      <c r="A2282" t="str">
        <f>IF(RawData!B2279&lt;&gt;"",RawData!B2279&amp;", "&amp;RawData!C2279&amp;" - "&amp;RawData!A2279,"")</f>
        <v/>
      </c>
      <c r="B2282" t="str">
        <f t="shared" si="36"/>
        <v/>
      </c>
    </row>
    <row r="2283" spans="1:2" x14ac:dyDescent="0.25">
      <c r="A2283" t="str">
        <f>IF(RawData!B2280&lt;&gt;"",RawData!B2280&amp;", "&amp;RawData!C2280&amp;" - "&amp;RawData!A2280,"")</f>
        <v/>
      </c>
      <c r="B2283" t="str">
        <f t="shared" si="36"/>
        <v/>
      </c>
    </row>
    <row r="2284" spans="1:2" x14ac:dyDescent="0.25">
      <c r="A2284" t="str">
        <f>IF(RawData!B2281&lt;&gt;"",RawData!B2281&amp;", "&amp;RawData!C2281&amp;" - "&amp;RawData!A2281,"")</f>
        <v/>
      </c>
      <c r="B2284" t="str">
        <f t="shared" si="36"/>
        <v/>
      </c>
    </row>
    <row r="2285" spans="1:2" x14ac:dyDescent="0.25">
      <c r="A2285" t="str">
        <f>IF(RawData!B2282&lt;&gt;"",RawData!B2282&amp;", "&amp;RawData!C2282&amp;" - "&amp;RawData!A2282,"")</f>
        <v/>
      </c>
      <c r="B2285" t="str">
        <f t="shared" si="36"/>
        <v/>
      </c>
    </row>
    <row r="2286" spans="1:2" x14ac:dyDescent="0.25">
      <c r="A2286" t="str">
        <f>IF(RawData!B2283&lt;&gt;"",RawData!B2283&amp;", "&amp;RawData!C2283&amp;" - "&amp;RawData!A2283,"")</f>
        <v/>
      </c>
      <c r="B2286" t="str">
        <f t="shared" si="36"/>
        <v/>
      </c>
    </row>
    <row r="2287" spans="1:2" x14ac:dyDescent="0.25">
      <c r="A2287" t="str">
        <f>IF(RawData!B2284&lt;&gt;"",RawData!B2284&amp;", "&amp;RawData!C2284&amp;" - "&amp;RawData!A2284,"")</f>
        <v/>
      </c>
      <c r="B2287" t="str">
        <f t="shared" si="36"/>
        <v/>
      </c>
    </row>
    <row r="2288" spans="1:2" x14ac:dyDescent="0.25">
      <c r="A2288" t="str">
        <f>IF(RawData!B2285&lt;&gt;"",RawData!B2285&amp;", "&amp;RawData!C2285&amp;" - "&amp;RawData!A2285,"")</f>
        <v/>
      </c>
      <c r="B2288" t="str">
        <f t="shared" si="36"/>
        <v/>
      </c>
    </row>
    <row r="2289" spans="1:2" x14ac:dyDescent="0.25">
      <c r="A2289" t="str">
        <f>IF(RawData!B2286&lt;&gt;"",RawData!B2286&amp;", "&amp;RawData!C2286&amp;" - "&amp;RawData!A2286,"")</f>
        <v/>
      </c>
      <c r="B2289" t="str">
        <f t="shared" si="36"/>
        <v/>
      </c>
    </row>
    <row r="2290" spans="1:2" x14ac:dyDescent="0.25">
      <c r="A2290" t="str">
        <f>IF(RawData!B2287&lt;&gt;"",RawData!B2287&amp;", "&amp;RawData!C2287&amp;" - "&amp;RawData!A2287,"")</f>
        <v/>
      </c>
      <c r="B2290" t="str">
        <f t="shared" si="36"/>
        <v/>
      </c>
    </row>
    <row r="2291" spans="1:2" x14ac:dyDescent="0.25">
      <c r="A2291" t="str">
        <f>IF(RawData!B2288&lt;&gt;"",RawData!B2288&amp;", "&amp;RawData!C2288&amp;" - "&amp;RawData!A2288,"")</f>
        <v/>
      </c>
      <c r="B2291" t="str">
        <f t="shared" si="36"/>
        <v/>
      </c>
    </row>
    <row r="2292" spans="1:2" x14ac:dyDescent="0.25">
      <c r="A2292" t="str">
        <f>IF(RawData!B2289&lt;&gt;"",RawData!B2289&amp;", "&amp;RawData!C2289&amp;" - "&amp;RawData!A2289,"")</f>
        <v/>
      </c>
      <c r="B2292" t="str">
        <f t="shared" si="36"/>
        <v/>
      </c>
    </row>
    <row r="2293" spans="1:2" x14ac:dyDescent="0.25">
      <c r="A2293" t="str">
        <f>IF(RawData!B2290&lt;&gt;"",RawData!B2290&amp;", "&amp;RawData!C2290&amp;" - "&amp;RawData!A2290,"")</f>
        <v/>
      </c>
      <c r="B2293" t="str">
        <f t="shared" si="36"/>
        <v/>
      </c>
    </row>
    <row r="2294" spans="1:2" x14ac:dyDescent="0.25">
      <c r="A2294" t="str">
        <f>IF(RawData!B2291&lt;&gt;"",RawData!B2291&amp;", "&amp;RawData!C2291&amp;" - "&amp;RawData!A2291,"")</f>
        <v/>
      </c>
      <c r="B2294" t="str">
        <f t="shared" si="36"/>
        <v/>
      </c>
    </row>
    <row r="2295" spans="1:2" x14ac:dyDescent="0.25">
      <c r="A2295" t="str">
        <f>IF(RawData!B2292&lt;&gt;"",RawData!B2292&amp;", "&amp;RawData!C2292&amp;" - "&amp;RawData!A2292,"")</f>
        <v/>
      </c>
      <c r="B2295" t="str">
        <f t="shared" si="36"/>
        <v/>
      </c>
    </row>
    <row r="2296" spans="1:2" x14ac:dyDescent="0.25">
      <c r="A2296" t="str">
        <f>IF(RawData!B2293&lt;&gt;"",RawData!B2293&amp;", "&amp;RawData!C2293&amp;" - "&amp;RawData!A2293,"")</f>
        <v/>
      </c>
      <c r="B2296" t="str">
        <f t="shared" si="36"/>
        <v/>
      </c>
    </row>
    <row r="2297" spans="1:2" x14ac:dyDescent="0.25">
      <c r="A2297" t="str">
        <f>IF(RawData!B2294&lt;&gt;"",RawData!B2294&amp;", "&amp;RawData!C2294&amp;" - "&amp;RawData!A2294,"")</f>
        <v/>
      </c>
      <c r="B2297" t="str">
        <f t="shared" si="36"/>
        <v/>
      </c>
    </row>
    <row r="2298" spans="1:2" x14ac:dyDescent="0.25">
      <c r="A2298" t="str">
        <f>IF(RawData!B2295&lt;&gt;"",RawData!B2295&amp;", "&amp;RawData!C2295&amp;" - "&amp;RawData!A2295,"")</f>
        <v/>
      </c>
      <c r="B2298" t="str">
        <f t="shared" si="36"/>
        <v/>
      </c>
    </row>
    <row r="2299" spans="1:2" x14ac:dyDescent="0.25">
      <c r="A2299" t="str">
        <f>IF(RawData!B2296&lt;&gt;"",RawData!B2296&amp;", "&amp;RawData!C2296&amp;" - "&amp;RawData!A2296,"")</f>
        <v/>
      </c>
      <c r="B2299" t="str">
        <f t="shared" si="36"/>
        <v/>
      </c>
    </row>
    <row r="2300" spans="1:2" x14ac:dyDescent="0.25">
      <c r="A2300" t="str">
        <f>IF(RawData!B2297&lt;&gt;"",RawData!B2297&amp;", "&amp;RawData!C2297&amp;" - "&amp;RawData!A2297,"")</f>
        <v/>
      </c>
      <c r="B2300" t="str">
        <f t="shared" si="36"/>
        <v/>
      </c>
    </row>
    <row r="2301" spans="1:2" x14ac:dyDescent="0.25">
      <c r="A2301" t="str">
        <f>IF(RawData!B2298&lt;&gt;"",RawData!B2298&amp;", "&amp;RawData!C2298&amp;" - "&amp;RawData!A2298,"")</f>
        <v/>
      </c>
      <c r="B2301" t="str">
        <f t="shared" si="36"/>
        <v/>
      </c>
    </row>
    <row r="2302" spans="1:2" x14ac:dyDescent="0.25">
      <c r="A2302" t="str">
        <f>IF(RawData!B2299&lt;&gt;"",RawData!B2299&amp;", "&amp;RawData!C2299&amp;" - "&amp;RawData!A2299,"")</f>
        <v/>
      </c>
      <c r="B2302" t="str">
        <f t="shared" si="36"/>
        <v/>
      </c>
    </row>
    <row r="2303" spans="1:2" x14ac:dyDescent="0.25">
      <c r="A2303" t="str">
        <f>IF(RawData!B2300&lt;&gt;"",RawData!B2300&amp;", "&amp;RawData!C2300&amp;" - "&amp;RawData!A2300,"")</f>
        <v/>
      </c>
      <c r="B2303" t="str">
        <f t="shared" si="36"/>
        <v/>
      </c>
    </row>
    <row r="2304" spans="1:2" x14ac:dyDescent="0.25">
      <c r="A2304" t="str">
        <f>IF(RawData!B2301&lt;&gt;"",RawData!B2301&amp;", "&amp;RawData!C2301&amp;" - "&amp;RawData!A2301,"")</f>
        <v/>
      </c>
      <c r="B2304" t="str">
        <f t="shared" si="36"/>
        <v/>
      </c>
    </row>
    <row r="2305" spans="1:2" x14ac:dyDescent="0.25">
      <c r="A2305" t="str">
        <f>IF(RawData!B2302&lt;&gt;"",RawData!B2302&amp;", "&amp;RawData!C2302&amp;" - "&amp;RawData!A2302,"")</f>
        <v/>
      </c>
      <c r="B2305" t="str">
        <f t="shared" si="36"/>
        <v/>
      </c>
    </row>
    <row r="2306" spans="1:2" x14ac:dyDescent="0.25">
      <c r="A2306" t="str">
        <f>IF(RawData!B2303&lt;&gt;"",RawData!B2303&amp;", "&amp;RawData!C2303&amp;" - "&amp;RawData!A2303,"")</f>
        <v/>
      </c>
      <c r="B2306" t="str">
        <f t="shared" si="36"/>
        <v/>
      </c>
    </row>
    <row r="2307" spans="1:2" x14ac:dyDescent="0.25">
      <c r="A2307" t="str">
        <f>IF(RawData!B2304&lt;&gt;"",RawData!B2304&amp;", "&amp;RawData!C2304&amp;" - "&amp;RawData!A2304,"")</f>
        <v/>
      </c>
      <c r="B2307" t="str">
        <f t="shared" si="36"/>
        <v/>
      </c>
    </row>
    <row r="2308" spans="1:2" x14ac:dyDescent="0.25">
      <c r="A2308" t="str">
        <f>IF(RawData!B2305&lt;&gt;"",RawData!B2305&amp;", "&amp;RawData!C2305&amp;" - "&amp;RawData!A2305,"")</f>
        <v/>
      </c>
      <c r="B2308" t="str">
        <f t="shared" si="36"/>
        <v/>
      </c>
    </row>
    <row r="2309" spans="1:2" x14ac:dyDescent="0.25">
      <c r="A2309" t="str">
        <f>IF(RawData!B2306&lt;&gt;"",RawData!B2306&amp;", "&amp;RawData!C2306&amp;" - "&amp;RawData!A2306,"")</f>
        <v/>
      </c>
      <c r="B2309" t="str">
        <f t="shared" si="36"/>
        <v/>
      </c>
    </row>
    <row r="2310" spans="1:2" x14ac:dyDescent="0.25">
      <c r="A2310" t="str">
        <f>IF(RawData!B2307&lt;&gt;"",RawData!B2307&amp;", "&amp;RawData!C2307&amp;" - "&amp;RawData!A2307,"")</f>
        <v/>
      </c>
      <c r="B2310" t="str">
        <f t="shared" si="36"/>
        <v/>
      </c>
    </row>
    <row r="2311" spans="1:2" x14ac:dyDescent="0.25">
      <c r="A2311" t="str">
        <f>IF(RawData!B2308&lt;&gt;"",RawData!B2308&amp;", "&amp;RawData!C2308&amp;" - "&amp;RawData!A2308,"")</f>
        <v/>
      </c>
      <c r="B2311" t="str">
        <f t="shared" ref="B2311:B2374" si="37">IF(A2311&lt;&gt;"",B2310+1,"")</f>
        <v/>
      </c>
    </row>
    <row r="2312" spans="1:2" x14ac:dyDescent="0.25">
      <c r="A2312" t="str">
        <f>IF(RawData!B2309&lt;&gt;"",RawData!B2309&amp;", "&amp;RawData!C2309&amp;" - "&amp;RawData!A2309,"")</f>
        <v/>
      </c>
      <c r="B2312" t="str">
        <f t="shared" si="37"/>
        <v/>
      </c>
    </row>
    <row r="2313" spans="1:2" x14ac:dyDescent="0.25">
      <c r="A2313" t="str">
        <f>IF(RawData!B2310&lt;&gt;"",RawData!B2310&amp;", "&amp;RawData!C2310&amp;" - "&amp;RawData!A2310,"")</f>
        <v/>
      </c>
      <c r="B2313" t="str">
        <f t="shared" si="37"/>
        <v/>
      </c>
    </row>
    <row r="2314" spans="1:2" x14ac:dyDescent="0.25">
      <c r="A2314" t="str">
        <f>IF(RawData!B2311&lt;&gt;"",RawData!B2311&amp;", "&amp;RawData!C2311&amp;" - "&amp;RawData!A2311,"")</f>
        <v/>
      </c>
      <c r="B2314" t="str">
        <f t="shared" si="37"/>
        <v/>
      </c>
    </row>
    <row r="2315" spans="1:2" x14ac:dyDescent="0.25">
      <c r="A2315" t="str">
        <f>IF(RawData!B2312&lt;&gt;"",RawData!B2312&amp;", "&amp;RawData!C2312&amp;" - "&amp;RawData!A2312,"")</f>
        <v/>
      </c>
      <c r="B2315" t="str">
        <f t="shared" si="37"/>
        <v/>
      </c>
    </row>
    <row r="2316" spans="1:2" x14ac:dyDescent="0.25">
      <c r="A2316" t="str">
        <f>IF(RawData!B2313&lt;&gt;"",RawData!B2313&amp;", "&amp;RawData!C2313&amp;" - "&amp;RawData!A2313,"")</f>
        <v/>
      </c>
      <c r="B2316" t="str">
        <f t="shared" si="37"/>
        <v/>
      </c>
    </row>
    <row r="2317" spans="1:2" x14ac:dyDescent="0.25">
      <c r="A2317" t="str">
        <f>IF(RawData!B2314&lt;&gt;"",RawData!B2314&amp;", "&amp;RawData!C2314&amp;" - "&amp;RawData!A2314,"")</f>
        <v/>
      </c>
      <c r="B2317" t="str">
        <f t="shared" si="37"/>
        <v/>
      </c>
    </row>
    <row r="2318" spans="1:2" x14ac:dyDescent="0.25">
      <c r="A2318" t="str">
        <f>IF(RawData!B2315&lt;&gt;"",RawData!B2315&amp;", "&amp;RawData!C2315&amp;" - "&amp;RawData!A2315,"")</f>
        <v/>
      </c>
      <c r="B2318" t="str">
        <f t="shared" si="37"/>
        <v/>
      </c>
    </row>
    <row r="2319" spans="1:2" x14ac:dyDescent="0.25">
      <c r="A2319" t="str">
        <f>IF(RawData!B2316&lt;&gt;"",RawData!B2316&amp;", "&amp;RawData!C2316&amp;" - "&amp;RawData!A2316,"")</f>
        <v/>
      </c>
      <c r="B2319" t="str">
        <f t="shared" si="37"/>
        <v/>
      </c>
    </row>
    <row r="2320" spans="1:2" x14ac:dyDescent="0.25">
      <c r="A2320" t="str">
        <f>IF(RawData!B2317&lt;&gt;"",RawData!B2317&amp;", "&amp;RawData!C2317&amp;" - "&amp;RawData!A2317,"")</f>
        <v/>
      </c>
      <c r="B2320" t="str">
        <f t="shared" si="37"/>
        <v/>
      </c>
    </row>
    <row r="2321" spans="1:2" x14ac:dyDescent="0.25">
      <c r="A2321" t="str">
        <f>IF(RawData!B2318&lt;&gt;"",RawData!B2318&amp;", "&amp;RawData!C2318&amp;" - "&amp;RawData!A2318,"")</f>
        <v/>
      </c>
      <c r="B2321" t="str">
        <f t="shared" si="37"/>
        <v/>
      </c>
    </row>
    <row r="2322" spans="1:2" x14ac:dyDescent="0.25">
      <c r="A2322" t="str">
        <f>IF(RawData!B2319&lt;&gt;"",RawData!B2319&amp;", "&amp;RawData!C2319&amp;" - "&amp;RawData!A2319,"")</f>
        <v/>
      </c>
      <c r="B2322" t="str">
        <f t="shared" si="37"/>
        <v/>
      </c>
    </row>
    <row r="2323" spans="1:2" x14ac:dyDescent="0.25">
      <c r="A2323" t="str">
        <f>IF(RawData!B2320&lt;&gt;"",RawData!B2320&amp;", "&amp;RawData!C2320&amp;" - "&amp;RawData!A2320,"")</f>
        <v/>
      </c>
      <c r="B2323" t="str">
        <f t="shared" si="37"/>
        <v/>
      </c>
    </row>
    <row r="2324" spans="1:2" x14ac:dyDescent="0.25">
      <c r="A2324" t="str">
        <f>IF(RawData!B2321&lt;&gt;"",RawData!B2321&amp;", "&amp;RawData!C2321&amp;" - "&amp;RawData!A2321,"")</f>
        <v/>
      </c>
      <c r="B2324" t="str">
        <f t="shared" si="37"/>
        <v/>
      </c>
    </row>
    <row r="2325" spans="1:2" x14ac:dyDescent="0.25">
      <c r="A2325" t="str">
        <f>IF(RawData!B2322&lt;&gt;"",RawData!B2322&amp;", "&amp;RawData!C2322&amp;" - "&amp;RawData!A2322,"")</f>
        <v/>
      </c>
      <c r="B2325" t="str">
        <f t="shared" si="37"/>
        <v/>
      </c>
    </row>
    <row r="2326" spans="1:2" x14ac:dyDescent="0.25">
      <c r="A2326" t="str">
        <f>IF(RawData!B2323&lt;&gt;"",RawData!B2323&amp;", "&amp;RawData!C2323&amp;" - "&amp;RawData!A2323,"")</f>
        <v/>
      </c>
      <c r="B2326" t="str">
        <f t="shared" si="37"/>
        <v/>
      </c>
    </row>
    <row r="2327" spans="1:2" x14ac:dyDescent="0.25">
      <c r="A2327" t="str">
        <f>IF(RawData!B2324&lt;&gt;"",RawData!B2324&amp;", "&amp;RawData!C2324&amp;" - "&amp;RawData!A2324,"")</f>
        <v/>
      </c>
      <c r="B2327" t="str">
        <f t="shared" si="37"/>
        <v/>
      </c>
    </row>
    <row r="2328" spans="1:2" x14ac:dyDescent="0.25">
      <c r="A2328" t="str">
        <f>IF(RawData!B2325&lt;&gt;"",RawData!B2325&amp;", "&amp;RawData!C2325&amp;" - "&amp;RawData!A2325,"")</f>
        <v/>
      </c>
      <c r="B2328" t="str">
        <f t="shared" si="37"/>
        <v/>
      </c>
    </row>
    <row r="2329" spans="1:2" x14ac:dyDescent="0.25">
      <c r="A2329" t="str">
        <f>IF(RawData!B2326&lt;&gt;"",RawData!B2326&amp;", "&amp;RawData!C2326&amp;" - "&amp;RawData!A2326,"")</f>
        <v/>
      </c>
      <c r="B2329" t="str">
        <f t="shared" si="37"/>
        <v/>
      </c>
    </row>
    <row r="2330" spans="1:2" x14ac:dyDescent="0.25">
      <c r="A2330" t="str">
        <f>IF(RawData!B2327&lt;&gt;"",RawData!B2327&amp;", "&amp;RawData!C2327&amp;" - "&amp;RawData!A2327,"")</f>
        <v/>
      </c>
      <c r="B2330" t="str">
        <f t="shared" si="37"/>
        <v/>
      </c>
    </row>
    <row r="2331" spans="1:2" x14ac:dyDescent="0.25">
      <c r="A2331" t="str">
        <f>IF(RawData!B2328&lt;&gt;"",RawData!B2328&amp;", "&amp;RawData!C2328&amp;" - "&amp;RawData!A2328,"")</f>
        <v/>
      </c>
      <c r="B2331" t="str">
        <f t="shared" si="37"/>
        <v/>
      </c>
    </row>
    <row r="2332" spans="1:2" x14ac:dyDescent="0.25">
      <c r="A2332" t="str">
        <f>IF(RawData!B2329&lt;&gt;"",RawData!B2329&amp;", "&amp;RawData!C2329&amp;" - "&amp;RawData!A2329,"")</f>
        <v/>
      </c>
      <c r="B2332" t="str">
        <f t="shared" si="37"/>
        <v/>
      </c>
    </row>
    <row r="2333" spans="1:2" x14ac:dyDescent="0.25">
      <c r="A2333" t="str">
        <f>IF(RawData!B2330&lt;&gt;"",RawData!B2330&amp;", "&amp;RawData!C2330&amp;" - "&amp;RawData!A2330,"")</f>
        <v/>
      </c>
      <c r="B2333" t="str">
        <f t="shared" si="37"/>
        <v/>
      </c>
    </row>
    <row r="2334" spans="1:2" x14ac:dyDescent="0.25">
      <c r="A2334" t="str">
        <f>IF(RawData!B2331&lt;&gt;"",RawData!B2331&amp;", "&amp;RawData!C2331&amp;" - "&amp;RawData!A2331,"")</f>
        <v/>
      </c>
      <c r="B2334" t="str">
        <f t="shared" si="37"/>
        <v/>
      </c>
    </row>
    <row r="2335" spans="1:2" x14ac:dyDescent="0.25">
      <c r="A2335" t="str">
        <f>IF(RawData!B2332&lt;&gt;"",RawData!B2332&amp;", "&amp;RawData!C2332&amp;" - "&amp;RawData!A2332,"")</f>
        <v/>
      </c>
      <c r="B2335" t="str">
        <f t="shared" si="37"/>
        <v/>
      </c>
    </row>
    <row r="2336" spans="1:2" x14ac:dyDescent="0.25">
      <c r="A2336" t="str">
        <f>IF(RawData!B2333&lt;&gt;"",RawData!B2333&amp;", "&amp;RawData!C2333&amp;" - "&amp;RawData!A2333,"")</f>
        <v/>
      </c>
      <c r="B2336" t="str">
        <f t="shared" si="37"/>
        <v/>
      </c>
    </row>
    <row r="2337" spans="1:2" x14ac:dyDescent="0.25">
      <c r="A2337" t="str">
        <f>IF(RawData!B2334&lt;&gt;"",RawData!B2334&amp;", "&amp;RawData!C2334&amp;" - "&amp;RawData!A2334,"")</f>
        <v/>
      </c>
      <c r="B2337" t="str">
        <f t="shared" si="37"/>
        <v/>
      </c>
    </row>
    <row r="2338" spans="1:2" x14ac:dyDescent="0.25">
      <c r="A2338" t="str">
        <f>IF(RawData!B2335&lt;&gt;"",RawData!B2335&amp;", "&amp;RawData!C2335&amp;" - "&amp;RawData!A2335,"")</f>
        <v/>
      </c>
      <c r="B2338" t="str">
        <f t="shared" si="37"/>
        <v/>
      </c>
    </row>
    <row r="2339" spans="1:2" x14ac:dyDescent="0.25">
      <c r="A2339" t="str">
        <f>IF(RawData!B2336&lt;&gt;"",RawData!B2336&amp;", "&amp;RawData!C2336&amp;" - "&amp;RawData!A2336,"")</f>
        <v/>
      </c>
      <c r="B2339" t="str">
        <f t="shared" si="37"/>
        <v/>
      </c>
    </row>
    <row r="2340" spans="1:2" x14ac:dyDescent="0.25">
      <c r="A2340" t="str">
        <f>IF(RawData!B2337&lt;&gt;"",RawData!B2337&amp;", "&amp;RawData!C2337&amp;" - "&amp;RawData!A2337,"")</f>
        <v/>
      </c>
      <c r="B2340" t="str">
        <f t="shared" si="37"/>
        <v/>
      </c>
    </row>
    <row r="2341" spans="1:2" x14ac:dyDescent="0.25">
      <c r="A2341" t="str">
        <f>IF(RawData!B2338&lt;&gt;"",RawData!B2338&amp;", "&amp;RawData!C2338&amp;" - "&amp;RawData!A2338,"")</f>
        <v/>
      </c>
      <c r="B2341" t="str">
        <f t="shared" si="37"/>
        <v/>
      </c>
    </row>
    <row r="2342" spans="1:2" x14ac:dyDescent="0.25">
      <c r="A2342" t="str">
        <f>IF(RawData!B2339&lt;&gt;"",RawData!B2339&amp;", "&amp;RawData!C2339&amp;" - "&amp;RawData!A2339,"")</f>
        <v/>
      </c>
      <c r="B2342" t="str">
        <f t="shared" si="37"/>
        <v/>
      </c>
    </row>
    <row r="2343" spans="1:2" x14ac:dyDescent="0.25">
      <c r="A2343" t="str">
        <f>IF(RawData!B2340&lt;&gt;"",RawData!B2340&amp;", "&amp;RawData!C2340&amp;" - "&amp;RawData!A2340,"")</f>
        <v/>
      </c>
      <c r="B2343" t="str">
        <f t="shared" si="37"/>
        <v/>
      </c>
    </row>
    <row r="2344" spans="1:2" x14ac:dyDescent="0.25">
      <c r="A2344" t="str">
        <f>IF(RawData!B2341&lt;&gt;"",RawData!B2341&amp;", "&amp;RawData!C2341&amp;" - "&amp;RawData!A2341,"")</f>
        <v/>
      </c>
      <c r="B2344" t="str">
        <f t="shared" si="37"/>
        <v/>
      </c>
    </row>
    <row r="2345" spans="1:2" x14ac:dyDescent="0.25">
      <c r="A2345" t="str">
        <f>IF(RawData!B2342&lt;&gt;"",RawData!B2342&amp;", "&amp;RawData!C2342&amp;" - "&amp;RawData!A2342,"")</f>
        <v/>
      </c>
      <c r="B2345" t="str">
        <f t="shared" si="37"/>
        <v/>
      </c>
    </row>
    <row r="2346" spans="1:2" x14ac:dyDescent="0.25">
      <c r="A2346" t="str">
        <f>IF(RawData!B2343&lt;&gt;"",RawData!B2343&amp;", "&amp;RawData!C2343&amp;" - "&amp;RawData!A2343,"")</f>
        <v/>
      </c>
      <c r="B2346" t="str">
        <f t="shared" si="37"/>
        <v/>
      </c>
    </row>
    <row r="2347" spans="1:2" x14ac:dyDescent="0.25">
      <c r="A2347" t="str">
        <f>IF(RawData!B2344&lt;&gt;"",RawData!B2344&amp;", "&amp;RawData!C2344&amp;" - "&amp;RawData!A2344,"")</f>
        <v/>
      </c>
      <c r="B2347" t="str">
        <f t="shared" si="37"/>
        <v/>
      </c>
    </row>
    <row r="2348" spans="1:2" x14ac:dyDescent="0.25">
      <c r="A2348" t="str">
        <f>IF(RawData!B2345&lt;&gt;"",RawData!B2345&amp;", "&amp;RawData!C2345&amp;" - "&amp;RawData!A2345,"")</f>
        <v/>
      </c>
      <c r="B2348" t="str">
        <f t="shared" si="37"/>
        <v/>
      </c>
    </row>
    <row r="2349" spans="1:2" x14ac:dyDescent="0.25">
      <c r="A2349" t="str">
        <f>IF(RawData!B2346&lt;&gt;"",RawData!B2346&amp;", "&amp;RawData!C2346&amp;" - "&amp;RawData!A2346,"")</f>
        <v/>
      </c>
      <c r="B2349" t="str">
        <f t="shared" si="37"/>
        <v/>
      </c>
    </row>
    <row r="2350" spans="1:2" x14ac:dyDescent="0.25">
      <c r="A2350" t="str">
        <f>IF(RawData!B2347&lt;&gt;"",RawData!B2347&amp;", "&amp;RawData!C2347&amp;" - "&amp;RawData!A2347,"")</f>
        <v/>
      </c>
      <c r="B2350" t="str">
        <f t="shared" si="37"/>
        <v/>
      </c>
    </row>
    <row r="2351" spans="1:2" x14ac:dyDescent="0.25">
      <c r="A2351" t="str">
        <f>IF(RawData!B2348&lt;&gt;"",RawData!B2348&amp;", "&amp;RawData!C2348&amp;" - "&amp;RawData!A2348,"")</f>
        <v/>
      </c>
      <c r="B2351" t="str">
        <f t="shared" si="37"/>
        <v/>
      </c>
    </row>
    <row r="2352" spans="1:2" x14ac:dyDescent="0.25">
      <c r="A2352" t="str">
        <f>IF(RawData!B2349&lt;&gt;"",RawData!B2349&amp;", "&amp;RawData!C2349&amp;" - "&amp;RawData!A2349,"")</f>
        <v/>
      </c>
      <c r="B2352" t="str">
        <f t="shared" si="37"/>
        <v/>
      </c>
    </row>
    <row r="2353" spans="1:2" x14ac:dyDescent="0.25">
      <c r="A2353" t="str">
        <f>IF(RawData!B2350&lt;&gt;"",RawData!B2350&amp;", "&amp;RawData!C2350&amp;" - "&amp;RawData!A2350,"")</f>
        <v/>
      </c>
      <c r="B2353" t="str">
        <f t="shared" si="37"/>
        <v/>
      </c>
    </row>
    <row r="2354" spans="1:2" x14ac:dyDescent="0.25">
      <c r="A2354" t="str">
        <f>IF(RawData!B2351&lt;&gt;"",RawData!B2351&amp;", "&amp;RawData!C2351&amp;" - "&amp;RawData!A2351,"")</f>
        <v/>
      </c>
      <c r="B2354" t="str">
        <f t="shared" si="37"/>
        <v/>
      </c>
    </row>
    <row r="2355" spans="1:2" x14ac:dyDescent="0.25">
      <c r="A2355" t="str">
        <f>IF(RawData!B2352&lt;&gt;"",RawData!B2352&amp;", "&amp;RawData!C2352&amp;" - "&amp;RawData!A2352,"")</f>
        <v/>
      </c>
      <c r="B2355" t="str">
        <f t="shared" si="37"/>
        <v/>
      </c>
    </row>
    <row r="2356" spans="1:2" x14ac:dyDescent="0.25">
      <c r="A2356" t="str">
        <f>IF(RawData!B2353&lt;&gt;"",RawData!B2353&amp;", "&amp;RawData!C2353&amp;" - "&amp;RawData!A2353,"")</f>
        <v/>
      </c>
      <c r="B2356" t="str">
        <f t="shared" si="37"/>
        <v/>
      </c>
    </row>
    <row r="2357" spans="1:2" x14ac:dyDescent="0.25">
      <c r="A2357" t="str">
        <f>IF(RawData!B2354&lt;&gt;"",RawData!B2354&amp;", "&amp;RawData!C2354&amp;" - "&amp;RawData!A2354,"")</f>
        <v/>
      </c>
      <c r="B2357" t="str">
        <f t="shared" si="37"/>
        <v/>
      </c>
    </row>
    <row r="2358" spans="1:2" x14ac:dyDescent="0.25">
      <c r="A2358" t="str">
        <f>IF(RawData!B2355&lt;&gt;"",RawData!B2355&amp;", "&amp;RawData!C2355&amp;" - "&amp;RawData!A2355,"")</f>
        <v/>
      </c>
      <c r="B2358" t="str">
        <f t="shared" si="37"/>
        <v/>
      </c>
    </row>
    <row r="2359" spans="1:2" x14ac:dyDescent="0.25">
      <c r="A2359" t="str">
        <f>IF(RawData!B2356&lt;&gt;"",RawData!B2356&amp;", "&amp;RawData!C2356&amp;" - "&amp;RawData!A2356,"")</f>
        <v/>
      </c>
      <c r="B2359" t="str">
        <f t="shared" si="37"/>
        <v/>
      </c>
    </row>
    <row r="2360" spans="1:2" x14ac:dyDescent="0.25">
      <c r="A2360" t="str">
        <f>IF(RawData!B2357&lt;&gt;"",RawData!B2357&amp;", "&amp;RawData!C2357&amp;" - "&amp;RawData!A2357,"")</f>
        <v/>
      </c>
      <c r="B2360" t="str">
        <f t="shared" si="37"/>
        <v/>
      </c>
    </row>
    <row r="2361" spans="1:2" x14ac:dyDescent="0.25">
      <c r="A2361" t="str">
        <f>IF(RawData!B2358&lt;&gt;"",RawData!B2358&amp;", "&amp;RawData!C2358&amp;" - "&amp;RawData!A2358,"")</f>
        <v/>
      </c>
      <c r="B2361" t="str">
        <f t="shared" si="37"/>
        <v/>
      </c>
    </row>
    <row r="2362" spans="1:2" x14ac:dyDescent="0.25">
      <c r="A2362" t="str">
        <f>IF(RawData!B2359&lt;&gt;"",RawData!B2359&amp;", "&amp;RawData!C2359&amp;" - "&amp;RawData!A2359,"")</f>
        <v/>
      </c>
      <c r="B2362" t="str">
        <f t="shared" si="37"/>
        <v/>
      </c>
    </row>
    <row r="2363" spans="1:2" x14ac:dyDescent="0.25">
      <c r="A2363" t="str">
        <f>IF(RawData!B2360&lt;&gt;"",RawData!B2360&amp;", "&amp;RawData!C2360&amp;" - "&amp;RawData!A2360,"")</f>
        <v/>
      </c>
      <c r="B2363" t="str">
        <f t="shared" si="37"/>
        <v/>
      </c>
    </row>
    <row r="2364" spans="1:2" x14ac:dyDescent="0.25">
      <c r="A2364" t="str">
        <f>IF(RawData!B2361&lt;&gt;"",RawData!B2361&amp;", "&amp;RawData!C2361&amp;" - "&amp;RawData!A2361,"")</f>
        <v/>
      </c>
      <c r="B2364" t="str">
        <f t="shared" si="37"/>
        <v/>
      </c>
    </row>
    <row r="2365" spans="1:2" x14ac:dyDescent="0.25">
      <c r="A2365" t="str">
        <f>IF(RawData!B2362&lt;&gt;"",RawData!B2362&amp;", "&amp;RawData!C2362&amp;" - "&amp;RawData!A2362,"")</f>
        <v/>
      </c>
      <c r="B2365" t="str">
        <f t="shared" si="37"/>
        <v/>
      </c>
    </row>
    <row r="2366" spans="1:2" x14ac:dyDescent="0.25">
      <c r="A2366" t="str">
        <f>IF(RawData!B2363&lt;&gt;"",RawData!B2363&amp;", "&amp;RawData!C2363&amp;" - "&amp;RawData!A2363,"")</f>
        <v/>
      </c>
      <c r="B2366" t="str">
        <f t="shared" si="37"/>
        <v/>
      </c>
    </row>
    <row r="2367" spans="1:2" x14ac:dyDescent="0.25">
      <c r="A2367" t="str">
        <f>IF(RawData!B2364&lt;&gt;"",RawData!B2364&amp;", "&amp;RawData!C2364&amp;" - "&amp;RawData!A2364,"")</f>
        <v/>
      </c>
      <c r="B2367" t="str">
        <f t="shared" si="37"/>
        <v/>
      </c>
    </row>
    <row r="2368" spans="1:2" x14ac:dyDescent="0.25">
      <c r="A2368" t="str">
        <f>IF(RawData!B2365&lt;&gt;"",RawData!B2365&amp;", "&amp;RawData!C2365&amp;" - "&amp;RawData!A2365,"")</f>
        <v/>
      </c>
      <c r="B2368" t="str">
        <f t="shared" si="37"/>
        <v/>
      </c>
    </row>
    <row r="2369" spans="1:2" x14ac:dyDescent="0.25">
      <c r="A2369" t="str">
        <f>IF(RawData!B2366&lt;&gt;"",RawData!B2366&amp;", "&amp;RawData!C2366&amp;" - "&amp;RawData!A2366,"")</f>
        <v/>
      </c>
      <c r="B2369" t="str">
        <f t="shared" si="37"/>
        <v/>
      </c>
    </row>
    <row r="2370" spans="1:2" x14ac:dyDescent="0.25">
      <c r="A2370" t="str">
        <f>IF(RawData!B2367&lt;&gt;"",RawData!B2367&amp;", "&amp;RawData!C2367&amp;" - "&amp;RawData!A2367,"")</f>
        <v/>
      </c>
      <c r="B2370" t="str">
        <f t="shared" si="37"/>
        <v/>
      </c>
    </row>
    <row r="2371" spans="1:2" x14ac:dyDescent="0.25">
      <c r="A2371" t="str">
        <f>IF(RawData!B2368&lt;&gt;"",RawData!B2368&amp;", "&amp;RawData!C2368&amp;" - "&amp;RawData!A2368,"")</f>
        <v/>
      </c>
      <c r="B2371" t="str">
        <f t="shared" si="37"/>
        <v/>
      </c>
    </row>
    <row r="2372" spans="1:2" x14ac:dyDescent="0.25">
      <c r="A2372" t="str">
        <f>IF(RawData!B2369&lt;&gt;"",RawData!B2369&amp;", "&amp;RawData!C2369&amp;" - "&amp;RawData!A2369,"")</f>
        <v/>
      </c>
      <c r="B2372" t="str">
        <f t="shared" si="37"/>
        <v/>
      </c>
    </row>
    <row r="2373" spans="1:2" x14ac:dyDescent="0.25">
      <c r="A2373" t="str">
        <f>IF(RawData!B2370&lt;&gt;"",RawData!B2370&amp;", "&amp;RawData!C2370&amp;" - "&amp;RawData!A2370,"")</f>
        <v/>
      </c>
      <c r="B2373" t="str">
        <f t="shared" si="37"/>
        <v/>
      </c>
    </row>
    <row r="2374" spans="1:2" x14ac:dyDescent="0.25">
      <c r="A2374" t="str">
        <f>IF(RawData!B2371&lt;&gt;"",RawData!B2371&amp;", "&amp;RawData!C2371&amp;" - "&amp;RawData!A2371,"")</f>
        <v/>
      </c>
      <c r="B2374" t="str">
        <f t="shared" si="37"/>
        <v/>
      </c>
    </row>
    <row r="2375" spans="1:2" x14ac:dyDescent="0.25">
      <c r="A2375" t="str">
        <f>IF(RawData!B2372&lt;&gt;"",RawData!B2372&amp;", "&amp;RawData!C2372&amp;" - "&amp;RawData!A2372,"")</f>
        <v/>
      </c>
      <c r="B2375" t="str">
        <f t="shared" ref="B2375:B2438" si="38">IF(A2375&lt;&gt;"",B2374+1,"")</f>
        <v/>
      </c>
    </row>
    <row r="2376" spans="1:2" x14ac:dyDescent="0.25">
      <c r="A2376" t="str">
        <f>IF(RawData!B2373&lt;&gt;"",RawData!B2373&amp;", "&amp;RawData!C2373&amp;" - "&amp;RawData!A2373,"")</f>
        <v/>
      </c>
      <c r="B2376" t="str">
        <f t="shared" si="38"/>
        <v/>
      </c>
    </row>
    <row r="2377" spans="1:2" x14ac:dyDescent="0.25">
      <c r="A2377" t="str">
        <f>IF(RawData!B2374&lt;&gt;"",RawData!B2374&amp;", "&amp;RawData!C2374&amp;" - "&amp;RawData!A2374,"")</f>
        <v/>
      </c>
      <c r="B2377" t="str">
        <f t="shared" si="38"/>
        <v/>
      </c>
    </row>
    <row r="2378" spans="1:2" x14ac:dyDescent="0.25">
      <c r="A2378" t="str">
        <f>IF(RawData!B2375&lt;&gt;"",RawData!B2375&amp;", "&amp;RawData!C2375&amp;" - "&amp;RawData!A2375,"")</f>
        <v/>
      </c>
      <c r="B2378" t="str">
        <f t="shared" si="38"/>
        <v/>
      </c>
    </row>
    <row r="2379" spans="1:2" x14ac:dyDescent="0.25">
      <c r="A2379" t="str">
        <f>IF(RawData!B2376&lt;&gt;"",RawData!B2376&amp;", "&amp;RawData!C2376&amp;" - "&amp;RawData!A2376,"")</f>
        <v/>
      </c>
      <c r="B2379" t="str">
        <f t="shared" si="38"/>
        <v/>
      </c>
    </row>
    <row r="2380" spans="1:2" x14ac:dyDescent="0.25">
      <c r="A2380" t="str">
        <f>IF(RawData!B2377&lt;&gt;"",RawData!B2377&amp;", "&amp;RawData!C2377&amp;" - "&amp;RawData!A2377,"")</f>
        <v/>
      </c>
      <c r="B2380" t="str">
        <f t="shared" si="38"/>
        <v/>
      </c>
    </row>
    <row r="2381" spans="1:2" x14ac:dyDescent="0.25">
      <c r="A2381" t="str">
        <f>IF(RawData!B2378&lt;&gt;"",RawData!B2378&amp;", "&amp;RawData!C2378&amp;" - "&amp;RawData!A2378,"")</f>
        <v/>
      </c>
      <c r="B2381" t="str">
        <f t="shared" si="38"/>
        <v/>
      </c>
    </row>
    <row r="2382" spans="1:2" x14ac:dyDescent="0.25">
      <c r="A2382" t="str">
        <f>IF(RawData!B2379&lt;&gt;"",RawData!B2379&amp;", "&amp;RawData!C2379&amp;" - "&amp;RawData!A2379,"")</f>
        <v/>
      </c>
      <c r="B2382" t="str">
        <f t="shared" si="38"/>
        <v/>
      </c>
    </row>
    <row r="2383" spans="1:2" x14ac:dyDescent="0.25">
      <c r="A2383" t="str">
        <f>IF(RawData!B2380&lt;&gt;"",RawData!B2380&amp;", "&amp;RawData!C2380&amp;" - "&amp;RawData!A2380,"")</f>
        <v/>
      </c>
      <c r="B2383" t="str">
        <f t="shared" si="38"/>
        <v/>
      </c>
    </row>
    <row r="2384" spans="1:2" x14ac:dyDescent="0.25">
      <c r="A2384" t="str">
        <f>IF(RawData!B2381&lt;&gt;"",RawData!B2381&amp;", "&amp;RawData!C2381&amp;" - "&amp;RawData!A2381,"")</f>
        <v/>
      </c>
      <c r="B2384" t="str">
        <f t="shared" si="38"/>
        <v/>
      </c>
    </row>
    <row r="2385" spans="1:2" x14ac:dyDescent="0.25">
      <c r="A2385" t="str">
        <f>IF(RawData!B2382&lt;&gt;"",RawData!B2382&amp;", "&amp;RawData!C2382&amp;" - "&amp;RawData!A2382,"")</f>
        <v/>
      </c>
      <c r="B2385" t="str">
        <f t="shared" si="38"/>
        <v/>
      </c>
    </row>
    <row r="2386" spans="1:2" x14ac:dyDescent="0.25">
      <c r="A2386" t="str">
        <f>IF(RawData!B2383&lt;&gt;"",RawData!B2383&amp;", "&amp;RawData!C2383&amp;" - "&amp;RawData!A2383,"")</f>
        <v/>
      </c>
      <c r="B2386" t="str">
        <f t="shared" si="38"/>
        <v/>
      </c>
    </row>
    <row r="2387" spans="1:2" x14ac:dyDescent="0.25">
      <c r="A2387" t="str">
        <f>IF(RawData!B2384&lt;&gt;"",RawData!B2384&amp;", "&amp;RawData!C2384&amp;" - "&amp;RawData!A2384,"")</f>
        <v/>
      </c>
      <c r="B2387" t="str">
        <f t="shared" si="38"/>
        <v/>
      </c>
    </row>
    <row r="2388" spans="1:2" x14ac:dyDescent="0.25">
      <c r="A2388" t="str">
        <f>IF(RawData!B2385&lt;&gt;"",RawData!B2385&amp;", "&amp;RawData!C2385&amp;" - "&amp;RawData!A2385,"")</f>
        <v/>
      </c>
      <c r="B2388" t="str">
        <f t="shared" si="38"/>
        <v/>
      </c>
    </row>
    <row r="2389" spans="1:2" x14ac:dyDescent="0.25">
      <c r="A2389" t="str">
        <f>IF(RawData!B2386&lt;&gt;"",RawData!B2386&amp;", "&amp;RawData!C2386&amp;" - "&amp;RawData!A2386,"")</f>
        <v/>
      </c>
      <c r="B2389" t="str">
        <f t="shared" si="38"/>
        <v/>
      </c>
    </row>
    <row r="2390" spans="1:2" x14ac:dyDescent="0.25">
      <c r="A2390" t="str">
        <f>IF(RawData!B2387&lt;&gt;"",RawData!B2387&amp;", "&amp;RawData!C2387&amp;" - "&amp;RawData!A2387,"")</f>
        <v/>
      </c>
      <c r="B2390" t="str">
        <f t="shared" si="38"/>
        <v/>
      </c>
    </row>
    <row r="2391" spans="1:2" x14ac:dyDescent="0.25">
      <c r="A2391" t="str">
        <f>IF(RawData!B2388&lt;&gt;"",RawData!B2388&amp;", "&amp;RawData!C2388&amp;" - "&amp;RawData!A2388,"")</f>
        <v/>
      </c>
      <c r="B2391" t="str">
        <f t="shared" si="38"/>
        <v/>
      </c>
    </row>
    <row r="2392" spans="1:2" x14ac:dyDescent="0.25">
      <c r="A2392" t="str">
        <f>IF(RawData!B2389&lt;&gt;"",RawData!B2389&amp;", "&amp;RawData!C2389&amp;" - "&amp;RawData!A2389,"")</f>
        <v/>
      </c>
      <c r="B2392" t="str">
        <f t="shared" si="38"/>
        <v/>
      </c>
    </row>
    <row r="2393" spans="1:2" x14ac:dyDescent="0.25">
      <c r="A2393" t="str">
        <f>IF(RawData!B2390&lt;&gt;"",RawData!B2390&amp;", "&amp;RawData!C2390&amp;" - "&amp;RawData!A2390,"")</f>
        <v/>
      </c>
      <c r="B2393" t="str">
        <f t="shared" si="38"/>
        <v/>
      </c>
    </row>
    <row r="2394" spans="1:2" x14ac:dyDescent="0.25">
      <c r="A2394" t="str">
        <f>IF(RawData!B2391&lt;&gt;"",RawData!B2391&amp;", "&amp;RawData!C2391&amp;" - "&amp;RawData!A2391,"")</f>
        <v/>
      </c>
      <c r="B2394" t="str">
        <f t="shared" si="38"/>
        <v/>
      </c>
    </row>
    <row r="2395" spans="1:2" x14ac:dyDescent="0.25">
      <c r="A2395" t="str">
        <f>IF(RawData!B2392&lt;&gt;"",RawData!B2392&amp;", "&amp;RawData!C2392&amp;" - "&amp;RawData!A2392,"")</f>
        <v/>
      </c>
      <c r="B2395" t="str">
        <f t="shared" si="38"/>
        <v/>
      </c>
    </row>
    <row r="2396" spans="1:2" x14ac:dyDescent="0.25">
      <c r="A2396" t="str">
        <f>IF(RawData!B2393&lt;&gt;"",RawData!B2393&amp;", "&amp;RawData!C2393&amp;" - "&amp;RawData!A2393,"")</f>
        <v/>
      </c>
      <c r="B2396" t="str">
        <f t="shared" si="38"/>
        <v/>
      </c>
    </row>
    <row r="2397" spans="1:2" x14ac:dyDescent="0.25">
      <c r="A2397" t="str">
        <f>IF(RawData!B2394&lt;&gt;"",RawData!B2394&amp;", "&amp;RawData!C2394&amp;" - "&amp;RawData!A2394,"")</f>
        <v/>
      </c>
      <c r="B2397" t="str">
        <f t="shared" si="38"/>
        <v/>
      </c>
    </row>
    <row r="2398" spans="1:2" x14ac:dyDescent="0.25">
      <c r="A2398" t="str">
        <f>IF(RawData!B2395&lt;&gt;"",RawData!B2395&amp;", "&amp;RawData!C2395&amp;" - "&amp;RawData!A2395,"")</f>
        <v/>
      </c>
      <c r="B2398" t="str">
        <f t="shared" si="38"/>
        <v/>
      </c>
    </row>
    <row r="2399" spans="1:2" x14ac:dyDescent="0.25">
      <c r="A2399" t="str">
        <f>IF(RawData!B2396&lt;&gt;"",RawData!B2396&amp;", "&amp;RawData!C2396&amp;" - "&amp;RawData!A2396,"")</f>
        <v/>
      </c>
      <c r="B2399" t="str">
        <f t="shared" si="38"/>
        <v/>
      </c>
    </row>
    <row r="2400" spans="1:2" x14ac:dyDescent="0.25">
      <c r="A2400" t="str">
        <f>IF(RawData!B2397&lt;&gt;"",RawData!B2397&amp;", "&amp;RawData!C2397&amp;" - "&amp;RawData!A2397,"")</f>
        <v/>
      </c>
      <c r="B2400" t="str">
        <f t="shared" si="38"/>
        <v/>
      </c>
    </row>
    <row r="2401" spans="1:2" x14ac:dyDescent="0.25">
      <c r="A2401" t="str">
        <f>IF(RawData!B2398&lt;&gt;"",RawData!B2398&amp;", "&amp;RawData!C2398&amp;" - "&amp;RawData!A2398,"")</f>
        <v/>
      </c>
      <c r="B2401" t="str">
        <f t="shared" si="38"/>
        <v/>
      </c>
    </row>
    <row r="2402" spans="1:2" x14ac:dyDescent="0.25">
      <c r="A2402" t="str">
        <f>IF(RawData!B2399&lt;&gt;"",RawData!B2399&amp;", "&amp;RawData!C2399&amp;" - "&amp;RawData!A2399,"")</f>
        <v/>
      </c>
      <c r="B2402" t="str">
        <f t="shared" si="38"/>
        <v/>
      </c>
    </row>
    <row r="2403" spans="1:2" x14ac:dyDescent="0.25">
      <c r="A2403" t="str">
        <f>IF(RawData!B2400&lt;&gt;"",RawData!B2400&amp;", "&amp;RawData!C2400&amp;" - "&amp;RawData!A2400,"")</f>
        <v/>
      </c>
      <c r="B2403" t="str">
        <f t="shared" si="38"/>
        <v/>
      </c>
    </row>
    <row r="2404" spans="1:2" x14ac:dyDescent="0.25">
      <c r="A2404" t="str">
        <f>IF(RawData!B2401&lt;&gt;"",RawData!B2401&amp;", "&amp;RawData!C2401&amp;" - "&amp;RawData!A2401,"")</f>
        <v/>
      </c>
      <c r="B2404" t="str">
        <f t="shared" si="38"/>
        <v/>
      </c>
    </row>
    <row r="2405" spans="1:2" x14ac:dyDescent="0.25">
      <c r="A2405" t="str">
        <f>IF(RawData!B2402&lt;&gt;"",RawData!B2402&amp;", "&amp;RawData!C2402&amp;" - "&amp;RawData!A2402,"")</f>
        <v/>
      </c>
      <c r="B2405" t="str">
        <f t="shared" si="38"/>
        <v/>
      </c>
    </row>
    <row r="2406" spans="1:2" x14ac:dyDescent="0.25">
      <c r="A2406" t="str">
        <f>IF(RawData!B2403&lt;&gt;"",RawData!B2403&amp;", "&amp;RawData!C2403&amp;" - "&amp;RawData!A2403,"")</f>
        <v/>
      </c>
      <c r="B2406" t="str">
        <f t="shared" si="38"/>
        <v/>
      </c>
    </row>
    <row r="2407" spans="1:2" x14ac:dyDescent="0.25">
      <c r="A2407" t="str">
        <f>IF(RawData!B2404&lt;&gt;"",RawData!B2404&amp;", "&amp;RawData!C2404&amp;" - "&amp;RawData!A2404,"")</f>
        <v/>
      </c>
      <c r="B2407" t="str">
        <f t="shared" si="38"/>
        <v/>
      </c>
    </row>
    <row r="2408" spans="1:2" x14ac:dyDescent="0.25">
      <c r="A2408" t="str">
        <f>IF(RawData!B2405&lt;&gt;"",RawData!B2405&amp;", "&amp;RawData!C2405&amp;" - "&amp;RawData!A2405,"")</f>
        <v/>
      </c>
      <c r="B2408" t="str">
        <f t="shared" si="38"/>
        <v/>
      </c>
    </row>
    <row r="2409" spans="1:2" x14ac:dyDescent="0.25">
      <c r="A2409" t="str">
        <f>IF(RawData!B2406&lt;&gt;"",RawData!B2406&amp;", "&amp;RawData!C2406&amp;" - "&amp;RawData!A2406,"")</f>
        <v/>
      </c>
      <c r="B2409" t="str">
        <f t="shared" si="38"/>
        <v/>
      </c>
    </row>
    <row r="2410" spans="1:2" x14ac:dyDescent="0.25">
      <c r="A2410" t="str">
        <f>IF(RawData!B2407&lt;&gt;"",RawData!B2407&amp;", "&amp;RawData!C2407&amp;" - "&amp;RawData!A2407,"")</f>
        <v/>
      </c>
      <c r="B2410" t="str">
        <f t="shared" si="38"/>
        <v/>
      </c>
    </row>
    <row r="2411" spans="1:2" x14ac:dyDescent="0.25">
      <c r="A2411" t="str">
        <f>IF(RawData!B2408&lt;&gt;"",RawData!B2408&amp;", "&amp;RawData!C2408&amp;" - "&amp;RawData!A2408,"")</f>
        <v/>
      </c>
      <c r="B2411" t="str">
        <f t="shared" si="38"/>
        <v/>
      </c>
    </row>
    <row r="2412" spans="1:2" x14ac:dyDescent="0.25">
      <c r="A2412" t="str">
        <f>IF(RawData!B2409&lt;&gt;"",RawData!B2409&amp;", "&amp;RawData!C2409&amp;" - "&amp;RawData!A2409,"")</f>
        <v/>
      </c>
      <c r="B2412" t="str">
        <f t="shared" si="38"/>
        <v/>
      </c>
    </row>
    <row r="2413" spans="1:2" x14ac:dyDescent="0.25">
      <c r="A2413" t="str">
        <f>IF(RawData!B2410&lt;&gt;"",RawData!B2410&amp;", "&amp;RawData!C2410&amp;" - "&amp;RawData!A2410,"")</f>
        <v/>
      </c>
      <c r="B2413" t="str">
        <f t="shared" si="38"/>
        <v/>
      </c>
    </row>
    <row r="2414" spans="1:2" x14ac:dyDescent="0.25">
      <c r="A2414" t="str">
        <f>IF(RawData!B2411&lt;&gt;"",RawData!B2411&amp;", "&amp;RawData!C2411&amp;" - "&amp;RawData!A2411,"")</f>
        <v/>
      </c>
      <c r="B2414" t="str">
        <f t="shared" si="38"/>
        <v/>
      </c>
    </row>
    <row r="2415" spans="1:2" x14ac:dyDescent="0.25">
      <c r="A2415" t="str">
        <f>IF(RawData!B2412&lt;&gt;"",RawData!B2412&amp;", "&amp;RawData!C2412&amp;" - "&amp;RawData!A2412,"")</f>
        <v/>
      </c>
      <c r="B2415" t="str">
        <f t="shared" si="38"/>
        <v/>
      </c>
    </row>
    <row r="2416" spans="1:2" x14ac:dyDescent="0.25">
      <c r="A2416" t="str">
        <f>IF(RawData!B2413&lt;&gt;"",RawData!B2413&amp;", "&amp;RawData!C2413&amp;" - "&amp;RawData!A2413,"")</f>
        <v/>
      </c>
      <c r="B2416" t="str">
        <f t="shared" si="38"/>
        <v/>
      </c>
    </row>
    <row r="2417" spans="1:2" x14ac:dyDescent="0.25">
      <c r="A2417" t="str">
        <f>IF(RawData!B2414&lt;&gt;"",RawData!B2414&amp;", "&amp;RawData!C2414&amp;" - "&amp;RawData!A2414,"")</f>
        <v/>
      </c>
      <c r="B2417" t="str">
        <f t="shared" si="38"/>
        <v/>
      </c>
    </row>
    <row r="2418" spans="1:2" x14ac:dyDescent="0.25">
      <c r="A2418" t="str">
        <f>IF(RawData!B2415&lt;&gt;"",RawData!B2415&amp;", "&amp;RawData!C2415&amp;" - "&amp;RawData!A2415,"")</f>
        <v/>
      </c>
      <c r="B2418" t="str">
        <f t="shared" si="38"/>
        <v/>
      </c>
    </row>
    <row r="2419" spans="1:2" x14ac:dyDescent="0.25">
      <c r="A2419" t="str">
        <f>IF(RawData!B2416&lt;&gt;"",RawData!B2416&amp;", "&amp;RawData!C2416&amp;" - "&amp;RawData!A2416,"")</f>
        <v/>
      </c>
      <c r="B2419" t="str">
        <f t="shared" si="38"/>
        <v/>
      </c>
    </row>
    <row r="2420" spans="1:2" x14ac:dyDescent="0.25">
      <c r="A2420" t="str">
        <f>IF(RawData!B2417&lt;&gt;"",RawData!B2417&amp;", "&amp;RawData!C2417&amp;" - "&amp;RawData!A2417,"")</f>
        <v/>
      </c>
      <c r="B2420" t="str">
        <f t="shared" si="38"/>
        <v/>
      </c>
    </row>
    <row r="2421" spans="1:2" x14ac:dyDescent="0.25">
      <c r="A2421" t="str">
        <f>IF(RawData!B2418&lt;&gt;"",RawData!B2418&amp;", "&amp;RawData!C2418&amp;" - "&amp;RawData!A2418,"")</f>
        <v/>
      </c>
      <c r="B2421" t="str">
        <f t="shared" si="38"/>
        <v/>
      </c>
    </row>
    <row r="2422" spans="1:2" x14ac:dyDescent="0.25">
      <c r="A2422" t="str">
        <f>IF(RawData!B2419&lt;&gt;"",RawData!B2419&amp;", "&amp;RawData!C2419&amp;" - "&amp;RawData!A2419,"")</f>
        <v/>
      </c>
      <c r="B2422" t="str">
        <f t="shared" si="38"/>
        <v/>
      </c>
    </row>
    <row r="2423" spans="1:2" x14ac:dyDescent="0.25">
      <c r="A2423" t="str">
        <f>IF(RawData!B2420&lt;&gt;"",RawData!B2420&amp;", "&amp;RawData!C2420&amp;" - "&amp;RawData!A2420,"")</f>
        <v/>
      </c>
      <c r="B2423" t="str">
        <f t="shared" si="38"/>
        <v/>
      </c>
    </row>
    <row r="2424" spans="1:2" x14ac:dyDescent="0.25">
      <c r="A2424" t="str">
        <f>IF(RawData!B2421&lt;&gt;"",RawData!B2421&amp;", "&amp;RawData!C2421&amp;" - "&amp;RawData!A2421,"")</f>
        <v/>
      </c>
      <c r="B2424" t="str">
        <f t="shared" si="38"/>
        <v/>
      </c>
    </row>
    <row r="2425" spans="1:2" x14ac:dyDescent="0.25">
      <c r="A2425" t="str">
        <f>IF(RawData!B2422&lt;&gt;"",RawData!B2422&amp;", "&amp;RawData!C2422&amp;" - "&amp;RawData!A2422,"")</f>
        <v/>
      </c>
      <c r="B2425" t="str">
        <f t="shared" si="38"/>
        <v/>
      </c>
    </row>
    <row r="2426" spans="1:2" x14ac:dyDescent="0.25">
      <c r="A2426" t="str">
        <f>IF(RawData!B2423&lt;&gt;"",RawData!B2423&amp;", "&amp;RawData!C2423&amp;" - "&amp;RawData!A2423,"")</f>
        <v/>
      </c>
      <c r="B2426" t="str">
        <f t="shared" si="38"/>
        <v/>
      </c>
    </row>
    <row r="2427" spans="1:2" x14ac:dyDescent="0.25">
      <c r="A2427" t="str">
        <f>IF(RawData!B2424&lt;&gt;"",RawData!B2424&amp;", "&amp;RawData!C2424&amp;" - "&amp;RawData!A2424,"")</f>
        <v/>
      </c>
      <c r="B2427" t="str">
        <f t="shared" si="38"/>
        <v/>
      </c>
    </row>
    <row r="2428" spans="1:2" x14ac:dyDescent="0.25">
      <c r="A2428" t="str">
        <f>IF(RawData!B2425&lt;&gt;"",RawData!B2425&amp;", "&amp;RawData!C2425&amp;" - "&amp;RawData!A2425,"")</f>
        <v/>
      </c>
      <c r="B2428" t="str">
        <f t="shared" si="38"/>
        <v/>
      </c>
    </row>
    <row r="2429" spans="1:2" x14ac:dyDescent="0.25">
      <c r="A2429" t="str">
        <f>IF(RawData!B2426&lt;&gt;"",RawData!B2426&amp;", "&amp;RawData!C2426&amp;" - "&amp;RawData!A2426,"")</f>
        <v/>
      </c>
      <c r="B2429" t="str">
        <f t="shared" si="38"/>
        <v/>
      </c>
    </row>
    <row r="2430" spans="1:2" x14ac:dyDescent="0.25">
      <c r="A2430" t="str">
        <f>IF(RawData!B2427&lt;&gt;"",RawData!B2427&amp;", "&amp;RawData!C2427&amp;" - "&amp;RawData!A2427,"")</f>
        <v/>
      </c>
      <c r="B2430" t="str">
        <f t="shared" si="38"/>
        <v/>
      </c>
    </row>
    <row r="2431" spans="1:2" x14ac:dyDescent="0.25">
      <c r="A2431" t="str">
        <f>IF(RawData!B2428&lt;&gt;"",RawData!B2428&amp;", "&amp;RawData!C2428&amp;" - "&amp;RawData!A2428,"")</f>
        <v/>
      </c>
      <c r="B2431" t="str">
        <f t="shared" si="38"/>
        <v/>
      </c>
    </row>
    <row r="2432" spans="1:2" x14ac:dyDescent="0.25">
      <c r="A2432" t="str">
        <f>IF(RawData!B2429&lt;&gt;"",RawData!B2429&amp;", "&amp;RawData!C2429&amp;" - "&amp;RawData!A2429,"")</f>
        <v/>
      </c>
      <c r="B2432" t="str">
        <f t="shared" si="38"/>
        <v/>
      </c>
    </row>
    <row r="2433" spans="1:2" x14ac:dyDescent="0.25">
      <c r="A2433" t="str">
        <f>IF(RawData!B2430&lt;&gt;"",RawData!B2430&amp;", "&amp;RawData!C2430&amp;" - "&amp;RawData!A2430,"")</f>
        <v/>
      </c>
      <c r="B2433" t="str">
        <f t="shared" si="38"/>
        <v/>
      </c>
    </row>
    <row r="2434" spans="1:2" x14ac:dyDescent="0.25">
      <c r="A2434" t="str">
        <f>IF(RawData!B2431&lt;&gt;"",RawData!B2431&amp;", "&amp;RawData!C2431&amp;" - "&amp;RawData!A2431,"")</f>
        <v/>
      </c>
      <c r="B2434" t="str">
        <f t="shared" si="38"/>
        <v/>
      </c>
    </row>
    <row r="2435" spans="1:2" x14ac:dyDescent="0.25">
      <c r="A2435" t="str">
        <f>IF(RawData!B2432&lt;&gt;"",RawData!B2432&amp;", "&amp;RawData!C2432&amp;" - "&amp;RawData!A2432,"")</f>
        <v/>
      </c>
      <c r="B2435" t="str">
        <f t="shared" si="38"/>
        <v/>
      </c>
    </row>
    <row r="2436" spans="1:2" x14ac:dyDescent="0.25">
      <c r="A2436" t="str">
        <f>IF(RawData!B2433&lt;&gt;"",RawData!B2433&amp;", "&amp;RawData!C2433&amp;" - "&amp;RawData!A2433,"")</f>
        <v/>
      </c>
      <c r="B2436" t="str">
        <f t="shared" si="38"/>
        <v/>
      </c>
    </row>
    <row r="2437" spans="1:2" x14ac:dyDescent="0.25">
      <c r="A2437" t="str">
        <f>IF(RawData!B2434&lt;&gt;"",RawData!B2434&amp;", "&amp;RawData!C2434&amp;" - "&amp;RawData!A2434,"")</f>
        <v/>
      </c>
      <c r="B2437" t="str">
        <f t="shared" si="38"/>
        <v/>
      </c>
    </row>
    <row r="2438" spans="1:2" x14ac:dyDescent="0.25">
      <c r="A2438" t="str">
        <f>IF(RawData!B2435&lt;&gt;"",RawData!B2435&amp;", "&amp;RawData!C2435&amp;" - "&amp;RawData!A2435,"")</f>
        <v/>
      </c>
      <c r="B2438" t="str">
        <f t="shared" si="38"/>
        <v/>
      </c>
    </row>
    <row r="2439" spans="1:2" x14ac:dyDescent="0.25">
      <c r="A2439" t="str">
        <f>IF(RawData!B2436&lt;&gt;"",RawData!B2436&amp;", "&amp;RawData!C2436&amp;" - "&amp;RawData!A2436,"")</f>
        <v/>
      </c>
      <c r="B2439" t="str">
        <f t="shared" ref="B2439:B2502" si="39">IF(A2439&lt;&gt;"",B2438+1,"")</f>
        <v/>
      </c>
    </row>
    <row r="2440" spans="1:2" x14ac:dyDescent="0.25">
      <c r="A2440" t="str">
        <f>IF(RawData!B2437&lt;&gt;"",RawData!B2437&amp;", "&amp;RawData!C2437&amp;" - "&amp;RawData!A2437,"")</f>
        <v/>
      </c>
      <c r="B2440" t="str">
        <f t="shared" si="39"/>
        <v/>
      </c>
    </row>
    <row r="2441" spans="1:2" x14ac:dyDescent="0.25">
      <c r="A2441" t="str">
        <f>IF(RawData!B2438&lt;&gt;"",RawData!B2438&amp;", "&amp;RawData!C2438&amp;" - "&amp;RawData!A2438,"")</f>
        <v/>
      </c>
      <c r="B2441" t="str">
        <f t="shared" si="39"/>
        <v/>
      </c>
    </row>
    <row r="2442" spans="1:2" x14ac:dyDescent="0.25">
      <c r="A2442" t="str">
        <f>IF(RawData!B2439&lt;&gt;"",RawData!B2439&amp;", "&amp;RawData!C2439&amp;" - "&amp;RawData!A2439,"")</f>
        <v/>
      </c>
      <c r="B2442" t="str">
        <f t="shared" si="39"/>
        <v/>
      </c>
    </row>
    <row r="2443" spans="1:2" x14ac:dyDescent="0.25">
      <c r="A2443" t="str">
        <f>IF(RawData!B2440&lt;&gt;"",RawData!B2440&amp;", "&amp;RawData!C2440&amp;" - "&amp;RawData!A2440,"")</f>
        <v/>
      </c>
      <c r="B2443" t="str">
        <f t="shared" si="39"/>
        <v/>
      </c>
    </row>
    <row r="2444" spans="1:2" x14ac:dyDescent="0.25">
      <c r="A2444" t="str">
        <f>IF(RawData!B2441&lt;&gt;"",RawData!B2441&amp;", "&amp;RawData!C2441&amp;" - "&amp;RawData!A2441,"")</f>
        <v/>
      </c>
      <c r="B2444" t="str">
        <f t="shared" si="39"/>
        <v/>
      </c>
    </row>
    <row r="2445" spans="1:2" x14ac:dyDescent="0.25">
      <c r="A2445" t="str">
        <f>IF(RawData!B2442&lt;&gt;"",RawData!B2442&amp;", "&amp;RawData!C2442&amp;" - "&amp;RawData!A2442,"")</f>
        <v/>
      </c>
      <c r="B2445" t="str">
        <f t="shared" si="39"/>
        <v/>
      </c>
    </row>
    <row r="2446" spans="1:2" x14ac:dyDescent="0.25">
      <c r="A2446" t="str">
        <f>IF(RawData!B2443&lt;&gt;"",RawData!B2443&amp;", "&amp;RawData!C2443&amp;" - "&amp;RawData!A2443,"")</f>
        <v/>
      </c>
      <c r="B2446" t="str">
        <f t="shared" si="39"/>
        <v/>
      </c>
    </row>
    <row r="2447" spans="1:2" x14ac:dyDescent="0.25">
      <c r="A2447" t="str">
        <f>IF(RawData!B2444&lt;&gt;"",RawData!B2444&amp;", "&amp;RawData!C2444&amp;" - "&amp;RawData!A2444,"")</f>
        <v/>
      </c>
      <c r="B2447" t="str">
        <f t="shared" si="39"/>
        <v/>
      </c>
    </row>
    <row r="2448" spans="1:2" x14ac:dyDescent="0.25">
      <c r="A2448" t="str">
        <f>IF(RawData!B2445&lt;&gt;"",RawData!B2445&amp;", "&amp;RawData!C2445&amp;" - "&amp;RawData!A2445,"")</f>
        <v/>
      </c>
      <c r="B2448" t="str">
        <f t="shared" si="39"/>
        <v/>
      </c>
    </row>
    <row r="2449" spans="1:2" x14ac:dyDescent="0.25">
      <c r="A2449" t="str">
        <f>IF(RawData!B2446&lt;&gt;"",RawData!B2446&amp;", "&amp;RawData!C2446&amp;" - "&amp;RawData!A2446,"")</f>
        <v/>
      </c>
      <c r="B2449" t="str">
        <f t="shared" si="39"/>
        <v/>
      </c>
    </row>
    <row r="2450" spans="1:2" x14ac:dyDescent="0.25">
      <c r="A2450" t="str">
        <f>IF(RawData!B2447&lt;&gt;"",RawData!B2447&amp;", "&amp;RawData!C2447&amp;" - "&amp;RawData!A2447,"")</f>
        <v/>
      </c>
      <c r="B2450" t="str">
        <f t="shared" si="39"/>
        <v/>
      </c>
    </row>
    <row r="2451" spans="1:2" x14ac:dyDescent="0.25">
      <c r="A2451" t="str">
        <f>IF(RawData!B2448&lt;&gt;"",RawData!B2448&amp;", "&amp;RawData!C2448&amp;" - "&amp;RawData!A2448,"")</f>
        <v/>
      </c>
      <c r="B2451" t="str">
        <f t="shared" si="39"/>
        <v/>
      </c>
    </row>
    <row r="2452" spans="1:2" x14ac:dyDescent="0.25">
      <c r="A2452" t="str">
        <f>IF(RawData!B2449&lt;&gt;"",RawData!B2449&amp;", "&amp;RawData!C2449&amp;" - "&amp;RawData!A2449,"")</f>
        <v/>
      </c>
      <c r="B2452" t="str">
        <f t="shared" si="39"/>
        <v/>
      </c>
    </row>
    <row r="2453" spans="1:2" x14ac:dyDescent="0.25">
      <c r="A2453" t="str">
        <f>IF(RawData!B2450&lt;&gt;"",RawData!B2450&amp;", "&amp;RawData!C2450&amp;" - "&amp;RawData!A2450,"")</f>
        <v/>
      </c>
      <c r="B2453" t="str">
        <f t="shared" si="39"/>
        <v/>
      </c>
    </row>
    <row r="2454" spans="1:2" x14ac:dyDescent="0.25">
      <c r="A2454" t="str">
        <f>IF(RawData!B2451&lt;&gt;"",RawData!B2451&amp;", "&amp;RawData!C2451&amp;" - "&amp;RawData!A2451,"")</f>
        <v/>
      </c>
      <c r="B2454" t="str">
        <f t="shared" si="39"/>
        <v/>
      </c>
    </row>
    <row r="2455" spans="1:2" x14ac:dyDescent="0.25">
      <c r="A2455" t="str">
        <f>IF(RawData!B2452&lt;&gt;"",RawData!B2452&amp;", "&amp;RawData!C2452&amp;" - "&amp;RawData!A2452,"")</f>
        <v/>
      </c>
      <c r="B2455" t="str">
        <f t="shared" si="39"/>
        <v/>
      </c>
    </row>
    <row r="2456" spans="1:2" x14ac:dyDescent="0.25">
      <c r="A2456" t="str">
        <f>IF(RawData!B2453&lt;&gt;"",RawData!B2453&amp;", "&amp;RawData!C2453&amp;" - "&amp;RawData!A2453,"")</f>
        <v/>
      </c>
      <c r="B2456" t="str">
        <f t="shared" si="39"/>
        <v/>
      </c>
    </row>
    <row r="2457" spans="1:2" x14ac:dyDescent="0.25">
      <c r="A2457" t="str">
        <f>IF(RawData!B2454&lt;&gt;"",RawData!B2454&amp;", "&amp;RawData!C2454&amp;" - "&amp;RawData!A2454,"")</f>
        <v/>
      </c>
      <c r="B2457" t="str">
        <f t="shared" si="39"/>
        <v/>
      </c>
    </row>
    <row r="2458" spans="1:2" x14ac:dyDescent="0.25">
      <c r="A2458" t="str">
        <f>IF(RawData!B2455&lt;&gt;"",RawData!B2455&amp;", "&amp;RawData!C2455&amp;" - "&amp;RawData!A2455,"")</f>
        <v/>
      </c>
      <c r="B2458" t="str">
        <f t="shared" si="39"/>
        <v/>
      </c>
    </row>
    <row r="2459" spans="1:2" x14ac:dyDescent="0.25">
      <c r="A2459" t="str">
        <f>IF(RawData!B2456&lt;&gt;"",RawData!B2456&amp;", "&amp;RawData!C2456&amp;" - "&amp;RawData!A2456,"")</f>
        <v/>
      </c>
      <c r="B2459" t="str">
        <f t="shared" si="39"/>
        <v/>
      </c>
    </row>
    <row r="2460" spans="1:2" x14ac:dyDescent="0.25">
      <c r="A2460" t="str">
        <f>IF(RawData!B2457&lt;&gt;"",RawData!B2457&amp;", "&amp;RawData!C2457&amp;" - "&amp;RawData!A2457,"")</f>
        <v/>
      </c>
      <c r="B2460" t="str">
        <f t="shared" si="39"/>
        <v/>
      </c>
    </row>
    <row r="2461" spans="1:2" x14ac:dyDescent="0.25">
      <c r="A2461" t="str">
        <f>IF(RawData!B2458&lt;&gt;"",RawData!B2458&amp;", "&amp;RawData!C2458&amp;" - "&amp;RawData!A2458,"")</f>
        <v/>
      </c>
      <c r="B2461" t="str">
        <f t="shared" si="39"/>
        <v/>
      </c>
    </row>
    <row r="2462" spans="1:2" x14ac:dyDescent="0.25">
      <c r="A2462" t="str">
        <f>IF(RawData!B2459&lt;&gt;"",RawData!B2459&amp;", "&amp;RawData!C2459&amp;" - "&amp;RawData!A2459,"")</f>
        <v/>
      </c>
      <c r="B2462" t="str">
        <f t="shared" si="39"/>
        <v/>
      </c>
    </row>
    <row r="2463" spans="1:2" x14ac:dyDescent="0.25">
      <c r="A2463" t="str">
        <f>IF(RawData!B2460&lt;&gt;"",RawData!B2460&amp;", "&amp;RawData!C2460&amp;" - "&amp;RawData!A2460,"")</f>
        <v/>
      </c>
      <c r="B2463" t="str">
        <f t="shared" si="39"/>
        <v/>
      </c>
    </row>
    <row r="2464" spans="1:2" x14ac:dyDescent="0.25">
      <c r="A2464" t="str">
        <f>IF(RawData!B2461&lt;&gt;"",RawData!B2461&amp;", "&amp;RawData!C2461&amp;" - "&amp;RawData!A2461,"")</f>
        <v/>
      </c>
      <c r="B2464" t="str">
        <f t="shared" si="39"/>
        <v/>
      </c>
    </row>
    <row r="2465" spans="1:2" x14ac:dyDescent="0.25">
      <c r="A2465" t="str">
        <f>IF(RawData!B2462&lt;&gt;"",RawData!B2462&amp;", "&amp;RawData!C2462&amp;" - "&amp;RawData!A2462,"")</f>
        <v/>
      </c>
      <c r="B2465" t="str">
        <f t="shared" si="39"/>
        <v/>
      </c>
    </row>
    <row r="2466" spans="1:2" x14ac:dyDescent="0.25">
      <c r="A2466" t="str">
        <f>IF(RawData!B2463&lt;&gt;"",RawData!B2463&amp;", "&amp;RawData!C2463&amp;" - "&amp;RawData!A2463,"")</f>
        <v/>
      </c>
      <c r="B2466" t="str">
        <f t="shared" si="39"/>
        <v/>
      </c>
    </row>
    <row r="2467" spans="1:2" x14ac:dyDescent="0.25">
      <c r="A2467" t="str">
        <f>IF(RawData!B2464&lt;&gt;"",RawData!B2464&amp;", "&amp;RawData!C2464&amp;" - "&amp;RawData!A2464,"")</f>
        <v/>
      </c>
      <c r="B2467" t="str">
        <f t="shared" si="39"/>
        <v/>
      </c>
    </row>
    <row r="2468" spans="1:2" x14ac:dyDescent="0.25">
      <c r="A2468" t="str">
        <f>IF(RawData!B2465&lt;&gt;"",RawData!B2465&amp;", "&amp;RawData!C2465&amp;" - "&amp;RawData!A2465,"")</f>
        <v/>
      </c>
      <c r="B2468" t="str">
        <f t="shared" si="39"/>
        <v/>
      </c>
    </row>
    <row r="2469" spans="1:2" x14ac:dyDescent="0.25">
      <c r="A2469" t="str">
        <f>IF(RawData!B2466&lt;&gt;"",RawData!B2466&amp;", "&amp;RawData!C2466&amp;" - "&amp;RawData!A2466,"")</f>
        <v/>
      </c>
      <c r="B2469" t="str">
        <f t="shared" si="39"/>
        <v/>
      </c>
    </row>
    <row r="2470" spans="1:2" x14ac:dyDescent="0.25">
      <c r="A2470" t="str">
        <f>IF(RawData!B2467&lt;&gt;"",RawData!B2467&amp;", "&amp;RawData!C2467&amp;" - "&amp;RawData!A2467,"")</f>
        <v/>
      </c>
      <c r="B2470" t="str">
        <f t="shared" si="39"/>
        <v/>
      </c>
    </row>
    <row r="2471" spans="1:2" x14ac:dyDescent="0.25">
      <c r="A2471" t="str">
        <f>IF(RawData!B2468&lt;&gt;"",RawData!B2468&amp;", "&amp;RawData!C2468&amp;" - "&amp;RawData!A2468,"")</f>
        <v/>
      </c>
      <c r="B2471" t="str">
        <f t="shared" si="39"/>
        <v/>
      </c>
    </row>
    <row r="2472" spans="1:2" x14ac:dyDescent="0.25">
      <c r="A2472" t="str">
        <f>IF(RawData!B2469&lt;&gt;"",RawData!B2469&amp;", "&amp;RawData!C2469&amp;" - "&amp;RawData!A2469,"")</f>
        <v/>
      </c>
      <c r="B2472" t="str">
        <f t="shared" si="39"/>
        <v/>
      </c>
    </row>
    <row r="2473" spans="1:2" x14ac:dyDescent="0.25">
      <c r="A2473" t="str">
        <f>IF(RawData!B2470&lt;&gt;"",RawData!B2470&amp;", "&amp;RawData!C2470&amp;" - "&amp;RawData!A2470,"")</f>
        <v/>
      </c>
      <c r="B2473" t="str">
        <f t="shared" si="39"/>
        <v/>
      </c>
    </row>
    <row r="2474" spans="1:2" x14ac:dyDescent="0.25">
      <c r="A2474" t="str">
        <f>IF(RawData!B2471&lt;&gt;"",RawData!B2471&amp;", "&amp;RawData!C2471&amp;" - "&amp;RawData!A2471,"")</f>
        <v/>
      </c>
      <c r="B2474" t="str">
        <f t="shared" si="39"/>
        <v/>
      </c>
    </row>
    <row r="2475" spans="1:2" x14ac:dyDescent="0.25">
      <c r="A2475" t="str">
        <f>IF(RawData!B2472&lt;&gt;"",RawData!B2472&amp;", "&amp;RawData!C2472&amp;" - "&amp;RawData!A2472,"")</f>
        <v/>
      </c>
      <c r="B2475" t="str">
        <f t="shared" si="39"/>
        <v/>
      </c>
    </row>
    <row r="2476" spans="1:2" x14ac:dyDescent="0.25">
      <c r="A2476" t="str">
        <f>IF(RawData!B2473&lt;&gt;"",RawData!B2473&amp;", "&amp;RawData!C2473&amp;" - "&amp;RawData!A2473,"")</f>
        <v/>
      </c>
      <c r="B2476" t="str">
        <f t="shared" si="39"/>
        <v/>
      </c>
    </row>
    <row r="2477" spans="1:2" x14ac:dyDescent="0.25">
      <c r="A2477" t="str">
        <f>IF(RawData!B2474&lt;&gt;"",RawData!B2474&amp;", "&amp;RawData!C2474&amp;" - "&amp;RawData!A2474,"")</f>
        <v/>
      </c>
      <c r="B2477" t="str">
        <f t="shared" si="39"/>
        <v/>
      </c>
    </row>
    <row r="2478" spans="1:2" x14ac:dyDescent="0.25">
      <c r="A2478" t="str">
        <f>IF(RawData!B2475&lt;&gt;"",RawData!B2475&amp;", "&amp;RawData!C2475&amp;" - "&amp;RawData!A2475,"")</f>
        <v/>
      </c>
      <c r="B2478" t="str">
        <f t="shared" si="39"/>
        <v/>
      </c>
    </row>
    <row r="2479" spans="1:2" x14ac:dyDescent="0.25">
      <c r="A2479" t="str">
        <f>IF(RawData!B2476&lt;&gt;"",RawData!B2476&amp;", "&amp;RawData!C2476&amp;" - "&amp;RawData!A2476,"")</f>
        <v/>
      </c>
      <c r="B2479" t="str">
        <f t="shared" si="39"/>
        <v/>
      </c>
    </row>
    <row r="2480" spans="1:2" x14ac:dyDescent="0.25">
      <c r="A2480" t="str">
        <f>IF(RawData!B2477&lt;&gt;"",RawData!B2477&amp;", "&amp;RawData!C2477&amp;" - "&amp;RawData!A2477,"")</f>
        <v/>
      </c>
      <c r="B2480" t="str">
        <f t="shared" si="39"/>
        <v/>
      </c>
    </row>
    <row r="2481" spans="1:2" x14ac:dyDescent="0.25">
      <c r="A2481" t="str">
        <f>IF(RawData!B2478&lt;&gt;"",RawData!B2478&amp;", "&amp;RawData!C2478&amp;" - "&amp;RawData!A2478,"")</f>
        <v/>
      </c>
      <c r="B2481" t="str">
        <f t="shared" si="39"/>
        <v/>
      </c>
    </row>
    <row r="2482" spans="1:2" x14ac:dyDescent="0.25">
      <c r="A2482" t="str">
        <f>IF(RawData!B2479&lt;&gt;"",RawData!B2479&amp;", "&amp;RawData!C2479&amp;" - "&amp;RawData!A2479,"")</f>
        <v/>
      </c>
      <c r="B2482" t="str">
        <f t="shared" si="39"/>
        <v/>
      </c>
    </row>
    <row r="2483" spans="1:2" x14ac:dyDescent="0.25">
      <c r="A2483" t="str">
        <f>IF(RawData!B2480&lt;&gt;"",RawData!B2480&amp;", "&amp;RawData!C2480&amp;" - "&amp;RawData!A2480,"")</f>
        <v/>
      </c>
      <c r="B2483" t="str">
        <f t="shared" si="39"/>
        <v/>
      </c>
    </row>
    <row r="2484" spans="1:2" x14ac:dyDescent="0.25">
      <c r="A2484" t="str">
        <f>IF(RawData!B2481&lt;&gt;"",RawData!B2481&amp;", "&amp;RawData!C2481&amp;" - "&amp;RawData!A2481,"")</f>
        <v/>
      </c>
      <c r="B2484" t="str">
        <f t="shared" si="39"/>
        <v/>
      </c>
    </row>
    <row r="2485" spans="1:2" x14ac:dyDescent="0.25">
      <c r="A2485" t="str">
        <f>IF(RawData!B2482&lt;&gt;"",RawData!B2482&amp;", "&amp;RawData!C2482&amp;" - "&amp;RawData!A2482,"")</f>
        <v/>
      </c>
      <c r="B2485" t="str">
        <f t="shared" si="39"/>
        <v/>
      </c>
    </row>
    <row r="2486" spans="1:2" x14ac:dyDescent="0.25">
      <c r="A2486" t="str">
        <f>IF(RawData!B2483&lt;&gt;"",RawData!B2483&amp;", "&amp;RawData!C2483&amp;" - "&amp;RawData!A2483,"")</f>
        <v/>
      </c>
      <c r="B2486" t="str">
        <f t="shared" si="39"/>
        <v/>
      </c>
    </row>
    <row r="2487" spans="1:2" x14ac:dyDescent="0.25">
      <c r="A2487" t="str">
        <f>IF(RawData!B2484&lt;&gt;"",RawData!B2484&amp;", "&amp;RawData!C2484&amp;" - "&amp;RawData!A2484,"")</f>
        <v/>
      </c>
      <c r="B2487" t="str">
        <f t="shared" si="39"/>
        <v/>
      </c>
    </row>
    <row r="2488" spans="1:2" x14ac:dyDescent="0.25">
      <c r="A2488" t="str">
        <f>IF(RawData!B2485&lt;&gt;"",RawData!B2485&amp;", "&amp;RawData!C2485&amp;" - "&amp;RawData!A2485,"")</f>
        <v/>
      </c>
      <c r="B2488" t="str">
        <f t="shared" si="39"/>
        <v/>
      </c>
    </row>
    <row r="2489" spans="1:2" x14ac:dyDescent="0.25">
      <c r="A2489" t="str">
        <f>IF(RawData!B2486&lt;&gt;"",RawData!B2486&amp;", "&amp;RawData!C2486&amp;" - "&amp;RawData!A2486,"")</f>
        <v/>
      </c>
      <c r="B2489" t="str">
        <f t="shared" si="39"/>
        <v/>
      </c>
    </row>
    <row r="2490" spans="1:2" x14ac:dyDescent="0.25">
      <c r="A2490" t="str">
        <f>IF(RawData!B2487&lt;&gt;"",RawData!B2487&amp;", "&amp;RawData!C2487&amp;" - "&amp;RawData!A2487,"")</f>
        <v/>
      </c>
      <c r="B2490" t="str">
        <f t="shared" si="39"/>
        <v/>
      </c>
    </row>
    <row r="2491" spans="1:2" x14ac:dyDescent="0.25">
      <c r="A2491" t="str">
        <f>IF(RawData!B2488&lt;&gt;"",RawData!B2488&amp;", "&amp;RawData!C2488&amp;" - "&amp;RawData!A2488,"")</f>
        <v/>
      </c>
      <c r="B2491" t="str">
        <f t="shared" si="39"/>
        <v/>
      </c>
    </row>
    <row r="2492" spans="1:2" x14ac:dyDescent="0.25">
      <c r="A2492" t="str">
        <f>IF(RawData!B2489&lt;&gt;"",RawData!B2489&amp;", "&amp;RawData!C2489&amp;" - "&amp;RawData!A2489,"")</f>
        <v/>
      </c>
      <c r="B2492" t="str">
        <f t="shared" si="39"/>
        <v/>
      </c>
    </row>
    <row r="2493" spans="1:2" x14ac:dyDescent="0.25">
      <c r="A2493" t="str">
        <f>IF(RawData!B2490&lt;&gt;"",RawData!B2490&amp;", "&amp;RawData!C2490&amp;" - "&amp;RawData!A2490,"")</f>
        <v/>
      </c>
      <c r="B2493" t="str">
        <f t="shared" si="39"/>
        <v/>
      </c>
    </row>
    <row r="2494" spans="1:2" x14ac:dyDescent="0.25">
      <c r="A2494" t="str">
        <f>IF(RawData!B2491&lt;&gt;"",RawData!B2491&amp;", "&amp;RawData!C2491&amp;" - "&amp;RawData!A2491,"")</f>
        <v/>
      </c>
      <c r="B2494" t="str">
        <f t="shared" si="39"/>
        <v/>
      </c>
    </row>
    <row r="2495" spans="1:2" x14ac:dyDescent="0.25">
      <c r="A2495" t="str">
        <f>IF(RawData!B2492&lt;&gt;"",RawData!B2492&amp;", "&amp;RawData!C2492&amp;" - "&amp;RawData!A2492,"")</f>
        <v/>
      </c>
      <c r="B2495" t="str">
        <f t="shared" si="39"/>
        <v/>
      </c>
    </row>
    <row r="2496" spans="1:2" x14ac:dyDescent="0.25">
      <c r="A2496" t="str">
        <f>IF(RawData!B2493&lt;&gt;"",RawData!B2493&amp;", "&amp;RawData!C2493&amp;" - "&amp;RawData!A2493,"")</f>
        <v/>
      </c>
      <c r="B2496" t="str">
        <f t="shared" si="39"/>
        <v/>
      </c>
    </row>
    <row r="2497" spans="1:2" x14ac:dyDescent="0.25">
      <c r="A2497" t="str">
        <f>IF(RawData!B2494&lt;&gt;"",RawData!B2494&amp;", "&amp;RawData!C2494&amp;" - "&amp;RawData!A2494,"")</f>
        <v/>
      </c>
      <c r="B2497" t="str">
        <f t="shared" si="39"/>
        <v/>
      </c>
    </row>
    <row r="2498" spans="1:2" x14ac:dyDescent="0.25">
      <c r="A2498" t="str">
        <f>IF(RawData!B2495&lt;&gt;"",RawData!B2495&amp;", "&amp;RawData!C2495&amp;" - "&amp;RawData!A2495,"")</f>
        <v/>
      </c>
      <c r="B2498" t="str">
        <f t="shared" si="39"/>
        <v/>
      </c>
    </row>
    <row r="2499" spans="1:2" x14ac:dyDescent="0.25">
      <c r="A2499" t="str">
        <f>IF(RawData!B2496&lt;&gt;"",RawData!B2496&amp;", "&amp;RawData!C2496&amp;" - "&amp;RawData!A2496,"")</f>
        <v/>
      </c>
      <c r="B2499" t="str">
        <f t="shared" si="39"/>
        <v/>
      </c>
    </row>
    <row r="2500" spans="1:2" x14ac:dyDescent="0.25">
      <c r="A2500" t="str">
        <f>IF(RawData!B2497&lt;&gt;"",RawData!B2497&amp;", "&amp;RawData!C2497&amp;" - "&amp;RawData!A2497,"")</f>
        <v/>
      </c>
      <c r="B2500" t="str">
        <f t="shared" si="39"/>
        <v/>
      </c>
    </row>
    <row r="2501" spans="1:2" x14ac:dyDescent="0.25">
      <c r="A2501" t="str">
        <f>IF(RawData!B2498&lt;&gt;"",RawData!B2498&amp;", "&amp;RawData!C2498&amp;" - "&amp;RawData!A2498,"")</f>
        <v/>
      </c>
      <c r="B2501" t="str">
        <f t="shared" si="39"/>
        <v/>
      </c>
    </row>
    <row r="2502" spans="1:2" x14ac:dyDescent="0.25">
      <c r="A2502" t="str">
        <f>IF(RawData!B2499&lt;&gt;"",RawData!B2499&amp;", "&amp;RawData!C2499&amp;" - "&amp;RawData!A2499,"")</f>
        <v/>
      </c>
      <c r="B2502" t="str">
        <f t="shared" si="39"/>
        <v/>
      </c>
    </row>
    <row r="2503" spans="1:2" x14ac:dyDescent="0.25">
      <c r="A2503" t="str">
        <f>IF(RawData!B2500&lt;&gt;"",RawData!B2500&amp;", "&amp;RawData!C2500&amp;" - "&amp;RawData!A2500,"")</f>
        <v/>
      </c>
      <c r="B2503" t="str">
        <f t="shared" ref="B2503:B2566" si="40">IF(A2503&lt;&gt;"",B2502+1,"")</f>
        <v/>
      </c>
    </row>
    <row r="2504" spans="1:2" x14ac:dyDescent="0.25">
      <c r="A2504" t="str">
        <f>IF(RawData!B2501&lt;&gt;"",RawData!B2501&amp;", "&amp;RawData!C2501&amp;" - "&amp;RawData!A2501,"")</f>
        <v/>
      </c>
      <c r="B2504" t="str">
        <f t="shared" si="40"/>
        <v/>
      </c>
    </row>
    <row r="2505" spans="1:2" x14ac:dyDescent="0.25">
      <c r="A2505" t="str">
        <f>IF(RawData!B2502&lt;&gt;"",RawData!B2502&amp;", "&amp;RawData!C2502&amp;" - "&amp;RawData!A2502,"")</f>
        <v/>
      </c>
      <c r="B2505" t="str">
        <f t="shared" si="40"/>
        <v/>
      </c>
    </row>
    <row r="2506" spans="1:2" x14ac:dyDescent="0.25">
      <c r="A2506" t="str">
        <f>IF(RawData!B2503&lt;&gt;"",RawData!B2503&amp;", "&amp;RawData!C2503&amp;" - "&amp;RawData!A2503,"")</f>
        <v/>
      </c>
      <c r="B2506" t="str">
        <f t="shared" si="40"/>
        <v/>
      </c>
    </row>
    <row r="2507" spans="1:2" x14ac:dyDescent="0.25">
      <c r="A2507" t="str">
        <f>IF(RawData!B2504&lt;&gt;"",RawData!B2504&amp;", "&amp;RawData!C2504&amp;" - "&amp;RawData!A2504,"")</f>
        <v/>
      </c>
      <c r="B2507" t="str">
        <f t="shared" si="40"/>
        <v/>
      </c>
    </row>
    <row r="2508" spans="1:2" x14ac:dyDescent="0.25">
      <c r="A2508" t="str">
        <f>IF(RawData!B2505&lt;&gt;"",RawData!B2505&amp;", "&amp;RawData!C2505&amp;" - "&amp;RawData!A2505,"")</f>
        <v/>
      </c>
      <c r="B2508" t="str">
        <f t="shared" si="40"/>
        <v/>
      </c>
    </row>
    <row r="2509" spans="1:2" x14ac:dyDescent="0.25">
      <c r="A2509" t="str">
        <f>IF(RawData!B2506&lt;&gt;"",RawData!B2506&amp;", "&amp;RawData!C2506&amp;" - "&amp;RawData!A2506,"")</f>
        <v/>
      </c>
      <c r="B2509" t="str">
        <f t="shared" si="40"/>
        <v/>
      </c>
    </row>
    <row r="2510" spans="1:2" x14ac:dyDescent="0.25">
      <c r="A2510" t="str">
        <f>IF(RawData!B2507&lt;&gt;"",RawData!B2507&amp;", "&amp;RawData!C2507&amp;" - "&amp;RawData!A2507,"")</f>
        <v/>
      </c>
      <c r="B2510" t="str">
        <f t="shared" si="40"/>
        <v/>
      </c>
    </row>
    <row r="2511" spans="1:2" x14ac:dyDescent="0.25">
      <c r="A2511" t="str">
        <f>IF(RawData!B2508&lt;&gt;"",RawData!B2508&amp;", "&amp;RawData!C2508&amp;" - "&amp;RawData!A2508,"")</f>
        <v/>
      </c>
      <c r="B2511" t="str">
        <f t="shared" si="40"/>
        <v/>
      </c>
    </row>
    <row r="2512" spans="1:2" x14ac:dyDescent="0.25">
      <c r="A2512" t="str">
        <f>IF(RawData!B2509&lt;&gt;"",RawData!B2509&amp;", "&amp;RawData!C2509&amp;" - "&amp;RawData!A2509,"")</f>
        <v/>
      </c>
      <c r="B2512" t="str">
        <f t="shared" si="40"/>
        <v/>
      </c>
    </row>
    <row r="2513" spans="1:2" x14ac:dyDescent="0.25">
      <c r="A2513" t="str">
        <f>IF(RawData!B2510&lt;&gt;"",RawData!B2510&amp;", "&amp;RawData!C2510&amp;" - "&amp;RawData!A2510,"")</f>
        <v/>
      </c>
      <c r="B2513" t="str">
        <f t="shared" si="40"/>
        <v/>
      </c>
    </row>
    <row r="2514" spans="1:2" x14ac:dyDescent="0.25">
      <c r="A2514" t="str">
        <f>IF(RawData!B2511&lt;&gt;"",RawData!B2511&amp;", "&amp;RawData!C2511&amp;" - "&amp;RawData!A2511,"")</f>
        <v/>
      </c>
      <c r="B2514" t="str">
        <f t="shared" si="40"/>
        <v/>
      </c>
    </row>
    <row r="2515" spans="1:2" x14ac:dyDescent="0.25">
      <c r="A2515" t="str">
        <f>IF(RawData!B2512&lt;&gt;"",RawData!B2512&amp;", "&amp;RawData!C2512&amp;" - "&amp;RawData!A2512,"")</f>
        <v/>
      </c>
      <c r="B2515" t="str">
        <f t="shared" si="40"/>
        <v/>
      </c>
    </row>
    <row r="2516" spans="1:2" x14ac:dyDescent="0.25">
      <c r="A2516" t="str">
        <f>IF(RawData!B2513&lt;&gt;"",RawData!B2513&amp;", "&amp;RawData!C2513&amp;" - "&amp;RawData!A2513,"")</f>
        <v/>
      </c>
      <c r="B2516" t="str">
        <f t="shared" si="40"/>
        <v/>
      </c>
    </row>
    <row r="2517" spans="1:2" x14ac:dyDescent="0.25">
      <c r="A2517" t="str">
        <f>IF(RawData!B2514&lt;&gt;"",RawData!B2514&amp;", "&amp;RawData!C2514&amp;" - "&amp;RawData!A2514,"")</f>
        <v/>
      </c>
      <c r="B2517" t="str">
        <f t="shared" si="40"/>
        <v/>
      </c>
    </row>
    <row r="2518" spans="1:2" x14ac:dyDescent="0.25">
      <c r="A2518" t="str">
        <f>IF(RawData!B2515&lt;&gt;"",RawData!B2515&amp;", "&amp;RawData!C2515&amp;" - "&amp;RawData!A2515,"")</f>
        <v/>
      </c>
      <c r="B2518" t="str">
        <f t="shared" si="40"/>
        <v/>
      </c>
    </row>
    <row r="2519" spans="1:2" x14ac:dyDescent="0.25">
      <c r="A2519" t="str">
        <f>IF(RawData!B2516&lt;&gt;"",RawData!B2516&amp;", "&amp;RawData!C2516&amp;" - "&amp;RawData!A2516,"")</f>
        <v/>
      </c>
      <c r="B2519" t="str">
        <f t="shared" si="40"/>
        <v/>
      </c>
    </row>
    <row r="2520" spans="1:2" x14ac:dyDescent="0.25">
      <c r="A2520" t="str">
        <f>IF(RawData!B2517&lt;&gt;"",RawData!B2517&amp;", "&amp;RawData!C2517&amp;" - "&amp;RawData!A2517,"")</f>
        <v/>
      </c>
      <c r="B2520" t="str">
        <f t="shared" si="40"/>
        <v/>
      </c>
    </row>
    <row r="2521" spans="1:2" x14ac:dyDescent="0.25">
      <c r="A2521" t="str">
        <f>IF(RawData!B2518&lt;&gt;"",RawData!B2518&amp;", "&amp;RawData!C2518&amp;" - "&amp;RawData!A2518,"")</f>
        <v/>
      </c>
      <c r="B2521" t="str">
        <f t="shared" si="40"/>
        <v/>
      </c>
    </row>
    <row r="2522" spans="1:2" x14ac:dyDescent="0.25">
      <c r="A2522" t="str">
        <f>IF(RawData!B2519&lt;&gt;"",RawData!B2519&amp;", "&amp;RawData!C2519&amp;" - "&amp;RawData!A2519,"")</f>
        <v/>
      </c>
      <c r="B2522" t="str">
        <f t="shared" si="40"/>
        <v/>
      </c>
    </row>
    <row r="2523" spans="1:2" x14ac:dyDescent="0.25">
      <c r="A2523" t="str">
        <f>IF(RawData!B2520&lt;&gt;"",RawData!B2520&amp;", "&amp;RawData!C2520&amp;" - "&amp;RawData!A2520,"")</f>
        <v/>
      </c>
      <c r="B2523" t="str">
        <f t="shared" si="40"/>
        <v/>
      </c>
    </row>
    <row r="2524" spans="1:2" x14ac:dyDescent="0.25">
      <c r="A2524" t="str">
        <f>IF(RawData!B2521&lt;&gt;"",RawData!B2521&amp;", "&amp;RawData!C2521&amp;" - "&amp;RawData!A2521,"")</f>
        <v/>
      </c>
      <c r="B2524" t="str">
        <f t="shared" si="40"/>
        <v/>
      </c>
    </row>
    <row r="2525" spans="1:2" x14ac:dyDescent="0.25">
      <c r="A2525" t="str">
        <f>IF(RawData!B2522&lt;&gt;"",RawData!B2522&amp;", "&amp;RawData!C2522&amp;" - "&amp;RawData!A2522,"")</f>
        <v/>
      </c>
      <c r="B2525" t="str">
        <f t="shared" si="40"/>
        <v/>
      </c>
    </row>
    <row r="2526" spans="1:2" x14ac:dyDescent="0.25">
      <c r="A2526" t="str">
        <f>IF(RawData!B2523&lt;&gt;"",RawData!B2523&amp;", "&amp;RawData!C2523&amp;" - "&amp;RawData!A2523,"")</f>
        <v/>
      </c>
      <c r="B2526" t="str">
        <f t="shared" si="40"/>
        <v/>
      </c>
    </row>
    <row r="2527" spans="1:2" x14ac:dyDescent="0.25">
      <c r="A2527" t="str">
        <f>IF(RawData!B2524&lt;&gt;"",RawData!B2524&amp;", "&amp;RawData!C2524&amp;" - "&amp;RawData!A2524,"")</f>
        <v/>
      </c>
      <c r="B2527" t="str">
        <f t="shared" si="40"/>
        <v/>
      </c>
    </row>
    <row r="2528" spans="1:2" x14ac:dyDescent="0.25">
      <c r="A2528" t="str">
        <f>IF(RawData!B2525&lt;&gt;"",RawData!B2525&amp;", "&amp;RawData!C2525&amp;" - "&amp;RawData!A2525,"")</f>
        <v/>
      </c>
      <c r="B2528" t="str">
        <f t="shared" si="40"/>
        <v/>
      </c>
    </row>
    <row r="2529" spans="1:2" x14ac:dyDescent="0.25">
      <c r="A2529" t="str">
        <f>IF(RawData!B2526&lt;&gt;"",RawData!B2526&amp;", "&amp;RawData!C2526&amp;" - "&amp;RawData!A2526,"")</f>
        <v/>
      </c>
      <c r="B2529" t="str">
        <f t="shared" si="40"/>
        <v/>
      </c>
    </row>
    <row r="2530" spans="1:2" x14ac:dyDescent="0.25">
      <c r="A2530" t="str">
        <f>IF(RawData!B2527&lt;&gt;"",RawData!B2527&amp;", "&amp;RawData!C2527&amp;" - "&amp;RawData!A2527,"")</f>
        <v/>
      </c>
      <c r="B2530" t="str">
        <f t="shared" si="40"/>
        <v/>
      </c>
    </row>
    <row r="2531" spans="1:2" x14ac:dyDescent="0.25">
      <c r="A2531" t="str">
        <f>IF(RawData!B2528&lt;&gt;"",RawData!B2528&amp;", "&amp;RawData!C2528&amp;" - "&amp;RawData!A2528,"")</f>
        <v/>
      </c>
      <c r="B2531" t="str">
        <f t="shared" si="40"/>
        <v/>
      </c>
    </row>
    <row r="2532" spans="1:2" x14ac:dyDescent="0.25">
      <c r="A2532" t="str">
        <f>IF(RawData!B2529&lt;&gt;"",RawData!B2529&amp;", "&amp;RawData!C2529&amp;" - "&amp;RawData!A2529,"")</f>
        <v/>
      </c>
      <c r="B2532" t="str">
        <f t="shared" si="40"/>
        <v/>
      </c>
    </row>
    <row r="2533" spans="1:2" x14ac:dyDescent="0.25">
      <c r="A2533" t="str">
        <f>IF(RawData!B2530&lt;&gt;"",RawData!B2530&amp;", "&amp;RawData!C2530&amp;" - "&amp;RawData!A2530,"")</f>
        <v/>
      </c>
      <c r="B2533" t="str">
        <f t="shared" si="40"/>
        <v/>
      </c>
    </row>
    <row r="2534" spans="1:2" x14ac:dyDescent="0.25">
      <c r="A2534" t="str">
        <f>IF(RawData!B2531&lt;&gt;"",RawData!B2531&amp;", "&amp;RawData!C2531&amp;" - "&amp;RawData!A2531,"")</f>
        <v/>
      </c>
      <c r="B2534" t="str">
        <f t="shared" si="40"/>
        <v/>
      </c>
    </row>
    <row r="2535" spans="1:2" x14ac:dyDescent="0.25">
      <c r="A2535" t="str">
        <f>IF(RawData!B2532&lt;&gt;"",RawData!B2532&amp;", "&amp;RawData!C2532&amp;" - "&amp;RawData!A2532,"")</f>
        <v/>
      </c>
      <c r="B2535" t="str">
        <f t="shared" si="40"/>
        <v/>
      </c>
    </row>
    <row r="2536" spans="1:2" x14ac:dyDescent="0.25">
      <c r="A2536" t="str">
        <f>IF(RawData!B2533&lt;&gt;"",RawData!B2533&amp;", "&amp;RawData!C2533&amp;" - "&amp;RawData!A2533,"")</f>
        <v/>
      </c>
      <c r="B2536" t="str">
        <f t="shared" si="40"/>
        <v/>
      </c>
    </row>
    <row r="2537" spans="1:2" x14ac:dyDescent="0.25">
      <c r="A2537" t="str">
        <f>IF(RawData!B2534&lt;&gt;"",RawData!B2534&amp;", "&amp;RawData!C2534&amp;" - "&amp;RawData!A2534,"")</f>
        <v/>
      </c>
      <c r="B2537" t="str">
        <f t="shared" si="40"/>
        <v/>
      </c>
    </row>
    <row r="2538" spans="1:2" x14ac:dyDescent="0.25">
      <c r="A2538" t="str">
        <f>IF(RawData!B2535&lt;&gt;"",RawData!B2535&amp;", "&amp;RawData!C2535&amp;" - "&amp;RawData!A2535,"")</f>
        <v/>
      </c>
      <c r="B2538" t="str">
        <f t="shared" si="40"/>
        <v/>
      </c>
    </row>
    <row r="2539" spans="1:2" x14ac:dyDescent="0.25">
      <c r="A2539" t="str">
        <f>IF(RawData!B2536&lt;&gt;"",RawData!B2536&amp;", "&amp;RawData!C2536&amp;" - "&amp;RawData!A2536,"")</f>
        <v/>
      </c>
      <c r="B2539" t="str">
        <f t="shared" si="40"/>
        <v/>
      </c>
    </row>
    <row r="2540" spans="1:2" x14ac:dyDescent="0.25">
      <c r="A2540" t="str">
        <f>IF(RawData!B2537&lt;&gt;"",RawData!B2537&amp;", "&amp;RawData!C2537&amp;" - "&amp;RawData!A2537,"")</f>
        <v/>
      </c>
      <c r="B2540" t="str">
        <f t="shared" si="40"/>
        <v/>
      </c>
    </row>
    <row r="2541" spans="1:2" x14ac:dyDescent="0.25">
      <c r="A2541" t="str">
        <f>IF(RawData!B2538&lt;&gt;"",RawData!B2538&amp;", "&amp;RawData!C2538&amp;" - "&amp;RawData!A2538,"")</f>
        <v/>
      </c>
      <c r="B2541" t="str">
        <f t="shared" si="40"/>
        <v/>
      </c>
    </row>
    <row r="2542" spans="1:2" x14ac:dyDescent="0.25">
      <c r="A2542" t="str">
        <f>IF(RawData!B2539&lt;&gt;"",RawData!B2539&amp;", "&amp;RawData!C2539&amp;" - "&amp;RawData!A2539,"")</f>
        <v/>
      </c>
      <c r="B2542" t="str">
        <f t="shared" si="40"/>
        <v/>
      </c>
    </row>
    <row r="2543" spans="1:2" x14ac:dyDescent="0.25">
      <c r="A2543" t="str">
        <f>IF(RawData!B2540&lt;&gt;"",RawData!B2540&amp;", "&amp;RawData!C2540&amp;" - "&amp;RawData!A2540,"")</f>
        <v/>
      </c>
      <c r="B2543" t="str">
        <f t="shared" si="40"/>
        <v/>
      </c>
    </row>
    <row r="2544" spans="1:2" x14ac:dyDescent="0.25">
      <c r="A2544" t="str">
        <f>IF(RawData!B2541&lt;&gt;"",RawData!B2541&amp;", "&amp;RawData!C2541&amp;" - "&amp;RawData!A2541,"")</f>
        <v/>
      </c>
      <c r="B2544" t="str">
        <f t="shared" si="40"/>
        <v/>
      </c>
    </row>
    <row r="2545" spans="1:2" x14ac:dyDescent="0.25">
      <c r="A2545" t="str">
        <f>IF(RawData!B2542&lt;&gt;"",RawData!B2542&amp;", "&amp;RawData!C2542&amp;" - "&amp;RawData!A2542,"")</f>
        <v/>
      </c>
      <c r="B2545" t="str">
        <f t="shared" si="40"/>
        <v/>
      </c>
    </row>
    <row r="2546" spans="1:2" x14ac:dyDescent="0.25">
      <c r="A2546" t="str">
        <f>IF(RawData!B2543&lt;&gt;"",RawData!B2543&amp;", "&amp;RawData!C2543&amp;" - "&amp;RawData!A2543,"")</f>
        <v/>
      </c>
      <c r="B2546" t="str">
        <f t="shared" si="40"/>
        <v/>
      </c>
    </row>
    <row r="2547" spans="1:2" x14ac:dyDescent="0.25">
      <c r="A2547" t="str">
        <f>IF(RawData!B2544&lt;&gt;"",RawData!B2544&amp;", "&amp;RawData!C2544&amp;" - "&amp;RawData!A2544,"")</f>
        <v/>
      </c>
      <c r="B2547" t="str">
        <f t="shared" si="40"/>
        <v/>
      </c>
    </row>
    <row r="2548" spans="1:2" x14ac:dyDescent="0.25">
      <c r="A2548" t="str">
        <f>IF(RawData!B2545&lt;&gt;"",RawData!B2545&amp;", "&amp;RawData!C2545&amp;" - "&amp;RawData!A2545,"")</f>
        <v/>
      </c>
      <c r="B2548" t="str">
        <f t="shared" si="40"/>
        <v/>
      </c>
    </row>
    <row r="2549" spans="1:2" x14ac:dyDescent="0.25">
      <c r="A2549" t="str">
        <f>IF(RawData!B2546&lt;&gt;"",RawData!B2546&amp;", "&amp;RawData!C2546&amp;" - "&amp;RawData!A2546,"")</f>
        <v/>
      </c>
      <c r="B2549" t="str">
        <f t="shared" si="40"/>
        <v/>
      </c>
    </row>
    <row r="2550" spans="1:2" x14ac:dyDescent="0.25">
      <c r="A2550" t="str">
        <f>IF(RawData!B2547&lt;&gt;"",RawData!B2547&amp;", "&amp;RawData!C2547&amp;" - "&amp;RawData!A2547,"")</f>
        <v/>
      </c>
      <c r="B2550" t="str">
        <f t="shared" si="40"/>
        <v/>
      </c>
    </row>
    <row r="2551" spans="1:2" x14ac:dyDescent="0.25">
      <c r="A2551" t="str">
        <f>IF(RawData!B2548&lt;&gt;"",RawData!B2548&amp;", "&amp;RawData!C2548&amp;" - "&amp;RawData!A2548,"")</f>
        <v/>
      </c>
      <c r="B2551" t="str">
        <f t="shared" si="40"/>
        <v/>
      </c>
    </row>
    <row r="2552" spans="1:2" x14ac:dyDescent="0.25">
      <c r="A2552" t="str">
        <f>IF(RawData!B2549&lt;&gt;"",RawData!B2549&amp;", "&amp;RawData!C2549&amp;" - "&amp;RawData!A2549,"")</f>
        <v/>
      </c>
      <c r="B2552" t="str">
        <f t="shared" si="40"/>
        <v/>
      </c>
    </row>
    <row r="2553" spans="1:2" x14ac:dyDescent="0.25">
      <c r="A2553" t="str">
        <f>IF(RawData!B2550&lt;&gt;"",RawData!B2550&amp;", "&amp;RawData!C2550&amp;" - "&amp;RawData!A2550,"")</f>
        <v/>
      </c>
      <c r="B2553" t="str">
        <f t="shared" si="40"/>
        <v/>
      </c>
    </row>
    <row r="2554" spans="1:2" x14ac:dyDescent="0.25">
      <c r="A2554" t="str">
        <f>IF(RawData!B2551&lt;&gt;"",RawData!B2551&amp;", "&amp;RawData!C2551&amp;" - "&amp;RawData!A2551,"")</f>
        <v/>
      </c>
      <c r="B2554" t="str">
        <f t="shared" si="40"/>
        <v/>
      </c>
    </row>
    <row r="2555" spans="1:2" x14ac:dyDescent="0.25">
      <c r="A2555" t="str">
        <f>IF(RawData!B2552&lt;&gt;"",RawData!B2552&amp;", "&amp;RawData!C2552&amp;" - "&amp;RawData!A2552,"")</f>
        <v/>
      </c>
      <c r="B2555" t="str">
        <f t="shared" si="40"/>
        <v/>
      </c>
    </row>
    <row r="2556" spans="1:2" x14ac:dyDescent="0.25">
      <c r="A2556" t="str">
        <f>IF(RawData!B2553&lt;&gt;"",RawData!B2553&amp;", "&amp;RawData!C2553&amp;" - "&amp;RawData!A2553,"")</f>
        <v/>
      </c>
      <c r="B2556" t="str">
        <f t="shared" si="40"/>
        <v/>
      </c>
    </row>
    <row r="2557" spans="1:2" x14ac:dyDescent="0.25">
      <c r="A2557" t="str">
        <f>IF(RawData!B2554&lt;&gt;"",RawData!B2554&amp;", "&amp;RawData!C2554&amp;" - "&amp;RawData!A2554,"")</f>
        <v/>
      </c>
      <c r="B2557" t="str">
        <f t="shared" si="40"/>
        <v/>
      </c>
    </row>
    <row r="2558" spans="1:2" x14ac:dyDescent="0.25">
      <c r="A2558" t="str">
        <f>IF(RawData!B2555&lt;&gt;"",RawData!B2555&amp;", "&amp;RawData!C2555&amp;" - "&amp;RawData!A2555,"")</f>
        <v/>
      </c>
      <c r="B2558" t="str">
        <f t="shared" si="40"/>
        <v/>
      </c>
    </row>
    <row r="2559" spans="1:2" x14ac:dyDescent="0.25">
      <c r="A2559" t="str">
        <f>IF(RawData!B2556&lt;&gt;"",RawData!B2556&amp;", "&amp;RawData!C2556&amp;" - "&amp;RawData!A2556,"")</f>
        <v/>
      </c>
      <c r="B2559" t="str">
        <f t="shared" si="40"/>
        <v/>
      </c>
    </row>
    <row r="2560" spans="1:2" x14ac:dyDescent="0.25">
      <c r="A2560" t="str">
        <f>IF(RawData!B2557&lt;&gt;"",RawData!B2557&amp;", "&amp;RawData!C2557&amp;" - "&amp;RawData!A2557,"")</f>
        <v/>
      </c>
      <c r="B2560" t="str">
        <f t="shared" si="40"/>
        <v/>
      </c>
    </row>
    <row r="2561" spans="1:2" x14ac:dyDescent="0.25">
      <c r="A2561" t="str">
        <f>IF(RawData!B2558&lt;&gt;"",RawData!B2558&amp;", "&amp;RawData!C2558&amp;" - "&amp;RawData!A2558,"")</f>
        <v/>
      </c>
      <c r="B2561" t="str">
        <f t="shared" si="40"/>
        <v/>
      </c>
    </row>
    <row r="2562" spans="1:2" x14ac:dyDescent="0.25">
      <c r="A2562" t="str">
        <f>IF(RawData!B2559&lt;&gt;"",RawData!B2559&amp;", "&amp;RawData!C2559&amp;" - "&amp;RawData!A2559,"")</f>
        <v/>
      </c>
      <c r="B2562" t="str">
        <f t="shared" si="40"/>
        <v/>
      </c>
    </row>
    <row r="2563" spans="1:2" x14ac:dyDescent="0.25">
      <c r="A2563" t="str">
        <f>IF(RawData!B2560&lt;&gt;"",RawData!B2560&amp;", "&amp;RawData!C2560&amp;" - "&amp;RawData!A2560,"")</f>
        <v/>
      </c>
      <c r="B2563" t="str">
        <f t="shared" si="40"/>
        <v/>
      </c>
    </row>
    <row r="2564" spans="1:2" x14ac:dyDescent="0.25">
      <c r="A2564" t="str">
        <f>IF(RawData!B2561&lt;&gt;"",RawData!B2561&amp;", "&amp;RawData!C2561&amp;" - "&amp;RawData!A2561,"")</f>
        <v/>
      </c>
      <c r="B2564" t="str">
        <f t="shared" si="40"/>
        <v/>
      </c>
    </row>
    <row r="2565" spans="1:2" x14ac:dyDescent="0.25">
      <c r="A2565" t="str">
        <f>IF(RawData!B2562&lt;&gt;"",RawData!B2562&amp;", "&amp;RawData!C2562&amp;" - "&amp;RawData!A2562,"")</f>
        <v/>
      </c>
      <c r="B2565" t="str">
        <f t="shared" si="40"/>
        <v/>
      </c>
    </row>
    <row r="2566" spans="1:2" x14ac:dyDescent="0.25">
      <c r="A2566" t="str">
        <f>IF(RawData!B2563&lt;&gt;"",RawData!B2563&amp;", "&amp;RawData!C2563&amp;" - "&amp;RawData!A2563,"")</f>
        <v/>
      </c>
      <c r="B2566" t="str">
        <f t="shared" si="40"/>
        <v/>
      </c>
    </row>
    <row r="2567" spans="1:2" x14ac:dyDescent="0.25">
      <c r="A2567" t="str">
        <f>IF(RawData!B2564&lt;&gt;"",RawData!B2564&amp;", "&amp;RawData!C2564&amp;" - "&amp;RawData!A2564,"")</f>
        <v/>
      </c>
      <c r="B2567" t="str">
        <f t="shared" ref="B2567:B2630" si="41">IF(A2567&lt;&gt;"",B2566+1,"")</f>
        <v/>
      </c>
    </row>
    <row r="2568" spans="1:2" x14ac:dyDescent="0.25">
      <c r="A2568" t="str">
        <f>IF(RawData!B2565&lt;&gt;"",RawData!B2565&amp;", "&amp;RawData!C2565&amp;" - "&amp;RawData!A2565,"")</f>
        <v/>
      </c>
      <c r="B2568" t="str">
        <f t="shared" si="41"/>
        <v/>
      </c>
    </row>
    <row r="2569" spans="1:2" x14ac:dyDescent="0.25">
      <c r="A2569" t="str">
        <f>IF(RawData!B2566&lt;&gt;"",RawData!B2566&amp;", "&amp;RawData!C2566&amp;" - "&amp;RawData!A2566,"")</f>
        <v/>
      </c>
      <c r="B2569" t="str">
        <f t="shared" si="41"/>
        <v/>
      </c>
    </row>
    <row r="2570" spans="1:2" x14ac:dyDescent="0.25">
      <c r="A2570" t="str">
        <f>IF(RawData!B2567&lt;&gt;"",RawData!B2567&amp;", "&amp;RawData!C2567&amp;" - "&amp;RawData!A2567,"")</f>
        <v/>
      </c>
      <c r="B2570" t="str">
        <f t="shared" si="41"/>
        <v/>
      </c>
    </row>
    <row r="2571" spans="1:2" x14ac:dyDescent="0.25">
      <c r="A2571" t="str">
        <f>IF(RawData!B2568&lt;&gt;"",RawData!B2568&amp;", "&amp;RawData!C2568&amp;" - "&amp;RawData!A2568,"")</f>
        <v/>
      </c>
      <c r="B2571" t="str">
        <f t="shared" si="41"/>
        <v/>
      </c>
    </row>
    <row r="2572" spans="1:2" x14ac:dyDescent="0.25">
      <c r="A2572" t="str">
        <f>IF(RawData!B2569&lt;&gt;"",RawData!B2569&amp;", "&amp;RawData!C2569&amp;" - "&amp;RawData!A2569,"")</f>
        <v/>
      </c>
      <c r="B2572" t="str">
        <f t="shared" si="41"/>
        <v/>
      </c>
    </row>
    <row r="2573" spans="1:2" x14ac:dyDescent="0.25">
      <c r="A2573" t="str">
        <f>IF(RawData!B2570&lt;&gt;"",RawData!B2570&amp;", "&amp;RawData!C2570&amp;" - "&amp;RawData!A2570,"")</f>
        <v/>
      </c>
      <c r="B2573" t="str">
        <f t="shared" si="41"/>
        <v/>
      </c>
    </row>
    <row r="2574" spans="1:2" x14ac:dyDescent="0.25">
      <c r="A2574" t="str">
        <f>IF(RawData!B2571&lt;&gt;"",RawData!B2571&amp;", "&amp;RawData!C2571&amp;" - "&amp;RawData!A2571,"")</f>
        <v/>
      </c>
      <c r="B2574" t="str">
        <f t="shared" si="41"/>
        <v/>
      </c>
    </row>
    <row r="2575" spans="1:2" x14ac:dyDescent="0.25">
      <c r="A2575" t="str">
        <f>IF(RawData!B2572&lt;&gt;"",RawData!B2572&amp;", "&amp;RawData!C2572&amp;" - "&amp;RawData!A2572,"")</f>
        <v/>
      </c>
      <c r="B2575" t="str">
        <f t="shared" si="41"/>
        <v/>
      </c>
    </row>
    <row r="2576" spans="1:2" x14ac:dyDescent="0.25">
      <c r="A2576" t="str">
        <f>IF(RawData!B2573&lt;&gt;"",RawData!B2573&amp;", "&amp;RawData!C2573&amp;" - "&amp;RawData!A2573,"")</f>
        <v/>
      </c>
      <c r="B2576" t="str">
        <f t="shared" si="41"/>
        <v/>
      </c>
    </row>
    <row r="2577" spans="1:2" x14ac:dyDescent="0.25">
      <c r="A2577" t="str">
        <f>IF(RawData!B2574&lt;&gt;"",RawData!B2574&amp;", "&amp;RawData!C2574&amp;" - "&amp;RawData!A2574,"")</f>
        <v/>
      </c>
      <c r="B2577" t="str">
        <f t="shared" si="41"/>
        <v/>
      </c>
    </row>
    <row r="2578" spans="1:2" x14ac:dyDescent="0.25">
      <c r="A2578" t="str">
        <f>IF(RawData!B2575&lt;&gt;"",RawData!B2575&amp;", "&amp;RawData!C2575&amp;" - "&amp;RawData!A2575,"")</f>
        <v/>
      </c>
      <c r="B2578" t="str">
        <f t="shared" si="41"/>
        <v/>
      </c>
    </row>
    <row r="2579" spans="1:2" x14ac:dyDescent="0.25">
      <c r="A2579" t="str">
        <f>IF(RawData!B2576&lt;&gt;"",RawData!B2576&amp;", "&amp;RawData!C2576&amp;" - "&amp;RawData!A2576,"")</f>
        <v/>
      </c>
      <c r="B2579" t="str">
        <f t="shared" si="41"/>
        <v/>
      </c>
    </row>
    <row r="2580" spans="1:2" x14ac:dyDescent="0.25">
      <c r="A2580" t="str">
        <f>IF(RawData!B2577&lt;&gt;"",RawData!B2577&amp;", "&amp;RawData!C2577&amp;" - "&amp;RawData!A2577,"")</f>
        <v/>
      </c>
      <c r="B2580" t="str">
        <f t="shared" si="41"/>
        <v/>
      </c>
    </row>
    <row r="2581" spans="1:2" x14ac:dyDescent="0.25">
      <c r="A2581" t="str">
        <f>IF(RawData!B2578&lt;&gt;"",RawData!B2578&amp;", "&amp;RawData!C2578&amp;" - "&amp;RawData!A2578,"")</f>
        <v/>
      </c>
      <c r="B2581" t="str">
        <f t="shared" si="41"/>
        <v/>
      </c>
    </row>
    <row r="2582" spans="1:2" x14ac:dyDescent="0.25">
      <c r="A2582" t="str">
        <f>IF(RawData!B2579&lt;&gt;"",RawData!B2579&amp;", "&amp;RawData!C2579&amp;" - "&amp;RawData!A2579,"")</f>
        <v/>
      </c>
      <c r="B2582" t="str">
        <f t="shared" si="41"/>
        <v/>
      </c>
    </row>
    <row r="2583" spans="1:2" x14ac:dyDescent="0.25">
      <c r="A2583" t="str">
        <f>IF(RawData!B2580&lt;&gt;"",RawData!B2580&amp;", "&amp;RawData!C2580&amp;" - "&amp;RawData!A2580,"")</f>
        <v/>
      </c>
      <c r="B2583" t="str">
        <f t="shared" si="41"/>
        <v/>
      </c>
    </row>
    <row r="2584" spans="1:2" x14ac:dyDescent="0.25">
      <c r="A2584" t="str">
        <f>IF(RawData!B2581&lt;&gt;"",RawData!B2581&amp;", "&amp;RawData!C2581&amp;" - "&amp;RawData!A2581,"")</f>
        <v/>
      </c>
      <c r="B2584" t="str">
        <f t="shared" si="41"/>
        <v/>
      </c>
    </row>
    <row r="2585" spans="1:2" x14ac:dyDescent="0.25">
      <c r="A2585" t="str">
        <f>IF(RawData!B2582&lt;&gt;"",RawData!B2582&amp;", "&amp;RawData!C2582&amp;" - "&amp;RawData!A2582,"")</f>
        <v/>
      </c>
      <c r="B2585" t="str">
        <f t="shared" si="41"/>
        <v/>
      </c>
    </row>
    <row r="2586" spans="1:2" x14ac:dyDescent="0.25">
      <c r="A2586" t="str">
        <f>IF(RawData!B2583&lt;&gt;"",RawData!B2583&amp;", "&amp;RawData!C2583&amp;" - "&amp;RawData!A2583,"")</f>
        <v/>
      </c>
      <c r="B2586" t="str">
        <f t="shared" si="41"/>
        <v/>
      </c>
    </row>
    <row r="2587" spans="1:2" x14ac:dyDescent="0.25">
      <c r="A2587" t="str">
        <f>IF(RawData!B2584&lt;&gt;"",RawData!B2584&amp;", "&amp;RawData!C2584&amp;" - "&amp;RawData!A2584,"")</f>
        <v/>
      </c>
      <c r="B2587" t="str">
        <f t="shared" si="41"/>
        <v/>
      </c>
    </row>
    <row r="2588" spans="1:2" x14ac:dyDescent="0.25">
      <c r="A2588" t="str">
        <f>IF(RawData!B2585&lt;&gt;"",RawData!B2585&amp;", "&amp;RawData!C2585&amp;" - "&amp;RawData!A2585,"")</f>
        <v/>
      </c>
      <c r="B2588" t="str">
        <f t="shared" si="41"/>
        <v/>
      </c>
    </row>
    <row r="2589" spans="1:2" x14ac:dyDescent="0.25">
      <c r="A2589" t="str">
        <f>IF(RawData!B2586&lt;&gt;"",RawData!B2586&amp;", "&amp;RawData!C2586&amp;" - "&amp;RawData!A2586,"")</f>
        <v/>
      </c>
      <c r="B2589" t="str">
        <f t="shared" si="41"/>
        <v/>
      </c>
    </row>
    <row r="2590" spans="1:2" x14ac:dyDescent="0.25">
      <c r="A2590" t="str">
        <f>IF(RawData!B2587&lt;&gt;"",RawData!B2587&amp;", "&amp;RawData!C2587&amp;" - "&amp;RawData!A2587,"")</f>
        <v/>
      </c>
      <c r="B2590" t="str">
        <f t="shared" si="41"/>
        <v/>
      </c>
    </row>
    <row r="2591" spans="1:2" x14ac:dyDescent="0.25">
      <c r="A2591" t="str">
        <f>IF(RawData!B2588&lt;&gt;"",RawData!B2588&amp;", "&amp;RawData!C2588&amp;" - "&amp;RawData!A2588,"")</f>
        <v/>
      </c>
      <c r="B2591" t="str">
        <f t="shared" si="41"/>
        <v/>
      </c>
    </row>
    <row r="2592" spans="1:2" x14ac:dyDescent="0.25">
      <c r="A2592" t="str">
        <f>IF(RawData!B2589&lt;&gt;"",RawData!B2589&amp;", "&amp;RawData!C2589&amp;" - "&amp;RawData!A2589,"")</f>
        <v/>
      </c>
      <c r="B2592" t="str">
        <f t="shared" si="41"/>
        <v/>
      </c>
    </row>
    <row r="2593" spans="1:2" x14ac:dyDescent="0.25">
      <c r="A2593" t="str">
        <f>IF(RawData!B2590&lt;&gt;"",RawData!B2590&amp;", "&amp;RawData!C2590&amp;" - "&amp;RawData!A2590,"")</f>
        <v/>
      </c>
      <c r="B2593" t="str">
        <f t="shared" si="41"/>
        <v/>
      </c>
    </row>
    <row r="2594" spans="1:2" x14ac:dyDescent="0.25">
      <c r="A2594" t="str">
        <f>IF(RawData!B2591&lt;&gt;"",RawData!B2591&amp;", "&amp;RawData!C2591&amp;" - "&amp;RawData!A2591,"")</f>
        <v/>
      </c>
      <c r="B2594" t="str">
        <f t="shared" si="41"/>
        <v/>
      </c>
    </row>
    <row r="2595" spans="1:2" x14ac:dyDescent="0.25">
      <c r="A2595" t="str">
        <f>IF(RawData!B2592&lt;&gt;"",RawData!B2592&amp;", "&amp;RawData!C2592&amp;" - "&amp;RawData!A2592,"")</f>
        <v/>
      </c>
      <c r="B2595" t="str">
        <f t="shared" si="41"/>
        <v/>
      </c>
    </row>
    <row r="2596" spans="1:2" x14ac:dyDescent="0.25">
      <c r="A2596" t="str">
        <f>IF(RawData!B2593&lt;&gt;"",RawData!B2593&amp;", "&amp;RawData!C2593&amp;" - "&amp;RawData!A2593,"")</f>
        <v/>
      </c>
      <c r="B2596" t="str">
        <f t="shared" si="41"/>
        <v/>
      </c>
    </row>
    <row r="2597" spans="1:2" x14ac:dyDescent="0.25">
      <c r="A2597" t="str">
        <f>IF(RawData!B2594&lt;&gt;"",RawData!B2594&amp;", "&amp;RawData!C2594&amp;" - "&amp;RawData!A2594,"")</f>
        <v/>
      </c>
      <c r="B2597" t="str">
        <f t="shared" si="41"/>
        <v/>
      </c>
    </row>
    <row r="2598" spans="1:2" x14ac:dyDescent="0.25">
      <c r="A2598" t="str">
        <f>IF(RawData!B2595&lt;&gt;"",RawData!B2595&amp;", "&amp;RawData!C2595&amp;" - "&amp;RawData!A2595,"")</f>
        <v/>
      </c>
      <c r="B2598" t="str">
        <f t="shared" si="41"/>
        <v/>
      </c>
    </row>
    <row r="2599" spans="1:2" x14ac:dyDescent="0.25">
      <c r="A2599" t="str">
        <f>IF(RawData!B2596&lt;&gt;"",RawData!B2596&amp;", "&amp;RawData!C2596&amp;" - "&amp;RawData!A2596,"")</f>
        <v/>
      </c>
      <c r="B2599" t="str">
        <f t="shared" si="41"/>
        <v/>
      </c>
    </row>
    <row r="2600" spans="1:2" x14ac:dyDescent="0.25">
      <c r="A2600" t="str">
        <f>IF(RawData!B2597&lt;&gt;"",RawData!B2597&amp;", "&amp;RawData!C2597&amp;" - "&amp;RawData!A2597,"")</f>
        <v/>
      </c>
      <c r="B2600" t="str">
        <f t="shared" si="41"/>
        <v/>
      </c>
    </row>
    <row r="2601" spans="1:2" x14ac:dyDescent="0.25">
      <c r="A2601" t="str">
        <f>IF(RawData!B2598&lt;&gt;"",RawData!B2598&amp;", "&amp;RawData!C2598&amp;" - "&amp;RawData!A2598,"")</f>
        <v/>
      </c>
      <c r="B2601" t="str">
        <f t="shared" si="41"/>
        <v/>
      </c>
    </row>
    <row r="2602" spans="1:2" x14ac:dyDescent="0.25">
      <c r="A2602" t="str">
        <f>IF(RawData!B2599&lt;&gt;"",RawData!B2599&amp;", "&amp;RawData!C2599&amp;" - "&amp;RawData!A2599,"")</f>
        <v/>
      </c>
      <c r="B2602" t="str">
        <f t="shared" si="41"/>
        <v/>
      </c>
    </row>
    <row r="2603" spans="1:2" x14ac:dyDescent="0.25">
      <c r="A2603" t="str">
        <f>IF(RawData!B2600&lt;&gt;"",RawData!B2600&amp;", "&amp;RawData!C2600&amp;" - "&amp;RawData!A2600,"")</f>
        <v/>
      </c>
      <c r="B2603" t="str">
        <f t="shared" si="41"/>
        <v/>
      </c>
    </row>
    <row r="2604" spans="1:2" x14ac:dyDescent="0.25">
      <c r="A2604" t="str">
        <f>IF(RawData!B2601&lt;&gt;"",RawData!B2601&amp;", "&amp;RawData!C2601&amp;" - "&amp;RawData!A2601,"")</f>
        <v/>
      </c>
      <c r="B2604" t="str">
        <f t="shared" si="41"/>
        <v/>
      </c>
    </row>
    <row r="2605" spans="1:2" x14ac:dyDescent="0.25">
      <c r="A2605" t="str">
        <f>IF(RawData!B2602&lt;&gt;"",RawData!B2602&amp;", "&amp;RawData!C2602&amp;" - "&amp;RawData!A2602,"")</f>
        <v/>
      </c>
      <c r="B2605" t="str">
        <f t="shared" si="41"/>
        <v/>
      </c>
    </row>
    <row r="2606" spans="1:2" x14ac:dyDescent="0.25">
      <c r="A2606" t="str">
        <f>IF(RawData!B2603&lt;&gt;"",RawData!B2603&amp;", "&amp;RawData!C2603&amp;" - "&amp;RawData!A2603,"")</f>
        <v/>
      </c>
      <c r="B2606" t="str">
        <f t="shared" si="41"/>
        <v/>
      </c>
    </row>
    <row r="2607" spans="1:2" x14ac:dyDescent="0.25">
      <c r="A2607" t="str">
        <f>IF(RawData!B2604&lt;&gt;"",RawData!B2604&amp;", "&amp;RawData!C2604&amp;" - "&amp;RawData!A2604,"")</f>
        <v/>
      </c>
      <c r="B2607" t="str">
        <f t="shared" si="41"/>
        <v/>
      </c>
    </row>
    <row r="2608" spans="1:2" x14ac:dyDescent="0.25">
      <c r="A2608" t="str">
        <f>IF(RawData!B2605&lt;&gt;"",RawData!B2605&amp;", "&amp;RawData!C2605&amp;" - "&amp;RawData!A2605,"")</f>
        <v/>
      </c>
      <c r="B2608" t="str">
        <f t="shared" si="41"/>
        <v/>
      </c>
    </row>
    <row r="2609" spans="1:2" x14ac:dyDescent="0.25">
      <c r="A2609" t="str">
        <f>IF(RawData!B2606&lt;&gt;"",RawData!B2606&amp;", "&amp;RawData!C2606&amp;" - "&amp;RawData!A2606,"")</f>
        <v/>
      </c>
      <c r="B2609" t="str">
        <f t="shared" si="41"/>
        <v/>
      </c>
    </row>
    <row r="2610" spans="1:2" x14ac:dyDescent="0.25">
      <c r="A2610" t="str">
        <f>IF(RawData!B2607&lt;&gt;"",RawData!B2607&amp;", "&amp;RawData!C2607&amp;" - "&amp;RawData!A2607,"")</f>
        <v/>
      </c>
      <c r="B2610" t="str">
        <f t="shared" si="41"/>
        <v/>
      </c>
    </row>
    <row r="2611" spans="1:2" x14ac:dyDescent="0.25">
      <c r="A2611" t="str">
        <f>IF(RawData!B2608&lt;&gt;"",RawData!B2608&amp;", "&amp;RawData!C2608&amp;" - "&amp;RawData!A2608,"")</f>
        <v/>
      </c>
      <c r="B2611" t="str">
        <f t="shared" si="41"/>
        <v/>
      </c>
    </row>
    <row r="2612" spans="1:2" x14ac:dyDescent="0.25">
      <c r="A2612" t="str">
        <f>IF(RawData!B2609&lt;&gt;"",RawData!B2609&amp;", "&amp;RawData!C2609&amp;" - "&amp;RawData!A2609,"")</f>
        <v/>
      </c>
      <c r="B2612" t="str">
        <f t="shared" si="41"/>
        <v/>
      </c>
    </row>
    <row r="2613" spans="1:2" x14ac:dyDescent="0.25">
      <c r="A2613" t="str">
        <f>IF(RawData!B2610&lt;&gt;"",RawData!B2610&amp;", "&amp;RawData!C2610&amp;" - "&amp;RawData!A2610,"")</f>
        <v/>
      </c>
      <c r="B2613" t="str">
        <f t="shared" si="41"/>
        <v/>
      </c>
    </row>
    <row r="2614" spans="1:2" x14ac:dyDescent="0.25">
      <c r="A2614" t="str">
        <f>IF(RawData!B2611&lt;&gt;"",RawData!B2611&amp;", "&amp;RawData!C2611&amp;" - "&amp;RawData!A2611,"")</f>
        <v/>
      </c>
      <c r="B2614" t="str">
        <f t="shared" si="41"/>
        <v/>
      </c>
    </row>
    <row r="2615" spans="1:2" x14ac:dyDescent="0.25">
      <c r="A2615" t="str">
        <f>IF(RawData!B2612&lt;&gt;"",RawData!B2612&amp;", "&amp;RawData!C2612&amp;" - "&amp;RawData!A2612,"")</f>
        <v/>
      </c>
      <c r="B2615" t="str">
        <f t="shared" si="41"/>
        <v/>
      </c>
    </row>
    <row r="2616" spans="1:2" x14ac:dyDescent="0.25">
      <c r="A2616" t="str">
        <f>IF(RawData!B2613&lt;&gt;"",RawData!B2613&amp;", "&amp;RawData!C2613&amp;" - "&amp;RawData!A2613,"")</f>
        <v/>
      </c>
      <c r="B2616" t="str">
        <f t="shared" si="41"/>
        <v/>
      </c>
    </row>
    <row r="2617" spans="1:2" x14ac:dyDescent="0.25">
      <c r="A2617" t="str">
        <f>IF(RawData!B2614&lt;&gt;"",RawData!B2614&amp;", "&amp;RawData!C2614&amp;" - "&amp;RawData!A2614,"")</f>
        <v/>
      </c>
      <c r="B2617" t="str">
        <f t="shared" si="41"/>
        <v/>
      </c>
    </row>
    <row r="2618" spans="1:2" x14ac:dyDescent="0.25">
      <c r="A2618" t="str">
        <f>IF(RawData!B2615&lt;&gt;"",RawData!B2615&amp;", "&amp;RawData!C2615&amp;" - "&amp;RawData!A2615,"")</f>
        <v/>
      </c>
      <c r="B2618" t="str">
        <f t="shared" si="41"/>
        <v/>
      </c>
    </row>
    <row r="2619" spans="1:2" x14ac:dyDescent="0.25">
      <c r="A2619" t="str">
        <f>IF(RawData!B2616&lt;&gt;"",RawData!B2616&amp;", "&amp;RawData!C2616&amp;" - "&amp;RawData!A2616,"")</f>
        <v/>
      </c>
      <c r="B2619" t="str">
        <f t="shared" si="41"/>
        <v/>
      </c>
    </row>
    <row r="2620" spans="1:2" x14ac:dyDescent="0.25">
      <c r="A2620" t="str">
        <f>IF(RawData!B2617&lt;&gt;"",RawData!B2617&amp;", "&amp;RawData!C2617&amp;" - "&amp;RawData!A2617,"")</f>
        <v/>
      </c>
      <c r="B2620" t="str">
        <f t="shared" si="41"/>
        <v/>
      </c>
    </row>
    <row r="2621" spans="1:2" x14ac:dyDescent="0.25">
      <c r="A2621" t="str">
        <f>IF(RawData!B2618&lt;&gt;"",RawData!B2618&amp;", "&amp;RawData!C2618&amp;" - "&amp;RawData!A2618,"")</f>
        <v/>
      </c>
      <c r="B2621" t="str">
        <f t="shared" si="41"/>
        <v/>
      </c>
    </row>
    <row r="2622" spans="1:2" x14ac:dyDescent="0.25">
      <c r="A2622" t="str">
        <f>IF(RawData!B2619&lt;&gt;"",RawData!B2619&amp;", "&amp;RawData!C2619&amp;" - "&amp;RawData!A2619,"")</f>
        <v/>
      </c>
      <c r="B2622" t="str">
        <f t="shared" si="41"/>
        <v/>
      </c>
    </row>
    <row r="2623" spans="1:2" x14ac:dyDescent="0.25">
      <c r="A2623" t="str">
        <f>IF(RawData!B2620&lt;&gt;"",RawData!B2620&amp;", "&amp;RawData!C2620&amp;" - "&amp;RawData!A2620,"")</f>
        <v/>
      </c>
      <c r="B2623" t="str">
        <f t="shared" si="41"/>
        <v/>
      </c>
    </row>
    <row r="2624" spans="1:2" x14ac:dyDescent="0.25">
      <c r="A2624" t="str">
        <f>IF(RawData!B2621&lt;&gt;"",RawData!B2621&amp;", "&amp;RawData!C2621&amp;" - "&amp;RawData!A2621,"")</f>
        <v/>
      </c>
      <c r="B2624" t="str">
        <f t="shared" si="41"/>
        <v/>
      </c>
    </row>
    <row r="2625" spans="1:2" x14ac:dyDescent="0.25">
      <c r="A2625" t="str">
        <f>IF(RawData!B2622&lt;&gt;"",RawData!B2622&amp;", "&amp;RawData!C2622&amp;" - "&amp;RawData!A2622,"")</f>
        <v/>
      </c>
      <c r="B2625" t="str">
        <f t="shared" si="41"/>
        <v/>
      </c>
    </row>
    <row r="2626" spans="1:2" x14ac:dyDescent="0.25">
      <c r="A2626" t="str">
        <f>IF(RawData!B2623&lt;&gt;"",RawData!B2623&amp;", "&amp;RawData!C2623&amp;" - "&amp;RawData!A2623,"")</f>
        <v/>
      </c>
      <c r="B2626" t="str">
        <f t="shared" si="41"/>
        <v/>
      </c>
    </row>
    <row r="2627" spans="1:2" x14ac:dyDescent="0.25">
      <c r="A2627" t="str">
        <f>IF(RawData!B2624&lt;&gt;"",RawData!B2624&amp;", "&amp;RawData!C2624&amp;" - "&amp;RawData!A2624,"")</f>
        <v/>
      </c>
      <c r="B2627" t="str">
        <f t="shared" si="41"/>
        <v/>
      </c>
    </row>
    <row r="2628" spans="1:2" x14ac:dyDescent="0.25">
      <c r="A2628" t="str">
        <f>IF(RawData!B2625&lt;&gt;"",RawData!B2625&amp;", "&amp;RawData!C2625&amp;" - "&amp;RawData!A2625,"")</f>
        <v/>
      </c>
      <c r="B2628" t="str">
        <f t="shared" si="41"/>
        <v/>
      </c>
    </row>
    <row r="2629" spans="1:2" x14ac:dyDescent="0.25">
      <c r="A2629" t="str">
        <f>IF(RawData!B2626&lt;&gt;"",RawData!B2626&amp;", "&amp;RawData!C2626&amp;" - "&amp;RawData!A2626,"")</f>
        <v/>
      </c>
      <c r="B2629" t="str">
        <f t="shared" si="41"/>
        <v/>
      </c>
    </row>
    <row r="2630" spans="1:2" x14ac:dyDescent="0.25">
      <c r="A2630" t="str">
        <f>IF(RawData!B2627&lt;&gt;"",RawData!B2627&amp;", "&amp;RawData!C2627&amp;" - "&amp;RawData!A2627,"")</f>
        <v/>
      </c>
      <c r="B2630" t="str">
        <f t="shared" si="41"/>
        <v/>
      </c>
    </row>
    <row r="2631" spans="1:2" x14ac:dyDescent="0.25">
      <c r="A2631" t="str">
        <f>IF(RawData!B2628&lt;&gt;"",RawData!B2628&amp;", "&amp;RawData!C2628&amp;" - "&amp;RawData!A2628,"")</f>
        <v/>
      </c>
      <c r="B2631" t="str">
        <f t="shared" ref="B2631:B2694" si="42">IF(A2631&lt;&gt;"",B2630+1,"")</f>
        <v/>
      </c>
    </row>
    <row r="2632" spans="1:2" x14ac:dyDescent="0.25">
      <c r="A2632" t="str">
        <f>IF(RawData!B2629&lt;&gt;"",RawData!B2629&amp;", "&amp;RawData!C2629&amp;" - "&amp;RawData!A2629,"")</f>
        <v/>
      </c>
      <c r="B2632" t="str">
        <f t="shared" si="42"/>
        <v/>
      </c>
    </row>
    <row r="2633" spans="1:2" x14ac:dyDescent="0.25">
      <c r="A2633" t="str">
        <f>IF(RawData!B2630&lt;&gt;"",RawData!B2630&amp;", "&amp;RawData!C2630&amp;" - "&amp;RawData!A2630,"")</f>
        <v/>
      </c>
      <c r="B2633" t="str">
        <f t="shared" si="42"/>
        <v/>
      </c>
    </row>
    <row r="2634" spans="1:2" x14ac:dyDescent="0.25">
      <c r="A2634" t="str">
        <f>IF(RawData!B2631&lt;&gt;"",RawData!B2631&amp;", "&amp;RawData!C2631&amp;" - "&amp;RawData!A2631,"")</f>
        <v/>
      </c>
      <c r="B2634" t="str">
        <f t="shared" si="42"/>
        <v/>
      </c>
    </row>
    <row r="2635" spans="1:2" x14ac:dyDescent="0.25">
      <c r="A2635" t="str">
        <f>IF(RawData!B2632&lt;&gt;"",RawData!B2632&amp;", "&amp;RawData!C2632&amp;" - "&amp;RawData!A2632,"")</f>
        <v/>
      </c>
      <c r="B2635" t="str">
        <f t="shared" si="42"/>
        <v/>
      </c>
    </row>
    <row r="2636" spans="1:2" x14ac:dyDescent="0.25">
      <c r="A2636" t="str">
        <f>IF(RawData!B2633&lt;&gt;"",RawData!B2633&amp;", "&amp;RawData!C2633&amp;" - "&amp;RawData!A2633,"")</f>
        <v/>
      </c>
      <c r="B2636" t="str">
        <f t="shared" si="42"/>
        <v/>
      </c>
    </row>
    <row r="2637" spans="1:2" x14ac:dyDescent="0.25">
      <c r="A2637" t="str">
        <f>IF(RawData!B2634&lt;&gt;"",RawData!B2634&amp;", "&amp;RawData!C2634&amp;" - "&amp;RawData!A2634,"")</f>
        <v/>
      </c>
      <c r="B2637" t="str">
        <f t="shared" si="42"/>
        <v/>
      </c>
    </row>
    <row r="2638" spans="1:2" x14ac:dyDescent="0.25">
      <c r="A2638" t="str">
        <f>IF(RawData!B2635&lt;&gt;"",RawData!B2635&amp;", "&amp;RawData!C2635&amp;" - "&amp;RawData!A2635,"")</f>
        <v/>
      </c>
      <c r="B2638" t="str">
        <f t="shared" si="42"/>
        <v/>
      </c>
    </row>
    <row r="2639" spans="1:2" x14ac:dyDescent="0.25">
      <c r="A2639" t="str">
        <f>IF(RawData!B2636&lt;&gt;"",RawData!B2636&amp;", "&amp;RawData!C2636&amp;" - "&amp;RawData!A2636,"")</f>
        <v/>
      </c>
      <c r="B2639" t="str">
        <f t="shared" si="42"/>
        <v/>
      </c>
    </row>
    <row r="2640" spans="1:2" x14ac:dyDescent="0.25">
      <c r="A2640" t="str">
        <f>IF(RawData!B2637&lt;&gt;"",RawData!B2637&amp;", "&amp;RawData!C2637&amp;" - "&amp;RawData!A2637,"")</f>
        <v/>
      </c>
      <c r="B2640" t="str">
        <f t="shared" si="42"/>
        <v/>
      </c>
    </row>
    <row r="2641" spans="1:2" x14ac:dyDescent="0.25">
      <c r="A2641" t="str">
        <f>IF(RawData!B2638&lt;&gt;"",RawData!B2638&amp;", "&amp;RawData!C2638&amp;" - "&amp;RawData!A2638,"")</f>
        <v/>
      </c>
      <c r="B2641" t="str">
        <f t="shared" si="42"/>
        <v/>
      </c>
    </row>
    <row r="2642" spans="1:2" x14ac:dyDescent="0.25">
      <c r="A2642" t="str">
        <f>IF(RawData!B2639&lt;&gt;"",RawData!B2639&amp;", "&amp;RawData!C2639&amp;" - "&amp;RawData!A2639,"")</f>
        <v/>
      </c>
      <c r="B2642" t="str">
        <f t="shared" si="42"/>
        <v/>
      </c>
    </row>
    <row r="2643" spans="1:2" x14ac:dyDescent="0.25">
      <c r="A2643" t="str">
        <f>IF(RawData!B2640&lt;&gt;"",RawData!B2640&amp;", "&amp;RawData!C2640&amp;" - "&amp;RawData!A2640,"")</f>
        <v/>
      </c>
      <c r="B2643" t="str">
        <f t="shared" si="42"/>
        <v/>
      </c>
    </row>
    <row r="2644" spans="1:2" x14ac:dyDescent="0.25">
      <c r="A2644" t="str">
        <f>IF(RawData!B2641&lt;&gt;"",RawData!B2641&amp;", "&amp;RawData!C2641&amp;" - "&amp;RawData!A2641,"")</f>
        <v/>
      </c>
      <c r="B2644" t="str">
        <f t="shared" si="42"/>
        <v/>
      </c>
    </row>
    <row r="2645" spans="1:2" x14ac:dyDescent="0.25">
      <c r="A2645" t="str">
        <f>IF(RawData!B2642&lt;&gt;"",RawData!B2642&amp;", "&amp;RawData!C2642&amp;" - "&amp;RawData!A2642,"")</f>
        <v/>
      </c>
      <c r="B2645" t="str">
        <f t="shared" si="42"/>
        <v/>
      </c>
    </row>
    <row r="2646" spans="1:2" x14ac:dyDescent="0.25">
      <c r="A2646" t="str">
        <f>IF(RawData!B2643&lt;&gt;"",RawData!B2643&amp;", "&amp;RawData!C2643&amp;" - "&amp;RawData!A2643,"")</f>
        <v/>
      </c>
      <c r="B2646" t="str">
        <f t="shared" si="42"/>
        <v/>
      </c>
    </row>
    <row r="2647" spans="1:2" x14ac:dyDescent="0.25">
      <c r="A2647" t="str">
        <f>IF(RawData!B2644&lt;&gt;"",RawData!B2644&amp;", "&amp;RawData!C2644&amp;" - "&amp;RawData!A2644,"")</f>
        <v/>
      </c>
      <c r="B2647" t="str">
        <f t="shared" si="42"/>
        <v/>
      </c>
    </row>
    <row r="2648" spans="1:2" x14ac:dyDescent="0.25">
      <c r="A2648" t="str">
        <f>IF(RawData!B2645&lt;&gt;"",RawData!B2645&amp;", "&amp;RawData!C2645&amp;" - "&amp;RawData!A2645,"")</f>
        <v/>
      </c>
      <c r="B2648" t="str">
        <f t="shared" si="42"/>
        <v/>
      </c>
    </row>
    <row r="2649" spans="1:2" x14ac:dyDescent="0.25">
      <c r="A2649" t="str">
        <f>IF(RawData!B2646&lt;&gt;"",RawData!B2646&amp;", "&amp;RawData!C2646&amp;" - "&amp;RawData!A2646,"")</f>
        <v/>
      </c>
      <c r="B2649" t="str">
        <f t="shared" si="42"/>
        <v/>
      </c>
    </row>
    <row r="2650" spans="1:2" x14ac:dyDescent="0.25">
      <c r="A2650" t="str">
        <f>IF(RawData!B2647&lt;&gt;"",RawData!B2647&amp;", "&amp;RawData!C2647&amp;" - "&amp;RawData!A2647,"")</f>
        <v/>
      </c>
      <c r="B2650" t="str">
        <f t="shared" si="42"/>
        <v/>
      </c>
    </row>
    <row r="2651" spans="1:2" x14ac:dyDescent="0.25">
      <c r="A2651" t="str">
        <f>IF(RawData!B2648&lt;&gt;"",RawData!B2648&amp;", "&amp;RawData!C2648&amp;" - "&amp;RawData!A2648,"")</f>
        <v/>
      </c>
      <c r="B2651" t="str">
        <f t="shared" si="42"/>
        <v/>
      </c>
    </row>
    <row r="2652" spans="1:2" x14ac:dyDescent="0.25">
      <c r="A2652" t="str">
        <f>IF(RawData!B2649&lt;&gt;"",RawData!B2649&amp;", "&amp;RawData!C2649&amp;" - "&amp;RawData!A2649,"")</f>
        <v/>
      </c>
      <c r="B2652" t="str">
        <f t="shared" si="42"/>
        <v/>
      </c>
    </row>
    <row r="2653" spans="1:2" x14ac:dyDescent="0.25">
      <c r="A2653" t="str">
        <f>IF(RawData!B2650&lt;&gt;"",RawData!B2650&amp;", "&amp;RawData!C2650&amp;" - "&amp;RawData!A2650,"")</f>
        <v/>
      </c>
      <c r="B2653" t="str">
        <f t="shared" si="42"/>
        <v/>
      </c>
    </row>
    <row r="2654" spans="1:2" x14ac:dyDescent="0.25">
      <c r="A2654" t="str">
        <f>IF(RawData!B2651&lt;&gt;"",RawData!B2651&amp;", "&amp;RawData!C2651&amp;" - "&amp;RawData!A2651,"")</f>
        <v/>
      </c>
      <c r="B2654" t="str">
        <f t="shared" si="42"/>
        <v/>
      </c>
    </row>
    <row r="2655" spans="1:2" x14ac:dyDescent="0.25">
      <c r="A2655" t="str">
        <f>IF(RawData!B2652&lt;&gt;"",RawData!B2652&amp;", "&amp;RawData!C2652&amp;" - "&amp;RawData!A2652,"")</f>
        <v/>
      </c>
      <c r="B2655" t="str">
        <f t="shared" si="42"/>
        <v/>
      </c>
    </row>
    <row r="2656" spans="1:2" x14ac:dyDescent="0.25">
      <c r="A2656" t="str">
        <f>IF(RawData!B2653&lt;&gt;"",RawData!B2653&amp;", "&amp;RawData!C2653&amp;" - "&amp;RawData!A2653,"")</f>
        <v/>
      </c>
      <c r="B2656" t="str">
        <f t="shared" si="42"/>
        <v/>
      </c>
    </row>
    <row r="2657" spans="1:2" x14ac:dyDescent="0.25">
      <c r="A2657" t="str">
        <f>IF(RawData!B2654&lt;&gt;"",RawData!B2654&amp;", "&amp;RawData!C2654&amp;" - "&amp;RawData!A2654,"")</f>
        <v/>
      </c>
      <c r="B2657" t="str">
        <f t="shared" si="42"/>
        <v/>
      </c>
    </row>
    <row r="2658" spans="1:2" x14ac:dyDescent="0.25">
      <c r="A2658" t="str">
        <f>IF(RawData!B2655&lt;&gt;"",RawData!B2655&amp;", "&amp;RawData!C2655&amp;" - "&amp;RawData!A2655,"")</f>
        <v/>
      </c>
      <c r="B2658" t="str">
        <f t="shared" si="42"/>
        <v/>
      </c>
    </row>
    <row r="2659" spans="1:2" x14ac:dyDescent="0.25">
      <c r="A2659" t="str">
        <f>IF(RawData!B2656&lt;&gt;"",RawData!B2656&amp;", "&amp;RawData!C2656&amp;" - "&amp;RawData!A2656,"")</f>
        <v/>
      </c>
      <c r="B2659" t="str">
        <f t="shared" si="42"/>
        <v/>
      </c>
    </row>
    <row r="2660" spans="1:2" x14ac:dyDescent="0.25">
      <c r="A2660" t="str">
        <f>IF(RawData!B2657&lt;&gt;"",RawData!B2657&amp;", "&amp;RawData!C2657&amp;" - "&amp;RawData!A2657,"")</f>
        <v/>
      </c>
      <c r="B2660" t="str">
        <f t="shared" si="42"/>
        <v/>
      </c>
    </row>
    <row r="2661" spans="1:2" x14ac:dyDescent="0.25">
      <c r="A2661" t="str">
        <f>IF(RawData!B2658&lt;&gt;"",RawData!B2658&amp;", "&amp;RawData!C2658&amp;" - "&amp;RawData!A2658,"")</f>
        <v/>
      </c>
      <c r="B2661" t="str">
        <f t="shared" si="42"/>
        <v/>
      </c>
    </row>
    <row r="2662" spans="1:2" x14ac:dyDescent="0.25">
      <c r="A2662" t="str">
        <f>IF(RawData!B2659&lt;&gt;"",RawData!B2659&amp;", "&amp;RawData!C2659&amp;" - "&amp;RawData!A2659,"")</f>
        <v/>
      </c>
      <c r="B2662" t="str">
        <f t="shared" si="42"/>
        <v/>
      </c>
    </row>
    <row r="2663" spans="1:2" x14ac:dyDescent="0.25">
      <c r="A2663" t="str">
        <f>IF(RawData!B2660&lt;&gt;"",RawData!B2660&amp;", "&amp;RawData!C2660&amp;" - "&amp;RawData!A2660,"")</f>
        <v/>
      </c>
      <c r="B2663" t="str">
        <f t="shared" si="42"/>
        <v/>
      </c>
    </row>
    <row r="2664" spans="1:2" x14ac:dyDescent="0.25">
      <c r="A2664" t="str">
        <f>IF(RawData!B2661&lt;&gt;"",RawData!B2661&amp;", "&amp;RawData!C2661&amp;" - "&amp;RawData!A2661,"")</f>
        <v/>
      </c>
      <c r="B2664" t="str">
        <f t="shared" si="42"/>
        <v/>
      </c>
    </row>
    <row r="2665" spans="1:2" x14ac:dyDescent="0.25">
      <c r="A2665" t="str">
        <f>IF(RawData!B2662&lt;&gt;"",RawData!B2662&amp;", "&amp;RawData!C2662&amp;" - "&amp;RawData!A2662,"")</f>
        <v/>
      </c>
      <c r="B2665" t="str">
        <f t="shared" si="42"/>
        <v/>
      </c>
    </row>
    <row r="2666" spans="1:2" x14ac:dyDescent="0.25">
      <c r="A2666" t="str">
        <f>IF(RawData!B2663&lt;&gt;"",RawData!B2663&amp;", "&amp;RawData!C2663&amp;" - "&amp;RawData!A2663,"")</f>
        <v/>
      </c>
      <c r="B2666" t="str">
        <f t="shared" si="42"/>
        <v/>
      </c>
    </row>
    <row r="2667" spans="1:2" x14ac:dyDescent="0.25">
      <c r="A2667" t="str">
        <f>IF(RawData!B2664&lt;&gt;"",RawData!B2664&amp;", "&amp;RawData!C2664&amp;" - "&amp;RawData!A2664,"")</f>
        <v/>
      </c>
      <c r="B2667" t="str">
        <f t="shared" si="42"/>
        <v/>
      </c>
    </row>
    <row r="2668" spans="1:2" x14ac:dyDescent="0.25">
      <c r="A2668" t="str">
        <f>IF(RawData!B2665&lt;&gt;"",RawData!B2665&amp;", "&amp;RawData!C2665&amp;" - "&amp;RawData!A2665,"")</f>
        <v/>
      </c>
      <c r="B2668" t="str">
        <f t="shared" si="42"/>
        <v/>
      </c>
    </row>
    <row r="2669" spans="1:2" x14ac:dyDescent="0.25">
      <c r="A2669" t="str">
        <f>IF(RawData!B2666&lt;&gt;"",RawData!B2666&amp;", "&amp;RawData!C2666&amp;" - "&amp;RawData!A2666,"")</f>
        <v/>
      </c>
      <c r="B2669" t="str">
        <f t="shared" si="42"/>
        <v/>
      </c>
    </row>
    <row r="2670" spans="1:2" x14ac:dyDescent="0.25">
      <c r="A2670" t="str">
        <f>IF(RawData!B2667&lt;&gt;"",RawData!B2667&amp;", "&amp;RawData!C2667&amp;" - "&amp;RawData!A2667,"")</f>
        <v/>
      </c>
      <c r="B2670" t="str">
        <f t="shared" si="42"/>
        <v/>
      </c>
    </row>
    <row r="2671" spans="1:2" x14ac:dyDescent="0.25">
      <c r="A2671" t="str">
        <f>IF(RawData!B2668&lt;&gt;"",RawData!B2668&amp;", "&amp;RawData!C2668&amp;" - "&amp;RawData!A2668,"")</f>
        <v/>
      </c>
      <c r="B2671" t="str">
        <f t="shared" si="42"/>
        <v/>
      </c>
    </row>
    <row r="2672" spans="1:2" x14ac:dyDescent="0.25">
      <c r="A2672" t="str">
        <f>IF(RawData!B2669&lt;&gt;"",RawData!B2669&amp;", "&amp;RawData!C2669&amp;" - "&amp;RawData!A2669,"")</f>
        <v/>
      </c>
      <c r="B2672" t="str">
        <f t="shared" si="42"/>
        <v/>
      </c>
    </row>
    <row r="2673" spans="1:2" x14ac:dyDescent="0.25">
      <c r="A2673" t="str">
        <f>IF(RawData!B2670&lt;&gt;"",RawData!B2670&amp;", "&amp;RawData!C2670&amp;" - "&amp;RawData!A2670,"")</f>
        <v/>
      </c>
      <c r="B2673" t="str">
        <f t="shared" si="42"/>
        <v/>
      </c>
    </row>
    <row r="2674" spans="1:2" x14ac:dyDescent="0.25">
      <c r="A2674" t="str">
        <f>IF(RawData!B2671&lt;&gt;"",RawData!B2671&amp;", "&amp;RawData!C2671&amp;" - "&amp;RawData!A2671,"")</f>
        <v/>
      </c>
      <c r="B2674" t="str">
        <f t="shared" si="42"/>
        <v/>
      </c>
    </row>
    <row r="2675" spans="1:2" x14ac:dyDescent="0.25">
      <c r="A2675" t="str">
        <f>IF(RawData!B2672&lt;&gt;"",RawData!B2672&amp;", "&amp;RawData!C2672&amp;" - "&amp;RawData!A2672,"")</f>
        <v/>
      </c>
      <c r="B2675" t="str">
        <f t="shared" si="42"/>
        <v/>
      </c>
    </row>
    <row r="2676" spans="1:2" x14ac:dyDescent="0.25">
      <c r="A2676" t="str">
        <f>IF(RawData!B2673&lt;&gt;"",RawData!B2673&amp;", "&amp;RawData!C2673&amp;" - "&amp;RawData!A2673,"")</f>
        <v/>
      </c>
      <c r="B2676" t="str">
        <f t="shared" si="42"/>
        <v/>
      </c>
    </row>
    <row r="2677" spans="1:2" x14ac:dyDescent="0.25">
      <c r="A2677" t="str">
        <f>IF(RawData!B2674&lt;&gt;"",RawData!B2674&amp;", "&amp;RawData!C2674&amp;" - "&amp;RawData!A2674,"")</f>
        <v/>
      </c>
      <c r="B2677" t="str">
        <f t="shared" si="42"/>
        <v/>
      </c>
    </row>
    <row r="2678" spans="1:2" x14ac:dyDescent="0.25">
      <c r="A2678" t="str">
        <f>IF(RawData!B2675&lt;&gt;"",RawData!B2675&amp;", "&amp;RawData!C2675&amp;" - "&amp;RawData!A2675,"")</f>
        <v/>
      </c>
      <c r="B2678" t="str">
        <f t="shared" si="42"/>
        <v/>
      </c>
    </row>
    <row r="2679" spans="1:2" x14ac:dyDescent="0.25">
      <c r="A2679" t="str">
        <f>IF(RawData!B2676&lt;&gt;"",RawData!B2676&amp;", "&amp;RawData!C2676&amp;" - "&amp;RawData!A2676,"")</f>
        <v/>
      </c>
      <c r="B2679" t="str">
        <f t="shared" si="42"/>
        <v/>
      </c>
    </row>
    <row r="2680" spans="1:2" x14ac:dyDescent="0.25">
      <c r="A2680" t="str">
        <f>IF(RawData!B2677&lt;&gt;"",RawData!B2677&amp;", "&amp;RawData!C2677&amp;" - "&amp;RawData!A2677,"")</f>
        <v/>
      </c>
      <c r="B2680" t="str">
        <f t="shared" si="42"/>
        <v/>
      </c>
    </row>
    <row r="2681" spans="1:2" x14ac:dyDescent="0.25">
      <c r="A2681" t="str">
        <f>IF(RawData!B2678&lt;&gt;"",RawData!B2678&amp;", "&amp;RawData!C2678&amp;" - "&amp;RawData!A2678,"")</f>
        <v/>
      </c>
      <c r="B2681" t="str">
        <f t="shared" si="42"/>
        <v/>
      </c>
    </row>
    <row r="2682" spans="1:2" x14ac:dyDescent="0.25">
      <c r="A2682" t="str">
        <f>IF(RawData!B2679&lt;&gt;"",RawData!B2679&amp;", "&amp;RawData!C2679&amp;" - "&amp;RawData!A2679,"")</f>
        <v/>
      </c>
      <c r="B2682" t="str">
        <f t="shared" si="42"/>
        <v/>
      </c>
    </row>
    <row r="2683" spans="1:2" x14ac:dyDescent="0.25">
      <c r="A2683" t="str">
        <f>IF(RawData!B2680&lt;&gt;"",RawData!B2680&amp;", "&amp;RawData!C2680&amp;" - "&amp;RawData!A2680,"")</f>
        <v/>
      </c>
      <c r="B2683" t="str">
        <f t="shared" si="42"/>
        <v/>
      </c>
    </row>
    <row r="2684" spans="1:2" x14ac:dyDescent="0.25">
      <c r="A2684" t="str">
        <f>IF(RawData!B2681&lt;&gt;"",RawData!B2681&amp;", "&amp;RawData!C2681&amp;" - "&amp;RawData!A2681,"")</f>
        <v/>
      </c>
      <c r="B2684" t="str">
        <f t="shared" si="42"/>
        <v/>
      </c>
    </row>
    <row r="2685" spans="1:2" x14ac:dyDescent="0.25">
      <c r="A2685" t="str">
        <f>IF(RawData!B2682&lt;&gt;"",RawData!B2682&amp;", "&amp;RawData!C2682&amp;" - "&amp;RawData!A2682,"")</f>
        <v/>
      </c>
      <c r="B2685" t="str">
        <f t="shared" si="42"/>
        <v/>
      </c>
    </row>
    <row r="2686" spans="1:2" x14ac:dyDescent="0.25">
      <c r="A2686" t="str">
        <f>IF(RawData!B2683&lt;&gt;"",RawData!B2683&amp;", "&amp;RawData!C2683&amp;" - "&amp;RawData!A2683,"")</f>
        <v/>
      </c>
      <c r="B2686" t="str">
        <f t="shared" si="42"/>
        <v/>
      </c>
    </row>
    <row r="2687" spans="1:2" x14ac:dyDescent="0.25">
      <c r="A2687" t="str">
        <f>IF(RawData!B2684&lt;&gt;"",RawData!B2684&amp;", "&amp;RawData!C2684&amp;" - "&amp;RawData!A2684,"")</f>
        <v/>
      </c>
      <c r="B2687" t="str">
        <f t="shared" si="42"/>
        <v/>
      </c>
    </row>
    <row r="2688" spans="1:2" x14ac:dyDescent="0.25">
      <c r="A2688" t="str">
        <f>IF(RawData!B2685&lt;&gt;"",RawData!B2685&amp;", "&amp;RawData!C2685&amp;" - "&amp;RawData!A2685,"")</f>
        <v/>
      </c>
      <c r="B2688" t="str">
        <f t="shared" si="42"/>
        <v/>
      </c>
    </row>
    <row r="2689" spans="1:2" x14ac:dyDescent="0.25">
      <c r="A2689" t="str">
        <f>IF(RawData!B2686&lt;&gt;"",RawData!B2686&amp;", "&amp;RawData!C2686&amp;" - "&amp;RawData!A2686,"")</f>
        <v/>
      </c>
      <c r="B2689" t="str">
        <f t="shared" si="42"/>
        <v/>
      </c>
    </row>
    <row r="2690" spans="1:2" x14ac:dyDescent="0.25">
      <c r="A2690" t="str">
        <f>IF(RawData!B2687&lt;&gt;"",RawData!B2687&amp;", "&amp;RawData!C2687&amp;" - "&amp;RawData!A2687,"")</f>
        <v/>
      </c>
      <c r="B2690" t="str">
        <f t="shared" si="42"/>
        <v/>
      </c>
    </row>
    <row r="2691" spans="1:2" x14ac:dyDescent="0.25">
      <c r="A2691" t="str">
        <f>IF(RawData!B2688&lt;&gt;"",RawData!B2688&amp;", "&amp;RawData!C2688&amp;" - "&amp;RawData!A2688,"")</f>
        <v/>
      </c>
      <c r="B2691" t="str">
        <f t="shared" si="42"/>
        <v/>
      </c>
    </row>
    <row r="2692" spans="1:2" x14ac:dyDescent="0.25">
      <c r="A2692" t="str">
        <f>IF(RawData!B2689&lt;&gt;"",RawData!B2689&amp;", "&amp;RawData!C2689&amp;" - "&amp;RawData!A2689,"")</f>
        <v/>
      </c>
      <c r="B2692" t="str">
        <f t="shared" si="42"/>
        <v/>
      </c>
    </row>
    <row r="2693" spans="1:2" x14ac:dyDescent="0.25">
      <c r="A2693" t="str">
        <f>IF(RawData!B2690&lt;&gt;"",RawData!B2690&amp;", "&amp;RawData!C2690&amp;" - "&amp;RawData!A2690,"")</f>
        <v/>
      </c>
      <c r="B2693" t="str">
        <f t="shared" si="42"/>
        <v/>
      </c>
    </row>
    <row r="2694" spans="1:2" x14ac:dyDescent="0.25">
      <c r="A2694" t="str">
        <f>IF(RawData!B2691&lt;&gt;"",RawData!B2691&amp;", "&amp;RawData!C2691&amp;" - "&amp;RawData!A2691,"")</f>
        <v/>
      </c>
      <c r="B2694" t="str">
        <f t="shared" si="42"/>
        <v/>
      </c>
    </row>
    <row r="2695" spans="1:2" x14ac:dyDescent="0.25">
      <c r="A2695" t="str">
        <f>IF(RawData!B2692&lt;&gt;"",RawData!B2692&amp;", "&amp;RawData!C2692&amp;" - "&amp;RawData!A2692,"")</f>
        <v/>
      </c>
      <c r="B2695" t="str">
        <f t="shared" ref="B2695:B2758" si="43">IF(A2695&lt;&gt;"",B2694+1,"")</f>
        <v/>
      </c>
    </row>
    <row r="2696" spans="1:2" x14ac:dyDescent="0.25">
      <c r="A2696" t="str">
        <f>IF(RawData!B2693&lt;&gt;"",RawData!B2693&amp;", "&amp;RawData!C2693&amp;" - "&amp;RawData!A2693,"")</f>
        <v/>
      </c>
      <c r="B2696" t="str">
        <f t="shared" si="43"/>
        <v/>
      </c>
    </row>
    <row r="2697" spans="1:2" x14ac:dyDescent="0.25">
      <c r="A2697" t="str">
        <f>IF(RawData!B2694&lt;&gt;"",RawData!B2694&amp;", "&amp;RawData!C2694&amp;" - "&amp;RawData!A2694,"")</f>
        <v/>
      </c>
      <c r="B2697" t="str">
        <f t="shared" si="43"/>
        <v/>
      </c>
    </row>
    <row r="2698" spans="1:2" x14ac:dyDescent="0.25">
      <c r="A2698" t="str">
        <f>IF(RawData!B2695&lt;&gt;"",RawData!B2695&amp;", "&amp;RawData!C2695&amp;" - "&amp;RawData!A2695,"")</f>
        <v/>
      </c>
      <c r="B2698" t="str">
        <f t="shared" si="43"/>
        <v/>
      </c>
    </row>
    <row r="2699" spans="1:2" x14ac:dyDescent="0.25">
      <c r="A2699" t="str">
        <f>IF(RawData!B2696&lt;&gt;"",RawData!B2696&amp;", "&amp;RawData!C2696&amp;" - "&amp;RawData!A2696,"")</f>
        <v/>
      </c>
      <c r="B2699" t="str">
        <f t="shared" si="43"/>
        <v/>
      </c>
    </row>
    <row r="2700" spans="1:2" x14ac:dyDescent="0.25">
      <c r="A2700" t="str">
        <f>IF(RawData!B2697&lt;&gt;"",RawData!B2697&amp;", "&amp;RawData!C2697&amp;" - "&amp;RawData!A2697,"")</f>
        <v/>
      </c>
      <c r="B2700" t="str">
        <f t="shared" si="43"/>
        <v/>
      </c>
    </row>
    <row r="2701" spans="1:2" x14ac:dyDescent="0.25">
      <c r="A2701" t="str">
        <f>IF(RawData!B2698&lt;&gt;"",RawData!B2698&amp;", "&amp;RawData!C2698&amp;" - "&amp;RawData!A2698,"")</f>
        <v/>
      </c>
      <c r="B2701" t="str">
        <f t="shared" si="43"/>
        <v/>
      </c>
    </row>
    <row r="2702" spans="1:2" x14ac:dyDescent="0.25">
      <c r="A2702" t="str">
        <f>IF(RawData!B2699&lt;&gt;"",RawData!B2699&amp;", "&amp;RawData!C2699&amp;" - "&amp;RawData!A2699,"")</f>
        <v/>
      </c>
      <c r="B2702" t="str">
        <f t="shared" si="43"/>
        <v/>
      </c>
    </row>
    <row r="2703" spans="1:2" x14ac:dyDescent="0.25">
      <c r="A2703" t="str">
        <f>IF(RawData!B2700&lt;&gt;"",RawData!B2700&amp;", "&amp;RawData!C2700&amp;" - "&amp;RawData!A2700,"")</f>
        <v/>
      </c>
      <c r="B2703" t="str">
        <f t="shared" si="43"/>
        <v/>
      </c>
    </row>
    <row r="2704" spans="1:2" x14ac:dyDescent="0.25">
      <c r="A2704" t="str">
        <f>IF(RawData!B2701&lt;&gt;"",RawData!B2701&amp;", "&amp;RawData!C2701&amp;" - "&amp;RawData!A2701,"")</f>
        <v/>
      </c>
      <c r="B2704" t="str">
        <f t="shared" si="43"/>
        <v/>
      </c>
    </row>
    <row r="2705" spans="1:2" x14ac:dyDescent="0.25">
      <c r="A2705" t="str">
        <f>IF(RawData!B2702&lt;&gt;"",RawData!B2702&amp;", "&amp;RawData!C2702&amp;" - "&amp;RawData!A2702,"")</f>
        <v/>
      </c>
      <c r="B2705" t="str">
        <f t="shared" si="43"/>
        <v/>
      </c>
    </row>
    <row r="2706" spans="1:2" x14ac:dyDescent="0.25">
      <c r="A2706" t="str">
        <f>IF(RawData!B2703&lt;&gt;"",RawData!B2703&amp;", "&amp;RawData!C2703&amp;" - "&amp;RawData!A2703,"")</f>
        <v/>
      </c>
      <c r="B2706" t="str">
        <f t="shared" si="43"/>
        <v/>
      </c>
    </row>
    <row r="2707" spans="1:2" x14ac:dyDescent="0.25">
      <c r="A2707" t="str">
        <f>IF(RawData!B2704&lt;&gt;"",RawData!B2704&amp;", "&amp;RawData!C2704&amp;" - "&amp;RawData!A2704,"")</f>
        <v/>
      </c>
      <c r="B2707" t="str">
        <f t="shared" si="43"/>
        <v/>
      </c>
    </row>
    <row r="2708" spans="1:2" x14ac:dyDescent="0.25">
      <c r="A2708" t="str">
        <f>IF(RawData!B2705&lt;&gt;"",RawData!B2705&amp;", "&amp;RawData!C2705&amp;" - "&amp;RawData!A2705,"")</f>
        <v/>
      </c>
      <c r="B2708" t="str">
        <f t="shared" si="43"/>
        <v/>
      </c>
    </row>
    <row r="2709" spans="1:2" x14ac:dyDescent="0.25">
      <c r="A2709" t="str">
        <f>IF(RawData!B2706&lt;&gt;"",RawData!B2706&amp;", "&amp;RawData!C2706&amp;" - "&amp;RawData!A2706,"")</f>
        <v/>
      </c>
      <c r="B2709" t="str">
        <f t="shared" si="43"/>
        <v/>
      </c>
    </row>
    <row r="2710" spans="1:2" x14ac:dyDescent="0.25">
      <c r="A2710" t="str">
        <f>IF(RawData!B2707&lt;&gt;"",RawData!B2707&amp;", "&amp;RawData!C2707&amp;" - "&amp;RawData!A2707,"")</f>
        <v/>
      </c>
      <c r="B2710" t="str">
        <f t="shared" si="43"/>
        <v/>
      </c>
    </row>
    <row r="2711" spans="1:2" x14ac:dyDescent="0.25">
      <c r="A2711" t="str">
        <f>IF(RawData!B2708&lt;&gt;"",RawData!B2708&amp;", "&amp;RawData!C2708&amp;" - "&amp;RawData!A2708,"")</f>
        <v/>
      </c>
      <c r="B2711" t="str">
        <f t="shared" si="43"/>
        <v/>
      </c>
    </row>
    <row r="2712" spans="1:2" x14ac:dyDescent="0.25">
      <c r="A2712" t="str">
        <f>IF(RawData!B2709&lt;&gt;"",RawData!B2709&amp;", "&amp;RawData!C2709&amp;" - "&amp;RawData!A2709,"")</f>
        <v/>
      </c>
      <c r="B2712" t="str">
        <f t="shared" si="43"/>
        <v/>
      </c>
    </row>
    <row r="2713" spans="1:2" x14ac:dyDescent="0.25">
      <c r="A2713" t="str">
        <f>IF(RawData!B2710&lt;&gt;"",RawData!B2710&amp;", "&amp;RawData!C2710&amp;" - "&amp;RawData!A2710,"")</f>
        <v/>
      </c>
      <c r="B2713" t="str">
        <f t="shared" si="43"/>
        <v/>
      </c>
    </row>
    <row r="2714" spans="1:2" x14ac:dyDescent="0.25">
      <c r="A2714" t="str">
        <f>IF(RawData!B2711&lt;&gt;"",RawData!B2711&amp;", "&amp;RawData!C2711&amp;" - "&amp;RawData!A2711,"")</f>
        <v/>
      </c>
      <c r="B2714" t="str">
        <f t="shared" si="43"/>
        <v/>
      </c>
    </row>
    <row r="2715" spans="1:2" x14ac:dyDescent="0.25">
      <c r="A2715" t="str">
        <f>IF(RawData!B2712&lt;&gt;"",RawData!B2712&amp;", "&amp;RawData!C2712&amp;" - "&amp;RawData!A2712,"")</f>
        <v/>
      </c>
      <c r="B2715" t="str">
        <f t="shared" si="43"/>
        <v/>
      </c>
    </row>
    <row r="2716" spans="1:2" x14ac:dyDescent="0.25">
      <c r="A2716" t="str">
        <f>IF(RawData!B2713&lt;&gt;"",RawData!B2713&amp;", "&amp;RawData!C2713&amp;" - "&amp;RawData!A2713,"")</f>
        <v/>
      </c>
      <c r="B2716" t="str">
        <f t="shared" si="43"/>
        <v/>
      </c>
    </row>
    <row r="2717" spans="1:2" x14ac:dyDescent="0.25">
      <c r="A2717" t="str">
        <f>IF(RawData!B2714&lt;&gt;"",RawData!B2714&amp;", "&amp;RawData!C2714&amp;" - "&amp;RawData!A2714,"")</f>
        <v/>
      </c>
      <c r="B2717" t="str">
        <f t="shared" si="43"/>
        <v/>
      </c>
    </row>
    <row r="2718" spans="1:2" x14ac:dyDescent="0.25">
      <c r="A2718" t="str">
        <f>IF(RawData!B2715&lt;&gt;"",RawData!B2715&amp;", "&amp;RawData!C2715&amp;" - "&amp;RawData!A2715,"")</f>
        <v/>
      </c>
      <c r="B2718" t="str">
        <f t="shared" si="43"/>
        <v/>
      </c>
    </row>
    <row r="2719" spans="1:2" x14ac:dyDescent="0.25">
      <c r="A2719" t="str">
        <f>IF(RawData!B2716&lt;&gt;"",RawData!B2716&amp;", "&amp;RawData!C2716&amp;" - "&amp;RawData!A2716,"")</f>
        <v/>
      </c>
      <c r="B2719" t="str">
        <f t="shared" si="43"/>
        <v/>
      </c>
    </row>
    <row r="2720" spans="1:2" x14ac:dyDescent="0.25">
      <c r="A2720" t="str">
        <f>IF(RawData!B2717&lt;&gt;"",RawData!B2717&amp;", "&amp;RawData!C2717&amp;" - "&amp;RawData!A2717,"")</f>
        <v/>
      </c>
      <c r="B2720" t="str">
        <f t="shared" si="43"/>
        <v/>
      </c>
    </row>
    <row r="2721" spans="1:2" x14ac:dyDescent="0.25">
      <c r="A2721" t="str">
        <f>IF(RawData!B2718&lt;&gt;"",RawData!B2718&amp;", "&amp;RawData!C2718&amp;" - "&amp;RawData!A2718,"")</f>
        <v/>
      </c>
      <c r="B2721" t="str">
        <f t="shared" si="43"/>
        <v/>
      </c>
    </row>
    <row r="2722" spans="1:2" x14ac:dyDescent="0.25">
      <c r="A2722" t="str">
        <f>IF(RawData!B2719&lt;&gt;"",RawData!B2719&amp;", "&amp;RawData!C2719&amp;" - "&amp;RawData!A2719,"")</f>
        <v/>
      </c>
      <c r="B2722" t="str">
        <f t="shared" si="43"/>
        <v/>
      </c>
    </row>
    <row r="2723" spans="1:2" x14ac:dyDescent="0.25">
      <c r="A2723" t="str">
        <f>IF(RawData!B2720&lt;&gt;"",RawData!B2720&amp;", "&amp;RawData!C2720&amp;" - "&amp;RawData!A2720,"")</f>
        <v/>
      </c>
      <c r="B2723" t="str">
        <f t="shared" si="43"/>
        <v/>
      </c>
    </row>
    <row r="2724" spans="1:2" x14ac:dyDescent="0.25">
      <c r="A2724" t="str">
        <f>IF(RawData!B2721&lt;&gt;"",RawData!B2721&amp;", "&amp;RawData!C2721&amp;" - "&amp;RawData!A2721,"")</f>
        <v/>
      </c>
      <c r="B2724" t="str">
        <f t="shared" si="43"/>
        <v/>
      </c>
    </row>
    <row r="2725" spans="1:2" x14ac:dyDescent="0.25">
      <c r="A2725" t="str">
        <f>IF(RawData!B2722&lt;&gt;"",RawData!B2722&amp;", "&amp;RawData!C2722&amp;" - "&amp;RawData!A2722,"")</f>
        <v/>
      </c>
      <c r="B2725" t="str">
        <f t="shared" si="43"/>
        <v/>
      </c>
    </row>
    <row r="2726" spans="1:2" x14ac:dyDescent="0.25">
      <c r="A2726" t="str">
        <f>IF(RawData!B2723&lt;&gt;"",RawData!B2723&amp;", "&amp;RawData!C2723&amp;" - "&amp;RawData!A2723,"")</f>
        <v/>
      </c>
      <c r="B2726" t="str">
        <f t="shared" si="43"/>
        <v/>
      </c>
    </row>
    <row r="2727" spans="1:2" x14ac:dyDescent="0.25">
      <c r="A2727" t="str">
        <f>IF(RawData!B2724&lt;&gt;"",RawData!B2724&amp;", "&amp;RawData!C2724&amp;" - "&amp;RawData!A2724,"")</f>
        <v/>
      </c>
      <c r="B2727" t="str">
        <f t="shared" si="43"/>
        <v/>
      </c>
    </row>
    <row r="2728" spans="1:2" x14ac:dyDescent="0.25">
      <c r="A2728" t="str">
        <f>IF(RawData!B2725&lt;&gt;"",RawData!B2725&amp;", "&amp;RawData!C2725&amp;" - "&amp;RawData!A2725,"")</f>
        <v/>
      </c>
      <c r="B2728" t="str">
        <f t="shared" si="43"/>
        <v/>
      </c>
    </row>
    <row r="2729" spans="1:2" x14ac:dyDescent="0.25">
      <c r="A2729" t="str">
        <f>IF(RawData!B2726&lt;&gt;"",RawData!B2726&amp;", "&amp;RawData!C2726&amp;" - "&amp;RawData!A2726,"")</f>
        <v/>
      </c>
      <c r="B2729" t="str">
        <f t="shared" si="43"/>
        <v/>
      </c>
    </row>
    <row r="2730" spans="1:2" x14ac:dyDescent="0.25">
      <c r="A2730" t="str">
        <f>IF(RawData!B2727&lt;&gt;"",RawData!B2727&amp;", "&amp;RawData!C2727&amp;" - "&amp;RawData!A2727,"")</f>
        <v/>
      </c>
      <c r="B2730" t="str">
        <f t="shared" si="43"/>
        <v/>
      </c>
    </row>
    <row r="2731" spans="1:2" x14ac:dyDescent="0.25">
      <c r="A2731" t="str">
        <f>IF(RawData!B2728&lt;&gt;"",RawData!B2728&amp;", "&amp;RawData!C2728&amp;" - "&amp;RawData!A2728,"")</f>
        <v/>
      </c>
      <c r="B2731" t="str">
        <f t="shared" si="43"/>
        <v/>
      </c>
    </row>
    <row r="2732" spans="1:2" x14ac:dyDescent="0.25">
      <c r="A2732" t="str">
        <f>IF(RawData!B2729&lt;&gt;"",RawData!B2729&amp;", "&amp;RawData!C2729&amp;" - "&amp;RawData!A2729,"")</f>
        <v/>
      </c>
      <c r="B2732" t="str">
        <f t="shared" si="43"/>
        <v/>
      </c>
    </row>
    <row r="2733" spans="1:2" x14ac:dyDescent="0.25">
      <c r="A2733" t="str">
        <f>IF(RawData!B2730&lt;&gt;"",RawData!B2730&amp;", "&amp;RawData!C2730&amp;" - "&amp;RawData!A2730,"")</f>
        <v/>
      </c>
      <c r="B2733" t="str">
        <f t="shared" si="43"/>
        <v/>
      </c>
    </row>
    <row r="2734" spans="1:2" x14ac:dyDescent="0.25">
      <c r="A2734" t="str">
        <f>IF(RawData!B2731&lt;&gt;"",RawData!B2731&amp;", "&amp;RawData!C2731&amp;" - "&amp;RawData!A2731,"")</f>
        <v/>
      </c>
      <c r="B2734" t="str">
        <f t="shared" si="43"/>
        <v/>
      </c>
    </row>
    <row r="2735" spans="1:2" x14ac:dyDescent="0.25">
      <c r="A2735" t="str">
        <f>IF(RawData!B2732&lt;&gt;"",RawData!B2732&amp;", "&amp;RawData!C2732&amp;" - "&amp;RawData!A2732,"")</f>
        <v/>
      </c>
      <c r="B2735" t="str">
        <f t="shared" si="43"/>
        <v/>
      </c>
    </row>
    <row r="2736" spans="1:2" x14ac:dyDescent="0.25">
      <c r="A2736" t="str">
        <f>IF(RawData!B2733&lt;&gt;"",RawData!B2733&amp;", "&amp;RawData!C2733&amp;" - "&amp;RawData!A2733,"")</f>
        <v/>
      </c>
      <c r="B2736" t="str">
        <f t="shared" si="43"/>
        <v/>
      </c>
    </row>
    <row r="2737" spans="1:2" x14ac:dyDescent="0.25">
      <c r="A2737" t="str">
        <f>IF(RawData!B2734&lt;&gt;"",RawData!B2734&amp;", "&amp;RawData!C2734&amp;" - "&amp;RawData!A2734,"")</f>
        <v/>
      </c>
      <c r="B2737" t="str">
        <f t="shared" si="43"/>
        <v/>
      </c>
    </row>
    <row r="2738" spans="1:2" x14ac:dyDescent="0.25">
      <c r="A2738" t="str">
        <f>IF(RawData!B2735&lt;&gt;"",RawData!B2735&amp;", "&amp;RawData!C2735&amp;" - "&amp;RawData!A2735,"")</f>
        <v/>
      </c>
      <c r="B2738" t="str">
        <f t="shared" si="43"/>
        <v/>
      </c>
    </row>
    <row r="2739" spans="1:2" x14ac:dyDescent="0.25">
      <c r="A2739" t="str">
        <f>IF(RawData!B2736&lt;&gt;"",RawData!B2736&amp;", "&amp;RawData!C2736&amp;" - "&amp;RawData!A2736,"")</f>
        <v/>
      </c>
      <c r="B2739" t="str">
        <f t="shared" si="43"/>
        <v/>
      </c>
    </row>
    <row r="2740" spans="1:2" x14ac:dyDescent="0.25">
      <c r="A2740" t="str">
        <f>IF(RawData!B2737&lt;&gt;"",RawData!B2737&amp;", "&amp;RawData!C2737&amp;" - "&amp;RawData!A2737,"")</f>
        <v/>
      </c>
      <c r="B2740" t="str">
        <f t="shared" si="43"/>
        <v/>
      </c>
    </row>
    <row r="2741" spans="1:2" x14ac:dyDescent="0.25">
      <c r="A2741" t="str">
        <f>IF(RawData!B2738&lt;&gt;"",RawData!B2738&amp;", "&amp;RawData!C2738&amp;" - "&amp;RawData!A2738,"")</f>
        <v/>
      </c>
      <c r="B2741" t="str">
        <f t="shared" si="43"/>
        <v/>
      </c>
    </row>
    <row r="2742" spans="1:2" x14ac:dyDescent="0.25">
      <c r="A2742" t="str">
        <f>IF(RawData!B2739&lt;&gt;"",RawData!B2739&amp;", "&amp;RawData!C2739&amp;" - "&amp;RawData!A2739,"")</f>
        <v/>
      </c>
      <c r="B2742" t="str">
        <f t="shared" si="43"/>
        <v/>
      </c>
    </row>
    <row r="2743" spans="1:2" x14ac:dyDescent="0.25">
      <c r="A2743" t="str">
        <f>IF(RawData!B2740&lt;&gt;"",RawData!B2740&amp;", "&amp;RawData!C2740&amp;" - "&amp;RawData!A2740,"")</f>
        <v/>
      </c>
      <c r="B2743" t="str">
        <f t="shared" si="43"/>
        <v/>
      </c>
    </row>
    <row r="2744" spans="1:2" x14ac:dyDescent="0.25">
      <c r="A2744" t="str">
        <f>IF(RawData!B2741&lt;&gt;"",RawData!B2741&amp;", "&amp;RawData!C2741&amp;" - "&amp;RawData!A2741,"")</f>
        <v/>
      </c>
      <c r="B2744" t="str">
        <f t="shared" si="43"/>
        <v/>
      </c>
    </row>
    <row r="2745" spans="1:2" x14ac:dyDescent="0.25">
      <c r="A2745" t="str">
        <f>IF(RawData!B2742&lt;&gt;"",RawData!B2742&amp;", "&amp;RawData!C2742&amp;" - "&amp;RawData!A2742,"")</f>
        <v/>
      </c>
      <c r="B2745" t="str">
        <f t="shared" si="43"/>
        <v/>
      </c>
    </row>
    <row r="2746" spans="1:2" x14ac:dyDescent="0.25">
      <c r="A2746" t="str">
        <f>IF(RawData!B2743&lt;&gt;"",RawData!B2743&amp;", "&amp;RawData!C2743&amp;" - "&amp;RawData!A2743,"")</f>
        <v/>
      </c>
      <c r="B2746" t="str">
        <f t="shared" si="43"/>
        <v/>
      </c>
    </row>
    <row r="2747" spans="1:2" x14ac:dyDescent="0.25">
      <c r="A2747" t="str">
        <f>IF(RawData!B2744&lt;&gt;"",RawData!B2744&amp;", "&amp;RawData!C2744&amp;" - "&amp;RawData!A2744,"")</f>
        <v/>
      </c>
      <c r="B2747" t="str">
        <f t="shared" si="43"/>
        <v/>
      </c>
    </row>
    <row r="2748" spans="1:2" x14ac:dyDescent="0.25">
      <c r="A2748" t="str">
        <f>IF(RawData!B2745&lt;&gt;"",RawData!B2745&amp;", "&amp;RawData!C2745&amp;" - "&amp;RawData!A2745,"")</f>
        <v/>
      </c>
      <c r="B2748" t="str">
        <f t="shared" si="43"/>
        <v/>
      </c>
    </row>
    <row r="2749" spans="1:2" x14ac:dyDescent="0.25">
      <c r="A2749" t="str">
        <f>IF(RawData!B2746&lt;&gt;"",RawData!B2746&amp;", "&amp;RawData!C2746&amp;" - "&amp;RawData!A2746,"")</f>
        <v/>
      </c>
      <c r="B2749" t="str">
        <f t="shared" si="43"/>
        <v/>
      </c>
    </row>
    <row r="2750" spans="1:2" x14ac:dyDescent="0.25">
      <c r="A2750" t="str">
        <f>IF(RawData!B2747&lt;&gt;"",RawData!B2747&amp;", "&amp;RawData!C2747&amp;" - "&amp;RawData!A2747,"")</f>
        <v/>
      </c>
      <c r="B2750" t="str">
        <f t="shared" si="43"/>
        <v/>
      </c>
    </row>
    <row r="2751" spans="1:2" x14ac:dyDescent="0.25">
      <c r="A2751" t="str">
        <f>IF(RawData!B2748&lt;&gt;"",RawData!B2748&amp;", "&amp;RawData!C2748&amp;" - "&amp;RawData!A2748,"")</f>
        <v/>
      </c>
      <c r="B2751" t="str">
        <f t="shared" si="43"/>
        <v/>
      </c>
    </row>
    <row r="2752" spans="1:2" x14ac:dyDescent="0.25">
      <c r="A2752" t="str">
        <f>IF(RawData!B2749&lt;&gt;"",RawData!B2749&amp;", "&amp;RawData!C2749&amp;" - "&amp;RawData!A2749,"")</f>
        <v/>
      </c>
      <c r="B2752" t="str">
        <f t="shared" si="43"/>
        <v/>
      </c>
    </row>
    <row r="2753" spans="1:2" x14ac:dyDescent="0.25">
      <c r="A2753" t="str">
        <f>IF(RawData!B2750&lt;&gt;"",RawData!B2750&amp;", "&amp;RawData!C2750&amp;" - "&amp;RawData!A2750,"")</f>
        <v/>
      </c>
      <c r="B2753" t="str">
        <f t="shared" si="43"/>
        <v/>
      </c>
    </row>
    <row r="2754" spans="1:2" x14ac:dyDescent="0.25">
      <c r="A2754" t="str">
        <f>IF(RawData!B2751&lt;&gt;"",RawData!B2751&amp;", "&amp;RawData!C2751&amp;" - "&amp;RawData!A2751,"")</f>
        <v/>
      </c>
      <c r="B2754" t="str">
        <f t="shared" si="43"/>
        <v/>
      </c>
    </row>
    <row r="2755" spans="1:2" x14ac:dyDescent="0.25">
      <c r="A2755" t="str">
        <f>IF(RawData!B2752&lt;&gt;"",RawData!B2752&amp;", "&amp;RawData!C2752&amp;" - "&amp;RawData!A2752,"")</f>
        <v/>
      </c>
      <c r="B2755" t="str">
        <f t="shared" si="43"/>
        <v/>
      </c>
    </row>
    <row r="2756" spans="1:2" x14ac:dyDescent="0.25">
      <c r="A2756" t="str">
        <f>IF(RawData!B2753&lt;&gt;"",RawData!B2753&amp;", "&amp;RawData!C2753&amp;" - "&amp;RawData!A2753,"")</f>
        <v/>
      </c>
      <c r="B2756" t="str">
        <f t="shared" si="43"/>
        <v/>
      </c>
    </row>
    <row r="2757" spans="1:2" x14ac:dyDescent="0.25">
      <c r="A2757" t="str">
        <f>IF(RawData!B2754&lt;&gt;"",RawData!B2754&amp;", "&amp;RawData!C2754&amp;" - "&amp;RawData!A2754,"")</f>
        <v/>
      </c>
      <c r="B2757" t="str">
        <f t="shared" si="43"/>
        <v/>
      </c>
    </row>
    <row r="2758" spans="1:2" x14ac:dyDescent="0.25">
      <c r="A2758" t="str">
        <f>IF(RawData!B2755&lt;&gt;"",RawData!B2755&amp;", "&amp;RawData!C2755&amp;" - "&amp;RawData!A2755,"")</f>
        <v/>
      </c>
      <c r="B2758" t="str">
        <f t="shared" si="43"/>
        <v/>
      </c>
    </row>
    <row r="2759" spans="1:2" x14ac:dyDescent="0.25">
      <c r="A2759" t="str">
        <f>IF(RawData!B2756&lt;&gt;"",RawData!B2756&amp;", "&amp;RawData!C2756&amp;" - "&amp;RawData!A2756,"")</f>
        <v/>
      </c>
      <c r="B2759" t="str">
        <f t="shared" ref="B2759:B2822" si="44">IF(A2759&lt;&gt;"",B2758+1,"")</f>
        <v/>
      </c>
    </row>
    <row r="2760" spans="1:2" x14ac:dyDescent="0.25">
      <c r="A2760" t="str">
        <f>IF(RawData!B2757&lt;&gt;"",RawData!B2757&amp;", "&amp;RawData!C2757&amp;" - "&amp;RawData!A2757,"")</f>
        <v/>
      </c>
      <c r="B2760" t="str">
        <f t="shared" si="44"/>
        <v/>
      </c>
    </row>
    <row r="2761" spans="1:2" x14ac:dyDescent="0.25">
      <c r="A2761" t="str">
        <f>IF(RawData!B2758&lt;&gt;"",RawData!B2758&amp;", "&amp;RawData!C2758&amp;" - "&amp;RawData!A2758,"")</f>
        <v/>
      </c>
      <c r="B2761" t="str">
        <f t="shared" si="44"/>
        <v/>
      </c>
    </row>
    <row r="2762" spans="1:2" x14ac:dyDescent="0.25">
      <c r="A2762" t="str">
        <f>IF(RawData!B2759&lt;&gt;"",RawData!B2759&amp;", "&amp;RawData!C2759&amp;" - "&amp;RawData!A2759,"")</f>
        <v/>
      </c>
      <c r="B2762" t="str">
        <f t="shared" si="44"/>
        <v/>
      </c>
    </row>
    <row r="2763" spans="1:2" x14ac:dyDescent="0.25">
      <c r="A2763" t="str">
        <f>IF(RawData!B2760&lt;&gt;"",RawData!B2760&amp;", "&amp;RawData!C2760&amp;" - "&amp;RawData!A2760,"")</f>
        <v/>
      </c>
      <c r="B2763" t="str">
        <f t="shared" si="44"/>
        <v/>
      </c>
    </row>
    <row r="2764" spans="1:2" x14ac:dyDescent="0.25">
      <c r="A2764" t="str">
        <f>IF(RawData!B2761&lt;&gt;"",RawData!B2761&amp;", "&amp;RawData!C2761&amp;" - "&amp;RawData!A2761,"")</f>
        <v/>
      </c>
      <c r="B2764" t="str">
        <f t="shared" si="44"/>
        <v/>
      </c>
    </row>
    <row r="2765" spans="1:2" x14ac:dyDescent="0.25">
      <c r="A2765" t="str">
        <f>IF(RawData!B2762&lt;&gt;"",RawData!B2762&amp;", "&amp;RawData!C2762&amp;" - "&amp;RawData!A2762,"")</f>
        <v/>
      </c>
      <c r="B2765" t="str">
        <f t="shared" si="44"/>
        <v/>
      </c>
    </row>
    <row r="2766" spans="1:2" x14ac:dyDescent="0.25">
      <c r="A2766" t="str">
        <f>IF(RawData!B2763&lt;&gt;"",RawData!B2763&amp;", "&amp;RawData!C2763&amp;" - "&amp;RawData!A2763,"")</f>
        <v/>
      </c>
      <c r="B2766" t="str">
        <f t="shared" si="44"/>
        <v/>
      </c>
    </row>
    <row r="2767" spans="1:2" x14ac:dyDescent="0.25">
      <c r="A2767" t="str">
        <f>IF(RawData!B2764&lt;&gt;"",RawData!B2764&amp;", "&amp;RawData!C2764&amp;" - "&amp;RawData!A2764,"")</f>
        <v/>
      </c>
      <c r="B2767" t="str">
        <f t="shared" si="44"/>
        <v/>
      </c>
    </row>
    <row r="2768" spans="1:2" x14ac:dyDescent="0.25">
      <c r="A2768" t="str">
        <f>IF(RawData!B2765&lt;&gt;"",RawData!B2765&amp;", "&amp;RawData!C2765&amp;" - "&amp;RawData!A2765,"")</f>
        <v/>
      </c>
      <c r="B2768" t="str">
        <f t="shared" si="44"/>
        <v/>
      </c>
    </row>
    <row r="2769" spans="1:2" x14ac:dyDescent="0.25">
      <c r="A2769" t="str">
        <f>IF(RawData!B2766&lt;&gt;"",RawData!B2766&amp;", "&amp;RawData!C2766&amp;" - "&amp;RawData!A2766,"")</f>
        <v/>
      </c>
      <c r="B2769" t="str">
        <f t="shared" si="44"/>
        <v/>
      </c>
    </row>
    <row r="2770" spans="1:2" x14ac:dyDescent="0.25">
      <c r="A2770" t="str">
        <f>IF(RawData!B2767&lt;&gt;"",RawData!B2767&amp;", "&amp;RawData!C2767&amp;" - "&amp;RawData!A2767,"")</f>
        <v/>
      </c>
      <c r="B2770" t="str">
        <f t="shared" si="44"/>
        <v/>
      </c>
    </row>
    <row r="2771" spans="1:2" x14ac:dyDescent="0.25">
      <c r="A2771" t="str">
        <f>IF(RawData!B2768&lt;&gt;"",RawData!B2768&amp;", "&amp;RawData!C2768&amp;" - "&amp;RawData!A2768,"")</f>
        <v/>
      </c>
      <c r="B2771" t="str">
        <f t="shared" si="44"/>
        <v/>
      </c>
    </row>
    <row r="2772" spans="1:2" x14ac:dyDescent="0.25">
      <c r="A2772" t="str">
        <f>IF(RawData!B2769&lt;&gt;"",RawData!B2769&amp;", "&amp;RawData!C2769&amp;" - "&amp;RawData!A2769,"")</f>
        <v/>
      </c>
      <c r="B2772" t="str">
        <f t="shared" si="44"/>
        <v/>
      </c>
    </row>
    <row r="2773" spans="1:2" x14ac:dyDescent="0.25">
      <c r="A2773" t="str">
        <f>IF(RawData!B2770&lt;&gt;"",RawData!B2770&amp;", "&amp;RawData!C2770&amp;" - "&amp;RawData!A2770,"")</f>
        <v/>
      </c>
      <c r="B2773" t="str">
        <f t="shared" si="44"/>
        <v/>
      </c>
    </row>
    <row r="2774" spans="1:2" x14ac:dyDescent="0.25">
      <c r="A2774" t="str">
        <f>IF(RawData!B2771&lt;&gt;"",RawData!B2771&amp;", "&amp;RawData!C2771&amp;" - "&amp;RawData!A2771,"")</f>
        <v/>
      </c>
      <c r="B2774" t="str">
        <f t="shared" si="44"/>
        <v/>
      </c>
    </row>
    <row r="2775" spans="1:2" x14ac:dyDescent="0.25">
      <c r="A2775" t="str">
        <f>IF(RawData!B2772&lt;&gt;"",RawData!B2772&amp;", "&amp;RawData!C2772&amp;" - "&amp;RawData!A2772,"")</f>
        <v/>
      </c>
      <c r="B2775" t="str">
        <f t="shared" si="44"/>
        <v/>
      </c>
    </row>
    <row r="2776" spans="1:2" x14ac:dyDescent="0.25">
      <c r="A2776" t="str">
        <f>IF(RawData!B2773&lt;&gt;"",RawData!B2773&amp;", "&amp;RawData!C2773&amp;" - "&amp;RawData!A2773,"")</f>
        <v/>
      </c>
      <c r="B2776" t="str">
        <f t="shared" si="44"/>
        <v/>
      </c>
    </row>
    <row r="2777" spans="1:2" x14ac:dyDescent="0.25">
      <c r="A2777" t="str">
        <f>IF(RawData!B2774&lt;&gt;"",RawData!B2774&amp;", "&amp;RawData!C2774&amp;" - "&amp;RawData!A2774,"")</f>
        <v/>
      </c>
      <c r="B2777" t="str">
        <f t="shared" si="44"/>
        <v/>
      </c>
    </row>
    <row r="2778" spans="1:2" x14ac:dyDescent="0.25">
      <c r="A2778" t="str">
        <f>IF(RawData!B2775&lt;&gt;"",RawData!B2775&amp;", "&amp;RawData!C2775&amp;" - "&amp;RawData!A2775,"")</f>
        <v/>
      </c>
      <c r="B2778" t="str">
        <f t="shared" si="44"/>
        <v/>
      </c>
    </row>
    <row r="2779" spans="1:2" x14ac:dyDescent="0.25">
      <c r="A2779" t="str">
        <f>IF(RawData!B2776&lt;&gt;"",RawData!B2776&amp;", "&amp;RawData!C2776&amp;" - "&amp;RawData!A2776,"")</f>
        <v/>
      </c>
      <c r="B2779" t="str">
        <f t="shared" si="44"/>
        <v/>
      </c>
    </row>
    <row r="2780" spans="1:2" x14ac:dyDescent="0.25">
      <c r="A2780" t="str">
        <f>IF(RawData!B2777&lt;&gt;"",RawData!B2777&amp;", "&amp;RawData!C2777&amp;" - "&amp;RawData!A2777,"")</f>
        <v/>
      </c>
      <c r="B2780" t="str">
        <f t="shared" si="44"/>
        <v/>
      </c>
    </row>
    <row r="2781" spans="1:2" x14ac:dyDescent="0.25">
      <c r="A2781" t="str">
        <f>IF(RawData!B2778&lt;&gt;"",RawData!B2778&amp;", "&amp;RawData!C2778&amp;" - "&amp;RawData!A2778,"")</f>
        <v/>
      </c>
      <c r="B2781" t="str">
        <f t="shared" si="44"/>
        <v/>
      </c>
    </row>
    <row r="2782" spans="1:2" x14ac:dyDescent="0.25">
      <c r="A2782" t="str">
        <f>IF(RawData!B2779&lt;&gt;"",RawData!B2779&amp;", "&amp;RawData!C2779&amp;" - "&amp;RawData!A2779,"")</f>
        <v/>
      </c>
      <c r="B2782" t="str">
        <f t="shared" si="44"/>
        <v/>
      </c>
    </row>
    <row r="2783" spans="1:2" x14ac:dyDescent="0.25">
      <c r="A2783" t="str">
        <f>IF(RawData!B2780&lt;&gt;"",RawData!B2780&amp;", "&amp;RawData!C2780&amp;" - "&amp;RawData!A2780,"")</f>
        <v/>
      </c>
      <c r="B2783" t="str">
        <f t="shared" si="44"/>
        <v/>
      </c>
    </row>
    <row r="2784" spans="1:2" x14ac:dyDescent="0.25">
      <c r="A2784" t="str">
        <f>IF(RawData!B2781&lt;&gt;"",RawData!B2781&amp;", "&amp;RawData!C2781&amp;" - "&amp;RawData!A2781,"")</f>
        <v/>
      </c>
      <c r="B2784" t="str">
        <f t="shared" si="44"/>
        <v/>
      </c>
    </row>
    <row r="2785" spans="1:2" x14ac:dyDescent="0.25">
      <c r="A2785" t="str">
        <f>IF(RawData!B2782&lt;&gt;"",RawData!B2782&amp;", "&amp;RawData!C2782&amp;" - "&amp;RawData!A2782,"")</f>
        <v/>
      </c>
      <c r="B2785" t="str">
        <f t="shared" si="44"/>
        <v/>
      </c>
    </row>
    <row r="2786" spans="1:2" x14ac:dyDescent="0.25">
      <c r="A2786" t="str">
        <f>IF(RawData!B2783&lt;&gt;"",RawData!B2783&amp;", "&amp;RawData!C2783&amp;" - "&amp;RawData!A2783,"")</f>
        <v/>
      </c>
      <c r="B2786" t="str">
        <f t="shared" si="44"/>
        <v/>
      </c>
    </row>
    <row r="2787" spans="1:2" x14ac:dyDescent="0.25">
      <c r="A2787" t="str">
        <f>IF(RawData!B2784&lt;&gt;"",RawData!B2784&amp;", "&amp;RawData!C2784&amp;" - "&amp;RawData!A2784,"")</f>
        <v/>
      </c>
      <c r="B2787" t="str">
        <f t="shared" si="44"/>
        <v/>
      </c>
    </row>
    <row r="2788" spans="1:2" x14ac:dyDescent="0.25">
      <c r="A2788" t="str">
        <f>IF(RawData!B2785&lt;&gt;"",RawData!B2785&amp;", "&amp;RawData!C2785&amp;" - "&amp;RawData!A2785,"")</f>
        <v/>
      </c>
      <c r="B2788" t="str">
        <f t="shared" si="44"/>
        <v/>
      </c>
    </row>
    <row r="2789" spans="1:2" x14ac:dyDescent="0.25">
      <c r="A2789" t="str">
        <f>IF(RawData!B2786&lt;&gt;"",RawData!B2786&amp;", "&amp;RawData!C2786&amp;" - "&amp;RawData!A2786,"")</f>
        <v/>
      </c>
      <c r="B2789" t="str">
        <f t="shared" si="44"/>
        <v/>
      </c>
    </row>
    <row r="2790" spans="1:2" x14ac:dyDescent="0.25">
      <c r="A2790" t="str">
        <f>IF(RawData!B2787&lt;&gt;"",RawData!B2787&amp;", "&amp;RawData!C2787&amp;" - "&amp;RawData!A2787,"")</f>
        <v/>
      </c>
      <c r="B2790" t="str">
        <f t="shared" si="44"/>
        <v/>
      </c>
    </row>
    <row r="2791" spans="1:2" x14ac:dyDescent="0.25">
      <c r="A2791" t="str">
        <f>IF(RawData!B2788&lt;&gt;"",RawData!B2788&amp;", "&amp;RawData!C2788&amp;" - "&amp;RawData!A2788,"")</f>
        <v/>
      </c>
      <c r="B2791" t="str">
        <f t="shared" si="44"/>
        <v/>
      </c>
    </row>
    <row r="2792" spans="1:2" x14ac:dyDescent="0.25">
      <c r="A2792" t="str">
        <f>IF(RawData!B2789&lt;&gt;"",RawData!B2789&amp;", "&amp;RawData!C2789&amp;" - "&amp;RawData!A2789,"")</f>
        <v/>
      </c>
      <c r="B2792" t="str">
        <f t="shared" si="44"/>
        <v/>
      </c>
    </row>
    <row r="2793" spans="1:2" x14ac:dyDescent="0.25">
      <c r="A2793" t="str">
        <f>IF(RawData!B2790&lt;&gt;"",RawData!B2790&amp;", "&amp;RawData!C2790&amp;" - "&amp;RawData!A2790,"")</f>
        <v/>
      </c>
      <c r="B2793" t="str">
        <f t="shared" si="44"/>
        <v/>
      </c>
    </row>
    <row r="2794" spans="1:2" x14ac:dyDescent="0.25">
      <c r="A2794" t="str">
        <f>IF(RawData!B2791&lt;&gt;"",RawData!B2791&amp;", "&amp;RawData!C2791&amp;" - "&amp;RawData!A2791,"")</f>
        <v/>
      </c>
      <c r="B2794" t="str">
        <f t="shared" si="44"/>
        <v/>
      </c>
    </row>
    <row r="2795" spans="1:2" x14ac:dyDescent="0.25">
      <c r="A2795" t="str">
        <f>IF(RawData!B2792&lt;&gt;"",RawData!B2792&amp;", "&amp;RawData!C2792&amp;" - "&amp;RawData!A2792,"")</f>
        <v/>
      </c>
      <c r="B2795" t="str">
        <f t="shared" si="44"/>
        <v/>
      </c>
    </row>
    <row r="2796" spans="1:2" x14ac:dyDescent="0.25">
      <c r="A2796" t="str">
        <f>IF(RawData!B2793&lt;&gt;"",RawData!B2793&amp;", "&amp;RawData!C2793&amp;" - "&amp;RawData!A2793,"")</f>
        <v/>
      </c>
      <c r="B2796" t="str">
        <f t="shared" si="44"/>
        <v/>
      </c>
    </row>
    <row r="2797" spans="1:2" x14ac:dyDescent="0.25">
      <c r="A2797" t="str">
        <f>IF(RawData!B2794&lt;&gt;"",RawData!B2794&amp;", "&amp;RawData!C2794&amp;" - "&amp;RawData!A2794,"")</f>
        <v/>
      </c>
      <c r="B2797" t="str">
        <f t="shared" si="44"/>
        <v/>
      </c>
    </row>
    <row r="2798" spans="1:2" x14ac:dyDescent="0.25">
      <c r="A2798" t="str">
        <f>IF(RawData!B2795&lt;&gt;"",RawData!B2795&amp;", "&amp;RawData!C2795&amp;" - "&amp;RawData!A2795,"")</f>
        <v/>
      </c>
      <c r="B2798" t="str">
        <f t="shared" si="44"/>
        <v/>
      </c>
    </row>
    <row r="2799" spans="1:2" x14ac:dyDescent="0.25">
      <c r="A2799" t="str">
        <f>IF(RawData!B2796&lt;&gt;"",RawData!B2796&amp;", "&amp;RawData!C2796&amp;" - "&amp;RawData!A2796,"")</f>
        <v/>
      </c>
      <c r="B2799" t="str">
        <f t="shared" si="44"/>
        <v/>
      </c>
    </row>
    <row r="2800" spans="1:2" x14ac:dyDescent="0.25">
      <c r="A2800" t="str">
        <f>IF(RawData!B2797&lt;&gt;"",RawData!B2797&amp;", "&amp;RawData!C2797&amp;" - "&amp;RawData!A2797,"")</f>
        <v/>
      </c>
      <c r="B2800" t="str">
        <f t="shared" si="44"/>
        <v/>
      </c>
    </row>
    <row r="2801" spans="1:2" x14ac:dyDescent="0.25">
      <c r="A2801" t="str">
        <f>IF(RawData!B2798&lt;&gt;"",RawData!B2798&amp;", "&amp;RawData!C2798&amp;" - "&amp;RawData!A2798,"")</f>
        <v/>
      </c>
      <c r="B2801" t="str">
        <f t="shared" si="44"/>
        <v/>
      </c>
    </row>
    <row r="2802" spans="1:2" x14ac:dyDescent="0.25">
      <c r="A2802" t="str">
        <f>IF(RawData!B2799&lt;&gt;"",RawData!B2799&amp;", "&amp;RawData!C2799&amp;" - "&amp;RawData!A2799,"")</f>
        <v/>
      </c>
      <c r="B2802" t="str">
        <f t="shared" si="44"/>
        <v/>
      </c>
    </row>
    <row r="2803" spans="1:2" x14ac:dyDescent="0.25">
      <c r="A2803" t="str">
        <f>IF(RawData!B2800&lt;&gt;"",RawData!B2800&amp;", "&amp;RawData!C2800&amp;" - "&amp;RawData!A2800,"")</f>
        <v/>
      </c>
      <c r="B2803" t="str">
        <f t="shared" si="44"/>
        <v/>
      </c>
    </row>
    <row r="2804" spans="1:2" x14ac:dyDescent="0.25">
      <c r="A2804" t="str">
        <f>IF(RawData!B2801&lt;&gt;"",RawData!B2801&amp;", "&amp;RawData!C2801&amp;" - "&amp;RawData!A2801,"")</f>
        <v/>
      </c>
      <c r="B2804" t="str">
        <f t="shared" si="44"/>
        <v/>
      </c>
    </row>
    <row r="2805" spans="1:2" x14ac:dyDescent="0.25">
      <c r="A2805" t="str">
        <f>IF(RawData!B2802&lt;&gt;"",RawData!B2802&amp;", "&amp;RawData!C2802&amp;" - "&amp;RawData!A2802,"")</f>
        <v/>
      </c>
      <c r="B2805" t="str">
        <f t="shared" si="44"/>
        <v/>
      </c>
    </row>
    <row r="2806" spans="1:2" x14ac:dyDescent="0.25">
      <c r="A2806" t="str">
        <f>IF(RawData!B2803&lt;&gt;"",RawData!B2803&amp;", "&amp;RawData!C2803&amp;" - "&amp;RawData!A2803,"")</f>
        <v/>
      </c>
      <c r="B2806" t="str">
        <f t="shared" si="44"/>
        <v/>
      </c>
    </row>
    <row r="2807" spans="1:2" x14ac:dyDescent="0.25">
      <c r="A2807" t="str">
        <f>IF(RawData!B2804&lt;&gt;"",RawData!B2804&amp;", "&amp;RawData!C2804&amp;" - "&amp;RawData!A2804,"")</f>
        <v/>
      </c>
      <c r="B2807" t="str">
        <f t="shared" si="44"/>
        <v/>
      </c>
    </row>
    <row r="2808" spans="1:2" x14ac:dyDescent="0.25">
      <c r="A2808" t="str">
        <f>IF(RawData!B2805&lt;&gt;"",RawData!B2805&amp;", "&amp;RawData!C2805&amp;" - "&amp;RawData!A2805,"")</f>
        <v/>
      </c>
      <c r="B2808" t="str">
        <f t="shared" si="44"/>
        <v/>
      </c>
    </row>
    <row r="2809" spans="1:2" x14ac:dyDescent="0.25">
      <c r="A2809" t="str">
        <f>IF(RawData!B2806&lt;&gt;"",RawData!B2806&amp;", "&amp;RawData!C2806&amp;" - "&amp;RawData!A2806,"")</f>
        <v/>
      </c>
      <c r="B2809" t="str">
        <f t="shared" si="44"/>
        <v/>
      </c>
    </row>
    <row r="2810" spans="1:2" x14ac:dyDescent="0.25">
      <c r="A2810" t="str">
        <f>IF(RawData!B2807&lt;&gt;"",RawData!B2807&amp;", "&amp;RawData!C2807&amp;" - "&amp;RawData!A2807,"")</f>
        <v/>
      </c>
      <c r="B2810" t="str">
        <f t="shared" si="44"/>
        <v/>
      </c>
    </row>
    <row r="2811" spans="1:2" x14ac:dyDescent="0.25">
      <c r="A2811" t="str">
        <f>IF(RawData!B2808&lt;&gt;"",RawData!B2808&amp;", "&amp;RawData!C2808&amp;" - "&amp;RawData!A2808,"")</f>
        <v/>
      </c>
      <c r="B2811" t="str">
        <f t="shared" si="44"/>
        <v/>
      </c>
    </row>
    <row r="2812" spans="1:2" x14ac:dyDescent="0.25">
      <c r="A2812" t="str">
        <f>IF(RawData!B2809&lt;&gt;"",RawData!B2809&amp;", "&amp;RawData!C2809&amp;" - "&amp;RawData!A2809,"")</f>
        <v/>
      </c>
      <c r="B2812" t="str">
        <f t="shared" si="44"/>
        <v/>
      </c>
    </row>
    <row r="2813" spans="1:2" x14ac:dyDescent="0.25">
      <c r="A2813" t="str">
        <f>IF(RawData!B2810&lt;&gt;"",RawData!B2810&amp;", "&amp;RawData!C2810&amp;" - "&amp;RawData!A2810,"")</f>
        <v/>
      </c>
      <c r="B2813" t="str">
        <f t="shared" si="44"/>
        <v/>
      </c>
    </row>
    <row r="2814" spans="1:2" x14ac:dyDescent="0.25">
      <c r="A2814" t="str">
        <f>IF(RawData!B2811&lt;&gt;"",RawData!B2811&amp;", "&amp;RawData!C2811&amp;" - "&amp;RawData!A2811,"")</f>
        <v/>
      </c>
      <c r="B2814" t="str">
        <f t="shared" si="44"/>
        <v/>
      </c>
    </row>
    <row r="2815" spans="1:2" x14ac:dyDescent="0.25">
      <c r="A2815" t="str">
        <f>IF(RawData!B2812&lt;&gt;"",RawData!B2812&amp;", "&amp;RawData!C2812&amp;" - "&amp;RawData!A2812,"")</f>
        <v/>
      </c>
      <c r="B2815" t="str">
        <f t="shared" si="44"/>
        <v/>
      </c>
    </row>
    <row r="2816" spans="1:2" x14ac:dyDescent="0.25">
      <c r="A2816" t="str">
        <f>IF(RawData!B2813&lt;&gt;"",RawData!B2813&amp;", "&amp;RawData!C2813&amp;" - "&amp;RawData!A2813,"")</f>
        <v/>
      </c>
      <c r="B2816" t="str">
        <f t="shared" si="44"/>
        <v/>
      </c>
    </row>
    <row r="2817" spans="1:2" x14ac:dyDescent="0.25">
      <c r="A2817" t="str">
        <f>IF(RawData!B2814&lt;&gt;"",RawData!B2814&amp;", "&amp;RawData!C2814&amp;" - "&amp;RawData!A2814,"")</f>
        <v/>
      </c>
      <c r="B2817" t="str">
        <f t="shared" si="44"/>
        <v/>
      </c>
    </row>
    <row r="2818" spans="1:2" x14ac:dyDescent="0.25">
      <c r="A2818" t="str">
        <f>IF(RawData!B2815&lt;&gt;"",RawData!B2815&amp;", "&amp;RawData!C2815&amp;" - "&amp;RawData!A2815,"")</f>
        <v/>
      </c>
      <c r="B2818" t="str">
        <f t="shared" si="44"/>
        <v/>
      </c>
    </row>
    <row r="2819" spans="1:2" x14ac:dyDescent="0.25">
      <c r="A2819" t="str">
        <f>IF(RawData!B2816&lt;&gt;"",RawData!B2816&amp;", "&amp;RawData!C2816&amp;" - "&amp;RawData!A2816,"")</f>
        <v/>
      </c>
      <c r="B2819" t="str">
        <f t="shared" si="44"/>
        <v/>
      </c>
    </row>
    <row r="2820" spans="1:2" x14ac:dyDescent="0.25">
      <c r="A2820" t="str">
        <f>IF(RawData!B2817&lt;&gt;"",RawData!B2817&amp;", "&amp;RawData!C2817&amp;" - "&amp;RawData!A2817,"")</f>
        <v/>
      </c>
      <c r="B2820" t="str">
        <f t="shared" si="44"/>
        <v/>
      </c>
    </row>
    <row r="2821" spans="1:2" x14ac:dyDescent="0.25">
      <c r="A2821" t="str">
        <f>IF(RawData!B2818&lt;&gt;"",RawData!B2818&amp;", "&amp;RawData!C2818&amp;" - "&amp;RawData!A2818,"")</f>
        <v/>
      </c>
      <c r="B2821" t="str">
        <f t="shared" si="44"/>
        <v/>
      </c>
    </row>
    <row r="2822" spans="1:2" x14ac:dyDescent="0.25">
      <c r="A2822" t="str">
        <f>IF(RawData!B2819&lt;&gt;"",RawData!B2819&amp;", "&amp;RawData!C2819&amp;" - "&amp;RawData!A2819,"")</f>
        <v/>
      </c>
      <c r="B2822" t="str">
        <f t="shared" si="44"/>
        <v/>
      </c>
    </row>
    <row r="2823" spans="1:2" x14ac:dyDescent="0.25">
      <c r="A2823" t="str">
        <f>IF(RawData!B2820&lt;&gt;"",RawData!B2820&amp;", "&amp;RawData!C2820&amp;" - "&amp;RawData!A2820,"")</f>
        <v/>
      </c>
      <c r="B2823" t="str">
        <f t="shared" ref="B2823:B2886" si="45">IF(A2823&lt;&gt;"",B2822+1,"")</f>
        <v/>
      </c>
    </row>
    <row r="2824" spans="1:2" x14ac:dyDescent="0.25">
      <c r="A2824" t="str">
        <f>IF(RawData!B2821&lt;&gt;"",RawData!B2821&amp;", "&amp;RawData!C2821&amp;" - "&amp;RawData!A2821,"")</f>
        <v/>
      </c>
      <c r="B2824" t="str">
        <f t="shared" si="45"/>
        <v/>
      </c>
    </row>
    <row r="2825" spans="1:2" x14ac:dyDescent="0.25">
      <c r="A2825" t="str">
        <f>IF(RawData!B2822&lt;&gt;"",RawData!B2822&amp;", "&amp;RawData!C2822&amp;" - "&amp;RawData!A2822,"")</f>
        <v/>
      </c>
      <c r="B2825" t="str">
        <f t="shared" si="45"/>
        <v/>
      </c>
    </row>
    <row r="2826" spans="1:2" x14ac:dyDescent="0.25">
      <c r="A2826" t="str">
        <f>IF(RawData!B2823&lt;&gt;"",RawData!B2823&amp;", "&amp;RawData!C2823&amp;" - "&amp;RawData!A2823,"")</f>
        <v/>
      </c>
      <c r="B2826" t="str">
        <f t="shared" si="45"/>
        <v/>
      </c>
    </row>
    <row r="2827" spans="1:2" x14ac:dyDescent="0.25">
      <c r="A2827" t="str">
        <f>IF(RawData!B2824&lt;&gt;"",RawData!B2824&amp;", "&amp;RawData!C2824&amp;" - "&amp;RawData!A2824,"")</f>
        <v/>
      </c>
      <c r="B2827" t="str">
        <f t="shared" si="45"/>
        <v/>
      </c>
    </row>
    <row r="2828" spans="1:2" x14ac:dyDescent="0.25">
      <c r="A2828" t="str">
        <f>IF(RawData!B2825&lt;&gt;"",RawData!B2825&amp;", "&amp;RawData!C2825&amp;" - "&amp;RawData!A2825,"")</f>
        <v/>
      </c>
      <c r="B2828" t="str">
        <f t="shared" si="45"/>
        <v/>
      </c>
    </row>
    <row r="2829" spans="1:2" x14ac:dyDescent="0.25">
      <c r="A2829" t="str">
        <f>IF(RawData!B2826&lt;&gt;"",RawData!B2826&amp;", "&amp;RawData!C2826&amp;" - "&amp;RawData!A2826,"")</f>
        <v/>
      </c>
      <c r="B2829" t="str">
        <f t="shared" si="45"/>
        <v/>
      </c>
    </row>
    <row r="2830" spans="1:2" x14ac:dyDescent="0.25">
      <c r="A2830" t="str">
        <f>IF(RawData!B2827&lt;&gt;"",RawData!B2827&amp;", "&amp;RawData!C2827&amp;" - "&amp;RawData!A2827,"")</f>
        <v/>
      </c>
      <c r="B2830" t="str">
        <f t="shared" si="45"/>
        <v/>
      </c>
    </row>
    <row r="2831" spans="1:2" x14ac:dyDescent="0.25">
      <c r="A2831" t="str">
        <f>IF(RawData!B2828&lt;&gt;"",RawData!B2828&amp;", "&amp;RawData!C2828&amp;" - "&amp;RawData!A2828,"")</f>
        <v/>
      </c>
      <c r="B2831" t="str">
        <f t="shared" si="45"/>
        <v/>
      </c>
    </row>
    <row r="2832" spans="1:2" x14ac:dyDescent="0.25">
      <c r="A2832" t="str">
        <f>IF(RawData!B2829&lt;&gt;"",RawData!B2829&amp;", "&amp;RawData!C2829&amp;" - "&amp;RawData!A2829,"")</f>
        <v/>
      </c>
      <c r="B2832" t="str">
        <f t="shared" si="45"/>
        <v/>
      </c>
    </row>
    <row r="2833" spans="1:2" x14ac:dyDescent="0.25">
      <c r="A2833" t="str">
        <f>IF(RawData!B2830&lt;&gt;"",RawData!B2830&amp;", "&amp;RawData!C2830&amp;" - "&amp;RawData!A2830,"")</f>
        <v/>
      </c>
      <c r="B2833" t="str">
        <f t="shared" si="45"/>
        <v/>
      </c>
    </row>
    <row r="2834" spans="1:2" x14ac:dyDescent="0.25">
      <c r="A2834" t="str">
        <f>IF(RawData!B2831&lt;&gt;"",RawData!B2831&amp;", "&amp;RawData!C2831&amp;" - "&amp;RawData!A2831,"")</f>
        <v/>
      </c>
      <c r="B2834" t="str">
        <f t="shared" si="45"/>
        <v/>
      </c>
    </row>
    <row r="2835" spans="1:2" x14ac:dyDescent="0.25">
      <c r="A2835" t="str">
        <f>IF(RawData!B2832&lt;&gt;"",RawData!B2832&amp;", "&amp;RawData!C2832&amp;" - "&amp;RawData!A2832,"")</f>
        <v/>
      </c>
      <c r="B2835" t="str">
        <f t="shared" si="45"/>
        <v/>
      </c>
    </row>
    <row r="2836" spans="1:2" x14ac:dyDescent="0.25">
      <c r="A2836" t="str">
        <f>IF(RawData!B2833&lt;&gt;"",RawData!B2833&amp;", "&amp;RawData!C2833&amp;" - "&amp;RawData!A2833,"")</f>
        <v/>
      </c>
      <c r="B2836" t="str">
        <f t="shared" si="45"/>
        <v/>
      </c>
    </row>
    <row r="2837" spans="1:2" x14ac:dyDescent="0.25">
      <c r="A2837" t="str">
        <f>IF(RawData!B2834&lt;&gt;"",RawData!B2834&amp;", "&amp;RawData!C2834&amp;" - "&amp;RawData!A2834,"")</f>
        <v/>
      </c>
      <c r="B2837" t="str">
        <f t="shared" si="45"/>
        <v/>
      </c>
    </row>
    <row r="2838" spans="1:2" x14ac:dyDescent="0.25">
      <c r="A2838" t="str">
        <f>IF(RawData!B2835&lt;&gt;"",RawData!B2835&amp;", "&amp;RawData!C2835&amp;" - "&amp;RawData!A2835,"")</f>
        <v/>
      </c>
      <c r="B2838" t="str">
        <f t="shared" si="45"/>
        <v/>
      </c>
    </row>
    <row r="2839" spans="1:2" x14ac:dyDescent="0.25">
      <c r="A2839" t="str">
        <f>IF(RawData!B2836&lt;&gt;"",RawData!B2836&amp;", "&amp;RawData!C2836&amp;" - "&amp;RawData!A2836,"")</f>
        <v/>
      </c>
      <c r="B2839" t="str">
        <f t="shared" si="45"/>
        <v/>
      </c>
    </row>
    <row r="2840" spans="1:2" x14ac:dyDescent="0.25">
      <c r="A2840" t="str">
        <f>IF(RawData!B2837&lt;&gt;"",RawData!B2837&amp;", "&amp;RawData!C2837&amp;" - "&amp;RawData!A2837,"")</f>
        <v/>
      </c>
      <c r="B2840" t="str">
        <f t="shared" si="45"/>
        <v/>
      </c>
    </row>
    <row r="2841" spans="1:2" x14ac:dyDescent="0.25">
      <c r="A2841" t="str">
        <f>IF(RawData!B2838&lt;&gt;"",RawData!B2838&amp;", "&amp;RawData!C2838&amp;" - "&amp;RawData!A2838,"")</f>
        <v/>
      </c>
      <c r="B2841" t="str">
        <f t="shared" si="45"/>
        <v/>
      </c>
    </row>
    <row r="2842" spans="1:2" x14ac:dyDescent="0.25">
      <c r="A2842" t="str">
        <f>IF(RawData!B2839&lt;&gt;"",RawData!B2839&amp;", "&amp;RawData!C2839&amp;" - "&amp;RawData!A2839,"")</f>
        <v/>
      </c>
      <c r="B2842" t="str">
        <f t="shared" si="45"/>
        <v/>
      </c>
    </row>
    <row r="2843" spans="1:2" x14ac:dyDescent="0.25">
      <c r="A2843" t="str">
        <f>IF(RawData!B2840&lt;&gt;"",RawData!B2840&amp;", "&amp;RawData!C2840&amp;" - "&amp;RawData!A2840,"")</f>
        <v/>
      </c>
      <c r="B2843" t="str">
        <f t="shared" si="45"/>
        <v/>
      </c>
    </row>
    <row r="2844" spans="1:2" x14ac:dyDescent="0.25">
      <c r="A2844" t="str">
        <f>IF(RawData!B2841&lt;&gt;"",RawData!B2841&amp;", "&amp;RawData!C2841&amp;" - "&amp;RawData!A2841,"")</f>
        <v/>
      </c>
      <c r="B2844" t="str">
        <f t="shared" si="45"/>
        <v/>
      </c>
    </row>
    <row r="2845" spans="1:2" x14ac:dyDescent="0.25">
      <c r="A2845" t="str">
        <f>IF(RawData!B2842&lt;&gt;"",RawData!B2842&amp;", "&amp;RawData!C2842&amp;" - "&amp;RawData!A2842,"")</f>
        <v/>
      </c>
      <c r="B2845" t="str">
        <f t="shared" si="45"/>
        <v/>
      </c>
    </row>
    <row r="2846" spans="1:2" x14ac:dyDescent="0.25">
      <c r="A2846" t="str">
        <f>IF(RawData!B2843&lt;&gt;"",RawData!B2843&amp;", "&amp;RawData!C2843&amp;" - "&amp;RawData!A2843,"")</f>
        <v/>
      </c>
      <c r="B2846" t="str">
        <f t="shared" si="45"/>
        <v/>
      </c>
    </row>
    <row r="2847" spans="1:2" x14ac:dyDescent="0.25">
      <c r="A2847" t="str">
        <f>IF(RawData!B2844&lt;&gt;"",RawData!B2844&amp;", "&amp;RawData!C2844&amp;" - "&amp;RawData!A2844,"")</f>
        <v/>
      </c>
      <c r="B2847" t="str">
        <f t="shared" si="45"/>
        <v/>
      </c>
    </row>
    <row r="2848" spans="1:2" x14ac:dyDescent="0.25">
      <c r="A2848" t="str">
        <f>IF(RawData!B2845&lt;&gt;"",RawData!B2845&amp;", "&amp;RawData!C2845&amp;" - "&amp;RawData!A2845,"")</f>
        <v/>
      </c>
      <c r="B2848" t="str">
        <f t="shared" si="45"/>
        <v/>
      </c>
    </row>
    <row r="2849" spans="1:2" x14ac:dyDescent="0.25">
      <c r="A2849" t="str">
        <f>IF(RawData!B2846&lt;&gt;"",RawData!B2846&amp;", "&amp;RawData!C2846&amp;" - "&amp;RawData!A2846,"")</f>
        <v/>
      </c>
      <c r="B2849" t="str">
        <f t="shared" si="45"/>
        <v/>
      </c>
    </row>
    <row r="2850" spans="1:2" x14ac:dyDescent="0.25">
      <c r="A2850" t="str">
        <f>IF(RawData!B2847&lt;&gt;"",RawData!B2847&amp;", "&amp;RawData!C2847&amp;" - "&amp;RawData!A2847,"")</f>
        <v/>
      </c>
      <c r="B2850" t="str">
        <f t="shared" si="45"/>
        <v/>
      </c>
    </row>
    <row r="2851" spans="1:2" x14ac:dyDescent="0.25">
      <c r="A2851" t="str">
        <f>IF(RawData!B2848&lt;&gt;"",RawData!B2848&amp;", "&amp;RawData!C2848&amp;" - "&amp;RawData!A2848,"")</f>
        <v/>
      </c>
      <c r="B2851" t="str">
        <f t="shared" si="45"/>
        <v/>
      </c>
    </row>
    <row r="2852" spans="1:2" x14ac:dyDescent="0.25">
      <c r="A2852" t="str">
        <f>IF(RawData!B2849&lt;&gt;"",RawData!B2849&amp;", "&amp;RawData!C2849&amp;" - "&amp;RawData!A2849,"")</f>
        <v/>
      </c>
      <c r="B2852" t="str">
        <f t="shared" si="45"/>
        <v/>
      </c>
    </row>
    <row r="2853" spans="1:2" x14ac:dyDescent="0.25">
      <c r="A2853" t="str">
        <f>IF(RawData!B2850&lt;&gt;"",RawData!B2850&amp;", "&amp;RawData!C2850&amp;" - "&amp;RawData!A2850,"")</f>
        <v/>
      </c>
      <c r="B2853" t="str">
        <f t="shared" si="45"/>
        <v/>
      </c>
    </row>
    <row r="2854" spans="1:2" x14ac:dyDescent="0.25">
      <c r="A2854" t="str">
        <f>IF(RawData!B2851&lt;&gt;"",RawData!B2851&amp;", "&amp;RawData!C2851&amp;" - "&amp;RawData!A2851,"")</f>
        <v/>
      </c>
      <c r="B2854" t="str">
        <f t="shared" si="45"/>
        <v/>
      </c>
    </row>
    <row r="2855" spans="1:2" x14ac:dyDescent="0.25">
      <c r="A2855" t="str">
        <f>IF(RawData!B2852&lt;&gt;"",RawData!B2852&amp;", "&amp;RawData!C2852&amp;" - "&amp;RawData!A2852,"")</f>
        <v/>
      </c>
      <c r="B2855" t="str">
        <f t="shared" si="45"/>
        <v/>
      </c>
    </row>
    <row r="2856" spans="1:2" x14ac:dyDescent="0.25">
      <c r="A2856" t="str">
        <f>IF(RawData!B2853&lt;&gt;"",RawData!B2853&amp;", "&amp;RawData!C2853&amp;" - "&amp;RawData!A2853,"")</f>
        <v/>
      </c>
      <c r="B2856" t="str">
        <f t="shared" si="45"/>
        <v/>
      </c>
    </row>
    <row r="2857" spans="1:2" x14ac:dyDescent="0.25">
      <c r="A2857" t="str">
        <f>IF(RawData!B2854&lt;&gt;"",RawData!B2854&amp;", "&amp;RawData!C2854&amp;" - "&amp;RawData!A2854,"")</f>
        <v/>
      </c>
      <c r="B2857" t="str">
        <f t="shared" si="45"/>
        <v/>
      </c>
    </row>
    <row r="2858" spans="1:2" x14ac:dyDescent="0.25">
      <c r="A2858" t="str">
        <f>IF(RawData!B2855&lt;&gt;"",RawData!B2855&amp;", "&amp;RawData!C2855&amp;" - "&amp;RawData!A2855,"")</f>
        <v/>
      </c>
      <c r="B2858" t="str">
        <f t="shared" si="45"/>
        <v/>
      </c>
    </row>
    <row r="2859" spans="1:2" x14ac:dyDescent="0.25">
      <c r="A2859" t="str">
        <f>IF(RawData!B2856&lt;&gt;"",RawData!B2856&amp;", "&amp;RawData!C2856&amp;" - "&amp;RawData!A2856,"")</f>
        <v/>
      </c>
      <c r="B2859" t="str">
        <f t="shared" si="45"/>
        <v/>
      </c>
    </row>
    <row r="2860" spans="1:2" x14ac:dyDescent="0.25">
      <c r="A2860" t="str">
        <f>IF(RawData!B2857&lt;&gt;"",RawData!B2857&amp;", "&amp;RawData!C2857&amp;" - "&amp;RawData!A2857,"")</f>
        <v/>
      </c>
      <c r="B2860" t="str">
        <f t="shared" si="45"/>
        <v/>
      </c>
    </row>
    <row r="2861" spans="1:2" x14ac:dyDescent="0.25">
      <c r="A2861" t="str">
        <f>IF(RawData!B2858&lt;&gt;"",RawData!B2858&amp;", "&amp;RawData!C2858&amp;" - "&amp;RawData!A2858,"")</f>
        <v/>
      </c>
      <c r="B2861" t="str">
        <f t="shared" si="45"/>
        <v/>
      </c>
    </row>
    <row r="2862" spans="1:2" x14ac:dyDescent="0.25">
      <c r="A2862" t="str">
        <f>IF(RawData!B2859&lt;&gt;"",RawData!B2859&amp;", "&amp;RawData!C2859&amp;" - "&amp;RawData!A2859,"")</f>
        <v/>
      </c>
      <c r="B2862" t="str">
        <f t="shared" si="45"/>
        <v/>
      </c>
    </row>
    <row r="2863" spans="1:2" x14ac:dyDescent="0.25">
      <c r="A2863" t="str">
        <f>IF(RawData!B2860&lt;&gt;"",RawData!B2860&amp;", "&amp;RawData!C2860&amp;" - "&amp;RawData!A2860,"")</f>
        <v/>
      </c>
      <c r="B2863" t="str">
        <f t="shared" si="45"/>
        <v/>
      </c>
    </row>
    <row r="2864" spans="1:2" x14ac:dyDescent="0.25">
      <c r="A2864" t="str">
        <f>IF(RawData!B2861&lt;&gt;"",RawData!B2861&amp;", "&amp;RawData!C2861&amp;" - "&amp;RawData!A2861,"")</f>
        <v/>
      </c>
      <c r="B2864" t="str">
        <f t="shared" si="45"/>
        <v/>
      </c>
    </row>
    <row r="2865" spans="1:2" x14ac:dyDescent="0.25">
      <c r="A2865" t="str">
        <f>IF(RawData!B2862&lt;&gt;"",RawData!B2862&amp;", "&amp;RawData!C2862&amp;" - "&amp;RawData!A2862,"")</f>
        <v/>
      </c>
      <c r="B2865" t="str">
        <f t="shared" si="45"/>
        <v/>
      </c>
    </row>
    <row r="2866" spans="1:2" x14ac:dyDescent="0.25">
      <c r="A2866" t="str">
        <f>IF(RawData!B2863&lt;&gt;"",RawData!B2863&amp;", "&amp;RawData!C2863&amp;" - "&amp;RawData!A2863,"")</f>
        <v/>
      </c>
      <c r="B2866" t="str">
        <f t="shared" si="45"/>
        <v/>
      </c>
    </row>
    <row r="2867" spans="1:2" x14ac:dyDescent="0.25">
      <c r="A2867" t="str">
        <f>IF(RawData!B2864&lt;&gt;"",RawData!B2864&amp;", "&amp;RawData!C2864&amp;" - "&amp;RawData!A2864,"")</f>
        <v/>
      </c>
      <c r="B2867" t="str">
        <f t="shared" si="45"/>
        <v/>
      </c>
    </row>
    <row r="2868" spans="1:2" x14ac:dyDescent="0.25">
      <c r="A2868" t="str">
        <f>IF(RawData!B2865&lt;&gt;"",RawData!B2865&amp;", "&amp;RawData!C2865&amp;" - "&amp;RawData!A2865,"")</f>
        <v/>
      </c>
      <c r="B2868" t="str">
        <f t="shared" si="45"/>
        <v/>
      </c>
    </row>
    <row r="2869" spans="1:2" x14ac:dyDescent="0.25">
      <c r="A2869" t="str">
        <f>IF(RawData!B2866&lt;&gt;"",RawData!B2866&amp;", "&amp;RawData!C2866&amp;" - "&amp;RawData!A2866,"")</f>
        <v/>
      </c>
      <c r="B2869" t="str">
        <f t="shared" si="45"/>
        <v/>
      </c>
    </row>
    <row r="2870" spans="1:2" x14ac:dyDescent="0.25">
      <c r="A2870" t="str">
        <f>IF(RawData!B2867&lt;&gt;"",RawData!B2867&amp;", "&amp;RawData!C2867&amp;" - "&amp;RawData!A2867,"")</f>
        <v/>
      </c>
      <c r="B2870" t="str">
        <f t="shared" si="45"/>
        <v/>
      </c>
    </row>
    <row r="2871" spans="1:2" x14ac:dyDescent="0.25">
      <c r="A2871" t="str">
        <f>IF(RawData!B2868&lt;&gt;"",RawData!B2868&amp;", "&amp;RawData!C2868&amp;" - "&amp;RawData!A2868,"")</f>
        <v/>
      </c>
      <c r="B2871" t="str">
        <f t="shared" si="45"/>
        <v/>
      </c>
    </row>
    <row r="2872" spans="1:2" x14ac:dyDescent="0.25">
      <c r="A2872" t="str">
        <f>IF(RawData!B2869&lt;&gt;"",RawData!B2869&amp;", "&amp;RawData!C2869&amp;" - "&amp;RawData!A2869,"")</f>
        <v/>
      </c>
      <c r="B2872" t="str">
        <f t="shared" si="45"/>
        <v/>
      </c>
    </row>
    <row r="2873" spans="1:2" x14ac:dyDescent="0.25">
      <c r="A2873" t="str">
        <f>IF(RawData!B2870&lt;&gt;"",RawData!B2870&amp;", "&amp;RawData!C2870&amp;" - "&amp;RawData!A2870,"")</f>
        <v/>
      </c>
      <c r="B2873" t="str">
        <f t="shared" si="45"/>
        <v/>
      </c>
    </row>
    <row r="2874" spans="1:2" x14ac:dyDescent="0.25">
      <c r="A2874" t="str">
        <f>IF(RawData!B2871&lt;&gt;"",RawData!B2871&amp;", "&amp;RawData!C2871&amp;" - "&amp;RawData!A2871,"")</f>
        <v/>
      </c>
      <c r="B2874" t="str">
        <f t="shared" si="45"/>
        <v/>
      </c>
    </row>
    <row r="2875" spans="1:2" x14ac:dyDescent="0.25">
      <c r="A2875" t="str">
        <f>IF(RawData!B2872&lt;&gt;"",RawData!B2872&amp;", "&amp;RawData!C2872&amp;" - "&amp;RawData!A2872,"")</f>
        <v/>
      </c>
      <c r="B2875" t="str">
        <f t="shared" si="45"/>
        <v/>
      </c>
    </row>
    <row r="2876" spans="1:2" x14ac:dyDescent="0.25">
      <c r="A2876" t="str">
        <f>IF(RawData!B2873&lt;&gt;"",RawData!B2873&amp;", "&amp;RawData!C2873&amp;" - "&amp;RawData!A2873,"")</f>
        <v/>
      </c>
      <c r="B2876" t="str">
        <f t="shared" si="45"/>
        <v/>
      </c>
    </row>
    <row r="2877" spans="1:2" x14ac:dyDescent="0.25">
      <c r="A2877" t="str">
        <f>IF(RawData!B2874&lt;&gt;"",RawData!B2874&amp;", "&amp;RawData!C2874&amp;" - "&amp;RawData!A2874,"")</f>
        <v/>
      </c>
      <c r="B2877" t="str">
        <f t="shared" si="45"/>
        <v/>
      </c>
    </row>
    <row r="2878" spans="1:2" x14ac:dyDescent="0.25">
      <c r="A2878" t="str">
        <f>IF(RawData!B2875&lt;&gt;"",RawData!B2875&amp;", "&amp;RawData!C2875&amp;" - "&amp;RawData!A2875,"")</f>
        <v/>
      </c>
      <c r="B2878" t="str">
        <f t="shared" si="45"/>
        <v/>
      </c>
    </row>
    <row r="2879" spans="1:2" x14ac:dyDescent="0.25">
      <c r="A2879" t="str">
        <f>IF(RawData!B2876&lt;&gt;"",RawData!B2876&amp;", "&amp;RawData!C2876&amp;" - "&amp;RawData!A2876,"")</f>
        <v/>
      </c>
      <c r="B2879" t="str">
        <f t="shared" si="45"/>
        <v/>
      </c>
    </row>
    <row r="2880" spans="1:2" x14ac:dyDescent="0.25">
      <c r="A2880" t="str">
        <f>IF(RawData!B2877&lt;&gt;"",RawData!B2877&amp;", "&amp;RawData!C2877&amp;" - "&amp;RawData!A2877,"")</f>
        <v/>
      </c>
      <c r="B2880" t="str">
        <f t="shared" si="45"/>
        <v/>
      </c>
    </row>
    <row r="2881" spans="1:2" x14ac:dyDescent="0.25">
      <c r="A2881" t="str">
        <f>IF(RawData!B2878&lt;&gt;"",RawData!B2878&amp;", "&amp;RawData!C2878&amp;" - "&amp;RawData!A2878,"")</f>
        <v/>
      </c>
      <c r="B2881" t="str">
        <f t="shared" si="45"/>
        <v/>
      </c>
    </row>
    <row r="2882" spans="1:2" x14ac:dyDescent="0.25">
      <c r="A2882" t="str">
        <f>IF(RawData!B2879&lt;&gt;"",RawData!B2879&amp;", "&amp;RawData!C2879&amp;" - "&amp;RawData!A2879,"")</f>
        <v/>
      </c>
      <c r="B2882" t="str">
        <f t="shared" si="45"/>
        <v/>
      </c>
    </row>
    <row r="2883" spans="1:2" x14ac:dyDescent="0.25">
      <c r="A2883" t="str">
        <f>IF(RawData!B2880&lt;&gt;"",RawData!B2880&amp;", "&amp;RawData!C2880&amp;" - "&amp;RawData!A2880,"")</f>
        <v/>
      </c>
      <c r="B2883" t="str">
        <f t="shared" si="45"/>
        <v/>
      </c>
    </row>
    <row r="2884" spans="1:2" x14ac:dyDescent="0.25">
      <c r="A2884" t="str">
        <f>IF(RawData!B2881&lt;&gt;"",RawData!B2881&amp;", "&amp;RawData!C2881&amp;" - "&amp;RawData!A2881,"")</f>
        <v/>
      </c>
      <c r="B2884" t="str">
        <f t="shared" si="45"/>
        <v/>
      </c>
    </row>
    <row r="2885" spans="1:2" x14ac:dyDescent="0.25">
      <c r="A2885" t="str">
        <f>IF(RawData!B2882&lt;&gt;"",RawData!B2882&amp;", "&amp;RawData!C2882&amp;" - "&amp;RawData!A2882,"")</f>
        <v/>
      </c>
      <c r="B2885" t="str">
        <f t="shared" si="45"/>
        <v/>
      </c>
    </row>
    <row r="2886" spans="1:2" x14ac:dyDescent="0.25">
      <c r="A2886" t="str">
        <f>IF(RawData!B2883&lt;&gt;"",RawData!B2883&amp;", "&amp;RawData!C2883&amp;" - "&amp;RawData!A2883,"")</f>
        <v/>
      </c>
      <c r="B2886" t="str">
        <f t="shared" si="45"/>
        <v/>
      </c>
    </row>
    <row r="2887" spans="1:2" x14ac:dyDescent="0.25">
      <c r="A2887" t="str">
        <f>IF(RawData!B2884&lt;&gt;"",RawData!B2884&amp;", "&amp;RawData!C2884&amp;" - "&amp;RawData!A2884,"")</f>
        <v/>
      </c>
      <c r="B2887" t="str">
        <f t="shared" ref="B2887:B2950" si="46">IF(A2887&lt;&gt;"",B2886+1,"")</f>
        <v/>
      </c>
    </row>
    <row r="2888" spans="1:2" x14ac:dyDescent="0.25">
      <c r="A2888" t="str">
        <f>IF(RawData!B2885&lt;&gt;"",RawData!B2885&amp;", "&amp;RawData!C2885&amp;" - "&amp;RawData!A2885,"")</f>
        <v/>
      </c>
      <c r="B2888" t="str">
        <f t="shared" si="46"/>
        <v/>
      </c>
    </row>
    <row r="2889" spans="1:2" x14ac:dyDescent="0.25">
      <c r="A2889" t="str">
        <f>IF(RawData!B2886&lt;&gt;"",RawData!B2886&amp;", "&amp;RawData!C2886&amp;" - "&amp;RawData!A2886,"")</f>
        <v/>
      </c>
      <c r="B2889" t="str">
        <f t="shared" si="46"/>
        <v/>
      </c>
    </row>
    <row r="2890" spans="1:2" x14ac:dyDescent="0.25">
      <c r="A2890" t="str">
        <f>IF(RawData!B2887&lt;&gt;"",RawData!B2887&amp;", "&amp;RawData!C2887&amp;" - "&amp;RawData!A2887,"")</f>
        <v/>
      </c>
      <c r="B2890" t="str">
        <f t="shared" si="46"/>
        <v/>
      </c>
    </row>
    <row r="2891" spans="1:2" x14ac:dyDescent="0.25">
      <c r="A2891" t="str">
        <f>IF(RawData!B2888&lt;&gt;"",RawData!B2888&amp;", "&amp;RawData!C2888&amp;" - "&amp;RawData!A2888,"")</f>
        <v/>
      </c>
      <c r="B2891" t="str">
        <f t="shared" si="46"/>
        <v/>
      </c>
    </row>
    <row r="2892" spans="1:2" x14ac:dyDescent="0.25">
      <c r="A2892" t="str">
        <f>IF(RawData!B2889&lt;&gt;"",RawData!B2889&amp;", "&amp;RawData!C2889&amp;" - "&amp;RawData!A2889,"")</f>
        <v/>
      </c>
      <c r="B2892" t="str">
        <f t="shared" si="46"/>
        <v/>
      </c>
    </row>
    <row r="2893" spans="1:2" x14ac:dyDescent="0.25">
      <c r="A2893" t="str">
        <f>IF(RawData!B2890&lt;&gt;"",RawData!B2890&amp;", "&amp;RawData!C2890&amp;" - "&amp;RawData!A2890,"")</f>
        <v/>
      </c>
      <c r="B2893" t="str">
        <f t="shared" si="46"/>
        <v/>
      </c>
    </row>
    <row r="2894" spans="1:2" x14ac:dyDescent="0.25">
      <c r="A2894" t="str">
        <f>IF(RawData!B2891&lt;&gt;"",RawData!B2891&amp;", "&amp;RawData!C2891&amp;" - "&amp;RawData!A2891,"")</f>
        <v/>
      </c>
      <c r="B2894" t="str">
        <f t="shared" si="46"/>
        <v/>
      </c>
    </row>
    <row r="2895" spans="1:2" x14ac:dyDescent="0.25">
      <c r="A2895" t="str">
        <f>IF(RawData!B2892&lt;&gt;"",RawData!B2892&amp;", "&amp;RawData!C2892&amp;" - "&amp;RawData!A2892,"")</f>
        <v/>
      </c>
      <c r="B2895" t="str">
        <f t="shared" si="46"/>
        <v/>
      </c>
    </row>
    <row r="2896" spans="1:2" x14ac:dyDescent="0.25">
      <c r="A2896" t="str">
        <f>IF(RawData!B2893&lt;&gt;"",RawData!B2893&amp;", "&amp;RawData!C2893&amp;" - "&amp;RawData!A2893,"")</f>
        <v/>
      </c>
      <c r="B2896" t="str">
        <f t="shared" si="46"/>
        <v/>
      </c>
    </row>
    <row r="2897" spans="1:2" x14ac:dyDescent="0.25">
      <c r="A2897" t="str">
        <f>IF(RawData!B2894&lt;&gt;"",RawData!B2894&amp;", "&amp;RawData!C2894&amp;" - "&amp;RawData!A2894,"")</f>
        <v/>
      </c>
      <c r="B2897" t="str">
        <f t="shared" si="46"/>
        <v/>
      </c>
    </row>
    <row r="2898" spans="1:2" x14ac:dyDescent="0.25">
      <c r="A2898" t="str">
        <f>IF(RawData!B2895&lt;&gt;"",RawData!B2895&amp;", "&amp;RawData!C2895&amp;" - "&amp;RawData!A2895,"")</f>
        <v/>
      </c>
      <c r="B2898" t="str">
        <f t="shared" si="46"/>
        <v/>
      </c>
    </row>
    <row r="2899" spans="1:2" x14ac:dyDescent="0.25">
      <c r="A2899" t="str">
        <f>IF(RawData!B2896&lt;&gt;"",RawData!B2896&amp;", "&amp;RawData!C2896&amp;" - "&amp;RawData!A2896,"")</f>
        <v/>
      </c>
      <c r="B2899" t="str">
        <f t="shared" si="46"/>
        <v/>
      </c>
    </row>
    <row r="2900" spans="1:2" x14ac:dyDescent="0.25">
      <c r="A2900" t="str">
        <f>IF(RawData!B2897&lt;&gt;"",RawData!B2897&amp;", "&amp;RawData!C2897&amp;" - "&amp;RawData!A2897,"")</f>
        <v/>
      </c>
      <c r="B2900" t="str">
        <f t="shared" si="46"/>
        <v/>
      </c>
    </row>
    <row r="2901" spans="1:2" x14ac:dyDescent="0.25">
      <c r="A2901" t="str">
        <f>IF(RawData!B2898&lt;&gt;"",RawData!B2898&amp;", "&amp;RawData!C2898&amp;" - "&amp;RawData!A2898,"")</f>
        <v/>
      </c>
      <c r="B2901" t="str">
        <f t="shared" si="46"/>
        <v/>
      </c>
    </row>
    <row r="2902" spans="1:2" x14ac:dyDescent="0.25">
      <c r="A2902" t="str">
        <f>IF(RawData!B2899&lt;&gt;"",RawData!B2899&amp;", "&amp;RawData!C2899&amp;" - "&amp;RawData!A2899,"")</f>
        <v/>
      </c>
      <c r="B2902" t="str">
        <f t="shared" si="46"/>
        <v/>
      </c>
    </row>
    <row r="2903" spans="1:2" x14ac:dyDescent="0.25">
      <c r="A2903" t="str">
        <f>IF(RawData!B2900&lt;&gt;"",RawData!B2900&amp;", "&amp;RawData!C2900&amp;" - "&amp;RawData!A2900,"")</f>
        <v/>
      </c>
      <c r="B2903" t="str">
        <f t="shared" si="46"/>
        <v/>
      </c>
    </row>
    <row r="2904" spans="1:2" x14ac:dyDescent="0.25">
      <c r="A2904" t="str">
        <f>IF(RawData!B2901&lt;&gt;"",RawData!B2901&amp;", "&amp;RawData!C2901&amp;" - "&amp;RawData!A2901,"")</f>
        <v/>
      </c>
      <c r="B2904" t="str">
        <f t="shared" si="46"/>
        <v/>
      </c>
    </row>
    <row r="2905" spans="1:2" x14ac:dyDescent="0.25">
      <c r="A2905" t="str">
        <f>IF(RawData!B2902&lt;&gt;"",RawData!B2902&amp;", "&amp;RawData!C2902&amp;" - "&amp;RawData!A2902,"")</f>
        <v/>
      </c>
      <c r="B2905" t="str">
        <f t="shared" si="46"/>
        <v/>
      </c>
    </row>
    <row r="2906" spans="1:2" x14ac:dyDescent="0.25">
      <c r="A2906" t="str">
        <f>IF(RawData!B2903&lt;&gt;"",RawData!B2903&amp;", "&amp;RawData!C2903&amp;" - "&amp;RawData!A2903,"")</f>
        <v/>
      </c>
      <c r="B2906" t="str">
        <f t="shared" si="46"/>
        <v/>
      </c>
    </row>
    <row r="2907" spans="1:2" x14ac:dyDescent="0.25">
      <c r="A2907" t="str">
        <f>IF(RawData!B2904&lt;&gt;"",RawData!B2904&amp;", "&amp;RawData!C2904&amp;" - "&amp;RawData!A2904,"")</f>
        <v/>
      </c>
      <c r="B2907" t="str">
        <f t="shared" si="46"/>
        <v/>
      </c>
    </row>
    <row r="2908" spans="1:2" x14ac:dyDescent="0.25">
      <c r="A2908" t="str">
        <f>IF(RawData!B2905&lt;&gt;"",RawData!B2905&amp;", "&amp;RawData!C2905&amp;" - "&amp;RawData!A2905,"")</f>
        <v/>
      </c>
      <c r="B2908" t="str">
        <f t="shared" si="46"/>
        <v/>
      </c>
    </row>
    <row r="2909" spans="1:2" x14ac:dyDescent="0.25">
      <c r="A2909" t="str">
        <f>IF(RawData!B2906&lt;&gt;"",RawData!B2906&amp;", "&amp;RawData!C2906&amp;" - "&amp;RawData!A2906,"")</f>
        <v/>
      </c>
      <c r="B2909" t="str">
        <f t="shared" si="46"/>
        <v/>
      </c>
    </row>
    <row r="2910" spans="1:2" x14ac:dyDescent="0.25">
      <c r="A2910" t="str">
        <f>IF(RawData!B2907&lt;&gt;"",RawData!B2907&amp;", "&amp;RawData!C2907&amp;" - "&amp;RawData!A2907,"")</f>
        <v/>
      </c>
      <c r="B2910" t="str">
        <f t="shared" si="46"/>
        <v/>
      </c>
    </row>
    <row r="2911" spans="1:2" x14ac:dyDescent="0.25">
      <c r="A2911" t="str">
        <f>IF(RawData!B2908&lt;&gt;"",RawData!B2908&amp;", "&amp;RawData!C2908&amp;" - "&amp;RawData!A2908,"")</f>
        <v/>
      </c>
      <c r="B2911" t="str">
        <f t="shared" si="46"/>
        <v/>
      </c>
    </row>
    <row r="2912" spans="1:2" x14ac:dyDescent="0.25">
      <c r="A2912" t="str">
        <f>IF(RawData!B2909&lt;&gt;"",RawData!B2909&amp;", "&amp;RawData!C2909&amp;" - "&amp;RawData!A2909,"")</f>
        <v/>
      </c>
      <c r="B2912" t="str">
        <f t="shared" si="46"/>
        <v/>
      </c>
    </row>
    <row r="2913" spans="1:2" x14ac:dyDescent="0.25">
      <c r="A2913" t="str">
        <f>IF(RawData!B2910&lt;&gt;"",RawData!B2910&amp;", "&amp;RawData!C2910&amp;" - "&amp;RawData!A2910,"")</f>
        <v/>
      </c>
      <c r="B2913" t="str">
        <f t="shared" si="46"/>
        <v/>
      </c>
    </row>
    <row r="2914" spans="1:2" x14ac:dyDescent="0.25">
      <c r="A2914" t="str">
        <f>IF(RawData!B2911&lt;&gt;"",RawData!B2911&amp;", "&amp;RawData!C2911&amp;" - "&amp;RawData!A2911,"")</f>
        <v/>
      </c>
      <c r="B2914" t="str">
        <f t="shared" si="46"/>
        <v/>
      </c>
    </row>
    <row r="2915" spans="1:2" x14ac:dyDescent="0.25">
      <c r="A2915" t="str">
        <f>IF(RawData!B2912&lt;&gt;"",RawData!B2912&amp;", "&amp;RawData!C2912&amp;" - "&amp;RawData!A2912,"")</f>
        <v/>
      </c>
      <c r="B2915" t="str">
        <f t="shared" si="46"/>
        <v/>
      </c>
    </row>
    <row r="2916" spans="1:2" x14ac:dyDescent="0.25">
      <c r="A2916" t="str">
        <f>IF(RawData!B2913&lt;&gt;"",RawData!B2913&amp;", "&amp;RawData!C2913&amp;" - "&amp;RawData!A2913,"")</f>
        <v/>
      </c>
      <c r="B2916" t="str">
        <f t="shared" si="46"/>
        <v/>
      </c>
    </row>
    <row r="2917" spans="1:2" x14ac:dyDescent="0.25">
      <c r="A2917" t="str">
        <f>IF(RawData!B2914&lt;&gt;"",RawData!B2914&amp;", "&amp;RawData!C2914&amp;" - "&amp;RawData!A2914,"")</f>
        <v/>
      </c>
      <c r="B2917" t="str">
        <f t="shared" si="46"/>
        <v/>
      </c>
    </row>
    <row r="2918" spans="1:2" x14ac:dyDescent="0.25">
      <c r="A2918" t="str">
        <f>IF(RawData!B2915&lt;&gt;"",RawData!B2915&amp;", "&amp;RawData!C2915&amp;" - "&amp;RawData!A2915,"")</f>
        <v/>
      </c>
      <c r="B2918" t="str">
        <f t="shared" si="46"/>
        <v/>
      </c>
    </row>
    <row r="2919" spans="1:2" x14ac:dyDescent="0.25">
      <c r="A2919" t="str">
        <f>IF(RawData!B2916&lt;&gt;"",RawData!B2916&amp;", "&amp;RawData!C2916&amp;" - "&amp;RawData!A2916,"")</f>
        <v/>
      </c>
      <c r="B2919" t="str">
        <f t="shared" si="46"/>
        <v/>
      </c>
    </row>
    <row r="2920" spans="1:2" x14ac:dyDescent="0.25">
      <c r="A2920" t="str">
        <f>IF(RawData!B2917&lt;&gt;"",RawData!B2917&amp;", "&amp;RawData!C2917&amp;" - "&amp;RawData!A2917,"")</f>
        <v/>
      </c>
      <c r="B2920" t="str">
        <f t="shared" si="46"/>
        <v/>
      </c>
    </row>
    <row r="2921" spans="1:2" x14ac:dyDescent="0.25">
      <c r="A2921" t="str">
        <f>IF(RawData!B2918&lt;&gt;"",RawData!B2918&amp;", "&amp;RawData!C2918&amp;" - "&amp;RawData!A2918,"")</f>
        <v/>
      </c>
      <c r="B2921" t="str">
        <f t="shared" si="46"/>
        <v/>
      </c>
    </row>
    <row r="2922" spans="1:2" x14ac:dyDescent="0.25">
      <c r="A2922" t="str">
        <f>IF(RawData!B2919&lt;&gt;"",RawData!B2919&amp;", "&amp;RawData!C2919&amp;" - "&amp;RawData!A2919,"")</f>
        <v/>
      </c>
      <c r="B2922" t="str">
        <f t="shared" si="46"/>
        <v/>
      </c>
    </row>
    <row r="2923" spans="1:2" x14ac:dyDescent="0.25">
      <c r="A2923" t="str">
        <f>IF(RawData!B2920&lt;&gt;"",RawData!B2920&amp;", "&amp;RawData!C2920&amp;" - "&amp;RawData!A2920,"")</f>
        <v/>
      </c>
      <c r="B2923" t="str">
        <f t="shared" si="46"/>
        <v/>
      </c>
    </row>
    <row r="2924" spans="1:2" x14ac:dyDescent="0.25">
      <c r="A2924" t="str">
        <f>IF(RawData!B2921&lt;&gt;"",RawData!B2921&amp;", "&amp;RawData!C2921&amp;" - "&amp;RawData!A2921,"")</f>
        <v/>
      </c>
      <c r="B2924" t="str">
        <f t="shared" si="46"/>
        <v/>
      </c>
    </row>
    <row r="2925" spans="1:2" x14ac:dyDescent="0.25">
      <c r="A2925" t="str">
        <f>IF(RawData!B2922&lt;&gt;"",RawData!B2922&amp;", "&amp;RawData!C2922&amp;" - "&amp;RawData!A2922,"")</f>
        <v/>
      </c>
      <c r="B2925" t="str">
        <f t="shared" si="46"/>
        <v/>
      </c>
    </row>
    <row r="2926" spans="1:2" x14ac:dyDescent="0.25">
      <c r="A2926" t="str">
        <f>IF(RawData!B2923&lt;&gt;"",RawData!B2923&amp;", "&amp;RawData!C2923&amp;" - "&amp;RawData!A2923,"")</f>
        <v/>
      </c>
      <c r="B2926" t="str">
        <f t="shared" si="46"/>
        <v/>
      </c>
    </row>
    <row r="2927" spans="1:2" x14ac:dyDescent="0.25">
      <c r="A2927" t="str">
        <f>IF(RawData!B2924&lt;&gt;"",RawData!B2924&amp;", "&amp;RawData!C2924&amp;" - "&amp;RawData!A2924,"")</f>
        <v/>
      </c>
      <c r="B2927" t="str">
        <f t="shared" si="46"/>
        <v/>
      </c>
    </row>
    <row r="2928" spans="1:2" x14ac:dyDescent="0.25">
      <c r="A2928" t="str">
        <f>IF(RawData!B2925&lt;&gt;"",RawData!B2925&amp;", "&amp;RawData!C2925&amp;" - "&amp;RawData!A2925,"")</f>
        <v/>
      </c>
      <c r="B2928" t="str">
        <f t="shared" si="46"/>
        <v/>
      </c>
    </row>
    <row r="2929" spans="1:2" x14ac:dyDescent="0.25">
      <c r="A2929" t="str">
        <f>IF(RawData!B2926&lt;&gt;"",RawData!B2926&amp;", "&amp;RawData!C2926&amp;" - "&amp;RawData!A2926,"")</f>
        <v/>
      </c>
      <c r="B2929" t="str">
        <f t="shared" si="46"/>
        <v/>
      </c>
    </row>
    <row r="2930" spans="1:2" x14ac:dyDescent="0.25">
      <c r="A2930" t="str">
        <f>IF(RawData!B2927&lt;&gt;"",RawData!B2927&amp;", "&amp;RawData!C2927&amp;" - "&amp;RawData!A2927,"")</f>
        <v/>
      </c>
      <c r="B2930" t="str">
        <f t="shared" si="46"/>
        <v/>
      </c>
    </row>
    <row r="2931" spans="1:2" x14ac:dyDescent="0.25">
      <c r="A2931" t="str">
        <f>IF(RawData!B2928&lt;&gt;"",RawData!B2928&amp;", "&amp;RawData!C2928&amp;" - "&amp;RawData!A2928,"")</f>
        <v/>
      </c>
      <c r="B2931" t="str">
        <f t="shared" si="46"/>
        <v/>
      </c>
    </row>
    <row r="2932" spans="1:2" x14ac:dyDescent="0.25">
      <c r="A2932" t="str">
        <f>IF(RawData!B2929&lt;&gt;"",RawData!B2929&amp;", "&amp;RawData!C2929&amp;" - "&amp;RawData!A2929,"")</f>
        <v/>
      </c>
      <c r="B2932" t="str">
        <f t="shared" si="46"/>
        <v/>
      </c>
    </row>
    <row r="2933" spans="1:2" x14ac:dyDescent="0.25">
      <c r="A2933" t="str">
        <f>IF(RawData!B2930&lt;&gt;"",RawData!B2930&amp;", "&amp;RawData!C2930&amp;" - "&amp;RawData!A2930,"")</f>
        <v/>
      </c>
      <c r="B2933" t="str">
        <f t="shared" si="46"/>
        <v/>
      </c>
    </row>
    <row r="2934" spans="1:2" x14ac:dyDescent="0.25">
      <c r="A2934" t="str">
        <f>IF(RawData!B2931&lt;&gt;"",RawData!B2931&amp;", "&amp;RawData!C2931&amp;" - "&amp;RawData!A2931,"")</f>
        <v/>
      </c>
      <c r="B2934" t="str">
        <f t="shared" si="46"/>
        <v/>
      </c>
    </row>
    <row r="2935" spans="1:2" x14ac:dyDescent="0.25">
      <c r="A2935" t="str">
        <f>IF(RawData!B2932&lt;&gt;"",RawData!B2932&amp;", "&amp;RawData!C2932&amp;" - "&amp;RawData!A2932,"")</f>
        <v/>
      </c>
      <c r="B2935" t="str">
        <f t="shared" si="46"/>
        <v/>
      </c>
    </row>
    <row r="2936" spans="1:2" x14ac:dyDescent="0.25">
      <c r="A2936" t="str">
        <f>IF(RawData!B2933&lt;&gt;"",RawData!B2933&amp;", "&amp;RawData!C2933&amp;" - "&amp;RawData!A2933,"")</f>
        <v/>
      </c>
      <c r="B2936" t="str">
        <f t="shared" si="46"/>
        <v/>
      </c>
    </row>
    <row r="2937" spans="1:2" x14ac:dyDescent="0.25">
      <c r="A2937" t="str">
        <f>IF(RawData!B2934&lt;&gt;"",RawData!B2934&amp;", "&amp;RawData!C2934&amp;" - "&amp;RawData!A2934,"")</f>
        <v/>
      </c>
      <c r="B2937" t="str">
        <f t="shared" si="46"/>
        <v/>
      </c>
    </row>
    <row r="2938" spans="1:2" x14ac:dyDescent="0.25">
      <c r="A2938" t="str">
        <f>IF(RawData!B2935&lt;&gt;"",RawData!B2935&amp;", "&amp;RawData!C2935&amp;" - "&amp;RawData!A2935,"")</f>
        <v/>
      </c>
      <c r="B2938" t="str">
        <f t="shared" si="46"/>
        <v/>
      </c>
    </row>
    <row r="2939" spans="1:2" x14ac:dyDescent="0.25">
      <c r="A2939" t="str">
        <f>IF(RawData!B2936&lt;&gt;"",RawData!B2936&amp;", "&amp;RawData!C2936&amp;" - "&amp;RawData!A2936,"")</f>
        <v/>
      </c>
      <c r="B2939" t="str">
        <f t="shared" si="46"/>
        <v/>
      </c>
    </row>
    <row r="2940" spans="1:2" x14ac:dyDescent="0.25">
      <c r="A2940" t="str">
        <f>IF(RawData!B2937&lt;&gt;"",RawData!B2937&amp;", "&amp;RawData!C2937&amp;" - "&amp;RawData!A2937,"")</f>
        <v/>
      </c>
      <c r="B2940" t="str">
        <f t="shared" si="46"/>
        <v/>
      </c>
    </row>
    <row r="2941" spans="1:2" x14ac:dyDescent="0.25">
      <c r="A2941" t="str">
        <f>IF(RawData!B2938&lt;&gt;"",RawData!B2938&amp;", "&amp;RawData!C2938&amp;" - "&amp;RawData!A2938,"")</f>
        <v/>
      </c>
      <c r="B2941" t="str">
        <f t="shared" si="46"/>
        <v/>
      </c>
    </row>
    <row r="2942" spans="1:2" x14ac:dyDescent="0.25">
      <c r="A2942" t="str">
        <f>IF(RawData!B2939&lt;&gt;"",RawData!B2939&amp;", "&amp;RawData!C2939&amp;" - "&amp;RawData!A2939,"")</f>
        <v/>
      </c>
      <c r="B2942" t="str">
        <f t="shared" si="46"/>
        <v/>
      </c>
    </row>
    <row r="2943" spans="1:2" x14ac:dyDescent="0.25">
      <c r="A2943" t="str">
        <f>IF(RawData!B2940&lt;&gt;"",RawData!B2940&amp;", "&amp;RawData!C2940&amp;" - "&amp;RawData!A2940,"")</f>
        <v/>
      </c>
      <c r="B2943" t="str">
        <f t="shared" si="46"/>
        <v/>
      </c>
    </row>
    <row r="2944" spans="1:2" x14ac:dyDescent="0.25">
      <c r="A2944" t="str">
        <f>IF(RawData!B2941&lt;&gt;"",RawData!B2941&amp;", "&amp;RawData!C2941&amp;" - "&amp;RawData!A2941,"")</f>
        <v/>
      </c>
      <c r="B2944" t="str">
        <f t="shared" si="46"/>
        <v/>
      </c>
    </row>
    <row r="2945" spans="1:2" x14ac:dyDescent="0.25">
      <c r="A2945" t="str">
        <f>IF(RawData!B2942&lt;&gt;"",RawData!B2942&amp;", "&amp;RawData!C2942&amp;" - "&amp;RawData!A2942,"")</f>
        <v/>
      </c>
      <c r="B2945" t="str">
        <f t="shared" si="46"/>
        <v/>
      </c>
    </row>
    <row r="2946" spans="1:2" x14ac:dyDescent="0.25">
      <c r="A2946" t="str">
        <f>IF(RawData!B2943&lt;&gt;"",RawData!B2943&amp;", "&amp;RawData!C2943&amp;" - "&amp;RawData!A2943,"")</f>
        <v/>
      </c>
      <c r="B2946" t="str">
        <f t="shared" si="46"/>
        <v/>
      </c>
    </row>
    <row r="2947" spans="1:2" x14ac:dyDescent="0.25">
      <c r="A2947" t="str">
        <f>IF(RawData!B2944&lt;&gt;"",RawData!B2944&amp;", "&amp;RawData!C2944&amp;" - "&amp;RawData!A2944,"")</f>
        <v/>
      </c>
      <c r="B2947" t="str">
        <f t="shared" si="46"/>
        <v/>
      </c>
    </row>
    <row r="2948" spans="1:2" x14ac:dyDescent="0.25">
      <c r="A2948" t="str">
        <f>IF(RawData!B2945&lt;&gt;"",RawData!B2945&amp;", "&amp;RawData!C2945&amp;" - "&amp;RawData!A2945,"")</f>
        <v/>
      </c>
      <c r="B2948" t="str">
        <f t="shared" si="46"/>
        <v/>
      </c>
    </row>
    <row r="2949" spans="1:2" x14ac:dyDescent="0.25">
      <c r="A2949" t="str">
        <f>IF(RawData!B2946&lt;&gt;"",RawData!B2946&amp;", "&amp;RawData!C2946&amp;" - "&amp;RawData!A2946,"")</f>
        <v/>
      </c>
      <c r="B2949" t="str">
        <f t="shared" si="46"/>
        <v/>
      </c>
    </row>
    <row r="2950" spans="1:2" x14ac:dyDescent="0.25">
      <c r="A2950" t="str">
        <f>IF(RawData!B2947&lt;&gt;"",RawData!B2947&amp;", "&amp;RawData!C2947&amp;" - "&amp;RawData!A2947,"")</f>
        <v/>
      </c>
      <c r="B2950" t="str">
        <f t="shared" si="46"/>
        <v/>
      </c>
    </row>
    <row r="2951" spans="1:2" x14ac:dyDescent="0.25">
      <c r="A2951" t="str">
        <f>IF(RawData!B2948&lt;&gt;"",RawData!B2948&amp;", "&amp;RawData!C2948&amp;" - "&amp;RawData!A2948,"")</f>
        <v/>
      </c>
      <c r="B2951" t="str">
        <f t="shared" ref="B2951:B3014" si="47">IF(A2951&lt;&gt;"",B2950+1,"")</f>
        <v/>
      </c>
    </row>
    <row r="2952" spans="1:2" x14ac:dyDescent="0.25">
      <c r="A2952" t="str">
        <f>IF(RawData!B2949&lt;&gt;"",RawData!B2949&amp;", "&amp;RawData!C2949&amp;" - "&amp;RawData!A2949,"")</f>
        <v/>
      </c>
      <c r="B2952" t="str">
        <f t="shared" si="47"/>
        <v/>
      </c>
    </row>
    <row r="2953" spans="1:2" x14ac:dyDescent="0.25">
      <c r="A2953" t="str">
        <f>IF(RawData!B2950&lt;&gt;"",RawData!B2950&amp;", "&amp;RawData!C2950&amp;" - "&amp;RawData!A2950,"")</f>
        <v/>
      </c>
      <c r="B2953" t="str">
        <f t="shared" si="47"/>
        <v/>
      </c>
    </row>
    <row r="2954" spans="1:2" x14ac:dyDescent="0.25">
      <c r="A2954" t="str">
        <f>IF(RawData!B2951&lt;&gt;"",RawData!B2951&amp;", "&amp;RawData!C2951&amp;" - "&amp;RawData!A2951,"")</f>
        <v/>
      </c>
      <c r="B2954" t="str">
        <f t="shared" si="47"/>
        <v/>
      </c>
    </row>
    <row r="2955" spans="1:2" x14ac:dyDescent="0.25">
      <c r="A2955" t="str">
        <f>IF(RawData!B2952&lt;&gt;"",RawData!B2952&amp;", "&amp;RawData!C2952&amp;" - "&amp;RawData!A2952,"")</f>
        <v/>
      </c>
      <c r="B2955" t="str">
        <f t="shared" si="47"/>
        <v/>
      </c>
    </row>
    <row r="2956" spans="1:2" x14ac:dyDescent="0.25">
      <c r="A2956" t="str">
        <f>IF(RawData!B2953&lt;&gt;"",RawData!B2953&amp;", "&amp;RawData!C2953&amp;" - "&amp;RawData!A2953,"")</f>
        <v/>
      </c>
      <c r="B2956" t="str">
        <f t="shared" si="47"/>
        <v/>
      </c>
    </row>
    <row r="2957" spans="1:2" x14ac:dyDescent="0.25">
      <c r="A2957" t="str">
        <f>IF(RawData!B2954&lt;&gt;"",RawData!B2954&amp;", "&amp;RawData!C2954&amp;" - "&amp;RawData!A2954,"")</f>
        <v/>
      </c>
      <c r="B2957" t="str">
        <f t="shared" si="47"/>
        <v/>
      </c>
    </row>
    <row r="2958" spans="1:2" x14ac:dyDescent="0.25">
      <c r="A2958" t="str">
        <f>IF(RawData!B2955&lt;&gt;"",RawData!B2955&amp;", "&amp;RawData!C2955&amp;" - "&amp;RawData!A2955,"")</f>
        <v/>
      </c>
      <c r="B2958" t="str">
        <f t="shared" si="47"/>
        <v/>
      </c>
    </row>
    <row r="2959" spans="1:2" x14ac:dyDescent="0.25">
      <c r="A2959" t="str">
        <f>IF(RawData!B2956&lt;&gt;"",RawData!B2956&amp;", "&amp;RawData!C2956&amp;" - "&amp;RawData!A2956,"")</f>
        <v/>
      </c>
      <c r="B2959" t="str">
        <f t="shared" si="47"/>
        <v/>
      </c>
    </row>
    <row r="2960" spans="1:2" x14ac:dyDescent="0.25">
      <c r="A2960" t="str">
        <f>IF(RawData!B2957&lt;&gt;"",RawData!B2957&amp;", "&amp;RawData!C2957&amp;" - "&amp;RawData!A2957,"")</f>
        <v/>
      </c>
      <c r="B2960" t="str">
        <f t="shared" si="47"/>
        <v/>
      </c>
    </row>
    <row r="2961" spans="1:2" x14ac:dyDescent="0.25">
      <c r="A2961" t="str">
        <f>IF(RawData!B2958&lt;&gt;"",RawData!B2958&amp;", "&amp;RawData!C2958&amp;" - "&amp;RawData!A2958,"")</f>
        <v/>
      </c>
      <c r="B2961" t="str">
        <f t="shared" si="47"/>
        <v/>
      </c>
    </row>
    <row r="2962" spans="1:2" x14ac:dyDescent="0.25">
      <c r="A2962" t="str">
        <f>IF(RawData!B2959&lt;&gt;"",RawData!B2959&amp;", "&amp;RawData!C2959&amp;" - "&amp;RawData!A2959,"")</f>
        <v/>
      </c>
      <c r="B2962" t="str">
        <f t="shared" si="47"/>
        <v/>
      </c>
    </row>
    <row r="2963" spans="1:2" x14ac:dyDescent="0.25">
      <c r="A2963" t="str">
        <f>IF(RawData!B2960&lt;&gt;"",RawData!B2960&amp;", "&amp;RawData!C2960&amp;" - "&amp;RawData!A2960,"")</f>
        <v/>
      </c>
      <c r="B2963" t="str">
        <f t="shared" si="47"/>
        <v/>
      </c>
    </row>
    <row r="2964" spans="1:2" x14ac:dyDescent="0.25">
      <c r="A2964" t="str">
        <f>IF(RawData!B2961&lt;&gt;"",RawData!B2961&amp;", "&amp;RawData!C2961&amp;" - "&amp;RawData!A2961,"")</f>
        <v/>
      </c>
      <c r="B2964" t="str">
        <f t="shared" si="47"/>
        <v/>
      </c>
    </row>
    <row r="2965" spans="1:2" x14ac:dyDescent="0.25">
      <c r="A2965" t="str">
        <f>IF(RawData!B2962&lt;&gt;"",RawData!B2962&amp;", "&amp;RawData!C2962&amp;" - "&amp;RawData!A2962,"")</f>
        <v/>
      </c>
      <c r="B2965" t="str">
        <f t="shared" si="47"/>
        <v/>
      </c>
    </row>
    <row r="2966" spans="1:2" x14ac:dyDescent="0.25">
      <c r="A2966" t="str">
        <f>IF(RawData!B2963&lt;&gt;"",RawData!B2963&amp;", "&amp;RawData!C2963&amp;" - "&amp;RawData!A2963,"")</f>
        <v/>
      </c>
      <c r="B2966" t="str">
        <f t="shared" si="47"/>
        <v/>
      </c>
    </row>
    <row r="2967" spans="1:2" x14ac:dyDescent="0.25">
      <c r="A2967" t="str">
        <f>IF(RawData!B2964&lt;&gt;"",RawData!B2964&amp;", "&amp;RawData!C2964&amp;" - "&amp;RawData!A2964,"")</f>
        <v/>
      </c>
      <c r="B2967" t="str">
        <f t="shared" si="47"/>
        <v/>
      </c>
    </row>
    <row r="2968" spans="1:2" x14ac:dyDescent="0.25">
      <c r="A2968" t="str">
        <f>IF(RawData!B2965&lt;&gt;"",RawData!B2965&amp;", "&amp;RawData!C2965&amp;" - "&amp;RawData!A2965,"")</f>
        <v/>
      </c>
      <c r="B2968" t="str">
        <f t="shared" si="47"/>
        <v/>
      </c>
    </row>
    <row r="2969" spans="1:2" x14ac:dyDescent="0.25">
      <c r="A2969" t="str">
        <f>IF(RawData!B2966&lt;&gt;"",RawData!B2966&amp;", "&amp;RawData!C2966&amp;" - "&amp;RawData!A2966,"")</f>
        <v/>
      </c>
      <c r="B2969" t="str">
        <f t="shared" si="47"/>
        <v/>
      </c>
    </row>
    <row r="2970" spans="1:2" x14ac:dyDescent="0.25">
      <c r="A2970" t="str">
        <f>IF(RawData!B2967&lt;&gt;"",RawData!B2967&amp;", "&amp;RawData!C2967&amp;" - "&amp;RawData!A2967,"")</f>
        <v/>
      </c>
      <c r="B2970" t="str">
        <f t="shared" si="47"/>
        <v/>
      </c>
    </row>
    <row r="2971" spans="1:2" x14ac:dyDescent="0.25">
      <c r="A2971" t="str">
        <f>IF(RawData!B2968&lt;&gt;"",RawData!B2968&amp;", "&amp;RawData!C2968&amp;" - "&amp;RawData!A2968,"")</f>
        <v/>
      </c>
      <c r="B2971" t="str">
        <f t="shared" si="47"/>
        <v/>
      </c>
    </row>
    <row r="2972" spans="1:2" x14ac:dyDescent="0.25">
      <c r="A2972" t="str">
        <f>IF(RawData!B2969&lt;&gt;"",RawData!B2969&amp;", "&amp;RawData!C2969&amp;" - "&amp;RawData!A2969,"")</f>
        <v/>
      </c>
      <c r="B2972" t="str">
        <f t="shared" si="47"/>
        <v/>
      </c>
    </row>
    <row r="2973" spans="1:2" x14ac:dyDescent="0.25">
      <c r="A2973" t="str">
        <f>IF(RawData!B2970&lt;&gt;"",RawData!B2970&amp;", "&amp;RawData!C2970&amp;" - "&amp;RawData!A2970,"")</f>
        <v/>
      </c>
      <c r="B2973" t="str">
        <f t="shared" si="47"/>
        <v/>
      </c>
    </row>
    <row r="2974" spans="1:2" x14ac:dyDescent="0.25">
      <c r="A2974" t="str">
        <f>IF(RawData!B2971&lt;&gt;"",RawData!B2971&amp;", "&amp;RawData!C2971&amp;" - "&amp;RawData!A2971,"")</f>
        <v/>
      </c>
      <c r="B2974" t="str">
        <f t="shared" si="47"/>
        <v/>
      </c>
    </row>
    <row r="2975" spans="1:2" x14ac:dyDescent="0.25">
      <c r="A2975" t="str">
        <f>IF(RawData!B2972&lt;&gt;"",RawData!B2972&amp;", "&amp;RawData!C2972&amp;" - "&amp;RawData!A2972,"")</f>
        <v/>
      </c>
      <c r="B2975" t="str">
        <f t="shared" si="47"/>
        <v/>
      </c>
    </row>
    <row r="2976" spans="1:2" x14ac:dyDescent="0.25">
      <c r="A2976" t="str">
        <f>IF(RawData!B2973&lt;&gt;"",RawData!B2973&amp;", "&amp;RawData!C2973&amp;" - "&amp;RawData!A2973,"")</f>
        <v/>
      </c>
      <c r="B2976" t="str">
        <f t="shared" si="47"/>
        <v/>
      </c>
    </row>
    <row r="2977" spans="1:2" x14ac:dyDescent="0.25">
      <c r="A2977" t="str">
        <f>IF(RawData!B2974&lt;&gt;"",RawData!B2974&amp;", "&amp;RawData!C2974&amp;" - "&amp;RawData!A2974,"")</f>
        <v/>
      </c>
      <c r="B2977" t="str">
        <f t="shared" si="47"/>
        <v/>
      </c>
    </row>
    <row r="2978" spans="1:2" x14ac:dyDescent="0.25">
      <c r="A2978" t="str">
        <f>IF(RawData!B2975&lt;&gt;"",RawData!B2975&amp;", "&amp;RawData!C2975&amp;" - "&amp;RawData!A2975,"")</f>
        <v/>
      </c>
      <c r="B2978" t="str">
        <f t="shared" si="47"/>
        <v/>
      </c>
    </row>
    <row r="2979" spans="1:2" x14ac:dyDescent="0.25">
      <c r="A2979" t="str">
        <f>IF(RawData!B2976&lt;&gt;"",RawData!B2976&amp;", "&amp;RawData!C2976&amp;" - "&amp;RawData!A2976,"")</f>
        <v/>
      </c>
      <c r="B2979" t="str">
        <f t="shared" si="47"/>
        <v/>
      </c>
    </row>
    <row r="2980" spans="1:2" x14ac:dyDescent="0.25">
      <c r="A2980" t="str">
        <f>IF(RawData!B2977&lt;&gt;"",RawData!B2977&amp;", "&amp;RawData!C2977&amp;" - "&amp;RawData!A2977,"")</f>
        <v/>
      </c>
      <c r="B2980" t="str">
        <f t="shared" si="47"/>
        <v/>
      </c>
    </row>
    <row r="2981" spans="1:2" x14ac:dyDescent="0.25">
      <c r="A2981" t="str">
        <f>IF(RawData!B2978&lt;&gt;"",RawData!B2978&amp;", "&amp;RawData!C2978&amp;" - "&amp;RawData!A2978,"")</f>
        <v/>
      </c>
      <c r="B2981" t="str">
        <f t="shared" si="47"/>
        <v/>
      </c>
    </row>
    <row r="2982" spans="1:2" x14ac:dyDescent="0.25">
      <c r="A2982" t="str">
        <f>IF(RawData!B2979&lt;&gt;"",RawData!B2979&amp;", "&amp;RawData!C2979&amp;" - "&amp;RawData!A2979,"")</f>
        <v/>
      </c>
      <c r="B2982" t="str">
        <f t="shared" si="47"/>
        <v/>
      </c>
    </row>
    <row r="2983" spans="1:2" x14ac:dyDescent="0.25">
      <c r="A2983" t="str">
        <f>IF(RawData!B2980&lt;&gt;"",RawData!B2980&amp;", "&amp;RawData!C2980&amp;" - "&amp;RawData!A2980,"")</f>
        <v/>
      </c>
      <c r="B2983" t="str">
        <f t="shared" si="47"/>
        <v/>
      </c>
    </row>
    <row r="2984" spans="1:2" x14ac:dyDescent="0.25">
      <c r="A2984" t="str">
        <f>IF(RawData!B2981&lt;&gt;"",RawData!B2981&amp;", "&amp;RawData!C2981&amp;" - "&amp;RawData!A2981,"")</f>
        <v/>
      </c>
      <c r="B2984" t="str">
        <f t="shared" si="47"/>
        <v/>
      </c>
    </row>
    <row r="2985" spans="1:2" x14ac:dyDescent="0.25">
      <c r="A2985" t="str">
        <f>IF(RawData!B2982&lt;&gt;"",RawData!B2982&amp;", "&amp;RawData!C2982&amp;" - "&amp;RawData!A2982,"")</f>
        <v/>
      </c>
      <c r="B2985" t="str">
        <f t="shared" si="47"/>
        <v/>
      </c>
    </row>
    <row r="2986" spans="1:2" x14ac:dyDescent="0.25">
      <c r="A2986" t="str">
        <f>IF(RawData!B2983&lt;&gt;"",RawData!B2983&amp;", "&amp;RawData!C2983&amp;" - "&amp;RawData!A2983,"")</f>
        <v/>
      </c>
      <c r="B2986" t="str">
        <f t="shared" si="47"/>
        <v/>
      </c>
    </row>
    <row r="2987" spans="1:2" x14ac:dyDescent="0.25">
      <c r="A2987" t="str">
        <f>IF(RawData!B2984&lt;&gt;"",RawData!B2984&amp;", "&amp;RawData!C2984&amp;" - "&amp;RawData!A2984,"")</f>
        <v/>
      </c>
      <c r="B2987" t="str">
        <f t="shared" si="47"/>
        <v/>
      </c>
    </row>
    <row r="2988" spans="1:2" x14ac:dyDescent="0.25">
      <c r="A2988" t="str">
        <f>IF(RawData!B2985&lt;&gt;"",RawData!B2985&amp;", "&amp;RawData!C2985&amp;" - "&amp;RawData!A2985,"")</f>
        <v/>
      </c>
      <c r="B2988" t="str">
        <f t="shared" si="47"/>
        <v/>
      </c>
    </row>
    <row r="2989" spans="1:2" x14ac:dyDescent="0.25">
      <c r="A2989" t="str">
        <f>IF(RawData!B2986&lt;&gt;"",RawData!B2986&amp;", "&amp;RawData!C2986&amp;" - "&amp;RawData!A2986,"")</f>
        <v/>
      </c>
      <c r="B2989" t="str">
        <f t="shared" si="47"/>
        <v/>
      </c>
    </row>
    <row r="2990" spans="1:2" x14ac:dyDescent="0.25">
      <c r="A2990" t="str">
        <f>IF(RawData!B2987&lt;&gt;"",RawData!B2987&amp;", "&amp;RawData!C2987&amp;" - "&amp;RawData!A2987,"")</f>
        <v/>
      </c>
      <c r="B2990" t="str">
        <f t="shared" si="47"/>
        <v/>
      </c>
    </row>
    <row r="2991" spans="1:2" x14ac:dyDescent="0.25">
      <c r="A2991" t="str">
        <f>IF(RawData!B2988&lt;&gt;"",RawData!B2988&amp;", "&amp;RawData!C2988&amp;" - "&amp;RawData!A2988,"")</f>
        <v/>
      </c>
      <c r="B2991" t="str">
        <f t="shared" si="47"/>
        <v/>
      </c>
    </row>
    <row r="2992" spans="1:2" x14ac:dyDescent="0.25">
      <c r="A2992" t="str">
        <f>IF(RawData!B2989&lt;&gt;"",RawData!B2989&amp;", "&amp;RawData!C2989&amp;" - "&amp;RawData!A2989,"")</f>
        <v/>
      </c>
      <c r="B2992" t="str">
        <f t="shared" si="47"/>
        <v/>
      </c>
    </row>
    <row r="2993" spans="1:2" x14ac:dyDescent="0.25">
      <c r="A2993" t="str">
        <f>IF(RawData!B2990&lt;&gt;"",RawData!B2990&amp;", "&amp;RawData!C2990&amp;" - "&amp;RawData!A2990,"")</f>
        <v/>
      </c>
      <c r="B2993" t="str">
        <f t="shared" si="47"/>
        <v/>
      </c>
    </row>
    <row r="2994" spans="1:2" x14ac:dyDescent="0.25">
      <c r="A2994" t="str">
        <f>IF(RawData!B2991&lt;&gt;"",RawData!B2991&amp;", "&amp;RawData!C2991&amp;" - "&amp;RawData!A2991,"")</f>
        <v/>
      </c>
      <c r="B2994" t="str">
        <f t="shared" si="47"/>
        <v/>
      </c>
    </row>
    <row r="2995" spans="1:2" x14ac:dyDescent="0.25">
      <c r="A2995" t="str">
        <f>IF(RawData!B2992&lt;&gt;"",RawData!B2992&amp;", "&amp;RawData!C2992&amp;" - "&amp;RawData!A2992,"")</f>
        <v/>
      </c>
      <c r="B2995" t="str">
        <f t="shared" si="47"/>
        <v/>
      </c>
    </row>
    <row r="2996" spans="1:2" x14ac:dyDescent="0.25">
      <c r="A2996" t="str">
        <f>IF(RawData!B2993&lt;&gt;"",RawData!B2993&amp;", "&amp;RawData!C2993&amp;" - "&amp;RawData!A2993,"")</f>
        <v/>
      </c>
      <c r="B2996" t="str">
        <f t="shared" si="47"/>
        <v/>
      </c>
    </row>
    <row r="2997" spans="1:2" x14ac:dyDescent="0.25">
      <c r="A2997" t="str">
        <f>IF(RawData!B2994&lt;&gt;"",RawData!B2994&amp;", "&amp;RawData!C2994&amp;" - "&amp;RawData!A2994,"")</f>
        <v/>
      </c>
      <c r="B2997" t="str">
        <f t="shared" si="47"/>
        <v/>
      </c>
    </row>
    <row r="2998" spans="1:2" x14ac:dyDescent="0.25">
      <c r="A2998" t="str">
        <f>IF(RawData!B2995&lt;&gt;"",RawData!B2995&amp;", "&amp;RawData!C2995&amp;" - "&amp;RawData!A2995,"")</f>
        <v/>
      </c>
      <c r="B2998" t="str">
        <f t="shared" si="47"/>
        <v/>
      </c>
    </row>
    <row r="2999" spans="1:2" x14ac:dyDescent="0.25">
      <c r="A2999" t="str">
        <f>IF(RawData!B2996&lt;&gt;"",RawData!B2996&amp;", "&amp;RawData!C2996&amp;" - "&amp;RawData!A2996,"")</f>
        <v/>
      </c>
      <c r="B2999" t="str">
        <f t="shared" si="47"/>
        <v/>
      </c>
    </row>
    <row r="3000" spans="1:2" x14ac:dyDescent="0.25">
      <c r="A3000" t="str">
        <f>IF(RawData!B2997&lt;&gt;"",RawData!B2997&amp;", "&amp;RawData!C2997&amp;" - "&amp;RawData!A2997,"")</f>
        <v/>
      </c>
      <c r="B3000" t="str">
        <f t="shared" si="47"/>
        <v/>
      </c>
    </row>
    <row r="3001" spans="1:2" x14ac:dyDescent="0.25">
      <c r="A3001" t="str">
        <f>IF(RawData!B2998&lt;&gt;"",RawData!B2998&amp;", "&amp;RawData!C2998&amp;" - "&amp;RawData!A2998,"")</f>
        <v/>
      </c>
      <c r="B3001" t="str">
        <f t="shared" si="47"/>
        <v/>
      </c>
    </row>
    <row r="3002" spans="1:2" x14ac:dyDescent="0.25">
      <c r="A3002" t="str">
        <f>IF(RawData!B2999&lt;&gt;"",RawData!B2999&amp;", "&amp;RawData!C2999&amp;" - "&amp;RawData!A2999,"")</f>
        <v/>
      </c>
      <c r="B3002" t="str">
        <f t="shared" si="47"/>
        <v/>
      </c>
    </row>
    <row r="3003" spans="1:2" x14ac:dyDescent="0.25">
      <c r="A3003" t="str">
        <f>IF(RawData!B3000&lt;&gt;"",RawData!B3000&amp;", "&amp;RawData!C3000&amp;" - "&amp;RawData!A3000,"")</f>
        <v/>
      </c>
      <c r="B3003" t="str">
        <f t="shared" si="47"/>
        <v/>
      </c>
    </row>
    <row r="3004" spans="1:2" x14ac:dyDescent="0.25">
      <c r="B3004" t="str">
        <f t="shared" si="47"/>
        <v/>
      </c>
    </row>
    <row r="3005" spans="1:2" x14ac:dyDescent="0.25">
      <c r="B3005" t="str">
        <f t="shared" si="47"/>
        <v/>
      </c>
    </row>
    <row r="3006" spans="1:2" x14ac:dyDescent="0.25">
      <c r="B3006" t="str">
        <f t="shared" si="47"/>
        <v/>
      </c>
    </row>
    <row r="3007" spans="1:2" x14ac:dyDescent="0.25">
      <c r="B3007" t="str">
        <f t="shared" si="47"/>
        <v/>
      </c>
    </row>
    <row r="3008" spans="1:2" x14ac:dyDescent="0.25">
      <c r="B3008" t="str">
        <f t="shared" si="47"/>
        <v/>
      </c>
    </row>
    <row r="3009" spans="2:2" x14ac:dyDescent="0.25">
      <c r="B3009" t="str">
        <f t="shared" si="47"/>
        <v/>
      </c>
    </row>
    <row r="3010" spans="2:2" x14ac:dyDescent="0.25">
      <c r="B3010" t="str">
        <f t="shared" si="47"/>
        <v/>
      </c>
    </row>
    <row r="3011" spans="2:2" x14ac:dyDescent="0.25">
      <c r="B3011" t="str">
        <f t="shared" si="47"/>
        <v/>
      </c>
    </row>
    <row r="3012" spans="2:2" x14ac:dyDescent="0.25">
      <c r="B3012" t="str">
        <f t="shared" si="47"/>
        <v/>
      </c>
    </row>
    <row r="3013" spans="2:2" x14ac:dyDescent="0.25">
      <c r="B3013" t="str">
        <f t="shared" si="47"/>
        <v/>
      </c>
    </row>
    <row r="3014" spans="2:2" x14ac:dyDescent="0.25">
      <c r="B3014" t="str">
        <f t="shared" si="47"/>
        <v/>
      </c>
    </row>
    <row r="3015" spans="2:2" x14ac:dyDescent="0.25">
      <c r="B3015" t="str">
        <f t="shared" ref="B3015:B3078" si="48">IF(A3015&lt;&gt;"",B3014+1,"")</f>
        <v/>
      </c>
    </row>
    <row r="3016" spans="2:2" x14ac:dyDescent="0.25">
      <c r="B3016" t="str">
        <f t="shared" si="48"/>
        <v/>
      </c>
    </row>
    <row r="3017" spans="2:2" x14ac:dyDescent="0.25">
      <c r="B3017" t="str">
        <f t="shared" si="48"/>
        <v/>
      </c>
    </row>
    <row r="3018" spans="2:2" x14ac:dyDescent="0.25">
      <c r="B3018" t="str">
        <f t="shared" si="48"/>
        <v/>
      </c>
    </row>
    <row r="3019" spans="2:2" x14ac:dyDescent="0.25">
      <c r="B3019" t="str">
        <f t="shared" si="48"/>
        <v/>
      </c>
    </row>
    <row r="3020" spans="2:2" x14ac:dyDescent="0.25">
      <c r="B3020" t="str">
        <f t="shared" si="48"/>
        <v/>
      </c>
    </row>
    <row r="3021" spans="2:2" x14ac:dyDescent="0.25">
      <c r="B3021" t="str">
        <f t="shared" si="48"/>
        <v/>
      </c>
    </row>
    <row r="3022" spans="2:2" x14ac:dyDescent="0.25">
      <c r="B3022" t="str">
        <f t="shared" si="48"/>
        <v/>
      </c>
    </row>
    <row r="3023" spans="2:2" x14ac:dyDescent="0.25">
      <c r="B3023" t="str">
        <f t="shared" si="48"/>
        <v/>
      </c>
    </row>
    <row r="3024" spans="2:2" x14ac:dyDescent="0.25">
      <c r="B3024" t="str">
        <f t="shared" si="48"/>
        <v/>
      </c>
    </row>
    <row r="3025" spans="2:2" x14ac:dyDescent="0.25">
      <c r="B3025" t="str">
        <f t="shared" si="48"/>
        <v/>
      </c>
    </row>
    <row r="3026" spans="2:2" x14ac:dyDescent="0.25">
      <c r="B3026" t="str">
        <f t="shared" si="48"/>
        <v/>
      </c>
    </row>
    <row r="3027" spans="2:2" x14ac:dyDescent="0.25">
      <c r="B3027" t="str">
        <f t="shared" si="48"/>
        <v/>
      </c>
    </row>
    <row r="3028" spans="2:2" x14ac:dyDescent="0.25">
      <c r="B3028" t="str">
        <f t="shared" si="48"/>
        <v/>
      </c>
    </row>
    <row r="3029" spans="2:2" x14ac:dyDescent="0.25">
      <c r="B3029" t="str">
        <f t="shared" si="48"/>
        <v/>
      </c>
    </row>
    <row r="3030" spans="2:2" x14ac:dyDescent="0.25">
      <c r="B3030" t="str">
        <f t="shared" si="48"/>
        <v/>
      </c>
    </row>
    <row r="3031" spans="2:2" x14ac:dyDescent="0.25">
      <c r="B3031" t="str">
        <f t="shared" si="48"/>
        <v/>
      </c>
    </row>
    <row r="3032" spans="2:2" x14ac:dyDescent="0.25">
      <c r="B3032" t="str">
        <f t="shared" si="48"/>
        <v/>
      </c>
    </row>
    <row r="3033" spans="2:2" x14ac:dyDescent="0.25">
      <c r="B3033" t="str">
        <f t="shared" si="48"/>
        <v/>
      </c>
    </row>
    <row r="3034" spans="2:2" x14ac:dyDescent="0.25">
      <c r="B3034" t="str">
        <f t="shared" si="48"/>
        <v/>
      </c>
    </row>
    <row r="3035" spans="2:2" x14ac:dyDescent="0.25">
      <c r="B3035" t="str">
        <f t="shared" si="48"/>
        <v/>
      </c>
    </row>
    <row r="3036" spans="2:2" x14ac:dyDescent="0.25">
      <c r="B3036" t="str">
        <f t="shared" si="48"/>
        <v/>
      </c>
    </row>
    <row r="3037" spans="2:2" x14ac:dyDescent="0.25">
      <c r="B3037" t="str">
        <f t="shared" si="48"/>
        <v/>
      </c>
    </row>
    <row r="3038" spans="2:2" x14ac:dyDescent="0.25">
      <c r="B3038" t="str">
        <f t="shared" si="48"/>
        <v/>
      </c>
    </row>
    <row r="3039" spans="2:2" x14ac:dyDescent="0.25">
      <c r="B3039" t="str">
        <f t="shared" si="48"/>
        <v/>
      </c>
    </row>
    <row r="3040" spans="2:2" x14ac:dyDescent="0.25">
      <c r="B3040" t="str">
        <f t="shared" si="48"/>
        <v/>
      </c>
    </row>
    <row r="3041" spans="2:2" x14ac:dyDescent="0.25">
      <c r="B3041" t="str">
        <f t="shared" si="48"/>
        <v/>
      </c>
    </row>
    <row r="3042" spans="2:2" x14ac:dyDescent="0.25">
      <c r="B3042" t="str">
        <f t="shared" si="48"/>
        <v/>
      </c>
    </row>
    <row r="3043" spans="2:2" x14ac:dyDescent="0.25">
      <c r="B3043" t="str">
        <f t="shared" si="48"/>
        <v/>
      </c>
    </row>
    <row r="3044" spans="2:2" x14ac:dyDescent="0.25">
      <c r="B3044" t="str">
        <f t="shared" si="48"/>
        <v/>
      </c>
    </row>
    <row r="3045" spans="2:2" x14ac:dyDescent="0.25">
      <c r="B3045" t="str">
        <f t="shared" si="48"/>
        <v/>
      </c>
    </row>
    <row r="3046" spans="2:2" x14ac:dyDescent="0.25">
      <c r="B3046" t="str">
        <f t="shared" si="48"/>
        <v/>
      </c>
    </row>
    <row r="3047" spans="2:2" x14ac:dyDescent="0.25">
      <c r="B3047" t="str">
        <f t="shared" si="48"/>
        <v/>
      </c>
    </row>
    <row r="3048" spans="2:2" x14ac:dyDescent="0.25">
      <c r="B3048" t="str">
        <f t="shared" si="48"/>
        <v/>
      </c>
    </row>
    <row r="3049" spans="2:2" x14ac:dyDescent="0.25">
      <c r="B3049" t="str">
        <f t="shared" si="48"/>
        <v/>
      </c>
    </row>
    <row r="3050" spans="2:2" x14ac:dyDescent="0.25">
      <c r="B3050" t="str">
        <f t="shared" si="48"/>
        <v/>
      </c>
    </row>
    <row r="3051" spans="2:2" x14ac:dyDescent="0.25">
      <c r="B3051" t="str">
        <f t="shared" si="48"/>
        <v/>
      </c>
    </row>
    <row r="3052" spans="2:2" x14ac:dyDescent="0.25">
      <c r="B3052" t="str">
        <f t="shared" si="48"/>
        <v/>
      </c>
    </row>
    <row r="3053" spans="2:2" x14ac:dyDescent="0.25">
      <c r="B3053" t="str">
        <f t="shared" si="48"/>
        <v/>
      </c>
    </row>
    <row r="3054" spans="2:2" x14ac:dyDescent="0.25">
      <c r="B3054" t="str">
        <f t="shared" si="48"/>
        <v/>
      </c>
    </row>
    <row r="3055" spans="2:2" x14ac:dyDescent="0.25">
      <c r="B3055" t="str">
        <f t="shared" si="48"/>
        <v/>
      </c>
    </row>
    <row r="3056" spans="2:2" x14ac:dyDescent="0.25">
      <c r="B3056" t="str">
        <f t="shared" si="48"/>
        <v/>
      </c>
    </row>
    <row r="3057" spans="2:2" x14ac:dyDescent="0.25">
      <c r="B3057" t="str">
        <f t="shared" si="48"/>
        <v/>
      </c>
    </row>
    <row r="3058" spans="2:2" x14ac:dyDescent="0.25">
      <c r="B3058" t="str">
        <f t="shared" si="48"/>
        <v/>
      </c>
    </row>
    <row r="3059" spans="2:2" x14ac:dyDescent="0.25">
      <c r="B3059" t="str">
        <f t="shared" si="48"/>
        <v/>
      </c>
    </row>
    <row r="3060" spans="2:2" x14ac:dyDescent="0.25">
      <c r="B3060" t="str">
        <f t="shared" si="48"/>
        <v/>
      </c>
    </row>
    <row r="3061" spans="2:2" x14ac:dyDescent="0.25">
      <c r="B3061" t="str">
        <f t="shared" si="48"/>
        <v/>
      </c>
    </row>
    <row r="3062" spans="2:2" x14ac:dyDescent="0.25">
      <c r="B3062" t="str">
        <f t="shared" si="48"/>
        <v/>
      </c>
    </row>
    <row r="3063" spans="2:2" x14ac:dyDescent="0.25">
      <c r="B3063" t="str">
        <f t="shared" si="48"/>
        <v/>
      </c>
    </row>
    <row r="3064" spans="2:2" x14ac:dyDescent="0.25">
      <c r="B3064" t="str">
        <f t="shared" si="48"/>
        <v/>
      </c>
    </row>
    <row r="3065" spans="2:2" x14ac:dyDescent="0.25">
      <c r="B3065" t="str">
        <f t="shared" si="48"/>
        <v/>
      </c>
    </row>
    <row r="3066" spans="2:2" x14ac:dyDescent="0.25">
      <c r="B3066" t="str">
        <f t="shared" si="48"/>
        <v/>
      </c>
    </row>
    <row r="3067" spans="2:2" x14ac:dyDescent="0.25">
      <c r="B3067" t="str">
        <f t="shared" si="48"/>
        <v/>
      </c>
    </row>
    <row r="3068" spans="2:2" x14ac:dyDescent="0.25">
      <c r="B3068" t="str">
        <f t="shared" si="48"/>
        <v/>
      </c>
    </row>
    <row r="3069" spans="2:2" x14ac:dyDescent="0.25">
      <c r="B3069" t="str">
        <f t="shared" si="48"/>
        <v/>
      </c>
    </row>
    <row r="3070" spans="2:2" x14ac:dyDescent="0.25">
      <c r="B3070" t="str">
        <f t="shared" si="48"/>
        <v/>
      </c>
    </row>
    <row r="3071" spans="2:2" x14ac:dyDescent="0.25">
      <c r="B3071" t="str">
        <f t="shared" si="48"/>
        <v/>
      </c>
    </row>
    <row r="3072" spans="2:2" x14ac:dyDescent="0.25">
      <c r="B3072" t="str">
        <f t="shared" si="48"/>
        <v/>
      </c>
    </row>
    <row r="3073" spans="2:2" x14ac:dyDescent="0.25">
      <c r="B3073" t="str">
        <f t="shared" si="48"/>
        <v/>
      </c>
    </row>
    <row r="3074" spans="2:2" x14ac:dyDescent="0.25">
      <c r="B3074" t="str">
        <f t="shared" si="48"/>
        <v/>
      </c>
    </row>
    <row r="3075" spans="2:2" x14ac:dyDescent="0.25">
      <c r="B3075" t="str">
        <f t="shared" si="48"/>
        <v/>
      </c>
    </row>
    <row r="3076" spans="2:2" x14ac:dyDescent="0.25">
      <c r="B3076" t="str">
        <f t="shared" si="48"/>
        <v/>
      </c>
    </row>
    <row r="3077" spans="2:2" x14ac:dyDescent="0.25">
      <c r="B3077" t="str">
        <f t="shared" si="48"/>
        <v/>
      </c>
    </row>
    <row r="3078" spans="2:2" x14ac:dyDescent="0.25">
      <c r="B3078" t="str">
        <f t="shared" si="48"/>
        <v/>
      </c>
    </row>
    <row r="3079" spans="2:2" x14ac:dyDescent="0.25">
      <c r="B3079" t="str">
        <f t="shared" ref="B3079:B3142" si="49">IF(A3079&lt;&gt;"",B3078+1,"")</f>
        <v/>
      </c>
    </row>
    <row r="3080" spans="2:2" x14ac:dyDescent="0.25">
      <c r="B3080" t="str">
        <f t="shared" si="49"/>
        <v/>
      </c>
    </row>
    <row r="3081" spans="2:2" x14ac:dyDescent="0.25">
      <c r="B3081" t="str">
        <f t="shared" si="49"/>
        <v/>
      </c>
    </row>
    <row r="3082" spans="2:2" x14ac:dyDescent="0.25">
      <c r="B3082" t="str">
        <f t="shared" si="49"/>
        <v/>
      </c>
    </row>
    <row r="3083" spans="2:2" x14ac:dyDescent="0.25">
      <c r="B3083" t="str">
        <f t="shared" si="49"/>
        <v/>
      </c>
    </row>
    <row r="3084" spans="2:2" x14ac:dyDescent="0.25">
      <c r="B3084" t="str">
        <f t="shared" si="49"/>
        <v/>
      </c>
    </row>
    <row r="3085" spans="2:2" x14ac:dyDescent="0.25">
      <c r="B3085" t="str">
        <f t="shared" si="49"/>
        <v/>
      </c>
    </row>
    <row r="3086" spans="2:2" x14ac:dyDescent="0.25">
      <c r="B3086" t="str">
        <f t="shared" si="49"/>
        <v/>
      </c>
    </row>
    <row r="3087" spans="2:2" x14ac:dyDescent="0.25">
      <c r="B3087" t="str">
        <f t="shared" si="49"/>
        <v/>
      </c>
    </row>
    <row r="3088" spans="2:2" x14ac:dyDescent="0.25">
      <c r="B3088" t="str">
        <f t="shared" si="49"/>
        <v/>
      </c>
    </row>
    <row r="3089" spans="2:2" x14ac:dyDescent="0.25">
      <c r="B3089" t="str">
        <f t="shared" si="49"/>
        <v/>
      </c>
    </row>
    <row r="3090" spans="2:2" x14ac:dyDescent="0.25">
      <c r="B3090" t="str">
        <f t="shared" si="49"/>
        <v/>
      </c>
    </row>
    <row r="3091" spans="2:2" x14ac:dyDescent="0.25">
      <c r="B3091" t="str">
        <f t="shared" si="49"/>
        <v/>
      </c>
    </row>
    <row r="3092" spans="2:2" x14ac:dyDescent="0.25">
      <c r="B3092" t="str">
        <f t="shared" si="49"/>
        <v/>
      </c>
    </row>
    <row r="3093" spans="2:2" x14ac:dyDescent="0.25">
      <c r="B3093" t="str">
        <f t="shared" si="49"/>
        <v/>
      </c>
    </row>
    <row r="3094" spans="2:2" x14ac:dyDescent="0.25">
      <c r="B3094" t="str">
        <f t="shared" si="49"/>
        <v/>
      </c>
    </row>
    <row r="3095" spans="2:2" x14ac:dyDescent="0.25">
      <c r="B3095" t="str">
        <f t="shared" si="49"/>
        <v/>
      </c>
    </row>
    <row r="3096" spans="2:2" x14ac:dyDescent="0.25">
      <c r="B3096" t="str">
        <f t="shared" si="49"/>
        <v/>
      </c>
    </row>
    <row r="3097" spans="2:2" x14ac:dyDescent="0.25">
      <c r="B3097" t="str">
        <f t="shared" si="49"/>
        <v/>
      </c>
    </row>
    <row r="3098" spans="2:2" x14ac:dyDescent="0.25">
      <c r="B3098" t="str">
        <f t="shared" si="49"/>
        <v/>
      </c>
    </row>
    <row r="3099" spans="2:2" x14ac:dyDescent="0.25">
      <c r="B3099" t="str">
        <f t="shared" si="49"/>
        <v/>
      </c>
    </row>
    <row r="3100" spans="2:2" x14ac:dyDescent="0.25">
      <c r="B3100" t="str">
        <f t="shared" si="49"/>
        <v/>
      </c>
    </row>
    <row r="3101" spans="2:2" x14ac:dyDescent="0.25">
      <c r="B3101" t="str">
        <f t="shared" si="49"/>
        <v/>
      </c>
    </row>
    <row r="3102" spans="2:2" x14ac:dyDescent="0.25">
      <c r="B3102" t="str">
        <f t="shared" si="49"/>
        <v/>
      </c>
    </row>
    <row r="3103" spans="2:2" x14ac:dyDescent="0.25">
      <c r="B3103" t="str">
        <f t="shared" si="49"/>
        <v/>
      </c>
    </row>
    <row r="3104" spans="2:2" x14ac:dyDescent="0.25">
      <c r="B3104" t="str">
        <f t="shared" si="49"/>
        <v/>
      </c>
    </row>
    <row r="3105" spans="2:2" x14ac:dyDescent="0.25">
      <c r="B3105" t="str">
        <f t="shared" si="49"/>
        <v/>
      </c>
    </row>
    <row r="3106" spans="2:2" x14ac:dyDescent="0.25">
      <c r="B3106" t="str">
        <f t="shared" si="49"/>
        <v/>
      </c>
    </row>
    <row r="3107" spans="2:2" x14ac:dyDescent="0.25">
      <c r="B3107" t="str">
        <f t="shared" si="49"/>
        <v/>
      </c>
    </row>
    <row r="3108" spans="2:2" x14ac:dyDescent="0.25">
      <c r="B3108" t="str">
        <f t="shared" si="49"/>
        <v/>
      </c>
    </row>
    <row r="3109" spans="2:2" x14ac:dyDescent="0.25">
      <c r="B3109" t="str">
        <f t="shared" si="49"/>
        <v/>
      </c>
    </row>
    <row r="3110" spans="2:2" x14ac:dyDescent="0.25">
      <c r="B3110" t="str">
        <f t="shared" si="49"/>
        <v/>
      </c>
    </row>
    <row r="3111" spans="2:2" x14ac:dyDescent="0.25">
      <c r="B3111" t="str">
        <f t="shared" si="49"/>
        <v/>
      </c>
    </row>
    <row r="3112" spans="2:2" x14ac:dyDescent="0.25">
      <c r="B3112" t="str">
        <f t="shared" si="49"/>
        <v/>
      </c>
    </row>
    <row r="3113" spans="2:2" x14ac:dyDescent="0.25">
      <c r="B3113" t="str">
        <f t="shared" si="49"/>
        <v/>
      </c>
    </row>
    <row r="3114" spans="2:2" x14ac:dyDescent="0.25">
      <c r="B3114" t="str">
        <f t="shared" si="49"/>
        <v/>
      </c>
    </row>
    <row r="3115" spans="2:2" x14ac:dyDescent="0.25">
      <c r="B3115" t="str">
        <f t="shared" si="49"/>
        <v/>
      </c>
    </row>
    <row r="3116" spans="2:2" x14ac:dyDescent="0.25">
      <c r="B3116" t="str">
        <f t="shared" si="49"/>
        <v/>
      </c>
    </row>
    <row r="3117" spans="2:2" x14ac:dyDescent="0.25">
      <c r="B3117" t="str">
        <f t="shared" si="49"/>
        <v/>
      </c>
    </row>
    <row r="3118" spans="2:2" x14ac:dyDescent="0.25">
      <c r="B3118" t="str">
        <f t="shared" si="49"/>
        <v/>
      </c>
    </row>
    <row r="3119" spans="2:2" x14ac:dyDescent="0.25">
      <c r="B3119" t="str">
        <f t="shared" si="49"/>
        <v/>
      </c>
    </row>
    <row r="3120" spans="2:2" x14ac:dyDescent="0.25">
      <c r="B3120" t="str">
        <f t="shared" si="49"/>
        <v/>
      </c>
    </row>
    <row r="3121" spans="2:2" x14ac:dyDescent="0.25">
      <c r="B3121" t="str">
        <f t="shared" si="49"/>
        <v/>
      </c>
    </row>
    <row r="3122" spans="2:2" x14ac:dyDescent="0.25">
      <c r="B3122" t="str">
        <f t="shared" si="49"/>
        <v/>
      </c>
    </row>
    <row r="3123" spans="2:2" x14ac:dyDescent="0.25">
      <c r="B3123" t="str">
        <f t="shared" si="49"/>
        <v/>
      </c>
    </row>
    <row r="3124" spans="2:2" x14ac:dyDescent="0.25">
      <c r="B3124" t="str">
        <f t="shared" si="49"/>
        <v/>
      </c>
    </row>
    <row r="3125" spans="2:2" x14ac:dyDescent="0.25">
      <c r="B3125" t="str">
        <f t="shared" si="49"/>
        <v/>
      </c>
    </row>
    <row r="3126" spans="2:2" x14ac:dyDescent="0.25">
      <c r="B3126" t="str">
        <f t="shared" si="49"/>
        <v/>
      </c>
    </row>
    <row r="3127" spans="2:2" x14ac:dyDescent="0.25">
      <c r="B3127" t="str">
        <f t="shared" si="49"/>
        <v/>
      </c>
    </row>
    <row r="3128" spans="2:2" x14ac:dyDescent="0.25">
      <c r="B3128" t="str">
        <f t="shared" si="49"/>
        <v/>
      </c>
    </row>
    <row r="3129" spans="2:2" x14ac:dyDescent="0.25">
      <c r="B3129" t="str">
        <f t="shared" si="49"/>
        <v/>
      </c>
    </row>
    <row r="3130" spans="2:2" x14ac:dyDescent="0.25">
      <c r="B3130" t="str">
        <f t="shared" si="49"/>
        <v/>
      </c>
    </row>
    <row r="3131" spans="2:2" x14ac:dyDescent="0.25">
      <c r="B3131" t="str">
        <f t="shared" si="49"/>
        <v/>
      </c>
    </row>
    <row r="3132" spans="2:2" x14ac:dyDescent="0.25">
      <c r="B3132" t="str">
        <f t="shared" si="49"/>
        <v/>
      </c>
    </row>
    <row r="3133" spans="2:2" x14ac:dyDescent="0.25">
      <c r="B3133" t="str">
        <f t="shared" si="49"/>
        <v/>
      </c>
    </row>
    <row r="3134" spans="2:2" x14ac:dyDescent="0.25">
      <c r="B3134" t="str">
        <f t="shared" si="49"/>
        <v/>
      </c>
    </row>
    <row r="3135" spans="2:2" x14ac:dyDescent="0.25">
      <c r="B3135" t="str">
        <f t="shared" si="49"/>
        <v/>
      </c>
    </row>
    <row r="3136" spans="2:2" x14ac:dyDescent="0.25">
      <c r="B3136" t="str">
        <f t="shared" si="49"/>
        <v/>
      </c>
    </row>
    <row r="3137" spans="2:2" x14ac:dyDescent="0.25">
      <c r="B3137" t="str">
        <f t="shared" si="49"/>
        <v/>
      </c>
    </row>
    <row r="3138" spans="2:2" x14ac:dyDescent="0.25">
      <c r="B3138" t="str">
        <f t="shared" si="49"/>
        <v/>
      </c>
    </row>
    <row r="3139" spans="2:2" x14ac:dyDescent="0.25">
      <c r="B3139" t="str">
        <f t="shared" si="49"/>
        <v/>
      </c>
    </row>
    <row r="3140" spans="2:2" x14ac:dyDescent="0.25">
      <c r="B3140" t="str">
        <f t="shared" si="49"/>
        <v/>
      </c>
    </row>
    <row r="3141" spans="2:2" x14ac:dyDescent="0.25">
      <c r="B3141" t="str">
        <f t="shared" si="49"/>
        <v/>
      </c>
    </row>
    <row r="3142" spans="2:2" x14ac:dyDescent="0.25">
      <c r="B3142" t="str">
        <f t="shared" si="49"/>
        <v/>
      </c>
    </row>
    <row r="3143" spans="2:2" x14ac:dyDescent="0.25">
      <c r="B3143" t="str">
        <f t="shared" ref="B3143:B3206" si="50">IF(A3143&lt;&gt;"",B3142+1,"")</f>
        <v/>
      </c>
    </row>
    <row r="3144" spans="2:2" x14ac:dyDescent="0.25">
      <c r="B3144" t="str">
        <f t="shared" si="50"/>
        <v/>
      </c>
    </row>
    <row r="3145" spans="2:2" x14ac:dyDescent="0.25">
      <c r="B3145" t="str">
        <f t="shared" si="50"/>
        <v/>
      </c>
    </row>
    <row r="3146" spans="2:2" x14ac:dyDescent="0.25">
      <c r="B3146" t="str">
        <f t="shared" si="50"/>
        <v/>
      </c>
    </row>
    <row r="3147" spans="2:2" x14ac:dyDescent="0.25">
      <c r="B3147" t="str">
        <f t="shared" si="50"/>
        <v/>
      </c>
    </row>
    <row r="3148" spans="2:2" x14ac:dyDescent="0.25">
      <c r="B3148" t="str">
        <f t="shared" si="50"/>
        <v/>
      </c>
    </row>
    <row r="3149" spans="2:2" x14ac:dyDescent="0.25">
      <c r="B3149" t="str">
        <f t="shared" si="50"/>
        <v/>
      </c>
    </row>
    <row r="3150" spans="2:2" x14ac:dyDescent="0.25">
      <c r="B3150" t="str">
        <f t="shared" si="50"/>
        <v/>
      </c>
    </row>
    <row r="3151" spans="2:2" x14ac:dyDescent="0.25">
      <c r="B3151" t="str">
        <f t="shared" si="50"/>
        <v/>
      </c>
    </row>
    <row r="3152" spans="2:2" x14ac:dyDescent="0.25">
      <c r="B3152" t="str">
        <f t="shared" si="50"/>
        <v/>
      </c>
    </row>
    <row r="3153" spans="2:2" x14ac:dyDescent="0.25">
      <c r="B3153" t="str">
        <f t="shared" si="50"/>
        <v/>
      </c>
    </row>
    <row r="3154" spans="2:2" x14ac:dyDescent="0.25">
      <c r="B3154" t="str">
        <f t="shared" si="50"/>
        <v/>
      </c>
    </row>
    <row r="3155" spans="2:2" x14ac:dyDescent="0.25">
      <c r="B3155" t="str">
        <f t="shared" si="50"/>
        <v/>
      </c>
    </row>
    <row r="3156" spans="2:2" x14ac:dyDescent="0.25">
      <c r="B3156" t="str">
        <f t="shared" si="50"/>
        <v/>
      </c>
    </row>
    <row r="3157" spans="2:2" x14ac:dyDescent="0.25">
      <c r="B3157" t="str">
        <f t="shared" si="50"/>
        <v/>
      </c>
    </row>
    <row r="3158" spans="2:2" x14ac:dyDescent="0.25">
      <c r="B3158" t="str">
        <f t="shared" si="50"/>
        <v/>
      </c>
    </row>
    <row r="3159" spans="2:2" x14ac:dyDescent="0.25">
      <c r="B3159" t="str">
        <f t="shared" si="50"/>
        <v/>
      </c>
    </row>
    <row r="3160" spans="2:2" x14ac:dyDescent="0.25">
      <c r="B3160" t="str">
        <f t="shared" si="50"/>
        <v/>
      </c>
    </row>
    <row r="3161" spans="2:2" x14ac:dyDescent="0.25">
      <c r="B3161" t="str">
        <f t="shared" si="50"/>
        <v/>
      </c>
    </row>
    <row r="3162" spans="2:2" x14ac:dyDescent="0.25">
      <c r="B3162" t="str">
        <f t="shared" si="50"/>
        <v/>
      </c>
    </row>
    <row r="3163" spans="2:2" x14ac:dyDescent="0.25">
      <c r="B3163" t="str">
        <f t="shared" si="50"/>
        <v/>
      </c>
    </row>
    <row r="3164" spans="2:2" x14ac:dyDescent="0.25">
      <c r="B3164" t="str">
        <f t="shared" si="50"/>
        <v/>
      </c>
    </row>
    <row r="3165" spans="2:2" x14ac:dyDescent="0.25">
      <c r="B3165" t="str">
        <f t="shared" si="50"/>
        <v/>
      </c>
    </row>
    <row r="3166" spans="2:2" x14ac:dyDescent="0.25">
      <c r="B3166" t="str">
        <f t="shared" si="50"/>
        <v/>
      </c>
    </row>
    <row r="3167" spans="2:2" x14ac:dyDescent="0.25">
      <c r="B3167" t="str">
        <f t="shared" si="50"/>
        <v/>
      </c>
    </row>
    <row r="3168" spans="2:2" x14ac:dyDescent="0.25">
      <c r="B3168" t="str">
        <f t="shared" si="50"/>
        <v/>
      </c>
    </row>
    <row r="3169" spans="2:2" x14ac:dyDescent="0.25">
      <c r="B3169" t="str">
        <f t="shared" si="50"/>
        <v/>
      </c>
    </row>
    <row r="3170" spans="2:2" x14ac:dyDescent="0.25">
      <c r="B3170" t="str">
        <f t="shared" si="50"/>
        <v/>
      </c>
    </row>
    <row r="3171" spans="2:2" x14ac:dyDescent="0.25">
      <c r="B3171" t="str">
        <f t="shared" si="50"/>
        <v/>
      </c>
    </row>
    <row r="3172" spans="2:2" x14ac:dyDescent="0.25">
      <c r="B3172" t="str">
        <f t="shared" si="50"/>
        <v/>
      </c>
    </row>
    <row r="3173" spans="2:2" x14ac:dyDescent="0.25">
      <c r="B3173" t="str">
        <f t="shared" si="50"/>
        <v/>
      </c>
    </row>
    <row r="3174" spans="2:2" x14ac:dyDescent="0.25">
      <c r="B3174" t="str">
        <f t="shared" si="50"/>
        <v/>
      </c>
    </row>
    <row r="3175" spans="2:2" x14ac:dyDescent="0.25">
      <c r="B3175" t="str">
        <f t="shared" si="50"/>
        <v/>
      </c>
    </row>
    <row r="3176" spans="2:2" x14ac:dyDescent="0.25">
      <c r="B3176" t="str">
        <f t="shared" si="50"/>
        <v/>
      </c>
    </row>
    <row r="3177" spans="2:2" x14ac:dyDescent="0.25">
      <c r="B3177" t="str">
        <f t="shared" si="50"/>
        <v/>
      </c>
    </row>
    <row r="3178" spans="2:2" x14ac:dyDescent="0.25">
      <c r="B3178" t="str">
        <f t="shared" si="50"/>
        <v/>
      </c>
    </row>
    <row r="3179" spans="2:2" x14ac:dyDescent="0.25">
      <c r="B3179" t="str">
        <f t="shared" si="50"/>
        <v/>
      </c>
    </row>
    <row r="3180" spans="2:2" x14ac:dyDescent="0.25">
      <c r="B3180" t="str">
        <f t="shared" si="50"/>
        <v/>
      </c>
    </row>
    <row r="3181" spans="2:2" x14ac:dyDescent="0.25">
      <c r="B3181" t="str">
        <f t="shared" si="50"/>
        <v/>
      </c>
    </row>
    <row r="3182" spans="2:2" x14ac:dyDescent="0.25">
      <c r="B3182" t="str">
        <f t="shared" si="50"/>
        <v/>
      </c>
    </row>
    <row r="3183" spans="2:2" x14ac:dyDescent="0.25">
      <c r="B3183" t="str">
        <f t="shared" si="50"/>
        <v/>
      </c>
    </row>
    <row r="3184" spans="2:2" x14ac:dyDescent="0.25">
      <c r="B3184" t="str">
        <f t="shared" si="50"/>
        <v/>
      </c>
    </row>
    <row r="3185" spans="2:2" x14ac:dyDescent="0.25">
      <c r="B3185" t="str">
        <f t="shared" si="50"/>
        <v/>
      </c>
    </row>
    <row r="3186" spans="2:2" x14ac:dyDescent="0.25">
      <c r="B3186" t="str">
        <f t="shared" si="50"/>
        <v/>
      </c>
    </row>
    <row r="3187" spans="2:2" x14ac:dyDescent="0.25">
      <c r="B3187" t="str">
        <f t="shared" si="50"/>
        <v/>
      </c>
    </row>
    <row r="3188" spans="2:2" x14ac:dyDescent="0.25">
      <c r="B3188" t="str">
        <f t="shared" si="50"/>
        <v/>
      </c>
    </row>
    <row r="3189" spans="2:2" x14ac:dyDescent="0.25">
      <c r="B3189" t="str">
        <f t="shared" si="50"/>
        <v/>
      </c>
    </row>
    <row r="3190" spans="2:2" x14ac:dyDescent="0.25">
      <c r="B3190" t="str">
        <f t="shared" si="50"/>
        <v/>
      </c>
    </row>
    <row r="3191" spans="2:2" x14ac:dyDescent="0.25">
      <c r="B3191" t="str">
        <f t="shared" si="50"/>
        <v/>
      </c>
    </row>
    <row r="3192" spans="2:2" x14ac:dyDescent="0.25">
      <c r="B3192" t="str">
        <f t="shared" si="50"/>
        <v/>
      </c>
    </row>
    <row r="3193" spans="2:2" x14ac:dyDescent="0.25">
      <c r="B3193" t="str">
        <f t="shared" si="50"/>
        <v/>
      </c>
    </row>
    <row r="3194" spans="2:2" x14ac:dyDescent="0.25">
      <c r="B3194" t="str">
        <f t="shared" si="50"/>
        <v/>
      </c>
    </row>
    <row r="3195" spans="2:2" x14ac:dyDescent="0.25">
      <c r="B3195" t="str">
        <f t="shared" si="50"/>
        <v/>
      </c>
    </row>
    <row r="3196" spans="2:2" x14ac:dyDescent="0.25">
      <c r="B3196" t="str">
        <f t="shared" si="50"/>
        <v/>
      </c>
    </row>
    <row r="3197" spans="2:2" x14ac:dyDescent="0.25">
      <c r="B3197" t="str">
        <f t="shared" si="50"/>
        <v/>
      </c>
    </row>
    <row r="3198" spans="2:2" x14ac:dyDescent="0.25">
      <c r="B3198" t="str">
        <f t="shared" si="50"/>
        <v/>
      </c>
    </row>
    <row r="3199" spans="2:2" x14ac:dyDescent="0.25">
      <c r="B3199" t="str">
        <f t="shared" si="50"/>
        <v/>
      </c>
    </row>
    <row r="3200" spans="2:2" x14ac:dyDescent="0.25">
      <c r="B3200" t="str">
        <f t="shared" si="50"/>
        <v/>
      </c>
    </row>
    <row r="3201" spans="2:2" x14ac:dyDescent="0.25">
      <c r="B3201" t="str">
        <f t="shared" si="50"/>
        <v/>
      </c>
    </row>
    <row r="3202" spans="2:2" x14ac:dyDescent="0.25">
      <c r="B3202" t="str">
        <f t="shared" si="50"/>
        <v/>
      </c>
    </row>
    <row r="3203" spans="2:2" x14ac:dyDescent="0.25">
      <c r="B3203" t="str">
        <f t="shared" si="50"/>
        <v/>
      </c>
    </row>
    <row r="3204" spans="2:2" x14ac:dyDescent="0.25">
      <c r="B3204" t="str">
        <f t="shared" si="50"/>
        <v/>
      </c>
    </row>
    <row r="3205" spans="2:2" x14ac:dyDescent="0.25">
      <c r="B3205" t="str">
        <f t="shared" si="50"/>
        <v/>
      </c>
    </row>
    <row r="3206" spans="2:2" x14ac:dyDescent="0.25">
      <c r="B3206" t="str">
        <f t="shared" si="50"/>
        <v/>
      </c>
    </row>
    <row r="3207" spans="2:2" x14ac:dyDescent="0.25">
      <c r="B3207" t="str">
        <f t="shared" ref="B3207:B3230" si="51">IF(A3207&lt;&gt;"",B3206+1,"")</f>
        <v/>
      </c>
    </row>
    <row r="3208" spans="2:2" x14ac:dyDescent="0.25">
      <c r="B3208" t="str">
        <f t="shared" si="51"/>
        <v/>
      </c>
    </row>
    <row r="3209" spans="2:2" x14ac:dyDescent="0.25">
      <c r="B3209" t="str">
        <f t="shared" si="51"/>
        <v/>
      </c>
    </row>
    <row r="3210" spans="2:2" x14ac:dyDescent="0.25">
      <c r="B3210" t="str">
        <f t="shared" si="51"/>
        <v/>
      </c>
    </row>
    <row r="3211" spans="2:2" x14ac:dyDescent="0.25">
      <c r="B3211" t="str">
        <f t="shared" si="51"/>
        <v/>
      </c>
    </row>
    <row r="3212" spans="2:2" x14ac:dyDescent="0.25">
      <c r="B3212" t="str">
        <f t="shared" si="51"/>
        <v/>
      </c>
    </row>
    <row r="3213" spans="2:2" x14ac:dyDescent="0.25">
      <c r="B3213" t="str">
        <f t="shared" si="51"/>
        <v/>
      </c>
    </row>
    <row r="3214" spans="2:2" x14ac:dyDescent="0.25">
      <c r="B3214" t="str">
        <f t="shared" si="51"/>
        <v/>
      </c>
    </row>
    <row r="3215" spans="2:2" x14ac:dyDescent="0.25">
      <c r="B3215" t="str">
        <f t="shared" si="51"/>
        <v/>
      </c>
    </row>
    <row r="3216" spans="2:2" x14ac:dyDescent="0.25">
      <c r="B3216" t="str">
        <f t="shared" si="51"/>
        <v/>
      </c>
    </row>
    <row r="3217" spans="2:2" x14ac:dyDescent="0.25">
      <c r="B3217" t="str">
        <f t="shared" si="51"/>
        <v/>
      </c>
    </row>
    <row r="3218" spans="2:2" x14ac:dyDescent="0.25">
      <c r="B3218" t="str">
        <f t="shared" si="51"/>
        <v/>
      </c>
    </row>
    <row r="3219" spans="2:2" x14ac:dyDescent="0.25">
      <c r="B3219" t="str">
        <f t="shared" si="51"/>
        <v/>
      </c>
    </row>
    <row r="3220" spans="2:2" x14ac:dyDescent="0.25">
      <c r="B3220" t="str">
        <f t="shared" si="51"/>
        <v/>
      </c>
    </row>
    <row r="3221" spans="2:2" x14ac:dyDescent="0.25">
      <c r="B3221" t="str">
        <f t="shared" si="51"/>
        <v/>
      </c>
    </row>
    <row r="3222" spans="2:2" x14ac:dyDescent="0.25">
      <c r="B3222" t="str">
        <f t="shared" si="51"/>
        <v/>
      </c>
    </row>
    <row r="3223" spans="2:2" x14ac:dyDescent="0.25">
      <c r="B3223" t="str">
        <f t="shared" si="51"/>
        <v/>
      </c>
    </row>
    <row r="3224" spans="2:2" x14ac:dyDescent="0.25">
      <c r="B3224" t="str">
        <f t="shared" si="51"/>
        <v/>
      </c>
    </row>
    <row r="3225" spans="2:2" x14ac:dyDescent="0.25">
      <c r="B3225" t="str">
        <f t="shared" si="51"/>
        <v/>
      </c>
    </row>
    <row r="3226" spans="2:2" x14ac:dyDescent="0.25">
      <c r="B3226" t="str">
        <f t="shared" si="51"/>
        <v/>
      </c>
    </row>
    <row r="3227" spans="2:2" x14ac:dyDescent="0.25">
      <c r="B3227" t="str">
        <f t="shared" si="51"/>
        <v/>
      </c>
    </row>
    <row r="3228" spans="2:2" x14ac:dyDescent="0.25">
      <c r="B3228" t="str">
        <f t="shared" si="51"/>
        <v/>
      </c>
    </row>
    <row r="3229" spans="2:2" x14ac:dyDescent="0.25">
      <c r="B3229" t="str">
        <f t="shared" si="51"/>
        <v/>
      </c>
    </row>
    <row r="3230" spans="2:2" x14ac:dyDescent="0.25">
      <c r="B3230" t="str">
        <f t="shared" si="51"/>
        <v/>
      </c>
    </row>
  </sheetData>
  <dataValidations count="1">
    <dataValidation type="textLength" allowBlank="1" showInputMessage="1" showErrorMessage="1" sqref="A5:A3003">
      <formula1>1</formula1>
      <formula2>100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Paper-Pencil INSTRUCTIONS</vt:lpstr>
      <vt:lpstr>RawData</vt:lpstr>
      <vt:lpstr>AverageScores</vt:lpstr>
      <vt:lpstr>FinalScores</vt:lpstr>
      <vt:lpstr>Individual</vt:lpstr>
      <vt:lpstr>ScoreRanges</vt:lpstr>
      <vt:lpstr>ScoringModel</vt:lpstr>
      <vt:lpstr>ConversionTable</vt:lpstr>
      <vt:lpstr>Sheet1</vt:lpstr>
      <vt:lpstr>EVALUEES</vt:lpstr>
      <vt:lpstr>AverageScores!Print_Area</vt:lpstr>
      <vt:lpstr>FinalScores!Print_Area</vt:lpstr>
      <vt:lpstr>Individual!Print_Area</vt:lpstr>
      <vt:lpstr>ScoringModel!Print_Area</vt:lpstr>
      <vt:lpstr>FinalScores!Print_Titles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Jones</dc:creator>
  <cp:lastModifiedBy>Justin Devero</cp:lastModifiedBy>
  <cp:lastPrinted>2014-07-11T18:50:41Z</cp:lastPrinted>
  <dcterms:created xsi:type="dcterms:W3CDTF">2014-02-27T17:19:48Z</dcterms:created>
  <dcterms:modified xsi:type="dcterms:W3CDTF">2014-07-23T15:17:31Z</dcterms:modified>
</cp:coreProperties>
</file>